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<sst xmlns="http://schemas.openxmlformats.org/spreadsheetml/2006/main" count="17822" uniqueCount="2165">
  <si>
    <t>File opened</t>
  </si>
  <si>
    <t>2026-03-28 15:08:35</t>
  </si>
  <si>
    <t>Console s/n</t>
  </si>
  <si>
    <t>68C-373356</t>
  </si>
  <si>
    <t>Console ver</t>
  </si>
  <si>
    <t>Bluestem v.2.1.13</t>
  </si>
  <si>
    <t>Scripts ver</t>
  </si>
  <si>
    <t>2024.01  2.1.13, Apr 2024</t>
  </si>
  <si>
    <t>Head s/n</t>
  </si>
  <si>
    <t>68H-413344</t>
  </si>
  <si>
    <t>Head ver</t>
  </si>
  <si>
    <t>1.4.23</t>
  </si>
  <si>
    <t>Head cal</t>
  </si>
  <si>
    <t>{"oxygen": "21", "co2azero": "1.11891", "co2aspan1": "1.00495", "co2aspan2": "-0.0260288", "co2aspan2a": "0.0958251", "co2aspan2b": "0.0960604", "co2aspanconc1": "401.5", "co2aspanconc2": "296", "co2bzero": "1.07684", "co2bspan1": "1.00497", "co2bspan2": "-0.0269433", "co2bspan2a": "0.0955707", "co2bspan2b": "0.0957998", "co2bspanconc1": "401.5", "co2bspanconc2": "296", "h2oazero": "1.05109", "h2oaspan1": "1", "h2oaspan2": "0", "h2oaspan2a": "0.0658797", "h2oaspan2b": "0.0658797", "h2oaspanconc1": "11.58", "h2oaspanconc2": "0", "h2obzero": "1.02036", "h2obspan1": "0.995489", "h2obspan2": "0", "h2obspan2a": "0.0652749", "h2obspan2b": "0.0649805", "h2obspanconc1": "11.58", "h2obspanconc2": "0", "tazero": "0.086832", "tbzero": "0.22015", "flowmeterzero": "2.48605", "flowazero": "0.30405", "flowbzero": "0.30189", "chamberpressurezero": "2.65802", "ssa_ref": "32742.4", "ssb_ref": "38747"}</t>
  </si>
  <si>
    <t>Factory cal date</t>
  </si>
  <si>
    <t>03 May 2024</t>
  </si>
  <si>
    <t>CO2 rangematch</t>
  </si>
  <si>
    <t>Wed Sep 24 16:55</t>
  </si>
  <si>
    <t>H2O rangematch</t>
  </si>
  <si>
    <t>Wed Sep 24 17:07</t>
  </si>
  <si>
    <t>Chamber type</t>
  </si>
  <si>
    <t>6800-01A</t>
  </si>
  <si>
    <t>Chamber s/n</t>
  </si>
  <si>
    <t>MPF-742794</t>
  </si>
  <si>
    <t>Chamber rev</t>
  </si>
  <si>
    <t>0</t>
  </si>
  <si>
    <t>Chamber cal</t>
  </si>
  <si>
    <t>Fluorometer</t>
  </si>
  <si>
    <t>Flr. Version</t>
  </si>
  <si>
    <t>15:08:35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</si>
  <si>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</si>
  <si>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</si>
  <si>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</si>
  <si>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</si>
  <si>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</si>
  <si>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</si>
  <si>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</si>
  <si>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</si>
  <si>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</si>
  <si>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</si>
  <si>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</si>
  <si>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</si>
  <si>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</si>
  <si>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</si>
  <si>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</si>
  <si>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</si>
  <si>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</si>
  <si>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</si>
  <si>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plant</t>
  </si>
  <si>
    <t>rtyiuh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</si>
  <si>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</si>
  <si>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</si>
  <si>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</si>
  <si>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</si>
  <si>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</si>
  <si>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</si>
  <si>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</si>
  <si>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</si>
  <si>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</si>
  <si>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</si>
  <si>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</si>
  <si>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</si>
  <si>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</si>
  <si>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</si>
  <si>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</si>
  <si>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</si>
  <si>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</si>
  <si>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</si>
  <si>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</si>
  <si>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</si>
  <si>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</si>
  <si>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</si>
  <si>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</si>
  <si>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</si>
  <si>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</si>
  <si>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</si>
  <si>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</si>
  <si>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</si>
  <si>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</si>
  <si>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</si>
  <si>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</si>
  <si>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</si>
  <si>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</si>
  <si>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</si>
  <si>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</si>
  <si>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</si>
  <si>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3.35055 216.577 376.833 602.215 871.742 1080.07 1259.61 1416.51</t>
  </si>
  <si>
    <t>Fs_true</t>
  </si>
  <si>
    <t>-1.15104 223.075 388.696 588.095 808.628 1001.64 1201.63 1400.51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</si>
  <si>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</si>
  <si>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</si>
  <si>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</si>
  <si>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</si>
  <si>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</si>
  <si>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</si>
  <si>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</si>
  <si>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</si>
  <si>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</si>
  <si>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</si>
  <si>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</si>
  <si>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</si>
  <si>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</si>
  <si>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</si>
  <si>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</si>
  <si>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</si>
  <si>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</si>
  <si>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</si>
  <si>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</si>
  <si>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</si>
  <si>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</si>
  <si>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</si>
  <si>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</si>
  <si>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</si>
  <si>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treatment</t>
  </si>
  <si>
    <t>leaf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</si>
  <si>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</si>
  <si>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</si>
  <si>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</si>
  <si>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</si>
  <si>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</si>
  <si>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</si>
  <si>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</si>
  <si>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</si>
  <si>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</si>
  <si>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</si>
  <si>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</si>
  <si>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</si>
  <si>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</si>
  <si>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</si>
  <si>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</si>
  <si>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</si>
  <si>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</si>
  <si>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</si>
  <si>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</si>
  <si>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</si>
  <si>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</si>
  <si>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</si>
  <si>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</si>
  <si>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</si>
  <si>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</si>
  <si>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</si>
  <si>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</si>
  <si>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</si>
  <si>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</si>
  <si>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</si>
  <si>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</si>
  <si>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</si>
  <si>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</si>
  <si>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</si>
  <si>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</si>
  <si>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</si>
  <si>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</si>
  <si>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</si>
  <si>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</si>
  <si>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</si>
  <si>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</si>
  <si>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</si>
  <si>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</si>
  <si>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</si>
  <si>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</si>
  <si>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</si>
  <si>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</si>
  <si>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</si>
  <si>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</si>
  <si>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</si>
  <si>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</si>
  <si>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</si>
  <si>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</si>
  <si>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</si>
  <si>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</si>
  <si>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</si>
  <si>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</si>
  <si>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</si>
  <si>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</si>
  <si>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</si>
  <si>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</si>
  <si>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</si>
  <si>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</si>
  <si>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</si>
  <si>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</si>
  <si>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</si>
  <si>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</si>
  <si>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</si>
  <si>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</si>
  <si>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</si>
  <si>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</si>
  <si>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</si>
  <si>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</si>
  <si>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</si>
  <si>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</si>
  <si>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</si>
  <si>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</si>
  <si>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</si>
  <si>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</si>
  <si>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</si>
  <si>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</si>
  <si>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</si>
  <si>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</si>
  <si>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</si>
  <si>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</si>
  <si>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</si>
  <si>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</si>
  <si>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</si>
  <si>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</si>
  <si>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</si>
  <si>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</si>
  <si>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</si>
  <si>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</si>
  <si>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</si>
  <si>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</si>
  <si>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</si>
  <si>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</si>
  <si>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</si>
  <si>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</si>
  <si>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</si>
  <si>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</si>
  <si>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</si>
  <si>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</si>
  <si>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</si>
  <si>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</si>
  <si>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</si>
  <si>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</si>
  <si>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</si>
  <si>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</si>
  <si>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</si>
  <si>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</si>
  <si>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</si>
  <si>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</si>
  <si>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</si>
  <si>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</si>
  <si>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</si>
  <si>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</si>
  <si>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</si>
  <si>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</si>
  <si>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</si>
  <si>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</si>
  <si>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</si>
  <si>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</si>
  <si>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</si>
  <si>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</si>
  <si>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</si>
  <si>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</si>
  <si>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</si>
  <si>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</si>
  <si>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</si>
  <si>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</si>
  <si>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</si>
  <si>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</si>
  <si>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</si>
  <si>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</si>
  <si>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</si>
  <si>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</si>
  <si>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</si>
  <si>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</si>
  <si>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</si>
  <si>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</si>
  <si>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</si>
  <si>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</si>
  <si>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</si>
  <si>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</si>
  <si>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</si>
  <si>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</si>
  <si>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</si>
  <si>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</si>
  <si>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</si>
  <si>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</si>
  <si>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</si>
  <si>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</si>
  <si>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</si>
  <si>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</si>
  <si>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</si>
  <si>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</si>
  <si>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</si>
  <si>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</si>
  <si>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</si>
  <si>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</si>
  <si>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</si>
  <si>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</si>
  <si>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</si>
  <si>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</si>
  <si>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</si>
  <si>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</si>
  <si>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</si>
  <si>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</si>
  <si>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</si>
  <si>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</si>
  <si>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</si>
  <si>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</si>
  <si>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</si>
  <si>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</si>
  <si>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</si>
  <si>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</si>
  <si>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</si>
  <si>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</si>
  <si>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</si>
  <si>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</si>
  <si>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</si>
  <si>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</si>
  <si>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</si>
  <si>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</si>
  <si>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</si>
  <si>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</si>
  <si>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</si>
  <si>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</si>
  <si>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</si>
  <si>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</si>
  <si>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</si>
  <si>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</si>
  <si>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</si>
  <si>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</si>
  <si>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</si>
  <si>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</si>
  <si>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</si>
  <si>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</si>
  <si>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</si>
  <si>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</si>
  <si>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</si>
  <si>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</si>
  <si>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</si>
  <si>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</si>
  <si>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</si>
  <si>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</si>
  <si>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</si>
  <si>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</si>
  <si>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</si>
  <si>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</si>
  <si>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</si>
  <si>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</si>
  <si>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</si>
  <si>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</si>
  <si>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</si>
  <si>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</si>
  <si>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</si>
  <si>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</si>
  <si>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</si>
  <si>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</si>
  <si>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</si>
  <si>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</si>
  <si>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</si>
  <si>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</si>
  <si>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</si>
  <si>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</si>
  <si>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</si>
  <si>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</si>
  <si>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</si>
  <si>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</si>
  <si>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</si>
  <si>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</si>
  <si>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</si>
  <si>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</si>
  <si>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</si>
  <si>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</si>
  <si>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</si>
  <si>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</si>
  <si>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</si>
  <si>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</si>
  <si>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20260328 15:09:06</t>
  </si>
  <si>
    <t>15:09:06</t>
  </si>
  <si>
    <t>0: Broadleaf</t>
  </si>
  <si>
    <t>10:52:06</t>
  </si>
  <si>
    <t>2/2</t>
  </si>
  <si>
    <t>00000000</t>
  </si>
  <si>
    <t>iiiiiiii</t>
  </si>
  <si>
    <t>off</t>
  </si>
  <si>
    <t>on</t>
  </si>
  <si>
    <t>20260328 15:09:10</t>
  </si>
  <si>
    <t>15:09:10</t>
  </si>
  <si>
    <t>1/2</t>
  </si>
  <si>
    <t>20260328 15:09:14</t>
  </si>
  <si>
    <t>15:09:14</t>
  </si>
  <si>
    <t>20260328 15:09:18</t>
  </si>
  <si>
    <t>15:09:18</t>
  </si>
  <si>
    <t>20260328 15:09:22</t>
  </si>
  <si>
    <t>15:09:22</t>
  </si>
  <si>
    <t>20260328 15:09:26</t>
  </si>
  <si>
    <t>15:09:26</t>
  </si>
  <si>
    <t>20260328 15:09:30</t>
  </si>
  <si>
    <t>15:09:30</t>
  </si>
  <si>
    <t>20260328 15:09:34</t>
  </si>
  <si>
    <t>15:09:34</t>
  </si>
  <si>
    <t>20260328 15:09:38</t>
  </si>
  <si>
    <t>15:09:38</t>
  </si>
  <si>
    <t>20260328 15:09:42</t>
  </si>
  <si>
    <t>15:09:42</t>
  </si>
  <si>
    <t>20260328 15:09:46</t>
  </si>
  <si>
    <t>15:09:46</t>
  </si>
  <si>
    <t>20260328 15:09:50</t>
  </si>
  <si>
    <t>15:09:50</t>
  </si>
  <si>
    <t>20260328 15:09:54</t>
  </si>
  <si>
    <t>15:09:54</t>
  </si>
  <si>
    <t>20260328 15:09:58</t>
  </si>
  <si>
    <t>15:09:58</t>
  </si>
  <si>
    <t>20260328 15:10:02</t>
  </si>
  <si>
    <t>15:10:02</t>
  </si>
  <si>
    <t>20260328 15:10:06</t>
  </si>
  <si>
    <t>15:10:06</t>
  </si>
  <si>
    <t>20260328 15:10:10</t>
  </si>
  <si>
    <t>15:10:10</t>
  </si>
  <si>
    <t>20260328 15:10:14</t>
  </si>
  <si>
    <t>15:10:14</t>
  </si>
  <si>
    <t>20260328 15:10:18</t>
  </si>
  <si>
    <t>15:10:18</t>
  </si>
  <si>
    <t>20260328 15:10:22</t>
  </si>
  <si>
    <t>15:10:22</t>
  </si>
  <si>
    <t>20260328 15:10:26</t>
  </si>
  <si>
    <t>15:10:26</t>
  </si>
  <si>
    <t>20260328 15:10:30</t>
  </si>
  <si>
    <t>15:10:30</t>
  </si>
  <si>
    <t>20260328 15:10:34</t>
  </si>
  <si>
    <t>15:10:34</t>
  </si>
  <si>
    <t>20260328 15:10:38</t>
  </si>
  <si>
    <t>15:10:38</t>
  </si>
  <si>
    <t>20260328 15:10:42</t>
  </si>
  <si>
    <t>15:10:42</t>
  </si>
  <si>
    <t>20260328 15:10:46</t>
  </si>
  <si>
    <t>15:10:46</t>
  </si>
  <si>
    <t>20260328 15:10:50</t>
  </si>
  <si>
    <t>15:10:50</t>
  </si>
  <si>
    <t>20260328 15:10:54</t>
  </si>
  <si>
    <t>15:10:54</t>
  </si>
  <si>
    <t>20260328 15:10:58</t>
  </si>
  <si>
    <t>15:10:58</t>
  </si>
  <si>
    <t>20260328 15:11:02</t>
  </si>
  <si>
    <t>15:11:02</t>
  </si>
  <si>
    <t>20260328 15:11:06</t>
  </si>
  <si>
    <t>15:11:06</t>
  </si>
  <si>
    <t>20260328 15:11:10</t>
  </si>
  <si>
    <t>15:11:10</t>
  </si>
  <si>
    <t>20260328 15:11:14</t>
  </si>
  <si>
    <t>15:11:14</t>
  </si>
  <si>
    <t>20260328 15:11:18</t>
  </si>
  <si>
    <t>15:11:18</t>
  </si>
  <si>
    <t>20260328 15:11:22</t>
  </si>
  <si>
    <t>15:11:22</t>
  </si>
  <si>
    <t>20260328 15:11:26</t>
  </si>
  <si>
    <t>15:11:26</t>
  </si>
  <si>
    <t>20260328 15:11:30</t>
  </si>
  <si>
    <t>15:11:30</t>
  </si>
  <si>
    <t>20260328 15:11:34</t>
  </si>
  <si>
    <t>15:11:34</t>
  </si>
  <si>
    <t>20260328 15:11:38</t>
  </si>
  <si>
    <t>15:11:38</t>
  </si>
  <si>
    <t>20260328 15:11:42</t>
  </si>
  <si>
    <t>15:11:42</t>
  </si>
  <si>
    <t>20260328 15:11:46</t>
  </si>
  <si>
    <t>15:11:46</t>
  </si>
  <si>
    <t>20260328 15:11:50</t>
  </si>
  <si>
    <t>15:11:50</t>
  </si>
  <si>
    <t>20260328 15:11:54</t>
  </si>
  <si>
    <t>15:11:54</t>
  </si>
  <si>
    <t>20260328 15:11:58</t>
  </si>
  <si>
    <t>15:11:58</t>
  </si>
  <si>
    <t>20260328 15:12:02</t>
  </si>
  <si>
    <t>15:12:02</t>
  </si>
  <si>
    <t>20260328 15:12:06</t>
  </si>
  <si>
    <t>15:12:06</t>
  </si>
  <si>
    <t>20260328 15:12:10</t>
  </si>
  <si>
    <t>15:12:10</t>
  </si>
  <si>
    <t>20260328 15:12:14</t>
  </si>
  <si>
    <t>15:12:14</t>
  </si>
  <si>
    <t>20260328 15:12:18</t>
  </si>
  <si>
    <t>15:12:18</t>
  </si>
  <si>
    <t>20260328 15:12:22</t>
  </si>
  <si>
    <t>15:12:22</t>
  </si>
  <si>
    <t>20260328 15:12:26</t>
  </si>
  <si>
    <t>15:12:26</t>
  </si>
  <si>
    <t>20260328 15:12:30</t>
  </si>
  <si>
    <t>15:12:30</t>
  </si>
  <si>
    <t>20260328 15:12:34</t>
  </si>
  <si>
    <t>15:12:34</t>
  </si>
  <si>
    <t>20260328 15:12:38</t>
  </si>
  <si>
    <t>15:12:38</t>
  </si>
  <si>
    <t>20260328 15:12:42</t>
  </si>
  <si>
    <t>15:12:42</t>
  </si>
  <si>
    <t>20260328 15:12:46</t>
  </si>
  <si>
    <t>15:12:46</t>
  </si>
  <si>
    <t>20260328 15:12:50</t>
  </si>
  <si>
    <t>15:12:50</t>
  </si>
  <si>
    <t>20260328 15:12:54</t>
  </si>
  <si>
    <t>15:12:54</t>
  </si>
  <si>
    <t>20260328 15:12:58</t>
  </si>
  <si>
    <t>15:12:58</t>
  </si>
  <si>
    <t>20260328 15:13:02</t>
  </si>
  <si>
    <t>15:13:02</t>
  </si>
  <si>
    <t>20260328 15:13:06</t>
  </si>
  <si>
    <t>15:13:06</t>
  </si>
  <si>
    <t>20260328 15:13:10</t>
  </si>
  <si>
    <t>15:13:10</t>
  </si>
  <si>
    <t>20260328 15:13:14</t>
  </si>
  <si>
    <t>15:13:14</t>
  </si>
  <si>
    <t>20260328 15:13:18</t>
  </si>
  <si>
    <t>15:13:18</t>
  </si>
  <si>
    <t>20260328 15:13:22</t>
  </si>
  <si>
    <t>15:13:22</t>
  </si>
  <si>
    <t>20260328 15:13:26</t>
  </si>
  <si>
    <t>15:13:26</t>
  </si>
  <si>
    <t>20260328 15:13:30</t>
  </si>
  <si>
    <t>15:13:30</t>
  </si>
  <si>
    <t>20260328 15:13:34</t>
  </si>
  <si>
    <t>15:13:34</t>
  </si>
  <si>
    <t>20260328 15:13:38</t>
  </si>
  <si>
    <t>15:13:38</t>
  </si>
  <si>
    <t>20260328 15:13:42</t>
  </si>
  <si>
    <t>15:13:42</t>
  </si>
  <si>
    <t>20260328 15:13:46</t>
  </si>
  <si>
    <t>15:13:46</t>
  </si>
  <si>
    <t>20260328 15:13:50</t>
  </si>
  <si>
    <t>15:13:50</t>
  </si>
  <si>
    <t>20260328 15:13:54</t>
  </si>
  <si>
    <t>15:13:54</t>
  </si>
  <si>
    <t>20260328 15:13:58</t>
  </si>
  <si>
    <t>15:13:58</t>
  </si>
  <si>
    <t>20260328 15:14:02</t>
  </si>
  <si>
    <t>15:14:02</t>
  </si>
  <si>
    <t>20260328 15:14:56</t>
  </si>
  <si>
    <t>15:14:56</t>
  </si>
  <si>
    <t>20260328 15:15:00</t>
  </si>
  <si>
    <t>15:15:00</t>
  </si>
  <si>
    <t>20260328 15:15:04</t>
  </si>
  <si>
    <t>15:15:04</t>
  </si>
  <si>
    <t>20260328 15:15:08</t>
  </si>
  <si>
    <t>15:15:08</t>
  </si>
  <si>
    <t>20260328 15:15:12</t>
  </si>
  <si>
    <t>15:15:12</t>
  </si>
  <si>
    <t>20260328 15:15:16</t>
  </si>
  <si>
    <t>15:15:16</t>
  </si>
  <si>
    <t>20260328 15:15:20</t>
  </si>
  <si>
    <t>15:15:20</t>
  </si>
  <si>
    <t>20260328 15:15:24</t>
  </si>
  <si>
    <t>15:15:24</t>
  </si>
  <si>
    <t>20260328 15:15:28</t>
  </si>
  <si>
    <t>15:15:28</t>
  </si>
  <si>
    <t>20260328 15:15:32</t>
  </si>
  <si>
    <t>15:15:32</t>
  </si>
  <si>
    <t>20260328 15:15:36</t>
  </si>
  <si>
    <t>15:15:36</t>
  </si>
  <si>
    <t>20260328 15:15:40</t>
  </si>
  <si>
    <t>15:15:40</t>
  </si>
  <si>
    <t>20260328 15:15:44</t>
  </si>
  <si>
    <t>15:15:44</t>
  </si>
  <si>
    <t>20260328 15:15:48</t>
  </si>
  <si>
    <t>15:15:48</t>
  </si>
  <si>
    <t>20260328 15:15:52</t>
  </si>
  <si>
    <t>15:15:52</t>
  </si>
  <si>
    <t>20260328 15:15:56</t>
  </si>
  <si>
    <t>15:15:56</t>
  </si>
  <si>
    <t>20260328 15:16:00</t>
  </si>
  <si>
    <t>15:16:00</t>
  </si>
  <si>
    <t>20260328 15:16:04</t>
  </si>
  <si>
    <t>15:16:04</t>
  </si>
  <si>
    <t>20260328 15:16:08</t>
  </si>
  <si>
    <t>15:16:08</t>
  </si>
  <si>
    <t>20260328 15:16:12</t>
  </si>
  <si>
    <t>15:16:12</t>
  </si>
  <si>
    <t>20260328 15:16:16</t>
  </si>
  <si>
    <t>15:16:16</t>
  </si>
  <si>
    <t>20260328 15:16:20</t>
  </si>
  <si>
    <t>15:16:20</t>
  </si>
  <si>
    <t>20260328 15:16:24</t>
  </si>
  <si>
    <t>15:16:24</t>
  </si>
  <si>
    <t>20260328 15:16:28</t>
  </si>
  <si>
    <t>15:16:28</t>
  </si>
  <si>
    <t>20260328 15:16:32</t>
  </si>
  <si>
    <t>15:16:32</t>
  </si>
  <si>
    <t>20260328 15:16:36</t>
  </si>
  <si>
    <t>15:16:36</t>
  </si>
  <si>
    <t>20260328 15:16:40</t>
  </si>
  <si>
    <t>15:16:40</t>
  </si>
  <si>
    <t>20260328 15:16:44</t>
  </si>
  <si>
    <t>15:16:44</t>
  </si>
  <si>
    <t>20260328 15:16:48</t>
  </si>
  <si>
    <t>15:16:48</t>
  </si>
  <si>
    <t>20260328 15:16:52</t>
  </si>
  <si>
    <t>15:16:52</t>
  </si>
  <si>
    <t>20260328 15:16:56</t>
  </si>
  <si>
    <t>15:16:56</t>
  </si>
  <si>
    <t>20260328 15:17:00</t>
  </si>
  <si>
    <t>15:17:00</t>
  </si>
  <si>
    <t>20260328 15:17:04</t>
  </si>
  <si>
    <t>15:17:04</t>
  </si>
  <si>
    <t>20260328 15:17:08</t>
  </si>
  <si>
    <t>15:17:08</t>
  </si>
  <si>
    <t>20260328 15:17:12</t>
  </si>
  <si>
    <t>15:17:12</t>
  </si>
  <si>
    <t>20260328 15:17:16</t>
  </si>
  <si>
    <t>15:17:16</t>
  </si>
  <si>
    <t>20260328 15:17:20</t>
  </si>
  <si>
    <t>15:17:20</t>
  </si>
  <si>
    <t>20260328 15:17:24</t>
  </si>
  <si>
    <t>15:17:24</t>
  </si>
  <si>
    <t>20260328 15:17:28</t>
  </si>
  <si>
    <t>15:17:28</t>
  </si>
  <si>
    <t>20260328 15:17:32</t>
  </si>
  <si>
    <t>15:17:32</t>
  </si>
  <si>
    <t>20260328 15:17:36</t>
  </si>
  <si>
    <t>15:17:36</t>
  </si>
  <si>
    <t>20260328 15:17:40</t>
  </si>
  <si>
    <t>15:17:40</t>
  </si>
  <si>
    <t>20260328 15:17:44</t>
  </si>
  <si>
    <t>15:17:44</t>
  </si>
  <si>
    <t>20260328 15:17:48</t>
  </si>
  <si>
    <t>15:17:48</t>
  </si>
  <si>
    <t>20260328 15:17:52</t>
  </si>
  <si>
    <t>15:17:52</t>
  </si>
  <si>
    <t>20260328 15:17:56</t>
  </si>
  <si>
    <t>15:17:56</t>
  </si>
  <si>
    <t>20260328 15:18:00</t>
  </si>
  <si>
    <t>15:18:00</t>
  </si>
  <si>
    <t>20260328 15:18:04</t>
  </si>
  <si>
    <t>15:18:04</t>
  </si>
  <si>
    <t>20260328 15:18:08</t>
  </si>
  <si>
    <t>15:18:08</t>
  </si>
  <si>
    <t>20260328 15:18:12</t>
  </si>
  <si>
    <t>15:18:12</t>
  </si>
  <si>
    <t>20260328 15:18:16</t>
  </si>
  <si>
    <t>15:18:16</t>
  </si>
  <si>
    <t>20260328 15:18:20</t>
  </si>
  <si>
    <t>15:18:20</t>
  </si>
  <si>
    <t>20260328 15:18:24</t>
  </si>
  <si>
    <t>15:18:24</t>
  </si>
  <si>
    <t>20260328 15:18:28</t>
  </si>
  <si>
    <t>15:18:28</t>
  </si>
  <si>
    <t>20260328 15:18:32</t>
  </si>
  <si>
    <t>15:18:32</t>
  </si>
  <si>
    <t>20260328 15:18:36</t>
  </si>
  <si>
    <t>15:18:36</t>
  </si>
  <si>
    <t>20260328 15:18:40</t>
  </si>
  <si>
    <t>15:18:40</t>
  </si>
  <si>
    <t>20260328 15:18:44</t>
  </si>
  <si>
    <t>15:18:44</t>
  </si>
  <si>
    <t>20260328 15:18:48</t>
  </si>
  <si>
    <t>15:18:48</t>
  </si>
  <si>
    <t>20260328 15:18:52</t>
  </si>
  <si>
    <t>15:18:52</t>
  </si>
  <si>
    <t>20260328 15:18:56</t>
  </si>
  <si>
    <t>15:18:56</t>
  </si>
  <si>
    <t>20260328 15:19:00</t>
  </si>
  <si>
    <t>15:19:00</t>
  </si>
  <si>
    <t>20260328 15:19:04</t>
  </si>
  <si>
    <t>15:19:04</t>
  </si>
  <si>
    <t>20260328 15:19:08</t>
  </si>
  <si>
    <t>15:19:08</t>
  </si>
  <si>
    <t>20260328 15:19:12</t>
  </si>
  <si>
    <t>15:19:12</t>
  </si>
  <si>
    <t>20260328 15:19:16</t>
  </si>
  <si>
    <t>15:19:16</t>
  </si>
  <si>
    <t>20260328 15:19:20</t>
  </si>
  <si>
    <t>15:19:20</t>
  </si>
  <si>
    <t>20260328 15:19:24</t>
  </si>
  <si>
    <t>15:19:24</t>
  </si>
  <si>
    <t>20260328 15:19:28</t>
  </si>
  <si>
    <t>15:19:28</t>
  </si>
  <si>
    <t>20260328 15:19:32</t>
  </si>
  <si>
    <t>15:19:32</t>
  </si>
  <si>
    <t>20260328 15:19:36</t>
  </si>
  <si>
    <t>15:19:36</t>
  </si>
  <si>
    <t>20260328 15:19:40</t>
  </si>
  <si>
    <t>15:19:40</t>
  </si>
  <si>
    <t>20260328 15:19:44</t>
  </si>
  <si>
    <t>15:19:44</t>
  </si>
  <si>
    <t>20260328 15:19:48</t>
  </si>
  <si>
    <t>15:19:48</t>
  </si>
  <si>
    <t>20260328 15:19:52</t>
  </si>
  <si>
    <t>15:19:52</t>
  </si>
  <si>
    <t>20260328 15:19:56</t>
  </si>
  <si>
    <t>15:19:56</t>
  </si>
  <si>
    <t>20260328 15:20:00</t>
  </si>
  <si>
    <t>15:20:00</t>
  </si>
  <si>
    <t>20260328 15:20:04</t>
  </si>
  <si>
    <t>15:20:04</t>
  </si>
  <si>
    <t>20260328 15:20:08</t>
  </si>
  <si>
    <t>15:20:08</t>
  </si>
  <si>
    <t>20260328 15:20:12</t>
  </si>
  <si>
    <t>15:20:12</t>
  </si>
  <si>
    <t>20260328 15:20:16</t>
  </si>
  <si>
    <t>15:20:16</t>
  </si>
  <si>
    <t>20260328 15:20:20</t>
  </si>
  <si>
    <t>15:20:20</t>
  </si>
  <si>
    <t>20260328 15:20:24</t>
  </si>
  <si>
    <t>15:20:24</t>
  </si>
  <si>
    <t>20260328 15:20:28</t>
  </si>
  <si>
    <t>15:20:28</t>
  </si>
  <si>
    <t>20260328 15:20:32</t>
  </si>
  <si>
    <t>15:20:32</t>
  </si>
  <si>
    <t>20260328 15:20:36</t>
  </si>
  <si>
    <t>15:20:36</t>
  </si>
  <si>
    <t>20260328 15:20:40</t>
  </si>
  <si>
    <t>15:20:40</t>
  </si>
  <si>
    <t>20260328 15:20:44</t>
  </si>
  <si>
    <t>15:20:44</t>
  </si>
  <si>
    <t>20260328 15:20:48</t>
  </si>
  <si>
    <t>15:20:48</t>
  </si>
  <si>
    <t>20260328 15:20:52</t>
  </si>
  <si>
    <t>15:20:52</t>
  </si>
  <si>
    <t>20260328 15:20:56</t>
  </si>
  <si>
    <t>15:20:56</t>
  </si>
  <si>
    <t>20260328 15:21:00</t>
  </si>
  <si>
    <t>15:21:00</t>
  </si>
  <si>
    <t>20260328 15:21:04</t>
  </si>
  <si>
    <t>15:21:04</t>
  </si>
  <si>
    <t>20260328 15:21:08</t>
  </si>
  <si>
    <t>15:21:08</t>
  </si>
  <si>
    <t>20260328 15:21:12</t>
  </si>
  <si>
    <t>15:21:12</t>
  </si>
  <si>
    <t>20260328 15:21:16</t>
  </si>
  <si>
    <t>15:21:16</t>
  </si>
  <si>
    <t>20260328 15:21:20</t>
  </si>
  <si>
    <t>15:21:20</t>
  </si>
  <si>
    <t>20260328 15:21:24</t>
  </si>
  <si>
    <t>15:21:24</t>
  </si>
  <si>
    <t>20260328 15:21:28</t>
  </si>
  <si>
    <t>15:21:28</t>
  </si>
  <si>
    <t>20260328 15:21:32</t>
  </si>
  <si>
    <t>15:21:32</t>
  </si>
  <si>
    <t>20260328 15:21:36</t>
  </si>
  <si>
    <t>15:21:36</t>
  </si>
  <si>
    <t>20260328 15:21:40</t>
  </si>
  <si>
    <t>15:21:40</t>
  </si>
  <si>
    <t>20260328 15:21:44</t>
  </si>
  <si>
    <t>15:21:44</t>
  </si>
  <si>
    <t>20260328 15:21:48</t>
  </si>
  <si>
    <t>15:21:48</t>
  </si>
  <si>
    <t>20260328 15:21:52</t>
  </si>
  <si>
    <t>15:21:52</t>
  </si>
  <si>
    <t>20260328 15:21:56</t>
  </si>
  <si>
    <t>15:21:56</t>
  </si>
  <si>
    <t>20260328 15:22:00</t>
  </si>
  <si>
    <t>15:22:00</t>
  </si>
  <si>
    <t>20260328 15:22:04</t>
  </si>
  <si>
    <t>15:22:04</t>
  </si>
  <si>
    <t>20260328 15:22:08</t>
  </si>
  <si>
    <t>15:22:08</t>
  </si>
  <si>
    <t>20260328 15:22:12</t>
  </si>
  <si>
    <t>15:22:12</t>
  </si>
  <si>
    <t>20260328 15:22:16</t>
  </si>
  <si>
    <t>15:22:16</t>
  </si>
  <si>
    <t>20260328 15:22:20</t>
  </si>
  <si>
    <t>15:22:20</t>
  </si>
  <si>
    <t>20260328 15:22:24</t>
  </si>
  <si>
    <t>15:22:24</t>
  </si>
  <si>
    <t>20260328 15:22:28</t>
  </si>
  <si>
    <t>15:22:28</t>
  </si>
  <si>
    <t>20260328 15:22:32</t>
  </si>
  <si>
    <t>15:22:32</t>
  </si>
  <si>
    <t>20260328 15:22:36</t>
  </si>
  <si>
    <t>15:22:36</t>
  </si>
  <si>
    <t>20260328 15:22:40</t>
  </si>
  <si>
    <t>15:22:40</t>
  </si>
  <si>
    <t>20260328 15:22:44</t>
  </si>
  <si>
    <t>15:22:44</t>
  </si>
  <si>
    <t>20260328 15:22:48</t>
  </si>
  <si>
    <t>15:22:48</t>
  </si>
  <si>
    <t>20260328 15:22:52</t>
  </si>
  <si>
    <t>15:22:52</t>
  </si>
  <si>
    <t>20260328 15:22:56</t>
  </si>
  <si>
    <t>15:22:56</t>
  </si>
  <si>
    <t>20260328 15:23:00</t>
  </si>
  <si>
    <t>15:23:00</t>
  </si>
  <si>
    <t>20260328 15:23:04</t>
  </si>
  <si>
    <t>15:23:04</t>
  </si>
  <si>
    <t>20260328 15:23:08</t>
  </si>
  <si>
    <t>15:23:08</t>
  </si>
  <si>
    <t>20260328 15:23:12</t>
  </si>
  <si>
    <t>15:23:12</t>
  </si>
  <si>
    <t>20260328 15:23:16</t>
  </si>
  <si>
    <t>15:23:16</t>
  </si>
  <si>
    <t>20260328 15:23:20</t>
  </si>
  <si>
    <t>15:23:20</t>
  </si>
  <si>
    <t>20260328 15:23:24</t>
  </si>
  <si>
    <t>15:23:24</t>
  </si>
  <si>
    <t>20260328 15:23:28</t>
  </si>
  <si>
    <t>15:23:28</t>
  </si>
  <si>
    <t>20260328 15:23:32</t>
  </si>
  <si>
    <t>15:23:32</t>
  </si>
  <si>
    <t>20260328 15:23:36</t>
  </si>
  <si>
    <t>15:23:36</t>
  </si>
  <si>
    <t>20260328 15:23:40</t>
  </si>
  <si>
    <t>15:23:40</t>
  </si>
  <si>
    <t>20260328 15:23:44</t>
  </si>
  <si>
    <t>15:23:44</t>
  </si>
  <si>
    <t>20260328 15:23:48</t>
  </si>
  <si>
    <t>15:23:48</t>
  </si>
  <si>
    <t>20260328 15:23:52</t>
  </si>
  <si>
    <t>15:23:52</t>
  </si>
  <si>
    <t>20260328 15:23:56</t>
  </si>
  <si>
    <t>15:23:56</t>
  </si>
  <si>
    <t>20260328 15:24:00</t>
  </si>
  <si>
    <t>15:24:00</t>
  </si>
  <si>
    <t>20260328 15:24:04</t>
  </si>
  <si>
    <t>15:24:04</t>
  </si>
  <si>
    <t>20260328 15:24:08</t>
  </si>
  <si>
    <t>15:24:08</t>
  </si>
  <si>
    <t>20260328 15:24:12</t>
  </si>
  <si>
    <t>15:24:12</t>
  </si>
  <si>
    <t>20260328 15:24:16</t>
  </si>
  <si>
    <t>15:24:16</t>
  </si>
  <si>
    <t>20260328 15:24:20</t>
  </si>
  <si>
    <t>15:24:20</t>
  </si>
  <si>
    <t>20260328 15:24:24</t>
  </si>
  <si>
    <t>15:24:24</t>
  </si>
  <si>
    <t>20260328 15:24:28</t>
  </si>
  <si>
    <t>15:24:28</t>
  </si>
  <si>
    <t>20260328 15:24:32</t>
  </si>
  <si>
    <t>15:24:32</t>
  </si>
  <si>
    <t>20260328 15:24:36</t>
  </si>
  <si>
    <t>15:24:36</t>
  </si>
  <si>
    <t>20260328 15:24:40</t>
  </si>
  <si>
    <t>15:24:40</t>
  </si>
  <si>
    <t>20260328 15:24:44</t>
  </si>
  <si>
    <t>15:24:44</t>
  </si>
  <si>
    <t>20260328 15:24:48</t>
  </si>
  <si>
    <t>15:24:48</t>
  </si>
  <si>
    <t>20260328 15:24:52</t>
  </si>
  <si>
    <t>15:24:52</t>
  </si>
  <si>
    <t>20260328 15:24:56</t>
  </si>
  <si>
    <t>15:24:56</t>
  </si>
  <si>
    <t>20260328 15:25:00</t>
  </si>
  <si>
    <t>15:25:00</t>
  </si>
  <si>
    <t>20260328 15:25:04</t>
  </si>
  <si>
    <t>15:25:04</t>
  </si>
  <si>
    <t>20260328 15:25:08</t>
  </si>
  <si>
    <t>15:25:08</t>
  </si>
  <si>
    <t>20260328 15:25:12</t>
  </si>
  <si>
    <t>15:25:12</t>
  </si>
  <si>
    <t>20260328 15:25:16</t>
  </si>
  <si>
    <t>15:25:16</t>
  </si>
  <si>
    <t>20260328 15:25:20</t>
  </si>
  <si>
    <t>15:25:20</t>
  </si>
  <si>
    <t>20260328 15:25:24</t>
  </si>
  <si>
    <t>15:25:24</t>
  </si>
  <si>
    <t>20260328 15:25:28</t>
  </si>
  <si>
    <t>15:25:28</t>
  </si>
  <si>
    <t>20260328 15:25:32</t>
  </si>
  <si>
    <t>15:25:32</t>
  </si>
  <si>
    <t>20260328 15:25:36</t>
  </si>
  <si>
    <t>15:25:36</t>
  </si>
  <si>
    <t>20260328 15:25:40</t>
  </si>
  <si>
    <t>15:25:40</t>
  </si>
  <si>
    <t>20260328 15:25:44</t>
  </si>
  <si>
    <t>15:25:44</t>
  </si>
  <si>
    <t>20260328 15:25:48</t>
  </si>
  <si>
    <t>15:25:48</t>
  </si>
  <si>
    <t>20260328 15:25:52</t>
  </si>
  <si>
    <t>15:25:52</t>
  </si>
  <si>
    <t>20260328 15:25:56</t>
  </si>
  <si>
    <t>15:25:56</t>
  </si>
  <si>
    <t>20260328 15:26:00</t>
  </si>
  <si>
    <t>15:26:00</t>
  </si>
  <si>
    <t>20260328 15:26:04</t>
  </si>
  <si>
    <t>15:26:04</t>
  </si>
  <si>
    <t>20260328 15:26:08</t>
  </si>
  <si>
    <t>15:26:08</t>
  </si>
  <si>
    <t>20260328 15:26:12</t>
  </si>
  <si>
    <t>15:26:12</t>
  </si>
  <si>
    <t>20260328 15:26:16</t>
  </si>
  <si>
    <t>15:26:16</t>
  </si>
  <si>
    <t>20260328 15:26:20</t>
  </si>
  <si>
    <t>15:26:20</t>
  </si>
  <si>
    <t>20260328 15:26:24</t>
  </si>
  <si>
    <t>15:26:24</t>
  </si>
  <si>
    <t>20260328 15:26:28</t>
  </si>
  <si>
    <t>15:26:28</t>
  </si>
  <si>
    <t>20260328 15:26:32</t>
  </si>
  <si>
    <t>15:26:32</t>
  </si>
  <si>
    <t>20260328 15:26:36</t>
  </si>
  <si>
    <t>15:26:36</t>
  </si>
  <si>
    <t>20260328 15:26:40</t>
  </si>
  <si>
    <t>15:26:40</t>
  </si>
  <si>
    <t>20260328 15:26:44</t>
  </si>
  <si>
    <t>15:26:44</t>
  </si>
  <si>
    <t>20260328 15:26:48</t>
  </si>
  <si>
    <t>15:26:48</t>
  </si>
  <si>
    <t>20260328 15:26:52</t>
  </si>
  <si>
    <t>15:26:52</t>
  </si>
  <si>
    <t>20260328 15:26:56</t>
  </si>
  <si>
    <t>15:26:56</t>
  </si>
  <si>
    <t>20260328 15:27:00</t>
  </si>
  <si>
    <t>15:27:00</t>
  </si>
  <si>
    <t>20260328 15:27:04</t>
  </si>
  <si>
    <t>15:27:04</t>
  </si>
  <si>
    <t>20260328 15:27:08</t>
  </si>
  <si>
    <t>15:27:08</t>
  </si>
  <si>
    <t>20260328 15:27:12</t>
  </si>
  <si>
    <t>15:27:12</t>
  </si>
  <si>
    <t>20260328 15:27:16</t>
  </si>
  <si>
    <t>15:27:16</t>
  </si>
  <si>
    <t>20260328 15:27:20</t>
  </si>
  <si>
    <t>15:27:20</t>
  </si>
  <si>
    <t>20260328 15:27:24</t>
  </si>
  <si>
    <t>15:27:24</t>
  </si>
  <si>
    <t>20260328 15:27:28</t>
  </si>
  <si>
    <t>15:27:28</t>
  </si>
  <si>
    <t>20260328 15:27:32</t>
  </si>
  <si>
    <t>15:27:32</t>
  </si>
  <si>
    <t>20260328 15:27:36</t>
  </si>
  <si>
    <t>15:27:36</t>
  </si>
  <si>
    <t>20260328 15:27:40</t>
  </si>
  <si>
    <t>15:27:40</t>
  </si>
  <si>
    <t>20260328 15:27:44</t>
  </si>
  <si>
    <t>15:27:44</t>
  </si>
  <si>
    <t>20260328 15:27:48</t>
  </si>
  <si>
    <t>15:27:48</t>
  </si>
  <si>
    <t>20260328 15:27:52</t>
  </si>
  <si>
    <t>15:27:52</t>
  </si>
  <si>
    <t>20260328 15:27:56</t>
  </si>
  <si>
    <t>15:27:56</t>
  </si>
  <si>
    <t>20260328 15:28:00</t>
  </si>
  <si>
    <t>15:28:00</t>
  </si>
  <si>
    <t>20260328 15:28:04</t>
  </si>
  <si>
    <t>15:28:04</t>
  </si>
  <si>
    <t>20260328 15:28:08</t>
  </si>
  <si>
    <t>15:28:08</t>
  </si>
  <si>
    <t>20260328 15:28:12</t>
  </si>
  <si>
    <t>15:28:12</t>
  </si>
  <si>
    <t>20260328 15:28:16</t>
  </si>
  <si>
    <t>15:28:16</t>
  </si>
  <si>
    <t>20260328 15:28:20</t>
  </si>
  <si>
    <t>15:28:20</t>
  </si>
  <si>
    <t>20260328 15:28:24</t>
  </si>
  <si>
    <t>15:28:24</t>
  </si>
  <si>
    <t>20260328 15:28:28</t>
  </si>
  <si>
    <t>15:28:28</t>
  </si>
  <si>
    <t>20260328 15:28:32</t>
  </si>
  <si>
    <t>15:28:32</t>
  </si>
  <si>
    <t>20260328 15:28:36</t>
  </si>
  <si>
    <t>15:28:36</t>
  </si>
  <si>
    <t>20260328 15:28:40</t>
  </si>
  <si>
    <t>15:28:40</t>
  </si>
  <si>
    <t>20260328 15:28:44</t>
  </si>
  <si>
    <t>15:28:44</t>
  </si>
  <si>
    <t>20260328 15:28:48</t>
  </si>
  <si>
    <t>15:28:48</t>
  </si>
  <si>
    <t>20260328 15:28:52</t>
  </si>
  <si>
    <t>15:28:52</t>
  </si>
  <si>
    <t>20260328 15:28:56</t>
  </si>
  <si>
    <t>15:28:56</t>
  </si>
  <si>
    <t>20260328 15:29:00</t>
  </si>
  <si>
    <t>15:29:00</t>
  </si>
  <si>
    <t>20260328 15:29:04</t>
  </si>
  <si>
    <t>15:29:04</t>
  </si>
  <si>
    <t>20260328 15:29:08</t>
  </si>
  <si>
    <t>15:29:08</t>
  </si>
  <si>
    <t>20260328 15:29:12</t>
  </si>
  <si>
    <t>15:29:12</t>
  </si>
  <si>
    <t>20260328 15:29:16</t>
  </si>
  <si>
    <t>15:29:16</t>
  </si>
  <si>
    <t>20260328 15:29:20</t>
  </si>
  <si>
    <t>15:29:20</t>
  </si>
  <si>
    <t>20260328 15:29:24</t>
  </si>
  <si>
    <t>15:29:24</t>
  </si>
  <si>
    <t>20260328 15:29:28</t>
  </si>
  <si>
    <t>15:29:28</t>
  </si>
  <si>
    <t>20260328 15:29:32</t>
  </si>
  <si>
    <t>15:29:32</t>
  </si>
  <si>
    <t>20260328 15:29:36</t>
  </si>
  <si>
    <t>15:29:36</t>
  </si>
  <si>
    <t>20260328 15:29:40</t>
  </si>
  <si>
    <t>15:29:40</t>
  </si>
  <si>
    <t>20260328 15:29:44</t>
  </si>
  <si>
    <t>15:29:44</t>
  </si>
  <si>
    <t>20260328 15:29:48</t>
  </si>
  <si>
    <t>15:29:48</t>
  </si>
  <si>
    <t>20260328 15:29:52</t>
  </si>
  <si>
    <t>15:29:52</t>
  </si>
  <si>
    <t>20260328 15:29:56</t>
  </si>
  <si>
    <t>15:29:56</t>
  </si>
  <si>
    <t>20260328 15:30:00</t>
  </si>
  <si>
    <t>15:30:00</t>
  </si>
  <si>
    <t>20260328 15:30:04</t>
  </si>
  <si>
    <t>15:30:04</t>
  </si>
  <si>
    <t>20260328 15:30:08</t>
  </si>
  <si>
    <t>15:30:08</t>
  </si>
  <si>
    <t>20260328 15:30:12</t>
  </si>
  <si>
    <t>15:30:12</t>
  </si>
  <si>
    <t>20260328 15:30:16</t>
  </si>
  <si>
    <t>15:30:16</t>
  </si>
  <si>
    <t>20260328 15:30:20</t>
  </si>
  <si>
    <t>15:30:20</t>
  </si>
  <si>
    <t>20260328 15:30:24</t>
  </si>
  <si>
    <t>15:30:24</t>
  </si>
  <si>
    <t>20260328 15:30:28</t>
  </si>
  <si>
    <t>15:30:28</t>
  </si>
  <si>
    <t>20260328 15:30:32</t>
  </si>
  <si>
    <t>15:30:32</t>
  </si>
  <si>
    <t>20260328 15:30:36</t>
  </si>
  <si>
    <t>15:30:36</t>
  </si>
  <si>
    <t>20260328 15:30:40</t>
  </si>
  <si>
    <t>15:30:40</t>
  </si>
  <si>
    <t>20260328 15:30:44</t>
  </si>
  <si>
    <t>15:30:44</t>
  </si>
  <si>
    <t>20260328 15:30:48</t>
  </si>
  <si>
    <t>15:30:48</t>
  </si>
  <si>
    <t>20260328 15:30:52</t>
  </si>
  <si>
    <t>15:30:52</t>
  </si>
  <si>
    <t>20260328 15:30:56</t>
  </si>
  <si>
    <t>15:30:56</t>
  </si>
  <si>
    <t>20260328 15:31:00</t>
  </si>
  <si>
    <t>15:31:00</t>
  </si>
  <si>
    <t>20260328 15:31:04</t>
  </si>
  <si>
    <t>15:31:04</t>
  </si>
  <si>
    <t>20260328 15:31:08</t>
  </si>
  <si>
    <t>15:31:08</t>
  </si>
  <si>
    <t>20260328 15:31:12</t>
  </si>
  <si>
    <t>15:31:12</t>
  </si>
  <si>
    <t>20260328 15:31:16</t>
  </si>
  <si>
    <t>15:31:16</t>
  </si>
  <si>
    <t>20260328 15:31:20</t>
  </si>
  <si>
    <t>15:31:20</t>
  </si>
  <si>
    <t>20260328 15:31:24</t>
  </si>
  <si>
    <t>15:31:24</t>
  </si>
  <si>
    <t>20260328 15:31:28</t>
  </si>
  <si>
    <t>15:31:28</t>
  </si>
  <si>
    <t>20260328 15:31:32</t>
  </si>
  <si>
    <t>15:31:32</t>
  </si>
  <si>
    <t>20260328 15:31:36</t>
  </si>
  <si>
    <t>15:31:36</t>
  </si>
  <si>
    <t>20260328 15:31:40</t>
  </si>
  <si>
    <t>15:31:40</t>
  </si>
  <si>
    <t>20260328 15:31:44</t>
  </si>
  <si>
    <t>15:31:44</t>
  </si>
  <si>
    <t>20260328 15:31:48</t>
  </si>
  <si>
    <t>15:31:48</t>
  </si>
  <si>
    <t>20260328 15:31:52</t>
  </si>
  <si>
    <t>15:31:52</t>
  </si>
  <si>
    <t>20260328 15:31:56</t>
  </si>
  <si>
    <t>15:31:56</t>
  </si>
  <si>
    <t>20260328 15:32:00</t>
  </si>
  <si>
    <t>15:32:00</t>
  </si>
  <si>
    <t>20260328 15:32:04</t>
  </si>
  <si>
    <t>15:32:04</t>
  </si>
  <si>
    <t>20260328 15:32:08</t>
  </si>
  <si>
    <t>15:32:08</t>
  </si>
  <si>
    <t>20260328 15:32:12</t>
  </si>
  <si>
    <t>15:32:12</t>
  </si>
  <si>
    <t>20260328 15:32:16</t>
  </si>
  <si>
    <t>15:32:16</t>
  </si>
  <si>
    <t>20260328 15:32:20</t>
  </si>
  <si>
    <t>15:32:20</t>
  </si>
  <si>
    <t>20260328 15:32:24</t>
  </si>
  <si>
    <t>15:32:24</t>
  </si>
  <si>
    <t>20260328 15:32:28</t>
  </si>
  <si>
    <t>15:32:28</t>
  </si>
  <si>
    <t>20260328 15:32:32</t>
  </si>
  <si>
    <t>15:32:32</t>
  </si>
  <si>
    <t>20260328 15:32:36</t>
  </si>
  <si>
    <t>15:32:36</t>
  </si>
  <si>
    <t>20260328 15:32:40</t>
  </si>
  <si>
    <t>15:32:40</t>
  </si>
  <si>
    <t>20260328 15:32:44</t>
  </si>
  <si>
    <t>15:32:44</t>
  </si>
  <si>
    <t>20260328 15:32:48</t>
  </si>
  <si>
    <t>15:32:48</t>
  </si>
  <si>
    <t>20260328 15:32:52</t>
  </si>
  <si>
    <t>15:32:52</t>
  </si>
  <si>
    <t>20260328 15:32:56</t>
  </si>
  <si>
    <t>15:32:56</t>
  </si>
  <si>
    <t>20260328 15:33:00</t>
  </si>
  <si>
    <t>15:33:00</t>
  </si>
  <si>
    <t>20260328 15:33:04</t>
  </si>
  <si>
    <t>15:33:04</t>
  </si>
  <si>
    <t>20260328 15:33:08</t>
  </si>
  <si>
    <t>15:33:08</t>
  </si>
  <si>
    <t>20260328 15:33:12</t>
  </si>
  <si>
    <t>15:33:12</t>
  </si>
  <si>
    <t>20260328 15:33:16</t>
  </si>
  <si>
    <t>15:33:16</t>
  </si>
  <si>
    <t>20260328 15:33:20</t>
  </si>
  <si>
    <t>15:33:20</t>
  </si>
  <si>
    <t>20260328 15:33:24</t>
  </si>
  <si>
    <t>15:33:24</t>
  </si>
  <si>
    <t>20260328 15:33:28</t>
  </si>
  <si>
    <t>15:33:28</t>
  </si>
  <si>
    <t>20260328 15:33:32</t>
  </si>
  <si>
    <t>15:33:32</t>
  </si>
  <si>
    <t>20260328 15:33:36</t>
  </si>
  <si>
    <t>15:33:36</t>
  </si>
  <si>
    <t>20260328 15:33:40</t>
  </si>
  <si>
    <t>15:33:40</t>
  </si>
  <si>
    <t>20260328 15:33:44</t>
  </si>
  <si>
    <t>15:33:44</t>
  </si>
  <si>
    <t>20260328 15:33:48</t>
  </si>
  <si>
    <t>15:33:48</t>
  </si>
  <si>
    <t>20260328 15:33:52</t>
  </si>
  <si>
    <t>15:33:52</t>
  </si>
  <si>
    <t>20260328 15:33:56</t>
  </si>
  <si>
    <t>15:33:56</t>
  </si>
  <si>
    <t>20260328 15:34:00</t>
  </si>
  <si>
    <t>15:34:00</t>
  </si>
  <si>
    <t>20260328 15:34:04</t>
  </si>
  <si>
    <t>15:34:04</t>
  </si>
  <si>
    <t>20260328 15:34:08</t>
  </si>
  <si>
    <t>15:34:08</t>
  </si>
  <si>
    <t>20260328 15:34:12</t>
  </si>
  <si>
    <t>15:34:12</t>
  </si>
  <si>
    <t>20260328 15:34:16</t>
  </si>
  <si>
    <t>15:34:16</t>
  </si>
  <si>
    <t>20260328 15:34:20</t>
  </si>
  <si>
    <t>15:34:20</t>
  </si>
  <si>
    <t>20260328 15:34:24</t>
  </si>
  <si>
    <t>15:34:24</t>
  </si>
  <si>
    <t>20260328 15:34:28</t>
  </si>
  <si>
    <t>15:34:28</t>
  </si>
  <si>
    <t>20260328 15:34:32</t>
  </si>
  <si>
    <t>15:34:32</t>
  </si>
  <si>
    <t>20260328 15:34:36</t>
  </si>
  <si>
    <t>15:34:36</t>
  </si>
  <si>
    <t>20260328 15:34:40</t>
  </si>
  <si>
    <t>15:34:40</t>
  </si>
  <si>
    <t>20260328 15:34:44</t>
  </si>
  <si>
    <t>15:34:44</t>
  </si>
  <si>
    <t>20260328 15:34:48</t>
  </si>
  <si>
    <t>15:34:48</t>
  </si>
  <si>
    <t>20260328 15:34:52</t>
  </si>
  <si>
    <t>15:34:52</t>
  </si>
  <si>
    <t>20260328 15:34:56</t>
  </si>
  <si>
    <t>15:34:56</t>
  </si>
  <si>
    <t>20260328 15:35:00</t>
  </si>
  <si>
    <t>15:35:00</t>
  </si>
  <si>
    <t>20260328 15:35:04</t>
  </si>
  <si>
    <t>15:35:04</t>
  </si>
  <si>
    <t>20260328 15:35:08</t>
  </si>
  <si>
    <t>15:35:08</t>
  </si>
  <si>
    <t>20260328 15:35:12</t>
  </si>
  <si>
    <t>15:35:12</t>
  </si>
  <si>
    <t>20260328 15:35:16</t>
  </si>
  <si>
    <t>15:35:16</t>
  </si>
  <si>
    <t>20260328 15:35:20</t>
  </si>
  <si>
    <t>15:35:20</t>
  </si>
  <si>
    <t>20260328 15:35:24</t>
  </si>
  <si>
    <t>15:35:24</t>
  </si>
  <si>
    <t>20260328 15:35:28</t>
  </si>
  <si>
    <t>15:35:28</t>
  </si>
  <si>
    <t>20260328 15:35:32</t>
  </si>
  <si>
    <t>15:35:32</t>
  </si>
  <si>
    <t>20260328 15:35:36</t>
  </si>
  <si>
    <t>15:35:36</t>
  </si>
  <si>
    <t>20260328 15:35:40</t>
  </si>
  <si>
    <t>15:35:40</t>
  </si>
  <si>
    <t>20260328 15:35:44</t>
  </si>
  <si>
    <t>15:35:44</t>
  </si>
  <si>
    <t>20260328 15:35:48</t>
  </si>
  <si>
    <t>15:35:48</t>
  </si>
  <si>
    <t>20260328 15:35:52</t>
  </si>
  <si>
    <t>15:35:52</t>
  </si>
  <si>
    <t>20260328 15:35:56</t>
  </si>
  <si>
    <t>15:35:56</t>
  </si>
  <si>
    <t>20260328 15:36:00</t>
  </si>
  <si>
    <t>15:36:00</t>
  </si>
  <si>
    <t>20260328 15:36:04</t>
  </si>
  <si>
    <t>15:36:04</t>
  </si>
  <si>
    <t>20260328 15:36:08</t>
  </si>
  <si>
    <t>15:36:08</t>
  </si>
  <si>
    <t>20260328 15:36:12</t>
  </si>
  <si>
    <t>15:36:12</t>
  </si>
  <si>
    <t>20260328 15:36:16</t>
  </si>
  <si>
    <t>15:36:16</t>
  </si>
  <si>
    <t>20260328 15:36:20</t>
  </si>
  <si>
    <t>15:36:20</t>
  </si>
  <si>
    <t>20260328 15:36:24</t>
  </si>
  <si>
    <t>15:36:24</t>
  </si>
  <si>
    <t>20260328 15:36:28</t>
  </si>
  <si>
    <t>15:36:28</t>
  </si>
  <si>
    <t>20260328 15:36:32</t>
  </si>
  <si>
    <t>15:36:32</t>
  </si>
  <si>
    <t>20260328 15:36:36</t>
  </si>
  <si>
    <t>15:36:36</t>
  </si>
  <si>
    <t>20260328 15:36:40</t>
  </si>
  <si>
    <t>15:36:40</t>
  </si>
  <si>
    <t>20260328 15:36:44</t>
  </si>
  <si>
    <t>15:36:44</t>
  </si>
  <si>
    <t>20260328 15:36:48</t>
  </si>
  <si>
    <t>15:36:48</t>
  </si>
  <si>
    <t>20260328 15:36:52</t>
  </si>
  <si>
    <t>15:36:52</t>
  </si>
  <si>
    <t>20260328 15:36:56</t>
  </si>
  <si>
    <t>15:36:56</t>
  </si>
  <si>
    <t>20260328 15:37:00</t>
  </si>
  <si>
    <t>15:37:00</t>
  </si>
  <si>
    <t>20260328 15:37:04</t>
  </si>
  <si>
    <t>15:37:04</t>
  </si>
  <si>
    <t>20260328 15:37:08</t>
  </si>
  <si>
    <t>15:37:08</t>
  </si>
  <si>
    <t>20260328 15:37:12</t>
  </si>
  <si>
    <t>15:37:12</t>
  </si>
  <si>
    <t>20260328 15:37:16</t>
  </si>
  <si>
    <t>15:37:16</t>
  </si>
  <si>
    <t>20260328 15:37:20</t>
  </si>
  <si>
    <t>15:37:20</t>
  </si>
  <si>
    <t>20260328 15:37:24</t>
  </si>
  <si>
    <t>15:37:24</t>
  </si>
  <si>
    <t>20260328 15:37:28</t>
  </si>
  <si>
    <t>15:37:28</t>
  </si>
  <si>
    <t>20260328 15:37:32</t>
  </si>
  <si>
    <t>15:37:32</t>
  </si>
  <si>
    <t>20260328 15:37:36</t>
  </si>
  <si>
    <t>15:37:36</t>
  </si>
  <si>
    <t>20260328 15:37:40</t>
  </si>
  <si>
    <t>15:37:40</t>
  </si>
  <si>
    <t>20260328 15:37:44</t>
  </si>
  <si>
    <t>15:37:44</t>
  </si>
  <si>
    <t>20260328 15:37:48</t>
  </si>
  <si>
    <t>15:37:48</t>
  </si>
  <si>
    <t>20260328 15:37:52</t>
  </si>
  <si>
    <t>15:37:52</t>
  </si>
  <si>
    <t>20260328 15:37:56</t>
  </si>
  <si>
    <t>15:37:56</t>
  </si>
  <si>
    <t>20260328 15:38:00</t>
  </si>
  <si>
    <t>15:38:00</t>
  </si>
  <si>
    <t>20260328 15:38:04</t>
  </si>
  <si>
    <t>15:38:04</t>
  </si>
  <si>
    <t>20260328 15:38:08</t>
  </si>
  <si>
    <t>15:38:08</t>
  </si>
  <si>
    <t>20260328 15:38:12</t>
  </si>
  <si>
    <t>15:38:12</t>
  </si>
  <si>
    <t>20260328 15:38:16</t>
  </si>
  <si>
    <t>15:38:16</t>
  </si>
  <si>
    <t>20260328 15:38:20</t>
  </si>
  <si>
    <t>15:38:20</t>
  </si>
  <si>
    <t>20260328 15:38:24</t>
  </si>
  <si>
    <t>15:38:24</t>
  </si>
  <si>
    <t>20260328 15:38:28</t>
  </si>
  <si>
    <t>15:38:28</t>
  </si>
  <si>
    <t>20260328 15:38:32</t>
  </si>
  <si>
    <t>15:38:32</t>
  </si>
  <si>
    <t>20260328 15:38:36</t>
  </si>
  <si>
    <t>15:38:36</t>
  </si>
  <si>
    <t>20260328 15:38:40</t>
  </si>
  <si>
    <t>15:38:40</t>
  </si>
  <si>
    <t>20260328 15:38:44</t>
  </si>
  <si>
    <t>15:38:44</t>
  </si>
  <si>
    <t>20260328 15:38:48</t>
  </si>
  <si>
    <t>15:38:48</t>
  </si>
  <si>
    <t>20260328 15:38:52</t>
  </si>
  <si>
    <t>15:38:52</t>
  </si>
  <si>
    <t>20260328 15:38:56</t>
  </si>
  <si>
    <t>15:38:56</t>
  </si>
  <si>
    <t>20260328 15:39:00</t>
  </si>
  <si>
    <t>15:39:00</t>
  </si>
  <si>
    <t>20260328 15:39:04</t>
  </si>
  <si>
    <t>15:39:04</t>
  </si>
  <si>
    <t>20260328 15:39:08</t>
  </si>
  <si>
    <t>15:39:08</t>
  </si>
  <si>
    <t>20260328 15:39:12</t>
  </si>
  <si>
    <t>15:39:12</t>
  </si>
  <si>
    <t>20260328 15:39:16</t>
  </si>
  <si>
    <t>15:39:16</t>
  </si>
  <si>
    <t>20260328 15:39:20</t>
  </si>
  <si>
    <t>15:39:20</t>
  </si>
  <si>
    <t>20260328 15:39:24</t>
  </si>
  <si>
    <t>15:39:24</t>
  </si>
  <si>
    <t>20260328 15:39:28</t>
  </si>
  <si>
    <t>15:39:28</t>
  </si>
  <si>
    <t>20260328 15:39:32</t>
  </si>
  <si>
    <t>15:39:32</t>
  </si>
  <si>
    <t>20260328 15:39:36</t>
  </si>
  <si>
    <t>15:39:36</t>
  </si>
  <si>
    <t>20260328 15:39:40</t>
  </si>
  <si>
    <t>15:39:40</t>
  </si>
  <si>
    <t>20260328 15:39:44</t>
  </si>
  <si>
    <t>15:39:44</t>
  </si>
  <si>
    <t>20260328 15:39:48</t>
  </si>
  <si>
    <t>15:39:48</t>
  </si>
  <si>
    <t>20260328 15:39:52</t>
  </si>
  <si>
    <t>15:39:52</t>
  </si>
  <si>
    <t>20260328 15:39:56</t>
  </si>
  <si>
    <t>15:39:56</t>
  </si>
  <si>
    <t>20260328 15:40:00</t>
  </si>
  <si>
    <t>15:40:00</t>
  </si>
  <si>
    <t>20260328 15:40:04</t>
  </si>
  <si>
    <t>15:40:04</t>
  </si>
  <si>
    <t>20260328 15:40:08</t>
  </si>
  <si>
    <t>15:40:08</t>
  </si>
  <si>
    <t>20260328 15:40:12</t>
  </si>
  <si>
    <t>15:40:12</t>
  </si>
  <si>
    <t>20260328 15:40:16</t>
  </si>
  <si>
    <t>15:40:16</t>
  </si>
  <si>
    <t>20260328 15:40:20</t>
  </si>
  <si>
    <t>15:40:20</t>
  </si>
  <si>
    <t>20260328 15:40:24</t>
  </si>
  <si>
    <t>15:40:24</t>
  </si>
  <si>
    <t>20260328 15:40:28</t>
  </si>
  <si>
    <t>15:40:28</t>
  </si>
  <si>
    <t>20260328 15:40:32</t>
  </si>
  <si>
    <t>15:40:32</t>
  </si>
  <si>
    <t>20260328 15:40:36</t>
  </si>
  <si>
    <t>15:40:36</t>
  </si>
  <si>
    <t>20260328 15:40:40</t>
  </si>
  <si>
    <t>15:40:40</t>
  </si>
  <si>
    <t>20260328 15:40:44</t>
  </si>
  <si>
    <t>15:40:44</t>
  </si>
  <si>
    <t>20260328 15:40:48</t>
  </si>
  <si>
    <t>15:40:48</t>
  </si>
  <si>
    <t>20260328 15:40:52</t>
  </si>
  <si>
    <t>15:40:52</t>
  </si>
  <si>
    <t>20260328 15:40:56</t>
  </si>
  <si>
    <t>15:40:56</t>
  </si>
  <si>
    <t>20260328 15:41:00</t>
  </si>
  <si>
    <t>15:41:00</t>
  </si>
  <si>
    <t>20260328 15:41:04</t>
  </si>
  <si>
    <t>15:41:04</t>
  </si>
  <si>
    <t>20260328 15:41:08</t>
  </si>
  <si>
    <t>15:41:08</t>
  </si>
  <si>
    <t>20260328 15:41:12</t>
  </si>
  <si>
    <t>15:41:12</t>
  </si>
  <si>
    <t>20260328 15:41:16</t>
  </si>
  <si>
    <t>15:41:16</t>
  </si>
  <si>
    <t>20260328 15:41:20</t>
  </si>
  <si>
    <t>15:41:20</t>
  </si>
  <si>
    <t>20260328 15:41:24</t>
  </si>
  <si>
    <t>15:41:24</t>
  </si>
  <si>
    <t>20260328 15:41:28</t>
  </si>
  <si>
    <t>15:41:28</t>
  </si>
  <si>
    <t>20260328 15:41:32</t>
  </si>
  <si>
    <t>15:41:32</t>
  </si>
  <si>
    <t>20260328 15:41:36</t>
  </si>
  <si>
    <t>15:41:36</t>
  </si>
  <si>
    <t>20260328 15:41:40</t>
  </si>
  <si>
    <t>15:41:40</t>
  </si>
  <si>
    <t>20260328 15:41:44</t>
  </si>
  <si>
    <t>15:41:44</t>
  </si>
  <si>
    <t>20260328 15:41:48</t>
  </si>
  <si>
    <t>15:41:48</t>
  </si>
  <si>
    <t>20260328 15:41:52</t>
  </si>
  <si>
    <t>15:41:52</t>
  </si>
  <si>
    <t>20260328 15:41:56</t>
  </si>
  <si>
    <t>15:41:56</t>
  </si>
  <si>
    <t>20260328 15:42:00</t>
  </si>
  <si>
    <t>15:42:00</t>
  </si>
  <si>
    <t>20260328 15:42:04</t>
  </si>
  <si>
    <t>15:42:04</t>
  </si>
  <si>
    <t>20260328 15:42:08</t>
  </si>
  <si>
    <t>15:42:08</t>
  </si>
  <si>
    <t>20260328 15:42:12</t>
  </si>
  <si>
    <t>15:42:12</t>
  </si>
  <si>
    <t>20260328 15:42:16</t>
  </si>
  <si>
    <t>15:42:16</t>
  </si>
  <si>
    <t>20260328 15:42:20</t>
  </si>
  <si>
    <t>15:42:20</t>
  </si>
  <si>
    <t>20260328 15:42:24</t>
  </si>
  <si>
    <t>15:42:24</t>
  </si>
  <si>
    <t>20260328 15:42:28</t>
  </si>
  <si>
    <t>15:42:28</t>
  </si>
  <si>
    <t>20260328 15:42:32</t>
  </si>
  <si>
    <t>15:42:32</t>
  </si>
  <si>
    <t>20260328 15:42:36</t>
  </si>
  <si>
    <t>15:42:36</t>
  </si>
  <si>
    <t>20260328 15:42:40</t>
  </si>
  <si>
    <t>15:42:40</t>
  </si>
  <si>
    <t>20260328 15:42:44</t>
  </si>
  <si>
    <t>15:42:44</t>
  </si>
  <si>
    <t>20260328 15:42:48</t>
  </si>
  <si>
    <t>15:42:48</t>
  </si>
  <si>
    <t>20260328 15:42:52</t>
  </si>
  <si>
    <t>15:42:52</t>
  </si>
  <si>
    <t>20260328 15:42:56</t>
  </si>
  <si>
    <t>15:42:56</t>
  </si>
  <si>
    <t>20260328 15:43:00</t>
  </si>
  <si>
    <t>15:43:00</t>
  </si>
  <si>
    <t>20260328 15:43:04</t>
  </si>
  <si>
    <t>15:43:04</t>
  </si>
  <si>
    <t>20260328 15:43:08</t>
  </si>
  <si>
    <t>15:43:08</t>
  </si>
  <si>
    <t>20260328 15:43:12</t>
  </si>
  <si>
    <t>15:43:12</t>
  </si>
  <si>
    <t>20260328 15:43:16</t>
  </si>
  <si>
    <t>15:43:16</t>
  </si>
  <si>
    <t>20260328 15:43:20</t>
  </si>
  <si>
    <t>15:43:20</t>
  </si>
  <si>
    <t>20260328 15:43:24</t>
  </si>
  <si>
    <t>15:43:24</t>
  </si>
  <si>
    <t>20260328 15:43:28</t>
  </si>
  <si>
    <t>15:43:28</t>
  </si>
  <si>
    <t>20260328 15:43:32</t>
  </si>
  <si>
    <t>15:43:32</t>
  </si>
  <si>
    <t>20260328 15:43:36</t>
  </si>
  <si>
    <t>15:43:36</t>
  </si>
  <si>
    <t>20260328 15:43:40</t>
  </si>
  <si>
    <t>15:43:40</t>
  </si>
  <si>
    <t>20260328 15:43:44</t>
  </si>
  <si>
    <t>15:43:44</t>
  </si>
  <si>
    <t>20260328 15:43:48</t>
  </si>
  <si>
    <t>15:43:48</t>
  </si>
  <si>
    <t>20260328 15:43:52</t>
  </si>
  <si>
    <t>15:43:52</t>
  </si>
  <si>
    <t>20260328 15:43:56</t>
  </si>
  <si>
    <t>15:43:56</t>
  </si>
  <si>
    <t>20260328 15:44:00</t>
  </si>
  <si>
    <t>15:44:00</t>
  </si>
  <si>
    <t>20260328 15:44:04</t>
  </si>
  <si>
    <t>15:44:04</t>
  </si>
  <si>
    <t>20260328 15:44:08</t>
  </si>
  <si>
    <t>15:44:08</t>
  </si>
  <si>
    <t>20260328 15:44:12</t>
  </si>
  <si>
    <t>15:44:12</t>
  </si>
  <si>
    <t>20260328 15:44:16</t>
  </si>
  <si>
    <t>15:44:16</t>
  </si>
  <si>
    <t>20260328 15:44:20</t>
  </si>
  <si>
    <t>15:44:20</t>
  </si>
  <si>
    <t>20260328 15:44:24</t>
  </si>
  <si>
    <t>15:44:24</t>
  </si>
  <si>
    <t>20260328 15:44:28</t>
  </si>
  <si>
    <t>15:44:28</t>
  </si>
  <si>
    <t>20260328 15:44:32</t>
  </si>
  <si>
    <t>15:44:32</t>
  </si>
  <si>
    <t>20260328 15:44:36</t>
  </si>
  <si>
    <t>15:44:36</t>
  </si>
  <si>
    <t>20260328 15:44:40</t>
  </si>
  <si>
    <t>15:44:40</t>
  </si>
  <si>
    <t>20260328 15:44:44</t>
  </si>
  <si>
    <t>15:44:44</t>
  </si>
  <si>
    <t>20260328 15:44:48</t>
  </si>
  <si>
    <t>15:44:48</t>
  </si>
  <si>
    <t>20260328 15:44:52</t>
  </si>
  <si>
    <t>15:44:52</t>
  </si>
  <si>
    <t>20260328 15:44:56</t>
  </si>
  <si>
    <t>15:44:56</t>
  </si>
  <si>
    <t>20260328 15:45:00</t>
  </si>
  <si>
    <t>15:45:00</t>
  </si>
  <si>
    <t>20260328 15:45:04</t>
  </si>
  <si>
    <t>15:45:04</t>
  </si>
  <si>
    <t>20260328 15:45:08</t>
  </si>
  <si>
    <t>15:45:08</t>
  </si>
  <si>
    <t>20260328 15:45:12</t>
  </si>
  <si>
    <t>15:45:12</t>
  </si>
  <si>
    <t>20260328 15:45:16</t>
  </si>
  <si>
    <t>15:45:16</t>
  </si>
  <si>
    <t>20260328 15:45:20</t>
  </si>
  <si>
    <t>15:45:20</t>
  </si>
  <si>
    <t>20260328 15:45:24</t>
  </si>
  <si>
    <t>15:45:24</t>
  </si>
  <si>
    <t>20260328 15:45:28</t>
  </si>
  <si>
    <t>15:45:28</t>
  </si>
  <si>
    <t>20260328 15:45:32</t>
  </si>
  <si>
    <t>15:45:32</t>
  </si>
  <si>
    <t>20260328 15:45:36</t>
  </si>
  <si>
    <t>15:45:36</t>
  </si>
  <si>
    <t>20260328 15:45:40</t>
  </si>
  <si>
    <t>15:45:40</t>
  </si>
  <si>
    <t>20260328 15:45:44</t>
  </si>
  <si>
    <t>15:45:44</t>
  </si>
  <si>
    <t>20260328 15:45:48</t>
  </si>
  <si>
    <t>15:45:48</t>
  </si>
  <si>
    <t>20260328 15:45:52</t>
  </si>
  <si>
    <t>15:45:52</t>
  </si>
  <si>
    <t>20260328 15:45:56</t>
  </si>
  <si>
    <t>15:45:56</t>
  </si>
  <si>
    <t>20260328 15:46:00</t>
  </si>
  <si>
    <t>15:46:00</t>
  </si>
  <si>
    <t>20260328 15:46:04</t>
  </si>
  <si>
    <t>15:46:04</t>
  </si>
  <si>
    <t>20260328 15:46:08</t>
  </si>
  <si>
    <t>15:46:08</t>
  </si>
  <si>
    <t>20260328 15:46:12</t>
  </si>
  <si>
    <t>15:46:12</t>
  </si>
  <si>
    <t>20260328 15:46:16</t>
  </si>
  <si>
    <t>15:46:16</t>
  </si>
  <si>
    <t>20260328 15:46:20</t>
  </si>
  <si>
    <t>15:46:20</t>
  </si>
  <si>
    <t>20260328 15:46:24</t>
  </si>
  <si>
    <t>15:46:24</t>
  </si>
  <si>
    <t>20260328 15:46:28</t>
  </si>
  <si>
    <t>15:46:28</t>
  </si>
  <si>
    <t>20260328 15:46:32</t>
  </si>
  <si>
    <t>15:46:32</t>
  </si>
  <si>
    <t>20260328 15:46:36</t>
  </si>
  <si>
    <t>15:46:36</t>
  </si>
  <si>
    <t>20260328 15:46:40</t>
  </si>
  <si>
    <t>15:46:40</t>
  </si>
  <si>
    <t>20260328 15:46:44</t>
  </si>
  <si>
    <t>15:46:44</t>
  </si>
  <si>
    <t>20260328 15:46:48</t>
  </si>
  <si>
    <t>15:46:48</t>
  </si>
  <si>
    <t>20260328 15:46:52</t>
  </si>
  <si>
    <t>15:46:52</t>
  </si>
  <si>
    <t>20260328 15:46:56</t>
  </si>
  <si>
    <t>15:46:56</t>
  </si>
  <si>
    <t>20260328 15:47:00</t>
  </si>
  <si>
    <t>15:47:00</t>
  </si>
  <si>
    <t>20260328 15:47:04</t>
  </si>
  <si>
    <t>15:47:04</t>
  </si>
  <si>
    <t>20260328 15:47:08</t>
  </si>
  <si>
    <t>15:47:08</t>
  </si>
  <si>
    <t>20260328 15:47:12</t>
  </si>
  <si>
    <t>15:47:12</t>
  </si>
  <si>
    <t>20260328 15:47:16</t>
  </si>
  <si>
    <t>15:47:16</t>
  </si>
  <si>
    <t>20260328 15:47:20</t>
  </si>
  <si>
    <t>15:47:20</t>
  </si>
  <si>
    <t>20260328 15:47:24</t>
  </si>
  <si>
    <t>15:47:24</t>
  </si>
  <si>
    <t>20260328 15:47:28</t>
  </si>
  <si>
    <t>15:47:28</t>
  </si>
  <si>
    <t>20260328 15:47:32</t>
  </si>
  <si>
    <t>15:47:32</t>
  </si>
  <si>
    <t>20260328 15:47:36</t>
  </si>
  <si>
    <t>15:47:36</t>
  </si>
  <si>
    <t>20260328 15:47:40</t>
  </si>
  <si>
    <t>15:47:40</t>
  </si>
  <si>
    <t>20260328 15:47:44</t>
  </si>
  <si>
    <t>15:47:44</t>
  </si>
  <si>
    <t>20260328 15:47:48</t>
  </si>
  <si>
    <t>15:47:48</t>
  </si>
  <si>
    <t>20260328 15:47:52</t>
  </si>
  <si>
    <t>15:47:52</t>
  </si>
  <si>
    <t>20260328 15:47:56</t>
  </si>
  <si>
    <t>15:47:56</t>
  </si>
  <si>
    <t>20260328 15:48:00</t>
  </si>
  <si>
    <t>15:48:00</t>
  </si>
  <si>
    <t>20260328 15:48:04</t>
  </si>
  <si>
    <t>15:48:04</t>
  </si>
  <si>
    <t>20260328 15:48:08</t>
  </si>
  <si>
    <t>15:48:08</t>
  </si>
  <si>
    <t>20260328 15:48:12</t>
  </si>
  <si>
    <t>15:48:12</t>
  </si>
  <si>
    <t>20260328 15:48:16</t>
  </si>
  <si>
    <t>15:48:16</t>
  </si>
  <si>
    <t>20260328 15:48:20</t>
  </si>
  <si>
    <t>15:48:20</t>
  </si>
  <si>
    <t>20260328 15:48:24</t>
  </si>
  <si>
    <t>15:48:24</t>
  </si>
  <si>
    <t>20260328 15:48:28</t>
  </si>
  <si>
    <t>15:48:28</t>
  </si>
  <si>
    <t>20260328 15:48:32</t>
  </si>
  <si>
    <t>15:48:32</t>
  </si>
  <si>
    <t>20260328 15:48:36</t>
  </si>
  <si>
    <t>15:48:36</t>
  </si>
  <si>
    <t>20260328 15:48:40</t>
  </si>
  <si>
    <t>15:48:40</t>
  </si>
  <si>
    <t>20260328 15:48:44</t>
  </si>
  <si>
    <t>15:48:44</t>
  </si>
  <si>
    <t>20260328 15:48:48</t>
  </si>
  <si>
    <t>15:48:48</t>
  </si>
  <si>
    <t>20260328 15:48:52</t>
  </si>
  <si>
    <t>15:48:52</t>
  </si>
  <si>
    <t>20260328 15:48:56</t>
  </si>
  <si>
    <t>15:48:56</t>
  </si>
  <si>
    <t>20260328 15:49:00</t>
  </si>
  <si>
    <t>15:49:00</t>
  </si>
  <si>
    <t>20260328 15:49:04</t>
  </si>
  <si>
    <t>15:49:04</t>
  </si>
  <si>
    <t>20260328 15:49:08</t>
  </si>
  <si>
    <t>15:49:08</t>
  </si>
  <si>
    <t>20260328 15:49:12</t>
  </si>
  <si>
    <t>15:49:12</t>
  </si>
  <si>
    <t>20260328 15:49:16</t>
  </si>
  <si>
    <t>15:49:16</t>
  </si>
  <si>
    <t>20260328 15:49:20</t>
  </si>
  <si>
    <t>15:49:20</t>
  </si>
  <si>
    <t>20260328 15:49:24</t>
  </si>
  <si>
    <t>15:49:24</t>
  </si>
  <si>
    <t>20260328 15:49:28</t>
  </si>
  <si>
    <t>15:49:28</t>
  </si>
  <si>
    <t>20260328 15:49:32</t>
  </si>
  <si>
    <t>15:49:32</t>
  </si>
  <si>
    <t>20260328 15:49:36</t>
  </si>
  <si>
    <t>15:49:36</t>
  </si>
  <si>
    <t>20260328 15:49:40</t>
  </si>
  <si>
    <t>15:49:40</t>
  </si>
  <si>
    <t>20260328 15:49:44</t>
  </si>
  <si>
    <t>15:49:44</t>
  </si>
  <si>
    <t>20260328 15:49:48</t>
  </si>
  <si>
    <t>15:49:48</t>
  </si>
  <si>
    <t>20260328 15:49:52</t>
  </si>
  <si>
    <t>15:49:52</t>
  </si>
  <si>
    <t>20260328 15:49:56</t>
  </si>
  <si>
    <t>15:49:56</t>
  </si>
  <si>
    <t>20260328 15:50:00</t>
  </si>
  <si>
    <t>15:50:00</t>
  </si>
  <si>
    <t>20260328 15:50:04</t>
  </si>
  <si>
    <t>15:50:04</t>
  </si>
  <si>
    <t>20260328 15:50:08</t>
  </si>
  <si>
    <t>15:50:08</t>
  </si>
  <si>
    <t>20260328 15:50:12</t>
  </si>
  <si>
    <t>15:50:12</t>
  </si>
  <si>
    <t>20260328 15:50:16</t>
  </si>
  <si>
    <t>15:50:16</t>
  </si>
  <si>
    <t>20260328 15:50:20</t>
  </si>
  <si>
    <t>15:50:20</t>
  </si>
  <si>
    <t>20260328 15:50:24</t>
  </si>
  <si>
    <t>15:50:24</t>
  </si>
  <si>
    <t>20260328 15:50:28</t>
  </si>
  <si>
    <t>15:50:28</t>
  </si>
  <si>
    <t>20260328 15:50:32</t>
  </si>
  <si>
    <t>15:50:32</t>
  </si>
  <si>
    <t>20260328 15:50:36</t>
  </si>
  <si>
    <t>15:50:36</t>
  </si>
  <si>
    <t>20260328 15:50:40</t>
  </si>
  <si>
    <t>15:50:40</t>
  </si>
  <si>
    <t>20260328 15:50:44</t>
  </si>
  <si>
    <t>15:50:44</t>
  </si>
  <si>
    <t>20260328 15:50:48</t>
  </si>
  <si>
    <t>15:50:48</t>
  </si>
  <si>
    <t>20260328 15:50:52</t>
  </si>
  <si>
    <t>15:50:52</t>
  </si>
  <si>
    <t>20260328 15:50:56</t>
  </si>
  <si>
    <t>15:50:56</t>
  </si>
  <si>
    <t>20260328 15:51:00</t>
  </si>
  <si>
    <t>15:51:00</t>
  </si>
  <si>
    <t>20260328 15:51:04</t>
  </si>
  <si>
    <t>15:51:04</t>
  </si>
  <si>
    <t>20260328 15:51:08</t>
  </si>
  <si>
    <t>15:51:08</t>
  </si>
  <si>
    <t>20260328 15:51:12</t>
  </si>
  <si>
    <t>15:51:12</t>
  </si>
  <si>
    <t>20260328 15:51:16</t>
  </si>
  <si>
    <t>15:51:16</t>
  </si>
  <si>
    <t>20260328 15:51:20</t>
  </si>
  <si>
    <t>15:51:20</t>
  </si>
  <si>
    <t>20260328 15:51:24</t>
  </si>
  <si>
    <t>15:51:24</t>
  </si>
  <si>
    <t>20260328 15:51:28</t>
  </si>
  <si>
    <t>15:51:28</t>
  </si>
  <si>
    <t>20260328 15:51:32</t>
  </si>
  <si>
    <t>15:51:32</t>
  </si>
  <si>
    <t>20260328 15:51:36</t>
  </si>
  <si>
    <t>15:51:36</t>
  </si>
  <si>
    <t>20260328 15:51:40</t>
  </si>
  <si>
    <t>15:51:40</t>
  </si>
  <si>
    <t>20260328 15:51:44</t>
  </si>
  <si>
    <t>15:51:44</t>
  </si>
  <si>
    <t>20260328 15:51:48</t>
  </si>
  <si>
    <t>15:51:48</t>
  </si>
  <si>
    <t>20260328 15:51:52</t>
  </si>
  <si>
    <t>15:51:52</t>
  </si>
  <si>
    <t>20260328 15:51:56</t>
  </si>
  <si>
    <t>15:51:56</t>
  </si>
  <si>
    <t>20260328 15:52:00</t>
  </si>
  <si>
    <t>15:52:00</t>
  </si>
  <si>
    <t>20260328 15:52:04</t>
  </si>
  <si>
    <t>15:52:04</t>
  </si>
  <si>
    <t>20260328 15:52:08</t>
  </si>
  <si>
    <t>15:52:08</t>
  </si>
  <si>
    <t>20260328 15:52:12</t>
  </si>
  <si>
    <t>15:52:12</t>
  </si>
  <si>
    <t>20260328 15:52:16</t>
  </si>
  <si>
    <t>15:52:16</t>
  </si>
  <si>
    <t>20260328 15:52:20</t>
  </si>
  <si>
    <t>15:52:20</t>
  </si>
  <si>
    <t>20260328 15:52:24</t>
  </si>
  <si>
    <t>15:52:24</t>
  </si>
  <si>
    <t>20260328 15:52:28</t>
  </si>
  <si>
    <t>15:52:28</t>
  </si>
  <si>
    <t>20260328 15:52:32</t>
  </si>
  <si>
    <t>15:52:32</t>
  </si>
  <si>
    <t>20260328 15:52:36</t>
  </si>
  <si>
    <t>15:52:36</t>
  </si>
  <si>
    <t>20260328 15:52:40</t>
  </si>
  <si>
    <t>15:52:40</t>
  </si>
  <si>
    <t>20260328 15:52:44</t>
  </si>
  <si>
    <t>15:52:44</t>
  </si>
  <si>
    <t>20260328 15:52:48</t>
  </si>
  <si>
    <t>15:52:48</t>
  </si>
  <si>
    <t>20260328 15:52:52</t>
  </si>
  <si>
    <t>15:52:52</t>
  </si>
  <si>
    <t>20260328 15:52:56</t>
  </si>
  <si>
    <t>15:52:56</t>
  </si>
  <si>
    <t>20260328 15:53:00</t>
  </si>
  <si>
    <t>15:53:00</t>
  </si>
  <si>
    <t>20260328 15:53:04</t>
  </si>
  <si>
    <t>15:53:04</t>
  </si>
  <si>
    <t>20260328 15:53:08</t>
  </si>
  <si>
    <t>15:53:08</t>
  </si>
  <si>
    <t>20260328 15:53:12</t>
  </si>
  <si>
    <t>15:53:12</t>
  </si>
  <si>
    <t>20260328 15:53:16</t>
  </si>
  <si>
    <t>15:53:16</t>
  </si>
  <si>
    <t>20260328 15:53:20</t>
  </si>
  <si>
    <t>15:53:20</t>
  </si>
  <si>
    <t>20260328 15:53:24</t>
  </si>
  <si>
    <t>15:53:24</t>
  </si>
  <si>
    <t>20260328 15:53:28</t>
  </si>
  <si>
    <t>15:53:28</t>
  </si>
  <si>
    <t>20260328 15:53:32</t>
  </si>
  <si>
    <t>15:53:32</t>
  </si>
  <si>
    <t>20260328 15:53:36</t>
  </si>
  <si>
    <t>15:53:36</t>
  </si>
  <si>
    <t>20260328 15:53:40</t>
  </si>
  <si>
    <t>15:53:40</t>
  </si>
  <si>
    <t>20260328 15:53:44</t>
  </si>
  <si>
    <t>15:53:44</t>
  </si>
  <si>
    <t>20260328 15:53:48</t>
  </si>
  <si>
    <t>15:53:48</t>
  </si>
  <si>
    <t>20260328 15:53:52</t>
  </si>
  <si>
    <t>15:53:52</t>
  </si>
  <si>
    <t>20260328 15:53:56</t>
  </si>
  <si>
    <t>15:53:56</t>
  </si>
  <si>
    <t>20260328 15:54:00</t>
  </si>
  <si>
    <t>15:54:00</t>
  </si>
  <si>
    <t>20260328 15:54:04</t>
  </si>
  <si>
    <t>15:54:04</t>
  </si>
  <si>
    <t>20260328 15:54:08</t>
  </si>
  <si>
    <t>15:54:08</t>
  </si>
  <si>
    <t>20260328 15:54:12</t>
  </si>
  <si>
    <t>15:54:12</t>
  </si>
  <si>
    <t>20260328 15:54:16</t>
  </si>
  <si>
    <t>15:54:16</t>
  </si>
  <si>
    <t>20260328 15:54:20</t>
  </si>
  <si>
    <t>15:54:20</t>
  </si>
  <si>
    <t>20260328 15:54:24</t>
  </si>
  <si>
    <t>15:54:24</t>
  </si>
  <si>
    <t>20260328 15:54:28</t>
  </si>
  <si>
    <t>15:54:28</t>
  </si>
  <si>
    <t>20260328 15:54:32</t>
  </si>
  <si>
    <t>15:54:32</t>
  </si>
  <si>
    <t>20260328 15:54:36</t>
  </si>
  <si>
    <t>15:54:36</t>
  </si>
  <si>
    <t>20260328 15:54:40</t>
  </si>
  <si>
    <t>15:54:40</t>
  </si>
  <si>
    <t>20260328 15:54:44</t>
  </si>
  <si>
    <t>15:54:44</t>
  </si>
  <si>
    <t>20260328 15:54:48</t>
  </si>
  <si>
    <t>15:54:48</t>
  </si>
  <si>
    <t>20260328 15:54:52</t>
  </si>
  <si>
    <t>15:54:52</t>
  </si>
  <si>
    <t>20260328 15:54:56</t>
  </si>
  <si>
    <t>15:54:56</t>
  </si>
  <si>
    <t>20260328 15:55:00</t>
  </si>
  <si>
    <t>15:55:00</t>
  </si>
  <si>
    <t>20260328 15:55:04</t>
  </si>
  <si>
    <t>15:55:04</t>
  </si>
  <si>
    <t>20260328 15:55:08</t>
  </si>
  <si>
    <t>15:55:08</t>
  </si>
  <si>
    <t>20260328 15:55:12</t>
  </si>
  <si>
    <t>15:55:12</t>
  </si>
  <si>
    <t>20260328 15:55:16</t>
  </si>
  <si>
    <t>15:55:16</t>
  </si>
  <si>
    <t>20260328 15:55:20</t>
  </si>
  <si>
    <t>15:55:20</t>
  </si>
  <si>
    <t>20260328 15:55:24</t>
  </si>
  <si>
    <t>15:55:24</t>
  </si>
  <si>
    <t>20260328 15:55:28</t>
  </si>
  <si>
    <t>15:55:28</t>
  </si>
  <si>
    <t>20260328 15:55:32</t>
  </si>
  <si>
    <t>15:55:32</t>
  </si>
  <si>
    <t>20260328 15:55:36</t>
  </si>
  <si>
    <t>15:55:36</t>
  </si>
  <si>
    <t>20260328 15:55:40</t>
  </si>
  <si>
    <t>15:55:40</t>
  </si>
  <si>
    <t>20260328 15:55:44</t>
  </si>
  <si>
    <t>15:55:44</t>
  </si>
  <si>
    <t>20260328 15:55:48</t>
  </si>
  <si>
    <t>15:55:48</t>
  </si>
  <si>
    <t>20260328 15:55:52</t>
  </si>
  <si>
    <t>15:55:52</t>
  </si>
  <si>
    <t>20260328 15:55:56</t>
  </si>
  <si>
    <t>15:55:56</t>
  </si>
  <si>
    <t>20260328 15:56:00</t>
  </si>
  <si>
    <t>15:56:00</t>
  </si>
  <si>
    <t>20260328 15:56:04</t>
  </si>
  <si>
    <t>15:56:04</t>
  </si>
  <si>
    <t>20260328 15:56:08</t>
  </si>
  <si>
    <t>15:56:08</t>
  </si>
  <si>
    <t>20260328 15:56:12</t>
  </si>
  <si>
    <t>15:56:12</t>
  </si>
  <si>
    <t>20260328 15:56:16</t>
  </si>
  <si>
    <t>15:56:16</t>
  </si>
  <si>
    <t>20260328 15:56:20</t>
  </si>
  <si>
    <t>15:56:20</t>
  </si>
  <si>
    <t>20260328 15:56:24</t>
  </si>
  <si>
    <t>15:56:24</t>
  </si>
  <si>
    <t>20260328 15:56:28</t>
  </si>
  <si>
    <t>15:56:28</t>
  </si>
  <si>
    <t>20260328 15:56:32</t>
  </si>
  <si>
    <t>15:56:32</t>
  </si>
  <si>
    <t>20260328 15:56:36</t>
  </si>
  <si>
    <t>15:56:36</t>
  </si>
  <si>
    <t>20260328 15:56:40</t>
  </si>
  <si>
    <t>15:56:40</t>
  </si>
  <si>
    <t>20260328 15:56:44</t>
  </si>
  <si>
    <t>15:56:44</t>
  </si>
  <si>
    <t>20260328 15:56:48</t>
  </si>
  <si>
    <t>15:56:48</t>
  </si>
  <si>
    <t>20260328 15:56:52</t>
  </si>
  <si>
    <t>15:56:52</t>
  </si>
  <si>
    <t>20260328 15:56:56</t>
  </si>
  <si>
    <t>15:56:56</t>
  </si>
  <si>
    <t>20260328 15:57:00</t>
  </si>
  <si>
    <t>15:57:00</t>
  </si>
  <si>
    <t>20260328 15:57:04</t>
  </si>
  <si>
    <t>15:57:04</t>
  </si>
  <si>
    <t>20260328 15:57:08</t>
  </si>
  <si>
    <t>15:57:08</t>
  </si>
  <si>
    <t>20260328 15:57:12</t>
  </si>
  <si>
    <t>15:57:12</t>
  </si>
  <si>
    <t>20260328 15:57:16</t>
  </si>
  <si>
    <t>15:57:16</t>
  </si>
  <si>
    <t>20260328 15:57:20</t>
  </si>
  <si>
    <t>15:57:20</t>
  </si>
  <si>
    <t>20260328 15:57:24</t>
  </si>
  <si>
    <t>15:57:24</t>
  </si>
  <si>
    <t>20260328 15:57:28</t>
  </si>
  <si>
    <t>15:57:28</t>
  </si>
  <si>
    <t>20260328 15:57:32</t>
  </si>
  <si>
    <t>15:57:32</t>
  </si>
  <si>
    <t>20260328 15:57:36</t>
  </si>
  <si>
    <t>15:57:36</t>
  </si>
  <si>
    <t>20260328 15:57:40</t>
  </si>
  <si>
    <t>15:57:40</t>
  </si>
  <si>
    <t>20260328 15:57:44</t>
  </si>
  <si>
    <t>15:57:44</t>
  </si>
  <si>
    <t>20260328 15:57:48</t>
  </si>
  <si>
    <t>15:57:48</t>
  </si>
  <si>
    <t>20260328 15:57:52</t>
  </si>
  <si>
    <t>15:57:52</t>
  </si>
  <si>
    <t>20260328 15:57:56</t>
  </si>
  <si>
    <t>15:57:56</t>
  </si>
  <si>
    <t>20260328 15:58:00</t>
  </si>
  <si>
    <t>15:58:00</t>
  </si>
  <si>
    <t>20260328 15:58:04</t>
  </si>
  <si>
    <t>15:58:04</t>
  </si>
  <si>
    <t>20260328 15:58:08</t>
  </si>
  <si>
    <t>15:58:08</t>
  </si>
  <si>
    <t>20260328 15:58:12</t>
  </si>
  <si>
    <t>15:58:12</t>
  </si>
  <si>
    <t>20260328 15:58:16</t>
  </si>
  <si>
    <t>15:58:16</t>
  </si>
  <si>
    <t>20260328 15:58:20</t>
  </si>
  <si>
    <t>15:58:20</t>
  </si>
  <si>
    <t>20260328 15:58:24</t>
  </si>
  <si>
    <t>15:58:24</t>
  </si>
  <si>
    <t>20260328 15:58:28</t>
  </si>
  <si>
    <t>15:58:28</t>
  </si>
  <si>
    <t>20260328 15:58:32</t>
  </si>
  <si>
    <t>15:58:32</t>
  </si>
  <si>
    <t>0/2</t>
  </si>
  <si>
    <t>20260328 15:58:36</t>
  </si>
  <si>
    <t>15:58:36</t>
  </si>
  <si>
    <t>20260328 15:58:40</t>
  </si>
  <si>
    <t>15:58:40</t>
  </si>
  <si>
    <t>20260328 15:58:44</t>
  </si>
  <si>
    <t>15:58:44</t>
  </si>
  <si>
    <t>20260328 15:58:48</t>
  </si>
  <si>
    <t>15:58:48</t>
  </si>
  <si>
    <t>20260328 15:58:52</t>
  </si>
  <si>
    <t>15:58:52</t>
  </si>
  <si>
    <t>20260328 15:58:56</t>
  </si>
  <si>
    <t>15:58:56</t>
  </si>
  <si>
    <t>20260328 15:59:00</t>
  </si>
  <si>
    <t>15:59:00</t>
  </si>
  <si>
    <t>20260328 15:59:04</t>
  </si>
  <si>
    <t>15:59:04</t>
  </si>
  <si>
    <t>20260328 15:59:08</t>
  </si>
  <si>
    <t>15:59:08</t>
  </si>
  <si>
    <t>20260328 15:59:12</t>
  </si>
  <si>
    <t>15:59:12</t>
  </si>
  <si>
    <t>20260328 15:59:16</t>
  </si>
  <si>
    <t>15:59:16</t>
  </si>
  <si>
    <t>20260328 15:59:20</t>
  </si>
  <si>
    <t>15:59:20</t>
  </si>
  <si>
    <t>20260328 15:59:24</t>
  </si>
  <si>
    <t>15:59:24</t>
  </si>
  <si>
    <t>20260328 15:59:28</t>
  </si>
  <si>
    <t>15:59:28</t>
  </si>
  <si>
    <t>20260328 15:59:32</t>
  </si>
  <si>
    <t>15:59:32</t>
  </si>
  <si>
    <t>20260328 15:59:36</t>
  </si>
  <si>
    <t>15:59:36</t>
  </si>
  <si>
    <t>20260328 15:59:40</t>
  </si>
  <si>
    <t>15:59:40</t>
  </si>
  <si>
    <t>20260328 15:59:44</t>
  </si>
  <si>
    <t>15:59:44</t>
  </si>
  <si>
    <t>20260328 15:59:48</t>
  </si>
  <si>
    <t>15:59:48</t>
  </si>
  <si>
    <t>20260328 15:59:52</t>
  </si>
  <si>
    <t>15:59:52</t>
  </si>
  <si>
    <t>20260328 15:59:56</t>
  </si>
  <si>
    <t>15:59:56</t>
  </si>
  <si>
    <t>20260328 16:00:00</t>
  </si>
  <si>
    <t>16:00:00</t>
  </si>
  <si>
    <t>20260328 16:00:04</t>
  </si>
  <si>
    <t>16:00:04</t>
  </si>
  <si>
    <t>20260328 16:00:08</t>
  </si>
  <si>
    <t>16:00:08</t>
  </si>
  <si>
    <t>20260328 16:00:12</t>
  </si>
  <si>
    <t>16:00:12</t>
  </si>
  <si>
    <t>20260328 16:00:16</t>
  </si>
  <si>
    <t>16:00:16</t>
  </si>
  <si>
    <t>20260328 16:00:20</t>
  </si>
  <si>
    <t>16:00:20</t>
  </si>
  <si>
    <t>20260328 16:00:24</t>
  </si>
  <si>
    <t>16:00:24</t>
  </si>
  <si>
    <t>20260328 16:00:28</t>
  </si>
  <si>
    <t>16:00:28</t>
  </si>
  <si>
    <t>20260328 16:00:32</t>
  </si>
  <si>
    <t>16:00:32</t>
  </si>
  <si>
    <t>20260328 16:00:36</t>
  </si>
  <si>
    <t>16:00:36</t>
  </si>
  <si>
    <t>20260328 16:00:40</t>
  </si>
  <si>
    <t>16:00:40</t>
  </si>
  <si>
    <t>20260328 16:00:44</t>
  </si>
  <si>
    <t>16:00:44</t>
  </si>
  <si>
    <t>20260328 16:00:48</t>
  </si>
  <si>
    <t>16:00:48</t>
  </si>
  <si>
    <t>20260328 16:00:52</t>
  </si>
  <si>
    <t>16:00:52</t>
  </si>
  <si>
    <t>20260328 16:00:56</t>
  </si>
  <si>
    <t>16:00:56</t>
  </si>
  <si>
    <t>20260328 16:01:00</t>
  </si>
  <si>
    <t>16:01:00</t>
  </si>
  <si>
    <t>20260328 16:01:04</t>
  </si>
  <si>
    <t>16:01:04</t>
  </si>
  <si>
    <t>20260328 16:01:08</t>
  </si>
  <si>
    <t>16:01:08</t>
  </si>
  <si>
    <t>20260328 16:01:12</t>
  </si>
  <si>
    <t>16:01:12</t>
  </si>
  <si>
    <t>20260328 16:01:16</t>
  </si>
  <si>
    <t>16:01:16</t>
  </si>
  <si>
    <t>20260328 16:01:20</t>
  </si>
  <si>
    <t>16:01:20</t>
  </si>
  <si>
    <t>20260328 16:01:25</t>
  </si>
  <si>
    <t>16:01:25</t>
  </si>
  <si>
    <t>20260328 16:01:29</t>
  </si>
  <si>
    <t>16:01:29</t>
  </si>
  <si>
    <t>20260328 16:01:33</t>
  </si>
  <si>
    <t>16:01:33</t>
  </si>
  <si>
    <t>20260328 16:01:37</t>
  </si>
  <si>
    <t>16:01:37</t>
  </si>
  <si>
    <t>20260328 16:01:41</t>
  </si>
  <si>
    <t>16:01:41</t>
  </si>
  <si>
    <t>20260328 16:01:45</t>
  </si>
  <si>
    <t>16:01:45</t>
  </si>
  <si>
    <t>20260328 16:01:49</t>
  </si>
  <si>
    <t>16:01:49</t>
  </si>
  <si>
    <t>20260328 16:01:53</t>
  </si>
  <si>
    <t>16:01:53</t>
  </si>
  <si>
    <t>20260328 16:01:57</t>
  </si>
  <si>
    <t>16:01:57</t>
  </si>
  <si>
    <t>20260328 16:02:01</t>
  </si>
  <si>
    <t>16:02:01</t>
  </si>
  <si>
    <t>20260328 16:02:05</t>
  </si>
  <si>
    <t>16:02:05</t>
  </si>
  <si>
    <t>20260328 16:02:09</t>
  </si>
  <si>
    <t>16:02:09</t>
  </si>
  <si>
    <t>20260328 16:02:13</t>
  </si>
  <si>
    <t>16:02:13</t>
  </si>
  <si>
    <t>20260328 16:02:17</t>
  </si>
  <si>
    <t>16:02:17</t>
  </si>
  <si>
    <t>20260328 16:02:21</t>
  </si>
  <si>
    <t>16:02:21</t>
  </si>
  <si>
    <t>20260328 16:02:25</t>
  </si>
  <si>
    <t>16:02:25</t>
  </si>
  <si>
    <t>20260328 16:02:29</t>
  </si>
  <si>
    <t>16:02:29</t>
  </si>
  <si>
    <t>20260328 16:02:33</t>
  </si>
  <si>
    <t>16:02:33</t>
  </si>
  <si>
    <t>20260328 16:02:37</t>
  </si>
  <si>
    <t>16:02:37</t>
  </si>
  <si>
    <t>20260328 16:02:41</t>
  </si>
  <si>
    <t>16:02:41</t>
  </si>
  <si>
    <t>20260328 16:02:45</t>
  </si>
  <si>
    <t>16:02:45</t>
  </si>
  <si>
    <t>20260328 16:02:49</t>
  </si>
  <si>
    <t>16:02:49</t>
  </si>
  <si>
    <t>20260328 16:02:53</t>
  </si>
  <si>
    <t>16:02:53</t>
  </si>
  <si>
    <t>20260328 16:02:57</t>
  </si>
  <si>
    <t>16:02:57</t>
  </si>
  <si>
    <t>20260328 16:03:01</t>
  </si>
  <si>
    <t>16:03:01</t>
  </si>
  <si>
    <t>20260328 16:03:05</t>
  </si>
  <si>
    <t>16:03:05</t>
  </si>
  <si>
    <t>20260328 16:03:09</t>
  </si>
  <si>
    <t>16:03:09</t>
  </si>
  <si>
    <t>20260328 16:03:13</t>
  </si>
  <si>
    <t>16:03:13</t>
  </si>
  <si>
    <t>20260328 16:03:17</t>
  </si>
  <si>
    <t>16:03:17</t>
  </si>
  <si>
    <t>20260328 16:03:21</t>
  </si>
  <si>
    <t>16:03:21</t>
  </si>
  <si>
    <t>20260328 16:03:25</t>
  </si>
  <si>
    <t>16:03:25</t>
  </si>
  <si>
    <t>20260328 16:03:29</t>
  </si>
  <si>
    <t>16:03:29</t>
  </si>
  <si>
    <t>20260328 16:03:33</t>
  </si>
  <si>
    <t>16:03:33</t>
  </si>
  <si>
    <t>20260328 16:03:37</t>
  </si>
  <si>
    <t>16:03:37</t>
  </si>
  <si>
    <t>20260328 16:03:41</t>
  </si>
  <si>
    <t>16:03:41</t>
  </si>
  <si>
    <t>20260328 16:03:45</t>
  </si>
  <si>
    <t>16:03:45</t>
  </si>
  <si>
    <t>20260328 16:03:49</t>
  </si>
  <si>
    <t>16:03:49</t>
  </si>
  <si>
    <t>20260328 16:03:53</t>
  </si>
  <si>
    <t>16:03:53</t>
  </si>
  <si>
    <t>20260328 16:03:57</t>
  </si>
  <si>
    <t>16:03:57</t>
  </si>
  <si>
    <t>20260328 16:04:01</t>
  </si>
  <si>
    <t>16:04:01</t>
  </si>
  <si>
    <t>20260328 16:04:05</t>
  </si>
  <si>
    <t>16:04:05</t>
  </si>
  <si>
    <t>20260328 16:04:09</t>
  </si>
  <si>
    <t>16:04:09</t>
  </si>
  <si>
    <t>20260328 16:04:13</t>
  </si>
  <si>
    <t>16:04:13</t>
  </si>
  <si>
    <t>20260328 16:04:17</t>
  </si>
  <si>
    <t>16:04:17</t>
  </si>
  <si>
    <t>20260328 16:04:21</t>
  </si>
  <si>
    <t>16:04:21</t>
  </si>
  <si>
    <t>20260328 16:04:25</t>
  </si>
  <si>
    <t>16:04:25</t>
  </si>
  <si>
    <t>20260328 16:04:29</t>
  </si>
  <si>
    <t>16:04:29</t>
  </si>
  <si>
    <t>20260328 16:04:33</t>
  </si>
  <si>
    <t>16:04:33</t>
  </si>
  <si>
    <t>20260328 16:04:37</t>
  </si>
  <si>
    <t>16:04:37</t>
  </si>
  <si>
    <t>20260328 16:04:41</t>
  </si>
  <si>
    <t>16:04:41</t>
  </si>
  <si>
    <t>20260328 16:04:45</t>
  </si>
  <si>
    <t>16:04:45</t>
  </si>
  <si>
    <t>20260328 16:04:49</t>
  </si>
  <si>
    <t>16:04:49</t>
  </si>
  <si>
    <t>20260328 16:04:53</t>
  </si>
  <si>
    <t>16:04:53</t>
  </si>
  <si>
    <t>20260328 16:04:57</t>
  </si>
  <si>
    <t>16:04:57</t>
  </si>
  <si>
    <t>20260328 16:05:01</t>
  </si>
  <si>
    <t>16:05:01</t>
  </si>
  <si>
    <t>20260328 16:05:05</t>
  </si>
  <si>
    <t>16:05:05</t>
  </si>
  <si>
    <t>20260328 16:05:09</t>
  </si>
  <si>
    <t>16:05:09</t>
  </si>
  <si>
    <t>20260328 16:05:13</t>
  </si>
  <si>
    <t>16:05:13</t>
  </si>
  <si>
    <t>20260328 16:05:17</t>
  </si>
  <si>
    <t>16:05:17</t>
  </si>
  <si>
    <t>20260328 16:05:21</t>
  </si>
  <si>
    <t>16:05:21</t>
  </si>
  <si>
    <t>20260328 16:05:25</t>
  </si>
  <si>
    <t>16:05:25</t>
  </si>
  <si>
    <t>20260328 16:05:29</t>
  </si>
  <si>
    <t>16:05:29</t>
  </si>
  <si>
    <t>20260328 16:05:33</t>
  </si>
  <si>
    <t>16:05:33</t>
  </si>
  <si>
    <t>20260328 16:05:37</t>
  </si>
  <si>
    <t>16:05:37</t>
  </si>
  <si>
    <t>20260328 16:05:41</t>
  </si>
  <si>
    <t>16:05:41</t>
  </si>
  <si>
    <t>20260328 16:05:45</t>
  </si>
  <si>
    <t>16:05:45</t>
  </si>
  <si>
    <t>20260328 16:05:49</t>
  </si>
  <si>
    <t>16:05:49</t>
  </si>
  <si>
    <t>20260328 16:05:53</t>
  </si>
  <si>
    <t>16:05:53</t>
  </si>
  <si>
    <t>20260328 16:05:57</t>
  </si>
  <si>
    <t>16:05:57</t>
  </si>
  <si>
    <t>20260328 16:06:01</t>
  </si>
  <si>
    <t>16:06:01</t>
  </si>
  <si>
    <t>20260328 16:06:05</t>
  </si>
  <si>
    <t>16:06:05</t>
  </si>
  <si>
    <t>20260328 16:06:09</t>
  </si>
  <si>
    <t>16:06:09</t>
  </si>
  <si>
    <t>20260328 16:06:13</t>
  </si>
  <si>
    <t>16:06:13</t>
  </si>
  <si>
    <t>20260328 16:06:17</t>
  </si>
  <si>
    <t>16:06:17</t>
  </si>
  <si>
    <t>20260328 16:06:21</t>
  </si>
  <si>
    <t>16:06:21</t>
  </si>
  <si>
    <t>20260328 16:06:25</t>
  </si>
  <si>
    <t>16:06:25</t>
  </si>
  <si>
    <t>20260328 16:06:29</t>
  </si>
  <si>
    <t>16:06:29</t>
  </si>
  <si>
    <t>20260328 16:06:33</t>
  </si>
  <si>
    <t>16:06:33</t>
  </si>
  <si>
    <t>20260328 16:06:37</t>
  </si>
  <si>
    <t>16:06:37</t>
  </si>
  <si>
    <t>20260328 16:06:41</t>
  </si>
  <si>
    <t>16:06:41</t>
  </si>
  <si>
    <t>20260328 16:06:45</t>
  </si>
  <si>
    <t>16:06:45</t>
  </si>
  <si>
    <t>20260328 16:06:49</t>
  </si>
  <si>
    <t>16:06:49</t>
  </si>
  <si>
    <t>20260328 16:06:53</t>
  </si>
  <si>
    <t>16:06:53</t>
  </si>
  <si>
    <t>20260328 16:06:57</t>
  </si>
  <si>
    <t>16:06:57</t>
  </si>
  <si>
    <t>20260328 16:07:01</t>
  </si>
  <si>
    <t>16:07:01</t>
  </si>
  <si>
    <t>20260328 16:07:05</t>
  </si>
  <si>
    <t>16:07:05</t>
  </si>
  <si>
    <t>20260328 16:07:09</t>
  </si>
  <si>
    <t>16:07:09</t>
  </si>
  <si>
    <t>20260328 16:07:13</t>
  </si>
  <si>
    <t>16:07:13</t>
  </si>
  <si>
    <t>20260328 16:07:17</t>
  </si>
  <si>
    <t>16:07:17</t>
  </si>
  <si>
    <t>20260328 16:07:21</t>
  </si>
  <si>
    <t>16:07:21</t>
  </si>
  <si>
    <t>20260328 16:07:25</t>
  </si>
  <si>
    <t>16:07:25</t>
  </si>
  <si>
    <t>20260328 16:07:29</t>
  </si>
  <si>
    <t>16:07:29</t>
  </si>
  <si>
    <t>20260328 16:07:33</t>
  </si>
  <si>
    <t>16:07:33</t>
  </si>
  <si>
    <t>20260328 16:07:37</t>
  </si>
  <si>
    <t>16:07:37</t>
  </si>
  <si>
    <t>20260328 16:07:41</t>
  </si>
  <si>
    <t>16:07:41</t>
  </si>
  <si>
    <t>20260328 16:07:45</t>
  </si>
  <si>
    <t>16:07:45</t>
  </si>
  <si>
    <t>20260328 16:07:49</t>
  </si>
  <si>
    <t>16:07:49</t>
  </si>
  <si>
    <t>20260328 16:07:53</t>
  </si>
  <si>
    <t>16:07:53</t>
  </si>
  <si>
    <t>20260328 16:07:57</t>
  </si>
  <si>
    <t>16:07:57</t>
  </si>
  <si>
    <t>20260328 16:08:01</t>
  </si>
  <si>
    <t>16:08:01</t>
  </si>
  <si>
    <t>20260328 16:08:05</t>
  </si>
  <si>
    <t>16:08:05</t>
  </si>
  <si>
    <t>20260328 16:08:09</t>
  </si>
  <si>
    <t>16:08:09</t>
  </si>
  <si>
    <t>20260328 16:08:13</t>
  </si>
  <si>
    <t>16:08:13</t>
  </si>
  <si>
    <t>20260328 16:08:17</t>
  </si>
  <si>
    <t>16:08:17</t>
  </si>
  <si>
    <t>20260328 16:08:21</t>
  </si>
  <si>
    <t>16:08:21</t>
  </si>
  <si>
    <t>20260328 16:08:25</t>
  </si>
  <si>
    <t>16:08:25</t>
  </si>
  <si>
    <t>20260328 16:08:29</t>
  </si>
  <si>
    <t>16:08:29</t>
  </si>
  <si>
    <t>20260328 16:08:33</t>
  </si>
  <si>
    <t>16:08:33</t>
  </si>
  <si>
    <t>20260328 16:08:37</t>
  </si>
  <si>
    <t>16:08:37</t>
  </si>
  <si>
    <t>20260328 16:08:41</t>
  </si>
  <si>
    <t>16:08:41</t>
  </si>
  <si>
    <t>20260328 16:08:45</t>
  </si>
  <si>
    <t>16:08:45</t>
  </si>
  <si>
    <t>20260328 16:08:49</t>
  </si>
  <si>
    <t>16:08:49</t>
  </si>
  <si>
    <t>20260328 16:08:53</t>
  </si>
  <si>
    <t>16:08:53</t>
  </si>
  <si>
    <t>20260328 16:08:57</t>
  </si>
  <si>
    <t>16:08:57</t>
  </si>
  <si>
    <t>20260328 16:09:01</t>
  </si>
  <si>
    <t>16:09:01</t>
  </si>
  <si>
    <t>20260328 16:09:05</t>
  </si>
  <si>
    <t>16:09:05</t>
  </si>
  <si>
    <t>20260328 16:09:09</t>
  </si>
  <si>
    <t>16:09:09</t>
  </si>
  <si>
    <t>20260328 16:09:13</t>
  </si>
  <si>
    <t>16:09:13</t>
  </si>
  <si>
    <t>20260328 16:09:17</t>
  </si>
  <si>
    <t>16:09:17</t>
  </si>
  <si>
    <t>20260328 16:09:21</t>
  </si>
  <si>
    <t>16:09:21</t>
  </si>
  <si>
    <t>20260328 16:09:25</t>
  </si>
  <si>
    <t>16:09:25</t>
  </si>
  <si>
    <t>20260328 16:09:29</t>
  </si>
  <si>
    <t>16:09:29</t>
  </si>
  <si>
    <t>20260328 16:09:33</t>
  </si>
  <si>
    <t>16:09:33</t>
  </si>
  <si>
    <t>20260328 16:09:37</t>
  </si>
  <si>
    <t>16:09:37</t>
  </si>
  <si>
    <t>20260328 16:09:41</t>
  </si>
  <si>
    <t>16:09:41</t>
  </si>
  <si>
    <t>20260328 16:09:45</t>
  </si>
  <si>
    <t>16:09:45</t>
  </si>
  <si>
    <t>20260328 16:09:49</t>
  </si>
  <si>
    <t>16:09:49</t>
  </si>
  <si>
    <t>20260328 16:09:53</t>
  </si>
  <si>
    <t>16:09:53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</si>
</sst>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R918"/>
  <sheetViews>
    <sheetView tabSelected="1" workbookViewId="0"/>
  </sheetViews>
  <sheetFormatPr defaultRowHeight="15"/>
  <sheetData>
    <row r="2" spans="1:226">
      <c r="A2" t="s">
        <v>31</v>
      </c>
      <c r="B2" t="s">
        <v>32</v>
      </c>
      <c r="C2" t="s">
        <v>34</v>
      </c>
    </row>
    <row r="3" spans="1:226">
      <c r="B3" t="s">
        <v>33</v>
      </c>
      <c r="C3">
        <v>21</v>
      </c>
    </row>
    <row r="4" spans="1:22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6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6">
      <c r="A6" t="s">
        <v>47</v>
      </c>
      <c r="B6" t="s">
        <v>48</v>
      </c>
    </row>
    <row r="7" spans="1:226">
      <c r="B7" t="s">
        <v>49</v>
      </c>
    </row>
    <row r="8" spans="1:226">
      <c r="A8" t="s">
        <v>50</v>
      </c>
      <c r="B8" t="s">
        <v>51</v>
      </c>
      <c r="C8" t="s">
        <v>52</v>
      </c>
      <c r="D8" t="s">
        <v>53</v>
      </c>
      <c r="E8" t="s">
        <v>54</v>
      </c>
    </row>
    <row r="9" spans="1:226">
      <c r="B9">
        <v>0</v>
      </c>
      <c r="C9">
        <v>1</v>
      </c>
      <c r="D9">
        <v>0</v>
      </c>
      <c r="E9">
        <v>0</v>
      </c>
    </row>
    <row r="10" spans="1:226">
      <c r="A10" t="s">
        <v>55</v>
      </c>
      <c r="B10" t="s">
        <v>56</v>
      </c>
      <c r="C10" t="s">
        <v>58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</row>
    <row r="11" spans="1:226">
      <c r="B11" t="s">
        <v>57</v>
      </c>
      <c r="C11" t="s">
        <v>59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26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</row>
    <row r="13" spans="1:226">
      <c r="B13">
        <v>0</v>
      </c>
      <c r="C13">
        <v>0</v>
      </c>
      <c r="D13">
        <v>0</v>
      </c>
      <c r="E13">
        <v>0</v>
      </c>
      <c r="F13">
        <v>1</v>
      </c>
    </row>
    <row r="14" spans="1:226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87</v>
      </c>
      <c r="H14" t="s">
        <v>89</v>
      </c>
    </row>
    <row r="15" spans="1:226">
      <c r="B15">
        <v>-6276</v>
      </c>
      <c r="C15">
        <v>6.6</v>
      </c>
      <c r="D15">
        <v>1.709E-05</v>
      </c>
      <c r="E15">
        <v>3.11</v>
      </c>
      <c r="F15" t="s">
        <v>86</v>
      </c>
      <c r="G15" t="s">
        <v>88</v>
      </c>
      <c r="H15">
        <v>0</v>
      </c>
    </row>
    <row r="16" spans="1:226">
      <c r="A16" t="s">
        <v>90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47</v>
      </c>
      <c r="H16" t="s">
        <v>47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94</v>
      </c>
      <c r="AY16" t="s">
        <v>94</v>
      </c>
      <c r="AZ16" t="s">
        <v>94</v>
      </c>
      <c r="BA16" t="s">
        <v>94</v>
      </c>
      <c r="BB16" t="s">
        <v>95</v>
      </c>
      <c r="BC16" t="s">
        <v>95</v>
      </c>
      <c r="BD16" t="s">
        <v>95</v>
      </c>
      <c r="BE16" t="s">
        <v>95</v>
      </c>
      <c r="BF16" t="s">
        <v>95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96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97</v>
      </c>
      <c r="BZ16" t="s">
        <v>97</v>
      </c>
      <c r="CA16" t="s">
        <v>97</v>
      </c>
      <c r="CB16" t="s">
        <v>97</v>
      </c>
      <c r="CC16" t="s">
        <v>97</v>
      </c>
      <c r="CD16" t="s">
        <v>97</v>
      </c>
      <c r="CE16" t="s">
        <v>97</v>
      </c>
      <c r="CF16" t="s">
        <v>97</v>
      </c>
      <c r="CG16" t="s">
        <v>97</v>
      </c>
      <c r="CH16" t="s">
        <v>97</v>
      </c>
      <c r="CI16" t="s">
        <v>98</v>
      </c>
      <c r="CJ16" t="s">
        <v>98</v>
      </c>
      <c r="CK16" t="s">
        <v>98</v>
      </c>
      <c r="CL16" t="s">
        <v>98</v>
      </c>
      <c r="CM16" t="s">
        <v>98</v>
      </c>
      <c r="CN16" t="s">
        <v>98</v>
      </c>
      <c r="CO16" t="s">
        <v>98</v>
      </c>
      <c r="CP16" t="s">
        <v>98</v>
      </c>
      <c r="CQ16" t="s">
        <v>98</v>
      </c>
      <c r="CR16" t="s">
        <v>98</v>
      </c>
      <c r="CS16" t="s">
        <v>98</v>
      </c>
      <c r="CT16" t="s">
        <v>98</v>
      </c>
      <c r="CU16" t="s">
        <v>98</v>
      </c>
      <c r="CV16" t="s">
        <v>98</v>
      </c>
      <c r="CW16" t="s">
        <v>98</v>
      </c>
      <c r="CX16" t="s">
        <v>98</v>
      </c>
      <c r="CY16" t="s">
        <v>98</v>
      </c>
      <c r="CZ16" t="s">
        <v>98</v>
      </c>
      <c r="DA16" t="s">
        <v>99</v>
      </c>
      <c r="DB16" t="s">
        <v>99</v>
      </c>
      <c r="DC16" t="s">
        <v>99</v>
      </c>
      <c r="DD16" t="s">
        <v>99</v>
      </c>
      <c r="DE16" t="s">
        <v>99</v>
      </c>
      <c r="DF16" t="s">
        <v>99</v>
      </c>
      <c r="DG16" t="s">
        <v>99</v>
      </c>
      <c r="DH16" t="s">
        <v>99</v>
      </c>
      <c r="DI16" t="s">
        <v>99</v>
      </c>
      <c r="DJ16" t="s">
        <v>99</v>
      </c>
      <c r="DK16" t="s">
        <v>99</v>
      </c>
      <c r="DL16" t="s">
        <v>99</v>
      </c>
      <c r="DM16" t="s">
        <v>99</v>
      </c>
      <c r="DN16" t="s">
        <v>100</v>
      </c>
      <c r="DO16" t="s">
        <v>100</v>
      </c>
      <c r="DP16" t="s">
        <v>100</v>
      </c>
      <c r="DQ16" t="s">
        <v>100</v>
      </c>
      <c r="DR16" t="s">
        <v>100</v>
      </c>
      <c r="DS16" t="s">
        <v>100</v>
      </c>
      <c r="DT16" t="s">
        <v>100</v>
      </c>
      <c r="DU16" t="s">
        <v>100</v>
      </c>
      <c r="DV16" t="s">
        <v>100</v>
      </c>
      <c r="DW16" t="s">
        <v>100</v>
      </c>
      <c r="DX16" t="s">
        <v>100</v>
      </c>
      <c r="DY16" t="s">
        <v>101</v>
      </c>
      <c r="DZ16" t="s">
        <v>101</v>
      </c>
      <c r="EA16" t="s">
        <v>101</v>
      </c>
      <c r="EB16" t="s">
        <v>101</v>
      </c>
      <c r="EC16" t="s">
        <v>101</v>
      </c>
      <c r="ED16" t="s">
        <v>101</v>
      </c>
      <c r="EE16" t="s">
        <v>101</v>
      </c>
      <c r="EF16" t="s">
        <v>101</v>
      </c>
      <c r="EG16" t="s">
        <v>101</v>
      </c>
      <c r="EH16" t="s">
        <v>101</v>
      </c>
      <c r="EI16" t="s">
        <v>101</v>
      </c>
      <c r="EJ16" t="s">
        <v>101</v>
      </c>
      <c r="EK16" t="s">
        <v>101</v>
      </c>
      <c r="EL16" t="s">
        <v>101</v>
      </c>
      <c r="EM16" t="s">
        <v>101</v>
      </c>
      <c r="EN16" t="s">
        <v>101</v>
      </c>
      <c r="EO16" t="s">
        <v>101</v>
      </c>
      <c r="EP16" t="s">
        <v>101</v>
      </c>
      <c r="EQ16" t="s">
        <v>102</v>
      </c>
      <c r="ER16" t="s">
        <v>102</v>
      </c>
      <c r="ES16" t="s">
        <v>102</v>
      </c>
      <c r="ET16" t="s">
        <v>102</v>
      </c>
      <c r="EU16" t="s">
        <v>102</v>
      </c>
      <c r="EV16" t="s">
        <v>102</v>
      </c>
      <c r="EW16" t="s">
        <v>102</v>
      </c>
      <c r="EX16" t="s">
        <v>102</v>
      </c>
      <c r="EY16" t="s">
        <v>102</v>
      </c>
      <c r="EZ16" t="s">
        <v>102</v>
      </c>
      <c r="FA16" t="s">
        <v>102</v>
      </c>
      <c r="FB16" t="s">
        <v>102</v>
      </c>
      <c r="FC16" t="s">
        <v>102</v>
      </c>
      <c r="FD16" t="s">
        <v>102</v>
      </c>
      <c r="FE16" t="s">
        <v>102</v>
      </c>
      <c r="FF16" t="s">
        <v>102</v>
      </c>
      <c r="FG16" t="s">
        <v>102</v>
      </c>
      <c r="FH16" t="s">
        <v>102</v>
      </c>
      <c r="FI16" t="s">
        <v>102</v>
      </c>
      <c r="FJ16" t="s">
        <v>103</v>
      </c>
      <c r="FK16" t="s">
        <v>103</v>
      </c>
      <c r="FL16" t="s">
        <v>103</v>
      </c>
      <c r="FM16" t="s">
        <v>103</v>
      </c>
      <c r="FN16" t="s">
        <v>103</v>
      </c>
      <c r="FO16" t="s">
        <v>103</v>
      </c>
      <c r="FP16" t="s">
        <v>103</v>
      </c>
      <c r="FQ16" t="s">
        <v>103</v>
      </c>
      <c r="FR16" t="s">
        <v>103</v>
      </c>
      <c r="FS16" t="s">
        <v>103</v>
      </c>
      <c r="FT16" t="s">
        <v>103</v>
      </c>
      <c r="FU16" t="s">
        <v>103</v>
      </c>
      <c r="FV16" t="s">
        <v>103</v>
      </c>
      <c r="FW16" t="s">
        <v>103</v>
      </c>
      <c r="FX16" t="s">
        <v>103</v>
      </c>
      <c r="FY16" t="s">
        <v>103</v>
      </c>
      <c r="FZ16" t="s">
        <v>103</v>
      </c>
      <c r="GA16" t="s">
        <v>103</v>
      </c>
      <c r="GB16" t="s">
        <v>103</v>
      </c>
      <c r="GC16" t="s">
        <v>104</v>
      </c>
      <c r="GD16" t="s">
        <v>104</v>
      </c>
      <c r="GE16" t="s">
        <v>104</v>
      </c>
      <c r="GF16" t="s">
        <v>104</v>
      </c>
      <c r="GG16" t="s">
        <v>104</v>
      </c>
      <c r="GH16" t="s">
        <v>104</v>
      </c>
      <c r="GI16" t="s">
        <v>104</v>
      </c>
      <c r="GJ16" t="s">
        <v>104</v>
      </c>
      <c r="GK16" t="s">
        <v>104</v>
      </c>
      <c r="GL16" t="s">
        <v>104</v>
      </c>
      <c r="GM16" t="s">
        <v>104</v>
      </c>
      <c r="GN16" t="s">
        <v>104</v>
      </c>
      <c r="GO16" t="s">
        <v>104</v>
      </c>
      <c r="GP16" t="s">
        <v>104</v>
      </c>
      <c r="GQ16" t="s">
        <v>104</v>
      </c>
      <c r="GR16" t="s">
        <v>104</v>
      </c>
      <c r="GS16" t="s">
        <v>104</v>
      </c>
      <c r="GT16" t="s">
        <v>104</v>
      </c>
      <c r="GU16" t="s">
        <v>105</v>
      </c>
      <c r="GV16" t="s">
        <v>105</v>
      </c>
      <c r="GW16" t="s">
        <v>105</v>
      </c>
      <c r="GX16" t="s">
        <v>105</v>
      </c>
      <c r="GY16" t="s">
        <v>105</v>
      </c>
      <c r="GZ16" t="s">
        <v>105</v>
      </c>
      <c r="HA16" t="s">
        <v>105</v>
      </c>
      <c r="HB16" t="s">
        <v>105</v>
      </c>
      <c r="HC16" t="s">
        <v>106</v>
      </c>
      <c r="HD16" t="s">
        <v>106</v>
      </c>
      <c r="HE16" t="s">
        <v>106</v>
      </c>
      <c r="HF16" t="s">
        <v>106</v>
      </c>
      <c r="HG16" t="s">
        <v>106</v>
      </c>
      <c r="HH16" t="s">
        <v>106</v>
      </c>
      <c r="HI16" t="s">
        <v>106</v>
      </c>
      <c r="HJ16" t="s">
        <v>106</v>
      </c>
      <c r="HK16" t="s">
        <v>106</v>
      </c>
      <c r="HL16" t="s">
        <v>106</v>
      </c>
      <c r="HM16" t="s">
        <v>106</v>
      </c>
      <c r="HN16" t="s">
        <v>106</v>
      </c>
      <c r="HO16" t="s">
        <v>106</v>
      </c>
      <c r="HP16" t="s">
        <v>106</v>
      </c>
      <c r="HQ16" t="s">
        <v>106</v>
      </c>
      <c r="HR16" t="s">
        <v>106</v>
      </c>
    </row>
    <row r="17" spans="1:226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117</v>
      </c>
      <c r="L17" t="s">
        <v>118</v>
      </c>
      <c r="M17" t="s">
        <v>119</v>
      </c>
      <c r="N17" t="s">
        <v>120</v>
      </c>
      <c r="O17" t="s">
        <v>121</v>
      </c>
      <c r="P17" t="s">
        <v>122</v>
      </c>
      <c r="Q17" t="s">
        <v>123</v>
      </c>
      <c r="R17" t="s">
        <v>124</v>
      </c>
      <c r="S17" t="s">
        <v>125</v>
      </c>
      <c r="T17" t="s">
        <v>126</v>
      </c>
      <c r="U17" t="s">
        <v>127</v>
      </c>
      <c r="V17" t="s">
        <v>128</v>
      </c>
      <c r="W17" t="s">
        <v>129</v>
      </c>
      <c r="X17" t="s">
        <v>130</v>
      </c>
      <c r="Y17" t="s">
        <v>131</v>
      </c>
      <c r="Z17" t="s">
        <v>132</v>
      </c>
      <c r="AA17" t="s">
        <v>133</v>
      </c>
      <c r="AB17" t="s">
        <v>134</v>
      </c>
      <c r="AC17" t="s">
        <v>135</v>
      </c>
      <c r="AD17" t="s">
        <v>136</v>
      </c>
      <c r="AE17" t="s">
        <v>137</v>
      </c>
      <c r="AF17" t="s">
        <v>138</v>
      </c>
      <c r="AG17" t="s">
        <v>139</v>
      </c>
      <c r="AH17" t="s">
        <v>140</v>
      </c>
      <c r="AI17" t="s">
        <v>141</v>
      </c>
      <c r="AJ17" t="s">
        <v>142</v>
      </c>
      <c r="AK17" t="s">
        <v>143</v>
      </c>
      <c r="AL17" t="s">
        <v>144</v>
      </c>
      <c r="AM17" t="s">
        <v>145</v>
      </c>
      <c r="AN17" t="s">
        <v>146</v>
      </c>
      <c r="AO17" t="s">
        <v>147</v>
      </c>
      <c r="AP17" t="s">
        <v>148</v>
      </c>
      <c r="AQ17" t="s">
        <v>149</v>
      </c>
      <c r="AR17" t="s">
        <v>150</v>
      </c>
      <c r="AS17" t="s">
        <v>93</v>
      </c>
      <c r="AT17" t="s">
        <v>151</v>
      </c>
      <c r="AU17" t="s">
        <v>152</v>
      </c>
      <c r="AV17" t="s">
        <v>153</v>
      </c>
      <c r="AW17" t="s">
        <v>154</v>
      </c>
      <c r="AX17" t="s">
        <v>155</v>
      </c>
      <c r="AY17" t="s">
        <v>156</v>
      </c>
      <c r="AZ17" t="s">
        <v>157</v>
      </c>
      <c r="BA17" t="s">
        <v>158</v>
      </c>
      <c r="BB17" t="s">
        <v>159</v>
      </c>
      <c r="BC17" t="s">
        <v>160</v>
      </c>
      <c r="BD17" t="s">
        <v>161</v>
      </c>
      <c r="BE17" t="s">
        <v>162</v>
      </c>
      <c r="BF17" t="s">
        <v>163</v>
      </c>
      <c r="BG17" t="s">
        <v>115</v>
      </c>
      <c r="BH17" t="s">
        <v>164</v>
      </c>
      <c r="BI17" t="s">
        <v>165</v>
      </c>
      <c r="BJ17" t="s">
        <v>166</v>
      </c>
      <c r="BK17" t="s">
        <v>167</v>
      </c>
      <c r="BL17" t="s">
        <v>168</v>
      </c>
      <c r="BM17" t="s">
        <v>169</v>
      </c>
      <c r="BN17" t="s">
        <v>170</v>
      </c>
      <c r="BO17" t="s">
        <v>171</v>
      </c>
      <c r="BP17" t="s">
        <v>172</v>
      </c>
      <c r="BQ17" t="s">
        <v>173</v>
      </c>
      <c r="BR17" t="s">
        <v>174</v>
      </c>
      <c r="BS17" t="s">
        <v>175</v>
      </c>
      <c r="BT17" t="s">
        <v>176</v>
      </c>
      <c r="BU17" t="s">
        <v>177</v>
      </c>
      <c r="BV17" t="s">
        <v>178</v>
      </c>
      <c r="BW17" t="s">
        <v>179</v>
      </c>
      <c r="BX17" t="s">
        <v>180</v>
      </c>
      <c r="BY17" t="s">
        <v>181</v>
      </c>
      <c r="BZ17" t="s">
        <v>182</v>
      </c>
      <c r="CA17" t="s">
        <v>183</v>
      </c>
      <c r="CB17" t="s">
        <v>184</v>
      </c>
      <c r="CC17" t="s">
        <v>185</v>
      </c>
      <c r="CD17" t="s">
        <v>186</v>
      </c>
      <c r="CE17" t="s">
        <v>187</v>
      </c>
      <c r="CF17" t="s">
        <v>188</v>
      </c>
      <c r="CG17" t="s">
        <v>189</v>
      </c>
      <c r="CH17" t="s">
        <v>190</v>
      </c>
      <c r="CI17" t="s">
        <v>191</v>
      </c>
      <c r="CJ17" t="s">
        <v>192</v>
      </c>
      <c r="CK17" t="s">
        <v>193</v>
      </c>
      <c r="CL17" t="s">
        <v>194</v>
      </c>
      <c r="CM17" t="s">
        <v>195</v>
      </c>
      <c r="CN17" t="s">
        <v>196</v>
      </c>
      <c r="CO17" t="s">
        <v>197</v>
      </c>
      <c r="CP17" t="s">
        <v>198</v>
      </c>
      <c r="CQ17" t="s">
        <v>199</v>
      </c>
      <c r="CR17" t="s">
        <v>200</v>
      </c>
      <c r="CS17" t="s">
        <v>201</v>
      </c>
      <c r="CT17" t="s">
        <v>202</v>
      </c>
      <c r="CU17" t="s">
        <v>203</v>
      </c>
      <c r="CV17" t="s">
        <v>204</v>
      </c>
      <c r="CW17" t="s">
        <v>205</v>
      </c>
      <c r="CX17" t="s">
        <v>206</v>
      </c>
      <c r="CY17" t="s">
        <v>207</v>
      </c>
      <c r="CZ17" t="s">
        <v>208</v>
      </c>
      <c r="DA17" t="s">
        <v>108</v>
      </c>
      <c r="DB17" t="s">
        <v>111</v>
      </c>
      <c r="DC17" t="s">
        <v>209</v>
      </c>
      <c r="DD17" t="s">
        <v>210</v>
      </c>
      <c r="DE17" t="s">
        <v>211</v>
      </c>
      <c r="DF17" t="s">
        <v>212</v>
      </c>
      <c r="DG17" t="s">
        <v>213</v>
      </c>
      <c r="DH17" t="s">
        <v>214</v>
      </c>
      <c r="DI17" t="s">
        <v>215</v>
      </c>
      <c r="DJ17" t="s">
        <v>216</v>
      </c>
      <c r="DK17" t="s">
        <v>217</v>
      </c>
      <c r="DL17" t="s">
        <v>218</v>
      </c>
      <c r="DM17" t="s">
        <v>219</v>
      </c>
      <c r="DN17" t="s">
        <v>220</v>
      </c>
      <c r="DO17" t="s">
        <v>221</v>
      </c>
      <c r="DP17" t="s">
        <v>222</v>
      </c>
      <c r="DQ17" t="s">
        <v>223</v>
      </c>
      <c r="DR17" t="s">
        <v>224</v>
      </c>
      <c r="DS17" t="s">
        <v>225</v>
      </c>
      <c r="DT17" t="s">
        <v>226</v>
      </c>
      <c r="DU17" t="s">
        <v>227</v>
      </c>
      <c r="DV17" t="s">
        <v>228</v>
      </c>
      <c r="DW17" t="s">
        <v>229</v>
      </c>
      <c r="DX17" t="s">
        <v>230</v>
      </c>
      <c r="DY17" t="s">
        <v>231</v>
      </c>
      <c r="DZ17" t="s">
        <v>232</v>
      </c>
      <c r="EA17" t="s">
        <v>233</v>
      </c>
      <c r="EB17" t="s">
        <v>234</v>
      </c>
      <c r="EC17" t="s">
        <v>235</v>
      </c>
      <c r="ED17" t="s">
        <v>236</v>
      </c>
      <c r="EE17" t="s">
        <v>237</v>
      </c>
      <c r="EF17" t="s">
        <v>238</v>
      </c>
      <c r="EG17" t="s">
        <v>239</v>
      </c>
      <c r="EH17" t="s">
        <v>240</v>
      </c>
      <c r="EI17" t="s">
        <v>241</v>
      </c>
      <c r="EJ17" t="s">
        <v>242</v>
      </c>
      <c r="EK17" t="s">
        <v>243</v>
      </c>
      <c r="EL17" t="s">
        <v>244</v>
      </c>
      <c r="EM17" t="s">
        <v>245</v>
      </c>
      <c r="EN17" t="s">
        <v>246</v>
      </c>
      <c r="EO17" t="s">
        <v>247</v>
      </c>
      <c r="EP17" t="s">
        <v>248</v>
      </c>
      <c r="EQ17" t="s">
        <v>249</v>
      </c>
      <c r="ER17" t="s">
        <v>250</v>
      </c>
      <c r="ES17" t="s">
        <v>251</v>
      </c>
      <c r="ET17" t="s">
        <v>252</v>
      </c>
      <c r="EU17" t="s">
        <v>253</v>
      </c>
      <c r="EV17" t="s">
        <v>254</v>
      </c>
      <c r="EW17" t="s">
        <v>255</v>
      </c>
      <c r="EX17" t="s">
        <v>256</v>
      </c>
      <c r="EY17" t="s">
        <v>257</v>
      </c>
      <c r="EZ17" t="s">
        <v>258</v>
      </c>
      <c r="FA17" t="s">
        <v>259</v>
      </c>
      <c r="FB17" t="s">
        <v>260</v>
      </c>
      <c r="FC17" t="s">
        <v>261</v>
      </c>
      <c r="FD17" t="s">
        <v>262</v>
      </c>
      <c r="FE17" t="s">
        <v>263</v>
      </c>
      <c r="FF17" t="s">
        <v>264</v>
      </c>
      <c r="FG17" t="s">
        <v>265</v>
      </c>
      <c r="FH17" t="s">
        <v>266</v>
      </c>
      <c r="FI17" t="s">
        <v>267</v>
      </c>
      <c r="FJ17" t="s">
        <v>268</v>
      </c>
      <c r="FK17" t="s">
        <v>269</v>
      </c>
      <c r="FL17" t="s">
        <v>270</v>
      </c>
      <c r="FM17" t="s">
        <v>271</v>
      </c>
      <c r="FN17" t="s">
        <v>272</v>
      </c>
      <c r="FO17" t="s">
        <v>273</v>
      </c>
      <c r="FP17" t="s">
        <v>274</v>
      </c>
      <c r="FQ17" t="s">
        <v>275</v>
      </c>
      <c r="FR17" t="s">
        <v>276</v>
      </c>
      <c r="FS17" t="s">
        <v>277</v>
      </c>
      <c r="FT17" t="s">
        <v>278</v>
      </c>
      <c r="FU17" t="s">
        <v>279</v>
      </c>
      <c r="FV17" t="s">
        <v>280</v>
      </c>
      <c r="FW17" t="s">
        <v>281</v>
      </c>
      <c r="FX17" t="s">
        <v>282</v>
      </c>
      <c r="FY17" t="s">
        <v>283</v>
      </c>
      <c r="FZ17" t="s">
        <v>284</v>
      </c>
      <c r="GA17" t="s">
        <v>285</v>
      </c>
      <c r="GB17" t="s">
        <v>286</v>
      </c>
      <c r="GC17" t="s">
        <v>287</v>
      </c>
      <c r="GD17" t="s">
        <v>288</v>
      </c>
      <c r="GE17" t="s">
        <v>289</v>
      </c>
      <c r="GF17" t="s">
        <v>290</v>
      </c>
      <c r="GG17" t="s">
        <v>291</v>
      </c>
      <c r="GH17" t="s">
        <v>292</v>
      </c>
      <c r="GI17" t="s">
        <v>293</v>
      </c>
      <c r="GJ17" t="s">
        <v>294</v>
      </c>
      <c r="GK17" t="s">
        <v>295</v>
      </c>
      <c r="GL17" t="s">
        <v>296</v>
      </c>
      <c r="GM17" t="s">
        <v>297</v>
      </c>
      <c r="GN17" t="s">
        <v>298</v>
      </c>
      <c r="GO17" t="s">
        <v>299</v>
      </c>
      <c r="GP17" t="s">
        <v>300</v>
      </c>
      <c r="GQ17" t="s">
        <v>301</v>
      </c>
      <c r="GR17" t="s">
        <v>302</v>
      </c>
      <c r="GS17" t="s">
        <v>303</v>
      </c>
      <c r="GT17" t="s">
        <v>304</v>
      </c>
      <c r="GU17" t="s">
        <v>305</v>
      </c>
      <c r="GV17" t="s">
        <v>306</v>
      </c>
      <c r="GW17" t="s">
        <v>307</v>
      </c>
      <c r="GX17" t="s">
        <v>308</v>
      </c>
      <c r="GY17" t="s">
        <v>309</v>
      </c>
      <c r="GZ17" t="s">
        <v>310</v>
      </c>
      <c r="HA17" t="s">
        <v>311</v>
      </c>
      <c r="HB17" t="s">
        <v>312</v>
      </c>
      <c r="HC17" t="s">
        <v>313</v>
      </c>
      <c r="HD17" t="s">
        <v>314</v>
      </c>
      <c r="HE17" t="s">
        <v>315</v>
      </c>
      <c r="HF17" t="s">
        <v>316</v>
      </c>
      <c r="HG17" t="s">
        <v>317</v>
      </c>
      <c r="HH17" t="s">
        <v>318</v>
      </c>
      <c r="HI17" t="s">
        <v>319</v>
      </c>
      <c r="HJ17" t="s">
        <v>320</v>
      </c>
      <c r="HK17" t="s">
        <v>321</v>
      </c>
      <c r="HL17" t="s">
        <v>322</v>
      </c>
      <c r="HM17" t="s">
        <v>323</v>
      </c>
      <c r="HN17" t="s">
        <v>324</v>
      </c>
      <c r="HO17" t="s">
        <v>325</v>
      </c>
      <c r="HP17" t="s">
        <v>326</v>
      </c>
      <c r="HQ17" t="s">
        <v>327</v>
      </c>
      <c r="HR17" t="s">
        <v>328</v>
      </c>
    </row>
    <row r="18" spans="1:226">
      <c r="B18" t="s">
        <v>329</v>
      </c>
      <c r="C18" t="s">
        <v>329</v>
      </c>
      <c r="F18" t="s">
        <v>329</v>
      </c>
      <c r="I18" t="s">
        <v>329</v>
      </c>
      <c r="J18" t="s">
        <v>330</v>
      </c>
      <c r="K18" t="s">
        <v>331</v>
      </c>
      <c r="L18" t="s">
        <v>332</v>
      </c>
      <c r="M18" t="s">
        <v>333</v>
      </c>
      <c r="N18" t="s">
        <v>333</v>
      </c>
      <c r="O18" t="s">
        <v>171</v>
      </c>
      <c r="P18" t="s">
        <v>171</v>
      </c>
      <c r="Q18" t="s">
        <v>330</v>
      </c>
      <c r="R18" t="s">
        <v>330</v>
      </c>
      <c r="S18" t="s">
        <v>330</v>
      </c>
      <c r="T18" t="s">
        <v>330</v>
      </c>
      <c r="U18" t="s">
        <v>334</v>
      </c>
      <c r="V18" t="s">
        <v>335</v>
      </c>
      <c r="W18" t="s">
        <v>335</v>
      </c>
      <c r="X18" t="s">
        <v>336</v>
      </c>
      <c r="Y18" t="s">
        <v>337</v>
      </c>
      <c r="Z18" t="s">
        <v>336</v>
      </c>
      <c r="AA18" t="s">
        <v>336</v>
      </c>
      <c r="AB18" t="s">
        <v>336</v>
      </c>
      <c r="AC18" t="s">
        <v>334</v>
      </c>
      <c r="AD18" t="s">
        <v>334</v>
      </c>
      <c r="AE18" t="s">
        <v>334</v>
      </c>
      <c r="AF18" t="s">
        <v>334</v>
      </c>
      <c r="AG18" t="s">
        <v>332</v>
      </c>
      <c r="AH18" t="s">
        <v>331</v>
      </c>
      <c r="AI18" t="s">
        <v>332</v>
      </c>
      <c r="AJ18" t="s">
        <v>333</v>
      </c>
      <c r="AK18" t="s">
        <v>333</v>
      </c>
      <c r="AL18" t="s">
        <v>338</v>
      </c>
      <c r="AM18" t="s">
        <v>339</v>
      </c>
      <c r="AN18" t="s">
        <v>331</v>
      </c>
      <c r="AO18" t="s">
        <v>340</v>
      </c>
      <c r="AP18" t="s">
        <v>340</v>
      </c>
      <c r="AQ18" t="s">
        <v>341</v>
      </c>
      <c r="AR18" t="s">
        <v>339</v>
      </c>
      <c r="AS18" t="s">
        <v>342</v>
      </c>
      <c r="AT18" t="s">
        <v>337</v>
      </c>
      <c r="AV18" t="s">
        <v>337</v>
      </c>
      <c r="AW18" t="s">
        <v>342</v>
      </c>
      <c r="AX18" t="s">
        <v>332</v>
      </c>
      <c r="AY18" t="s">
        <v>332</v>
      </c>
      <c r="BA18" t="s">
        <v>343</v>
      </c>
      <c r="BB18" t="s">
        <v>344</v>
      </c>
      <c r="BE18" t="s">
        <v>330</v>
      </c>
      <c r="BG18" t="s">
        <v>329</v>
      </c>
      <c r="BH18" t="s">
        <v>333</v>
      </c>
      <c r="BI18" t="s">
        <v>333</v>
      </c>
      <c r="BJ18" t="s">
        <v>340</v>
      </c>
      <c r="BK18" t="s">
        <v>340</v>
      </c>
      <c r="BL18" t="s">
        <v>333</v>
      </c>
      <c r="BM18" t="s">
        <v>340</v>
      </c>
      <c r="BN18" t="s">
        <v>342</v>
      </c>
      <c r="BO18" t="s">
        <v>336</v>
      </c>
      <c r="BP18" t="s">
        <v>336</v>
      </c>
      <c r="BQ18" t="s">
        <v>335</v>
      </c>
      <c r="BR18" t="s">
        <v>335</v>
      </c>
      <c r="BS18" t="s">
        <v>335</v>
      </c>
      <c r="BT18" t="s">
        <v>335</v>
      </c>
      <c r="BU18" t="s">
        <v>335</v>
      </c>
      <c r="BV18" t="s">
        <v>345</v>
      </c>
      <c r="BW18" t="s">
        <v>332</v>
      </c>
      <c r="BX18" t="s">
        <v>332</v>
      </c>
      <c r="BY18" t="s">
        <v>333</v>
      </c>
      <c r="BZ18" t="s">
        <v>333</v>
      </c>
      <c r="CA18" t="s">
        <v>333</v>
      </c>
      <c r="CB18" t="s">
        <v>340</v>
      </c>
      <c r="CC18" t="s">
        <v>333</v>
      </c>
      <c r="CD18" t="s">
        <v>340</v>
      </c>
      <c r="CE18" t="s">
        <v>336</v>
      </c>
      <c r="CF18" t="s">
        <v>336</v>
      </c>
      <c r="CG18" t="s">
        <v>335</v>
      </c>
      <c r="CH18" t="s">
        <v>335</v>
      </c>
      <c r="CI18" t="s">
        <v>332</v>
      </c>
      <c r="CN18" t="s">
        <v>332</v>
      </c>
      <c r="CQ18" t="s">
        <v>335</v>
      </c>
      <c r="CR18" t="s">
        <v>335</v>
      </c>
      <c r="CS18" t="s">
        <v>335</v>
      </c>
      <c r="CT18" t="s">
        <v>335</v>
      </c>
      <c r="CU18" t="s">
        <v>335</v>
      </c>
      <c r="CV18" t="s">
        <v>332</v>
      </c>
      <c r="CW18" t="s">
        <v>332</v>
      </c>
      <c r="CX18" t="s">
        <v>332</v>
      </c>
      <c r="CY18" t="s">
        <v>329</v>
      </c>
      <c r="DA18" t="s">
        <v>346</v>
      </c>
      <c r="DC18" t="s">
        <v>329</v>
      </c>
      <c r="DD18" t="s">
        <v>329</v>
      </c>
      <c r="DF18" t="s">
        <v>347</v>
      </c>
      <c r="DG18" t="s">
        <v>348</v>
      </c>
      <c r="DH18" t="s">
        <v>347</v>
      </c>
      <c r="DI18" t="s">
        <v>348</v>
      </c>
      <c r="DJ18" t="s">
        <v>347</v>
      </c>
      <c r="DK18" t="s">
        <v>348</v>
      </c>
      <c r="DL18" t="s">
        <v>337</v>
      </c>
      <c r="DM18" t="s">
        <v>337</v>
      </c>
      <c r="DN18" t="s">
        <v>333</v>
      </c>
      <c r="DO18" t="s">
        <v>349</v>
      </c>
      <c r="DP18" t="s">
        <v>333</v>
      </c>
      <c r="DR18" t="s">
        <v>340</v>
      </c>
      <c r="DS18" t="s">
        <v>350</v>
      </c>
      <c r="DT18" t="s">
        <v>340</v>
      </c>
      <c r="DY18" t="s">
        <v>351</v>
      </c>
      <c r="DZ18" t="s">
        <v>351</v>
      </c>
      <c r="EM18" t="s">
        <v>351</v>
      </c>
      <c r="EN18" t="s">
        <v>351</v>
      </c>
      <c r="EO18" t="s">
        <v>352</v>
      </c>
      <c r="EP18" t="s">
        <v>352</v>
      </c>
      <c r="EQ18" t="s">
        <v>335</v>
      </c>
      <c r="ER18" t="s">
        <v>335</v>
      </c>
      <c r="ES18" t="s">
        <v>337</v>
      </c>
      <c r="ET18" t="s">
        <v>335</v>
      </c>
      <c r="EU18" t="s">
        <v>340</v>
      </c>
      <c r="EV18" t="s">
        <v>337</v>
      </c>
      <c r="EW18" t="s">
        <v>337</v>
      </c>
      <c r="EY18" t="s">
        <v>351</v>
      </c>
      <c r="EZ18" t="s">
        <v>351</v>
      </c>
      <c r="FA18" t="s">
        <v>351</v>
      </c>
      <c r="FB18" t="s">
        <v>351</v>
      </c>
      <c r="FC18" t="s">
        <v>351</v>
      </c>
      <c r="FD18" t="s">
        <v>351</v>
      </c>
      <c r="FE18" t="s">
        <v>351</v>
      </c>
      <c r="FF18" t="s">
        <v>353</v>
      </c>
      <c r="FG18" t="s">
        <v>353</v>
      </c>
      <c r="FH18" t="s">
        <v>353</v>
      </c>
      <c r="FI18" t="s">
        <v>354</v>
      </c>
      <c r="FJ18" t="s">
        <v>351</v>
      </c>
      <c r="FK18" t="s">
        <v>351</v>
      </c>
      <c r="FL18" t="s">
        <v>351</v>
      </c>
      <c r="FM18" t="s">
        <v>351</v>
      </c>
      <c r="FN18" t="s">
        <v>351</v>
      </c>
      <c r="FO18" t="s">
        <v>351</v>
      </c>
      <c r="FP18" t="s">
        <v>351</v>
      </c>
      <c r="FQ18" t="s">
        <v>351</v>
      </c>
      <c r="FR18" t="s">
        <v>351</v>
      </c>
      <c r="FS18" t="s">
        <v>351</v>
      </c>
      <c r="FT18" t="s">
        <v>351</v>
      </c>
      <c r="FU18" t="s">
        <v>351</v>
      </c>
      <c r="GB18" t="s">
        <v>351</v>
      </c>
      <c r="GC18" t="s">
        <v>337</v>
      </c>
      <c r="GD18" t="s">
        <v>337</v>
      </c>
      <c r="GE18" t="s">
        <v>347</v>
      </c>
      <c r="GF18" t="s">
        <v>348</v>
      </c>
      <c r="GG18" t="s">
        <v>347</v>
      </c>
      <c r="GK18" t="s">
        <v>348</v>
      </c>
      <c r="GO18" t="s">
        <v>333</v>
      </c>
      <c r="GP18" t="s">
        <v>333</v>
      </c>
      <c r="GQ18" t="s">
        <v>340</v>
      </c>
      <c r="GR18" t="s">
        <v>340</v>
      </c>
      <c r="GS18" t="s">
        <v>355</v>
      </c>
      <c r="GT18" t="s">
        <v>355</v>
      </c>
      <c r="GU18" t="s">
        <v>351</v>
      </c>
      <c r="GV18" t="s">
        <v>351</v>
      </c>
      <c r="GW18" t="s">
        <v>351</v>
      </c>
      <c r="GX18" t="s">
        <v>351</v>
      </c>
      <c r="GY18" t="s">
        <v>351</v>
      </c>
      <c r="GZ18" t="s">
        <v>351</v>
      </c>
      <c r="HA18" t="s">
        <v>335</v>
      </c>
      <c r="HB18" t="s">
        <v>351</v>
      </c>
      <c r="HD18" t="s">
        <v>342</v>
      </c>
      <c r="HE18" t="s">
        <v>342</v>
      </c>
      <c r="HF18" t="s">
        <v>335</v>
      </c>
      <c r="HG18" t="s">
        <v>335</v>
      </c>
      <c r="HH18" t="s">
        <v>335</v>
      </c>
      <c r="HI18" t="s">
        <v>335</v>
      </c>
      <c r="HJ18" t="s">
        <v>335</v>
      </c>
      <c r="HK18" t="s">
        <v>337</v>
      </c>
      <c r="HL18" t="s">
        <v>337</v>
      </c>
      <c r="HM18" t="s">
        <v>337</v>
      </c>
      <c r="HN18" t="s">
        <v>335</v>
      </c>
      <c r="HO18" t="s">
        <v>333</v>
      </c>
      <c r="HP18" t="s">
        <v>340</v>
      </c>
      <c r="HQ18" t="s">
        <v>337</v>
      </c>
      <c r="HR18" t="s">
        <v>337</v>
      </c>
    </row>
    <row r="19" spans="1:226">
      <c r="A19">
        <v>1</v>
      </c>
      <c r="B19">
        <v>1774681746</v>
      </c>
      <c r="C19">
        <v>0</v>
      </c>
      <c r="D19" t="s">
        <v>356</v>
      </c>
      <c r="E19" t="s">
        <v>357</v>
      </c>
      <c r="F19">
        <v>5</v>
      </c>
      <c r="I19">
        <v>1774681743.25</v>
      </c>
      <c r="J19">
        <f>(K19)/1000</f>
        <v>0</v>
      </c>
      <c r="K19">
        <f>IF(BF19, AN19, AH19)</f>
        <v>0</v>
      </c>
      <c r="L19">
        <f>IF(BF19, AI19, AG19)</f>
        <v>0</v>
      </c>
      <c r="M19">
        <f>BH19 - IF(AU19&gt;1, L19*BB19*100.0/(AW19), 0)</f>
        <v>0</v>
      </c>
      <c r="N19">
        <f>((T19-J19/2)*M19-L19)/(T19+J19/2)</f>
        <v>0</v>
      </c>
      <c r="O19">
        <f>N19*(BO19+BP19)/1000.0</f>
        <v>0</v>
      </c>
      <c r="P19">
        <f>(BH19 - IF(AU19&gt;1, L19*BB19*100.0/(AW19), 0))*(BO19+BP19)/1000.0</f>
        <v>0</v>
      </c>
      <c r="Q19">
        <f>2.0/((1/S19-1/R19)+SIGN(S19)*SQRT((1/S19-1/R19)*(1/S19-1/R19) + 4*BC19/((BC19+1)*(BC19+1))*(2*1/S19*1/R19-1/R19*1/R19)))</f>
        <v>0</v>
      </c>
      <c r="R19">
        <f>IF(LEFT(BD19,1)&lt;&gt;"0",IF(LEFT(BD19,1)="1",3.0,BE19),$D$5+$E$5*(BV19*BO19/($K$5*1000))+$F$5*(BV19*BO19/($K$5*1000))*MAX(MIN(BB19,$J$5),$I$5)*MAX(MIN(BB19,$J$5),$I$5)+$G$5*MAX(MIN(BB19,$J$5),$I$5)*(BV19*BO19/($K$5*1000))+$H$5*(BV19*BO19/($K$5*1000))*(BV19*BO19/($K$5*1000)))</f>
        <v>0</v>
      </c>
      <c r="S19">
        <f>J19*(1000-(1000*0.61365*exp(17.502*W19/(240.97+W19))/(BO19+BP19)+BJ19)/2)/(1000*0.61365*exp(17.502*W19/(240.97+W19))/(BO19+BP19)-BJ19)</f>
        <v>0</v>
      </c>
      <c r="T19">
        <f>1/((BC19+1)/(Q19/1.6)+1/(R19/1.37)) + BC19/((BC19+1)/(Q19/1.6) + BC19/(R19/1.37))</f>
        <v>0</v>
      </c>
      <c r="U19">
        <f>(AX19*BA19)</f>
        <v>0</v>
      </c>
      <c r="V19">
        <f>(BQ19+(U19+2*0.95*5.67E-8*(((BQ19+$B$9)+273)^4-(BQ19+273)^4)-44100*J19)/(1.84*29.3*R19+8*0.95*5.67E-8*(BQ19+273)^3))</f>
        <v>0</v>
      </c>
      <c r="W19">
        <f>($C$9*BR19+$D$9*BS19+$E$9*V19)</f>
        <v>0</v>
      </c>
      <c r="X19">
        <f>0.61365*exp(17.502*W19/(240.97+W19))</f>
        <v>0</v>
      </c>
      <c r="Y19">
        <f>(Z19/AA19*100)</f>
        <v>0</v>
      </c>
      <c r="Z19">
        <f>BJ19*(BO19+BP19)/1000</f>
        <v>0</v>
      </c>
      <c r="AA19">
        <f>0.61365*exp(17.502*BQ19/(240.97+BQ19))</f>
        <v>0</v>
      </c>
      <c r="AB19">
        <f>(X19-BJ19*(BO19+BP19)/1000)</f>
        <v>0</v>
      </c>
      <c r="AC19">
        <f>(-J19*44100)</f>
        <v>0</v>
      </c>
      <c r="AD19">
        <f>2*29.3*R19*0.92*(BQ19-W19)</f>
        <v>0</v>
      </c>
      <c r="AE19">
        <f>2*0.95*5.67E-8*(((BQ19+$B$9)+273)^4-(W19+273)^4)</f>
        <v>0</v>
      </c>
      <c r="AF19">
        <f>U19+AE19+AC19+AD19</f>
        <v>0</v>
      </c>
      <c r="AG19">
        <f>BN19*AU19*(BI19-BH19*(1000-AU19*BK19)/(1000-AU19*BJ19))/(100*BB19)</f>
        <v>0</v>
      </c>
      <c r="AH19">
        <f>1000*BN19*AU19*(BJ19-BK19)/(100*BB19*(1000-AU19*BJ19))</f>
        <v>0</v>
      </c>
      <c r="AI19">
        <f>(AJ19 - AK19 - BO19*1E3/(8.314*(BQ19+273.15)) * AM19/BN19 * AL19) * BN19/(100*BB19) * (1000 - BK19)/1000</f>
        <v>0</v>
      </c>
      <c r="AJ19">
        <v>429.2644453711338</v>
      </c>
      <c r="AK19">
        <v>428.8607757575755</v>
      </c>
      <c r="AL19">
        <v>0.0001076635690596225</v>
      </c>
      <c r="AM19">
        <v>61.35787655002243</v>
      </c>
      <c r="AN19">
        <f>(AP19 - AO19 + BO19*1E3/(8.314*(BQ19+273.15)) * AR19/BN19 * AQ19) * BN19/(100*BB19) * 1000/(1000 - AP19)</f>
        <v>0</v>
      </c>
      <c r="AO19">
        <v>21.47836925218426</v>
      </c>
      <c r="AP19">
        <v>21.48647062937065</v>
      </c>
      <c r="AQ19">
        <v>1.566067394514854E-05</v>
      </c>
      <c r="AR19">
        <v>91.88205700752289</v>
      </c>
      <c r="AS19">
        <v>0</v>
      </c>
      <c r="AT19">
        <v>0</v>
      </c>
      <c r="AU19">
        <f>IF(AS19*$H$15&gt;=AW19,1.0,(AW19/(AW19-AS19*$H$15)))</f>
        <v>0</v>
      </c>
      <c r="AV19">
        <f>(AU19-1)*100</f>
        <v>0</v>
      </c>
      <c r="AW19">
        <f>MAX(0,($B$15+$C$15*BV19)/(1+$D$15*BV19)*BO19/(BQ19+273)*$E$15)</f>
        <v>0</v>
      </c>
      <c r="AX19">
        <f>$B$13*BW19+$C$13*BX19+$F$13*CI19*(1-CL19)</f>
        <v>0</v>
      </c>
      <c r="AY19">
        <f>AX19*AZ19</f>
        <v>0</v>
      </c>
      <c r="AZ19">
        <f>($B$13*$D$11+$C$13*$D$11+$F$13*((CV19+CN19)/MAX(CV19+CN19+CW19, 0.1)*$I$11+CW19/MAX(CV19+CN19+CW19, 0.1)*$J$11))/($B$13+$C$13+$F$13)</f>
        <v>0</v>
      </c>
      <c r="BA19">
        <f>($B$13*$K$11+$C$13*$K$11+$F$13*((CV19+CN19)/MAX(CV19+CN19+CW19, 0.1)*$P$11+CW19/MAX(CV19+CN19+CW19, 0.1)*$Q$11))/($B$13+$C$13+$F$13)</f>
        <v>0</v>
      </c>
      <c r="BB19">
        <v>6</v>
      </c>
      <c r="BC19">
        <v>0.5</v>
      </c>
      <c r="BD19" t="s">
        <v>358</v>
      </c>
      <c r="BE19">
        <v>2</v>
      </c>
      <c r="BF19" t="b">
        <v>1</v>
      </c>
      <c r="BG19">
        <v>1774681743.25</v>
      </c>
      <c r="BH19">
        <v>419.6295</v>
      </c>
      <c r="BI19">
        <v>420.0304</v>
      </c>
      <c r="BJ19">
        <v>21.48661</v>
      </c>
      <c r="BK19">
        <v>21.47815</v>
      </c>
      <c r="BL19">
        <v>419.991</v>
      </c>
      <c r="BM19">
        <v>21.18963</v>
      </c>
      <c r="BN19">
        <v>499.9739000000001</v>
      </c>
      <c r="BO19">
        <v>101.0259</v>
      </c>
      <c r="BP19">
        <v>0.10001932</v>
      </c>
      <c r="BQ19">
        <v>26.84475</v>
      </c>
      <c r="BR19">
        <v>27.91744</v>
      </c>
      <c r="BS19">
        <v>999.9</v>
      </c>
      <c r="BT19">
        <v>0</v>
      </c>
      <c r="BU19">
        <v>0</v>
      </c>
      <c r="BV19">
        <v>9995.628000000001</v>
      </c>
      <c r="BW19">
        <v>0</v>
      </c>
      <c r="BX19">
        <v>0.3833920000000001</v>
      </c>
      <c r="BY19">
        <v>-0.4008115</v>
      </c>
      <c r="BZ19">
        <v>428.8439999999999</v>
      </c>
      <c r="CA19">
        <v>429.2498000000001</v>
      </c>
      <c r="CB19">
        <v>0.008453750999999999</v>
      </c>
      <c r="CC19">
        <v>420.0304</v>
      </c>
      <c r="CD19">
        <v>21.47815</v>
      </c>
      <c r="CE19">
        <v>2.170704</v>
      </c>
      <c r="CF19">
        <v>2.169849</v>
      </c>
      <c r="CG19">
        <v>18.74774</v>
      </c>
      <c r="CH19">
        <v>18.74144</v>
      </c>
      <c r="CI19">
        <v>1800.003</v>
      </c>
      <c r="CJ19">
        <v>0</v>
      </c>
      <c r="CK19">
        <v>1</v>
      </c>
      <c r="CL19">
        <v>0</v>
      </c>
      <c r="CM19">
        <v>1.70264</v>
      </c>
      <c r="CN19">
        <v>0</v>
      </c>
      <c r="CO19">
        <v>95.09374</v>
      </c>
      <c r="CP19">
        <v>9208.213</v>
      </c>
      <c r="CQ19">
        <v>38.875</v>
      </c>
      <c r="CR19">
        <v>39.687</v>
      </c>
      <c r="CS19">
        <v>39.312</v>
      </c>
      <c r="CT19">
        <v>38.187</v>
      </c>
      <c r="CU19">
        <v>38.812</v>
      </c>
      <c r="CV19">
        <v>0</v>
      </c>
      <c r="CW19">
        <v>1800.003</v>
      </c>
      <c r="CX19">
        <v>0</v>
      </c>
      <c r="CY19">
        <v>1774681744.4</v>
      </c>
      <c r="CZ19">
        <v>0</v>
      </c>
      <c r="DA19">
        <v>1774666326.5</v>
      </c>
      <c r="DB19" t="s">
        <v>359</v>
      </c>
      <c r="DC19">
        <v>1774666322</v>
      </c>
      <c r="DD19">
        <v>1774666326.5</v>
      </c>
      <c r="DE19">
        <v>2</v>
      </c>
      <c r="DF19">
        <v>0.343</v>
      </c>
      <c r="DG19">
        <v>-0.026</v>
      </c>
      <c r="DH19">
        <v>-0.36</v>
      </c>
      <c r="DI19">
        <v>0.298</v>
      </c>
      <c r="DJ19">
        <v>420</v>
      </c>
      <c r="DK19">
        <v>22</v>
      </c>
      <c r="DL19">
        <v>0.17</v>
      </c>
      <c r="DM19">
        <v>0.02</v>
      </c>
      <c r="DN19">
        <v>-0.3840308</v>
      </c>
      <c r="DO19">
        <v>-0.07656173358348926</v>
      </c>
      <c r="DP19">
        <v>0.05739457477114017</v>
      </c>
      <c r="DQ19">
        <v>1</v>
      </c>
      <c r="DR19">
        <v>0.00637869885</v>
      </c>
      <c r="DS19">
        <v>-0.003124537193245788</v>
      </c>
      <c r="DT19">
        <v>0.002975002259241929</v>
      </c>
      <c r="DU19">
        <v>1</v>
      </c>
      <c r="DV19">
        <v>2</v>
      </c>
      <c r="DW19">
        <v>2</v>
      </c>
      <c r="DX19" t="s">
        <v>360</v>
      </c>
      <c r="DY19">
        <v>3.13042</v>
      </c>
      <c r="DZ19">
        <v>2.80641</v>
      </c>
      <c r="EA19">
        <v>0.0997852</v>
      </c>
      <c r="EB19">
        <v>0.09950100000000001</v>
      </c>
      <c r="EC19">
        <v>0.105826</v>
      </c>
      <c r="ED19">
        <v>0.105484</v>
      </c>
      <c r="EE19">
        <v>21153.8</v>
      </c>
      <c r="EF19">
        <v>27425.1</v>
      </c>
      <c r="EG19">
        <v>26453.8</v>
      </c>
      <c r="EH19">
        <v>33008.2</v>
      </c>
      <c r="EI19">
        <v>34939.2</v>
      </c>
      <c r="EJ19">
        <v>40322.9</v>
      </c>
      <c r="EK19">
        <v>41106.3</v>
      </c>
      <c r="EL19">
        <v>46068.7</v>
      </c>
      <c r="EM19">
        <v>2.03587</v>
      </c>
      <c r="EN19">
        <v>2.00273</v>
      </c>
      <c r="EO19">
        <v>0.135109</v>
      </c>
      <c r="EP19">
        <v>0</v>
      </c>
      <c r="EQ19">
        <v>25.701</v>
      </c>
      <c r="ER19">
        <v>999.9</v>
      </c>
      <c r="ES19">
        <v>67.40000000000001</v>
      </c>
      <c r="ET19">
        <v>27.4</v>
      </c>
      <c r="EU19">
        <v>24.4473</v>
      </c>
      <c r="EV19">
        <v>61.1925</v>
      </c>
      <c r="EW19">
        <v>31.5905</v>
      </c>
      <c r="EX19">
        <v>1</v>
      </c>
      <c r="EY19">
        <v>0.284268</v>
      </c>
      <c r="EZ19">
        <v>0.416885</v>
      </c>
      <c r="FA19">
        <v>20.2714</v>
      </c>
      <c r="FB19">
        <v>5.18749</v>
      </c>
      <c r="FC19">
        <v>11.9441</v>
      </c>
      <c r="FD19">
        <v>4.95575</v>
      </c>
      <c r="FE19">
        <v>3.28503</v>
      </c>
      <c r="FF19">
        <v>9999</v>
      </c>
      <c r="FG19">
        <v>9999</v>
      </c>
      <c r="FH19">
        <v>9999</v>
      </c>
      <c r="FI19">
        <v>999.9</v>
      </c>
      <c r="FJ19">
        <v>1.86127</v>
      </c>
      <c r="FK19">
        <v>1.86263</v>
      </c>
      <c r="FL19">
        <v>1.86005</v>
      </c>
      <c r="FM19">
        <v>1.85837</v>
      </c>
      <c r="FN19">
        <v>1.8621</v>
      </c>
      <c r="FO19">
        <v>1.85885</v>
      </c>
      <c r="FP19">
        <v>1.85791</v>
      </c>
      <c r="FQ19">
        <v>1.86079</v>
      </c>
      <c r="FR19">
        <v>0</v>
      </c>
      <c r="FS19">
        <v>0</v>
      </c>
      <c r="FT19">
        <v>0</v>
      </c>
      <c r="FU19">
        <v>4.5</v>
      </c>
      <c r="FV19" t="s">
        <v>361</v>
      </c>
      <c r="FW19" t="s">
        <v>362</v>
      </c>
      <c r="FX19" t="s">
        <v>363</v>
      </c>
      <c r="FY19" t="s">
        <v>364</v>
      </c>
      <c r="FZ19" t="s">
        <v>364</v>
      </c>
      <c r="GA19" t="s">
        <v>363</v>
      </c>
      <c r="GB19">
        <v>0</v>
      </c>
      <c r="GC19">
        <v>100</v>
      </c>
      <c r="GD19">
        <v>100</v>
      </c>
      <c r="GE19">
        <v>-0.361</v>
      </c>
      <c r="GF19">
        <v>0.297</v>
      </c>
      <c r="GG19">
        <v>-1.589593225013521</v>
      </c>
      <c r="GH19">
        <v>0.00192992804097616</v>
      </c>
      <c r="GI19">
        <v>3.244687122451424E-06</v>
      </c>
      <c r="GJ19">
        <v>-2.087531120305573E-09</v>
      </c>
      <c r="GK19">
        <v>0.05776174702018427</v>
      </c>
      <c r="GL19">
        <v>0.005089068596103195</v>
      </c>
      <c r="GM19">
        <v>0.0003257216593697226</v>
      </c>
      <c r="GN19">
        <v>-1.562898368296355E-06</v>
      </c>
      <c r="GO19">
        <v>0</v>
      </c>
      <c r="GP19">
        <v>1257</v>
      </c>
      <c r="GQ19">
        <v>1</v>
      </c>
      <c r="GR19">
        <v>31</v>
      </c>
      <c r="GS19">
        <v>257.1</v>
      </c>
      <c r="GT19">
        <v>257</v>
      </c>
      <c r="GU19">
        <v>1.0791</v>
      </c>
      <c r="GV19">
        <v>2.39502</v>
      </c>
      <c r="GW19">
        <v>1.44775</v>
      </c>
      <c r="GX19">
        <v>2.20337</v>
      </c>
      <c r="GY19">
        <v>1.44653</v>
      </c>
      <c r="GZ19">
        <v>2.31567</v>
      </c>
      <c r="HA19">
        <v>33.1099</v>
      </c>
      <c r="HB19">
        <v>14.8325</v>
      </c>
      <c r="HC19">
        <v>18</v>
      </c>
      <c r="HD19">
        <v>531.6559999999999</v>
      </c>
      <c r="HE19">
        <v>523.7329999999999</v>
      </c>
      <c r="HF19">
        <v>24.9998</v>
      </c>
      <c r="HG19">
        <v>30.6292</v>
      </c>
      <c r="HH19">
        <v>30.0002</v>
      </c>
      <c r="HI19">
        <v>30.9891</v>
      </c>
      <c r="HJ19">
        <v>30.9962</v>
      </c>
      <c r="HK19">
        <v>21.5766</v>
      </c>
      <c r="HL19">
        <v>20.0583</v>
      </c>
      <c r="HM19">
        <v>100</v>
      </c>
      <c r="HN19">
        <v>25</v>
      </c>
      <c r="HO19">
        <v>420</v>
      </c>
      <c r="HP19">
        <v>21.5</v>
      </c>
      <c r="HQ19">
        <v>103.169</v>
      </c>
      <c r="HR19">
        <v>102.043</v>
      </c>
    </row>
    <row r="20" spans="1:226">
      <c r="A20">
        <v>2</v>
      </c>
      <c r="B20">
        <v>1774681750</v>
      </c>
      <c r="C20">
        <v>4</v>
      </c>
      <c r="D20" t="s">
        <v>365</v>
      </c>
      <c r="E20" t="s">
        <v>366</v>
      </c>
      <c r="F20">
        <v>5</v>
      </c>
      <c r="I20">
        <v>1774681747.388889</v>
      </c>
      <c r="J20">
        <f>(K20)/1000</f>
        <v>0</v>
      </c>
      <c r="K20">
        <f>IF(BF20, AN20, AH20)</f>
        <v>0</v>
      </c>
      <c r="L20">
        <f>IF(BF20, AI20, AG20)</f>
        <v>0</v>
      </c>
      <c r="M20">
        <f>BH20 - IF(AU20&gt;1, L20*BB20*100.0/(AW20), 0)</f>
        <v>0</v>
      </c>
      <c r="N20">
        <f>((T20-J20/2)*M20-L20)/(T20+J20/2)</f>
        <v>0</v>
      </c>
      <c r="O20">
        <f>N20*(BO20+BP20)/1000.0</f>
        <v>0</v>
      </c>
      <c r="P20">
        <f>(BH20 - IF(AU20&gt;1, L20*BB20*100.0/(AW20), 0))*(BO20+BP20)/1000.0</f>
        <v>0</v>
      </c>
      <c r="Q20">
        <f>2.0/((1/S20-1/R20)+SIGN(S20)*SQRT((1/S20-1/R20)*(1/S20-1/R20) + 4*BC20/((BC20+1)*(BC20+1))*(2*1/S20*1/R20-1/R20*1/R20)))</f>
        <v>0</v>
      </c>
      <c r="R20">
        <f>IF(LEFT(BD20,1)&lt;&gt;"0",IF(LEFT(BD20,1)="1",3.0,BE20),$D$5+$E$5*(BV20*BO20/($K$5*1000))+$F$5*(BV20*BO20/($K$5*1000))*MAX(MIN(BB20,$J$5),$I$5)*MAX(MIN(BB20,$J$5),$I$5)+$G$5*MAX(MIN(BB20,$J$5),$I$5)*(BV20*BO20/($K$5*1000))+$H$5*(BV20*BO20/($K$5*1000))*(BV20*BO20/($K$5*1000)))</f>
        <v>0</v>
      </c>
      <c r="S20">
        <f>J20*(1000-(1000*0.61365*exp(17.502*W20/(240.97+W20))/(BO20+BP20)+BJ20)/2)/(1000*0.61365*exp(17.502*W20/(240.97+W20))/(BO20+BP20)-BJ20)</f>
        <v>0</v>
      </c>
      <c r="T20">
        <f>1/((BC20+1)/(Q20/1.6)+1/(R20/1.37)) + BC20/((BC20+1)/(Q20/1.6) + BC20/(R20/1.37))</f>
        <v>0</v>
      </c>
      <c r="U20">
        <f>(AX20*BA20)</f>
        <v>0</v>
      </c>
      <c r="V20">
        <f>(BQ20+(U20+2*0.95*5.67E-8*(((BQ20+$B$9)+273)^4-(BQ20+273)^4)-44100*J20)/(1.84*29.3*R20+8*0.95*5.67E-8*(BQ20+273)^3))</f>
        <v>0</v>
      </c>
      <c r="W20">
        <f>($C$9*BR20+$D$9*BS20+$E$9*V20)</f>
        <v>0</v>
      </c>
      <c r="X20">
        <f>0.61365*exp(17.502*W20/(240.97+W20))</f>
        <v>0</v>
      </c>
      <c r="Y20">
        <f>(Z20/AA20*100)</f>
        <v>0</v>
      </c>
      <c r="Z20">
        <f>BJ20*(BO20+BP20)/1000</f>
        <v>0</v>
      </c>
      <c r="AA20">
        <f>0.61365*exp(17.502*BQ20/(240.97+BQ20))</f>
        <v>0</v>
      </c>
      <c r="AB20">
        <f>(X20-BJ20*(BO20+BP20)/1000)</f>
        <v>0</v>
      </c>
      <c r="AC20">
        <f>(-J20*44100)</f>
        <v>0</v>
      </c>
      <c r="AD20">
        <f>2*29.3*R20*0.92*(BQ20-W20)</f>
        <v>0</v>
      </c>
      <c r="AE20">
        <f>2*0.95*5.67E-8*(((BQ20+$B$9)+273)^4-(W20+273)^4)</f>
        <v>0</v>
      </c>
      <c r="AF20">
        <f>U20+AE20+AC20+AD20</f>
        <v>0</v>
      </c>
      <c r="AG20">
        <f>BN20*AU20*(BI20-BH20*(1000-AU20*BK20)/(1000-AU20*BJ20))/(100*BB20)</f>
        <v>0</v>
      </c>
      <c r="AH20">
        <f>1000*BN20*AU20*(BJ20-BK20)/(100*BB20*(1000-AU20*BJ20))</f>
        <v>0</v>
      </c>
      <c r="AI20">
        <f>(AJ20 - AK20 - BO20*1E3/(8.314*(BQ20+273.15)) * AM20/BN20 * AL20) * BN20/(100*BB20) * (1000 - BK20)/1000</f>
        <v>0</v>
      </c>
      <c r="AJ20">
        <v>429.2148511424015</v>
      </c>
      <c r="AK20">
        <v>428.8740909090911</v>
      </c>
      <c r="AL20">
        <v>0.0001220290506796193</v>
      </c>
      <c r="AM20">
        <v>61.35787655002243</v>
      </c>
      <c r="AN20">
        <f>(AP20 - AO20 + BO20*1E3/(8.314*(BQ20+273.15)) * AR20/BN20 * AQ20) * BN20/(100*BB20) * 1000/(1000 - AP20)</f>
        <v>0</v>
      </c>
      <c r="AO20">
        <v>21.47749180480461</v>
      </c>
      <c r="AP20">
        <v>21.48695174825176</v>
      </c>
      <c r="AQ20">
        <v>-9.493679478007688E-06</v>
      </c>
      <c r="AR20">
        <v>91.88205700752289</v>
      </c>
      <c r="AS20">
        <v>0</v>
      </c>
      <c r="AT20">
        <v>0</v>
      </c>
      <c r="AU20">
        <f>IF(AS20*$H$15&gt;=AW20,1.0,(AW20/(AW20-AS20*$H$15)))</f>
        <v>0</v>
      </c>
      <c r="AV20">
        <f>(AU20-1)*100</f>
        <v>0</v>
      </c>
      <c r="AW20">
        <f>MAX(0,($B$15+$C$15*BV20)/(1+$D$15*BV20)*BO20/(BQ20+273)*$E$15)</f>
        <v>0</v>
      </c>
      <c r="AX20">
        <f>$B$13*BW20+$C$13*BX20+$F$13*CI20*(1-CL20)</f>
        <v>0</v>
      </c>
      <c r="AY20">
        <f>AX20*AZ20</f>
        <v>0</v>
      </c>
      <c r="AZ20">
        <f>($B$13*$D$11+$C$13*$D$11+$F$13*((CV20+CN20)/MAX(CV20+CN20+CW20, 0.1)*$I$11+CW20/MAX(CV20+CN20+CW20, 0.1)*$J$11))/($B$13+$C$13+$F$13)</f>
        <v>0</v>
      </c>
      <c r="BA20">
        <f>($B$13*$K$11+$C$13*$K$11+$F$13*((CV20+CN20)/MAX(CV20+CN20+CW20, 0.1)*$P$11+CW20/MAX(CV20+CN20+CW20, 0.1)*$Q$11))/($B$13+$C$13+$F$13)</f>
        <v>0</v>
      </c>
      <c r="BB20">
        <v>6</v>
      </c>
      <c r="BC20">
        <v>0.5</v>
      </c>
      <c r="BD20" t="s">
        <v>358</v>
      </c>
      <c r="BE20">
        <v>2</v>
      </c>
      <c r="BF20" t="b">
        <v>1</v>
      </c>
      <c r="BG20">
        <v>1774681747.388889</v>
      </c>
      <c r="BH20">
        <v>419.6437777777778</v>
      </c>
      <c r="BI20">
        <v>420.006</v>
      </c>
      <c r="BJ20">
        <v>21.48644444444444</v>
      </c>
      <c r="BK20">
        <v>21.47788888888889</v>
      </c>
      <c r="BL20">
        <v>420.005</v>
      </c>
      <c r="BM20">
        <v>21.18944444444444</v>
      </c>
      <c r="BN20">
        <v>499.998</v>
      </c>
      <c r="BO20">
        <v>101.0257777777778</v>
      </c>
      <c r="BP20">
        <v>0.1001047333333333</v>
      </c>
      <c r="BQ20">
        <v>26.84984444444445</v>
      </c>
      <c r="BR20">
        <v>27.91125555555556</v>
      </c>
      <c r="BS20">
        <v>999.9000000000001</v>
      </c>
      <c r="BT20">
        <v>0</v>
      </c>
      <c r="BU20">
        <v>0</v>
      </c>
      <c r="BV20">
        <v>9975.903333333334</v>
      </c>
      <c r="BW20">
        <v>0</v>
      </c>
      <c r="BX20">
        <v>0.383392</v>
      </c>
      <c r="BY20">
        <v>-0.3622911111111111</v>
      </c>
      <c r="BZ20">
        <v>428.8584444444444</v>
      </c>
      <c r="CA20">
        <v>429.2248888888889</v>
      </c>
      <c r="CB20">
        <v>0.008536655555555557</v>
      </c>
      <c r="CC20">
        <v>420.006</v>
      </c>
      <c r="CD20">
        <v>21.47788888888889</v>
      </c>
      <c r="CE20">
        <v>2.170683333333333</v>
      </c>
      <c r="CF20">
        <v>2.169818888888889</v>
      </c>
      <c r="CG20">
        <v>18.74756666666667</v>
      </c>
      <c r="CH20">
        <v>18.7412</v>
      </c>
      <c r="CI20">
        <v>1799.996666666667</v>
      </c>
      <c r="CJ20">
        <v>0</v>
      </c>
      <c r="CK20">
        <v>1</v>
      </c>
      <c r="CL20">
        <v>0</v>
      </c>
      <c r="CM20">
        <v>1.692544444444445</v>
      </c>
      <c r="CN20">
        <v>0</v>
      </c>
      <c r="CO20">
        <v>95.13327777777778</v>
      </c>
      <c r="CP20">
        <v>9208.18</v>
      </c>
      <c r="CQ20">
        <v>38.875</v>
      </c>
      <c r="CR20">
        <v>39.687</v>
      </c>
      <c r="CS20">
        <v>39.312</v>
      </c>
      <c r="CT20">
        <v>38.187</v>
      </c>
      <c r="CU20">
        <v>38.812</v>
      </c>
      <c r="CV20">
        <v>0</v>
      </c>
      <c r="CW20">
        <v>1799.996666666667</v>
      </c>
      <c r="CX20">
        <v>0</v>
      </c>
      <c r="CY20">
        <v>1774681748.6</v>
      </c>
      <c r="CZ20">
        <v>0</v>
      </c>
      <c r="DA20">
        <v>1774666326.5</v>
      </c>
      <c r="DB20" t="s">
        <v>359</v>
      </c>
      <c r="DC20">
        <v>1774666322</v>
      </c>
      <c r="DD20">
        <v>1774666326.5</v>
      </c>
      <c r="DE20">
        <v>2</v>
      </c>
      <c r="DF20">
        <v>0.343</v>
      </c>
      <c r="DG20">
        <v>-0.026</v>
      </c>
      <c r="DH20">
        <v>-0.36</v>
      </c>
      <c r="DI20">
        <v>0.298</v>
      </c>
      <c r="DJ20">
        <v>420</v>
      </c>
      <c r="DK20">
        <v>22</v>
      </c>
      <c r="DL20">
        <v>0.17</v>
      </c>
      <c r="DM20">
        <v>0.02</v>
      </c>
      <c r="DN20">
        <v>-0.3763761707317073</v>
      </c>
      <c r="DO20">
        <v>-0.1019816027874571</v>
      </c>
      <c r="DP20">
        <v>0.05541838318838572</v>
      </c>
      <c r="DQ20">
        <v>0</v>
      </c>
      <c r="DR20">
        <v>0.006356681317073171</v>
      </c>
      <c r="DS20">
        <v>0.01092699474564461</v>
      </c>
      <c r="DT20">
        <v>0.002892298634920679</v>
      </c>
      <c r="DU20">
        <v>1</v>
      </c>
      <c r="DV20">
        <v>1</v>
      </c>
      <c r="DW20">
        <v>2</v>
      </c>
      <c r="DX20" t="s">
        <v>367</v>
      </c>
      <c r="DY20">
        <v>3.13038</v>
      </c>
      <c r="DZ20">
        <v>2.80618</v>
      </c>
      <c r="EA20">
        <v>0.0997888</v>
      </c>
      <c r="EB20">
        <v>0.0994959</v>
      </c>
      <c r="EC20">
        <v>0.105825</v>
      </c>
      <c r="ED20">
        <v>0.105488</v>
      </c>
      <c r="EE20">
        <v>21153.8</v>
      </c>
      <c r="EF20">
        <v>27425.5</v>
      </c>
      <c r="EG20">
        <v>26453.9</v>
      </c>
      <c r="EH20">
        <v>33008.4</v>
      </c>
      <c r="EI20">
        <v>34939.2</v>
      </c>
      <c r="EJ20">
        <v>40323.1</v>
      </c>
      <c r="EK20">
        <v>41106.3</v>
      </c>
      <c r="EL20">
        <v>46069.1</v>
      </c>
      <c r="EM20">
        <v>2.03565</v>
      </c>
      <c r="EN20">
        <v>2.00295</v>
      </c>
      <c r="EO20">
        <v>0.135265</v>
      </c>
      <c r="EP20">
        <v>0</v>
      </c>
      <c r="EQ20">
        <v>25.7042</v>
      </c>
      <c r="ER20">
        <v>999.9</v>
      </c>
      <c r="ES20">
        <v>67.40000000000001</v>
      </c>
      <c r="ET20">
        <v>27.4</v>
      </c>
      <c r="EU20">
        <v>24.4465</v>
      </c>
      <c r="EV20">
        <v>61.3325</v>
      </c>
      <c r="EW20">
        <v>31.6506</v>
      </c>
      <c r="EX20">
        <v>1</v>
      </c>
      <c r="EY20">
        <v>0.284243</v>
      </c>
      <c r="EZ20">
        <v>0.417018</v>
      </c>
      <c r="FA20">
        <v>20.2706</v>
      </c>
      <c r="FB20">
        <v>5.18345</v>
      </c>
      <c r="FC20">
        <v>11.9441</v>
      </c>
      <c r="FD20">
        <v>4.95515</v>
      </c>
      <c r="FE20">
        <v>3.28433</v>
      </c>
      <c r="FF20">
        <v>9999</v>
      </c>
      <c r="FG20">
        <v>9999</v>
      </c>
      <c r="FH20">
        <v>9999</v>
      </c>
      <c r="FI20">
        <v>999.9</v>
      </c>
      <c r="FJ20">
        <v>1.86127</v>
      </c>
      <c r="FK20">
        <v>1.86264</v>
      </c>
      <c r="FL20">
        <v>1.86005</v>
      </c>
      <c r="FM20">
        <v>1.85837</v>
      </c>
      <c r="FN20">
        <v>1.86214</v>
      </c>
      <c r="FO20">
        <v>1.85883</v>
      </c>
      <c r="FP20">
        <v>1.85791</v>
      </c>
      <c r="FQ20">
        <v>1.86081</v>
      </c>
      <c r="FR20">
        <v>0</v>
      </c>
      <c r="FS20">
        <v>0</v>
      </c>
      <c r="FT20">
        <v>0</v>
      </c>
      <c r="FU20">
        <v>4.5</v>
      </c>
      <c r="FV20" t="s">
        <v>361</v>
      </c>
      <c r="FW20" t="s">
        <v>362</v>
      </c>
      <c r="FX20" t="s">
        <v>363</v>
      </c>
      <c r="FY20" t="s">
        <v>364</v>
      </c>
      <c r="FZ20" t="s">
        <v>364</v>
      </c>
      <c r="GA20" t="s">
        <v>363</v>
      </c>
      <c r="GB20">
        <v>0</v>
      </c>
      <c r="GC20">
        <v>100</v>
      </c>
      <c r="GD20">
        <v>100</v>
      </c>
      <c r="GE20">
        <v>-0.361</v>
      </c>
      <c r="GF20">
        <v>0.297</v>
      </c>
      <c r="GG20">
        <v>-1.589593225013521</v>
      </c>
      <c r="GH20">
        <v>0.00192992804097616</v>
      </c>
      <c r="GI20">
        <v>3.244687122451424E-06</v>
      </c>
      <c r="GJ20">
        <v>-2.087531120305573E-09</v>
      </c>
      <c r="GK20">
        <v>0.05776174702018427</v>
      </c>
      <c r="GL20">
        <v>0.005089068596103195</v>
      </c>
      <c r="GM20">
        <v>0.0003257216593697226</v>
      </c>
      <c r="GN20">
        <v>-1.562898368296355E-06</v>
      </c>
      <c r="GO20">
        <v>0</v>
      </c>
      <c r="GP20">
        <v>1257</v>
      </c>
      <c r="GQ20">
        <v>1</v>
      </c>
      <c r="GR20">
        <v>31</v>
      </c>
      <c r="GS20">
        <v>257.1</v>
      </c>
      <c r="GT20">
        <v>257.1</v>
      </c>
      <c r="GU20">
        <v>1.0791</v>
      </c>
      <c r="GV20">
        <v>2.39624</v>
      </c>
      <c r="GW20">
        <v>1.44775</v>
      </c>
      <c r="GX20">
        <v>2.20337</v>
      </c>
      <c r="GY20">
        <v>1.44653</v>
      </c>
      <c r="GZ20">
        <v>2.3291</v>
      </c>
      <c r="HA20">
        <v>33.0875</v>
      </c>
      <c r="HB20">
        <v>14.8325</v>
      </c>
      <c r="HC20">
        <v>18</v>
      </c>
      <c r="HD20">
        <v>531.514</v>
      </c>
      <c r="HE20">
        <v>523.886</v>
      </c>
      <c r="HF20">
        <v>24.9999</v>
      </c>
      <c r="HG20">
        <v>30.6292</v>
      </c>
      <c r="HH20">
        <v>30</v>
      </c>
      <c r="HI20">
        <v>30.9891</v>
      </c>
      <c r="HJ20">
        <v>30.9962</v>
      </c>
      <c r="HK20">
        <v>21.5766</v>
      </c>
      <c r="HL20">
        <v>20.0583</v>
      </c>
      <c r="HM20">
        <v>100</v>
      </c>
      <c r="HN20">
        <v>25</v>
      </c>
      <c r="HO20">
        <v>420</v>
      </c>
      <c r="HP20">
        <v>21.5</v>
      </c>
      <c r="HQ20">
        <v>103.169</v>
      </c>
      <c r="HR20">
        <v>102.043</v>
      </c>
    </row>
    <row r="21" spans="1:226">
      <c r="A21">
        <v>3</v>
      </c>
      <c r="B21">
        <v>1774681754</v>
      </c>
      <c r="C21">
        <v>8</v>
      </c>
      <c r="D21" t="s">
        <v>368</v>
      </c>
      <c r="E21" t="s">
        <v>369</v>
      </c>
      <c r="F21">
        <v>5</v>
      </c>
      <c r="I21">
        <v>1774681751.1</v>
      </c>
      <c r="J21">
        <f>(K21)/1000</f>
        <v>0</v>
      </c>
      <c r="K21">
        <f>IF(BF21, AN21, AH21)</f>
        <v>0</v>
      </c>
      <c r="L21">
        <f>IF(BF21, AI21, AG21)</f>
        <v>0</v>
      </c>
      <c r="M21">
        <f>BH21 - IF(AU21&gt;1, L21*BB21*100.0/(AW21), 0)</f>
        <v>0</v>
      </c>
      <c r="N21">
        <f>((T21-J21/2)*M21-L21)/(T21+J21/2)</f>
        <v>0</v>
      </c>
      <c r="O21">
        <f>N21*(BO21+BP21)/1000.0</f>
        <v>0</v>
      </c>
      <c r="P21">
        <f>(BH21 - IF(AU21&gt;1, L21*BB21*100.0/(AW21), 0))*(BO21+BP21)/1000.0</f>
        <v>0</v>
      </c>
      <c r="Q21">
        <f>2.0/((1/S21-1/R21)+SIGN(S21)*SQRT((1/S21-1/R21)*(1/S21-1/R21) + 4*BC21/((BC21+1)*(BC21+1))*(2*1/S21*1/R21-1/R21*1/R21)))</f>
        <v>0</v>
      </c>
      <c r="R21">
        <f>IF(LEFT(BD21,1)&lt;&gt;"0",IF(LEFT(BD21,1)="1",3.0,BE21),$D$5+$E$5*(BV21*BO21/($K$5*1000))+$F$5*(BV21*BO21/($K$5*1000))*MAX(MIN(BB21,$J$5),$I$5)*MAX(MIN(BB21,$J$5),$I$5)+$G$5*MAX(MIN(BB21,$J$5),$I$5)*(BV21*BO21/($K$5*1000))+$H$5*(BV21*BO21/($K$5*1000))*(BV21*BO21/($K$5*1000)))</f>
        <v>0</v>
      </c>
      <c r="S21">
        <f>J21*(1000-(1000*0.61365*exp(17.502*W21/(240.97+W21))/(BO21+BP21)+BJ21)/2)/(1000*0.61365*exp(17.502*W21/(240.97+W21))/(BO21+BP21)-BJ21)</f>
        <v>0</v>
      </c>
      <c r="T21">
        <f>1/((BC21+1)/(Q21/1.6)+1/(R21/1.37)) + BC21/((BC21+1)/(Q21/1.6) + BC21/(R21/1.37))</f>
        <v>0</v>
      </c>
      <c r="U21">
        <f>(AX21*BA21)</f>
        <v>0</v>
      </c>
      <c r="V21">
        <f>(BQ21+(U21+2*0.95*5.67E-8*(((BQ21+$B$9)+273)^4-(BQ21+273)^4)-44100*J21)/(1.84*29.3*R21+8*0.95*5.67E-8*(BQ21+273)^3))</f>
        <v>0</v>
      </c>
      <c r="W21">
        <f>($C$9*BR21+$D$9*BS21+$E$9*V21)</f>
        <v>0</v>
      </c>
      <c r="X21">
        <f>0.61365*exp(17.502*W21/(240.97+W21))</f>
        <v>0</v>
      </c>
      <c r="Y21">
        <f>(Z21/AA21*100)</f>
        <v>0</v>
      </c>
      <c r="Z21">
        <f>BJ21*(BO21+BP21)/1000</f>
        <v>0</v>
      </c>
      <c r="AA21">
        <f>0.61365*exp(17.502*BQ21/(240.97+BQ21))</f>
        <v>0</v>
      </c>
      <c r="AB21">
        <f>(X21-BJ21*(BO21+BP21)/1000)</f>
        <v>0</v>
      </c>
      <c r="AC21">
        <f>(-J21*44100)</f>
        <v>0</v>
      </c>
      <c r="AD21">
        <f>2*29.3*R21*0.92*(BQ21-W21)</f>
        <v>0</v>
      </c>
      <c r="AE21">
        <f>2*0.95*5.67E-8*(((BQ21+$B$9)+273)^4-(W21+273)^4)</f>
        <v>0</v>
      </c>
      <c r="AF21">
        <f>U21+AE21+AC21+AD21</f>
        <v>0</v>
      </c>
      <c r="AG21">
        <f>BN21*AU21*(BI21-BH21*(1000-AU21*BK21)/(1000-AU21*BJ21))/(100*BB21)</f>
        <v>0</v>
      </c>
      <c r="AH21">
        <f>1000*BN21*AU21*(BJ21-BK21)/(100*BB21*(1000-AU21*BJ21))</f>
        <v>0</v>
      </c>
      <c r="AI21">
        <f>(AJ21 - AK21 - BO21*1E3/(8.314*(BQ21+273.15)) * AM21/BN21 * AL21) * BN21/(100*BB21) * (1000 - BK21)/1000</f>
        <v>0</v>
      </c>
      <c r="AJ21">
        <v>429.2157748894178</v>
      </c>
      <c r="AK21">
        <v>428.8439636363633</v>
      </c>
      <c r="AL21">
        <v>-0.000124264493502377</v>
      </c>
      <c r="AM21">
        <v>61.35787655002243</v>
      </c>
      <c r="AN21">
        <f>(AP21 - AO21 + BO21*1E3/(8.314*(BQ21+273.15)) * AR21/BN21 * AQ21) * BN21/(100*BB21) * 1000/(1000 - AP21)</f>
        <v>0</v>
      </c>
      <c r="AO21">
        <v>21.47902641487865</v>
      </c>
      <c r="AP21">
        <v>21.4867965034965</v>
      </c>
      <c r="AQ21">
        <v>2.243111965207335E-06</v>
      </c>
      <c r="AR21">
        <v>91.88205700752289</v>
      </c>
      <c r="AS21">
        <v>0</v>
      </c>
      <c r="AT21">
        <v>0</v>
      </c>
      <c r="AU21">
        <f>IF(AS21*$H$15&gt;=AW21,1.0,(AW21/(AW21-AS21*$H$15)))</f>
        <v>0</v>
      </c>
      <c r="AV21">
        <f>(AU21-1)*100</f>
        <v>0</v>
      </c>
      <c r="AW21">
        <f>MAX(0,($B$15+$C$15*BV21)/(1+$D$15*BV21)*BO21/(BQ21+273)*$E$15)</f>
        <v>0</v>
      </c>
      <c r="AX21">
        <f>$B$13*BW21+$C$13*BX21+$F$13*CI21*(1-CL21)</f>
        <v>0</v>
      </c>
      <c r="AY21">
        <f>AX21*AZ21</f>
        <v>0</v>
      </c>
      <c r="AZ21">
        <f>($B$13*$D$11+$C$13*$D$11+$F$13*((CV21+CN21)/MAX(CV21+CN21+CW21, 0.1)*$I$11+CW21/MAX(CV21+CN21+CW21, 0.1)*$J$11))/($B$13+$C$13+$F$13)</f>
        <v>0</v>
      </c>
      <c r="BA21">
        <f>($B$13*$K$11+$C$13*$K$11+$F$13*((CV21+CN21)/MAX(CV21+CN21+CW21, 0.1)*$P$11+CW21/MAX(CV21+CN21+CW21, 0.1)*$Q$11))/($B$13+$C$13+$F$13)</f>
        <v>0</v>
      </c>
      <c r="BB21">
        <v>6</v>
      </c>
      <c r="BC21">
        <v>0.5</v>
      </c>
      <c r="BD21" t="s">
        <v>358</v>
      </c>
      <c r="BE21">
        <v>2</v>
      </c>
      <c r="BF21" t="b">
        <v>1</v>
      </c>
      <c r="BG21">
        <v>1774681751.1</v>
      </c>
      <c r="BH21">
        <v>419.6443</v>
      </c>
      <c r="BI21">
        <v>419.9973</v>
      </c>
      <c r="BJ21">
        <v>21.48681</v>
      </c>
      <c r="BK21">
        <v>21.47977</v>
      </c>
      <c r="BL21">
        <v>420.0057</v>
      </c>
      <c r="BM21">
        <v>21.18983</v>
      </c>
      <c r="BN21">
        <v>499.9491</v>
      </c>
      <c r="BO21">
        <v>101.0244</v>
      </c>
      <c r="BP21">
        <v>0.09995023</v>
      </c>
      <c r="BQ21">
        <v>26.85124</v>
      </c>
      <c r="BR21">
        <v>27.90981</v>
      </c>
      <c r="BS21">
        <v>999.9</v>
      </c>
      <c r="BT21">
        <v>0</v>
      </c>
      <c r="BU21">
        <v>0</v>
      </c>
      <c r="BV21">
        <v>9990.124</v>
      </c>
      <c r="BW21">
        <v>0</v>
      </c>
      <c r="BX21">
        <v>0.3833920000000001</v>
      </c>
      <c r="BY21">
        <v>-0.3530244</v>
      </c>
      <c r="BZ21">
        <v>428.8592</v>
      </c>
      <c r="CA21">
        <v>429.2168</v>
      </c>
      <c r="CB21">
        <v>0.007045175000000001</v>
      </c>
      <c r="CC21">
        <v>419.9973</v>
      </c>
      <c r="CD21">
        <v>21.47977</v>
      </c>
      <c r="CE21">
        <v>2.170694</v>
      </c>
      <c r="CF21">
        <v>2.169982</v>
      </c>
      <c r="CG21">
        <v>18.74765</v>
      </c>
      <c r="CH21">
        <v>18.7424</v>
      </c>
      <c r="CI21">
        <v>1800.004</v>
      </c>
      <c r="CJ21">
        <v>0</v>
      </c>
      <c r="CK21">
        <v>1</v>
      </c>
      <c r="CL21">
        <v>0</v>
      </c>
      <c r="CM21">
        <v>1.74156</v>
      </c>
      <c r="CN21">
        <v>0</v>
      </c>
      <c r="CO21">
        <v>95.19526999999999</v>
      </c>
      <c r="CP21">
        <v>9208.213999999998</v>
      </c>
      <c r="CQ21">
        <v>38.875</v>
      </c>
      <c r="CR21">
        <v>39.687</v>
      </c>
      <c r="CS21">
        <v>39.312</v>
      </c>
      <c r="CT21">
        <v>38.187</v>
      </c>
      <c r="CU21">
        <v>38.812</v>
      </c>
      <c r="CV21">
        <v>0</v>
      </c>
      <c r="CW21">
        <v>1800.004</v>
      </c>
      <c r="CX21">
        <v>0</v>
      </c>
      <c r="CY21">
        <v>1774681752.2</v>
      </c>
      <c r="CZ21">
        <v>0</v>
      </c>
      <c r="DA21">
        <v>1774666326.5</v>
      </c>
      <c r="DB21" t="s">
        <v>359</v>
      </c>
      <c r="DC21">
        <v>1774666322</v>
      </c>
      <c r="DD21">
        <v>1774666326.5</v>
      </c>
      <c r="DE21">
        <v>2</v>
      </c>
      <c r="DF21">
        <v>0.343</v>
      </c>
      <c r="DG21">
        <v>-0.026</v>
      </c>
      <c r="DH21">
        <v>-0.36</v>
      </c>
      <c r="DI21">
        <v>0.298</v>
      </c>
      <c r="DJ21">
        <v>420</v>
      </c>
      <c r="DK21">
        <v>22</v>
      </c>
      <c r="DL21">
        <v>0.17</v>
      </c>
      <c r="DM21">
        <v>0.02</v>
      </c>
      <c r="DN21">
        <v>-0.373710756097561</v>
      </c>
      <c r="DO21">
        <v>0.005525101045295712</v>
      </c>
      <c r="DP21">
        <v>0.04749204415980741</v>
      </c>
      <c r="DQ21">
        <v>1</v>
      </c>
      <c r="DR21">
        <v>0.006113192536585366</v>
      </c>
      <c r="DS21">
        <v>0.01998158634146342</v>
      </c>
      <c r="DT21">
        <v>0.002718057482791674</v>
      </c>
      <c r="DU21">
        <v>1</v>
      </c>
      <c r="DV21">
        <v>2</v>
      </c>
      <c r="DW21">
        <v>2</v>
      </c>
      <c r="DX21" t="s">
        <v>360</v>
      </c>
      <c r="DY21">
        <v>3.1305</v>
      </c>
      <c r="DZ21">
        <v>2.80649</v>
      </c>
      <c r="EA21">
        <v>0.0997841</v>
      </c>
      <c r="EB21">
        <v>0.09949429999999999</v>
      </c>
      <c r="EC21">
        <v>0.105824</v>
      </c>
      <c r="ED21">
        <v>0.105492</v>
      </c>
      <c r="EE21">
        <v>21153.8</v>
      </c>
      <c r="EF21">
        <v>27425.5</v>
      </c>
      <c r="EG21">
        <v>26453.7</v>
      </c>
      <c r="EH21">
        <v>33008.4</v>
      </c>
      <c r="EI21">
        <v>34939.1</v>
      </c>
      <c r="EJ21">
        <v>40322.9</v>
      </c>
      <c r="EK21">
        <v>41106.2</v>
      </c>
      <c r="EL21">
        <v>46069.1</v>
      </c>
      <c r="EM21">
        <v>2.03597</v>
      </c>
      <c r="EN21">
        <v>2.00275</v>
      </c>
      <c r="EO21">
        <v>0.134408</v>
      </c>
      <c r="EP21">
        <v>0</v>
      </c>
      <c r="EQ21">
        <v>25.7094</v>
      </c>
      <c r="ER21">
        <v>999.9</v>
      </c>
      <c r="ES21">
        <v>67.40000000000001</v>
      </c>
      <c r="ET21">
        <v>27.4</v>
      </c>
      <c r="EU21">
        <v>24.4455</v>
      </c>
      <c r="EV21">
        <v>61.0826</v>
      </c>
      <c r="EW21">
        <v>31.7067</v>
      </c>
      <c r="EX21">
        <v>1</v>
      </c>
      <c r="EY21">
        <v>0.284164</v>
      </c>
      <c r="EZ21">
        <v>0.41768</v>
      </c>
      <c r="FA21">
        <v>20.2713</v>
      </c>
      <c r="FB21">
        <v>5.18719</v>
      </c>
      <c r="FC21">
        <v>11.9441</v>
      </c>
      <c r="FD21">
        <v>4.95565</v>
      </c>
      <c r="FE21">
        <v>3.285</v>
      </c>
      <c r="FF21">
        <v>9999</v>
      </c>
      <c r="FG21">
        <v>9999</v>
      </c>
      <c r="FH21">
        <v>9999</v>
      </c>
      <c r="FI21">
        <v>999.9</v>
      </c>
      <c r="FJ21">
        <v>1.86127</v>
      </c>
      <c r="FK21">
        <v>1.86263</v>
      </c>
      <c r="FL21">
        <v>1.86005</v>
      </c>
      <c r="FM21">
        <v>1.85837</v>
      </c>
      <c r="FN21">
        <v>1.86216</v>
      </c>
      <c r="FO21">
        <v>1.85883</v>
      </c>
      <c r="FP21">
        <v>1.85791</v>
      </c>
      <c r="FQ21">
        <v>1.86081</v>
      </c>
      <c r="FR21">
        <v>0</v>
      </c>
      <c r="FS21">
        <v>0</v>
      </c>
      <c r="FT21">
        <v>0</v>
      </c>
      <c r="FU21">
        <v>4.5</v>
      </c>
      <c r="FV21" t="s">
        <v>361</v>
      </c>
      <c r="FW21" t="s">
        <v>362</v>
      </c>
      <c r="FX21" t="s">
        <v>363</v>
      </c>
      <c r="FY21" t="s">
        <v>364</v>
      </c>
      <c r="FZ21" t="s">
        <v>364</v>
      </c>
      <c r="GA21" t="s">
        <v>363</v>
      </c>
      <c r="GB21">
        <v>0</v>
      </c>
      <c r="GC21">
        <v>100</v>
      </c>
      <c r="GD21">
        <v>100</v>
      </c>
      <c r="GE21">
        <v>-0.362</v>
      </c>
      <c r="GF21">
        <v>0.297</v>
      </c>
      <c r="GG21">
        <v>-1.589593225013521</v>
      </c>
      <c r="GH21">
        <v>0.00192992804097616</v>
      </c>
      <c r="GI21">
        <v>3.244687122451424E-06</v>
      </c>
      <c r="GJ21">
        <v>-2.087531120305573E-09</v>
      </c>
      <c r="GK21">
        <v>0.05776174702018427</v>
      </c>
      <c r="GL21">
        <v>0.005089068596103195</v>
      </c>
      <c r="GM21">
        <v>0.0003257216593697226</v>
      </c>
      <c r="GN21">
        <v>-1.562898368296355E-06</v>
      </c>
      <c r="GO21">
        <v>0</v>
      </c>
      <c r="GP21">
        <v>1257</v>
      </c>
      <c r="GQ21">
        <v>1</v>
      </c>
      <c r="GR21">
        <v>31</v>
      </c>
      <c r="GS21">
        <v>257.2</v>
      </c>
      <c r="GT21">
        <v>257.1</v>
      </c>
      <c r="GU21">
        <v>1.0791</v>
      </c>
      <c r="GV21">
        <v>2.38892</v>
      </c>
      <c r="GW21">
        <v>1.44775</v>
      </c>
      <c r="GX21">
        <v>2.20337</v>
      </c>
      <c r="GY21">
        <v>1.44653</v>
      </c>
      <c r="GZ21">
        <v>2.35107</v>
      </c>
      <c r="HA21">
        <v>33.0875</v>
      </c>
      <c r="HB21">
        <v>14.8413</v>
      </c>
      <c r="HC21">
        <v>18</v>
      </c>
      <c r="HD21">
        <v>531.72</v>
      </c>
      <c r="HE21">
        <v>523.75</v>
      </c>
      <c r="HF21">
        <v>25</v>
      </c>
      <c r="HG21">
        <v>30.6292</v>
      </c>
      <c r="HH21">
        <v>30.0001</v>
      </c>
      <c r="HI21">
        <v>30.9891</v>
      </c>
      <c r="HJ21">
        <v>30.9962</v>
      </c>
      <c r="HK21">
        <v>21.5769</v>
      </c>
      <c r="HL21">
        <v>20.0583</v>
      </c>
      <c r="HM21">
        <v>100</v>
      </c>
      <c r="HN21">
        <v>25</v>
      </c>
      <c r="HO21">
        <v>420</v>
      </c>
      <c r="HP21">
        <v>21.5</v>
      </c>
      <c r="HQ21">
        <v>103.169</v>
      </c>
      <c r="HR21">
        <v>102.043</v>
      </c>
    </row>
    <row r="22" spans="1:226">
      <c r="A22">
        <v>4</v>
      </c>
      <c r="B22">
        <v>1774681758</v>
      </c>
      <c r="C22">
        <v>12</v>
      </c>
      <c r="D22" t="s">
        <v>370</v>
      </c>
      <c r="E22" t="s">
        <v>371</v>
      </c>
      <c r="F22">
        <v>5</v>
      </c>
      <c r="I22">
        <v>1774681755.1</v>
      </c>
      <c r="J22">
        <f>(K22)/1000</f>
        <v>0</v>
      </c>
      <c r="K22">
        <f>IF(BF22, AN22, AH22)</f>
        <v>0</v>
      </c>
      <c r="L22">
        <f>IF(BF22, AI22, AG22)</f>
        <v>0</v>
      </c>
      <c r="M22">
        <f>BH22 - IF(AU22&gt;1, L22*BB22*100.0/(AW22), 0)</f>
        <v>0</v>
      </c>
      <c r="N22">
        <f>((T22-J22/2)*M22-L22)/(T22+J22/2)</f>
        <v>0</v>
      </c>
      <c r="O22">
        <f>N22*(BO22+BP22)/1000.0</f>
        <v>0</v>
      </c>
      <c r="P22">
        <f>(BH22 - IF(AU22&gt;1, L22*BB22*100.0/(AW22), 0))*(BO22+BP22)/1000.0</f>
        <v>0</v>
      </c>
      <c r="Q22">
        <f>2.0/((1/S22-1/R22)+SIGN(S22)*SQRT((1/S22-1/R22)*(1/S22-1/R22) + 4*BC22/((BC22+1)*(BC22+1))*(2*1/S22*1/R22-1/R22*1/R22)))</f>
        <v>0</v>
      </c>
      <c r="R22">
        <f>IF(LEFT(BD22,1)&lt;&gt;"0",IF(LEFT(BD22,1)="1",3.0,BE22),$D$5+$E$5*(BV22*BO22/($K$5*1000))+$F$5*(BV22*BO22/($K$5*1000))*MAX(MIN(BB22,$J$5),$I$5)*MAX(MIN(BB22,$J$5),$I$5)+$G$5*MAX(MIN(BB22,$J$5),$I$5)*(BV22*BO22/($K$5*1000))+$H$5*(BV22*BO22/($K$5*1000))*(BV22*BO22/($K$5*1000)))</f>
        <v>0</v>
      </c>
      <c r="S22">
        <f>J22*(1000-(1000*0.61365*exp(17.502*W22/(240.97+W22))/(BO22+BP22)+BJ22)/2)/(1000*0.61365*exp(17.502*W22/(240.97+W22))/(BO22+BP22)-BJ22)</f>
        <v>0</v>
      </c>
      <c r="T22">
        <f>1/((BC22+1)/(Q22/1.6)+1/(R22/1.37)) + BC22/((BC22+1)/(Q22/1.6) + BC22/(R22/1.37))</f>
        <v>0</v>
      </c>
      <c r="U22">
        <f>(AX22*BA22)</f>
        <v>0</v>
      </c>
      <c r="V22">
        <f>(BQ22+(U22+2*0.95*5.67E-8*(((BQ22+$B$9)+273)^4-(BQ22+273)^4)-44100*J22)/(1.84*29.3*R22+8*0.95*5.67E-8*(BQ22+273)^3))</f>
        <v>0</v>
      </c>
      <c r="W22">
        <f>($C$9*BR22+$D$9*BS22+$E$9*V22)</f>
        <v>0</v>
      </c>
      <c r="X22">
        <f>0.61365*exp(17.502*W22/(240.97+W22))</f>
        <v>0</v>
      </c>
      <c r="Y22">
        <f>(Z22/AA22*100)</f>
        <v>0</v>
      </c>
      <c r="Z22">
        <f>BJ22*(BO22+BP22)/1000</f>
        <v>0</v>
      </c>
      <c r="AA22">
        <f>0.61365*exp(17.502*BQ22/(240.97+BQ22))</f>
        <v>0</v>
      </c>
      <c r="AB22">
        <f>(X22-BJ22*(BO22+BP22)/1000)</f>
        <v>0</v>
      </c>
      <c r="AC22">
        <f>(-J22*44100)</f>
        <v>0</v>
      </c>
      <c r="AD22">
        <f>2*29.3*R22*0.92*(BQ22-W22)</f>
        <v>0</v>
      </c>
      <c r="AE22">
        <f>2*0.95*5.67E-8*(((BQ22+$B$9)+273)^4-(W22+273)^4)</f>
        <v>0</v>
      </c>
      <c r="AF22">
        <f>U22+AE22+AC22+AD22</f>
        <v>0</v>
      </c>
      <c r="AG22">
        <f>BN22*AU22*(BI22-BH22*(1000-AU22*BK22)/(1000-AU22*BJ22))/(100*BB22)</f>
        <v>0</v>
      </c>
      <c r="AH22">
        <f>1000*BN22*AU22*(BJ22-BK22)/(100*BB22*(1000-AU22*BJ22))</f>
        <v>0</v>
      </c>
      <c r="AI22">
        <f>(AJ22 - AK22 - BO22*1E3/(8.314*(BQ22+273.15)) * AM22/BN22 * AL22) * BN22/(100*BB22) * (1000 - BK22)/1000</f>
        <v>0</v>
      </c>
      <c r="AJ22">
        <v>429.234535500086</v>
      </c>
      <c r="AK22">
        <v>428.8367696969696</v>
      </c>
      <c r="AL22">
        <v>-2.553812193434697E-05</v>
      </c>
      <c r="AM22">
        <v>61.35787655002243</v>
      </c>
      <c r="AN22">
        <f>(AP22 - AO22 + BO22*1E3/(8.314*(BQ22+273.15)) * AR22/BN22 * AQ22) * BN22/(100*BB22) * 1000/(1000 - AP22)</f>
        <v>0</v>
      </c>
      <c r="AO22">
        <v>21.48052136741131</v>
      </c>
      <c r="AP22">
        <v>21.48721118881121</v>
      </c>
      <c r="AQ22">
        <v>-3.102793259678864E-06</v>
      </c>
      <c r="AR22">
        <v>91.88205700752289</v>
      </c>
      <c r="AS22">
        <v>0</v>
      </c>
      <c r="AT22">
        <v>0</v>
      </c>
      <c r="AU22">
        <f>IF(AS22*$H$15&gt;=AW22,1.0,(AW22/(AW22-AS22*$H$15)))</f>
        <v>0</v>
      </c>
      <c r="AV22">
        <f>(AU22-1)*100</f>
        <v>0</v>
      </c>
      <c r="AW22">
        <f>MAX(0,($B$15+$C$15*BV22)/(1+$D$15*BV22)*BO22/(BQ22+273)*$E$15)</f>
        <v>0</v>
      </c>
      <c r="AX22">
        <f>$B$13*BW22+$C$13*BX22+$F$13*CI22*(1-CL22)</f>
        <v>0</v>
      </c>
      <c r="AY22">
        <f>AX22*AZ22</f>
        <v>0</v>
      </c>
      <c r="AZ22">
        <f>($B$13*$D$11+$C$13*$D$11+$F$13*((CV22+CN22)/MAX(CV22+CN22+CW22, 0.1)*$I$11+CW22/MAX(CV22+CN22+CW22, 0.1)*$J$11))/($B$13+$C$13+$F$13)</f>
        <v>0</v>
      </c>
      <c r="BA22">
        <f>($B$13*$K$11+$C$13*$K$11+$F$13*((CV22+CN22)/MAX(CV22+CN22+CW22, 0.1)*$P$11+CW22/MAX(CV22+CN22+CW22, 0.1)*$Q$11))/($B$13+$C$13+$F$13)</f>
        <v>0</v>
      </c>
      <c r="BB22">
        <v>6</v>
      </c>
      <c r="BC22">
        <v>0.5</v>
      </c>
      <c r="BD22" t="s">
        <v>358</v>
      </c>
      <c r="BE22">
        <v>2</v>
      </c>
      <c r="BF22" t="b">
        <v>1</v>
      </c>
      <c r="BG22">
        <v>1774681755.1</v>
      </c>
      <c r="BH22">
        <v>419.6266000000001</v>
      </c>
      <c r="BI22">
        <v>420.0106</v>
      </c>
      <c r="BJ22">
        <v>21.48676</v>
      </c>
      <c r="BK22">
        <v>21.48027</v>
      </c>
      <c r="BL22">
        <v>419.9881999999999</v>
      </c>
      <c r="BM22">
        <v>21.18978</v>
      </c>
      <c r="BN22">
        <v>499.9440000000001</v>
      </c>
      <c r="BO22">
        <v>101.0248</v>
      </c>
      <c r="BP22">
        <v>0.09985085</v>
      </c>
      <c r="BQ22">
        <v>26.85128</v>
      </c>
      <c r="BR22">
        <v>27.9176</v>
      </c>
      <c r="BS22">
        <v>999.9</v>
      </c>
      <c r="BT22">
        <v>0</v>
      </c>
      <c r="BU22">
        <v>0</v>
      </c>
      <c r="BV22">
        <v>10013.318</v>
      </c>
      <c r="BW22">
        <v>0</v>
      </c>
      <c r="BX22">
        <v>0.3833920000000001</v>
      </c>
      <c r="BY22">
        <v>-0.3839417</v>
      </c>
      <c r="BZ22">
        <v>428.8412</v>
      </c>
      <c r="CA22">
        <v>429.2306</v>
      </c>
      <c r="CB22">
        <v>0.006504441</v>
      </c>
      <c r="CC22">
        <v>420.0106</v>
      </c>
      <c r="CD22">
        <v>21.48027</v>
      </c>
      <c r="CE22">
        <v>2.170698</v>
      </c>
      <c r="CF22">
        <v>2.170041</v>
      </c>
      <c r="CG22">
        <v>18.74768</v>
      </c>
      <c r="CH22">
        <v>18.74284</v>
      </c>
      <c r="CI22">
        <v>1800.002</v>
      </c>
      <c r="CJ22">
        <v>0</v>
      </c>
      <c r="CK22">
        <v>1</v>
      </c>
      <c r="CL22">
        <v>0</v>
      </c>
      <c r="CM22">
        <v>1.87136</v>
      </c>
      <c r="CN22">
        <v>0</v>
      </c>
      <c r="CO22">
        <v>95.11297</v>
      </c>
      <c r="CP22">
        <v>9208.198999999999</v>
      </c>
      <c r="CQ22">
        <v>38.875</v>
      </c>
      <c r="CR22">
        <v>39.687</v>
      </c>
      <c r="CS22">
        <v>39.312</v>
      </c>
      <c r="CT22">
        <v>38.187</v>
      </c>
      <c r="CU22">
        <v>38.812</v>
      </c>
      <c r="CV22">
        <v>0</v>
      </c>
      <c r="CW22">
        <v>1800.002</v>
      </c>
      <c r="CX22">
        <v>0</v>
      </c>
      <c r="CY22">
        <v>1774681756.4</v>
      </c>
      <c r="CZ22">
        <v>0</v>
      </c>
      <c r="DA22">
        <v>1774666326.5</v>
      </c>
      <c r="DB22" t="s">
        <v>359</v>
      </c>
      <c r="DC22">
        <v>1774666322</v>
      </c>
      <c r="DD22">
        <v>1774666326.5</v>
      </c>
      <c r="DE22">
        <v>2</v>
      </c>
      <c r="DF22">
        <v>0.343</v>
      </c>
      <c r="DG22">
        <v>-0.026</v>
      </c>
      <c r="DH22">
        <v>-0.36</v>
      </c>
      <c r="DI22">
        <v>0.298</v>
      </c>
      <c r="DJ22">
        <v>420</v>
      </c>
      <c r="DK22">
        <v>22</v>
      </c>
      <c r="DL22">
        <v>0.17</v>
      </c>
      <c r="DM22">
        <v>0.02</v>
      </c>
      <c r="DN22">
        <v>-0.385494268292683</v>
      </c>
      <c r="DO22">
        <v>0.168207616724737</v>
      </c>
      <c r="DP22">
        <v>0.03044814867777068</v>
      </c>
      <c r="DQ22">
        <v>0</v>
      </c>
      <c r="DR22">
        <v>0.007026440487804879</v>
      </c>
      <c r="DS22">
        <v>0.004326662717770039</v>
      </c>
      <c r="DT22">
        <v>0.001712997911417791</v>
      </c>
      <c r="DU22">
        <v>1</v>
      </c>
      <c r="DV22">
        <v>1</v>
      </c>
      <c r="DW22">
        <v>2</v>
      </c>
      <c r="DX22" t="s">
        <v>367</v>
      </c>
      <c r="DY22">
        <v>3.13044</v>
      </c>
      <c r="DZ22">
        <v>2.80647</v>
      </c>
      <c r="EA22">
        <v>0.0997871</v>
      </c>
      <c r="EB22">
        <v>0.0995008</v>
      </c>
      <c r="EC22">
        <v>0.105831</v>
      </c>
      <c r="ED22">
        <v>0.105497</v>
      </c>
      <c r="EE22">
        <v>21153.8</v>
      </c>
      <c r="EF22">
        <v>27425.3</v>
      </c>
      <c r="EG22">
        <v>26453.8</v>
      </c>
      <c r="EH22">
        <v>33008.4</v>
      </c>
      <c r="EI22">
        <v>34938.9</v>
      </c>
      <c r="EJ22">
        <v>40322.5</v>
      </c>
      <c r="EK22">
        <v>41106.2</v>
      </c>
      <c r="EL22">
        <v>46068.9</v>
      </c>
      <c r="EM22">
        <v>2.03573</v>
      </c>
      <c r="EN22">
        <v>2.00262</v>
      </c>
      <c r="EO22">
        <v>0.135031</v>
      </c>
      <c r="EP22">
        <v>0</v>
      </c>
      <c r="EQ22">
        <v>25.714</v>
      </c>
      <c r="ER22">
        <v>999.9</v>
      </c>
      <c r="ES22">
        <v>67.40000000000001</v>
      </c>
      <c r="ET22">
        <v>27.4</v>
      </c>
      <c r="EU22">
        <v>24.4463</v>
      </c>
      <c r="EV22">
        <v>60.8926</v>
      </c>
      <c r="EW22">
        <v>31.8229</v>
      </c>
      <c r="EX22">
        <v>1</v>
      </c>
      <c r="EY22">
        <v>0.284063</v>
      </c>
      <c r="EZ22">
        <v>0.419153</v>
      </c>
      <c r="FA22">
        <v>20.2707</v>
      </c>
      <c r="FB22">
        <v>5.1836</v>
      </c>
      <c r="FC22">
        <v>11.9441</v>
      </c>
      <c r="FD22">
        <v>4.9552</v>
      </c>
      <c r="FE22">
        <v>3.28433</v>
      </c>
      <c r="FF22">
        <v>9999</v>
      </c>
      <c r="FG22">
        <v>9999</v>
      </c>
      <c r="FH22">
        <v>9999</v>
      </c>
      <c r="FI22">
        <v>999.9</v>
      </c>
      <c r="FJ22">
        <v>1.86127</v>
      </c>
      <c r="FK22">
        <v>1.86264</v>
      </c>
      <c r="FL22">
        <v>1.86005</v>
      </c>
      <c r="FM22">
        <v>1.85837</v>
      </c>
      <c r="FN22">
        <v>1.86213</v>
      </c>
      <c r="FO22">
        <v>1.85884</v>
      </c>
      <c r="FP22">
        <v>1.85791</v>
      </c>
      <c r="FQ22">
        <v>1.8608</v>
      </c>
      <c r="FR22">
        <v>0</v>
      </c>
      <c r="FS22">
        <v>0</v>
      </c>
      <c r="FT22">
        <v>0</v>
      </c>
      <c r="FU22">
        <v>4.5</v>
      </c>
      <c r="FV22" t="s">
        <v>361</v>
      </c>
      <c r="FW22" t="s">
        <v>362</v>
      </c>
      <c r="FX22" t="s">
        <v>363</v>
      </c>
      <c r="FY22" t="s">
        <v>364</v>
      </c>
      <c r="FZ22" t="s">
        <v>364</v>
      </c>
      <c r="GA22" t="s">
        <v>363</v>
      </c>
      <c r="GB22">
        <v>0</v>
      </c>
      <c r="GC22">
        <v>100</v>
      </c>
      <c r="GD22">
        <v>100</v>
      </c>
      <c r="GE22">
        <v>-0.361</v>
      </c>
      <c r="GF22">
        <v>0.2969</v>
      </c>
      <c r="GG22">
        <v>-1.589593225013521</v>
      </c>
      <c r="GH22">
        <v>0.00192992804097616</v>
      </c>
      <c r="GI22">
        <v>3.244687122451424E-06</v>
      </c>
      <c r="GJ22">
        <v>-2.087531120305573E-09</v>
      </c>
      <c r="GK22">
        <v>0.05776174702018427</v>
      </c>
      <c r="GL22">
        <v>0.005089068596103195</v>
      </c>
      <c r="GM22">
        <v>0.0003257216593697226</v>
      </c>
      <c r="GN22">
        <v>-1.562898368296355E-06</v>
      </c>
      <c r="GO22">
        <v>0</v>
      </c>
      <c r="GP22">
        <v>1257</v>
      </c>
      <c r="GQ22">
        <v>1</v>
      </c>
      <c r="GR22">
        <v>31</v>
      </c>
      <c r="GS22">
        <v>257.3</v>
      </c>
      <c r="GT22">
        <v>257.2</v>
      </c>
      <c r="GU22">
        <v>1.0791</v>
      </c>
      <c r="GV22">
        <v>2.38403</v>
      </c>
      <c r="GW22">
        <v>1.44775</v>
      </c>
      <c r="GX22">
        <v>2.20337</v>
      </c>
      <c r="GY22">
        <v>1.44653</v>
      </c>
      <c r="GZ22">
        <v>2.39014</v>
      </c>
      <c r="HA22">
        <v>33.0875</v>
      </c>
      <c r="HB22">
        <v>14.8413</v>
      </c>
      <c r="HC22">
        <v>18</v>
      </c>
      <c r="HD22">
        <v>531.562</v>
      </c>
      <c r="HE22">
        <v>523.665</v>
      </c>
      <c r="HF22">
        <v>25.0002</v>
      </c>
      <c r="HG22">
        <v>30.6292</v>
      </c>
      <c r="HH22">
        <v>30.0001</v>
      </c>
      <c r="HI22">
        <v>30.9891</v>
      </c>
      <c r="HJ22">
        <v>30.9962</v>
      </c>
      <c r="HK22">
        <v>21.5757</v>
      </c>
      <c r="HL22">
        <v>20.0583</v>
      </c>
      <c r="HM22">
        <v>100</v>
      </c>
      <c r="HN22">
        <v>25</v>
      </c>
      <c r="HO22">
        <v>420</v>
      </c>
      <c r="HP22">
        <v>21.5</v>
      </c>
      <c r="HQ22">
        <v>103.169</v>
      </c>
      <c r="HR22">
        <v>102.043</v>
      </c>
    </row>
    <row r="23" spans="1:226">
      <c r="A23">
        <v>5</v>
      </c>
      <c r="B23">
        <v>1774681762</v>
      </c>
      <c r="C23">
        <v>16</v>
      </c>
      <c r="D23" t="s">
        <v>372</v>
      </c>
      <c r="E23" t="s">
        <v>373</v>
      </c>
      <c r="F23">
        <v>5</v>
      </c>
      <c r="I23">
        <v>1774681759.1</v>
      </c>
      <c r="J23">
        <f>(K23)/1000</f>
        <v>0</v>
      </c>
      <c r="K23">
        <f>IF(BF23, AN23, AH23)</f>
        <v>0</v>
      </c>
      <c r="L23">
        <f>IF(BF23, AI23, AG23)</f>
        <v>0</v>
      </c>
      <c r="M23">
        <f>BH23 - IF(AU23&gt;1, L23*BB23*100.0/(AW23), 0)</f>
        <v>0</v>
      </c>
      <c r="N23">
        <f>((T23-J23/2)*M23-L23)/(T23+J23/2)</f>
        <v>0</v>
      </c>
      <c r="O23">
        <f>N23*(BO23+BP23)/1000.0</f>
        <v>0</v>
      </c>
      <c r="P23">
        <f>(BH23 - IF(AU23&gt;1, L23*BB23*100.0/(AW23), 0))*(BO23+BP23)/1000.0</f>
        <v>0</v>
      </c>
      <c r="Q23">
        <f>2.0/((1/S23-1/R23)+SIGN(S23)*SQRT((1/S23-1/R23)*(1/S23-1/R23) + 4*BC23/((BC23+1)*(BC23+1))*(2*1/S23*1/R23-1/R23*1/R23)))</f>
        <v>0</v>
      </c>
      <c r="R23">
        <f>IF(LEFT(BD23,1)&lt;&gt;"0",IF(LEFT(BD23,1)="1",3.0,BE23),$D$5+$E$5*(BV23*BO23/($K$5*1000))+$F$5*(BV23*BO23/($K$5*1000))*MAX(MIN(BB23,$J$5),$I$5)*MAX(MIN(BB23,$J$5),$I$5)+$G$5*MAX(MIN(BB23,$J$5),$I$5)*(BV23*BO23/($K$5*1000))+$H$5*(BV23*BO23/($K$5*1000))*(BV23*BO23/($K$5*1000)))</f>
        <v>0</v>
      </c>
      <c r="S23">
        <f>J23*(1000-(1000*0.61365*exp(17.502*W23/(240.97+W23))/(BO23+BP23)+BJ23)/2)/(1000*0.61365*exp(17.502*W23/(240.97+W23))/(BO23+BP23)-BJ23)</f>
        <v>0</v>
      </c>
      <c r="T23">
        <f>1/((BC23+1)/(Q23/1.6)+1/(R23/1.37)) + BC23/((BC23+1)/(Q23/1.6) + BC23/(R23/1.37))</f>
        <v>0</v>
      </c>
      <c r="U23">
        <f>(AX23*BA23)</f>
        <v>0</v>
      </c>
      <c r="V23">
        <f>(BQ23+(U23+2*0.95*5.67E-8*(((BQ23+$B$9)+273)^4-(BQ23+273)^4)-44100*J23)/(1.84*29.3*R23+8*0.95*5.67E-8*(BQ23+273)^3))</f>
        <v>0</v>
      </c>
      <c r="W23">
        <f>($C$9*BR23+$D$9*BS23+$E$9*V23)</f>
        <v>0</v>
      </c>
      <c r="X23">
        <f>0.61365*exp(17.502*W23/(240.97+W23))</f>
        <v>0</v>
      </c>
      <c r="Y23">
        <f>(Z23/AA23*100)</f>
        <v>0</v>
      </c>
      <c r="Z23">
        <f>BJ23*(BO23+BP23)/1000</f>
        <v>0</v>
      </c>
      <c r="AA23">
        <f>0.61365*exp(17.502*BQ23/(240.97+BQ23))</f>
        <v>0</v>
      </c>
      <c r="AB23">
        <f>(X23-BJ23*(BO23+BP23)/1000)</f>
        <v>0</v>
      </c>
      <c r="AC23">
        <f>(-J23*44100)</f>
        <v>0</v>
      </c>
      <c r="AD23">
        <f>2*29.3*R23*0.92*(BQ23-W23)</f>
        <v>0</v>
      </c>
      <c r="AE23">
        <f>2*0.95*5.67E-8*(((BQ23+$B$9)+273)^4-(W23+273)^4)</f>
        <v>0</v>
      </c>
      <c r="AF23">
        <f>U23+AE23+AC23+AD23</f>
        <v>0</v>
      </c>
      <c r="AG23">
        <f>BN23*AU23*(BI23-BH23*(1000-AU23*BK23)/(1000-AU23*BJ23))/(100*BB23)</f>
        <v>0</v>
      </c>
      <c r="AH23">
        <f>1000*BN23*AU23*(BJ23-BK23)/(100*BB23*(1000-AU23*BJ23))</f>
        <v>0</v>
      </c>
      <c r="AI23">
        <f>(AJ23 - AK23 - BO23*1E3/(8.314*(BQ23+273.15)) * AM23/BN23 * AL23) * BN23/(100*BB23) * (1000 - BK23)/1000</f>
        <v>0</v>
      </c>
      <c r="AJ23">
        <v>429.2659380988328</v>
      </c>
      <c r="AK23">
        <v>428.8251333333333</v>
      </c>
      <c r="AL23">
        <v>-8.602504787123981E-05</v>
      </c>
      <c r="AM23">
        <v>61.35787655002243</v>
      </c>
      <c r="AN23">
        <f>(AP23 - AO23 + BO23*1E3/(8.314*(BQ23+273.15)) * AR23/BN23 * AQ23) * BN23/(100*BB23) * 1000/(1000 - AP23)</f>
        <v>0</v>
      </c>
      <c r="AO23">
        <v>21.48097110128218</v>
      </c>
      <c r="AP23">
        <v>21.4882125874126</v>
      </c>
      <c r="AQ23">
        <v>6.598520959782363E-06</v>
      </c>
      <c r="AR23">
        <v>91.88205700752289</v>
      </c>
      <c r="AS23">
        <v>0</v>
      </c>
      <c r="AT23">
        <v>0</v>
      </c>
      <c r="AU23">
        <f>IF(AS23*$H$15&gt;=AW23,1.0,(AW23/(AW23-AS23*$H$15)))</f>
        <v>0</v>
      </c>
      <c r="AV23">
        <f>(AU23-1)*100</f>
        <v>0</v>
      </c>
      <c r="AW23">
        <f>MAX(0,($B$15+$C$15*BV23)/(1+$D$15*BV23)*BO23/(BQ23+273)*$E$15)</f>
        <v>0</v>
      </c>
      <c r="AX23">
        <f>$B$13*BW23+$C$13*BX23+$F$13*CI23*(1-CL23)</f>
        <v>0</v>
      </c>
      <c r="AY23">
        <f>AX23*AZ23</f>
        <v>0</v>
      </c>
      <c r="AZ23">
        <f>($B$13*$D$11+$C$13*$D$11+$F$13*((CV23+CN23)/MAX(CV23+CN23+CW23, 0.1)*$I$11+CW23/MAX(CV23+CN23+CW23, 0.1)*$J$11))/($B$13+$C$13+$F$13)</f>
        <v>0</v>
      </c>
      <c r="BA23">
        <f>($B$13*$K$11+$C$13*$K$11+$F$13*((CV23+CN23)/MAX(CV23+CN23+CW23, 0.1)*$P$11+CW23/MAX(CV23+CN23+CW23, 0.1)*$Q$11))/($B$13+$C$13+$F$13)</f>
        <v>0</v>
      </c>
      <c r="BB23">
        <v>6</v>
      </c>
      <c r="BC23">
        <v>0.5</v>
      </c>
      <c r="BD23" t="s">
        <v>358</v>
      </c>
      <c r="BE23">
        <v>2</v>
      </c>
      <c r="BF23" t="b">
        <v>1</v>
      </c>
      <c r="BG23">
        <v>1774681759.1</v>
      </c>
      <c r="BH23">
        <v>419.6221</v>
      </c>
      <c r="BI23">
        <v>420.0337</v>
      </c>
      <c r="BJ23">
        <v>21.48782</v>
      </c>
      <c r="BK23">
        <v>21.48149</v>
      </c>
      <c r="BL23">
        <v>419.9835999999999</v>
      </c>
      <c r="BM23">
        <v>21.19082</v>
      </c>
      <c r="BN23">
        <v>499.9693</v>
      </c>
      <c r="BO23">
        <v>101.0263</v>
      </c>
      <c r="BP23">
        <v>0.09989846999999999</v>
      </c>
      <c r="BQ23">
        <v>26.85636</v>
      </c>
      <c r="BR23">
        <v>27.92415</v>
      </c>
      <c r="BS23">
        <v>999.9</v>
      </c>
      <c r="BT23">
        <v>0</v>
      </c>
      <c r="BU23">
        <v>0</v>
      </c>
      <c r="BV23">
        <v>10016.502</v>
      </c>
      <c r="BW23">
        <v>0</v>
      </c>
      <c r="BX23">
        <v>0.3833920000000001</v>
      </c>
      <c r="BY23">
        <v>-0.4114440999999999</v>
      </c>
      <c r="BZ23">
        <v>428.8369</v>
      </c>
      <c r="CA23">
        <v>429.2547000000001</v>
      </c>
      <c r="CB23">
        <v>0.006345557999999999</v>
      </c>
      <c r="CC23">
        <v>420.0337</v>
      </c>
      <c r="CD23">
        <v>21.48149</v>
      </c>
      <c r="CE23">
        <v>2.170838</v>
      </c>
      <c r="CF23">
        <v>2.170197</v>
      </c>
      <c r="CG23">
        <v>18.74872</v>
      </c>
      <c r="CH23">
        <v>18.74399</v>
      </c>
      <c r="CI23">
        <v>1799.996</v>
      </c>
      <c r="CJ23">
        <v>0</v>
      </c>
      <c r="CK23">
        <v>1</v>
      </c>
      <c r="CL23">
        <v>0</v>
      </c>
      <c r="CM23">
        <v>1.88193</v>
      </c>
      <c r="CN23">
        <v>0</v>
      </c>
      <c r="CO23">
        <v>95.11496</v>
      </c>
      <c r="CP23">
        <v>9208.177</v>
      </c>
      <c r="CQ23">
        <v>38.875</v>
      </c>
      <c r="CR23">
        <v>39.687</v>
      </c>
      <c r="CS23">
        <v>39.312</v>
      </c>
      <c r="CT23">
        <v>38.1996</v>
      </c>
      <c r="CU23">
        <v>38.812</v>
      </c>
      <c r="CV23">
        <v>0</v>
      </c>
      <c r="CW23">
        <v>1799.996</v>
      </c>
      <c r="CX23">
        <v>0</v>
      </c>
      <c r="CY23">
        <v>1774681760.6</v>
      </c>
      <c r="CZ23">
        <v>0</v>
      </c>
      <c r="DA23">
        <v>1774666326.5</v>
      </c>
      <c r="DB23" t="s">
        <v>359</v>
      </c>
      <c r="DC23">
        <v>1774666322</v>
      </c>
      <c r="DD23">
        <v>1774666326.5</v>
      </c>
      <c r="DE23">
        <v>2</v>
      </c>
      <c r="DF23">
        <v>0.343</v>
      </c>
      <c r="DG23">
        <v>-0.026</v>
      </c>
      <c r="DH23">
        <v>-0.36</v>
      </c>
      <c r="DI23">
        <v>0.298</v>
      </c>
      <c r="DJ23">
        <v>420</v>
      </c>
      <c r="DK23">
        <v>22</v>
      </c>
      <c r="DL23">
        <v>0.17</v>
      </c>
      <c r="DM23">
        <v>0.02</v>
      </c>
      <c r="DN23">
        <v>-0.3837488536585366</v>
      </c>
      <c r="DO23">
        <v>-0.04019688501742123</v>
      </c>
      <c r="DP23">
        <v>0.02779387023538663</v>
      </c>
      <c r="DQ23">
        <v>1</v>
      </c>
      <c r="DR23">
        <v>0.007384556097560975</v>
      </c>
      <c r="DS23">
        <v>-0.009156035749128908</v>
      </c>
      <c r="DT23">
        <v>0.001115646619265014</v>
      </c>
      <c r="DU23">
        <v>1</v>
      </c>
      <c r="DV23">
        <v>2</v>
      </c>
      <c r="DW23">
        <v>2</v>
      </c>
      <c r="DX23" t="s">
        <v>360</v>
      </c>
      <c r="DY23">
        <v>3.13045</v>
      </c>
      <c r="DZ23">
        <v>2.80655</v>
      </c>
      <c r="EA23">
        <v>0.0997826</v>
      </c>
      <c r="EB23">
        <v>0.0994973</v>
      </c>
      <c r="EC23">
        <v>0.105834</v>
      </c>
      <c r="ED23">
        <v>0.105504</v>
      </c>
      <c r="EE23">
        <v>21153.7</v>
      </c>
      <c r="EF23">
        <v>27424.9</v>
      </c>
      <c r="EG23">
        <v>26453.5</v>
      </c>
      <c r="EH23">
        <v>33007.8</v>
      </c>
      <c r="EI23">
        <v>34938.5</v>
      </c>
      <c r="EJ23">
        <v>40321.4</v>
      </c>
      <c r="EK23">
        <v>41105.9</v>
      </c>
      <c r="EL23">
        <v>46067.9</v>
      </c>
      <c r="EM23">
        <v>2.03585</v>
      </c>
      <c r="EN23">
        <v>2.00262</v>
      </c>
      <c r="EO23">
        <v>0.135191</v>
      </c>
      <c r="EP23">
        <v>0</v>
      </c>
      <c r="EQ23">
        <v>25.7192</v>
      </c>
      <c r="ER23">
        <v>999.9</v>
      </c>
      <c r="ES23">
        <v>67.40000000000001</v>
      </c>
      <c r="ET23">
        <v>27.4</v>
      </c>
      <c r="EU23">
        <v>24.446</v>
      </c>
      <c r="EV23">
        <v>61.0326</v>
      </c>
      <c r="EW23">
        <v>31.9151</v>
      </c>
      <c r="EX23">
        <v>1</v>
      </c>
      <c r="EY23">
        <v>0.284309</v>
      </c>
      <c r="EZ23">
        <v>0.420844</v>
      </c>
      <c r="FA23">
        <v>20.2706</v>
      </c>
      <c r="FB23">
        <v>5.1833</v>
      </c>
      <c r="FC23">
        <v>11.9441</v>
      </c>
      <c r="FD23">
        <v>4.9552</v>
      </c>
      <c r="FE23">
        <v>3.28433</v>
      </c>
      <c r="FF23">
        <v>9999</v>
      </c>
      <c r="FG23">
        <v>9999</v>
      </c>
      <c r="FH23">
        <v>9999</v>
      </c>
      <c r="FI23">
        <v>999.9</v>
      </c>
      <c r="FJ23">
        <v>1.86127</v>
      </c>
      <c r="FK23">
        <v>1.86263</v>
      </c>
      <c r="FL23">
        <v>1.86005</v>
      </c>
      <c r="FM23">
        <v>1.85837</v>
      </c>
      <c r="FN23">
        <v>1.86216</v>
      </c>
      <c r="FO23">
        <v>1.85884</v>
      </c>
      <c r="FP23">
        <v>1.85791</v>
      </c>
      <c r="FQ23">
        <v>1.86081</v>
      </c>
      <c r="FR23">
        <v>0</v>
      </c>
      <c r="FS23">
        <v>0</v>
      </c>
      <c r="FT23">
        <v>0</v>
      </c>
      <c r="FU23">
        <v>4.5</v>
      </c>
      <c r="FV23" t="s">
        <v>361</v>
      </c>
      <c r="FW23" t="s">
        <v>362</v>
      </c>
      <c r="FX23" t="s">
        <v>363</v>
      </c>
      <c r="FY23" t="s">
        <v>364</v>
      </c>
      <c r="FZ23" t="s">
        <v>364</v>
      </c>
      <c r="GA23" t="s">
        <v>363</v>
      </c>
      <c r="GB23">
        <v>0</v>
      </c>
      <c r="GC23">
        <v>100</v>
      </c>
      <c r="GD23">
        <v>100</v>
      </c>
      <c r="GE23">
        <v>-0.362</v>
      </c>
      <c r="GF23">
        <v>0.297</v>
      </c>
      <c r="GG23">
        <v>-1.589593225013521</v>
      </c>
      <c r="GH23">
        <v>0.00192992804097616</v>
      </c>
      <c r="GI23">
        <v>3.244687122451424E-06</v>
      </c>
      <c r="GJ23">
        <v>-2.087531120305573E-09</v>
      </c>
      <c r="GK23">
        <v>0.05776174702018427</v>
      </c>
      <c r="GL23">
        <v>0.005089068596103195</v>
      </c>
      <c r="GM23">
        <v>0.0003257216593697226</v>
      </c>
      <c r="GN23">
        <v>-1.562898368296355E-06</v>
      </c>
      <c r="GO23">
        <v>0</v>
      </c>
      <c r="GP23">
        <v>1257</v>
      </c>
      <c r="GQ23">
        <v>1</v>
      </c>
      <c r="GR23">
        <v>31</v>
      </c>
      <c r="GS23">
        <v>257.3</v>
      </c>
      <c r="GT23">
        <v>257.3</v>
      </c>
      <c r="GU23">
        <v>1.0791</v>
      </c>
      <c r="GV23">
        <v>2.38281</v>
      </c>
      <c r="GW23">
        <v>1.44775</v>
      </c>
      <c r="GX23">
        <v>2.20337</v>
      </c>
      <c r="GY23">
        <v>1.44653</v>
      </c>
      <c r="GZ23">
        <v>2.38892</v>
      </c>
      <c r="HA23">
        <v>33.1099</v>
      </c>
      <c r="HB23">
        <v>14.8413</v>
      </c>
      <c r="HC23">
        <v>18</v>
      </c>
      <c r="HD23">
        <v>531.641</v>
      </c>
      <c r="HE23">
        <v>523.665</v>
      </c>
      <c r="HF23">
        <v>25.0003</v>
      </c>
      <c r="HG23">
        <v>30.6292</v>
      </c>
      <c r="HH23">
        <v>30.0001</v>
      </c>
      <c r="HI23">
        <v>30.9891</v>
      </c>
      <c r="HJ23">
        <v>30.9962</v>
      </c>
      <c r="HK23">
        <v>21.5761</v>
      </c>
      <c r="HL23">
        <v>20.0583</v>
      </c>
      <c r="HM23">
        <v>100</v>
      </c>
      <c r="HN23">
        <v>25</v>
      </c>
      <c r="HO23">
        <v>420</v>
      </c>
      <c r="HP23">
        <v>21.5</v>
      </c>
      <c r="HQ23">
        <v>103.168</v>
      </c>
      <c r="HR23">
        <v>102.041</v>
      </c>
    </row>
    <row r="24" spans="1:226">
      <c r="A24">
        <v>6</v>
      </c>
      <c r="B24">
        <v>1774681766</v>
      </c>
      <c r="C24">
        <v>20</v>
      </c>
      <c r="D24" t="s">
        <v>374</v>
      </c>
      <c r="E24" t="s">
        <v>375</v>
      </c>
      <c r="F24">
        <v>5</v>
      </c>
      <c r="I24">
        <v>1774681763.1</v>
      </c>
      <c r="J24">
        <f>(K24)/1000</f>
        <v>0</v>
      </c>
      <c r="K24">
        <f>IF(BF24, AN24, AH24)</f>
        <v>0</v>
      </c>
      <c r="L24">
        <f>IF(BF24, AI24, AG24)</f>
        <v>0</v>
      </c>
      <c r="M24">
        <f>BH24 - IF(AU24&gt;1, L24*BB24*100.0/(AW24), 0)</f>
        <v>0</v>
      </c>
      <c r="N24">
        <f>((T24-J24/2)*M24-L24)/(T24+J24/2)</f>
        <v>0</v>
      </c>
      <c r="O24">
        <f>N24*(BO24+BP24)/1000.0</f>
        <v>0</v>
      </c>
      <c r="P24">
        <f>(BH24 - IF(AU24&gt;1, L24*BB24*100.0/(AW24), 0))*(BO24+BP24)/1000.0</f>
        <v>0</v>
      </c>
      <c r="Q24">
        <f>2.0/((1/S24-1/R24)+SIGN(S24)*SQRT((1/S24-1/R24)*(1/S24-1/R24) + 4*BC24/((BC24+1)*(BC24+1))*(2*1/S24*1/R24-1/R24*1/R24)))</f>
        <v>0</v>
      </c>
      <c r="R24">
        <f>IF(LEFT(BD24,1)&lt;&gt;"0",IF(LEFT(BD24,1)="1",3.0,BE24),$D$5+$E$5*(BV24*BO24/($K$5*1000))+$F$5*(BV24*BO24/($K$5*1000))*MAX(MIN(BB24,$J$5),$I$5)*MAX(MIN(BB24,$J$5),$I$5)+$G$5*MAX(MIN(BB24,$J$5),$I$5)*(BV24*BO24/($K$5*1000))+$H$5*(BV24*BO24/($K$5*1000))*(BV24*BO24/($K$5*1000)))</f>
        <v>0</v>
      </c>
      <c r="S24">
        <f>J24*(1000-(1000*0.61365*exp(17.502*W24/(240.97+W24))/(BO24+BP24)+BJ24)/2)/(1000*0.61365*exp(17.502*W24/(240.97+W24))/(BO24+BP24)-BJ24)</f>
        <v>0</v>
      </c>
      <c r="T24">
        <f>1/((BC24+1)/(Q24/1.6)+1/(R24/1.37)) + BC24/((BC24+1)/(Q24/1.6) + BC24/(R24/1.37))</f>
        <v>0</v>
      </c>
      <c r="U24">
        <f>(AX24*BA24)</f>
        <v>0</v>
      </c>
      <c r="V24">
        <f>(BQ24+(U24+2*0.95*5.67E-8*(((BQ24+$B$9)+273)^4-(BQ24+273)^4)-44100*J24)/(1.84*29.3*R24+8*0.95*5.67E-8*(BQ24+273)^3))</f>
        <v>0</v>
      </c>
      <c r="W24">
        <f>($C$9*BR24+$D$9*BS24+$E$9*V24)</f>
        <v>0</v>
      </c>
      <c r="X24">
        <f>0.61365*exp(17.502*W24/(240.97+W24))</f>
        <v>0</v>
      </c>
      <c r="Y24">
        <f>(Z24/AA24*100)</f>
        <v>0</v>
      </c>
      <c r="Z24">
        <f>BJ24*(BO24+BP24)/1000</f>
        <v>0</v>
      </c>
      <c r="AA24">
        <f>0.61365*exp(17.502*BQ24/(240.97+BQ24))</f>
        <v>0</v>
      </c>
      <c r="AB24">
        <f>(X24-BJ24*(BO24+BP24)/1000)</f>
        <v>0</v>
      </c>
      <c r="AC24">
        <f>(-J24*44100)</f>
        <v>0</v>
      </c>
      <c r="AD24">
        <f>2*29.3*R24*0.92*(BQ24-W24)</f>
        <v>0</v>
      </c>
      <c r="AE24">
        <f>2*0.95*5.67E-8*(((BQ24+$B$9)+273)^4-(W24+273)^4)</f>
        <v>0</v>
      </c>
      <c r="AF24">
        <f>U24+AE24+AC24+AD24</f>
        <v>0</v>
      </c>
      <c r="AG24">
        <f>BN24*AU24*(BI24-BH24*(1000-AU24*BK24)/(1000-AU24*BJ24))/(100*BB24)</f>
        <v>0</v>
      </c>
      <c r="AH24">
        <f>1000*BN24*AU24*(BJ24-BK24)/(100*BB24*(1000-AU24*BJ24))</f>
        <v>0</v>
      </c>
      <c r="AI24">
        <f>(AJ24 - AK24 - BO24*1E3/(8.314*(BQ24+273.15)) * AM24/BN24 * AL24) * BN24/(100*BB24) * (1000 - BK24)/1000</f>
        <v>0</v>
      </c>
      <c r="AJ24">
        <v>429.1915673020993</v>
      </c>
      <c r="AK24">
        <v>428.8603575757572</v>
      </c>
      <c r="AL24">
        <v>0.0001284789529318043</v>
      </c>
      <c r="AM24">
        <v>61.35787655002243</v>
      </c>
      <c r="AN24">
        <f>(AP24 - AO24 + BO24*1E3/(8.314*(BQ24+273.15)) * AR24/BN24 * AQ24) * BN24/(100*BB24) * 1000/(1000 - AP24)</f>
        <v>0</v>
      </c>
      <c r="AO24">
        <v>21.48278702268248</v>
      </c>
      <c r="AP24">
        <v>21.48994615384615</v>
      </c>
      <c r="AQ24">
        <v>2.059949843025043E-06</v>
      </c>
      <c r="AR24">
        <v>91.88205700752289</v>
      </c>
      <c r="AS24">
        <v>0</v>
      </c>
      <c r="AT24">
        <v>0</v>
      </c>
      <c r="AU24">
        <f>IF(AS24*$H$15&gt;=AW24,1.0,(AW24/(AW24-AS24*$H$15)))</f>
        <v>0</v>
      </c>
      <c r="AV24">
        <f>(AU24-1)*100</f>
        <v>0</v>
      </c>
      <c r="AW24">
        <f>MAX(0,($B$15+$C$15*BV24)/(1+$D$15*BV24)*BO24/(BQ24+273)*$E$15)</f>
        <v>0</v>
      </c>
      <c r="AX24">
        <f>$B$13*BW24+$C$13*BX24+$F$13*CI24*(1-CL24)</f>
        <v>0</v>
      </c>
      <c r="AY24">
        <f>AX24*AZ24</f>
        <v>0</v>
      </c>
      <c r="AZ24">
        <f>($B$13*$D$11+$C$13*$D$11+$F$13*((CV24+CN24)/MAX(CV24+CN24+CW24, 0.1)*$I$11+CW24/MAX(CV24+CN24+CW24, 0.1)*$J$11))/($B$13+$C$13+$F$13)</f>
        <v>0</v>
      </c>
      <c r="BA24">
        <f>($B$13*$K$11+$C$13*$K$11+$F$13*((CV24+CN24)/MAX(CV24+CN24+CW24, 0.1)*$P$11+CW24/MAX(CV24+CN24+CW24, 0.1)*$Q$11))/($B$13+$C$13+$F$13)</f>
        <v>0</v>
      </c>
      <c r="BB24">
        <v>6</v>
      </c>
      <c r="BC24">
        <v>0.5</v>
      </c>
      <c r="BD24" t="s">
        <v>358</v>
      </c>
      <c r="BE24">
        <v>2</v>
      </c>
      <c r="BF24" t="b">
        <v>1</v>
      </c>
      <c r="BG24">
        <v>1774681763.1</v>
      </c>
      <c r="BH24">
        <v>419.6281999999999</v>
      </c>
      <c r="BI24">
        <v>419.9979</v>
      </c>
      <c r="BJ24">
        <v>21.48883</v>
      </c>
      <c r="BK24">
        <v>21.48368</v>
      </c>
      <c r="BL24">
        <v>419.9898</v>
      </c>
      <c r="BM24">
        <v>21.19182</v>
      </c>
      <c r="BN24">
        <v>500.0345</v>
      </c>
      <c r="BO24">
        <v>101.0262</v>
      </c>
      <c r="BP24">
        <v>0.10005833</v>
      </c>
      <c r="BQ24">
        <v>26.86008</v>
      </c>
      <c r="BR24">
        <v>27.92745</v>
      </c>
      <c r="BS24">
        <v>999.9</v>
      </c>
      <c r="BT24">
        <v>0</v>
      </c>
      <c r="BU24">
        <v>0</v>
      </c>
      <c r="BV24">
        <v>10008.002</v>
      </c>
      <c r="BW24">
        <v>0</v>
      </c>
      <c r="BX24">
        <v>0.3833920000000001</v>
      </c>
      <c r="BY24">
        <v>-0.3695435</v>
      </c>
      <c r="BZ24">
        <v>428.8438</v>
      </c>
      <c r="CA24">
        <v>429.2191</v>
      </c>
      <c r="CB24">
        <v>0.005180549</v>
      </c>
      <c r="CC24">
        <v>419.9979</v>
      </c>
      <c r="CD24">
        <v>21.48368</v>
      </c>
      <c r="CE24">
        <v>2.170938</v>
      </c>
      <c r="CF24">
        <v>2.170413</v>
      </c>
      <c r="CG24">
        <v>18.74944</v>
      </c>
      <c r="CH24">
        <v>18.7456</v>
      </c>
      <c r="CI24">
        <v>1800.003</v>
      </c>
      <c r="CJ24">
        <v>0</v>
      </c>
      <c r="CK24">
        <v>1</v>
      </c>
      <c r="CL24">
        <v>0</v>
      </c>
      <c r="CM24">
        <v>1.81411</v>
      </c>
      <c r="CN24">
        <v>0</v>
      </c>
      <c r="CO24">
        <v>95.04731</v>
      </c>
      <c r="CP24">
        <v>9208.213</v>
      </c>
      <c r="CQ24">
        <v>38.875</v>
      </c>
      <c r="CR24">
        <v>39.687</v>
      </c>
      <c r="CS24">
        <v>39.312</v>
      </c>
      <c r="CT24">
        <v>38.1996</v>
      </c>
      <c r="CU24">
        <v>38.812</v>
      </c>
      <c r="CV24">
        <v>0</v>
      </c>
      <c r="CW24">
        <v>1800.003</v>
      </c>
      <c r="CX24">
        <v>0</v>
      </c>
      <c r="CY24">
        <v>1774681764.2</v>
      </c>
      <c r="CZ24">
        <v>0</v>
      </c>
      <c r="DA24">
        <v>1774666326.5</v>
      </c>
      <c r="DB24" t="s">
        <v>359</v>
      </c>
      <c r="DC24">
        <v>1774666322</v>
      </c>
      <c r="DD24">
        <v>1774666326.5</v>
      </c>
      <c r="DE24">
        <v>2</v>
      </c>
      <c r="DF24">
        <v>0.343</v>
      </c>
      <c r="DG24">
        <v>-0.026</v>
      </c>
      <c r="DH24">
        <v>-0.36</v>
      </c>
      <c r="DI24">
        <v>0.298</v>
      </c>
      <c r="DJ24">
        <v>420</v>
      </c>
      <c r="DK24">
        <v>22</v>
      </c>
      <c r="DL24">
        <v>0.17</v>
      </c>
      <c r="DM24">
        <v>0.02</v>
      </c>
      <c r="DN24">
        <v>-0.3748675365853658</v>
      </c>
      <c r="DO24">
        <v>-0.06439143554006975</v>
      </c>
      <c r="DP24">
        <v>0.02789024846638972</v>
      </c>
      <c r="DQ24">
        <v>1</v>
      </c>
      <c r="DR24">
        <v>0.006743593658536585</v>
      </c>
      <c r="DS24">
        <v>-0.01130086411149826</v>
      </c>
      <c r="DT24">
        <v>0.001231566292498428</v>
      </c>
      <c r="DU24">
        <v>1</v>
      </c>
      <c r="DV24">
        <v>2</v>
      </c>
      <c r="DW24">
        <v>2</v>
      </c>
      <c r="DX24" t="s">
        <v>360</v>
      </c>
      <c r="DY24">
        <v>3.13052</v>
      </c>
      <c r="DZ24">
        <v>2.80661</v>
      </c>
      <c r="EA24">
        <v>0.0997844</v>
      </c>
      <c r="EB24">
        <v>0.09950290000000001</v>
      </c>
      <c r="EC24">
        <v>0.105839</v>
      </c>
      <c r="ED24">
        <v>0.105511</v>
      </c>
      <c r="EE24">
        <v>21153.6</v>
      </c>
      <c r="EF24">
        <v>27424.7</v>
      </c>
      <c r="EG24">
        <v>26453.6</v>
      </c>
      <c r="EH24">
        <v>33007.8</v>
      </c>
      <c r="EI24">
        <v>34938.3</v>
      </c>
      <c r="EJ24">
        <v>40320.9</v>
      </c>
      <c r="EK24">
        <v>41105.9</v>
      </c>
      <c r="EL24">
        <v>46067.7</v>
      </c>
      <c r="EM24">
        <v>2.03587</v>
      </c>
      <c r="EN24">
        <v>2.00257</v>
      </c>
      <c r="EO24">
        <v>0.134405</v>
      </c>
      <c r="EP24">
        <v>0</v>
      </c>
      <c r="EQ24">
        <v>25.7254</v>
      </c>
      <c r="ER24">
        <v>999.9</v>
      </c>
      <c r="ES24">
        <v>67.40000000000001</v>
      </c>
      <c r="ET24">
        <v>27.4</v>
      </c>
      <c r="EU24">
        <v>24.4429</v>
      </c>
      <c r="EV24">
        <v>61.1726</v>
      </c>
      <c r="EW24">
        <v>31.863</v>
      </c>
      <c r="EX24">
        <v>1</v>
      </c>
      <c r="EY24">
        <v>0.284299</v>
      </c>
      <c r="EZ24">
        <v>0.421966</v>
      </c>
      <c r="FA24">
        <v>20.2714</v>
      </c>
      <c r="FB24">
        <v>5.18734</v>
      </c>
      <c r="FC24">
        <v>11.9441</v>
      </c>
      <c r="FD24">
        <v>4.9556</v>
      </c>
      <c r="FE24">
        <v>3.285</v>
      </c>
      <c r="FF24">
        <v>9999</v>
      </c>
      <c r="FG24">
        <v>9999</v>
      </c>
      <c r="FH24">
        <v>9999</v>
      </c>
      <c r="FI24">
        <v>999.9</v>
      </c>
      <c r="FJ24">
        <v>1.86127</v>
      </c>
      <c r="FK24">
        <v>1.86263</v>
      </c>
      <c r="FL24">
        <v>1.86005</v>
      </c>
      <c r="FM24">
        <v>1.85837</v>
      </c>
      <c r="FN24">
        <v>1.86214</v>
      </c>
      <c r="FO24">
        <v>1.85884</v>
      </c>
      <c r="FP24">
        <v>1.85791</v>
      </c>
      <c r="FQ24">
        <v>1.8608</v>
      </c>
      <c r="FR24">
        <v>0</v>
      </c>
      <c r="FS24">
        <v>0</v>
      </c>
      <c r="FT24">
        <v>0</v>
      </c>
      <c r="FU24">
        <v>4.5</v>
      </c>
      <c r="FV24" t="s">
        <v>361</v>
      </c>
      <c r="FW24" t="s">
        <v>362</v>
      </c>
      <c r="FX24" t="s">
        <v>363</v>
      </c>
      <c r="FY24" t="s">
        <v>364</v>
      </c>
      <c r="FZ24" t="s">
        <v>364</v>
      </c>
      <c r="GA24" t="s">
        <v>363</v>
      </c>
      <c r="GB24">
        <v>0</v>
      </c>
      <c r="GC24">
        <v>100</v>
      </c>
      <c r="GD24">
        <v>100</v>
      </c>
      <c r="GE24">
        <v>-0.361</v>
      </c>
      <c r="GF24">
        <v>0.297</v>
      </c>
      <c r="GG24">
        <v>-1.589593225013521</v>
      </c>
      <c r="GH24">
        <v>0.00192992804097616</v>
      </c>
      <c r="GI24">
        <v>3.244687122451424E-06</v>
      </c>
      <c r="GJ24">
        <v>-2.087531120305573E-09</v>
      </c>
      <c r="GK24">
        <v>0.05776174702018427</v>
      </c>
      <c r="GL24">
        <v>0.005089068596103195</v>
      </c>
      <c r="GM24">
        <v>0.0003257216593697226</v>
      </c>
      <c r="GN24">
        <v>-1.562898368296355E-06</v>
      </c>
      <c r="GO24">
        <v>0</v>
      </c>
      <c r="GP24">
        <v>1257</v>
      </c>
      <c r="GQ24">
        <v>1</v>
      </c>
      <c r="GR24">
        <v>31</v>
      </c>
      <c r="GS24">
        <v>257.4</v>
      </c>
      <c r="GT24">
        <v>257.3</v>
      </c>
      <c r="GU24">
        <v>1.07788</v>
      </c>
      <c r="GV24">
        <v>2.38159</v>
      </c>
      <c r="GW24">
        <v>1.44775</v>
      </c>
      <c r="GX24">
        <v>2.20215</v>
      </c>
      <c r="GY24">
        <v>1.44653</v>
      </c>
      <c r="GZ24">
        <v>2.37915</v>
      </c>
      <c r="HA24">
        <v>33.1099</v>
      </c>
      <c r="HB24">
        <v>14.8413</v>
      </c>
      <c r="HC24">
        <v>18</v>
      </c>
      <c r="HD24">
        <v>531.6559999999999</v>
      </c>
      <c r="HE24">
        <v>523.631</v>
      </c>
      <c r="HF24">
        <v>25.0003</v>
      </c>
      <c r="HG24">
        <v>30.6292</v>
      </c>
      <c r="HH24">
        <v>30.0001</v>
      </c>
      <c r="HI24">
        <v>30.9891</v>
      </c>
      <c r="HJ24">
        <v>30.9962</v>
      </c>
      <c r="HK24">
        <v>21.5735</v>
      </c>
      <c r="HL24">
        <v>20.0583</v>
      </c>
      <c r="HM24">
        <v>100</v>
      </c>
      <c r="HN24">
        <v>25</v>
      </c>
      <c r="HO24">
        <v>420</v>
      </c>
      <c r="HP24">
        <v>21.5</v>
      </c>
      <c r="HQ24">
        <v>103.168</v>
      </c>
      <c r="HR24">
        <v>102.041</v>
      </c>
    </row>
    <row r="25" spans="1:226">
      <c r="A25">
        <v>7</v>
      </c>
      <c r="B25">
        <v>1774681770</v>
      </c>
      <c r="C25">
        <v>24</v>
      </c>
      <c r="D25" t="s">
        <v>376</v>
      </c>
      <c r="E25" t="s">
        <v>377</v>
      </c>
      <c r="F25">
        <v>5</v>
      </c>
      <c r="I25">
        <v>1774681767.1</v>
      </c>
      <c r="J25">
        <f>(K25)/1000</f>
        <v>0</v>
      </c>
      <c r="K25">
        <f>IF(BF25, AN25, AH25)</f>
        <v>0</v>
      </c>
      <c r="L25">
        <f>IF(BF25, AI25, AG25)</f>
        <v>0</v>
      </c>
      <c r="M25">
        <f>BH25 - IF(AU25&gt;1, L25*BB25*100.0/(AW25), 0)</f>
        <v>0</v>
      </c>
      <c r="N25">
        <f>((T25-J25/2)*M25-L25)/(T25+J25/2)</f>
        <v>0</v>
      </c>
      <c r="O25">
        <f>N25*(BO25+BP25)/1000.0</f>
        <v>0</v>
      </c>
      <c r="P25">
        <f>(BH25 - IF(AU25&gt;1, L25*BB25*100.0/(AW25), 0))*(BO25+BP25)/1000.0</f>
        <v>0</v>
      </c>
      <c r="Q25">
        <f>2.0/((1/S25-1/R25)+SIGN(S25)*SQRT((1/S25-1/R25)*(1/S25-1/R25) + 4*BC25/((BC25+1)*(BC25+1))*(2*1/S25*1/R25-1/R25*1/R25)))</f>
        <v>0</v>
      </c>
      <c r="R25">
        <f>IF(LEFT(BD25,1)&lt;&gt;"0",IF(LEFT(BD25,1)="1",3.0,BE25),$D$5+$E$5*(BV25*BO25/($K$5*1000))+$F$5*(BV25*BO25/($K$5*1000))*MAX(MIN(BB25,$J$5),$I$5)*MAX(MIN(BB25,$J$5),$I$5)+$G$5*MAX(MIN(BB25,$J$5),$I$5)*(BV25*BO25/($K$5*1000))+$H$5*(BV25*BO25/($K$5*1000))*(BV25*BO25/($K$5*1000)))</f>
        <v>0</v>
      </c>
      <c r="S25">
        <f>J25*(1000-(1000*0.61365*exp(17.502*W25/(240.97+W25))/(BO25+BP25)+BJ25)/2)/(1000*0.61365*exp(17.502*W25/(240.97+W25))/(BO25+BP25)-BJ25)</f>
        <v>0</v>
      </c>
      <c r="T25">
        <f>1/((BC25+1)/(Q25/1.6)+1/(R25/1.37)) + BC25/((BC25+1)/(Q25/1.6) + BC25/(R25/1.37))</f>
        <v>0</v>
      </c>
      <c r="U25">
        <f>(AX25*BA25)</f>
        <v>0</v>
      </c>
      <c r="V25">
        <f>(BQ25+(U25+2*0.95*5.67E-8*(((BQ25+$B$9)+273)^4-(BQ25+273)^4)-44100*J25)/(1.84*29.3*R25+8*0.95*5.67E-8*(BQ25+273)^3))</f>
        <v>0</v>
      </c>
      <c r="W25">
        <f>($C$9*BR25+$D$9*BS25+$E$9*V25)</f>
        <v>0</v>
      </c>
      <c r="X25">
        <f>0.61365*exp(17.502*W25/(240.97+W25))</f>
        <v>0</v>
      </c>
      <c r="Y25">
        <f>(Z25/AA25*100)</f>
        <v>0</v>
      </c>
      <c r="Z25">
        <f>BJ25*(BO25+BP25)/1000</f>
        <v>0</v>
      </c>
      <c r="AA25">
        <f>0.61365*exp(17.502*BQ25/(240.97+BQ25))</f>
        <v>0</v>
      </c>
      <c r="AB25">
        <f>(X25-BJ25*(BO25+BP25)/1000)</f>
        <v>0</v>
      </c>
      <c r="AC25">
        <f>(-J25*44100)</f>
        <v>0</v>
      </c>
      <c r="AD25">
        <f>2*29.3*R25*0.92*(BQ25-W25)</f>
        <v>0</v>
      </c>
      <c r="AE25">
        <f>2*0.95*5.67E-8*(((BQ25+$B$9)+273)^4-(W25+273)^4)</f>
        <v>0</v>
      </c>
      <c r="AF25">
        <f>U25+AE25+AC25+AD25</f>
        <v>0</v>
      </c>
      <c r="AG25">
        <f>BN25*AU25*(BI25-BH25*(1000-AU25*BK25)/(1000-AU25*BJ25))/(100*BB25)</f>
        <v>0</v>
      </c>
      <c r="AH25">
        <f>1000*BN25*AU25*(BJ25-BK25)/(100*BB25*(1000-AU25*BJ25))</f>
        <v>0</v>
      </c>
      <c r="AI25">
        <f>(AJ25 - AK25 - BO25*1E3/(8.314*(BQ25+273.15)) * AM25/BN25 * AL25) * BN25/(100*BB25) * (1000 - BK25)/1000</f>
        <v>0</v>
      </c>
      <c r="AJ25">
        <v>429.2876771321901</v>
      </c>
      <c r="AK25">
        <v>428.8275212121209</v>
      </c>
      <c r="AL25">
        <v>-8.737563271234759E-05</v>
      </c>
      <c r="AM25">
        <v>61.35787655002243</v>
      </c>
      <c r="AN25">
        <f>(AP25 - AO25 + BO25*1E3/(8.314*(BQ25+273.15)) * AR25/BN25 * AQ25) * BN25/(100*BB25) * 1000/(1000 - AP25)</f>
        <v>0</v>
      </c>
      <c r="AO25">
        <v>21.48581170967495</v>
      </c>
      <c r="AP25">
        <v>21.49131398601399</v>
      </c>
      <c r="AQ25">
        <v>3.800824588180613E-06</v>
      </c>
      <c r="AR25">
        <v>91.88205700752289</v>
      </c>
      <c r="AS25">
        <v>0</v>
      </c>
      <c r="AT25">
        <v>0</v>
      </c>
      <c r="AU25">
        <f>IF(AS25*$H$15&gt;=AW25,1.0,(AW25/(AW25-AS25*$H$15)))</f>
        <v>0</v>
      </c>
      <c r="AV25">
        <f>(AU25-1)*100</f>
        <v>0</v>
      </c>
      <c r="AW25">
        <f>MAX(0,($B$15+$C$15*BV25)/(1+$D$15*BV25)*BO25/(BQ25+273)*$E$15)</f>
        <v>0</v>
      </c>
      <c r="AX25">
        <f>$B$13*BW25+$C$13*BX25+$F$13*CI25*(1-CL25)</f>
        <v>0</v>
      </c>
      <c r="AY25">
        <f>AX25*AZ25</f>
        <v>0</v>
      </c>
      <c r="AZ25">
        <f>($B$13*$D$11+$C$13*$D$11+$F$13*((CV25+CN25)/MAX(CV25+CN25+CW25, 0.1)*$I$11+CW25/MAX(CV25+CN25+CW25, 0.1)*$J$11))/($B$13+$C$13+$F$13)</f>
        <v>0</v>
      </c>
      <c r="BA25">
        <f>($B$13*$K$11+$C$13*$K$11+$F$13*((CV25+CN25)/MAX(CV25+CN25+CW25, 0.1)*$P$11+CW25/MAX(CV25+CN25+CW25, 0.1)*$Q$11))/($B$13+$C$13+$F$13)</f>
        <v>0</v>
      </c>
      <c r="BB25">
        <v>6</v>
      </c>
      <c r="BC25">
        <v>0.5</v>
      </c>
      <c r="BD25" t="s">
        <v>358</v>
      </c>
      <c r="BE25">
        <v>2</v>
      </c>
      <c r="BF25" t="b">
        <v>1</v>
      </c>
      <c r="BG25">
        <v>1774681767.1</v>
      </c>
      <c r="BH25">
        <v>419.6253</v>
      </c>
      <c r="BI25">
        <v>420.0298</v>
      </c>
      <c r="BJ25">
        <v>21.49048</v>
      </c>
      <c r="BK25">
        <v>21.48551</v>
      </c>
      <c r="BL25">
        <v>419.9865</v>
      </c>
      <c r="BM25">
        <v>21.19345</v>
      </c>
      <c r="BN25">
        <v>500.0591000000001</v>
      </c>
      <c r="BO25">
        <v>101.0265</v>
      </c>
      <c r="BP25">
        <v>0.10009563</v>
      </c>
      <c r="BQ25">
        <v>26.85733</v>
      </c>
      <c r="BR25">
        <v>27.92623</v>
      </c>
      <c r="BS25">
        <v>999.9</v>
      </c>
      <c r="BT25">
        <v>0</v>
      </c>
      <c r="BU25">
        <v>0</v>
      </c>
      <c r="BV25">
        <v>9993.380000000001</v>
      </c>
      <c r="BW25">
        <v>0</v>
      </c>
      <c r="BX25">
        <v>0.3833920000000001</v>
      </c>
      <c r="BY25">
        <v>-0.4045591</v>
      </c>
      <c r="BZ25">
        <v>428.8412999999999</v>
      </c>
      <c r="CA25">
        <v>429.2526</v>
      </c>
      <c r="CB25">
        <v>0.004973793</v>
      </c>
      <c r="CC25">
        <v>420.0298</v>
      </c>
      <c r="CD25">
        <v>21.48551</v>
      </c>
      <c r="CE25">
        <v>2.171107</v>
      </c>
      <c r="CF25">
        <v>2.170606</v>
      </c>
      <c r="CG25">
        <v>18.75069</v>
      </c>
      <c r="CH25">
        <v>18.74701</v>
      </c>
      <c r="CI25">
        <v>1800.003</v>
      </c>
      <c r="CJ25">
        <v>0</v>
      </c>
      <c r="CK25">
        <v>1</v>
      </c>
      <c r="CL25">
        <v>0</v>
      </c>
      <c r="CM25">
        <v>1.57393</v>
      </c>
      <c r="CN25">
        <v>0</v>
      </c>
      <c r="CO25">
        <v>95.27659000000001</v>
      </c>
      <c r="CP25">
        <v>9208.201999999999</v>
      </c>
      <c r="CQ25">
        <v>38.875</v>
      </c>
      <c r="CR25">
        <v>39.6996</v>
      </c>
      <c r="CS25">
        <v>39.312</v>
      </c>
      <c r="CT25">
        <v>38.2122</v>
      </c>
      <c r="CU25">
        <v>38.812</v>
      </c>
      <c r="CV25">
        <v>0</v>
      </c>
      <c r="CW25">
        <v>1800.003</v>
      </c>
      <c r="CX25">
        <v>0</v>
      </c>
      <c r="CY25">
        <v>1774681768.4</v>
      </c>
      <c r="CZ25">
        <v>0</v>
      </c>
      <c r="DA25">
        <v>1774666326.5</v>
      </c>
      <c r="DB25" t="s">
        <v>359</v>
      </c>
      <c r="DC25">
        <v>1774666322</v>
      </c>
      <c r="DD25">
        <v>1774666326.5</v>
      </c>
      <c r="DE25">
        <v>2</v>
      </c>
      <c r="DF25">
        <v>0.343</v>
      </c>
      <c r="DG25">
        <v>-0.026</v>
      </c>
      <c r="DH25">
        <v>-0.36</v>
      </c>
      <c r="DI25">
        <v>0.298</v>
      </c>
      <c r="DJ25">
        <v>420</v>
      </c>
      <c r="DK25">
        <v>22</v>
      </c>
      <c r="DL25">
        <v>0.17</v>
      </c>
      <c r="DM25">
        <v>0.02</v>
      </c>
      <c r="DN25">
        <v>-0.3849874390243903</v>
      </c>
      <c r="DO25">
        <v>-0.1650562369337988</v>
      </c>
      <c r="DP25">
        <v>0.03468256279953721</v>
      </c>
      <c r="DQ25">
        <v>0</v>
      </c>
      <c r="DR25">
        <v>0.006024384146341462</v>
      </c>
      <c r="DS25">
        <v>-0.008446579860627175</v>
      </c>
      <c r="DT25">
        <v>0.001022271549249395</v>
      </c>
      <c r="DU25">
        <v>1</v>
      </c>
      <c r="DV25">
        <v>1</v>
      </c>
      <c r="DW25">
        <v>2</v>
      </c>
      <c r="DX25" t="s">
        <v>367</v>
      </c>
      <c r="DY25">
        <v>3.13046</v>
      </c>
      <c r="DZ25">
        <v>2.80631</v>
      </c>
      <c r="EA25">
        <v>0.0997807</v>
      </c>
      <c r="EB25">
        <v>0.09949620000000001</v>
      </c>
      <c r="EC25">
        <v>0.105842</v>
      </c>
      <c r="ED25">
        <v>0.105513</v>
      </c>
      <c r="EE25">
        <v>21153.7</v>
      </c>
      <c r="EF25">
        <v>27424.7</v>
      </c>
      <c r="EG25">
        <v>26453.6</v>
      </c>
      <c r="EH25">
        <v>33007.6</v>
      </c>
      <c r="EI25">
        <v>34938.2</v>
      </c>
      <c r="EJ25">
        <v>40320.6</v>
      </c>
      <c r="EK25">
        <v>41105.9</v>
      </c>
      <c r="EL25">
        <v>46067.6</v>
      </c>
      <c r="EM25">
        <v>2.0362</v>
      </c>
      <c r="EN25">
        <v>2.00252</v>
      </c>
      <c r="EO25">
        <v>0.134446</v>
      </c>
      <c r="EP25">
        <v>0</v>
      </c>
      <c r="EQ25">
        <v>25.7311</v>
      </c>
      <c r="ER25">
        <v>999.9</v>
      </c>
      <c r="ES25">
        <v>67.40000000000001</v>
      </c>
      <c r="ET25">
        <v>27.4</v>
      </c>
      <c r="EU25">
        <v>24.446</v>
      </c>
      <c r="EV25">
        <v>61.0126</v>
      </c>
      <c r="EW25">
        <v>31.8269</v>
      </c>
      <c r="EX25">
        <v>1</v>
      </c>
      <c r="EY25">
        <v>0.284296</v>
      </c>
      <c r="EZ25">
        <v>0.422734</v>
      </c>
      <c r="FA25">
        <v>20.2714</v>
      </c>
      <c r="FB25">
        <v>5.18734</v>
      </c>
      <c r="FC25">
        <v>11.9441</v>
      </c>
      <c r="FD25">
        <v>4.95555</v>
      </c>
      <c r="FE25">
        <v>3.285</v>
      </c>
      <c r="FF25">
        <v>9999</v>
      </c>
      <c r="FG25">
        <v>9999</v>
      </c>
      <c r="FH25">
        <v>9999</v>
      </c>
      <c r="FI25">
        <v>999.9</v>
      </c>
      <c r="FJ25">
        <v>1.86127</v>
      </c>
      <c r="FK25">
        <v>1.86264</v>
      </c>
      <c r="FL25">
        <v>1.86005</v>
      </c>
      <c r="FM25">
        <v>1.85836</v>
      </c>
      <c r="FN25">
        <v>1.86213</v>
      </c>
      <c r="FO25">
        <v>1.85884</v>
      </c>
      <c r="FP25">
        <v>1.85791</v>
      </c>
      <c r="FQ25">
        <v>1.8608</v>
      </c>
      <c r="FR25">
        <v>0</v>
      </c>
      <c r="FS25">
        <v>0</v>
      </c>
      <c r="FT25">
        <v>0</v>
      </c>
      <c r="FU25">
        <v>4.5</v>
      </c>
      <c r="FV25" t="s">
        <v>361</v>
      </c>
      <c r="FW25" t="s">
        <v>362</v>
      </c>
      <c r="FX25" t="s">
        <v>363</v>
      </c>
      <c r="FY25" t="s">
        <v>364</v>
      </c>
      <c r="FZ25" t="s">
        <v>364</v>
      </c>
      <c r="GA25" t="s">
        <v>363</v>
      </c>
      <c r="GB25">
        <v>0</v>
      </c>
      <c r="GC25">
        <v>100</v>
      </c>
      <c r="GD25">
        <v>100</v>
      </c>
      <c r="GE25">
        <v>-0.361</v>
      </c>
      <c r="GF25">
        <v>0.2971</v>
      </c>
      <c r="GG25">
        <v>-1.589593225013521</v>
      </c>
      <c r="GH25">
        <v>0.00192992804097616</v>
      </c>
      <c r="GI25">
        <v>3.244687122451424E-06</v>
      </c>
      <c r="GJ25">
        <v>-2.087531120305573E-09</v>
      </c>
      <c r="GK25">
        <v>0.05776174702018427</v>
      </c>
      <c r="GL25">
        <v>0.005089068596103195</v>
      </c>
      <c r="GM25">
        <v>0.0003257216593697226</v>
      </c>
      <c r="GN25">
        <v>-1.562898368296355E-06</v>
      </c>
      <c r="GO25">
        <v>0</v>
      </c>
      <c r="GP25">
        <v>1257</v>
      </c>
      <c r="GQ25">
        <v>1</v>
      </c>
      <c r="GR25">
        <v>31</v>
      </c>
      <c r="GS25">
        <v>257.5</v>
      </c>
      <c r="GT25">
        <v>257.4</v>
      </c>
      <c r="GU25">
        <v>1.07788</v>
      </c>
      <c r="GV25">
        <v>2.3877</v>
      </c>
      <c r="GW25">
        <v>1.44775</v>
      </c>
      <c r="GX25">
        <v>2.20337</v>
      </c>
      <c r="GY25">
        <v>1.44653</v>
      </c>
      <c r="GZ25">
        <v>2.35474</v>
      </c>
      <c r="HA25">
        <v>33.0875</v>
      </c>
      <c r="HB25">
        <v>14.8325</v>
      </c>
      <c r="HC25">
        <v>18</v>
      </c>
      <c r="HD25">
        <v>531.867</v>
      </c>
      <c r="HE25">
        <v>523.597</v>
      </c>
      <c r="HF25">
        <v>25.0002</v>
      </c>
      <c r="HG25">
        <v>30.6292</v>
      </c>
      <c r="HH25">
        <v>30.0001</v>
      </c>
      <c r="HI25">
        <v>30.9898</v>
      </c>
      <c r="HJ25">
        <v>30.9962</v>
      </c>
      <c r="HK25">
        <v>21.5742</v>
      </c>
      <c r="HL25">
        <v>20.0583</v>
      </c>
      <c r="HM25">
        <v>100</v>
      </c>
      <c r="HN25">
        <v>25</v>
      </c>
      <c r="HO25">
        <v>420</v>
      </c>
      <c r="HP25">
        <v>21.5</v>
      </c>
      <c r="HQ25">
        <v>103.168</v>
      </c>
      <c r="HR25">
        <v>102.04</v>
      </c>
    </row>
    <row r="26" spans="1:226">
      <c r="A26">
        <v>8</v>
      </c>
      <c r="B26">
        <v>1774681774</v>
      </c>
      <c r="C26">
        <v>28</v>
      </c>
      <c r="D26" t="s">
        <v>378</v>
      </c>
      <c r="E26" t="s">
        <v>379</v>
      </c>
      <c r="F26">
        <v>5</v>
      </c>
      <c r="I26">
        <v>1774681771.1</v>
      </c>
      <c r="J26">
        <f>(K26)/1000</f>
        <v>0</v>
      </c>
      <c r="K26">
        <f>IF(BF26, AN26, AH26)</f>
        <v>0</v>
      </c>
      <c r="L26">
        <f>IF(BF26, AI26, AG26)</f>
        <v>0</v>
      </c>
      <c r="M26">
        <f>BH26 - IF(AU26&gt;1, L26*BB26*100.0/(AW26), 0)</f>
        <v>0</v>
      </c>
      <c r="N26">
        <f>((T26-J26/2)*M26-L26)/(T26+J26/2)</f>
        <v>0</v>
      </c>
      <c r="O26">
        <f>N26*(BO26+BP26)/1000.0</f>
        <v>0</v>
      </c>
      <c r="P26">
        <f>(BH26 - IF(AU26&gt;1, L26*BB26*100.0/(AW26), 0))*(BO26+BP26)/1000.0</f>
        <v>0</v>
      </c>
      <c r="Q26">
        <f>2.0/((1/S26-1/R26)+SIGN(S26)*SQRT((1/S26-1/R26)*(1/S26-1/R26) + 4*BC26/((BC26+1)*(BC26+1))*(2*1/S26*1/R26-1/R26*1/R26)))</f>
        <v>0</v>
      </c>
      <c r="R26">
        <f>IF(LEFT(BD26,1)&lt;&gt;"0",IF(LEFT(BD26,1)="1",3.0,BE26),$D$5+$E$5*(BV26*BO26/($K$5*1000))+$F$5*(BV26*BO26/($K$5*1000))*MAX(MIN(BB26,$J$5),$I$5)*MAX(MIN(BB26,$J$5),$I$5)+$G$5*MAX(MIN(BB26,$J$5),$I$5)*(BV26*BO26/($K$5*1000))+$H$5*(BV26*BO26/($K$5*1000))*(BV26*BO26/($K$5*1000)))</f>
        <v>0</v>
      </c>
      <c r="S26">
        <f>J26*(1000-(1000*0.61365*exp(17.502*W26/(240.97+W26))/(BO26+BP26)+BJ26)/2)/(1000*0.61365*exp(17.502*W26/(240.97+W26))/(BO26+BP26)-BJ26)</f>
        <v>0</v>
      </c>
      <c r="T26">
        <f>1/((BC26+1)/(Q26/1.6)+1/(R26/1.37)) + BC26/((BC26+1)/(Q26/1.6) + BC26/(R26/1.37))</f>
        <v>0</v>
      </c>
      <c r="U26">
        <f>(AX26*BA26)</f>
        <v>0</v>
      </c>
      <c r="V26">
        <f>(BQ26+(U26+2*0.95*5.67E-8*(((BQ26+$B$9)+273)^4-(BQ26+273)^4)-44100*J26)/(1.84*29.3*R26+8*0.95*5.67E-8*(BQ26+273)^3))</f>
        <v>0</v>
      </c>
      <c r="W26">
        <f>($C$9*BR26+$D$9*BS26+$E$9*V26)</f>
        <v>0</v>
      </c>
      <c r="X26">
        <f>0.61365*exp(17.502*W26/(240.97+W26))</f>
        <v>0</v>
      </c>
      <c r="Y26">
        <f>(Z26/AA26*100)</f>
        <v>0</v>
      </c>
      <c r="Z26">
        <f>BJ26*(BO26+BP26)/1000</f>
        <v>0</v>
      </c>
      <c r="AA26">
        <f>0.61365*exp(17.502*BQ26/(240.97+BQ26))</f>
        <v>0</v>
      </c>
      <c r="AB26">
        <f>(X26-BJ26*(BO26+BP26)/1000)</f>
        <v>0</v>
      </c>
      <c r="AC26">
        <f>(-J26*44100)</f>
        <v>0</v>
      </c>
      <c r="AD26">
        <f>2*29.3*R26*0.92*(BQ26-W26)</f>
        <v>0</v>
      </c>
      <c r="AE26">
        <f>2*0.95*5.67E-8*(((BQ26+$B$9)+273)^4-(W26+273)^4)</f>
        <v>0</v>
      </c>
      <c r="AF26">
        <f>U26+AE26+AC26+AD26</f>
        <v>0</v>
      </c>
      <c r="AG26">
        <f>BN26*AU26*(BI26-BH26*(1000-AU26*BK26)/(1000-AU26*BJ26))/(100*BB26)</f>
        <v>0</v>
      </c>
      <c r="AH26">
        <f>1000*BN26*AU26*(BJ26-BK26)/(100*BB26*(1000-AU26*BJ26))</f>
        <v>0</v>
      </c>
      <c r="AI26">
        <f>(AJ26 - AK26 - BO26*1E3/(8.314*(BQ26+273.15)) * AM26/BN26 * AL26) * BN26/(100*BB26) * (1000 - BK26)/1000</f>
        <v>0</v>
      </c>
      <c r="AJ26">
        <v>429.2157095552428</v>
      </c>
      <c r="AK26">
        <v>428.8494969696971</v>
      </c>
      <c r="AL26">
        <v>7.574791613951644E-05</v>
      </c>
      <c r="AM26">
        <v>61.35787655002243</v>
      </c>
      <c r="AN26">
        <f>(AP26 - AO26 + BO26*1E3/(8.314*(BQ26+273.15)) * AR26/BN26 * AQ26) * BN26/(100*BB26) * 1000/(1000 - AP26)</f>
        <v>0</v>
      </c>
      <c r="AO26">
        <v>21.48566658944336</v>
      </c>
      <c r="AP26">
        <v>21.49291398601401</v>
      </c>
      <c r="AQ26">
        <v>9.247650754844844E-06</v>
      </c>
      <c r="AR26">
        <v>91.88205700752289</v>
      </c>
      <c r="AS26">
        <v>0</v>
      </c>
      <c r="AT26">
        <v>0</v>
      </c>
      <c r="AU26">
        <f>IF(AS26*$H$15&gt;=AW26,1.0,(AW26/(AW26-AS26*$H$15)))</f>
        <v>0</v>
      </c>
      <c r="AV26">
        <f>(AU26-1)*100</f>
        <v>0</v>
      </c>
      <c r="AW26">
        <f>MAX(0,($B$15+$C$15*BV26)/(1+$D$15*BV26)*BO26/(BQ26+273)*$E$15)</f>
        <v>0</v>
      </c>
      <c r="AX26">
        <f>$B$13*BW26+$C$13*BX26+$F$13*CI26*(1-CL26)</f>
        <v>0</v>
      </c>
      <c r="AY26">
        <f>AX26*AZ26</f>
        <v>0</v>
      </c>
      <c r="AZ26">
        <f>($B$13*$D$11+$C$13*$D$11+$F$13*((CV26+CN26)/MAX(CV26+CN26+CW26, 0.1)*$I$11+CW26/MAX(CV26+CN26+CW26, 0.1)*$J$11))/($B$13+$C$13+$F$13)</f>
        <v>0</v>
      </c>
      <c r="BA26">
        <f>($B$13*$K$11+$C$13*$K$11+$F$13*((CV26+CN26)/MAX(CV26+CN26+CW26, 0.1)*$P$11+CW26/MAX(CV26+CN26+CW26, 0.1)*$Q$11))/($B$13+$C$13+$F$13)</f>
        <v>0</v>
      </c>
      <c r="BB26">
        <v>6</v>
      </c>
      <c r="BC26">
        <v>0.5</v>
      </c>
      <c r="BD26" t="s">
        <v>358</v>
      </c>
      <c r="BE26">
        <v>2</v>
      </c>
      <c r="BF26" t="b">
        <v>1</v>
      </c>
      <c r="BG26">
        <v>1774681771.1</v>
      </c>
      <c r="BH26">
        <v>419.6193999999999</v>
      </c>
      <c r="BI26">
        <v>420.0020000000001</v>
      </c>
      <c r="BJ26">
        <v>21.49212</v>
      </c>
      <c r="BK26">
        <v>21.48656</v>
      </c>
      <c r="BL26">
        <v>419.9806</v>
      </c>
      <c r="BM26">
        <v>21.19504</v>
      </c>
      <c r="BN26">
        <v>499.992</v>
      </c>
      <c r="BO26">
        <v>101.0263</v>
      </c>
      <c r="BP26">
        <v>0.09995915</v>
      </c>
      <c r="BQ26">
        <v>26.8588</v>
      </c>
      <c r="BR26">
        <v>27.93758</v>
      </c>
      <c r="BS26">
        <v>999.9</v>
      </c>
      <c r="BT26">
        <v>0</v>
      </c>
      <c r="BU26">
        <v>0</v>
      </c>
      <c r="BV26">
        <v>9995.624</v>
      </c>
      <c r="BW26">
        <v>0</v>
      </c>
      <c r="BX26">
        <v>0.3833920000000001</v>
      </c>
      <c r="BY26">
        <v>-0.3828064</v>
      </c>
      <c r="BZ26">
        <v>428.8358999999999</v>
      </c>
      <c r="CA26">
        <v>429.2246</v>
      </c>
      <c r="CB26">
        <v>0.005553818</v>
      </c>
      <c r="CC26">
        <v>420.0020000000001</v>
      </c>
      <c r="CD26">
        <v>21.48656</v>
      </c>
      <c r="CE26">
        <v>2.171272</v>
      </c>
      <c r="CF26">
        <v>2.170711</v>
      </c>
      <c r="CG26">
        <v>18.7519</v>
      </c>
      <c r="CH26">
        <v>18.74779</v>
      </c>
      <c r="CI26">
        <v>1800</v>
      </c>
      <c r="CJ26">
        <v>0</v>
      </c>
      <c r="CK26">
        <v>1</v>
      </c>
      <c r="CL26">
        <v>0</v>
      </c>
      <c r="CM26">
        <v>1.83551</v>
      </c>
      <c r="CN26">
        <v>0</v>
      </c>
      <c r="CO26">
        <v>95.10256000000001</v>
      </c>
      <c r="CP26">
        <v>9208.191000000001</v>
      </c>
      <c r="CQ26">
        <v>38.875</v>
      </c>
      <c r="CR26">
        <v>39.7122</v>
      </c>
      <c r="CS26">
        <v>39.312</v>
      </c>
      <c r="CT26">
        <v>38.2248</v>
      </c>
      <c r="CU26">
        <v>38.812</v>
      </c>
      <c r="CV26">
        <v>0</v>
      </c>
      <c r="CW26">
        <v>1800</v>
      </c>
      <c r="CX26">
        <v>0</v>
      </c>
      <c r="CY26">
        <v>1774681772.6</v>
      </c>
      <c r="CZ26">
        <v>0</v>
      </c>
      <c r="DA26">
        <v>1774666326.5</v>
      </c>
      <c r="DB26" t="s">
        <v>359</v>
      </c>
      <c r="DC26">
        <v>1774666322</v>
      </c>
      <c r="DD26">
        <v>1774666326.5</v>
      </c>
      <c r="DE26">
        <v>2</v>
      </c>
      <c r="DF26">
        <v>0.343</v>
      </c>
      <c r="DG26">
        <v>-0.026</v>
      </c>
      <c r="DH26">
        <v>-0.36</v>
      </c>
      <c r="DI26">
        <v>0.298</v>
      </c>
      <c r="DJ26">
        <v>420</v>
      </c>
      <c r="DK26">
        <v>22</v>
      </c>
      <c r="DL26">
        <v>0.17</v>
      </c>
      <c r="DM26">
        <v>0.02</v>
      </c>
      <c r="DN26">
        <v>-0.3909026341463414</v>
      </c>
      <c r="DO26">
        <v>-0.01222946341463449</v>
      </c>
      <c r="DP26">
        <v>0.03078954496353061</v>
      </c>
      <c r="DQ26">
        <v>1</v>
      </c>
      <c r="DR26">
        <v>0.005699436585365853</v>
      </c>
      <c r="DS26">
        <v>-0.004661612404181186</v>
      </c>
      <c r="DT26">
        <v>0.0007943996561282192</v>
      </c>
      <c r="DU26">
        <v>1</v>
      </c>
      <c r="DV26">
        <v>2</v>
      </c>
      <c r="DW26">
        <v>2</v>
      </c>
      <c r="DX26" t="s">
        <v>360</v>
      </c>
      <c r="DY26">
        <v>3.13051</v>
      </c>
      <c r="DZ26">
        <v>2.80641</v>
      </c>
      <c r="EA26">
        <v>0.0997847</v>
      </c>
      <c r="EB26">
        <v>0.0994961</v>
      </c>
      <c r="EC26">
        <v>0.105847</v>
      </c>
      <c r="ED26">
        <v>0.10552</v>
      </c>
      <c r="EE26">
        <v>21153.6</v>
      </c>
      <c r="EF26">
        <v>27424.7</v>
      </c>
      <c r="EG26">
        <v>26453.5</v>
      </c>
      <c r="EH26">
        <v>33007.5</v>
      </c>
      <c r="EI26">
        <v>34937.9</v>
      </c>
      <c r="EJ26">
        <v>40320.3</v>
      </c>
      <c r="EK26">
        <v>41105.8</v>
      </c>
      <c r="EL26">
        <v>46067.5</v>
      </c>
      <c r="EM26">
        <v>2.03593</v>
      </c>
      <c r="EN26">
        <v>2.00262</v>
      </c>
      <c r="EO26">
        <v>0.134818</v>
      </c>
      <c r="EP26">
        <v>0</v>
      </c>
      <c r="EQ26">
        <v>25.7351</v>
      </c>
      <c r="ER26">
        <v>999.9</v>
      </c>
      <c r="ES26">
        <v>67.40000000000001</v>
      </c>
      <c r="ET26">
        <v>27.4</v>
      </c>
      <c r="EU26">
        <v>24.4453</v>
      </c>
      <c r="EV26">
        <v>60.8826</v>
      </c>
      <c r="EW26">
        <v>31.7268</v>
      </c>
      <c r="EX26">
        <v>1</v>
      </c>
      <c r="EY26">
        <v>0.284289</v>
      </c>
      <c r="EZ26">
        <v>0.421977</v>
      </c>
      <c r="FA26">
        <v>20.2712</v>
      </c>
      <c r="FB26">
        <v>5.18719</v>
      </c>
      <c r="FC26">
        <v>11.9441</v>
      </c>
      <c r="FD26">
        <v>4.9557</v>
      </c>
      <c r="FE26">
        <v>3.285</v>
      </c>
      <c r="FF26">
        <v>9999</v>
      </c>
      <c r="FG26">
        <v>9999</v>
      </c>
      <c r="FH26">
        <v>9999</v>
      </c>
      <c r="FI26">
        <v>999.9</v>
      </c>
      <c r="FJ26">
        <v>1.86127</v>
      </c>
      <c r="FK26">
        <v>1.86263</v>
      </c>
      <c r="FL26">
        <v>1.86005</v>
      </c>
      <c r="FM26">
        <v>1.85837</v>
      </c>
      <c r="FN26">
        <v>1.86212</v>
      </c>
      <c r="FO26">
        <v>1.85883</v>
      </c>
      <c r="FP26">
        <v>1.85791</v>
      </c>
      <c r="FQ26">
        <v>1.86081</v>
      </c>
      <c r="FR26">
        <v>0</v>
      </c>
      <c r="FS26">
        <v>0</v>
      </c>
      <c r="FT26">
        <v>0</v>
      </c>
      <c r="FU26">
        <v>4.5</v>
      </c>
      <c r="FV26" t="s">
        <v>361</v>
      </c>
      <c r="FW26" t="s">
        <v>362</v>
      </c>
      <c r="FX26" t="s">
        <v>363</v>
      </c>
      <c r="FY26" t="s">
        <v>364</v>
      </c>
      <c r="FZ26" t="s">
        <v>364</v>
      </c>
      <c r="GA26" t="s">
        <v>363</v>
      </c>
      <c r="GB26">
        <v>0</v>
      </c>
      <c r="GC26">
        <v>100</v>
      </c>
      <c r="GD26">
        <v>100</v>
      </c>
      <c r="GE26">
        <v>-0.361</v>
      </c>
      <c r="GF26">
        <v>0.2971</v>
      </c>
      <c r="GG26">
        <v>-1.589593225013521</v>
      </c>
      <c r="GH26">
        <v>0.00192992804097616</v>
      </c>
      <c r="GI26">
        <v>3.244687122451424E-06</v>
      </c>
      <c r="GJ26">
        <v>-2.087531120305573E-09</v>
      </c>
      <c r="GK26">
        <v>0.05776174702018427</v>
      </c>
      <c r="GL26">
        <v>0.005089068596103195</v>
      </c>
      <c r="GM26">
        <v>0.0003257216593697226</v>
      </c>
      <c r="GN26">
        <v>-1.562898368296355E-06</v>
      </c>
      <c r="GO26">
        <v>0</v>
      </c>
      <c r="GP26">
        <v>1257</v>
      </c>
      <c r="GQ26">
        <v>1</v>
      </c>
      <c r="GR26">
        <v>31</v>
      </c>
      <c r="GS26">
        <v>257.5</v>
      </c>
      <c r="GT26">
        <v>257.5</v>
      </c>
      <c r="GU26">
        <v>1.07788</v>
      </c>
      <c r="GV26">
        <v>2.39624</v>
      </c>
      <c r="GW26">
        <v>1.44775</v>
      </c>
      <c r="GX26">
        <v>2.20337</v>
      </c>
      <c r="GY26">
        <v>1.44653</v>
      </c>
      <c r="GZ26">
        <v>2.27173</v>
      </c>
      <c r="HA26">
        <v>33.0875</v>
      </c>
      <c r="HB26">
        <v>14.8325</v>
      </c>
      <c r="HC26">
        <v>18</v>
      </c>
      <c r="HD26">
        <v>531.71</v>
      </c>
      <c r="HE26">
        <v>523.665</v>
      </c>
      <c r="HF26">
        <v>24.9999</v>
      </c>
      <c r="HG26">
        <v>30.6292</v>
      </c>
      <c r="HH26">
        <v>30.0001</v>
      </c>
      <c r="HI26">
        <v>30.9918</v>
      </c>
      <c r="HJ26">
        <v>30.9962</v>
      </c>
      <c r="HK26">
        <v>21.5734</v>
      </c>
      <c r="HL26">
        <v>20.0583</v>
      </c>
      <c r="HM26">
        <v>100</v>
      </c>
      <c r="HN26">
        <v>25</v>
      </c>
      <c r="HO26">
        <v>420</v>
      </c>
      <c r="HP26">
        <v>21.5</v>
      </c>
      <c r="HQ26">
        <v>103.168</v>
      </c>
      <c r="HR26">
        <v>102.04</v>
      </c>
    </row>
    <row r="27" spans="1:226">
      <c r="A27">
        <v>9</v>
      </c>
      <c r="B27">
        <v>1774681778</v>
      </c>
      <c r="C27">
        <v>32</v>
      </c>
      <c r="D27" t="s">
        <v>380</v>
      </c>
      <c r="E27" t="s">
        <v>381</v>
      </c>
      <c r="F27">
        <v>5</v>
      </c>
      <c r="I27">
        <v>1774681775.1</v>
      </c>
      <c r="J27">
        <f>(K27)/1000</f>
        <v>0</v>
      </c>
      <c r="K27">
        <f>IF(BF27, AN27, AH27)</f>
        <v>0</v>
      </c>
      <c r="L27">
        <f>IF(BF27, AI27, AG27)</f>
        <v>0</v>
      </c>
      <c r="M27">
        <f>BH27 - IF(AU27&gt;1, L27*BB27*100.0/(AW27), 0)</f>
        <v>0</v>
      </c>
      <c r="N27">
        <f>((T27-J27/2)*M27-L27)/(T27+J27/2)</f>
        <v>0</v>
      </c>
      <c r="O27">
        <f>N27*(BO27+BP27)/1000.0</f>
        <v>0</v>
      </c>
      <c r="P27">
        <f>(BH27 - IF(AU27&gt;1, L27*BB27*100.0/(AW27), 0))*(BO27+BP27)/1000.0</f>
        <v>0</v>
      </c>
      <c r="Q27">
        <f>2.0/((1/S27-1/R27)+SIGN(S27)*SQRT((1/S27-1/R27)*(1/S27-1/R27) + 4*BC27/((BC27+1)*(BC27+1))*(2*1/S27*1/R27-1/R27*1/R27)))</f>
        <v>0</v>
      </c>
      <c r="R27">
        <f>IF(LEFT(BD27,1)&lt;&gt;"0",IF(LEFT(BD27,1)="1",3.0,BE27),$D$5+$E$5*(BV27*BO27/($K$5*1000))+$F$5*(BV27*BO27/($K$5*1000))*MAX(MIN(BB27,$J$5),$I$5)*MAX(MIN(BB27,$J$5),$I$5)+$G$5*MAX(MIN(BB27,$J$5),$I$5)*(BV27*BO27/($K$5*1000))+$H$5*(BV27*BO27/($K$5*1000))*(BV27*BO27/($K$5*1000)))</f>
        <v>0</v>
      </c>
      <c r="S27">
        <f>J27*(1000-(1000*0.61365*exp(17.502*W27/(240.97+W27))/(BO27+BP27)+BJ27)/2)/(1000*0.61365*exp(17.502*W27/(240.97+W27))/(BO27+BP27)-BJ27)</f>
        <v>0</v>
      </c>
      <c r="T27">
        <f>1/((BC27+1)/(Q27/1.6)+1/(R27/1.37)) + BC27/((BC27+1)/(Q27/1.6) + BC27/(R27/1.37))</f>
        <v>0</v>
      </c>
      <c r="U27">
        <f>(AX27*BA27)</f>
        <v>0</v>
      </c>
      <c r="V27">
        <f>(BQ27+(U27+2*0.95*5.67E-8*(((BQ27+$B$9)+273)^4-(BQ27+273)^4)-44100*J27)/(1.84*29.3*R27+8*0.95*5.67E-8*(BQ27+273)^3))</f>
        <v>0</v>
      </c>
      <c r="W27">
        <f>($C$9*BR27+$D$9*BS27+$E$9*V27)</f>
        <v>0</v>
      </c>
      <c r="X27">
        <f>0.61365*exp(17.502*W27/(240.97+W27))</f>
        <v>0</v>
      </c>
      <c r="Y27">
        <f>(Z27/AA27*100)</f>
        <v>0</v>
      </c>
      <c r="Z27">
        <f>BJ27*(BO27+BP27)/1000</f>
        <v>0</v>
      </c>
      <c r="AA27">
        <f>0.61365*exp(17.502*BQ27/(240.97+BQ27))</f>
        <v>0</v>
      </c>
      <c r="AB27">
        <f>(X27-BJ27*(BO27+BP27)/1000)</f>
        <v>0</v>
      </c>
      <c r="AC27">
        <f>(-J27*44100)</f>
        <v>0</v>
      </c>
      <c r="AD27">
        <f>2*29.3*R27*0.92*(BQ27-W27)</f>
        <v>0</v>
      </c>
      <c r="AE27">
        <f>2*0.95*5.67E-8*(((BQ27+$B$9)+273)^4-(W27+273)^4)</f>
        <v>0</v>
      </c>
      <c r="AF27">
        <f>U27+AE27+AC27+AD27</f>
        <v>0</v>
      </c>
      <c r="AG27">
        <f>BN27*AU27*(BI27-BH27*(1000-AU27*BK27)/(1000-AU27*BJ27))/(100*BB27)</f>
        <v>0</v>
      </c>
      <c r="AH27">
        <f>1000*BN27*AU27*(BJ27-BK27)/(100*BB27*(1000-AU27*BJ27))</f>
        <v>0</v>
      </c>
      <c r="AI27">
        <f>(AJ27 - AK27 - BO27*1E3/(8.314*(BQ27+273.15)) * AM27/BN27 * AL27) * BN27/(100*BB27) * (1000 - BK27)/1000</f>
        <v>0</v>
      </c>
      <c r="AJ27">
        <v>429.2452885517003</v>
      </c>
      <c r="AK27">
        <v>428.8511151515149</v>
      </c>
      <c r="AL27">
        <v>2.279746235305388E-05</v>
      </c>
      <c r="AM27">
        <v>61.35787655002243</v>
      </c>
      <c r="AN27">
        <f>(AP27 - AO27 + BO27*1E3/(8.314*(BQ27+273.15)) * AR27/BN27 * AQ27) * BN27/(100*BB27) * 1000/(1000 - AP27)</f>
        <v>0</v>
      </c>
      <c r="AO27">
        <v>21.48801808800492</v>
      </c>
      <c r="AP27">
        <v>21.49312657342659</v>
      </c>
      <c r="AQ27">
        <v>-1.934413266809779E-06</v>
      </c>
      <c r="AR27">
        <v>91.88205700752289</v>
      </c>
      <c r="AS27">
        <v>0</v>
      </c>
      <c r="AT27">
        <v>0</v>
      </c>
      <c r="AU27">
        <f>IF(AS27*$H$15&gt;=AW27,1.0,(AW27/(AW27-AS27*$H$15)))</f>
        <v>0</v>
      </c>
      <c r="AV27">
        <f>(AU27-1)*100</f>
        <v>0</v>
      </c>
      <c r="AW27">
        <f>MAX(0,($B$15+$C$15*BV27)/(1+$D$15*BV27)*BO27/(BQ27+273)*$E$15)</f>
        <v>0</v>
      </c>
      <c r="AX27">
        <f>$B$13*BW27+$C$13*BX27+$F$13*CI27*(1-CL27)</f>
        <v>0</v>
      </c>
      <c r="AY27">
        <f>AX27*AZ27</f>
        <v>0</v>
      </c>
      <c r="AZ27">
        <f>($B$13*$D$11+$C$13*$D$11+$F$13*((CV27+CN27)/MAX(CV27+CN27+CW27, 0.1)*$I$11+CW27/MAX(CV27+CN27+CW27, 0.1)*$J$11))/($B$13+$C$13+$F$13)</f>
        <v>0</v>
      </c>
      <c r="BA27">
        <f>($B$13*$K$11+$C$13*$K$11+$F$13*((CV27+CN27)/MAX(CV27+CN27+CW27, 0.1)*$P$11+CW27/MAX(CV27+CN27+CW27, 0.1)*$Q$11))/($B$13+$C$13+$F$13)</f>
        <v>0</v>
      </c>
      <c r="BB27">
        <v>6</v>
      </c>
      <c r="BC27">
        <v>0.5</v>
      </c>
      <c r="BD27" t="s">
        <v>358</v>
      </c>
      <c r="BE27">
        <v>2</v>
      </c>
      <c r="BF27" t="b">
        <v>1</v>
      </c>
      <c r="BG27">
        <v>1774681775.1</v>
      </c>
      <c r="BH27">
        <v>419.6268999999999</v>
      </c>
      <c r="BI27">
        <v>420.0172000000001</v>
      </c>
      <c r="BJ27">
        <v>21.49278</v>
      </c>
      <c r="BK27">
        <v>21.48879</v>
      </c>
      <c r="BL27">
        <v>419.9887</v>
      </c>
      <c r="BM27">
        <v>21.19568</v>
      </c>
      <c r="BN27">
        <v>500.0371999999999</v>
      </c>
      <c r="BO27">
        <v>101.0267</v>
      </c>
      <c r="BP27">
        <v>0.0999612</v>
      </c>
      <c r="BQ27">
        <v>26.86055</v>
      </c>
      <c r="BR27">
        <v>27.93448</v>
      </c>
      <c r="BS27">
        <v>999.9</v>
      </c>
      <c r="BT27">
        <v>0</v>
      </c>
      <c r="BU27">
        <v>0</v>
      </c>
      <c r="BV27">
        <v>10005.935</v>
      </c>
      <c r="BW27">
        <v>0</v>
      </c>
      <c r="BX27">
        <v>0.3833920000000001</v>
      </c>
      <c r="BY27">
        <v>-0.390094</v>
      </c>
      <c r="BZ27">
        <v>428.8441</v>
      </c>
      <c r="CA27">
        <v>429.2411</v>
      </c>
      <c r="CB27">
        <v>0.003975105</v>
      </c>
      <c r="CC27">
        <v>420.0172000000001</v>
      </c>
      <c r="CD27">
        <v>21.48879</v>
      </c>
      <c r="CE27">
        <v>2.171347</v>
      </c>
      <c r="CF27">
        <v>2.170947</v>
      </c>
      <c r="CG27">
        <v>18.75246</v>
      </c>
      <c r="CH27">
        <v>18.74952</v>
      </c>
      <c r="CI27">
        <v>1800</v>
      </c>
      <c r="CJ27">
        <v>0</v>
      </c>
      <c r="CK27">
        <v>1</v>
      </c>
      <c r="CL27">
        <v>0</v>
      </c>
      <c r="CM27">
        <v>1.85079</v>
      </c>
      <c r="CN27">
        <v>0</v>
      </c>
      <c r="CO27">
        <v>95.13055000000001</v>
      </c>
      <c r="CP27">
        <v>9208.183999999999</v>
      </c>
      <c r="CQ27">
        <v>38.875</v>
      </c>
      <c r="CR27">
        <v>39.7311</v>
      </c>
      <c r="CS27">
        <v>39.312</v>
      </c>
      <c r="CT27">
        <v>38.2374</v>
      </c>
      <c r="CU27">
        <v>38.812</v>
      </c>
      <c r="CV27">
        <v>0</v>
      </c>
      <c r="CW27">
        <v>1800</v>
      </c>
      <c r="CX27">
        <v>0</v>
      </c>
      <c r="CY27">
        <v>1774681776.2</v>
      </c>
      <c r="CZ27">
        <v>0</v>
      </c>
      <c r="DA27">
        <v>1774666326.5</v>
      </c>
      <c r="DB27" t="s">
        <v>359</v>
      </c>
      <c r="DC27">
        <v>1774666322</v>
      </c>
      <c r="DD27">
        <v>1774666326.5</v>
      </c>
      <c r="DE27">
        <v>2</v>
      </c>
      <c r="DF27">
        <v>0.343</v>
      </c>
      <c r="DG27">
        <v>-0.026</v>
      </c>
      <c r="DH27">
        <v>-0.36</v>
      </c>
      <c r="DI27">
        <v>0.298</v>
      </c>
      <c r="DJ27">
        <v>420</v>
      </c>
      <c r="DK27">
        <v>22</v>
      </c>
      <c r="DL27">
        <v>0.17</v>
      </c>
      <c r="DM27">
        <v>0.02</v>
      </c>
      <c r="DN27">
        <v>-0.39253995</v>
      </c>
      <c r="DO27">
        <v>0.03432042776735543</v>
      </c>
      <c r="DP27">
        <v>0.03007715052739371</v>
      </c>
      <c r="DQ27">
        <v>1</v>
      </c>
      <c r="DR27">
        <v>0.005254268500000001</v>
      </c>
      <c r="DS27">
        <v>-0.006774855084427775</v>
      </c>
      <c r="DT27">
        <v>0.0009925074444167912</v>
      </c>
      <c r="DU27">
        <v>1</v>
      </c>
      <c r="DV27">
        <v>2</v>
      </c>
      <c r="DW27">
        <v>2</v>
      </c>
      <c r="DX27" t="s">
        <v>360</v>
      </c>
      <c r="DY27">
        <v>3.13055</v>
      </c>
      <c r="DZ27">
        <v>2.80667</v>
      </c>
      <c r="EA27">
        <v>0.0997842</v>
      </c>
      <c r="EB27">
        <v>0.09949760000000001</v>
      </c>
      <c r="EC27">
        <v>0.105849</v>
      </c>
      <c r="ED27">
        <v>0.105528</v>
      </c>
      <c r="EE27">
        <v>21153.6</v>
      </c>
      <c r="EF27">
        <v>27424.9</v>
      </c>
      <c r="EG27">
        <v>26453.5</v>
      </c>
      <c r="EH27">
        <v>33007.9</v>
      </c>
      <c r="EI27">
        <v>34937.9</v>
      </c>
      <c r="EJ27">
        <v>40320.3</v>
      </c>
      <c r="EK27">
        <v>41105.9</v>
      </c>
      <c r="EL27">
        <v>46068</v>
      </c>
      <c r="EM27">
        <v>2.03593</v>
      </c>
      <c r="EN27">
        <v>2.00255</v>
      </c>
      <c r="EO27">
        <v>0.134058</v>
      </c>
      <c r="EP27">
        <v>0</v>
      </c>
      <c r="EQ27">
        <v>25.7384</v>
      </c>
      <c r="ER27">
        <v>999.9</v>
      </c>
      <c r="ES27">
        <v>67.40000000000001</v>
      </c>
      <c r="ET27">
        <v>27.4</v>
      </c>
      <c r="EU27">
        <v>24.4462</v>
      </c>
      <c r="EV27">
        <v>60.9626</v>
      </c>
      <c r="EW27">
        <v>31.5946</v>
      </c>
      <c r="EX27">
        <v>1</v>
      </c>
      <c r="EY27">
        <v>0.284339</v>
      </c>
      <c r="EZ27">
        <v>0.422141</v>
      </c>
      <c r="FA27">
        <v>20.2713</v>
      </c>
      <c r="FB27">
        <v>5.18704</v>
      </c>
      <c r="FC27">
        <v>11.9441</v>
      </c>
      <c r="FD27">
        <v>4.9557</v>
      </c>
      <c r="FE27">
        <v>3.285</v>
      </c>
      <c r="FF27">
        <v>9999</v>
      </c>
      <c r="FG27">
        <v>9999</v>
      </c>
      <c r="FH27">
        <v>9999</v>
      </c>
      <c r="FI27">
        <v>999.9</v>
      </c>
      <c r="FJ27">
        <v>1.86127</v>
      </c>
      <c r="FK27">
        <v>1.86261</v>
      </c>
      <c r="FL27">
        <v>1.86005</v>
      </c>
      <c r="FM27">
        <v>1.85837</v>
      </c>
      <c r="FN27">
        <v>1.86213</v>
      </c>
      <c r="FO27">
        <v>1.85883</v>
      </c>
      <c r="FP27">
        <v>1.85791</v>
      </c>
      <c r="FQ27">
        <v>1.86081</v>
      </c>
      <c r="FR27">
        <v>0</v>
      </c>
      <c r="FS27">
        <v>0</v>
      </c>
      <c r="FT27">
        <v>0</v>
      </c>
      <c r="FU27">
        <v>4.5</v>
      </c>
      <c r="FV27" t="s">
        <v>361</v>
      </c>
      <c r="FW27" t="s">
        <v>362</v>
      </c>
      <c r="FX27" t="s">
        <v>363</v>
      </c>
      <c r="FY27" t="s">
        <v>364</v>
      </c>
      <c r="FZ27" t="s">
        <v>364</v>
      </c>
      <c r="GA27" t="s">
        <v>363</v>
      </c>
      <c r="GB27">
        <v>0</v>
      </c>
      <c r="GC27">
        <v>100</v>
      </c>
      <c r="GD27">
        <v>100</v>
      </c>
      <c r="GE27">
        <v>-0.362</v>
      </c>
      <c r="GF27">
        <v>0.2971</v>
      </c>
      <c r="GG27">
        <v>-1.589593225013521</v>
      </c>
      <c r="GH27">
        <v>0.00192992804097616</v>
      </c>
      <c r="GI27">
        <v>3.244687122451424E-06</v>
      </c>
      <c r="GJ27">
        <v>-2.087531120305573E-09</v>
      </c>
      <c r="GK27">
        <v>0.05776174702018427</v>
      </c>
      <c r="GL27">
        <v>0.005089068596103195</v>
      </c>
      <c r="GM27">
        <v>0.0003257216593697226</v>
      </c>
      <c r="GN27">
        <v>-1.562898368296355E-06</v>
      </c>
      <c r="GO27">
        <v>0</v>
      </c>
      <c r="GP27">
        <v>1257</v>
      </c>
      <c r="GQ27">
        <v>1</v>
      </c>
      <c r="GR27">
        <v>31</v>
      </c>
      <c r="GS27">
        <v>257.6</v>
      </c>
      <c r="GT27">
        <v>257.5</v>
      </c>
      <c r="GU27">
        <v>1.0791</v>
      </c>
      <c r="GV27">
        <v>2.3999</v>
      </c>
      <c r="GW27">
        <v>1.44775</v>
      </c>
      <c r="GX27">
        <v>2.20337</v>
      </c>
      <c r="GY27">
        <v>1.44653</v>
      </c>
      <c r="GZ27">
        <v>2.25464</v>
      </c>
      <c r="HA27">
        <v>33.0875</v>
      </c>
      <c r="HB27">
        <v>14.8238</v>
      </c>
      <c r="HC27">
        <v>18</v>
      </c>
      <c r="HD27">
        <v>531.71</v>
      </c>
      <c r="HE27">
        <v>523.614</v>
      </c>
      <c r="HF27">
        <v>24.9999</v>
      </c>
      <c r="HG27">
        <v>30.6306</v>
      </c>
      <c r="HH27">
        <v>30.0001</v>
      </c>
      <c r="HI27">
        <v>30.9918</v>
      </c>
      <c r="HJ27">
        <v>30.9962</v>
      </c>
      <c r="HK27">
        <v>21.5752</v>
      </c>
      <c r="HL27">
        <v>20.0583</v>
      </c>
      <c r="HM27">
        <v>100</v>
      </c>
      <c r="HN27">
        <v>25</v>
      </c>
      <c r="HO27">
        <v>420</v>
      </c>
      <c r="HP27">
        <v>21.5</v>
      </c>
      <c r="HQ27">
        <v>103.168</v>
      </c>
      <c r="HR27">
        <v>102.041</v>
      </c>
    </row>
    <row r="28" spans="1:226">
      <c r="A28">
        <v>10</v>
      </c>
      <c r="B28">
        <v>1774681782</v>
      </c>
      <c r="C28">
        <v>36</v>
      </c>
      <c r="D28" t="s">
        <v>382</v>
      </c>
      <c r="E28" t="s">
        <v>383</v>
      </c>
      <c r="F28">
        <v>5</v>
      </c>
      <c r="I28">
        <v>1774681779.1</v>
      </c>
      <c r="J28">
        <f>(K28)/1000</f>
        <v>0</v>
      </c>
      <c r="K28">
        <f>IF(BF28, AN28, AH28)</f>
        <v>0</v>
      </c>
      <c r="L28">
        <f>IF(BF28, AI28, AG28)</f>
        <v>0</v>
      </c>
      <c r="M28">
        <f>BH28 - IF(AU28&gt;1, L28*BB28*100.0/(AW28), 0)</f>
        <v>0</v>
      </c>
      <c r="N28">
        <f>((T28-J28/2)*M28-L28)/(T28+J28/2)</f>
        <v>0</v>
      </c>
      <c r="O28">
        <f>N28*(BO28+BP28)/1000.0</f>
        <v>0</v>
      </c>
      <c r="P28">
        <f>(BH28 - IF(AU28&gt;1, L28*BB28*100.0/(AW28), 0))*(BO28+BP28)/1000.0</f>
        <v>0</v>
      </c>
      <c r="Q28">
        <f>2.0/((1/S28-1/R28)+SIGN(S28)*SQRT((1/S28-1/R28)*(1/S28-1/R28) + 4*BC28/((BC28+1)*(BC28+1))*(2*1/S28*1/R28-1/R28*1/R28)))</f>
        <v>0</v>
      </c>
      <c r="R28">
        <f>IF(LEFT(BD28,1)&lt;&gt;"0",IF(LEFT(BD28,1)="1",3.0,BE28),$D$5+$E$5*(BV28*BO28/($K$5*1000))+$F$5*(BV28*BO28/($K$5*1000))*MAX(MIN(BB28,$J$5),$I$5)*MAX(MIN(BB28,$J$5),$I$5)+$G$5*MAX(MIN(BB28,$J$5),$I$5)*(BV28*BO28/($K$5*1000))+$H$5*(BV28*BO28/($K$5*1000))*(BV28*BO28/($K$5*1000)))</f>
        <v>0</v>
      </c>
      <c r="S28">
        <f>J28*(1000-(1000*0.61365*exp(17.502*W28/(240.97+W28))/(BO28+BP28)+BJ28)/2)/(1000*0.61365*exp(17.502*W28/(240.97+W28))/(BO28+BP28)-BJ28)</f>
        <v>0</v>
      </c>
      <c r="T28">
        <f>1/((BC28+1)/(Q28/1.6)+1/(R28/1.37)) + BC28/((BC28+1)/(Q28/1.6) + BC28/(R28/1.37))</f>
        <v>0</v>
      </c>
      <c r="U28">
        <f>(AX28*BA28)</f>
        <v>0</v>
      </c>
      <c r="V28">
        <f>(BQ28+(U28+2*0.95*5.67E-8*(((BQ28+$B$9)+273)^4-(BQ28+273)^4)-44100*J28)/(1.84*29.3*R28+8*0.95*5.67E-8*(BQ28+273)^3))</f>
        <v>0</v>
      </c>
      <c r="W28">
        <f>($C$9*BR28+$D$9*BS28+$E$9*V28)</f>
        <v>0</v>
      </c>
      <c r="X28">
        <f>0.61365*exp(17.502*W28/(240.97+W28))</f>
        <v>0</v>
      </c>
      <c r="Y28">
        <f>(Z28/AA28*100)</f>
        <v>0</v>
      </c>
      <c r="Z28">
        <f>BJ28*(BO28+BP28)/1000</f>
        <v>0</v>
      </c>
      <c r="AA28">
        <f>0.61365*exp(17.502*BQ28/(240.97+BQ28))</f>
        <v>0</v>
      </c>
      <c r="AB28">
        <f>(X28-BJ28*(BO28+BP28)/1000)</f>
        <v>0</v>
      </c>
      <c r="AC28">
        <f>(-J28*44100)</f>
        <v>0</v>
      </c>
      <c r="AD28">
        <f>2*29.3*R28*0.92*(BQ28-W28)</f>
        <v>0</v>
      </c>
      <c r="AE28">
        <f>2*0.95*5.67E-8*(((BQ28+$B$9)+273)^4-(W28+273)^4)</f>
        <v>0</v>
      </c>
      <c r="AF28">
        <f>U28+AE28+AC28+AD28</f>
        <v>0</v>
      </c>
      <c r="AG28">
        <f>BN28*AU28*(BI28-BH28*(1000-AU28*BK28)/(1000-AU28*BJ28))/(100*BB28)</f>
        <v>0</v>
      </c>
      <c r="AH28">
        <f>1000*BN28*AU28*(BJ28-BK28)/(100*BB28*(1000-AU28*BJ28))</f>
        <v>0</v>
      </c>
      <c r="AI28">
        <f>(AJ28 - AK28 - BO28*1E3/(8.314*(BQ28+273.15)) * AM28/BN28 * AL28) * BN28/(100*BB28) * (1000 - BK28)/1000</f>
        <v>0</v>
      </c>
      <c r="AJ28">
        <v>429.2039989953458</v>
      </c>
      <c r="AK28">
        <v>428.8028363636363</v>
      </c>
      <c r="AL28">
        <v>-0.0001737980847814968</v>
      </c>
      <c r="AM28">
        <v>61.35787655002243</v>
      </c>
      <c r="AN28">
        <f>(AP28 - AO28 + BO28*1E3/(8.314*(BQ28+273.15)) * AR28/BN28 * AQ28) * BN28/(100*BB28) * 1000/(1000 - AP28)</f>
        <v>0</v>
      </c>
      <c r="AO28">
        <v>21.48988485852306</v>
      </c>
      <c r="AP28">
        <v>21.49271538461539</v>
      </c>
      <c r="AQ28">
        <v>-1.300705019835002E-06</v>
      </c>
      <c r="AR28">
        <v>91.88205700752289</v>
      </c>
      <c r="AS28">
        <v>0</v>
      </c>
      <c r="AT28">
        <v>0</v>
      </c>
      <c r="AU28">
        <f>IF(AS28*$H$15&gt;=AW28,1.0,(AW28/(AW28-AS28*$H$15)))</f>
        <v>0</v>
      </c>
      <c r="AV28">
        <f>(AU28-1)*100</f>
        <v>0</v>
      </c>
      <c r="AW28">
        <f>MAX(0,($B$15+$C$15*BV28)/(1+$D$15*BV28)*BO28/(BQ28+273)*$E$15)</f>
        <v>0</v>
      </c>
      <c r="AX28">
        <f>$B$13*BW28+$C$13*BX28+$F$13*CI28*(1-CL28)</f>
        <v>0</v>
      </c>
      <c r="AY28">
        <f>AX28*AZ28</f>
        <v>0</v>
      </c>
      <c r="AZ28">
        <f>($B$13*$D$11+$C$13*$D$11+$F$13*((CV28+CN28)/MAX(CV28+CN28+CW28, 0.1)*$I$11+CW28/MAX(CV28+CN28+CW28, 0.1)*$J$11))/($B$13+$C$13+$F$13)</f>
        <v>0</v>
      </c>
      <c r="BA28">
        <f>($B$13*$K$11+$C$13*$K$11+$F$13*((CV28+CN28)/MAX(CV28+CN28+CW28, 0.1)*$P$11+CW28/MAX(CV28+CN28+CW28, 0.1)*$Q$11))/($B$13+$C$13+$F$13)</f>
        <v>0</v>
      </c>
      <c r="BB28">
        <v>6</v>
      </c>
      <c r="BC28">
        <v>0.5</v>
      </c>
      <c r="BD28" t="s">
        <v>358</v>
      </c>
      <c r="BE28">
        <v>2</v>
      </c>
      <c r="BF28" t="b">
        <v>1</v>
      </c>
      <c r="BG28">
        <v>1774681779.1</v>
      </c>
      <c r="BH28">
        <v>419.6215</v>
      </c>
      <c r="BI28">
        <v>419.9877</v>
      </c>
      <c r="BJ28">
        <v>21.49288</v>
      </c>
      <c r="BK28">
        <v>21.49007</v>
      </c>
      <c r="BL28">
        <v>419.9827999999999</v>
      </c>
      <c r="BM28">
        <v>21.1958</v>
      </c>
      <c r="BN28">
        <v>500.0772000000001</v>
      </c>
      <c r="BO28">
        <v>101.0273</v>
      </c>
      <c r="BP28">
        <v>0.10005426</v>
      </c>
      <c r="BQ28">
        <v>26.8628</v>
      </c>
      <c r="BR28">
        <v>27.93135</v>
      </c>
      <c r="BS28">
        <v>999.9</v>
      </c>
      <c r="BT28">
        <v>0</v>
      </c>
      <c r="BU28">
        <v>0</v>
      </c>
      <c r="BV28">
        <v>10006.005</v>
      </c>
      <c r="BW28">
        <v>0</v>
      </c>
      <c r="BX28">
        <v>0.3833920000000001</v>
      </c>
      <c r="BY28">
        <v>-0.3662993999999999</v>
      </c>
      <c r="BZ28">
        <v>428.8383</v>
      </c>
      <c r="CA28">
        <v>429.2114</v>
      </c>
      <c r="CB28">
        <v>0.002792549</v>
      </c>
      <c r="CC28">
        <v>419.9877</v>
      </c>
      <c r="CD28">
        <v>21.49007</v>
      </c>
      <c r="CE28">
        <v>2.171371</v>
      </c>
      <c r="CF28">
        <v>2.171088</v>
      </c>
      <c r="CG28">
        <v>18.75262</v>
      </c>
      <c r="CH28">
        <v>18.75053</v>
      </c>
      <c r="CI28">
        <v>1799.995</v>
      </c>
      <c r="CJ28">
        <v>0</v>
      </c>
      <c r="CK28">
        <v>1</v>
      </c>
      <c r="CL28">
        <v>0</v>
      </c>
      <c r="CM28">
        <v>1.70977</v>
      </c>
      <c r="CN28">
        <v>0</v>
      </c>
      <c r="CO28">
        <v>95.2298</v>
      </c>
      <c r="CP28">
        <v>9208.165999999999</v>
      </c>
      <c r="CQ28">
        <v>38.875</v>
      </c>
      <c r="CR28">
        <v>39.7374</v>
      </c>
      <c r="CS28">
        <v>39.312</v>
      </c>
      <c r="CT28">
        <v>38.2374</v>
      </c>
      <c r="CU28">
        <v>38.812</v>
      </c>
      <c r="CV28">
        <v>0</v>
      </c>
      <c r="CW28">
        <v>1799.995</v>
      </c>
      <c r="CX28">
        <v>0</v>
      </c>
      <c r="CY28">
        <v>1774681780.4</v>
      </c>
      <c r="CZ28">
        <v>0</v>
      </c>
      <c r="DA28">
        <v>1774666326.5</v>
      </c>
      <c r="DB28" t="s">
        <v>359</v>
      </c>
      <c r="DC28">
        <v>1774666322</v>
      </c>
      <c r="DD28">
        <v>1774666326.5</v>
      </c>
      <c r="DE28">
        <v>2</v>
      </c>
      <c r="DF28">
        <v>0.343</v>
      </c>
      <c r="DG28">
        <v>-0.026</v>
      </c>
      <c r="DH28">
        <v>-0.36</v>
      </c>
      <c r="DI28">
        <v>0.298</v>
      </c>
      <c r="DJ28">
        <v>420</v>
      </c>
      <c r="DK28">
        <v>22</v>
      </c>
      <c r="DL28">
        <v>0.17</v>
      </c>
      <c r="DM28">
        <v>0.02</v>
      </c>
      <c r="DN28">
        <v>-0.3823026097560976</v>
      </c>
      <c r="DO28">
        <v>0.05487848780487817</v>
      </c>
      <c r="DP28">
        <v>0.03057501709221391</v>
      </c>
      <c r="DQ28">
        <v>1</v>
      </c>
      <c r="DR28">
        <v>0.00451441512195122</v>
      </c>
      <c r="DS28">
        <v>-0.00840463108013936</v>
      </c>
      <c r="DT28">
        <v>0.001161335738407733</v>
      </c>
      <c r="DU28">
        <v>1</v>
      </c>
      <c r="DV28">
        <v>2</v>
      </c>
      <c r="DW28">
        <v>2</v>
      </c>
      <c r="DX28" t="s">
        <v>360</v>
      </c>
      <c r="DY28">
        <v>3.13044</v>
      </c>
      <c r="DZ28">
        <v>2.80643</v>
      </c>
      <c r="EA28">
        <v>0.0997808</v>
      </c>
      <c r="EB28">
        <v>0.0994926</v>
      </c>
      <c r="EC28">
        <v>0.105852</v>
      </c>
      <c r="ED28">
        <v>0.105536</v>
      </c>
      <c r="EE28">
        <v>21153.7</v>
      </c>
      <c r="EF28">
        <v>27425.3</v>
      </c>
      <c r="EG28">
        <v>26453.5</v>
      </c>
      <c r="EH28">
        <v>33008.1</v>
      </c>
      <c r="EI28">
        <v>34937.7</v>
      </c>
      <c r="EJ28">
        <v>40320.4</v>
      </c>
      <c r="EK28">
        <v>41105.8</v>
      </c>
      <c r="EL28">
        <v>46068.5</v>
      </c>
      <c r="EM28">
        <v>2.03573</v>
      </c>
      <c r="EN28">
        <v>2.00265</v>
      </c>
      <c r="EO28">
        <v>0.133559</v>
      </c>
      <c r="EP28">
        <v>0</v>
      </c>
      <c r="EQ28">
        <v>25.7411</v>
      </c>
      <c r="ER28">
        <v>999.9</v>
      </c>
      <c r="ES28">
        <v>67.40000000000001</v>
      </c>
      <c r="ET28">
        <v>27.4</v>
      </c>
      <c r="EU28">
        <v>24.4431</v>
      </c>
      <c r="EV28">
        <v>61.0126</v>
      </c>
      <c r="EW28">
        <v>31.5865</v>
      </c>
      <c r="EX28">
        <v>1</v>
      </c>
      <c r="EY28">
        <v>0.284375</v>
      </c>
      <c r="EZ28">
        <v>0.421239</v>
      </c>
      <c r="FA28">
        <v>20.2713</v>
      </c>
      <c r="FB28">
        <v>5.18719</v>
      </c>
      <c r="FC28">
        <v>11.9441</v>
      </c>
      <c r="FD28">
        <v>4.9556</v>
      </c>
      <c r="FE28">
        <v>3.285</v>
      </c>
      <c r="FF28">
        <v>9999</v>
      </c>
      <c r="FG28">
        <v>9999</v>
      </c>
      <c r="FH28">
        <v>9999</v>
      </c>
      <c r="FI28">
        <v>999.9</v>
      </c>
      <c r="FJ28">
        <v>1.86127</v>
      </c>
      <c r="FK28">
        <v>1.86263</v>
      </c>
      <c r="FL28">
        <v>1.86005</v>
      </c>
      <c r="FM28">
        <v>1.85837</v>
      </c>
      <c r="FN28">
        <v>1.86212</v>
      </c>
      <c r="FO28">
        <v>1.85884</v>
      </c>
      <c r="FP28">
        <v>1.85791</v>
      </c>
      <c r="FQ28">
        <v>1.8608</v>
      </c>
      <c r="FR28">
        <v>0</v>
      </c>
      <c r="FS28">
        <v>0</v>
      </c>
      <c r="FT28">
        <v>0</v>
      </c>
      <c r="FU28">
        <v>4.5</v>
      </c>
      <c r="FV28" t="s">
        <v>361</v>
      </c>
      <c r="FW28" t="s">
        <v>362</v>
      </c>
      <c r="FX28" t="s">
        <v>363</v>
      </c>
      <c r="FY28" t="s">
        <v>364</v>
      </c>
      <c r="FZ28" t="s">
        <v>364</v>
      </c>
      <c r="GA28" t="s">
        <v>363</v>
      </c>
      <c r="GB28">
        <v>0</v>
      </c>
      <c r="GC28">
        <v>100</v>
      </c>
      <c r="GD28">
        <v>100</v>
      </c>
      <c r="GE28">
        <v>-0.362</v>
      </c>
      <c r="GF28">
        <v>0.2971</v>
      </c>
      <c r="GG28">
        <v>-1.589593225013521</v>
      </c>
      <c r="GH28">
        <v>0.00192992804097616</v>
      </c>
      <c r="GI28">
        <v>3.244687122451424E-06</v>
      </c>
      <c r="GJ28">
        <v>-2.087531120305573E-09</v>
      </c>
      <c r="GK28">
        <v>0.05776174702018427</v>
      </c>
      <c r="GL28">
        <v>0.005089068596103195</v>
      </c>
      <c r="GM28">
        <v>0.0003257216593697226</v>
      </c>
      <c r="GN28">
        <v>-1.562898368296355E-06</v>
      </c>
      <c r="GO28">
        <v>0</v>
      </c>
      <c r="GP28">
        <v>1257</v>
      </c>
      <c r="GQ28">
        <v>1</v>
      </c>
      <c r="GR28">
        <v>31</v>
      </c>
      <c r="GS28">
        <v>257.7</v>
      </c>
      <c r="GT28">
        <v>257.6</v>
      </c>
      <c r="GU28">
        <v>1.0791</v>
      </c>
      <c r="GV28">
        <v>2.39746</v>
      </c>
      <c r="GW28">
        <v>1.44775</v>
      </c>
      <c r="GX28">
        <v>2.20337</v>
      </c>
      <c r="GY28">
        <v>1.44653</v>
      </c>
      <c r="GZ28">
        <v>2.3291</v>
      </c>
      <c r="HA28">
        <v>33.1099</v>
      </c>
      <c r="HB28">
        <v>14.8325</v>
      </c>
      <c r="HC28">
        <v>18</v>
      </c>
      <c r="HD28">
        <v>531.5839999999999</v>
      </c>
      <c r="HE28">
        <v>523.704</v>
      </c>
      <c r="HF28">
        <v>24.9998</v>
      </c>
      <c r="HG28">
        <v>30.6318</v>
      </c>
      <c r="HH28">
        <v>30.0002</v>
      </c>
      <c r="HI28">
        <v>30.9918</v>
      </c>
      <c r="HJ28">
        <v>30.9988</v>
      </c>
      <c r="HK28">
        <v>21.5753</v>
      </c>
      <c r="HL28">
        <v>20.0583</v>
      </c>
      <c r="HM28">
        <v>100</v>
      </c>
      <c r="HN28">
        <v>25</v>
      </c>
      <c r="HO28">
        <v>420</v>
      </c>
      <c r="HP28">
        <v>21.5</v>
      </c>
      <c r="HQ28">
        <v>103.168</v>
      </c>
      <c r="HR28">
        <v>102.042</v>
      </c>
    </row>
    <row r="29" spans="1:226">
      <c r="A29">
        <v>11</v>
      </c>
      <c r="B29">
        <v>1774681786</v>
      </c>
      <c r="C29">
        <v>40</v>
      </c>
      <c r="D29" t="s">
        <v>384</v>
      </c>
      <c r="E29" t="s">
        <v>385</v>
      </c>
      <c r="F29">
        <v>5</v>
      </c>
      <c r="I29">
        <v>1774681783.1</v>
      </c>
      <c r="J29">
        <f>(K29)/1000</f>
        <v>0</v>
      </c>
      <c r="K29">
        <f>IF(BF29, AN29, AH29)</f>
        <v>0</v>
      </c>
      <c r="L29">
        <f>IF(BF29, AI29, AG29)</f>
        <v>0</v>
      </c>
      <c r="M29">
        <f>BH29 - IF(AU29&gt;1, L29*BB29*100.0/(AW29), 0)</f>
        <v>0</v>
      </c>
      <c r="N29">
        <f>((T29-J29/2)*M29-L29)/(T29+J29/2)</f>
        <v>0</v>
      </c>
      <c r="O29">
        <f>N29*(BO29+BP29)/1000.0</f>
        <v>0</v>
      </c>
      <c r="P29">
        <f>(BH29 - IF(AU29&gt;1, L29*BB29*100.0/(AW29), 0))*(BO29+BP29)/1000.0</f>
        <v>0</v>
      </c>
      <c r="Q29">
        <f>2.0/((1/S29-1/R29)+SIGN(S29)*SQRT((1/S29-1/R29)*(1/S29-1/R29) + 4*BC29/((BC29+1)*(BC29+1))*(2*1/S29*1/R29-1/R29*1/R29)))</f>
        <v>0</v>
      </c>
      <c r="R29">
        <f>IF(LEFT(BD29,1)&lt;&gt;"0",IF(LEFT(BD29,1)="1",3.0,BE29),$D$5+$E$5*(BV29*BO29/($K$5*1000))+$F$5*(BV29*BO29/($K$5*1000))*MAX(MIN(BB29,$J$5),$I$5)*MAX(MIN(BB29,$J$5),$I$5)+$G$5*MAX(MIN(BB29,$J$5),$I$5)*(BV29*BO29/($K$5*1000))+$H$5*(BV29*BO29/($K$5*1000))*(BV29*BO29/($K$5*1000)))</f>
        <v>0</v>
      </c>
      <c r="S29">
        <f>J29*(1000-(1000*0.61365*exp(17.502*W29/(240.97+W29))/(BO29+BP29)+BJ29)/2)/(1000*0.61365*exp(17.502*W29/(240.97+W29))/(BO29+BP29)-BJ29)</f>
        <v>0</v>
      </c>
      <c r="T29">
        <f>1/((BC29+1)/(Q29/1.6)+1/(R29/1.37)) + BC29/((BC29+1)/(Q29/1.6) + BC29/(R29/1.37))</f>
        <v>0</v>
      </c>
      <c r="U29">
        <f>(AX29*BA29)</f>
        <v>0</v>
      </c>
      <c r="V29">
        <f>(BQ29+(U29+2*0.95*5.67E-8*(((BQ29+$B$9)+273)^4-(BQ29+273)^4)-44100*J29)/(1.84*29.3*R29+8*0.95*5.67E-8*(BQ29+273)^3))</f>
        <v>0</v>
      </c>
      <c r="W29">
        <f>($C$9*BR29+$D$9*BS29+$E$9*V29)</f>
        <v>0</v>
      </c>
      <c r="X29">
        <f>0.61365*exp(17.502*W29/(240.97+W29))</f>
        <v>0</v>
      </c>
      <c r="Y29">
        <f>(Z29/AA29*100)</f>
        <v>0</v>
      </c>
      <c r="Z29">
        <f>BJ29*(BO29+BP29)/1000</f>
        <v>0</v>
      </c>
      <c r="AA29">
        <f>0.61365*exp(17.502*BQ29/(240.97+BQ29))</f>
        <v>0</v>
      </c>
      <c r="AB29">
        <f>(X29-BJ29*(BO29+BP29)/1000)</f>
        <v>0</v>
      </c>
      <c r="AC29">
        <f>(-J29*44100)</f>
        <v>0</v>
      </c>
      <c r="AD29">
        <f>2*29.3*R29*0.92*(BQ29-W29)</f>
        <v>0</v>
      </c>
      <c r="AE29">
        <f>2*0.95*5.67E-8*(((BQ29+$B$9)+273)^4-(W29+273)^4)</f>
        <v>0</v>
      </c>
      <c r="AF29">
        <f>U29+AE29+AC29+AD29</f>
        <v>0</v>
      </c>
      <c r="AG29">
        <f>BN29*AU29*(BI29-BH29*(1000-AU29*BK29)/(1000-AU29*BJ29))/(100*BB29)</f>
        <v>0</v>
      </c>
      <c r="AH29">
        <f>1000*BN29*AU29*(BJ29-BK29)/(100*BB29*(1000-AU29*BJ29))</f>
        <v>0</v>
      </c>
      <c r="AI29">
        <f>(AJ29 - AK29 - BO29*1E3/(8.314*(BQ29+273.15)) * AM29/BN29 * AL29) * BN29/(100*BB29) * (1000 - BK29)/1000</f>
        <v>0</v>
      </c>
      <c r="AJ29">
        <v>429.1980056054126</v>
      </c>
      <c r="AK29">
        <v>428.809406060606</v>
      </c>
      <c r="AL29">
        <v>1.567001196455479E-05</v>
      </c>
      <c r="AM29">
        <v>61.35787655002243</v>
      </c>
      <c r="AN29">
        <f>(AP29 - AO29 + BO29*1E3/(8.314*(BQ29+273.15)) * AR29/BN29 * AQ29) * BN29/(100*BB29) * 1000/(1000 - AP29)</f>
        <v>0</v>
      </c>
      <c r="AO29">
        <v>21.49186029327329</v>
      </c>
      <c r="AP29">
        <v>21.49698811188813</v>
      </c>
      <c r="AQ29">
        <v>8.522320398602984E-06</v>
      </c>
      <c r="AR29">
        <v>91.88205700752289</v>
      </c>
      <c r="AS29">
        <v>0</v>
      </c>
      <c r="AT29">
        <v>0</v>
      </c>
      <c r="AU29">
        <f>IF(AS29*$H$15&gt;=AW29,1.0,(AW29/(AW29-AS29*$H$15)))</f>
        <v>0</v>
      </c>
      <c r="AV29">
        <f>(AU29-1)*100</f>
        <v>0</v>
      </c>
      <c r="AW29">
        <f>MAX(0,($B$15+$C$15*BV29)/(1+$D$15*BV29)*BO29/(BQ29+273)*$E$15)</f>
        <v>0</v>
      </c>
      <c r="AX29">
        <f>$B$13*BW29+$C$13*BX29+$F$13*CI29*(1-CL29)</f>
        <v>0</v>
      </c>
      <c r="AY29">
        <f>AX29*AZ29</f>
        <v>0</v>
      </c>
      <c r="AZ29">
        <f>($B$13*$D$11+$C$13*$D$11+$F$13*((CV29+CN29)/MAX(CV29+CN29+CW29, 0.1)*$I$11+CW29/MAX(CV29+CN29+CW29, 0.1)*$J$11))/($B$13+$C$13+$F$13)</f>
        <v>0</v>
      </c>
      <c r="BA29">
        <f>($B$13*$K$11+$C$13*$K$11+$F$13*((CV29+CN29)/MAX(CV29+CN29+CW29, 0.1)*$P$11+CW29/MAX(CV29+CN29+CW29, 0.1)*$Q$11))/($B$13+$C$13+$F$13)</f>
        <v>0</v>
      </c>
      <c r="BB29">
        <v>6</v>
      </c>
      <c r="BC29">
        <v>0.5</v>
      </c>
      <c r="BD29" t="s">
        <v>358</v>
      </c>
      <c r="BE29">
        <v>2</v>
      </c>
      <c r="BF29" t="b">
        <v>1</v>
      </c>
      <c r="BG29">
        <v>1774681783.1</v>
      </c>
      <c r="BH29">
        <v>419.5915000000001</v>
      </c>
      <c r="BI29">
        <v>419.9784</v>
      </c>
      <c r="BJ29">
        <v>21.49465</v>
      </c>
      <c r="BK29">
        <v>21.49283999999999</v>
      </c>
      <c r="BL29">
        <v>419.9527</v>
      </c>
      <c r="BM29">
        <v>21.19756</v>
      </c>
      <c r="BN29">
        <v>500.0067999999999</v>
      </c>
      <c r="BO29">
        <v>101.0269</v>
      </c>
      <c r="BP29">
        <v>0.09996846000000001</v>
      </c>
      <c r="BQ29">
        <v>26.86631</v>
      </c>
      <c r="BR29">
        <v>27.93007</v>
      </c>
      <c r="BS29">
        <v>999.9</v>
      </c>
      <c r="BT29">
        <v>0</v>
      </c>
      <c r="BU29">
        <v>0</v>
      </c>
      <c r="BV29">
        <v>10003.197</v>
      </c>
      <c r="BW29">
        <v>0</v>
      </c>
      <c r="BX29">
        <v>0.3833920000000001</v>
      </c>
      <c r="BY29">
        <v>-0.3872895</v>
      </c>
      <c r="BZ29">
        <v>428.8083</v>
      </c>
      <c r="CA29">
        <v>429.2033</v>
      </c>
      <c r="CB29">
        <v>0.0018096914</v>
      </c>
      <c r="CC29">
        <v>419.9784</v>
      </c>
      <c r="CD29">
        <v>21.49283999999999</v>
      </c>
      <c r="CE29">
        <v>2.171541</v>
      </c>
      <c r="CF29">
        <v>2.171358</v>
      </c>
      <c r="CG29">
        <v>18.7539</v>
      </c>
      <c r="CH29">
        <v>18.75254</v>
      </c>
      <c r="CI29">
        <v>1799.999</v>
      </c>
      <c r="CJ29">
        <v>0</v>
      </c>
      <c r="CK29">
        <v>1</v>
      </c>
      <c r="CL29">
        <v>0</v>
      </c>
      <c r="CM29">
        <v>1.71425</v>
      </c>
      <c r="CN29">
        <v>0</v>
      </c>
      <c r="CO29">
        <v>95.23255</v>
      </c>
      <c r="CP29">
        <v>9208.185000000001</v>
      </c>
      <c r="CQ29">
        <v>38.875</v>
      </c>
      <c r="CR29">
        <v>39.7185</v>
      </c>
      <c r="CS29">
        <v>39.312</v>
      </c>
      <c r="CT29">
        <v>38.2374</v>
      </c>
      <c r="CU29">
        <v>38.812</v>
      </c>
      <c r="CV29">
        <v>0</v>
      </c>
      <c r="CW29">
        <v>1799.999</v>
      </c>
      <c r="CX29">
        <v>0</v>
      </c>
      <c r="CY29">
        <v>1774681784.6</v>
      </c>
      <c r="CZ29">
        <v>0</v>
      </c>
      <c r="DA29">
        <v>1774666326.5</v>
      </c>
      <c r="DB29" t="s">
        <v>359</v>
      </c>
      <c r="DC29">
        <v>1774666322</v>
      </c>
      <c r="DD29">
        <v>1774666326.5</v>
      </c>
      <c r="DE29">
        <v>2</v>
      </c>
      <c r="DF29">
        <v>0.343</v>
      </c>
      <c r="DG29">
        <v>-0.026</v>
      </c>
      <c r="DH29">
        <v>-0.36</v>
      </c>
      <c r="DI29">
        <v>0.298</v>
      </c>
      <c r="DJ29">
        <v>420</v>
      </c>
      <c r="DK29">
        <v>22</v>
      </c>
      <c r="DL29">
        <v>0.17</v>
      </c>
      <c r="DM29">
        <v>0.02</v>
      </c>
      <c r="DN29">
        <v>-0.3872196829268292</v>
      </c>
      <c r="DO29">
        <v>0.09597980487804891</v>
      </c>
      <c r="DP29">
        <v>0.02736741336364358</v>
      </c>
      <c r="DQ29">
        <v>1</v>
      </c>
      <c r="DR29">
        <v>0.003794786439024391</v>
      </c>
      <c r="DS29">
        <v>-0.01314623272473867</v>
      </c>
      <c r="DT29">
        <v>0.001542239448613101</v>
      </c>
      <c r="DU29">
        <v>1</v>
      </c>
      <c r="DV29">
        <v>2</v>
      </c>
      <c r="DW29">
        <v>2</v>
      </c>
      <c r="DX29" t="s">
        <v>360</v>
      </c>
      <c r="DY29">
        <v>3.13048</v>
      </c>
      <c r="DZ29">
        <v>2.80646</v>
      </c>
      <c r="EA29">
        <v>0.0997758</v>
      </c>
      <c r="EB29">
        <v>0.099499</v>
      </c>
      <c r="EC29">
        <v>0.105864</v>
      </c>
      <c r="ED29">
        <v>0.105544</v>
      </c>
      <c r="EE29">
        <v>21153.7</v>
      </c>
      <c r="EF29">
        <v>27424.8</v>
      </c>
      <c r="EG29">
        <v>26453.4</v>
      </c>
      <c r="EH29">
        <v>33007.7</v>
      </c>
      <c r="EI29">
        <v>34937.2</v>
      </c>
      <c r="EJ29">
        <v>40319.6</v>
      </c>
      <c r="EK29">
        <v>41105.8</v>
      </c>
      <c r="EL29">
        <v>46068</v>
      </c>
      <c r="EM29">
        <v>2.03573</v>
      </c>
      <c r="EN29">
        <v>2.00268</v>
      </c>
      <c r="EO29">
        <v>0.133999</v>
      </c>
      <c r="EP29">
        <v>0</v>
      </c>
      <c r="EQ29">
        <v>25.7438</v>
      </c>
      <c r="ER29">
        <v>999.9</v>
      </c>
      <c r="ES29">
        <v>67.40000000000001</v>
      </c>
      <c r="ET29">
        <v>27.4</v>
      </c>
      <c r="EU29">
        <v>24.444</v>
      </c>
      <c r="EV29">
        <v>60.7626</v>
      </c>
      <c r="EW29">
        <v>31.6026</v>
      </c>
      <c r="EX29">
        <v>1</v>
      </c>
      <c r="EY29">
        <v>0.284334</v>
      </c>
      <c r="EZ29">
        <v>0.420528</v>
      </c>
      <c r="FA29">
        <v>20.2714</v>
      </c>
      <c r="FB29">
        <v>5.18704</v>
      </c>
      <c r="FC29">
        <v>11.9441</v>
      </c>
      <c r="FD29">
        <v>4.9557</v>
      </c>
      <c r="FE29">
        <v>3.285</v>
      </c>
      <c r="FF29">
        <v>9999</v>
      </c>
      <c r="FG29">
        <v>9999</v>
      </c>
      <c r="FH29">
        <v>9999</v>
      </c>
      <c r="FI29">
        <v>999.9</v>
      </c>
      <c r="FJ29">
        <v>1.86127</v>
      </c>
      <c r="FK29">
        <v>1.86264</v>
      </c>
      <c r="FL29">
        <v>1.86005</v>
      </c>
      <c r="FM29">
        <v>1.85836</v>
      </c>
      <c r="FN29">
        <v>1.8621</v>
      </c>
      <c r="FO29">
        <v>1.85883</v>
      </c>
      <c r="FP29">
        <v>1.8579</v>
      </c>
      <c r="FQ29">
        <v>1.86081</v>
      </c>
      <c r="FR29">
        <v>0</v>
      </c>
      <c r="FS29">
        <v>0</v>
      </c>
      <c r="FT29">
        <v>0</v>
      </c>
      <c r="FU29">
        <v>4.5</v>
      </c>
      <c r="FV29" t="s">
        <v>361</v>
      </c>
      <c r="FW29" t="s">
        <v>362</v>
      </c>
      <c r="FX29" t="s">
        <v>363</v>
      </c>
      <c r="FY29" t="s">
        <v>364</v>
      </c>
      <c r="FZ29" t="s">
        <v>364</v>
      </c>
      <c r="GA29" t="s">
        <v>363</v>
      </c>
      <c r="GB29">
        <v>0</v>
      </c>
      <c r="GC29">
        <v>100</v>
      </c>
      <c r="GD29">
        <v>100</v>
      </c>
      <c r="GE29">
        <v>-0.362</v>
      </c>
      <c r="GF29">
        <v>0.2972</v>
      </c>
      <c r="GG29">
        <v>-1.589593225013521</v>
      </c>
      <c r="GH29">
        <v>0.00192992804097616</v>
      </c>
      <c r="GI29">
        <v>3.244687122451424E-06</v>
      </c>
      <c r="GJ29">
        <v>-2.087531120305573E-09</v>
      </c>
      <c r="GK29">
        <v>0.05776174702018427</v>
      </c>
      <c r="GL29">
        <v>0.005089068596103195</v>
      </c>
      <c r="GM29">
        <v>0.0003257216593697226</v>
      </c>
      <c r="GN29">
        <v>-1.562898368296355E-06</v>
      </c>
      <c r="GO29">
        <v>0</v>
      </c>
      <c r="GP29">
        <v>1257</v>
      </c>
      <c r="GQ29">
        <v>1</v>
      </c>
      <c r="GR29">
        <v>31</v>
      </c>
      <c r="GS29">
        <v>257.7</v>
      </c>
      <c r="GT29">
        <v>257.7</v>
      </c>
      <c r="GU29">
        <v>1.0791</v>
      </c>
      <c r="GV29">
        <v>2.39258</v>
      </c>
      <c r="GW29">
        <v>1.44775</v>
      </c>
      <c r="GX29">
        <v>2.20337</v>
      </c>
      <c r="GY29">
        <v>1.44653</v>
      </c>
      <c r="GZ29">
        <v>2.35352</v>
      </c>
      <c r="HA29">
        <v>33.1099</v>
      </c>
      <c r="HB29">
        <v>14.8325</v>
      </c>
      <c r="HC29">
        <v>18</v>
      </c>
      <c r="HD29">
        <v>531.5839999999999</v>
      </c>
      <c r="HE29">
        <v>523.722</v>
      </c>
      <c r="HF29">
        <v>24.9998</v>
      </c>
      <c r="HG29">
        <v>30.6318</v>
      </c>
      <c r="HH29">
        <v>30.0001</v>
      </c>
      <c r="HI29">
        <v>30.9918</v>
      </c>
      <c r="HJ29">
        <v>30.9989</v>
      </c>
      <c r="HK29">
        <v>21.5746</v>
      </c>
      <c r="HL29">
        <v>20.0583</v>
      </c>
      <c r="HM29">
        <v>100</v>
      </c>
      <c r="HN29">
        <v>25</v>
      </c>
      <c r="HO29">
        <v>420</v>
      </c>
      <c r="HP29">
        <v>21.5</v>
      </c>
      <c r="HQ29">
        <v>103.168</v>
      </c>
      <c r="HR29">
        <v>102.041</v>
      </c>
    </row>
    <row r="30" spans="1:226">
      <c r="A30">
        <v>12</v>
      </c>
      <c r="B30">
        <v>1774681790</v>
      </c>
      <c r="C30">
        <v>44</v>
      </c>
      <c r="D30" t="s">
        <v>386</v>
      </c>
      <c r="E30" t="s">
        <v>387</v>
      </c>
      <c r="F30">
        <v>5</v>
      </c>
      <c r="I30">
        <v>1774681787.1</v>
      </c>
      <c r="J30">
        <f>(K30)/1000</f>
        <v>0</v>
      </c>
      <c r="K30">
        <f>IF(BF30, AN30, AH30)</f>
        <v>0</v>
      </c>
      <c r="L30">
        <f>IF(BF30, AI30, AG30)</f>
        <v>0</v>
      </c>
      <c r="M30">
        <f>BH30 - IF(AU30&gt;1, L30*BB30*100.0/(AW30), 0)</f>
        <v>0</v>
      </c>
      <c r="N30">
        <f>((T30-J30/2)*M30-L30)/(T30+J30/2)</f>
        <v>0</v>
      </c>
      <c r="O30">
        <f>N30*(BO30+BP30)/1000.0</f>
        <v>0</v>
      </c>
      <c r="P30">
        <f>(BH30 - IF(AU30&gt;1, L30*BB30*100.0/(AW30), 0))*(BO30+BP30)/1000.0</f>
        <v>0</v>
      </c>
      <c r="Q30">
        <f>2.0/((1/S30-1/R30)+SIGN(S30)*SQRT((1/S30-1/R30)*(1/S30-1/R30) + 4*BC30/((BC30+1)*(BC30+1))*(2*1/S30*1/R30-1/R30*1/R30)))</f>
        <v>0</v>
      </c>
      <c r="R30">
        <f>IF(LEFT(BD30,1)&lt;&gt;"0",IF(LEFT(BD30,1)="1",3.0,BE30),$D$5+$E$5*(BV30*BO30/($K$5*1000))+$F$5*(BV30*BO30/($K$5*1000))*MAX(MIN(BB30,$J$5),$I$5)*MAX(MIN(BB30,$J$5),$I$5)+$G$5*MAX(MIN(BB30,$J$5),$I$5)*(BV30*BO30/($K$5*1000))+$H$5*(BV30*BO30/($K$5*1000))*(BV30*BO30/($K$5*1000)))</f>
        <v>0</v>
      </c>
      <c r="S30">
        <f>J30*(1000-(1000*0.61365*exp(17.502*W30/(240.97+W30))/(BO30+BP30)+BJ30)/2)/(1000*0.61365*exp(17.502*W30/(240.97+W30))/(BO30+BP30)-BJ30)</f>
        <v>0</v>
      </c>
      <c r="T30">
        <f>1/((BC30+1)/(Q30/1.6)+1/(R30/1.37)) + BC30/((BC30+1)/(Q30/1.6) + BC30/(R30/1.37))</f>
        <v>0</v>
      </c>
      <c r="U30">
        <f>(AX30*BA30)</f>
        <v>0</v>
      </c>
      <c r="V30">
        <f>(BQ30+(U30+2*0.95*5.67E-8*(((BQ30+$B$9)+273)^4-(BQ30+273)^4)-44100*J30)/(1.84*29.3*R30+8*0.95*5.67E-8*(BQ30+273)^3))</f>
        <v>0</v>
      </c>
      <c r="W30">
        <f>($C$9*BR30+$D$9*BS30+$E$9*V30)</f>
        <v>0</v>
      </c>
      <c r="X30">
        <f>0.61365*exp(17.502*W30/(240.97+W30))</f>
        <v>0</v>
      </c>
      <c r="Y30">
        <f>(Z30/AA30*100)</f>
        <v>0</v>
      </c>
      <c r="Z30">
        <f>BJ30*(BO30+BP30)/1000</f>
        <v>0</v>
      </c>
      <c r="AA30">
        <f>0.61365*exp(17.502*BQ30/(240.97+BQ30))</f>
        <v>0</v>
      </c>
      <c r="AB30">
        <f>(X30-BJ30*(BO30+BP30)/1000)</f>
        <v>0</v>
      </c>
      <c r="AC30">
        <f>(-J30*44100)</f>
        <v>0</v>
      </c>
      <c r="AD30">
        <f>2*29.3*R30*0.92*(BQ30-W30)</f>
        <v>0</v>
      </c>
      <c r="AE30">
        <f>2*0.95*5.67E-8*(((BQ30+$B$9)+273)^4-(W30+273)^4)</f>
        <v>0</v>
      </c>
      <c r="AF30">
        <f>U30+AE30+AC30+AD30</f>
        <v>0</v>
      </c>
      <c r="AG30">
        <f>BN30*AU30*(BI30-BH30*(1000-AU30*BK30)/(1000-AU30*BJ30))/(100*BB30)</f>
        <v>0</v>
      </c>
      <c r="AH30">
        <f>1000*BN30*AU30*(BJ30-BK30)/(100*BB30*(1000-AU30*BJ30))</f>
        <v>0</v>
      </c>
      <c r="AI30">
        <f>(AJ30 - AK30 - BO30*1E3/(8.314*(BQ30+273.15)) * AM30/BN30 * AL30) * BN30/(100*BB30) * (1000 - BK30)/1000</f>
        <v>0</v>
      </c>
      <c r="AJ30">
        <v>429.2414323340198</v>
      </c>
      <c r="AK30">
        <v>428.8210666666662</v>
      </c>
      <c r="AL30">
        <v>7.704081785243371E-05</v>
      </c>
      <c r="AM30">
        <v>61.35787655002243</v>
      </c>
      <c r="AN30">
        <f>(AP30 - AO30 + BO30*1E3/(8.314*(BQ30+273.15)) * AR30/BN30 * AQ30) * BN30/(100*BB30) * 1000/(1000 - AP30)</f>
        <v>0</v>
      </c>
      <c r="AO30">
        <v>21.49473686923086</v>
      </c>
      <c r="AP30">
        <v>21.49814755244757</v>
      </c>
      <c r="AQ30">
        <v>6.915607030381414E-06</v>
      </c>
      <c r="AR30">
        <v>91.88205700752289</v>
      </c>
      <c r="AS30">
        <v>0</v>
      </c>
      <c r="AT30">
        <v>0</v>
      </c>
      <c r="AU30">
        <f>IF(AS30*$H$15&gt;=AW30,1.0,(AW30/(AW30-AS30*$H$15)))</f>
        <v>0</v>
      </c>
      <c r="AV30">
        <f>(AU30-1)*100</f>
        <v>0</v>
      </c>
      <c r="AW30">
        <f>MAX(0,($B$15+$C$15*BV30)/(1+$D$15*BV30)*BO30/(BQ30+273)*$E$15)</f>
        <v>0</v>
      </c>
      <c r="AX30">
        <f>$B$13*BW30+$C$13*BX30+$F$13*CI30*(1-CL30)</f>
        <v>0</v>
      </c>
      <c r="AY30">
        <f>AX30*AZ30</f>
        <v>0</v>
      </c>
      <c r="AZ30">
        <f>($B$13*$D$11+$C$13*$D$11+$F$13*((CV30+CN30)/MAX(CV30+CN30+CW30, 0.1)*$I$11+CW30/MAX(CV30+CN30+CW30, 0.1)*$J$11))/($B$13+$C$13+$F$13)</f>
        <v>0</v>
      </c>
      <c r="BA30">
        <f>($B$13*$K$11+$C$13*$K$11+$F$13*((CV30+CN30)/MAX(CV30+CN30+CW30, 0.1)*$P$11+CW30/MAX(CV30+CN30+CW30, 0.1)*$Q$11))/($B$13+$C$13+$F$13)</f>
        <v>0</v>
      </c>
      <c r="BB30">
        <v>6</v>
      </c>
      <c r="BC30">
        <v>0.5</v>
      </c>
      <c r="BD30" t="s">
        <v>358</v>
      </c>
      <c r="BE30">
        <v>2</v>
      </c>
      <c r="BF30" t="b">
        <v>1</v>
      </c>
      <c r="BG30">
        <v>1774681787.1</v>
      </c>
      <c r="BH30">
        <v>419.584</v>
      </c>
      <c r="BI30">
        <v>420.0178</v>
      </c>
      <c r="BJ30">
        <v>21.49738</v>
      </c>
      <c r="BK30">
        <v>21.49584</v>
      </c>
      <c r="BL30">
        <v>419.9456</v>
      </c>
      <c r="BM30">
        <v>21.20022000000001</v>
      </c>
      <c r="BN30">
        <v>499.9956</v>
      </c>
      <c r="BO30">
        <v>101.0276</v>
      </c>
      <c r="BP30">
        <v>0.09986911000000001</v>
      </c>
      <c r="BQ30">
        <v>26.86523</v>
      </c>
      <c r="BR30">
        <v>27.93175</v>
      </c>
      <c r="BS30">
        <v>999.9</v>
      </c>
      <c r="BT30">
        <v>0</v>
      </c>
      <c r="BU30">
        <v>0</v>
      </c>
      <c r="BV30">
        <v>10017.94</v>
      </c>
      <c r="BW30">
        <v>0</v>
      </c>
      <c r="BX30">
        <v>0.3833920000000001</v>
      </c>
      <c r="BY30">
        <v>-0.4339142</v>
      </c>
      <c r="BZ30">
        <v>428.8021</v>
      </c>
      <c r="CA30">
        <v>429.2449</v>
      </c>
      <c r="CB30">
        <v>0.00152110977</v>
      </c>
      <c r="CC30">
        <v>420.0178</v>
      </c>
      <c r="CD30">
        <v>21.49584</v>
      </c>
      <c r="CE30">
        <v>2.171828</v>
      </c>
      <c r="CF30">
        <v>2.171673</v>
      </c>
      <c r="CG30">
        <v>18.75599</v>
      </c>
      <c r="CH30">
        <v>18.75487</v>
      </c>
      <c r="CI30">
        <v>1800.003</v>
      </c>
      <c r="CJ30">
        <v>0</v>
      </c>
      <c r="CK30">
        <v>1</v>
      </c>
      <c r="CL30">
        <v>0</v>
      </c>
      <c r="CM30">
        <v>1.55878</v>
      </c>
      <c r="CN30">
        <v>0</v>
      </c>
      <c r="CO30">
        <v>95.25513000000001</v>
      </c>
      <c r="CP30">
        <v>9208.215</v>
      </c>
      <c r="CQ30">
        <v>38.875</v>
      </c>
      <c r="CR30">
        <v>39.7185</v>
      </c>
      <c r="CS30">
        <v>39.312</v>
      </c>
      <c r="CT30">
        <v>38.2122</v>
      </c>
      <c r="CU30">
        <v>38.812</v>
      </c>
      <c r="CV30">
        <v>0</v>
      </c>
      <c r="CW30">
        <v>1800.003</v>
      </c>
      <c r="CX30">
        <v>0</v>
      </c>
      <c r="CY30">
        <v>1774681788.2</v>
      </c>
      <c r="CZ30">
        <v>0</v>
      </c>
      <c r="DA30">
        <v>1774666326.5</v>
      </c>
      <c r="DB30" t="s">
        <v>359</v>
      </c>
      <c r="DC30">
        <v>1774666322</v>
      </c>
      <c r="DD30">
        <v>1774666326.5</v>
      </c>
      <c r="DE30">
        <v>2</v>
      </c>
      <c r="DF30">
        <v>0.343</v>
      </c>
      <c r="DG30">
        <v>-0.026</v>
      </c>
      <c r="DH30">
        <v>-0.36</v>
      </c>
      <c r="DI30">
        <v>0.298</v>
      </c>
      <c r="DJ30">
        <v>420</v>
      </c>
      <c r="DK30">
        <v>22</v>
      </c>
      <c r="DL30">
        <v>0.17</v>
      </c>
      <c r="DM30">
        <v>0.02</v>
      </c>
      <c r="DN30">
        <v>-0.390505225</v>
      </c>
      <c r="DO30">
        <v>-0.1492830281425883</v>
      </c>
      <c r="DP30">
        <v>0.02879926752843508</v>
      </c>
      <c r="DQ30">
        <v>0</v>
      </c>
      <c r="DR30">
        <v>0.003277206317500001</v>
      </c>
      <c r="DS30">
        <v>-0.01516602151632269</v>
      </c>
      <c r="DT30">
        <v>0.001633838133976873</v>
      </c>
      <c r="DU30">
        <v>1</v>
      </c>
      <c r="DV30">
        <v>1</v>
      </c>
      <c r="DW30">
        <v>2</v>
      </c>
      <c r="DX30" t="s">
        <v>367</v>
      </c>
      <c r="DY30">
        <v>3.13046</v>
      </c>
      <c r="DZ30">
        <v>2.80657</v>
      </c>
      <c r="EA30">
        <v>0.0997823</v>
      </c>
      <c r="EB30">
        <v>0.0995048</v>
      </c>
      <c r="EC30">
        <v>0.10587</v>
      </c>
      <c r="ED30">
        <v>0.105558</v>
      </c>
      <c r="EE30">
        <v>21153.5</v>
      </c>
      <c r="EF30">
        <v>27424.8</v>
      </c>
      <c r="EG30">
        <v>26453.3</v>
      </c>
      <c r="EH30">
        <v>33008</v>
      </c>
      <c r="EI30">
        <v>34936.8</v>
      </c>
      <c r="EJ30">
        <v>40319.2</v>
      </c>
      <c r="EK30">
        <v>41105.6</v>
      </c>
      <c r="EL30">
        <v>46068.3</v>
      </c>
      <c r="EM30">
        <v>2.0358</v>
      </c>
      <c r="EN30">
        <v>2.00268</v>
      </c>
      <c r="EO30">
        <v>0.133701</v>
      </c>
      <c r="EP30">
        <v>0</v>
      </c>
      <c r="EQ30">
        <v>25.746</v>
      </c>
      <c r="ER30">
        <v>999.9</v>
      </c>
      <c r="ES30">
        <v>67.40000000000001</v>
      </c>
      <c r="ET30">
        <v>27.4</v>
      </c>
      <c r="EU30">
        <v>24.4449</v>
      </c>
      <c r="EV30">
        <v>61.1726</v>
      </c>
      <c r="EW30">
        <v>31.6787</v>
      </c>
      <c r="EX30">
        <v>1</v>
      </c>
      <c r="EY30">
        <v>0.284334</v>
      </c>
      <c r="EZ30">
        <v>0.420643</v>
      </c>
      <c r="FA30">
        <v>20.2715</v>
      </c>
      <c r="FB30">
        <v>5.18674</v>
      </c>
      <c r="FC30">
        <v>11.9441</v>
      </c>
      <c r="FD30">
        <v>4.9557</v>
      </c>
      <c r="FE30">
        <v>3.285</v>
      </c>
      <c r="FF30">
        <v>9999</v>
      </c>
      <c r="FG30">
        <v>9999</v>
      </c>
      <c r="FH30">
        <v>9999</v>
      </c>
      <c r="FI30">
        <v>999.9</v>
      </c>
      <c r="FJ30">
        <v>1.86127</v>
      </c>
      <c r="FK30">
        <v>1.86264</v>
      </c>
      <c r="FL30">
        <v>1.86004</v>
      </c>
      <c r="FM30">
        <v>1.85837</v>
      </c>
      <c r="FN30">
        <v>1.86215</v>
      </c>
      <c r="FO30">
        <v>1.85884</v>
      </c>
      <c r="FP30">
        <v>1.85791</v>
      </c>
      <c r="FQ30">
        <v>1.86081</v>
      </c>
      <c r="FR30">
        <v>0</v>
      </c>
      <c r="FS30">
        <v>0</v>
      </c>
      <c r="FT30">
        <v>0</v>
      </c>
      <c r="FU30">
        <v>4.5</v>
      </c>
      <c r="FV30" t="s">
        <v>361</v>
      </c>
      <c r="FW30" t="s">
        <v>362</v>
      </c>
      <c r="FX30" t="s">
        <v>363</v>
      </c>
      <c r="FY30" t="s">
        <v>364</v>
      </c>
      <c r="FZ30" t="s">
        <v>364</v>
      </c>
      <c r="GA30" t="s">
        <v>363</v>
      </c>
      <c r="GB30">
        <v>0</v>
      </c>
      <c r="GC30">
        <v>100</v>
      </c>
      <c r="GD30">
        <v>100</v>
      </c>
      <c r="GE30">
        <v>-0.361</v>
      </c>
      <c r="GF30">
        <v>0.2972</v>
      </c>
      <c r="GG30">
        <v>-1.589593225013521</v>
      </c>
      <c r="GH30">
        <v>0.00192992804097616</v>
      </c>
      <c r="GI30">
        <v>3.244687122451424E-06</v>
      </c>
      <c r="GJ30">
        <v>-2.087531120305573E-09</v>
      </c>
      <c r="GK30">
        <v>0.05776174702018427</v>
      </c>
      <c r="GL30">
        <v>0.005089068596103195</v>
      </c>
      <c r="GM30">
        <v>0.0003257216593697226</v>
      </c>
      <c r="GN30">
        <v>-1.562898368296355E-06</v>
      </c>
      <c r="GO30">
        <v>0</v>
      </c>
      <c r="GP30">
        <v>1257</v>
      </c>
      <c r="GQ30">
        <v>1</v>
      </c>
      <c r="GR30">
        <v>31</v>
      </c>
      <c r="GS30">
        <v>257.8</v>
      </c>
      <c r="GT30">
        <v>257.7</v>
      </c>
      <c r="GU30">
        <v>1.0791</v>
      </c>
      <c r="GV30">
        <v>2.38892</v>
      </c>
      <c r="GW30">
        <v>1.44775</v>
      </c>
      <c r="GX30">
        <v>2.20215</v>
      </c>
      <c r="GY30">
        <v>1.44653</v>
      </c>
      <c r="GZ30">
        <v>2.37671</v>
      </c>
      <c r="HA30">
        <v>33.0875</v>
      </c>
      <c r="HB30">
        <v>14.8325</v>
      </c>
      <c r="HC30">
        <v>18</v>
      </c>
      <c r="HD30">
        <v>531.631</v>
      </c>
      <c r="HE30">
        <v>523.722</v>
      </c>
      <c r="HF30">
        <v>24.9999</v>
      </c>
      <c r="HG30">
        <v>30.6318</v>
      </c>
      <c r="HH30">
        <v>30.0001</v>
      </c>
      <c r="HI30">
        <v>30.9918</v>
      </c>
      <c r="HJ30">
        <v>30.9989</v>
      </c>
      <c r="HK30">
        <v>21.574</v>
      </c>
      <c r="HL30">
        <v>20.0583</v>
      </c>
      <c r="HM30">
        <v>100</v>
      </c>
      <c r="HN30">
        <v>25</v>
      </c>
      <c r="HO30">
        <v>420</v>
      </c>
      <c r="HP30">
        <v>21.5</v>
      </c>
      <c r="HQ30">
        <v>103.167</v>
      </c>
      <c r="HR30">
        <v>102.042</v>
      </c>
    </row>
    <row r="31" spans="1:226">
      <c r="A31">
        <v>13</v>
      </c>
      <c r="B31">
        <v>1774681794</v>
      </c>
      <c r="C31">
        <v>48</v>
      </c>
      <c r="D31" t="s">
        <v>388</v>
      </c>
      <c r="E31" t="s">
        <v>389</v>
      </c>
      <c r="F31">
        <v>5</v>
      </c>
      <c r="I31">
        <v>1774681791.1</v>
      </c>
      <c r="J31">
        <f>(K31)/1000</f>
        <v>0</v>
      </c>
      <c r="K31">
        <f>IF(BF31, AN31, AH31)</f>
        <v>0</v>
      </c>
      <c r="L31">
        <f>IF(BF31, AI31, AG31)</f>
        <v>0</v>
      </c>
      <c r="M31">
        <f>BH31 - IF(AU31&gt;1, L31*BB31*100.0/(AW31), 0)</f>
        <v>0</v>
      </c>
      <c r="N31">
        <f>((T31-J31/2)*M31-L31)/(T31+J31/2)</f>
        <v>0</v>
      </c>
      <c r="O31">
        <f>N31*(BO31+BP31)/1000.0</f>
        <v>0</v>
      </c>
      <c r="P31">
        <f>(BH31 - IF(AU31&gt;1, L31*BB31*100.0/(AW31), 0))*(BO31+BP31)/1000.0</f>
        <v>0</v>
      </c>
      <c r="Q31">
        <f>2.0/((1/S31-1/R31)+SIGN(S31)*SQRT((1/S31-1/R31)*(1/S31-1/R31) + 4*BC31/((BC31+1)*(BC31+1))*(2*1/S31*1/R31-1/R31*1/R31)))</f>
        <v>0</v>
      </c>
      <c r="R31">
        <f>IF(LEFT(BD31,1)&lt;&gt;"0",IF(LEFT(BD31,1)="1",3.0,BE31),$D$5+$E$5*(BV31*BO31/($K$5*1000))+$F$5*(BV31*BO31/($K$5*1000))*MAX(MIN(BB31,$J$5),$I$5)*MAX(MIN(BB31,$J$5),$I$5)+$G$5*MAX(MIN(BB31,$J$5),$I$5)*(BV31*BO31/($K$5*1000))+$H$5*(BV31*BO31/($K$5*1000))*(BV31*BO31/($K$5*1000)))</f>
        <v>0</v>
      </c>
      <c r="S31">
        <f>J31*(1000-(1000*0.61365*exp(17.502*W31/(240.97+W31))/(BO31+BP31)+BJ31)/2)/(1000*0.61365*exp(17.502*W31/(240.97+W31))/(BO31+BP31)-BJ31)</f>
        <v>0</v>
      </c>
      <c r="T31">
        <f>1/((BC31+1)/(Q31/1.6)+1/(R31/1.37)) + BC31/((BC31+1)/(Q31/1.6) + BC31/(R31/1.37))</f>
        <v>0</v>
      </c>
      <c r="U31">
        <f>(AX31*BA31)</f>
        <v>0</v>
      </c>
      <c r="V31">
        <f>(BQ31+(U31+2*0.95*5.67E-8*(((BQ31+$B$9)+273)^4-(BQ31+273)^4)-44100*J31)/(1.84*29.3*R31+8*0.95*5.67E-8*(BQ31+273)^3))</f>
        <v>0</v>
      </c>
      <c r="W31">
        <f>($C$9*BR31+$D$9*BS31+$E$9*V31)</f>
        <v>0</v>
      </c>
      <c r="X31">
        <f>0.61365*exp(17.502*W31/(240.97+W31))</f>
        <v>0</v>
      </c>
      <c r="Y31">
        <f>(Z31/AA31*100)</f>
        <v>0</v>
      </c>
      <c r="Z31">
        <f>BJ31*(BO31+BP31)/1000</f>
        <v>0</v>
      </c>
      <c r="AA31">
        <f>0.61365*exp(17.502*BQ31/(240.97+BQ31))</f>
        <v>0</v>
      </c>
      <c r="AB31">
        <f>(X31-BJ31*(BO31+BP31)/1000)</f>
        <v>0</v>
      </c>
      <c r="AC31">
        <f>(-J31*44100)</f>
        <v>0</v>
      </c>
      <c r="AD31">
        <f>2*29.3*R31*0.92*(BQ31-W31)</f>
        <v>0</v>
      </c>
      <c r="AE31">
        <f>2*0.95*5.67E-8*(((BQ31+$B$9)+273)^4-(W31+273)^4)</f>
        <v>0</v>
      </c>
      <c r="AF31">
        <f>U31+AE31+AC31+AD31</f>
        <v>0</v>
      </c>
      <c r="AG31">
        <f>BN31*AU31*(BI31-BH31*(1000-AU31*BK31)/(1000-AU31*BJ31))/(100*BB31)</f>
        <v>0</v>
      </c>
      <c r="AH31">
        <f>1000*BN31*AU31*(BJ31-BK31)/(100*BB31*(1000-AU31*BJ31))</f>
        <v>0</v>
      </c>
      <c r="AI31">
        <f>(AJ31 - AK31 - BO31*1E3/(8.314*(BQ31+273.15)) * AM31/BN31 * AL31) * BN31/(100*BB31) * (1000 - BK31)/1000</f>
        <v>0</v>
      </c>
      <c r="AJ31">
        <v>429.2524699039022</v>
      </c>
      <c r="AK31">
        <v>428.7892181818181</v>
      </c>
      <c r="AL31">
        <v>-0.000128066116483377</v>
      </c>
      <c r="AM31">
        <v>61.35787655002243</v>
      </c>
      <c r="AN31">
        <f>(AP31 - AO31 + BO31*1E3/(8.314*(BQ31+273.15)) * AR31/BN31 * AQ31) * BN31/(100*BB31) * 1000/(1000 - AP31)</f>
        <v>0</v>
      </c>
      <c r="AO31">
        <v>21.49863509500016</v>
      </c>
      <c r="AP31">
        <v>21.49997412587414</v>
      </c>
      <c r="AQ31">
        <v>1.468356252335454E-05</v>
      </c>
      <c r="AR31">
        <v>91.88205700752289</v>
      </c>
      <c r="AS31">
        <v>0</v>
      </c>
      <c r="AT31">
        <v>0</v>
      </c>
      <c r="AU31">
        <f>IF(AS31*$H$15&gt;=AW31,1.0,(AW31/(AW31-AS31*$H$15)))</f>
        <v>0</v>
      </c>
      <c r="AV31">
        <f>(AU31-1)*100</f>
        <v>0</v>
      </c>
      <c r="AW31">
        <f>MAX(0,($B$15+$C$15*BV31)/(1+$D$15*BV31)*BO31/(BQ31+273)*$E$15)</f>
        <v>0</v>
      </c>
      <c r="AX31">
        <f>$B$13*BW31+$C$13*BX31+$F$13*CI31*(1-CL31)</f>
        <v>0</v>
      </c>
      <c r="AY31">
        <f>AX31*AZ31</f>
        <v>0</v>
      </c>
      <c r="AZ31">
        <f>($B$13*$D$11+$C$13*$D$11+$F$13*((CV31+CN31)/MAX(CV31+CN31+CW31, 0.1)*$I$11+CW31/MAX(CV31+CN31+CW31, 0.1)*$J$11))/($B$13+$C$13+$F$13)</f>
        <v>0</v>
      </c>
      <c r="BA31">
        <f>($B$13*$K$11+$C$13*$K$11+$F$13*((CV31+CN31)/MAX(CV31+CN31+CW31, 0.1)*$P$11+CW31/MAX(CV31+CN31+CW31, 0.1)*$Q$11))/($B$13+$C$13+$F$13)</f>
        <v>0</v>
      </c>
      <c r="BB31">
        <v>6</v>
      </c>
      <c r="BC31">
        <v>0.5</v>
      </c>
      <c r="BD31" t="s">
        <v>358</v>
      </c>
      <c r="BE31">
        <v>2</v>
      </c>
      <c r="BF31" t="b">
        <v>1</v>
      </c>
      <c r="BG31">
        <v>1774681791.1</v>
      </c>
      <c r="BH31">
        <v>419.5975</v>
      </c>
      <c r="BI31">
        <v>420.0192</v>
      </c>
      <c r="BJ31">
        <v>21.49931</v>
      </c>
      <c r="BK31">
        <v>21.49834</v>
      </c>
      <c r="BL31">
        <v>419.9589</v>
      </c>
      <c r="BM31">
        <v>21.20213</v>
      </c>
      <c r="BN31">
        <v>499.9965</v>
      </c>
      <c r="BO31">
        <v>101.0283</v>
      </c>
      <c r="BP31">
        <v>0.10016447</v>
      </c>
      <c r="BQ31">
        <v>26.86352</v>
      </c>
      <c r="BR31">
        <v>27.93313</v>
      </c>
      <c r="BS31">
        <v>999.9</v>
      </c>
      <c r="BT31">
        <v>0</v>
      </c>
      <c r="BU31">
        <v>0</v>
      </c>
      <c r="BV31">
        <v>9982.565999999999</v>
      </c>
      <c r="BW31">
        <v>0</v>
      </c>
      <c r="BX31">
        <v>0.3833920000000001</v>
      </c>
      <c r="BY31">
        <v>-0.4217773</v>
      </c>
      <c r="BZ31">
        <v>428.8167</v>
      </c>
      <c r="CA31">
        <v>429.2470999999999</v>
      </c>
      <c r="CB31">
        <v>0.0009731290199999999</v>
      </c>
      <c r="CC31">
        <v>420.0192</v>
      </c>
      <c r="CD31">
        <v>21.49834</v>
      </c>
      <c r="CE31">
        <v>2.172041</v>
      </c>
      <c r="CF31">
        <v>2.171942</v>
      </c>
      <c r="CG31">
        <v>18.75756</v>
      </c>
      <c r="CH31">
        <v>18.75685</v>
      </c>
      <c r="CI31">
        <v>1800.002</v>
      </c>
      <c r="CJ31">
        <v>0</v>
      </c>
      <c r="CK31">
        <v>1</v>
      </c>
      <c r="CL31">
        <v>0</v>
      </c>
      <c r="CM31">
        <v>1.76893</v>
      </c>
      <c r="CN31">
        <v>0</v>
      </c>
      <c r="CO31">
        <v>95.09272</v>
      </c>
      <c r="CP31">
        <v>9208.215</v>
      </c>
      <c r="CQ31">
        <v>38.875</v>
      </c>
      <c r="CR31">
        <v>39.71850000000001</v>
      </c>
      <c r="CS31">
        <v>39.312</v>
      </c>
      <c r="CT31">
        <v>38.2311</v>
      </c>
      <c r="CU31">
        <v>38.812</v>
      </c>
      <c r="CV31">
        <v>0</v>
      </c>
      <c r="CW31">
        <v>1800.002</v>
      </c>
      <c r="CX31">
        <v>0</v>
      </c>
      <c r="CY31">
        <v>1774681792.4</v>
      </c>
      <c r="CZ31">
        <v>0</v>
      </c>
      <c r="DA31">
        <v>1774666326.5</v>
      </c>
      <c r="DB31" t="s">
        <v>359</v>
      </c>
      <c r="DC31">
        <v>1774666322</v>
      </c>
      <c r="DD31">
        <v>1774666326.5</v>
      </c>
      <c r="DE31">
        <v>2</v>
      </c>
      <c r="DF31">
        <v>0.343</v>
      </c>
      <c r="DG31">
        <v>-0.026</v>
      </c>
      <c r="DH31">
        <v>-0.36</v>
      </c>
      <c r="DI31">
        <v>0.298</v>
      </c>
      <c r="DJ31">
        <v>420</v>
      </c>
      <c r="DK31">
        <v>22</v>
      </c>
      <c r="DL31">
        <v>0.17</v>
      </c>
      <c r="DM31">
        <v>0.02</v>
      </c>
      <c r="DN31">
        <v>-0.3991073902439024</v>
      </c>
      <c r="DO31">
        <v>-0.1973583972125435</v>
      </c>
      <c r="DP31">
        <v>0.03096816606702804</v>
      </c>
      <c r="DQ31">
        <v>0</v>
      </c>
      <c r="DR31">
        <v>0.00227388507804878</v>
      </c>
      <c r="DS31">
        <v>-0.01083986851149825</v>
      </c>
      <c r="DT31">
        <v>0.001331984867573648</v>
      </c>
      <c r="DU31">
        <v>1</v>
      </c>
      <c r="DV31">
        <v>1</v>
      </c>
      <c r="DW31">
        <v>2</v>
      </c>
      <c r="DX31" t="s">
        <v>367</v>
      </c>
      <c r="DY31">
        <v>3.13044</v>
      </c>
      <c r="DZ31">
        <v>2.80625</v>
      </c>
      <c r="EA31">
        <v>0.0997758</v>
      </c>
      <c r="EB31">
        <v>0.0994932</v>
      </c>
      <c r="EC31">
        <v>0.105875</v>
      </c>
      <c r="ED31">
        <v>0.105557</v>
      </c>
      <c r="EE31">
        <v>21153.5</v>
      </c>
      <c r="EF31">
        <v>27425.4</v>
      </c>
      <c r="EG31">
        <v>26453.1</v>
      </c>
      <c r="EH31">
        <v>33008.2</v>
      </c>
      <c r="EI31">
        <v>34936.3</v>
      </c>
      <c r="EJ31">
        <v>40319.5</v>
      </c>
      <c r="EK31">
        <v>41105.2</v>
      </c>
      <c r="EL31">
        <v>46068.6</v>
      </c>
      <c r="EM31">
        <v>2.03585</v>
      </c>
      <c r="EN31">
        <v>2.0027</v>
      </c>
      <c r="EO31">
        <v>0.13344</v>
      </c>
      <c r="EP31">
        <v>0</v>
      </c>
      <c r="EQ31">
        <v>25.7497</v>
      </c>
      <c r="ER31">
        <v>999.9</v>
      </c>
      <c r="ES31">
        <v>67.40000000000001</v>
      </c>
      <c r="ET31">
        <v>27.4</v>
      </c>
      <c r="EU31">
        <v>24.4445</v>
      </c>
      <c r="EV31">
        <v>60.7126</v>
      </c>
      <c r="EW31">
        <v>31.7909</v>
      </c>
      <c r="EX31">
        <v>1</v>
      </c>
      <c r="EY31">
        <v>0.284441</v>
      </c>
      <c r="EZ31">
        <v>0.420398</v>
      </c>
      <c r="FA31">
        <v>20.2715</v>
      </c>
      <c r="FB31">
        <v>5.18689</v>
      </c>
      <c r="FC31">
        <v>11.9441</v>
      </c>
      <c r="FD31">
        <v>4.9556</v>
      </c>
      <c r="FE31">
        <v>3.285</v>
      </c>
      <c r="FF31">
        <v>9999</v>
      </c>
      <c r="FG31">
        <v>9999</v>
      </c>
      <c r="FH31">
        <v>9999</v>
      </c>
      <c r="FI31">
        <v>999.9</v>
      </c>
      <c r="FJ31">
        <v>1.86127</v>
      </c>
      <c r="FK31">
        <v>1.86264</v>
      </c>
      <c r="FL31">
        <v>1.86005</v>
      </c>
      <c r="FM31">
        <v>1.85837</v>
      </c>
      <c r="FN31">
        <v>1.86212</v>
      </c>
      <c r="FO31">
        <v>1.85884</v>
      </c>
      <c r="FP31">
        <v>1.85791</v>
      </c>
      <c r="FQ31">
        <v>1.86081</v>
      </c>
      <c r="FR31">
        <v>0</v>
      </c>
      <c r="FS31">
        <v>0</v>
      </c>
      <c r="FT31">
        <v>0</v>
      </c>
      <c r="FU31">
        <v>4.5</v>
      </c>
      <c r="FV31" t="s">
        <v>361</v>
      </c>
      <c r="FW31" t="s">
        <v>362</v>
      </c>
      <c r="FX31" t="s">
        <v>363</v>
      </c>
      <c r="FY31" t="s">
        <v>364</v>
      </c>
      <c r="FZ31" t="s">
        <v>364</v>
      </c>
      <c r="GA31" t="s">
        <v>363</v>
      </c>
      <c r="GB31">
        <v>0</v>
      </c>
      <c r="GC31">
        <v>100</v>
      </c>
      <c r="GD31">
        <v>100</v>
      </c>
      <c r="GE31">
        <v>-0.361</v>
      </c>
      <c r="GF31">
        <v>0.2972</v>
      </c>
      <c r="GG31">
        <v>-1.589593225013521</v>
      </c>
      <c r="GH31">
        <v>0.00192992804097616</v>
      </c>
      <c r="GI31">
        <v>3.244687122451424E-06</v>
      </c>
      <c r="GJ31">
        <v>-2.087531120305573E-09</v>
      </c>
      <c r="GK31">
        <v>0.05776174702018427</v>
      </c>
      <c r="GL31">
        <v>0.005089068596103195</v>
      </c>
      <c r="GM31">
        <v>0.0003257216593697226</v>
      </c>
      <c r="GN31">
        <v>-1.562898368296355E-06</v>
      </c>
      <c r="GO31">
        <v>0</v>
      </c>
      <c r="GP31">
        <v>1257</v>
      </c>
      <c r="GQ31">
        <v>1</v>
      </c>
      <c r="GR31">
        <v>31</v>
      </c>
      <c r="GS31">
        <v>257.9</v>
      </c>
      <c r="GT31">
        <v>257.8</v>
      </c>
      <c r="GU31">
        <v>1.0791</v>
      </c>
      <c r="GV31">
        <v>2.38281</v>
      </c>
      <c r="GW31">
        <v>1.44775</v>
      </c>
      <c r="GX31">
        <v>2.20337</v>
      </c>
      <c r="GY31">
        <v>1.44653</v>
      </c>
      <c r="GZ31">
        <v>2.39624</v>
      </c>
      <c r="HA31">
        <v>33.1099</v>
      </c>
      <c r="HB31">
        <v>14.8325</v>
      </c>
      <c r="HC31">
        <v>18</v>
      </c>
      <c r="HD31">
        <v>531.663</v>
      </c>
      <c r="HE31">
        <v>523.739</v>
      </c>
      <c r="HF31">
        <v>24.9998</v>
      </c>
      <c r="HG31">
        <v>30.6318</v>
      </c>
      <c r="HH31">
        <v>30.0002</v>
      </c>
      <c r="HI31">
        <v>30.9918</v>
      </c>
      <c r="HJ31">
        <v>30.9989</v>
      </c>
      <c r="HK31">
        <v>21.5756</v>
      </c>
      <c r="HL31">
        <v>20.0583</v>
      </c>
      <c r="HM31">
        <v>100</v>
      </c>
      <c r="HN31">
        <v>25</v>
      </c>
      <c r="HO31">
        <v>420</v>
      </c>
      <c r="HP31">
        <v>21.5</v>
      </c>
      <c r="HQ31">
        <v>103.166</v>
      </c>
      <c r="HR31">
        <v>102.042</v>
      </c>
    </row>
    <row r="32" spans="1:226">
      <c r="A32">
        <v>14</v>
      </c>
      <c r="B32">
        <v>1774681798</v>
      </c>
      <c r="C32">
        <v>52</v>
      </c>
      <c r="D32" t="s">
        <v>390</v>
      </c>
      <c r="E32" t="s">
        <v>391</v>
      </c>
      <c r="F32">
        <v>5</v>
      </c>
      <c r="I32">
        <v>1774681795.1</v>
      </c>
      <c r="J32">
        <f>(K32)/1000</f>
        <v>0</v>
      </c>
      <c r="K32">
        <f>IF(BF32, AN32, AH32)</f>
        <v>0</v>
      </c>
      <c r="L32">
        <f>IF(BF32, AI32, AG32)</f>
        <v>0</v>
      </c>
      <c r="M32">
        <f>BH32 - IF(AU32&gt;1, L32*BB32*100.0/(AW32), 0)</f>
        <v>0</v>
      </c>
      <c r="N32">
        <f>((T32-J32/2)*M32-L32)/(T32+J32/2)</f>
        <v>0</v>
      </c>
      <c r="O32">
        <f>N32*(BO32+BP32)/1000.0</f>
        <v>0</v>
      </c>
      <c r="P32">
        <f>(BH32 - IF(AU32&gt;1, L32*BB32*100.0/(AW32), 0))*(BO32+BP32)/1000.0</f>
        <v>0</v>
      </c>
      <c r="Q32">
        <f>2.0/((1/S32-1/R32)+SIGN(S32)*SQRT((1/S32-1/R32)*(1/S32-1/R32) + 4*BC32/((BC32+1)*(BC32+1))*(2*1/S32*1/R32-1/R32*1/R32)))</f>
        <v>0</v>
      </c>
      <c r="R32">
        <f>IF(LEFT(BD32,1)&lt;&gt;"0",IF(LEFT(BD32,1)="1",3.0,BE32),$D$5+$E$5*(BV32*BO32/($K$5*1000))+$F$5*(BV32*BO32/($K$5*1000))*MAX(MIN(BB32,$J$5),$I$5)*MAX(MIN(BB32,$J$5),$I$5)+$G$5*MAX(MIN(BB32,$J$5),$I$5)*(BV32*BO32/($K$5*1000))+$H$5*(BV32*BO32/($K$5*1000))*(BV32*BO32/($K$5*1000)))</f>
        <v>0</v>
      </c>
      <c r="S32">
        <f>J32*(1000-(1000*0.61365*exp(17.502*W32/(240.97+W32))/(BO32+BP32)+BJ32)/2)/(1000*0.61365*exp(17.502*W32/(240.97+W32))/(BO32+BP32)-BJ32)</f>
        <v>0</v>
      </c>
      <c r="T32">
        <f>1/((BC32+1)/(Q32/1.6)+1/(R32/1.37)) + BC32/((BC32+1)/(Q32/1.6) + BC32/(R32/1.37))</f>
        <v>0</v>
      </c>
      <c r="U32">
        <f>(AX32*BA32)</f>
        <v>0</v>
      </c>
      <c r="V32">
        <f>(BQ32+(U32+2*0.95*5.67E-8*(((BQ32+$B$9)+273)^4-(BQ32+273)^4)-44100*J32)/(1.84*29.3*R32+8*0.95*5.67E-8*(BQ32+273)^3))</f>
        <v>0</v>
      </c>
      <c r="W32">
        <f>($C$9*BR32+$D$9*BS32+$E$9*V32)</f>
        <v>0</v>
      </c>
      <c r="X32">
        <f>0.61365*exp(17.502*W32/(240.97+W32))</f>
        <v>0</v>
      </c>
      <c r="Y32">
        <f>(Z32/AA32*100)</f>
        <v>0</v>
      </c>
      <c r="Z32">
        <f>BJ32*(BO32+BP32)/1000</f>
        <v>0</v>
      </c>
      <c r="AA32">
        <f>0.61365*exp(17.502*BQ32/(240.97+BQ32))</f>
        <v>0</v>
      </c>
      <c r="AB32">
        <f>(X32-BJ32*(BO32+BP32)/1000)</f>
        <v>0</v>
      </c>
      <c r="AC32">
        <f>(-J32*44100)</f>
        <v>0</v>
      </c>
      <c r="AD32">
        <f>2*29.3*R32*0.92*(BQ32-W32)</f>
        <v>0</v>
      </c>
      <c r="AE32">
        <f>2*0.95*5.67E-8*(((BQ32+$B$9)+273)^4-(W32+273)^4)</f>
        <v>0</v>
      </c>
      <c r="AF32">
        <f>U32+AE32+AC32+AD32</f>
        <v>0</v>
      </c>
      <c r="AG32">
        <f>BN32*AU32*(BI32-BH32*(1000-AU32*BK32)/(1000-AU32*BJ32))/(100*BB32)</f>
        <v>0</v>
      </c>
      <c r="AH32">
        <f>1000*BN32*AU32*(BJ32-BK32)/(100*BB32*(1000-AU32*BJ32))</f>
        <v>0</v>
      </c>
      <c r="AI32">
        <f>(AJ32 - AK32 - BO32*1E3/(8.314*(BQ32+273.15)) * AM32/BN32 * AL32) * BN32/(100*BB32) * (1000 - BK32)/1000</f>
        <v>0</v>
      </c>
      <c r="AJ32">
        <v>429.1971350161814</v>
      </c>
      <c r="AK32">
        <v>428.8335939393939</v>
      </c>
      <c r="AL32">
        <v>0.0001557971953453611</v>
      </c>
      <c r="AM32">
        <v>61.35787655002243</v>
      </c>
      <c r="AN32">
        <f>(AP32 - AO32 + BO32*1E3/(8.314*(BQ32+273.15)) * AR32/BN32 * AQ32) * BN32/(100*BB32) * 1000/(1000 - AP32)</f>
        <v>0</v>
      </c>
      <c r="AO32">
        <v>21.49809898108596</v>
      </c>
      <c r="AP32">
        <v>21.50287552447553</v>
      </c>
      <c r="AQ32">
        <v>-5.514772156579829E-06</v>
      </c>
      <c r="AR32">
        <v>91.88205700752289</v>
      </c>
      <c r="AS32">
        <v>0</v>
      </c>
      <c r="AT32">
        <v>0</v>
      </c>
      <c r="AU32">
        <f>IF(AS32*$H$15&gt;=AW32,1.0,(AW32/(AW32-AS32*$H$15)))</f>
        <v>0</v>
      </c>
      <c r="AV32">
        <f>(AU32-1)*100</f>
        <v>0</v>
      </c>
      <c r="AW32">
        <f>MAX(0,($B$15+$C$15*BV32)/(1+$D$15*BV32)*BO32/(BQ32+273)*$E$15)</f>
        <v>0</v>
      </c>
      <c r="AX32">
        <f>$B$13*BW32+$C$13*BX32+$F$13*CI32*(1-CL32)</f>
        <v>0</v>
      </c>
      <c r="AY32">
        <f>AX32*AZ32</f>
        <v>0</v>
      </c>
      <c r="AZ32">
        <f>($B$13*$D$11+$C$13*$D$11+$F$13*((CV32+CN32)/MAX(CV32+CN32+CW32, 0.1)*$I$11+CW32/MAX(CV32+CN32+CW32, 0.1)*$J$11))/($B$13+$C$13+$F$13)</f>
        <v>0</v>
      </c>
      <c r="BA32">
        <f>($B$13*$K$11+$C$13*$K$11+$F$13*((CV32+CN32)/MAX(CV32+CN32+CW32, 0.1)*$P$11+CW32/MAX(CV32+CN32+CW32, 0.1)*$Q$11))/($B$13+$C$13+$F$13)</f>
        <v>0</v>
      </c>
      <c r="BB32">
        <v>6</v>
      </c>
      <c r="BC32">
        <v>0.5</v>
      </c>
      <c r="BD32" t="s">
        <v>358</v>
      </c>
      <c r="BE32">
        <v>2</v>
      </c>
      <c r="BF32" t="b">
        <v>1</v>
      </c>
      <c r="BG32">
        <v>1774681795.1</v>
      </c>
      <c r="BH32">
        <v>419.5812</v>
      </c>
      <c r="BI32">
        <v>419.9897</v>
      </c>
      <c r="BJ32">
        <v>21.50085</v>
      </c>
      <c r="BK32">
        <v>21.49899</v>
      </c>
      <c r="BL32">
        <v>419.9429</v>
      </c>
      <c r="BM32">
        <v>21.20364</v>
      </c>
      <c r="BN32">
        <v>499.9824</v>
      </c>
      <c r="BO32">
        <v>101.0282</v>
      </c>
      <c r="BP32">
        <v>0.10003691</v>
      </c>
      <c r="BQ32">
        <v>26.86534</v>
      </c>
      <c r="BR32">
        <v>27.93993</v>
      </c>
      <c r="BS32">
        <v>999.9</v>
      </c>
      <c r="BT32">
        <v>0</v>
      </c>
      <c r="BU32">
        <v>0</v>
      </c>
      <c r="BV32">
        <v>9989.880000000001</v>
      </c>
      <c r="BW32">
        <v>0</v>
      </c>
      <c r="BX32">
        <v>0.3833920000000001</v>
      </c>
      <c r="BY32">
        <v>-0.4082305</v>
      </c>
      <c r="BZ32">
        <v>428.8008</v>
      </c>
      <c r="CA32">
        <v>429.2172</v>
      </c>
      <c r="CB32">
        <v>0.001877786</v>
      </c>
      <c r="CC32">
        <v>419.9897</v>
      </c>
      <c r="CD32">
        <v>21.49899</v>
      </c>
      <c r="CE32">
        <v>2.172196</v>
      </c>
      <c r="CF32">
        <v>2.172005</v>
      </c>
      <c r="CG32">
        <v>18.75871</v>
      </c>
      <c r="CH32">
        <v>18.75732</v>
      </c>
      <c r="CI32">
        <v>1800.002</v>
      </c>
      <c r="CJ32">
        <v>0</v>
      </c>
      <c r="CK32">
        <v>1</v>
      </c>
      <c r="CL32">
        <v>0</v>
      </c>
      <c r="CM32">
        <v>1.78349</v>
      </c>
      <c r="CN32">
        <v>0</v>
      </c>
      <c r="CO32">
        <v>95.14453</v>
      </c>
      <c r="CP32">
        <v>9208.205000000002</v>
      </c>
      <c r="CQ32">
        <v>38.875</v>
      </c>
      <c r="CR32">
        <v>39.7248</v>
      </c>
      <c r="CS32">
        <v>39.312</v>
      </c>
      <c r="CT32">
        <v>38.2311</v>
      </c>
      <c r="CU32">
        <v>38.812</v>
      </c>
      <c r="CV32">
        <v>0</v>
      </c>
      <c r="CW32">
        <v>1800.002</v>
      </c>
      <c r="CX32">
        <v>0</v>
      </c>
      <c r="CY32">
        <v>1774681796.6</v>
      </c>
      <c r="CZ32">
        <v>0</v>
      </c>
      <c r="DA32">
        <v>1774666326.5</v>
      </c>
      <c r="DB32" t="s">
        <v>359</v>
      </c>
      <c r="DC32">
        <v>1774666322</v>
      </c>
      <c r="DD32">
        <v>1774666326.5</v>
      </c>
      <c r="DE32">
        <v>2</v>
      </c>
      <c r="DF32">
        <v>0.343</v>
      </c>
      <c r="DG32">
        <v>-0.026</v>
      </c>
      <c r="DH32">
        <v>-0.36</v>
      </c>
      <c r="DI32">
        <v>0.298</v>
      </c>
      <c r="DJ32">
        <v>420</v>
      </c>
      <c r="DK32">
        <v>22</v>
      </c>
      <c r="DL32">
        <v>0.17</v>
      </c>
      <c r="DM32">
        <v>0.02</v>
      </c>
      <c r="DN32">
        <v>-0.4018249268292683</v>
      </c>
      <c r="DO32">
        <v>-0.1611002299651568</v>
      </c>
      <c r="DP32">
        <v>0.03018194265546969</v>
      </c>
      <c r="DQ32">
        <v>0</v>
      </c>
      <c r="DR32">
        <v>0.001821424834146342</v>
      </c>
      <c r="DS32">
        <v>-0.004714683959581886</v>
      </c>
      <c r="DT32">
        <v>0.0009500965076653775</v>
      </c>
      <c r="DU32">
        <v>1</v>
      </c>
      <c r="DV32">
        <v>1</v>
      </c>
      <c r="DW32">
        <v>2</v>
      </c>
      <c r="DX32" t="s">
        <v>367</v>
      </c>
      <c r="DY32">
        <v>3.13051</v>
      </c>
      <c r="DZ32">
        <v>2.8065</v>
      </c>
      <c r="EA32">
        <v>0.09978670000000001</v>
      </c>
      <c r="EB32">
        <v>0.0995048</v>
      </c>
      <c r="EC32">
        <v>0.105886</v>
      </c>
      <c r="ED32">
        <v>0.105567</v>
      </c>
      <c r="EE32">
        <v>21153.5</v>
      </c>
      <c r="EF32">
        <v>27425.2</v>
      </c>
      <c r="EG32">
        <v>26453.4</v>
      </c>
      <c r="EH32">
        <v>33008.4</v>
      </c>
      <c r="EI32">
        <v>34936.3</v>
      </c>
      <c r="EJ32">
        <v>40319.3</v>
      </c>
      <c r="EK32">
        <v>41105.7</v>
      </c>
      <c r="EL32">
        <v>46068.9</v>
      </c>
      <c r="EM32">
        <v>2.03555</v>
      </c>
      <c r="EN32">
        <v>2.00245</v>
      </c>
      <c r="EO32">
        <v>0.134483</v>
      </c>
      <c r="EP32">
        <v>0</v>
      </c>
      <c r="EQ32">
        <v>25.754</v>
      </c>
      <c r="ER32">
        <v>999.9</v>
      </c>
      <c r="ES32">
        <v>67.40000000000001</v>
      </c>
      <c r="ET32">
        <v>27.4</v>
      </c>
      <c r="EU32">
        <v>24.446</v>
      </c>
      <c r="EV32">
        <v>60.9426</v>
      </c>
      <c r="EW32">
        <v>31.871</v>
      </c>
      <c r="EX32">
        <v>1</v>
      </c>
      <c r="EY32">
        <v>0.284375</v>
      </c>
      <c r="EZ32">
        <v>0.420272</v>
      </c>
      <c r="FA32">
        <v>20.2715</v>
      </c>
      <c r="FB32">
        <v>5.18734</v>
      </c>
      <c r="FC32">
        <v>11.9441</v>
      </c>
      <c r="FD32">
        <v>4.95555</v>
      </c>
      <c r="FE32">
        <v>3.285</v>
      </c>
      <c r="FF32">
        <v>9999</v>
      </c>
      <c r="FG32">
        <v>9999</v>
      </c>
      <c r="FH32">
        <v>9999</v>
      </c>
      <c r="FI32">
        <v>999.9</v>
      </c>
      <c r="FJ32">
        <v>1.86127</v>
      </c>
      <c r="FK32">
        <v>1.86264</v>
      </c>
      <c r="FL32">
        <v>1.86005</v>
      </c>
      <c r="FM32">
        <v>1.85837</v>
      </c>
      <c r="FN32">
        <v>1.86211</v>
      </c>
      <c r="FO32">
        <v>1.85883</v>
      </c>
      <c r="FP32">
        <v>1.85791</v>
      </c>
      <c r="FQ32">
        <v>1.86081</v>
      </c>
      <c r="FR32">
        <v>0</v>
      </c>
      <c r="FS32">
        <v>0</v>
      </c>
      <c r="FT32">
        <v>0</v>
      </c>
      <c r="FU32">
        <v>4.5</v>
      </c>
      <c r="FV32" t="s">
        <v>361</v>
      </c>
      <c r="FW32" t="s">
        <v>362</v>
      </c>
      <c r="FX32" t="s">
        <v>363</v>
      </c>
      <c r="FY32" t="s">
        <v>364</v>
      </c>
      <c r="FZ32" t="s">
        <v>364</v>
      </c>
      <c r="GA32" t="s">
        <v>363</v>
      </c>
      <c r="GB32">
        <v>0</v>
      </c>
      <c r="GC32">
        <v>100</v>
      </c>
      <c r="GD32">
        <v>100</v>
      </c>
      <c r="GE32">
        <v>-0.361</v>
      </c>
      <c r="GF32">
        <v>0.2973</v>
      </c>
      <c r="GG32">
        <v>-1.589593225013521</v>
      </c>
      <c r="GH32">
        <v>0.00192992804097616</v>
      </c>
      <c r="GI32">
        <v>3.244687122451424E-06</v>
      </c>
      <c r="GJ32">
        <v>-2.087531120305573E-09</v>
      </c>
      <c r="GK32">
        <v>0.05776174702018427</v>
      </c>
      <c r="GL32">
        <v>0.005089068596103195</v>
      </c>
      <c r="GM32">
        <v>0.0003257216593697226</v>
      </c>
      <c r="GN32">
        <v>-1.562898368296355E-06</v>
      </c>
      <c r="GO32">
        <v>0</v>
      </c>
      <c r="GP32">
        <v>1257</v>
      </c>
      <c r="GQ32">
        <v>1</v>
      </c>
      <c r="GR32">
        <v>31</v>
      </c>
      <c r="GS32">
        <v>257.9</v>
      </c>
      <c r="GT32">
        <v>257.9</v>
      </c>
      <c r="GU32">
        <v>1.07788</v>
      </c>
      <c r="GV32">
        <v>2.38037</v>
      </c>
      <c r="GW32">
        <v>1.44775</v>
      </c>
      <c r="GX32">
        <v>2.20215</v>
      </c>
      <c r="GY32">
        <v>1.44653</v>
      </c>
      <c r="GZ32">
        <v>2.3999</v>
      </c>
      <c r="HA32">
        <v>33.0875</v>
      </c>
      <c r="HB32">
        <v>14.8325</v>
      </c>
      <c r="HC32">
        <v>18</v>
      </c>
      <c r="HD32">
        <v>531.473</v>
      </c>
      <c r="HE32">
        <v>523.569</v>
      </c>
      <c r="HF32">
        <v>24.9999</v>
      </c>
      <c r="HG32">
        <v>30.6318</v>
      </c>
      <c r="HH32">
        <v>30.0001</v>
      </c>
      <c r="HI32">
        <v>30.9918</v>
      </c>
      <c r="HJ32">
        <v>30.9989</v>
      </c>
      <c r="HK32">
        <v>21.573</v>
      </c>
      <c r="HL32">
        <v>20.0583</v>
      </c>
      <c r="HM32">
        <v>100</v>
      </c>
      <c r="HN32">
        <v>25</v>
      </c>
      <c r="HO32">
        <v>420</v>
      </c>
      <c r="HP32">
        <v>21.5</v>
      </c>
      <c r="HQ32">
        <v>103.168</v>
      </c>
      <c r="HR32">
        <v>102.043</v>
      </c>
    </row>
    <row r="33" spans="1:226">
      <c r="A33">
        <v>15</v>
      </c>
      <c r="B33">
        <v>1774681802</v>
      </c>
      <c r="C33">
        <v>56</v>
      </c>
      <c r="D33" t="s">
        <v>392</v>
      </c>
      <c r="E33" t="s">
        <v>393</v>
      </c>
      <c r="F33">
        <v>5</v>
      </c>
      <c r="I33">
        <v>1774681799.1</v>
      </c>
      <c r="J33">
        <f>(K33)/1000</f>
        <v>0</v>
      </c>
      <c r="K33">
        <f>IF(BF33, AN33, AH33)</f>
        <v>0</v>
      </c>
      <c r="L33">
        <f>IF(BF33, AI33, AG33)</f>
        <v>0</v>
      </c>
      <c r="M33">
        <f>BH33 - IF(AU33&gt;1, L33*BB33*100.0/(AW33), 0)</f>
        <v>0</v>
      </c>
      <c r="N33">
        <f>((T33-J33/2)*M33-L33)/(T33+J33/2)</f>
        <v>0</v>
      </c>
      <c r="O33">
        <f>N33*(BO33+BP33)/1000.0</f>
        <v>0</v>
      </c>
      <c r="P33">
        <f>(BH33 - IF(AU33&gt;1, L33*BB33*100.0/(AW33), 0))*(BO33+BP33)/1000.0</f>
        <v>0</v>
      </c>
      <c r="Q33">
        <f>2.0/((1/S33-1/R33)+SIGN(S33)*SQRT((1/S33-1/R33)*(1/S33-1/R33) + 4*BC33/((BC33+1)*(BC33+1))*(2*1/S33*1/R33-1/R33*1/R33)))</f>
        <v>0</v>
      </c>
      <c r="R33">
        <f>IF(LEFT(BD33,1)&lt;&gt;"0",IF(LEFT(BD33,1)="1",3.0,BE33),$D$5+$E$5*(BV33*BO33/($K$5*1000))+$F$5*(BV33*BO33/($K$5*1000))*MAX(MIN(BB33,$J$5),$I$5)*MAX(MIN(BB33,$J$5),$I$5)+$G$5*MAX(MIN(BB33,$J$5),$I$5)*(BV33*BO33/($K$5*1000))+$H$5*(BV33*BO33/($K$5*1000))*(BV33*BO33/($K$5*1000)))</f>
        <v>0</v>
      </c>
      <c r="S33">
        <f>J33*(1000-(1000*0.61365*exp(17.502*W33/(240.97+W33))/(BO33+BP33)+BJ33)/2)/(1000*0.61365*exp(17.502*W33/(240.97+W33))/(BO33+BP33)-BJ33)</f>
        <v>0</v>
      </c>
      <c r="T33">
        <f>1/((BC33+1)/(Q33/1.6)+1/(R33/1.37)) + BC33/((BC33+1)/(Q33/1.6) + BC33/(R33/1.37))</f>
        <v>0</v>
      </c>
      <c r="U33">
        <f>(AX33*BA33)</f>
        <v>0</v>
      </c>
      <c r="V33">
        <f>(BQ33+(U33+2*0.95*5.67E-8*(((BQ33+$B$9)+273)^4-(BQ33+273)^4)-44100*J33)/(1.84*29.3*R33+8*0.95*5.67E-8*(BQ33+273)^3))</f>
        <v>0</v>
      </c>
      <c r="W33">
        <f>($C$9*BR33+$D$9*BS33+$E$9*V33)</f>
        <v>0</v>
      </c>
      <c r="X33">
        <f>0.61365*exp(17.502*W33/(240.97+W33))</f>
        <v>0</v>
      </c>
      <c r="Y33">
        <f>(Z33/AA33*100)</f>
        <v>0</v>
      </c>
      <c r="Z33">
        <f>BJ33*(BO33+BP33)/1000</f>
        <v>0</v>
      </c>
      <c r="AA33">
        <f>0.61365*exp(17.502*BQ33/(240.97+BQ33))</f>
        <v>0</v>
      </c>
      <c r="AB33">
        <f>(X33-BJ33*(BO33+BP33)/1000)</f>
        <v>0</v>
      </c>
      <c r="AC33">
        <f>(-J33*44100)</f>
        <v>0</v>
      </c>
      <c r="AD33">
        <f>2*29.3*R33*0.92*(BQ33-W33)</f>
        <v>0</v>
      </c>
      <c r="AE33">
        <f>2*0.95*5.67E-8*(((BQ33+$B$9)+273)^4-(W33+273)^4)</f>
        <v>0</v>
      </c>
      <c r="AF33">
        <f>U33+AE33+AC33+AD33</f>
        <v>0</v>
      </c>
      <c r="AG33">
        <f>BN33*AU33*(BI33-BH33*(1000-AU33*BK33)/(1000-AU33*BJ33))/(100*BB33)</f>
        <v>0</v>
      </c>
      <c r="AH33">
        <f>1000*BN33*AU33*(BJ33-BK33)/(100*BB33*(1000-AU33*BJ33))</f>
        <v>0</v>
      </c>
      <c r="AI33">
        <f>(AJ33 - AK33 - BO33*1E3/(8.314*(BQ33+273.15)) * AM33/BN33 * AL33) * BN33/(100*BB33) * (1000 - BK33)/1000</f>
        <v>0</v>
      </c>
      <c r="AJ33">
        <v>429.2958155046581</v>
      </c>
      <c r="AK33">
        <v>428.8773393939391</v>
      </c>
      <c r="AL33">
        <v>0.0001189906123284679</v>
      </c>
      <c r="AM33">
        <v>61.35787655002243</v>
      </c>
      <c r="AN33">
        <f>(AP33 - AO33 + BO33*1E3/(8.314*(BQ33+273.15)) * AR33/BN33 * AQ33) * BN33/(100*BB33) * 1000/(1000 - AP33)</f>
        <v>0</v>
      </c>
      <c r="AO33">
        <v>21.50050375292452</v>
      </c>
      <c r="AP33">
        <v>21.50460349650351</v>
      </c>
      <c r="AQ33">
        <v>8.415108669267857E-06</v>
      </c>
      <c r="AR33">
        <v>91.88205700752289</v>
      </c>
      <c r="AS33">
        <v>0</v>
      </c>
      <c r="AT33">
        <v>0</v>
      </c>
      <c r="AU33">
        <f>IF(AS33*$H$15&gt;=AW33,1.0,(AW33/(AW33-AS33*$H$15)))</f>
        <v>0</v>
      </c>
      <c r="AV33">
        <f>(AU33-1)*100</f>
        <v>0</v>
      </c>
      <c r="AW33">
        <f>MAX(0,($B$15+$C$15*BV33)/(1+$D$15*BV33)*BO33/(BQ33+273)*$E$15)</f>
        <v>0</v>
      </c>
      <c r="AX33">
        <f>$B$13*BW33+$C$13*BX33+$F$13*CI33*(1-CL33)</f>
        <v>0</v>
      </c>
      <c r="AY33">
        <f>AX33*AZ33</f>
        <v>0</v>
      </c>
      <c r="AZ33">
        <f>($B$13*$D$11+$C$13*$D$11+$F$13*((CV33+CN33)/MAX(CV33+CN33+CW33, 0.1)*$I$11+CW33/MAX(CV33+CN33+CW33, 0.1)*$J$11))/($B$13+$C$13+$F$13)</f>
        <v>0</v>
      </c>
      <c r="BA33">
        <f>($B$13*$K$11+$C$13*$K$11+$F$13*((CV33+CN33)/MAX(CV33+CN33+CW33, 0.1)*$P$11+CW33/MAX(CV33+CN33+CW33, 0.1)*$Q$11))/($B$13+$C$13+$F$13)</f>
        <v>0</v>
      </c>
      <c r="BB33">
        <v>6</v>
      </c>
      <c r="BC33">
        <v>0.5</v>
      </c>
      <c r="BD33" t="s">
        <v>358</v>
      </c>
      <c r="BE33">
        <v>2</v>
      </c>
      <c r="BF33" t="b">
        <v>1</v>
      </c>
      <c r="BG33">
        <v>1774681799.1</v>
      </c>
      <c r="BH33">
        <v>419.6288000000001</v>
      </c>
      <c r="BI33">
        <v>420.0386</v>
      </c>
      <c r="BJ33">
        <v>21.50346</v>
      </c>
      <c r="BK33">
        <v>21.50044</v>
      </c>
      <c r="BL33">
        <v>419.9901</v>
      </c>
      <c r="BM33">
        <v>21.20621</v>
      </c>
      <c r="BN33">
        <v>499.9813</v>
      </c>
      <c r="BO33">
        <v>101.0278</v>
      </c>
      <c r="BP33">
        <v>0.09994595000000001</v>
      </c>
      <c r="BQ33">
        <v>26.86965</v>
      </c>
      <c r="BR33">
        <v>27.94678</v>
      </c>
      <c r="BS33">
        <v>999.9</v>
      </c>
      <c r="BT33">
        <v>0</v>
      </c>
      <c r="BU33">
        <v>0</v>
      </c>
      <c r="BV33">
        <v>9997.637999999999</v>
      </c>
      <c r="BW33">
        <v>0</v>
      </c>
      <c r="BX33">
        <v>0.3833920000000001</v>
      </c>
      <c r="BY33">
        <v>-0.4099609</v>
      </c>
      <c r="BZ33">
        <v>428.8504000000001</v>
      </c>
      <c r="CA33">
        <v>429.2680999999999</v>
      </c>
      <c r="CB33">
        <v>0.003039741</v>
      </c>
      <c r="CC33">
        <v>420.0386</v>
      </c>
      <c r="CD33">
        <v>21.50044</v>
      </c>
      <c r="CE33">
        <v>2.172451</v>
      </c>
      <c r="CF33">
        <v>2.172144</v>
      </c>
      <c r="CG33">
        <v>18.76057</v>
      </c>
      <c r="CH33">
        <v>18.75833</v>
      </c>
      <c r="CI33">
        <v>1800.004</v>
      </c>
      <c r="CJ33">
        <v>0</v>
      </c>
      <c r="CK33">
        <v>1</v>
      </c>
      <c r="CL33">
        <v>0</v>
      </c>
      <c r="CM33">
        <v>1.66432</v>
      </c>
      <c r="CN33">
        <v>0</v>
      </c>
      <c r="CO33">
        <v>95.17126</v>
      </c>
      <c r="CP33">
        <v>9208.213999999998</v>
      </c>
      <c r="CQ33">
        <v>38.875</v>
      </c>
      <c r="CR33">
        <v>39.7122</v>
      </c>
      <c r="CS33">
        <v>39.312</v>
      </c>
      <c r="CT33">
        <v>38.2374</v>
      </c>
      <c r="CU33">
        <v>38.812</v>
      </c>
      <c r="CV33">
        <v>0</v>
      </c>
      <c r="CW33">
        <v>1800.004</v>
      </c>
      <c r="CX33">
        <v>0</v>
      </c>
      <c r="CY33">
        <v>1774681800.2</v>
      </c>
      <c r="CZ33">
        <v>0</v>
      </c>
      <c r="DA33">
        <v>1774666326.5</v>
      </c>
      <c r="DB33" t="s">
        <v>359</v>
      </c>
      <c r="DC33">
        <v>1774666322</v>
      </c>
      <c r="DD33">
        <v>1774666326.5</v>
      </c>
      <c r="DE33">
        <v>2</v>
      </c>
      <c r="DF33">
        <v>0.343</v>
      </c>
      <c r="DG33">
        <v>-0.026</v>
      </c>
      <c r="DH33">
        <v>-0.36</v>
      </c>
      <c r="DI33">
        <v>0.298</v>
      </c>
      <c r="DJ33">
        <v>420</v>
      </c>
      <c r="DK33">
        <v>22</v>
      </c>
      <c r="DL33">
        <v>0.17</v>
      </c>
      <c r="DM33">
        <v>0.02</v>
      </c>
      <c r="DN33">
        <v>-0.4125462926829268</v>
      </c>
      <c r="DO33">
        <v>-0.04953629268292722</v>
      </c>
      <c r="DP33">
        <v>0.02332827495137649</v>
      </c>
      <c r="DQ33">
        <v>1</v>
      </c>
      <c r="DR33">
        <v>0.001798629468292683</v>
      </c>
      <c r="DS33">
        <v>0.00402297606271777</v>
      </c>
      <c r="DT33">
        <v>0.0009290826708719703</v>
      </c>
      <c r="DU33">
        <v>1</v>
      </c>
      <c r="DV33">
        <v>2</v>
      </c>
      <c r="DW33">
        <v>2</v>
      </c>
      <c r="DX33" t="s">
        <v>360</v>
      </c>
      <c r="DY33">
        <v>3.13041</v>
      </c>
      <c r="DZ33">
        <v>2.8064</v>
      </c>
      <c r="EA33">
        <v>0.09978919999999999</v>
      </c>
      <c r="EB33">
        <v>0.0995023</v>
      </c>
      <c r="EC33">
        <v>0.105891</v>
      </c>
      <c r="ED33">
        <v>0.105562</v>
      </c>
      <c r="EE33">
        <v>21153.5</v>
      </c>
      <c r="EF33">
        <v>27425.1</v>
      </c>
      <c r="EG33">
        <v>26453.5</v>
      </c>
      <c r="EH33">
        <v>33008.3</v>
      </c>
      <c r="EI33">
        <v>34936.1</v>
      </c>
      <c r="EJ33">
        <v>40319.4</v>
      </c>
      <c r="EK33">
        <v>41105.7</v>
      </c>
      <c r="EL33">
        <v>46068.6</v>
      </c>
      <c r="EM33">
        <v>2.0356</v>
      </c>
      <c r="EN33">
        <v>2.00265</v>
      </c>
      <c r="EO33">
        <v>0.132844</v>
      </c>
      <c r="EP33">
        <v>0</v>
      </c>
      <c r="EQ33">
        <v>25.7588</v>
      </c>
      <c r="ER33">
        <v>999.9</v>
      </c>
      <c r="ES33">
        <v>67.40000000000001</v>
      </c>
      <c r="ET33">
        <v>27.4</v>
      </c>
      <c r="EU33">
        <v>24.446</v>
      </c>
      <c r="EV33">
        <v>61.1126</v>
      </c>
      <c r="EW33">
        <v>31.871</v>
      </c>
      <c r="EX33">
        <v>1</v>
      </c>
      <c r="EY33">
        <v>0.284474</v>
      </c>
      <c r="EZ33">
        <v>0.420664</v>
      </c>
      <c r="FA33">
        <v>20.2715</v>
      </c>
      <c r="FB33">
        <v>5.18719</v>
      </c>
      <c r="FC33">
        <v>11.9441</v>
      </c>
      <c r="FD33">
        <v>4.95565</v>
      </c>
      <c r="FE33">
        <v>3.285</v>
      </c>
      <c r="FF33">
        <v>9999</v>
      </c>
      <c r="FG33">
        <v>9999</v>
      </c>
      <c r="FH33">
        <v>9999</v>
      </c>
      <c r="FI33">
        <v>999.9</v>
      </c>
      <c r="FJ33">
        <v>1.86127</v>
      </c>
      <c r="FK33">
        <v>1.86264</v>
      </c>
      <c r="FL33">
        <v>1.86005</v>
      </c>
      <c r="FM33">
        <v>1.85837</v>
      </c>
      <c r="FN33">
        <v>1.8621</v>
      </c>
      <c r="FO33">
        <v>1.85884</v>
      </c>
      <c r="FP33">
        <v>1.85791</v>
      </c>
      <c r="FQ33">
        <v>1.86081</v>
      </c>
      <c r="FR33">
        <v>0</v>
      </c>
      <c r="FS33">
        <v>0</v>
      </c>
      <c r="FT33">
        <v>0</v>
      </c>
      <c r="FU33">
        <v>4.5</v>
      </c>
      <c r="FV33" t="s">
        <v>361</v>
      </c>
      <c r="FW33" t="s">
        <v>362</v>
      </c>
      <c r="FX33" t="s">
        <v>363</v>
      </c>
      <c r="FY33" t="s">
        <v>364</v>
      </c>
      <c r="FZ33" t="s">
        <v>364</v>
      </c>
      <c r="GA33" t="s">
        <v>363</v>
      </c>
      <c r="GB33">
        <v>0</v>
      </c>
      <c r="GC33">
        <v>100</v>
      </c>
      <c r="GD33">
        <v>100</v>
      </c>
      <c r="GE33">
        <v>-0.362</v>
      </c>
      <c r="GF33">
        <v>0.2973</v>
      </c>
      <c r="GG33">
        <v>-1.589593225013521</v>
      </c>
      <c r="GH33">
        <v>0.00192992804097616</v>
      </c>
      <c r="GI33">
        <v>3.244687122451424E-06</v>
      </c>
      <c r="GJ33">
        <v>-2.087531120305573E-09</v>
      </c>
      <c r="GK33">
        <v>0.05776174702018427</v>
      </c>
      <c r="GL33">
        <v>0.005089068596103195</v>
      </c>
      <c r="GM33">
        <v>0.0003257216593697226</v>
      </c>
      <c r="GN33">
        <v>-1.562898368296355E-06</v>
      </c>
      <c r="GO33">
        <v>0</v>
      </c>
      <c r="GP33">
        <v>1257</v>
      </c>
      <c r="GQ33">
        <v>1</v>
      </c>
      <c r="GR33">
        <v>31</v>
      </c>
      <c r="GS33">
        <v>258</v>
      </c>
      <c r="GT33">
        <v>257.9</v>
      </c>
      <c r="GU33">
        <v>1.07788</v>
      </c>
      <c r="GV33">
        <v>2.38281</v>
      </c>
      <c r="GW33">
        <v>1.44775</v>
      </c>
      <c r="GX33">
        <v>2.20215</v>
      </c>
      <c r="GY33">
        <v>1.44653</v>
      </c>
      <c r="GZ33">
        <v>2.3645</v>
      </c>
      <c r="HA33">
        <v>33.1099</v>
      </c>
      <c r="HB33">
        <v>14.8325</v>
      </c>
      <c r="HC33">
        <v>18</v>
      </c>
      <c r="HD33">
        <v>531.505</v>
      </c>
      <c r="HE33">
        <v>523.705</v>
      </c>
      <c r="HF33">
        <v>25</v>
      </c>
      <c r="HG33">
        <v>30.6318</v>
      </c>
      <c r="HH33">
        <v>30.0002</v>
      </c>
      <c r="HI33">
        <v>30.9918</v>
      </c>
      <c r="HJ33">
        <v>30.9989</v>
      </c>
      <c r="HK33">
        <v>21.5719</v>
      </c>
      <c r="HL33">
        <v>20.0583</v>
      </c>
      <c r="HM33">
        <v>100</v>
      </c>
      <c r="HN33">
        <v>25</v>
      </c>
      <c r="HO33">
        <v>420</v>
      </c>
      <c r="HP33">
        <v>21.5</v>
      </c>
      <c r="HQ33">
        <v>103.168</v>
      </c>
      <c r="HR33">
        <v>102.043</v>
      </c>
    </row>
    <row r="34" spans="1:226">
      <c r="A34">
        <v>16</v>
      </c>
      <c r="B34">
        <v>1774681806</v>
      </c>
      <c r="C34">
        <v>60</v>
      </c>
      <c r="D34" t="s">
        <v>394</v>
      </c>
      <c r="E34" t="s">
        <v>395</v>
      </c>
      <c r="F34">
        <v>5</v>
      </c>
      <c r="I34">
        <v>1774681803.1</v>
      </c>
      <c r="J34">
        <f>(K34)/1000</f>
        <v>0</v>
      </c>
      <c r="K34">
        <f>IF(BF34, AN34, AH34)</f>
        <v>0</v>
      </c>
      <c r="L34">
        <f>IF(BF34, AI34, AG34)</f>
        <v>0</v>
      </c>
      <c r="M34">
        <f>BH34 - IF(AU34&gt;1, L34*BB34*100.0/(AW34), 0)</f>
        <v>0</v>
      </c>
      <c r="N34">
        <f>((T34-J34/2)*M34-L34)/(T34+J34/2)</f>
        <v>0</v>
      </c>
      <c r="O34">
        <f>N34*(BO34+BP34)/1000.0</f>
        <v>0</v>
      </c>
      <c r="P34">
        <f>(BH34 - IF(AU34&gt;1, L34*BB34*100.0/(AW34), 0))*(BO34+BP34)/1000.0</f>
        <v>0</v>
      </c>
      <c r="Q34">
        <f>2.0/((1/S34-1/R34)+SIGN(S34)*SQRT((1/S34-1/R34)*(1/S34-1/R34) + 4*BC34/((BC34+1)*(BC34+1))*(2*1/S34*1/R34-1/R34*1/R34)))</f>
        <v>0</v>
      </c>
      <c r="R34">
        <f>IF(LEFT(BD34,1)&lt;&gt;"0",IF(LEFT(BD34,1)="1",3.0,BE34),$D$5+$E$5*(BV34*BO34/($K$5*1000))+$F$5*(BV34*BO34/($K$5*1000))*MAX(MIN(BB34,$J$5),$I$5)*MAX(MIN(BB34,$J$5),$I$5)+$G$5*MAX(MIN(BB34,$J$5),$I$5)*(BV34*BO34/($K$5*1000))+$H$5*(BV34*BO34/($K$5*1000))*(BV34*BO34/($K$5*1000)))</f>
        <v>0</v>
      </c>
      <c r="S34">
        <f>J34*(1000-(1000*0.61365*exp(17.502*W34/(240.97+W34))/(BO34+BP34)+BJ34)/2)/(1000*0.61365*exp(17.502*W34/(240.97+W34))/(BO34+BP34)-BJ34)</f>
        <v>0</v>
      </c>
      <c r="T34">
        <f>1/((BC34+1)/(Q34/1.6)+1/(R34/1.37)) + BC34/((BC34+1)/(Q34/1.6) + BC34/(R34/1.37))</f>
        <v>0</v>
      </c>
      <c r="U34">
        <f>(AX34*BA34)</f>
        <v>0</v>
      </c>
      <c r="V34">
        <f>(BQ34+(U34+2*0.95*5.67E-8*(((BQ34+$B$9)+273)^4-(BQ34+273)^4)-44100*J34)/(1.84*29.3*R34+8*0.95*5.67E-8*(BQ34+273)^3))</f>
        <v>0</v>
      </c>
      <c r="W34">
        <f>($C$9*BR34+$D$9*BS34+$E$9*V34)</f>
        <v>0</v>
      </c>
      <c r="X34">
        <f>0.61365*exp(17.502*W34/(240.97+W34))</f>
        <v>0</v>
      </c>
      <c r="Y34">
        <f>(Z34/AA34*100)</f>
        <v>0</v>
      </c>
      <c r="Z34">
        <f>BJ34*(BO34+BP34)/1000</f>
        <v>0</v>
      </c>
      <c r="AA34">
        <f>0.61365*exp(17.502*BQ34/(240.97+BQ34))</f>
        <v>0</v>
      </c>
      <c r="AB34">
        <f>(X34-BJ34*(BO34+BP34)/1000)</f>
        <v>0</v>
      </c>
      <c r="AC34">
        <f>(-J34*44100)</f>
        <v>0</v>
      </c>
      <c r="AD34">
        <f>2*29.3*R34*0.92*(BQ34-W34)</f>
        <v>0</v>
      </c>
      <c r="AE34">
        <f>2*0.95*5.67E-8*(((BQ34+$B$9)+273)^4-(W34+273)^4)</f>
        <v>0</v>
      </c>
      <c r="AF34">
        <f>U34+AE34+AC34+AD34</f>
        <v>0</v>
      </c>
      <c r="AG34">
        <f>BN34*AU34*(BI34-BH34*(1000-AU34*BK34)/(1000-AU34*BJ34))/(100*BB34)</f>
        <v>0</v>
      </c>
      <c r="AH34">
        <f>1000*BN34*AU34*(BJ34-BK34)/(100*BB34*(1000-AU34*BJ34))</f>
        <v>0</v>
      </c>
      <c r="AI34">
        <f>(AJ34 - AK34 - BO34*1E3/(8.314*(BQ34+273.15)) * AM34/BN34 * AL34) * BN34/(100*BB34) * (1000 - BK34)/1000</f>
        <v>0</v>
      </c>
      <c r="AJ34">
        <v>429.2305233413475</v>
      </c>
      <c r="AK34">
        <v>428.8717878787877</v>
      </c>
      <c r="AL34">
        <v>-3.137429218357386E-05</v>
      </c>
      <c r="AM34">
        <v>61.35787655002243</v>
      </c>
      <c r="AN34">
        <f>(AP34 - AO34 + BO34*1E3/(8.314*(BQ34+273.15)) * AR34/BN34 * AQ34) * BN34/(100*BB34) * 1000/(1000 - AP34)</f>
        <v>0</v>
      </c>
      <c r="AO34">
        <v>21.50029337979231</v>
      </c>
      <c r="AP34">
        <v>21.50684125874128</v>
      </c>
      <c r="AQ34">
        <v>6.192449902454288E-06</v>
      </c>
      <c r="AR34">
        <v>91.88205700752289</v>
      </c>
      <c r="AS34">
        <v>0</v>
      </c>
      <c r="AT34">
        <v>0</v>
      </c>
      <c r="AU34">
        <f>IF(AS34*$H$15&gt;=AW34,1.0,(AW34/(AW34-AS34*$H$15)))</f>
        <v>0</v>
      </c>
      <c r="AV34">
        <f>(AU34-1)*100</f>
        <v>0</v>
      </c>
      <c r="AW34">
        <f>MAX(0,($B$15+$C$15*BV34)/(1+$D$15*BV34)*BO34/(BQ34+273)*$E$15)</f>
        <v>0</v>
      </c>
      <c r="AX34">
        <f>$B$13*BW34+$C$13*BX34+$F$13*CI34*(1-CL34)</f>
        <v>0</v>
      </c>
      <c r="AY34">
        <f>AX34*AZ34</f>
        <v>0</v>
      </c>
      <c r="AZ34">
        <f>($B$13*$D$11+$C$13*$D$11+$F$13*((CV34+CN34)/MAX(CV34+CN34+CW34, 0.1)*$I$11+CW34/MAX(CV34+CN34+CW34, 0.1)*$J$11))/($B$13+$C$13+$F$13)</f>
        <v>0</v>
      </c>
      <c r="BA34">
        <f>($B$13*$K$11+$C$13*$K$11+$F$13*((CV34+CN34)/MAX(CV34+CN34+CW34, 0.1)*$P$11+CW34/MAX(CV34+CN34+CW34, 0.1)*$Q$11))/($B$13+$C$13+$F$13)</f>
        <v>0</v>
      </c>
      <c r="BB34">
        <v>6</v>
      </c>
      <c r="BC34">
        <v>0.5</v>
      </c>
      <c r="BD34" t="s">
        <v>358</v>
      </c>
      <c r="BE34">
        <v>2</v>
      </c>
      <c r="BF34" t="b">
        <v>1</v>
      </c>
      <c r="BG34">
        <v>1774681803.1</v>
      </c>
      <c r="BH34">
        <v>419.6571999999999</v>
      </c>
      <c r="BI34">
        <v>420.0051999999999</v>
      </c>
      <c r="BJ34">
        <v>21.50552</v>
      </c>
      <c r="BK34">
        <v>21.50033</v>
      </c>
      <c r="BL34">
        <v>420.0184</v>
      </c>
      <c r="BM34">
        <v>21.20823</v>
      </c>
      <c r="BN34">
        <v>499.9937</v>
      </c>
      <c r="BO34">
        <v>101.0271</v>
      </c>
      <c r="BP34">
        <v>0.09987925</v>
      </c>
      <c r="BQ34">
        <v>26.8714</v>
      </c>
      <c r="BR34">
        <v>27.93941999999999</v>
      </c>
      <c r="BS34">
        <v>999.9</v>
      </c>
      <c r="BT34">
        <v>0</v>
      </c>
      <c r="BU34">
        <v>0</v>
      </c>
      <c r="BV34">
        <v>10007.767</v>
      </c>
      <c r="BW34">
        <v>0</v>
      </c>
      <c r="BX34">
        <v>0.3833920000000001</v>
      </c>
      <c r="BY34">
        <v>-0.3481873999999999</v>
      </c>
      <c r="BZ34">
        <v>428.8804</v>
      </c>
      <c r="CA34">
        <v>429.234</v>
      </c>
      <c r="CB34">
        <v>0.005176925000000001</v>
      </c>
      <c r="CC34">
        <v>420.0051999999999</v>
      </c>
      <c r="CD34">
        <v>21.50033</v>
      </c>
      <c r="CE34">
        <v>2.172643</v>
      </c>
      <c r="CF34">
        <v>2.172121</v>
      </c>
      <c r="CG34">
        <v>18.76202</v>
      </c>
      <c r="CH34">
        <v>18.75816</v>
      </c>
      <c r="CI34">
        <v>1800.004</v>
      </c>
      <c r="CJ34">
        <v>0</v>
      </c>
      <c r="CK34">
        <v>1</v>
      </c>
      <c r="CL34">
        <v>0</v>
      </c>
      <c r="CM34">
        <v>1.64711</v>
      </c>
      <c r="CN34">
        <v>0</v>
      </c>
      <c r="CO34">
        <v>95.15915</v>
      </c>
      <c r="CP34">
        <v>9208.210999999999</v>
      </c>
      <c r="CQ34">
        <v>38.875</v>
      </c>
      <c r="CR34">
        <v>39.6996</v>
      </c>
      <c r="CS34">
        <v>39.312</v>
      </c>
      <c r="CT34">
        <v>38.2437</v>
      </c>
      <c r="CU34">
        <v>38.812</v>
      </c>
      <c r="CV34">
        <v>0</v>
      </c>
      <c r="CW34">
        <v>1800.004</v>
      </c>
      <c r="CX34">
        <v>0</v>
      </c>
      <c r="CY34">
        <v>1774681804.4</v>
      </c>
      <c r="CZ34">
        <v>0</v>
      </c>
      <c r="DA34">
        <v>1774666326.5</v>
      </c>
      <c r="DB34" t="s">
        <v>359</v>
      </c>
      <c r="DC34">
        <v>1774666322</v>
      </c>
      <c r="DD34">
        <v>1774666326.5</v>
      </c>
      <c r="DE34">
        <v>2</v>
      </c>
      <c r="DF34">
        <v>0.343</v>
      </c>
      <c r="DG34">
        <v>-0.026</v>
      </c>
      <c r="DH34">
        <v>-0.36</v>
      </c>
      <c r="DI34">
        <v>0.298</v>
      </c>
      <c r="DJ34">
        <v>420</v>
      </c>
      <c r="DK34">
        <v>22</v>
      </c>
      <c r="DL34">
        <v>0.17</v>
      </c>
      <c r="DM34">
        <v>0.02</v>
      </c>
      <c r="DN34">
        <v>-0.4049786829268294</v>
      </c>
      <c r="DO34">
        <v>0.2670220348432059</v>
      </c>
      <c r="DP34">
        <v>0.03562607913877001</v>
      </c>
      <c r="DQ34">
        <v>0</v>
      </c>
      <c r="DR34">
        <v>0.002557288882926829</v>
      </c>
      <c r="DS34">
        <v>0.01333308149268293</v>
      </c>
      <c r="DT34">
        <v>0.001714300715594631</v>
      </c>
      <c r="DU34">
        <v>1</v>
      </c>
      <c r="DV34">
        <v>1</v>
      </c>
      <c r="DW34">
        <v>2</v>
      </c>
      <c r="DX34" t="s">
        <v>367</v>
      </c>
      <c r="DY34">
        <v>3.13046</v>
      </c>
      <c r="DZ34">
        <v>2.80649</v>
      </c>
      <c r="EA34">
        <v>0.0997904</v>
      </c>
      <c r="EB34">
        <v>0.0994882</v>
      </c>
      <c r="EC34">
        <v>0.105898</v>
      </c>
      <c r="ED34">
        <v>0.105564</v>
      </c>
      <c r="EE34">
        <v>21153.3</v>
      </c>
      <c r="EF34">
        <v>27425.3</v>
      </c>
      <c r="EG34">
        <v>26453.3</v>
      </c>
      <c r="EH34">
        <v>33008</v>
      </c>
      <c r="EI34">
        <v>34935.6</v>
      </c>
      <c r="EJ34">
        <v>40319</v>
      </c>
      <c r="EK34">
        <v>41105.5</v>
      </c>
      <c r="EL34">
        <v>46068.3</v>
      </c>
      <c r="EM34">
        <v>2.03577</v>
      </c>
      <c r="EN34">
        <v>2.00252</v>
      </c>
      <c r="EO34">
        <v>0.133738</v>
      </c>
      <c r="EP34">
        <v>0</v>
      </c>
      <c r="EQ34">
        <v>25.7644</v>
      </c>
      <c r="ER34">
        <v>999.9</v>
      </c>
      <c r="ES34">
        <v>67.40000000000001</v>
      </c>
      <c r="ET34">
        <v>27.4</v>
      </c>
      <c r="EU34">
        <v>24.4449</v>
      </c>
      <c r="EV34">
        <v>60.9526</v>
      </c>
      <c r="EW34">
        <v>31.7869</v>
      </c>
      <c r="EX34">
        <v>1</v>
      </c>
      <c r="EY34">
        <v>0.284512</v>
      </c>
      <c r="EZ34">
        <v>0.421089</v>
      </c>
      <c r="FA34">
        <v>20.2713</v>
      </c>
      <c r="FB34">
        <v>5.18734</v>
      </c>
      <c r="FC34">
        <v>11.9441</v>
      </c>
      <c r="FD34">
        <v>4.9557</v>
      </c>
      <c r="FE34">
        <v>3.285</v>
      </c>
      <c r="FF34">
        <v>9999</v>
      </c>
      <c r="FG34">
        <v>9999</v>
      </c>
      <c r="FH34">
        <v>9999</v>
      </c>
      <c r="FI34">
        <v>999.9</v>
      </c>
      <c r="FJ34">
        <v>1.86127</v>
      </c>
      <c r="FK34">
        <v>1.86264</v>
      </c>
      <c r="FL34">
        <v>1.86005</v>
      </c>
      <c r="FM34">
        <v>1.85837</v>
      </c>
      <c r="FN34">
        <v>1.86213</v>
      </c>
      <c r="FO34">
        <v>1.85883</v>
      </c>
      <c r="FP34">
        <v>1.85791</v>
      </c>
      <c r="FQ34">
        <v>1.86081</v>
      </c>
      <c r="FR34">
        <v>0</v>
      </c>
      <c r="FS34">
        <v>0</v>
      </c>
      <c r="FT34">
        <v>0</v>
      </c>
      <c r="FU34">
        <v>4.5</v>
      </c>
      <c r="FV34" t="s">
        <v>361</v>
      </c>
      <c r="FW34" t="s">
        <v>362</v>
      </c>
      <c r="FX34" t="s">
        <v>363</v>
      </c>
      <c r="FY34" t="s">
        <v>364</v>
      </c>
      <c r="FZ34" t="s">
        <v>364</v>
      </c>
      <c r="GA34" t="s">
        <v>363</v>
      </c>
      <c r="GB34">
        <v>0</v>
      </c>
      <c r="GC34">
        <v>100</v>
      </c>
      <c r="GD34">
        <v>100</v>
      </c>
      <c r="GE34">
        <v>-0.361</v>
      </c>
      <c r="GF34">
        <v>0.2973</v>
      </c>
      <c r="GG34">
        <v>-1.589593225013521</v>
      </c>
      <c r="GH34">
        <v>0.00192992804097616</v>
      </c>
      <c r="GI34">
        <v>3.244687122451424E-06</v>
      </c>
      <c r="GJ34">
        <v>-2.087531120305573E-09</v>
      </c>
      <c r="GK34">
        <v>0.05776174702018427</v>
      </c>
      <c r="GL34">
        <v>0.005089068596103195</v>
      </c>
      <c r="GM34">
        <v>0.0003257216593697226</v>
      </c>
      <c r="GN34">
        <v>-1.562898368296355E-06</v>
      </c>
      <c r="GO34">
        <v>0</v>
      </c>
      <c r="GP34">
        <v>1257</v>
      </c>
      <c r="GQ34">
        <v>1</v>
      </c>
      <c r="GR34">
        <v>31</v>
      </c>
      <c r="GS34">
        <v>258.1</v>
      </c>
      <c r="GT34">
        <v>258</v>
      </c>
      <c r="GU34">
        <v>1.07788</v>
      </c>
      <c r="GV34">
        <v>2.39258</v>
      </c>
      <c r="GW34">
        <v>1.44775</v>
      </c>
      <c r="GX34">
        <v>2.20215</v>
      </c>
      <c r="GY34">
        <v>1.44653</v>
      </c>
      <c r="GZ34">
        <v>2.35107</v>
      </c>
      <c r="HA34">
        <v>33.0875</v>
      </c>
      <c r="HB34">
        <v>14.8238</v>
      </c>
      <c r="HC34">
        <v>18</v>
      </c>
      <c r="HD34">
        <v>531.615</v>
      </c>
      <c r="HE34">
        <v>523.62</v>
      </c>
      <c r="HF34">
        <v>25</v>
      </c>
      <c r="HG34">
        <v>30.6318</v>
      </c>
      <c r="HH34">
        <v>30.0002</v>
      </c>
      <c r="HI34">
        <v>30.9918</v>
      </c>
      <c r="HJ34">
        <v>30.9989</v>
      </c>
      <c r="HK34">
        <v>21.5739</v>
      </c>
      <c r="HL34">
        <v>20.0583</v>
      </c>
      <c r="HM34">
        <v>100</v>
      </c>
      <c r="HN34">
        <v>25</v>
      </c>
      <c r="HO34">
        <v>420</v>
      </c>
      <c r="HP34">
        <v>21.5</v>
      </c>
      <c r="HQ34">
        <v>103.167</v>
      </c>
      <c r="HR34">
        <v>102.042</v>
      </c>
    </row>
    <row r="35" spans="1:226">
      <c r="A35">
        <v>17</v>
      </c>
      <c r="B35">
        <v>1774681810</v>
      </c>
      <c r="C35">
        <v>64</v>
      </c>
      <c r="D35" t="s">
        <v>396</v>
      </c>
      <c r="E35" t="s">
        <v>397</v>
      </c>
      <c r="F35">
        <v>5</v>
      </c>
      <c r="I35">
        <v>1774681807.1</v>
      </c>
      <c r="J35">
        <f>(K35)/1000</f>
        <v>0</v>
      </c>
      <c r="K35">
        <f>IF(BF35, AN35, AH35)</f>
        <v>0</v>
      </c>
      <c r="L35">
        <f>IF(BF35, AI35, AG35)</f>
        <v>0</v>
      </c>
      <c r="M35">
        <f>BH35 - IF(AU35&gt;1, L35*BB35*100.0/(AW35), 0)</f>
        <v>0</v>
      </c>
      <c r="N35">
        <f>((T35-J35/2)*M35-L35)/(T35+J35/2)</f>
        <v>0</v>
      </c>
      <c r="O35">
        <f>N35*(BO35+BP35)/1000.0</f>
        <v>0</v>
      </c>
      <c r="P35">
        <f>(BH35 - IF(AU35&gt;1, L35*BB35*100.0/(AW35), 0))*(BO35+BP35)/1000.0</f>
        <v>0</v>
      </c>
      <c r="Q35">
        <f>2.0/((1/S35-1/R35)+SIGN(S35)*SQRT((1/S35-1/R35)*(1/S35-1/R35) + 4*BC35/((BC35+1)*(BC35+1))*(2*1/S35*1/R35-1/R35*1/R35)))</f>
        <v>0</v>
      </c>
      <c r="R35">
        <f>IF(LEFT(BD35,1)&lt;&gt;"0",IF(LEFT(BD35,1)="1",3.0,BE35),$D$5+$E$5*(BV35*BO35/($K$5*1000))+$F$5*(BV35*BO35/($K$5*1000))*MAX(MIN(BB35,$J$5),$I$5)*MAX(MIN(BB35,$J$5),$I$5)+$G$5*MAX(MIN(BB35,$J$5),$I$5)*(BV35*BO35/($K$5*1000))+$H$5*(BV35*BO35/($K$5*1000))*(BV35*BO35/($K$5*1000)))</f>
        <v>0</v>
      </c>
      <c r="S35">
        <f>J35*(1000-(1000*0.61365*exp(17.502*W35/(240.97+W35))/(BO35+BP35)+BJ35)/2)/(1000*0.61365*exp(17.502*W35/(240.97+W35))/(BO35+BP35)-BJ35)</f>
        <v>0</v>
      </c>
      <c r="T35">
        <f>1/((BC35+1)/(Q35/1.6)+1/(R35/1.37)) + BC35/((BC35+1)/(Q35/1.6) + BC35/(R35/1.37))</f>
        <v>0</v>
      </c>
      <c r="U35">
        <f>(AX35*BA35)</f>
        <v>0</v>
      </c>
      <c r="V35">
        <f>(BQ35+(U35+2*0.95*5.67E-8*(((BQ35+$B$9)+273)^4-(BQ35+273)^4)-44100*J35)/(1.84*29.3*R35+8*0.95*5.67E-8*(BQ35+273)^3))</f>
        <v>0</v>
      </c>
      <c r="W35">
        <f>($C$9*BR35+$D$9*BS35+$E$9*V35)</f>
        <v>0</v>
      </c>
      <c r="X35">
        <f>0.61365*exp(17.502*W35/(240.97+W35))</f>
        <v>0</v>
      </c>
      <c r="Y35">
        <f>(Z35/AA35*100)</f>
        <v>0</v>
      </c>
      <c r="Z35">
        <f>BJ35*(BO35+BP35)/1000</f>
        <v>0</v>
      </c>
      <c r="AA35">
        <f>0.61365*exp(17.502*BQ35/(240.97+BQ35))</f>
        <v>0</v>
      </c>
      <c r="AB35">
        <f>(X35-BJ35*(BO35+BP35)/1000)</f>
        <v>0</v>
      </c>
      <c r="AC35">
        <f>(-J35*44100)</f>
        <v>0</v>
      </c>
      <c r="AD35">
        <f>2*29.3*R35*0.92*(BQ35-W35)</f>
        <v>0</v>
      </c>
      <c r="AE35">
        <f>2*0.95*5.67E-8*(((BQ35+$B$9)+273)^4-(W35+273)^4)</f>
        <v>0</v>
      </c>
      <c r="AF35">
        <f>U35+AE35+AC35+AD35</f>
        <v>0</v>
      </c>
      <c r="AG35">
        <f>BN35*AU35*(BI35-BH35*(1000-AU35*BK35)/(1000-AU35*BJ35))/(100*BB35)</f>
        <v>0</v>
      </c>
      <c r="AH35">
        <f>1000*BN35*AU35*(BJ35-BK35)/(100*BB35*(1000-AU35*BJ35))</f>
        <v>0</v>
      </c>
      <c r="AI35">
        <f>(AJ35 - AK35 - BO35*1E3/(8.314*(BQ35+273.15)) * AM35/BN35 * AL35) * BN35/(100*BB35) * (1000 - BK35)/1000</f>
        <v>0</v>
      </c>
      <c r="AJ35">
        <v>429.2023470818906</v>
      </c>
      <c r="AK35">
        <v>428.8674909090907</v>
      </c>
      <c r="AL35">
        <v>-4.121826656075465E-05</v>
      </c>
      <c r="AM35">
        <v>61.35787655002243</v>
      </c>
      <c r="AN35">
        <f>(AP35 - AO35 + BO35*1E3/(8.314*(BQ35+273.15)) * AR35/BN35 * AQ35) * BN35/(100*BB35) * 1000/(1000 - AP35)</f>
        <v>0</v>
      </c>
      <c r="AO35">
        <v>21.50074337188549</v>
      </c>
      <c r="AP35">
        <v>21.506920979021</v>
      </c>
      <c r="AQ35">
        <v>8.146832955869505E-06</v>
      </c>
      <c r="AR35">
        <v>91.88205700752289</v>
      </c>
      <c r="AS35">
        <v>0</v>
      </c>
      <c r="AT35">
        <v>0</v>
      </c>
      <c r="AU35">
        <f>IF(AS35*$H$15&gt;=AW35,1.0,(AW35/(AW35-AS35*$H$15)))</f>
        <v>0</v>
      </c>
      <c r="AV35">
        <f>(AU35-1)*100</f>
        <v>0</v>
      </c>
      <c r="AW35">
        <f>MAX(0,($B$15+$C$15*BV35)/(1+$D$15*BV35)*BO35/(BQ35+273)*$E$15)</f>
        <v>0</v>
      </c>
      <c r="AX35">
        <f>$B$13*BW35+$C$13*BX35+$F$13*CI35*(1-CL35)</f>
        <v>0</v>
      </c>
      <c r="AY35">
        <f>AX35*AZ35</f>
        <v>0</v>
      </c>
      <c r="AZ35">
        <f>($B$13*$D$11+$C$13*$D$11+$F$13*((CV35+CN35)/MAX(CV35+CN35+CW35, 0.1)*$I$11+CW35/MAX(CV35+CN35+CW35, 0.1)*$J$11))/($B$13+$C$13+$F$13)</f>
        <v>0</v>
      </c>
      <c r="BA35">
        <f>($B$13*$K$11+$C$13*$K$11+$F$13*((CV35+CN35)/MAX(CV35+CN35+CW35, 0.1)*$P$11+CW35/MAX(CV35+CN35+CW35, 0.1)*$Q$11))/($B$13+$C$13+$F$13)</f>
        <v>0</v>
      </c>
      <c r="BB35">
        <v>6</v>
      </c>
      <c r="BC35">
        <v>0.5</v>
      </c>
      <c r="BD35" t="s">
        <v>358</v>
      </c>
      <c r="BE35">
        <v>2</v>
      </c>
      <c r="BF35" t="b">
        <v>1</v>
      </c>
      <c r="BG35">
        <v>1774681807.1</v>
      </c>
      <c r="BH35">
        <v>419.6519</v>
      </c>
      <c r="BI35">
        <v>419.9745</v>
      </c>
      <c r="BJ35">
        <v>21.50709</v>
      </c>
      <c r="BK35">
        <v>21.50095</v>
      </c>
      <c r="BL35">
        <v>420.0131</v>
      </c>
      <c r="BM35">
        <v>21.20978</v>
      </c>
      <c r="BN35">
        <v>500.0574</v>
      </c>
      <c r="BO35">
        <v>101.027</v>
      </c>
      <c r="BP35">
        <v>0.10011815</v>
      </c>
      <c r="BQ35">
        <v>26.87237</v>
      </c>
      <c r="BR35">
        <v>27.94574</v>
      </c>
      <c r="BS35">
        <v>999.9</v>
      </c>
      <c r="BT35">
        <v>0</v>
      </c>
      <c r="BU35">
        <v>0</v>
      </c>
      <c r="BV35">
        <v>9993.382000000001</v>
      </c>
      <c r="BW35">
        <v>0</v>
      </c>
      <c r="BX35">
        <v>0.3833920000000001</v>
      </c>
      <c r="BY35">
        <v>-0.3228637</v>
      </c>
      <c r="BZ35">
        <v>428.8758</v>
      </c>
      <c r="CA35">
        <v>429.2028999999999</v>
      </c>
      <c r="CB35">
        <v>0.006141662999999999</v>
      </c>
      <c r="CC35">
        <v>419.9745</v>
      </c>
      <c r="CD35">
        <v>21.50095</v>
      </c>
      <c r="CE35">
        <v>2.1728</v>
      </c>
      <c r="CF35">
        <v>2.172179</v>
      </c>
      <c r="CG35">
        <v>18.76316</v>
      </c>
      <c r="CH35">
        <v>18.75858</v>
      </c>
      <c r="CI35">
        <v>1800</v>
      </c>
      <c r="CJ35">
        <v>0</v>
      </c>
      <c r="CK35">
        <v>1</v>
      </c>
      <c r="CL35">
        <v>0</v>
      </c>
      <c r="CM35">
        <v>2.05753</v>
      </c>
      <c r="CN35">
        <v>0</v>
      </c>
      <c r="CO35">
        <v>95.20541999999999</v>
      </c>
      <c r="CP35">
        <v>9208.198</v>
      </c>
      <c r="CQ35">
        <v>38.875</v>
      </c>
      <c r="CR35">
        <v>39.687</v>
      </c>
      <c r="CS35">
        <v>39.312</v>
      </c>
      <c r="CT35">
        <v>38.25</v>
      </c>
      <c r="CU35">
        <v>38.812</v>
      </c>
      <c r="CV35">
        <v>0</v>
      </c>
      <c r="CW35">
        <v>1800</v>
      </c>
      <c r="CX35">
        <v>0</v>
      </c>
      <c r="CY35">
        <v>1774681808.6</v>
      </c>
      <c r="CZ35">
        <v>0</v>
      </c>
      <c r="DA35">
        <v>1774666326.5</v>
      </c>
      <c r="DB35" t="s">
        <v>359</v>
      </c>
      <c r="DC35">
        <v>1774666322</v>
      </c>
      <c r="DD35">
        <v>1774666326.5</v>
      </c>
      <c r="DE35">
        <v>2</v>
      </c>
      <c r="DF35">
        <v>0.343</v>
      </c>
      <c r="DG35">
        <v>-0.026</v>
      </c>
      <c r="DH35">
        <v>-0.36</v>
      </c>
      <c r="DI35">
        <v>0.298</v>
      </c>
      <c r="DJ35">
        <v>420</v>
      </c>
      <c r="DK35">
        <v>22</v>
      </c>
      <c r="DL35">
        <v>0.17</v>
      </c>
      <c r="DM35">
        <v>0.02</v>
      </c>
      <c r="DN35">
        <v>-0.382218512195122</v>
      </c>
      <c r="DO35">
        <v>0.3816134006968634</v>
      </c>
      <c r="DP35">
        <v>0.04523622684882266</v>
      </c>
      <c r="DQ35">
        <v>0</v>
      </c>
      <c r="DR35">
        <v>0.003394010621951219</v>
      </c>
      <c r="DS35">
        <v>0.02108205471428571</v>
      </c>
      <c r="DT35">
        <v>0.002160981063537975</v>
      </c>
      <c r="DU35">
        <v>1</v>
      </c>
      <c r="DV35">
        <v>1</v>
      </c>
      <c r="DW35">
        <v>2</v>
      </c>
      <c r="DX35" t="s">
        <v>367</v>
      </c>
      <c r="DY35">
        <v>3.13062</v>
      </c>
      <c r="DZ35">
        <v>2.80645</v>
      </c>
      <c r="EA35">
        <v>0.099786</v>
      </c>
      <c r="EB35">
        <v>0.099491</v>
      </c>
      <c r="EC35">
        <v>0.105895</v>
      </c>
      <c r="ED35">
        <v>0.105567</v>
      </c>
      <c r="EE35">
        <v>21153.4</v>
      </c>
      <c r="EF35">
        <v>27424.8</v>
      </c>
      <c r="EG35">
        <v>26453.3</v>
      </c>
      <c r="EH35">
        <v>33007.4</v>
      </c>
      <c r="EI35">
        <v>34935.9</v>
      </c>
      <c r="EJ35">
        <v>40318.1</v>
      </c>
      <c r="EK35">
        <v>41105.7</v>
      </c>
      <c r="EL35">
        <v>46067.5</v>
      </c>
      <c r="EM35">
        <v>2.03597</v>
      </c>
      <c r="EN35">
        <v>2.0024</v>
      </c>
      <c r="EO35">
        <v>0.132844</v>
      </c>
      <c r="EP35">
        <v>0</v>
      </c>
      <c r="EQ35">
        <v>25.7702</v>
      </c>
      <c r="ER35">
        <v>999.9</v>
      </c>
      <c r="ES35">
        <v>67.40000000000001</v>
      </c>
      <c r="ET35">
        <v>27.4</v>
      </c>
      <c r="EU35">
        <v>24.444</v>
      </c>
      <c r="EV35">
        <v>60.9426</v>
      </c>
      <c r="EW35">
        <v>31.6226</v>
      </c>
      <c r="EX35">
        <v>1</v>
      </c>
      <c r="EY35">
        <v>0.284599</v>
      </c>
      <c r="EZ35">
        <v>0.42155</v>
      </c>
      <c r="FA35">
        <v>20.2714</v>
      </c>
      <c r="FB35">
        <v>5.18749</v>
      </c>
      <c r="FC35">
        <v>11.9441</v>
      </c>
      <c r="FD35">
        <v>4.9557</v>
      </c>
      <c r="FE35">
        <v>3.285</v>
      </c>
      <c r="FF35">
        <v>9999</v>
      </c>
      <c r="FG35">
        <v>9999</v>
      </c>
      <c r="FH35">
        <v>9999</v>
      </c>
      <c r="FI35">
        <v>999.9</v>
      </c>
      <c r="FJ35">
        <v>1.86127</v>
      </c>
      <c r="FK35">
        <v>1.86264</v>
      </c>
      <c r="FL35">
        <v>1.86005</v>
      </c>
      <c r="FM35">
        <v>1.85837</v>
      </c>
      <c r="FN35">
        <v>1.86212</v>
      </c>
      <c r="FO35">
        <v>1.85884</v>
      </c>
      <c r="FP35">
        <v>1.85791</v>
      </c>
      <c r="FQ35">
        <v>1.86081</v>
      </c>
      <c r="FR35">
        <v>0</v>
      </c>
      <c r="FS35">
        <v>0</v>
      </c>
      <c r="FT35">
        <v>0</v>
      </c>
      <c r="FU35">
        <v>4.5</v>
      </c>
      <c r="FV35" t="s">
        <v>361</v>
      </c>
      <c r="FW35" t="s">
        <v>362</v>
      </c>
      <c r="FX35" t="s">
        <v>363</v>
      </c>
      <c r="FY35" t="s">
        <v>364</v>
      </c>
      <c r="FZ35" t="s">
        <v>364</v>
      </c>
      <c r="GA35" t="s">
        <v>363</v>
      </c>
      <c r="GB35">
        <v>0</v>
      </c>
      <c r="GC35">
        <v>100</v>
      </c>
      <c r="GD35">
        <v>100</v>
      </c>
      <c r="GE35">
        <v>-0.361</v>
      </c>
      <c r="GF35">
        <v>0.2973</v>
      </c>
      <c r="GG35">
        <v>-1.589593225013521</v>
      </c>
      <c r="GH35">
        <v>0.00192992804097616</v>
      </c>
      <c r="GI35">
        <v>3.244687122451424E-06</v>
      </c>
      <c r="GJ35">
        <v>-2.087531120305573E-09</v>
      </c>
      <c r="GK35">
        <v>0.05776174702018427</v>
      </c>
      <c r="GL35">
        <v>0.005089068596103195</v>
      </c>
      <c r="GM35">
        <v>0.0003257216593697226</v>
      </c>
      <c r="GN35">
        <v>-1.562898368296355E-06</v>
      </c>
      <c r="GO35">
        <v>0</v>
      </c>
      <c r="GP35">
        <v>1257</v>
      </c>
      <c r="GQ35">
        <v>1</v>
      </c>
      <c r="GR35">
        <v>31</v>
      </c>
      <c r="GS35">
        <v>258.1</v>
      </c>
      <c r="GT35">
        <v>258.1</v>
      </c>
      <c r="GU35">
        <v>1.07788</v>
      </c>
      <c r="GV35">
        <v>2.39868</v>
      </c>
      <c r="GW35">
        <v>1.44775</v>
      </c>
      <c r="GX35">
        <v>2.20215</v>
      </c>
      <c r="GY35">
        <v>1.44653</v>
      </c>
      <c r="GZ35">
        <v>2.25708</v>
      </c>
      <c r="HA35">
        <v>33.0875</v>
      </c>
      <c r="HB35">
        <v>14.8238</v>
      </c>
      <c r="HC35">
        <v>18</v>
      </c>
      <c r="HD35">
        <v>531.742</v>
      </c>
      <c r="HE35">
        <v>523.535</v>
      </c>
      <c r="HF35">
        <v>25.0001</v>
      </c>
      <c r="HG35">
        <v>30.6318</v>
      </c>
      <c r="HH35">
        <v>30.0002</v>
      </c>
      <c r="HI35">
        <v>30.9918</v>
      </c>
      <c r="HJ35">
        <v>30.9989</v>
      </c>
      <c r="HK35">
        <v>21.5744</v>
      </c>
      <c r="HL35">
        <v>20.0583</v>
      </c>
      <c r="HM35">
        <v>100</v>
      </c>
      <c r="HN35">
        <v>25</v>
      </c>
      <c r="HO35">
        <v>420</v>
      </c>
      <c r="HP35">
        <v>21.5</v>
      </c>
      <c r="HQ35">
        <v>103.167</v>
      </c>
      <c r="HR35">
        <v>102.04</v>
      </c>
    </row>
    <row r="36" spans="1:226">
      <c r="A36">
        <v>18</v>
      </c>
      <c r="B36">
        <v>1774681814</v>
      </c>
      <c r="C36">
        <v>68</v>
      </c>
      <c r="D36" t="s">
        <v>398</v>
      </c>
      <c r="E36" t="s">
        <v>399</v>
      </c>
      <c r="F36">
        <v>5</v>
      </c>
      <c r="I36">
        <v>1774681811.1</v>
      </c>
      <c r="J36">
        <f>(K36)/1000</f>
        <v>0</v>
      </c>
      <c r="K36">
        <f>IF(BF36, AN36, AH36)</f>
        <v>0</v>
      </c>
      <c r="L36">
        <f>IF(BF36, AI36, AG36)</f>
        <v>0</v>
      </c>
      <c r="M36">
        <f>BH36 - IF(AU36&gt;1, L36*BB36*100.0/(AW36), 0)</f>
        <v>0</v>
      </c>
      <c r="N36">
        <f>((T36-J36/2)*M36-L36)/(T36+J36/2)</f>
        <v>0</v>
      </c>
      <c r="O36">
        <f>N36*(BO36+BP36)/1000.0</f>
        <v>0</v>
      </c>
      <c r="P36">
        <f>(BH36 - IF(AU36&gt;1, L36*BB36*100.0/(AW36), 0))*(BO36+BP36)/1000.0</f>
        <v>0</v>
      </c>
      <c r="Q36">
        <f>2.0/((1/S36-1/R36)+SIGN(S36)*SQRT((1/S36-1/R36)*(1/S36-1/R36) + 4*BC36/((BC36+1)*(BC36+1))*(2*1/S36*1/R36-1/R36*1/R36)))</f>
        <v>0</v>
      </c>
      <c r="R36">
        <f>IF(LEFT(BD36,1)&lt;&gt;"0",IF(LEFT(BD36,1)="1",3.0,BE36),$D$5+$E$5*(BV36*BO36/($K$5*1000))+$F$5*(BV36*BO36/($K$5*1000))*MAX(MIN(BB36,$J$5),$I$5)*MAX(MIN(BB36,$J$5),$I$5)+$G$5*MAX(MIN(BB36,$J$5),$I$5)*(BV36*BO36/($K$5*1000))+$H$5*(BV36*BO36/($K$5*1000))*(BV36*BO36/($K$5*1000)))</f>
        <v>0</v>
      </c>
      <c r="S36">
        <f>J36*(1000-(1000*0.61365*exp(17.502*W36/(240.97+W36))/(BO36+BP36)+BJ36)/2)/(1000*0.61365*exp(17.502*W36/(240.97+W36))/(BO36+BP36)-BJ36)</f>
        <v>0</v>
      </c>
      <c r="T36">
        <f>1/((BC36+1)/(Q36/1.6)+1/(R36/1.37)) + BC36/((BC36+1)/(Q36/1.6) + BC36/(R36/1.37))</f>
        <v>0</v>
      </c>
      <c r="U36">
        <f>(AX36*BA36)</f>
        <v>0</v>
      </c>
      <c r="V36">
        <f>(BQ36+(U36+2*0.95*5.67E-8*(((BQ36+$B$9)+273)^4-(BQ36+273)^4)-44100*J36)/(1.84*29.3*R36+8*0.95*5.67E-8*(BQ36+273)^3))</f>
        <v>0</v>
      </c>
      <c r="W36">
        <f>($C$9*BR36+$D$9*BS36+$E$9*V36)</f>
        <v>0</v>
      </c>
      <c r="X36">
        <f>0.61365*exp(17.502*W36/(240.97+W36))</f>
        <v>0</v>
      </c>
      <c r="Y36">
        <f>(Z36/AA36*100)</f>
        <v>0</v>
      </c>
      <c r="Z36">
        <f>BJ36*(BO36+BP36)/1000</f>
        <v>0</v>
      </c>
      <c r="AA36">
        <f>0.61365*exp(17.502*BQ36/(240.97+BQ36))</f>
        <v>0</v>
      </c>
      <c r="AB36">
        <f>(X36-BJ36*(BO36+BP36)/1000)</f>
        <v>0</v>
      </c>
      <c r="AC36">
        <f>(-J36*44100)</f>
        <v>0</v>
      </c>
      <c r="AD36">
        <f>2*29.3*R36*0.92*(BQ36-W36)</f>
        <v>0</v>
      </c>
      <c r="AE36">
        <f>2*0.95*5.67E-8*(((BQ36+$B$9)+273)^4-(W36+273)^4)</f>
        <v>0</v>
      </c>
      <c r="AF36">
        <f>U36+AE36+AC36+AD36</f>
        <v>0</v>
      </c>
      <c r="AG36">
        <f>BN36*AU36*(BI36-BH36*(1000-AU36*BK36)/(1000-AU36*BJ36))/(100*BB36)</f>
        <v>0</v>
      </c>
      <c r="AH36">
        <f>1000*BN36*AU36*(BJ36-BK36)/(100*BB36*(1000-AU36*BJ36))</f>
        <v>0</v>
      </c>
      <c r="AI36">
        <f>(AJ36 - AK36 - BO36*1E3/(8.314*(BQ36+273.15)) * AM36/BN36 * AL36) * BN36/(100*BB36) * (1000 - BK36)/1000</f>
        <v>0</v>
      </c>
      <c r="AJ36">
        <v>429.1732633526329</v>
      </c>
      <c r="AK36">
        <v>428.8006606060605</v>
      </c>
      <c r="AL36">
        <v>-0.0001898194829631908</v>
      </c>
      <c r="AM36">
        <v>61.35787655002243</v>
      </c>
      <c r="AN36">
        <f>(AP36 - AO36 + BO36*1E3/(8.314*(BQ36+273.15)) * AR36/BN36 * AQ36) * BN36/(100*BB36) * 1000/(1000 - AP36)</f>
        <v>0</v>
      </c>
      <c r="AO36">
        <v>21.50132893498986</v>
      </c>
      <c r="AP36">
        <v>21.50569020979023</v>
      </c>
      <c r="AQ36">
        <v>-5.068676370208228E-06</v>
      </c>
      <c r="AR36">
        <v>91.88205700752289</v>
      </c>
      <c r="AS36">
        <v>0</v>
      </c>
      <c r="AT36">
        <v>0</v>
      </c>
      <c r="AU36">
        <f>IF(AS36*$H$15&gt;=AW36,1.0,(AW36/(AW36-AS36*$H$15)))</f>
        <v>0</v>
      </c>
      <c r="AV36">
        <f>(AU36-1)*100</f>
        <v>0</v>
      </c>
      <c r="AW36">
        <f>MAX(0,($B$15+$C$15*BV36)/(1+$D$15*BV36)*BO36/(BQ36+273)*$E$15)</f>
        <v>0</v>
      </c>
      <c r="AX36">
        <f>$B$13*BW36+$C$13*BX36+$F$13*CI36*(1-CL36)</f>
        <v>0</v>
      </c>
      <c r="AY36">
        <f>AX36*AZ36</f>
        <v>0</v>
      </c>
      <c r="AZ36">
        <f>($B$13*$D$11+$C$13*$D$11+$F$13*((CV36+CN36)/MAX(CV36+CN36+CW36, 0.1)*$I$11+CW36/MAX(CV36+CN36+CW36, 0.1)*$J$11))/($B$13+$C$13+$F$13)</f>
        <v>0</v>
      </c>
      <c r="BA36">
        <f>($B$13*$K$11+$C$13*$K$11+$F$13*((CV36+CN36)/MAX(CV36+CN36+CW36, 0.1)*$P$11+CW36/MAX(CV36+CN36+CW36, 0.1)*$Q$11))/($B$13+$C$13+$F$13)</f>
        <v>0</v>
      </c>
      <c r="BB36">
        <v>6</v>
      </c>
      <c r="BC36">
        <v>0.5</v>
      </c>
      <c r="BD36" t="s">
        <v>358</v>
      </c>
      <c r="BE36">
        <v>2</v>
      </c>
      <c r="BF36" t="b">
        <v>1</v>
      </c>
      <c r="BG36">
        <v>1774681811.1</v>
      </c>
      <c r="BH36">
        <v>419.6229999999999</v>
      </c>
      <c r="BI36">
        <v>419.9599</v>
      </c>
      <c r="BJ36">
        <v>21.50644</v>
      </c>
      <c r="BK36">
        <v>21.50102</v>
      </c>
      <c r="BL36">
        <v>419.9842</v>
      </c>
      <c r="BM36">
        <v>21.20914</v>
      </c>
      <c r="BN36">
        <v>500.0512</v>
      </c>
      <c r="BO36">
        <v>101.0273</v>
      </c>
      <c r="BP36">
        <v>0.1000349</v>
      </c>
      <c r="BQ36">
        <v>26.87593</v>
      </c>
      <c r="BR36">
        <v>27.94597</v>
      </c>
      <c r="BS36">
        <v>999.9</v>
      </c>
      <c r="BT36">
        <v>0</v>
      </c>
      <c r="BU36">
        <v>0</v>
      </c>
      <c r="BV36">
        <v>10000.188</v>
      </c>
      <c r="BW36">
        <v>0</v>
      </c>
      <c r="BX36">
        <v>0.3833920000000001</v>
      </c>
      <c r="BY36">
        <v>-0.3369996</v>
      </c>
      <c r="BZ36">
        <v>428.846</v>
      </c>
      <c r="CA36">
        <v>429.1879</v>
      </c>
      <c r="CB36">
        <v>0.005426979</v>
      </c>
      <c r="CC36">
        <v>419.9599</v>
      </c>
      <c r="CD36">
        <v>21.50102</v>
      </c>
      <c r="CE36">
        <v>2.172741</v>
      </c>
      <c r="CF36">
        <v>2.172192</v>
      </c>
      <c r="CG36">
        <v>18.76273</v>
      </c>
      <c r="CH36">
        <v>18.75869</v>
      </c>
      <c r="CI36">
        <v>1800.003</v>
      </c>
      <c r="CJ36">
        <v>0</v>
      </c>
      <c r="CK36">
        <v>1</v>
      </c>
      <c r="CL36">
        <v>0</v>
      </c>
      <c r="CM36">
        <v>1.91617</v>
      </c>
      <c r="CN36">
        <v>0</v>
      </c>
      <c r="CO36">
        <v>95.11122999999999</v>
      </c>
      <c r="CP36">
        <v>9208.213999999998</v>
      </c>
      <c r="CQ36">
        <v>38.875</v>
      </c>
      <c r="CR36">
        <v>39.6996</v>
      </c>
      <c r="CS36">
        <v>39.312</v>
      </c>
      <c r="CT36">
        <v>38.25</v>
      </c>
      <c r="CU36">
        <v>38.812</v>
      </c>
      <c r="CV36">
        <v>0</v>
      </c>
      <c r="CW36">
        <v>1800.003</v>
      </c>
      <c r="CX36">
        <v>0</v>
      </c>
      <c r="CY36">
        <v>1774681812.2</v>
      </c>
      <c r="CZ36">
        <v>0</v>
      </c>
      <c r="DA36">
        <v>1774666326.5</v>
      </c>
      <c r="DB36" t="s">
        <v>359</v>
      </c>
      <c r="DC36">
        <v>1774666322</v>
      </c>
      <c r="DD36">
        <v>1774666326.5</v>
      </c>
      <c r="DE36">
        <v>2</v>
      </c>
      <c r="DF36">
        <v>0.343</v>
      </c>
      <c r="DG36">
        <v>-0.026</v>
      </c>
      <c r="DH36">
        <v>-0.36</v>
      </c>
      <c r="DI36">
        <v>0.298</v>
      </c>
      <c r="DJ36">
        <v>420</v>
      </c>
      <c r="DK36">
        <v>22</v>
      </c>
      <c r="DL36">
        <v>0.17</v>
      </c>
      <c r="DM36">
        <v>0.02</v>
      </c>
      <c r="DN36">
        <v>-0.3642206097560976</v>
      </c>
      <c r="DO36">
        <v>0.3603724181184658</v>
      </c>
      <c r="DP36">
        <v>0.04434286876968786</v>
      </c>
      <c r="DQ36">
        <v>0</v>
      </c>
      <c r="DR36">
        <v>0.004252782926829268</v>
      </c>
      <c r="DS36">
        <v>0.01504583456445993</v>
      </c>
      <c r="DT36">
        <v>0.001768008125903195</v>
      </c>
      <c r="DU36">
        <v>1</v>
      </c>
      <c r="DV36">
        <v>1</v>
      </c>
      <c r="DW36">
        <v>2</v>
      </c>
      <c r="DX36" t="s">
        <v>367</v>
      </c>
      <c r="DY36">
        <v>3.13047</v>
      </c>
      <c r="DZ36">
        <v>2.8065</v>
      </c>
      <c r="EA36">
        <v>0.0997808</v>
      </c>
      <c r="EB36">
        <v>0.09950000000000001</v>
      </c>
      <c r="EC36">
        <v>0.105899</v>
      </c>
      <c r="ED36">
        <v>0.105566</v>
      </c>
      <c r="EE36">
        <v>21153.5</v>
      </c>
      <c r="EF36">
        <v>27424.8</v>
      </c>
      <c r="EG36">
        <v>26453.3</v>
      </c>
      <c r="EH36">
        <v>33007.8</v>
      </c>
      <c r="EI36">
        <v>34935.8</v>
      </c>
      <c r="EJ36">
        <v>40318.8</v>
      </c>
      <c r="EK36">
        <v>41105.7</v>
      </c>
      <c r="EL36">
        <v>46068.2</v>
      </c>
      <c r="EM36">
        <v>2.03573</v>
      </c>
      <c r="EN36">
        <v>2.00255</v>
      </c>
      <c r="EO36">
        <v>0.132993</v>
      </c>
      <c r="EP36">
        <v>0</v>
      </c>
      <c r="EQ36">
        <v>25.7743</v>
      </c>
      <c r="ER36">
        <v>999.9</v>
      </c>
      <c r="ES36">
        <v>67.40000000000001</v>
      </c>
      <c r="ET36">
        <v>27.4</v>
      </c>
      <c r="EU36">
        <v>24.4453</v>
      </c>
      <c r="EV36">
        <v>61.2026</v>
      </c>
      <c r="EW36">
        <v>31.5745</v>
      </c>
      <c r="EX36">
        <v>1</v>
      </c>
      <c r="EY36">
        <v>0.284527</v>
      </c>
      <c r="EZ36">
        <v>0.422666</v>
      </c>
      <c r="FA36">
        <v>20.2713</v>
      </c>
      <c r="FB36">
        <v>5.18734</v>
      </c>
      <c r="FC36">
        <v>11.9441</v>
      </c>
      <c r="FD36">
        <v>4.9557</v>
      </c>
      <c r="FE36">
        <v>3.285</v>
      </c>
      <c r="FF36">
        <v>9999</v>
      </c>
      <c r="FG36">
        <v>9999</v>
      </c>
      <c r="FH36">
        <v>9999</v>
      </c>
      <c r="FI36">
        <v>999.9</v>
      </c>
      <c r="FJ36">
        <v>1.86127</v>
      </c>
      <c r="FK36">
        <v>1.86263</v>
      </c>
      <c r="FL36">
        <v>1.86005</v>
      </c>
      <c r="FM36">
        <v>1.85837</v>
      </c>
      <c r="FN36">
        <v>1.86212</v>
      </c>
      <c r="FO36">
        <v>1.85884</v>
      </c>
      <c r="FP36">
        <v>1.85791</v>
      </c>
      <c r="FQ36">
        <v>1.86081</v>
      </c>
      <c r="FR36">
        <v>0</v>
      </c>
      <c r="FS36">
        <v>0</v>
      </c>
      <c r="FT36">
        <v>0</v>
      </c>
      <c r="FU36">
        <v>4.5</v>
      </c>
      <c r="FV36" t="s">
        <v>361</v>
      </c>
      <c r="FW36" t="s">
        <v>362</v>
      </c>
      <c r="FX36" t="s">
        <v>363</v>
      </c>
      <c r="FY36" t="s">
        <v>364</v>
      </c>
      <c r="FZ36" t="s">
        <v>364</v>
      </c>
      <c r="GA36" t="s">
        <v>363</v>
      </c>
      <c r="GB36">
        <v>0</v>
      </c>
      <c r="GC36">
        <v>100</v>
      </c>
      <c r="GD36">
        <v>100</v>
      </c>
      <c r="GE36">
        <v>-0.361</v>
      </c>
      <c r="GF36">
        <v>0.2973</v>
      </c>
      <c r="GG36">
        <v>-1.589593225013521</v>
      </c>
      <c r="GH36">
        <v>0.00192992804097616</v>
      </c>
      <c r="GI36">
        <v>3.244687122451424E-06</v>
      </c>
      <c r="GJ36">
        <v>-2.087531120305573E-09</v>
      </c>
      <c r="GK36">
        <v>0.05776174702018427</v>
      </c>
      <c r="GL36">
        <v>0.005089068596103195</v>
      </c>
      <c r="GM36">
        <v>0.0003257216593697226</v>
      </c>
      <c r="GN36">
        <v>-1.562898368296355E-06</v>
      </c>
      <c r="GO36">
        <v>0</v>
      </c>
      <c r="GP36">
        <v>1257</v>
      </c>
      <c r="GQ36">
        <v>1</v>
      </c>
      <c r="GR36">
        <v>31</v>
      </c>
      <c r="GS36">
        <v>258.2</v>
      </c>
      <c r="GT36">
        <v>258.1</v>
      </c>
      <c r="GU36">
        <v>1.0791</v>
      </c>
      <c r="GV36">
        <v>2.3999</v>
      </c>
      <c r="GW36">
        <v>1.44775</v>
      </c>
      <c r="GX36">
        <v>2.20337</v>
      </c>
      <c r="GY36">
        <v>1.44653</v>
      </c>
      <c r="GZ36">
        <v>2.29492</v>
      </c>
      <c r="HA36">
        <v>33.0875</v>
      </c>
      <c r="HB36">
        <v>14.8238</v>
      </c>
      <c r="HC36">
        <v>18</v>
      </c>
      <c r="HD36">
        <v>531.5839999999999</v>
      </c>
      <c r="HE36">
        <v>523.6369999999999</v>
      </c>
      <c r="HF36">
        <v>25.0001</v>
      </c>
      <c r="HG36">
        <v>30.6318</v>
      </c>
      <c r="HH36">
        <v>30</v>
      </c>
      <c r="HI36">
        <v>30.9918</v>
      </c>
      <c r="HJ36">
        <v>30.9989</v>
      </c>
      <c r="HK36">
        <v>21.574</v>
      </c>
      <c r="HL36">
        <v>20.0583</v>
      </c>
      <c r="HM36">
        <v>100</v>
      </c>
      <c r="HN36">
        <v>25</v>
      </c>
      <c r="HO36">
        <v>420</v>
      </c>
      <c r="HP36">
        <v>21.5</v>
      </c>
      <c r="HQ36">
        <v>103.167</v>
      </c>
      <c r="HR36">
        <v>102.041</v>
      </c>
    </row>
    <row r="37" spans="1:226">
      <c r="A37">
        <v>19</v>
      </c>
      <c r="B37">
        <v>1774681818</v>
      </c>
      <c r="C37">
        <v>72</v>
      </c>
      <c r="D37" t="s">
        <v>400</v>
      </c>
      <c r="E37" t="s">
        <v>401</v>
      </c>
      <c r="F37">
        <v>5</v>
      </c>
      <c r="I37">
        <v>1774681815.1</v>
      </c>
      <c r="J37">
        <f>(K37)/1000</f>
        <v>0</v>
      </c>
      <c r="K37">
        <f>IF(BF37, AN37, AH37)</f>
        <v>0</v>
      </c>
      <c r="L37">
        <f>IF(BF37, AI37, AG37)</f>
        <v>0</v>
      </c>
      <c r="M37">
        <f>BH37 - IF(AU37&gt;1, L37*BB37*100.0/(AW37), 0)</f>
        <v>0</v>
      </c>
      <c r="N37">
        <f>((T37-J37/2)*M37-L37)/(T37+J37/2)</f>
        <v>0</v>
      </c>
      <c r="O37">
        <f>N37*(BO37+BP37)/1000.0</f>
        <v>0</v>
      </c>
      <c r="P37">
        <f>(BH37 - IF(AU37&gt;1, L37*BB37*100.0/(AW37), 0))*(BO37+BP37)/1000.0</f>
        <v>0</v>
      </c>
      <c r="Q37">
        <f>2.0/((1/S37-1/R37)+SIGN(S37)*SQRT((1/S37-1/R37)*(1/S37-1/R37) + 4*BC37/((BC37+1)*(BC37+1))*(2*1/S37*1/R37-1/R37*1/R37)))</f>
        <v>0</v>
      </c>
      <c r="R37">
        <f>IF(LEFT(BD37,1)&lt;&gt;"0",IF(LEFT(BD37,1)="1",3.0,BE37),$D$5+$E$5*(BV37*BO37/($K$5*1000))+$F$5*(BV37*BO37/($K$5*1000))*MAX(MIN(BB37,$J$5),$I$5)*MAX(MIN(BB37,$J$5),$I$5)+$G$5*MAX(MIN(BB37,$J$5),$I$5)*(BV37*BO37/($K$5*1000))+$H$5*(BV37*BO37/($K$5*1000))*(BV37*BO37/($K$5*1000)))</f>
        <v>0</v>
      </c>
      <c r="S37">
        <f>J37*(1000-(1000*0.61365*exp(17.502*W37/(240.97+W37))/(BO37+BP37)+BJ37)/2)/(1000*0.61365*exp(17.502*W37/(240.97+W37))/(BO37+BP37)-BJ37)</f>
        <v>0</v>
      </c>
      <c r="T37">
        <f>1/((BC37+1)/(Q37/1.6)+1/(R37/1.37)) + BC37/((BC37+1)/(Q37/1.6) + BC37/(R37/1.37))</f>
        <v>0</v>
      </c>
      <c r="U37">
        <f>(AX37*BA37)</f>
        <v>0</v>
      </c>
      <c r="V37">
        <f>(BQ37+(U37+2*0.95*5.67E-8*(((BQ37+$B$9)+273)^4-(BQ37+273)^4)-44100*J37)/(1.84*29.3*R37+8*0.95*5.67E-8*(BQ37+273)^3))</f>
        <v>0</v>
      </c>
      <c r="W37">
        <f>($C$9*BR37+$D$9*BS37+$E$9*V37)</f>
        <v>0</v>
      </c>
      <c r="X37">
        <f>0.61365*exp(17.502*W37/(240.97+W37))</f>
        <v>0</v>
      </c>
      <c r="Y37">
        <f>(Z37/AA37*100)</f>
        <v>0</v>
      </c>
      <c r="Z37">
        <f>BJ37*(BO37+BP37)/1000</f>
        <v>0</v>
      </c>
      <c r="AA37">
        <f>0.61365*exp(17.502*BQ37/(240.97+BQ37))</f>
        <v>0</v>
      </c>
      <c r="AB37">
        <f>(X37-BJ37*(BO37+BP37)/1000)</f>
        <v>0</v>
      </c>
      <c r="AC37">
        <f>(-J37*44100)</f>
        <v>0</v>
      </c>
      <c r="AD37">
        <f>2*29.3*R37*0.92*(BQ37-W37)</f>
        <v>0</v>
      </c>
      <c r="AE37">
        <f>2*0.95*5.67E-8*(((BQ37+$B$9)+273)^4-(W37+273)^4)</f>
        <v>0</v>
      </c>
      <c r="AF37">
        <f>U37+AE37+AC37+AD37</f>
        <v>0</v>
      </c>
      <c r="AG37">
        <f>BN37*AU37*(BI37-BH37*(1000-AU37*BK37)/(1000-AU37*BJ37))/(100*BB37)</f>
        <v>0</v>
      </c>
      <c r="AH37">
        <f>1000*BN37*AU37*(BJ37-BK37)/(100*BB37*(1000-AU37*BJ37))</f>
        <v>0</v>
      </c>
      <c r="AI37">
        <f>(AJ37 - AK37 - BO37*1E3/(8.314*(BQ37+273.15)) * AM37/BN37 * AL37) * BN37/(100*BB37) * (1000 - BK37)/1000</f>
        <v>0</v>
      </c>
      <c r="AJ37">
        <v>429.2416871141807</v>
      </c>
      <c r="AK37">
        <v>428.849115151515</v>
      </c>
      <c r="AL37">
        <v>0.0001346489191284958</v>
      </c>
      <c r="AM37">
        <v>61.35787655002243</v>
      </c>
      <c r="AN37">
        <f>(AP37 - AO37 + BO37*1E3/(8.314*(BQ37+273.15)) * AR37/BN37 * AQ37) * BN37/(100*BB37) * 1000/(1000 - AP37)</f>
        <v>0</v>
      </c>
      <c r="AO37">
        <v>21.50022391969399</v>
      </c>
      <c r="AP37">
        <v>21.50630699300701</v>
      </c>
      <c r="AQ37">
        <v>-1.693820923297662E-06</v>
      </c>
      <c r="AR37">
        <v>91.88205700752289</v>
      </c>
      <c r="AS37">
        <v>0</v>
      </c>
      <c r="AT37">
        <v>0</v>
      </c>
      <c r="AU37">
        <f>IF(AS37*$H$15&gt;=AW37,1.0,(AW37/(AW37-AS37*$H$15)))</f>
        <v>0</v>
      </c>
      <c r="AV37">
        <f>(AU37-1)*100</f>
        <v>0</v>
      </c>
      <c r="AW37">
        <f>MAX(0,($B$15+$C$15*BV37)/(1+$D$15*BV37)*BO37/(BQ37+273)*$E$15)</f>
        <v>0</v>
      </c>
      <c r="AX37">
        <f>$B$13*BW37+$C$13*BX37+$F$13*CI37*(1-CL37)</f>
        <v>0</v>
      </c>
      <c r="AY37">
        <f>AX37*AZ37</f>
        <v>0</v>
      </c>
      <c r="AZ37">
        <f>($B$13*$D$11+$C$13*$D$11+$F$13*((CV37+CN37)/MAX(CV37+CN37+CW37, 0.1)*$I$11+CW37/MAX(CV37+CN37+CW37, 0.1)*$J$11))/($B$13+$C$13+$F$13)</f>
        <v>0</v>
      </c>
      <c r="BA37">
        <f>($B$13*$K$11+$C$13*$K$11+$F$13*((CV37+CN37)/MAX(CV37+CN37+CW37, 0.1)*$P$11+CW37/MAX(CV37+CN37+CW37, 0.1)*$Q$11))/($B$13+$C$13+$F$13)</f>
        <v>0</v>
      </c>
      <c r="BB37">
        <v>6</v>
      </c>
      <c r="BC37">
        <v>0.5</v>
      </c>
      <c r="BD37" t="s">
        <v>358</v>
      </c>
      <c r="BE37">
        <v>2</v>
      </c>
      <c r="BF37" t="b">
        <v>1</v>
      </c>
      <c r="BG37">
        <v>1774681815.1</v>
      </c>
      <c r="BH37">
        <v>419.5952</v>
      </c>
      <c r="BI37">
        <v>420.001</v>
      </c>
      <c r="BJ37">
        <v>21.50592</v>
      </c>
      <c r="BK37">
        <v>21.50061</v>
      </c>
      <c r="BL37">
        <v>419.9567</v>
      </c>
      <c r="BM37">
        <v>21.20862</v>
      </c>
      <c r="BN37">
        <v>500.0027</v>
      </c>
      <c r="BO37">
        <v>101.0279</v>
      </c>
      <c r="BP37">
        <v>0.09997462999999999</v>
      </c>
      <c r="BQ37">
        <v>26.87705</v>
      </c>
      <c r="BR37">
        <v>27.9522</v>
      </c>
      <c r="BS37">
        <v>999.9</v>
      </c>
      <c r="BT37">
        <v>0</v>
      </c>
      <c r="BU37">
        <v>0</v>
      </c>
      <c r="BV37">
        <v>9996.689</v>
      </c>
      <c r="BW37">
        <v>0</v>
      </c>
      <c r="BX37">
        <v>0.3833920000000001</v>
      </c>
      <c r="BY37">
        <v>-0.4058411</v>
      </c>
      <c r="BZ37">
        <v>428.8174</v>
      </c>
      <c r="CA37">
        <v>429.2297</v>
      </c>
      <c r="CB37">
        <v>0.005303191</v>
      </c>
      <c r="CC37">
        <v>420.001</v>
      </c>
      <c r="CD37">
        <v>21.50061</v>
      </c>
      <c r="CE37">
        <v>2.172702</v>
      </c>
      <c r="CF37">
        <v>2.172165</v>
      </c>
      <c r="CG37">
        <v>18.76245</v>
      </c>
      <c r="CH37">
        <v>18.75849</v>
      </c>
      <c r="CI37">
        <v>1799.997</v>
      </c>
      <c r="CJ37">
        <v>0</v>
      </c>
      <c r="CK37">
        <v>1</v>
      </c>
      <c r="CL37">
        <v>0</v>
      </c>
      <c r="CM37">
        <v>2.10381</v>
      </c>
      <c r="CN37">
        <v>0</v>
      </c>
      <c r="CO37">
        <v>94.86626000000001</v>
      </c>
      <c r="CP37">
        <v>9208.183999999999</v>
      </c>
      <c r="CQ37">
        <v>38.875</v>
      </c>
      <c r="CR37">
        <v>39.7122</v>
      </c>
      <c r="CS37">
        <v>39.312</v>
      </c>
      <c r="CT37">
        <v>38.25</v>
      </c>
      <c r="CU37">
        <v>38.812</v>
      </c>
      <c r="CV37">
        <v>0</v>
      </c>
      <c r="CW37">
        <v>1799.997</v>
      </c>
      <c r="CX37">
        <v>0</v>
      </c>
      <c r="CY37">
        <v>1774681816.4</v>
      </c>
      <c r="CZ37">
        <v>0</v>
      </c>
      <c r="DA37">
        <v>1774666326.5</v>
      </c>
      <c r="DB37" t="s">
        <v>359</v>
      </c>
      <c r="DC37">
        <v>1774666322</v>
      </c>
      <c r="DD37">
        <v>1774666326.5</v>
      </c>
      <c r="DE37">
        <v>2</v>
      </c>
      <c r="DF37">
        <v>0.343</v>
      </c>
      <c r="DG37">
        <v>-0.026</v>
      </c>
      <c r="DH37">
        <v>-0.36</v>
      </c>
      <c r="DI37">
        <v>0.298</v>
      </c>
      <c r="DJ37">
        <v>420</v>
      </c>
      <c r="DK37">
        <v>22</v>
      </c>
      <c r="DL37">
        <v>0.17</v>
      </c>
      <c r="DM37">
        <v>0.02</v>
      </c>
      <c r="DN37">
        <v>-0.366731243902439</v>
      </c>
      <c r="DO37">
        <v>0.0246410801393726</v>
      </c>
      <c r="DP37">
        <v>0.04731907349761002</v>
      </c>
      <c r="DQ37">
        <v>1</v>
      </c>
      <c r="DR37">
        <v>0.004994508292682926</v>
      </c>
      <c r="DS37">
        <v>0.007659845017421603</v>
      </c>
      <c r="DT37">
        <v>0.001247314173175468</v>
      </c>
      <c r="DU37">
        <v>1</v>
      </c>
      <c r="DV37">
        <v>2</v>
      </c>
      <c r="DW37">
        <v>2</v>
      </c>
      <c r="DX37" t="s">
        <v>360</v>
      </c>
      <c r="DY37">
        <v>3.13043</v>
      </c>
      <c r="DZ37">
        <v>2.80631</v>
      </c>
      <c r="EA37">
        <v>0.099785</v>
      </c>
      <c r="EB37">
        <v>0.09950050000000001</v>
      </c>
      <c r="EC37">
        <v>0.105896</v>
      </c>
      <c r="ED37">
        <v>0.105569</v>
      </c>
      <c r="EE37">
        <v>21153.7</v>
      </c>
      <c r="EF37">
        <v>27425</v>
      </c>
      <c r="EG37">
        <v>26453.6</v>
      </c>
      <c r="EH37">
        <v>33008.1</v>
      </c>
      <c r="EI37">
        <v>34936</v>
      </c>
      <c r="EJ37">
        <v>40319.1</v>
      </c>
      <c r="EK37">
        <v>41105.8</v>
      </c>
      <c r="EL37">
        <v>46068.7</v>
      </c>
      <c r="EM37">
        <v>2.03575</v>
      </c>
      <c r="EN37">
        <v>2.00258</v>
      </c>
      <c r="EO37">
        <v>0.133365</v>
      </c>
      <c r="EP37">
        <v>0</v>
      </c>
      <c r="EQ37">
        <v>25.7774</v>
      </c>
      <c r="ER37">
        <v>999.9</v>
      </c>
      <c r="ES37">
        <v>67.40000000000001</v>
      </c>
      <c r="ET37">
        <v>27.4</v>
      </c>
      <c r="EU37">
        <v>24.444</v>
      </c>
      <c r="EV37">
        <v>60.6826</v>
      </c>
      <c r="EW37">
        <v>31.5625</v>
      </c>
      <c r="EX37">
        <v>1</v>
      </c>
      <c r="EY37">
        <v>0.284868</v>
      </c>
      <c r="EZ37">
        <v>0.423606</v>
      </c>
      <c r="FA37">
        <v>20.2713</v>
      </c>
      <c r="FB37">
        <v>5.18764</v>
      </c>
      <c r="FC37">
        <v>11.9441</v>
      </c>
      <c r="FD37">
        <v>4.9556</v>
      </c>
      <c r="FE37">
        <v>3.285</v>
      </c>
      <c r="FF37">
        <v>9999</v>
      </c>
      <c r="FG37">
        <v>9999</v>
      </c>
      <c r="FH37">
        <v>9999</v>
      </c>
      <c r="FI37">
        <v>999.9</v>
      </c>
      <c r="FJ37">
        <v>1.86127</v>
      </c>
      <c r="FK37">
        <v>1.86264</v>
      </c>
      <c r="FL37">
        <v>1.86005</v>
      </c>
      <c r="FM37">
        <v>1.85837</v>
      </c>
      <c r="FN37">
        <v>1.8621</v>
      </c>
      <c r="FO37">
        <v>1.85883</v>
      </c>
      <c r="FP37">
        <v>1.85791</v>
      </c>
      <c r="FQ37">
        <v>1.86081</v>
      </c>
      <c r="FR37">
        <v>0</v>
      </c>
      <c r="FS37">
        <v>0</v>
      </c>
      <c r="FT37">
        <v>0</v>
      </c>
      <c r="FU37">
        <v>4.5</v>
      </c>
      <c r="FV37" t="s">
        <v>361</v>
      </c>
      <c r="FW37" t="s">
        <v>362</v>
      </c>
      <c r="FX37" t="s">
        <v>363</v>
      </c>
      <c r="FY37" t="s">
        <v>364</v>
      </c>
      <c r="FZ37" t="s">
        <v>364</v>
      </c>
      <c r="GA37" t="s">
        <v>363</v>
      </c>
      <c r="GB37">
        <v>0</v>
      </c>
      <c r="GC37">
        <v>100</v>
      </c>
      <c r="GD37">
        <v>100</v>
      </c>
      <c r="GE37">
        <v>-0.362</v>
      </c>
      <c r="GF37">
        <v>0.2973</v>
      </c>
      <c r="GG37">
        <v>-1.589593225013521</v>
      </c>
      <c r="GH37">
        <v>0.00192992804097616</v>
      </c>
      <c r="GI37">
        <v>3.244687122451424E-06</v>
      </c>
      <c r="GJ37">
        <v>-2.087531120305573E-09</v>
      </c>
      <c r="GK37">
        <v>0.05776174702018427</v>
      </c>
      <c r="GL37">
        <v>0.005089068596103195</v>
      </c>
      <c r="GM37">
        <v>0.0003257216593697226</v>
      </c>
      <c r="GN37">
        <v>-1.562898368296355E-06</v>
      </c>
      <c r="GO37">
        <v>0</v>
      </c>
      <c r="GP37">
        <v>1257</v>
      </c>
      <c r="GQ37">
        <v>1</v>
      </c>
      <c r="GR37">
        <v>31</v>
      </c>
      <c r="GS37">
        <v>258.3</v>
      </c>
      <c r="GT37">
        <v>258.2</v>
      </c>
      <c r="GU37">
        <v>1.0791</v>
      </c>
      <c r="GV37">
        <v>2.39258</v>
      </c>
      <c r="GW37">
        <v>1.44775</v>
      </c>
      <c r="GX37">
        <v>2.20215</v>
      </c>
      <c r="GY37">
        <v>1.44653</v>
      </c>
      <c r="GZ37">
        <v>2.32666</v>
      </c>
      <c r="HA37">
        <v>33.1099</v>
      </c>
      <c r="HB37">
        <v>14.8238</v>
      </c>
      <c r="HC37">
        <v>18</v>
      </c>
      <c r="HD37">
        <v>531.6</v>
      </c>
      <c r="HE37">
        <v>523.654</v>
      </c>
      <c r="HF37">
        <v>25.0002</v>
      </c>
      <c r="HG37">
        <v>30.6318</v>
      </c>
      <c r="HH37">
        <v>30.0002</v>
      </c>
      <c r="HI37">
        <v>30.9918</v>
      </c>
      <c r="HJ37">
        <v>30.9989</v>
      </c>
      <c r="HK37">
        <v>21.5737</v>
      </c>
      <c r="HL37">
        <v>20.0583</v>
      </c>
      <c r="HM37">
        <v>100</v>
      </c>
      <c r="HN37">
        <v>25</v>
      </c>
      <c r="HO37">
        <v>420</v>
      </c>
      <c r="HP37">
        <v>21.5</v>
      </c>
      <c r="HQ37">
        <v>103.168</v>
      </c>
      <c r="HR37">
        <v>102.042</v>
      </c>
    </row>
    <row r="38" spans="1:226">
      <c r="A38">
        <v>20</v>
      </c>
      <c r="B38">
        <v>1774681822</v>
      </c>
      <c r="C38">
        <v>76</v>
      </c>
      <c r="D38" t="s">
        <v>402</v>
      </c>
      <c r="E38" t="s">
        <v>403</v>
      </c>
      <c r="F38">
        <v>5</v>
      </c>
      <c r="I38">
        <v>1774681819.1</v>
      </c>
      <c r="J38">
        <f>(K38)/1000</f>
        <v>0</v>
      </c>
      <c r="K38">
        <f>IF(BF38, AN38, AH38)</f>
        <v>0</v>
      </c>
      <c r="L38">
        <f>IF(BF38, AI38, AG38)</f>
        <v>0</v>
      </c>
      <c r="M38">
        <f>BH38 - IF(AU38&gt;1, L38*BB38*100.0/(AW38), 0)</f>
        <v>0</v>
      </c>
      <c r="N38">
        <f>((T38-J38/2)*M38-L38)/(T38+J38/2)</f>
        <v>0</v>
      </c>
      <c r="O38">
        <f>N38*(BO38+BP38)/1000.0</f>
        <v>0</v>
      </c>
      <c r="P38">
        <f>(BH38 - IF(AU38&gt;1, L38*BB38*100.0/(AW38), 0))*(BO38+BP38)/1000.0</f>
        <v>0</v>
      </c>
      <c r="Q38">
        <f>2.0/((1/S38-1/R38)+SIGN(S38)*SQRT((1/S38-1/R38)*(1/S38-1/R38) + 4*BC38/((BC38+1)*(BC38+1))*(2*1/S38*1/R38-1/R38*1/R38)))</f>
        <v>0</v>
      </c>
      <c r="R38">
        <f>IF(LEFT(BD38,1)&lt;&gt;"0",IF(LEFT(BD38,1)="1",3.0,BE38),$D$5+$E$5*(BV38*BO38/($K$5*1000))+$F$5*(BV38*BO38/($K$5*1000))*MAX(MIN(BB38,$J$5),$I$5)*MAX(MIN(BB38,$J$5),$I$5)+$G$5*MAX(MIN(BB38,$J$5),$I$5)*(BV38*BO38/($K$5*1000))+$H$5*(BV38*BO38/($K$5*1000))*(BV38*BO38/($K$5*1000)))</f>
        <v>0</v>
      </c>
      <c r="S38">
        <f>J38*(1000-(1000*0.61365*exp(17.502*W38/(240.97+W38))/(BO38+BP38)+BJ38)/2)/(1000*0.61365*exp(17.502*W38/(240.97+W38))/(BO38+BP38)-BJ38)</f>
        <v>0</v>
      </c>
      <c r="T38">
        <f>1/((BC38+1)/(Q38/1.6)+1/(R38/1.37)) + BC38/((BC38+1)/(Q38/1.6) + BC38/(R38/1.37))</f>
        <v>0</v>
      </c>
      <c r="U38">
        <f>(AX38*BA38)</f>
        <v>0</v>
      </c>
      <c r="V38">
        <f>(BQ38+(U38+2*0.95*5.67E-8*(((BQ38+$B$9)+273)^4-(BQ38+273)^4)-44100*J38)/(1.84*29.3*R38+8*0.95*5.67E-8*(BQ38+273)^3))</f>
        <v>0</v>
      </c>
      <c r="W38">
        <f>($C$9*BR38+$D$9*BS38+$E$9*V38)</f>
        <v>0</v>
      </c>
      <c r="X38">
        <f>0.61365*exp(17.502*W38/(240.97+W38))</f>
        <v>0</v>
      </c>
      <c r="Y38">
        <f>(Z38/AA38*100)</f>
        <v>0</v>
      </c>
      <c r="Z38">
        <f>BJ38*(BO38+BP38)/1000</f>
        <v>0</v>
      </c>
      <c r="AA38">
        <f>0.61365*exp(17.502*BQ38/(240.97+BQ38))</f>
        <v>0</v>
      </c>
      <c r="AB38">
        <f>(X38-BJ38*(BO38+BP38)/1000)</f>
        <v>0</v>
      </c>
      <c r="AC38">
        <f>(-J38*44100)</f>
        <v>0</v>
      </c>
      <c r="AD38">
        <f>2*29.3*R38*0.92*(BQ38-W38)</f>
        <v>0</v>
      </c>
      <c r="AE38">
        <f>2*0.95*5.67E-8*(((BQ38+$B$9)+273)^4-(W38+273)^4)</f>
        <v>0</v>
      </c>
      <c r="AF38">
        <f>U38+AE38+AC38+AD38</f>
        <v>0</v>
      </c>
      <c r="AG38">
        <f>BN38*AU38*(BI38-BH38*(1000-AU38*BK38)/(1000-AU38*BJ38))/(100*BB38)</f>
        <v>0</v>
      </c>
      <c r="AH38">
        <f>1000*BN38*AU38*(BJ38-BK38)/(100*BB38*(1000-AU38*BJ38))</f>
        <v>0</v>
      </c>
      <c r="AI38">
        <f>(AJ38 - AK38 - BO38*1E3/(8.314*(BQ38+273.15)) * AM38/BN38 * AL38) * BN38/(100*BB38) * (1000 - BK38)/1000</f>
        <v>0</v>
      </c>
      <c r="AJ38">
        <v>429.2601376202348</v>
      </c>
      <c r="AK38">
        <v>428.8656484848487</v>
      </c>
      <c r="AL38">
        <v>5.108751542762741E-05</v>
      </c>
      <c r="AM38">
        <v>61.35787655002243</v>
      </c>
      <c r="AN38">
        <f>(AP38 - AO38 + BO38*1E3/(8.314*(BQ38+273.15)) * AR38/BN38 * AQ38) * BN38/(100*BB38) * 1000/(1000 - AP38)</f>
        <v>0</v>
      </c>
      <c r="AO38">
        <v>21.50153393444404</v>
      </c>
      <c r="AP38">
        <v>21.50667622377624</v>
      </c>
      <c r="AQ38">
        <v>9.411155248487934E-07</v>
      </c>
      <c r="AR38">
        <v>91.88205700752289</v>
      </c>
      <c r="AS38">
        <v>0</v>
      </c>
      <c r="AT38">
        <v>0</v>
      </c>
      <c r="AU38">
        <f>IF(AS38*$H$15&gt;=AW38,1.0,(AW38/(AW38-AS38*$H$15)))</f>
        <v>0</v>
      </c>
      <c r="AV38">
        <f>(AU38-1)*100</f>
        <v>0</v>
      </c>
      <c r="AW38">
        <f>MAX(0,($B$15+$C$15*BV38)/(1+$D$15*BV38)*BO38/(BQ38+273)*$E$15)</f>
        <v>0</v>
      </c>
      <c r="AX38">
        <f>$B$13*BW38+$C$13*BX38+$F$13*CI38*(1-CL38)</f>
        <v>0</v>
      </c>
      <c r="AY38">
        <f>AX38*AZ38</f>
        <v>0</v>
      </c>
      <c r="AZ38">
        <f>($B$13*$D$11+$C$13*$D$11+$F$13*((CV38+CN38)/MAX(CV38+CN38+CW38, 0.1)*$I$11+CW38/MAX(CV38+CN38+CW38, 0.1)*$J$11))/($B$13+$C$13+$F$13)</f>
        <v>0</v>
      </c>
      <c r="BA38">
        <f>($B$13*$K$11+$C$13*$K$11+$F$13*((CV38+CN38)/MAX(CV38+CN38+CW38, 0.1)*$P$11+CW38/MAX(CV38+CN38+CW38, 0.1)*$Q$11))/($B$13+$C$13+$F$13)</f>
        <v>0</v>
      </c>
      <c r="BB38">
        <v>6</v>
      </c>
      <c r="BC38">
        <v>0.5</v>
      </c>
      <c r="BD38" t="s">
        <v>358</v>
      </c>
      <c r="BE38">
        <v>2</v>
      </c>
      <c r="BF38" t="b">
        <v>1</v>
      </c>
      <c r="BG38">
        <v>1774681819.1</v>
      </c>
      <c r="BH38">
        <v>419.6299</v>
      </c>
      <c r="BI38">
        <v>420.0186</v>
      </c>
      <c r="BJ38">
        <v>21.50634</v>
      </c>
      <c r="BK38">
        <v>21.50174999999999</v>
      </c>
      <c r="BL38">
        <v>419.9911</v>
      </c>
      <c r="BM38">
        <v>21.20904</v>
      </c>
      <c r="BN38">
        <v>499.9607</v>
      </c>
      <c r="BO38">
        <v>101.0282</v>
      </c>
      <c r="BP38">
        <v>0.09990981000000002</v>
      </c>
      <c r="BQ38">
        <v>26.87753</v>
      </c>
      <c r="BR38">
        <v>27.95811</v>
      </c>
      <c r="BS38">
        <v>999.9</v>
      </c>
      <c r="BT38">
        <v>0</v>
      </c>
      <c r="BU38">
        <v>0</v>
      </c>
      <c r="BV38">
        <v>10006.81</v>
      </c>
      <c r="BW38">
        <v>0</v>
      </c>
      <c r="BX38">
        <v>0.3833920000000001</v>
      </c>
      <c r="BY38">
        <v>-0.3888703000000001</v>
      </c>
      <c r="BZ38">
        <v>428.8527999999999</v>
      </c>
      <c r="CA38">
        <v>429.2483</v>
      </c>
      <c r="CB38">
        <v>0.004586411</v>
      </c>
      <c r="CC38">
        <v>420.0186</v>
      </c>
      <c r="CD38">
        <v>21.50174999999999</v>
      </c>
      <c r="CE38">
        <v>2.172747</v>
      </c>
      <c r="CF38">
        <v>2.172282</v>
      </c>
      <c r="CG38">
        <v>18.76278</v>
      </c>
      <c r="CH38">
        <v>18.75935</v>
      </c>
      <c r="CI38">
        <v>1799.999</v>
      </c>
      <c r="CJ38">
        <v>0</v>
      </c>
      <c r="CK38">
        <v>1</v>
      </c>
      <c r="CL38">
        <v>0</v>
      </c>
      <c r="CM38">
        <v>2.07906</v>
      </c>
      <c r="CN38">
        <v>0</v>
      </c>
      <c r="CO38">
        <v>94.83613</v>
      </c>
      <c r="CP38">
        <v>9208.186000000002</v>
      </c>
      <c r="CQ38">
        <v>38.875</v>
      </c>
      <c r="CR38">
        <v>39.7059</v>
      </c>
      <c r="CS38">
        <v>39.312</v>
      </c>
      <c r="CT38">
        <v>38.2437</v>
      </c>
      <c r="CU38">
        <v>38.812</v>
      </c>
      <c r="CV38">
        <v>0</v>
      </c>
      <c r="CW38">
        <v>1799.999</v>
      </c>
      <c r="CX38">
        <v>0</v>
      </c>
      <c r="CY38">
        <v>1774681820.6</v>
      </c>
      <c r="CZ38">
        <v>0</v>
      </c>
      <c r="DA38">
        <v>1774666326.5</v>
      </c>
      <c r="DB38" t="s">
        <v>359</v>
      </c>
      <c r="DC38">
        <v>1774666322</v>
      </c>
      <c r="DD38">
        <v>1774666326.5</v>
      </c>
      <c r="DE38">
        <v>2</v>
      </c>
      <c r="DF38">
        <v>0.343</v>
      </c>
      <c r="DG38">
        <v>-0.026</v>
      </c>
      <c r="DH38">
        <v>-0.36</v>
      </c>
      <c r="DI38">
        <v>0.298</v>
      </c>
      <c r="DJ38">
        <v>420</v>
      </c>
      <c r="DK38">
        <v>22</v>
      </c>
      <c r="DL38">
        <v>0.17</v>
      </c>
      <c r="DM38">
        <v>0.02</v>
      </c>
      <c r="DN38">
        <v>-0.3615239024390244</v>
      </c>
      <c r="DO38">
        <v>-0.2338760487804885</v>
      </c>
      <c r="DP38">
        <v>0.04268670703055499</v>
      </c>
      <c r="DQ38">
        <v>0</v>
      </c>
      <c r="DR38">
        <v>0.005325736097560975</v>
      </c>
      <c r="DS38">
        <v>-0.002693984947735196</v>
      </c>
      <c r="DT38">
        <v>0.0007494168617417276</v>
      </c>
      <c r="DU38">
        <v>1</v>
      </c>
      <c r="DV38">
        <v>1</v>
      </c>
      <c r="DW38">
        <v>2</v>
      </c>
      <c r="DX38" t="s">
        <v>367</v>
      </c>
      <c r="DY38">
        <v>3.13043</v>
      </c>
      <c r="DZ38">
        <v>2.80657</v>
      </c>
      <c r="EA38">
        <v>0.0997865</v>
      </c>
      <c r="EB38">
        <v>0.099498</v>
      </c>
      <c r="EC38">
        <v>0.105898</v>
      </c>
      <c r="ED38">
        <v>0.105571</v>
      </c>
      <c r="EE38">
        <v>21153.5</v>
      </c>
      <c r="EF38">
        <v>27424.7</v>
      </c>
      <c r="EG38">
        <v>26453.5</v>
      </c>
      <c r="EH38">
        <v>33007.6</v>
      </c>
      <c r="EI38">
        <v>34935.9</v>
      </c>
      <c r="EJ38">
        <v>40318.4</v>
      </c>
      <c r="EK38">
        <v>41105.9</v>
      </c>
      <c r="EL38">
        <v>46068</v>
      </c>
      <c r="EM38">
        <v>2.03575</v>
      </c>
      <c r="EN38">
        <v>2.00262</v>
      </c>
      <c r="EO38">
        <v>0.132807</v>
      </c>
      <c r="EP38">
        <v>0</v>
      </c>
      <c r="EQ38">
        <v>25.7802</v>
      </c>
      <c r="ER38">
        <v>999.9</v>
      </c>
      <c r="ES38">
        <v>67.40000000000001</v>
      </c>
      <c r="ET38">
        <v>27.4</v>
      </c>
      <c r="EU38">
        <v>24.4446</v>
      </c>
      <c r="EV38">
        <v>61.0326</v>
      </c>
      <c r="EW38">
        <v>31.6346</v>
      </c>
      <c r="EX38">
        <v>1</v>
      </c>
      <c r="EY38">
        <v>0.284421</v>
      </c>
      <c r="EZ38">
        <v>0.424041</v>
      </c>
      <c r="FA38">
        <v>20.2713</v>
      </c>
      <c r="FB38">
        <v>5.18809</v>
      </c>
      <c r="FC38">
        <v>11.9441</v>
      </c>
      <c r="FD38">
        <v>4.95565</v>
      </c>
      <c r="FE38">
        <v>3.285</v>
      </c>
      <c r="FF38">
        <v>9999</v>
      </c>
      <c r="FG38">
        <v>9999</v>
      </c>
      <c r="FH38">
        <v>9999</v>
      </c>
      <c r="FI38">
        <v>999.9</v>
      </c>
      <c r="FJ38">
        <v>1.86127</v>
      </c>
      <c r="FK38">
        <v>1.86264</v>
      </c>
      <c r="FL38">
        <v>1.86005</v>
      </c>
      <c r="FM38">
        <v>1.85837</v>
      </c>
      <c r="FN38">
        <v>1.86209</v>
      </c>
      <c r="FO38">
        <v>1.85884</v>
      </c>
      <c r="FP38">
        <v>1.85791</v>
      </c>
      <c r="FQ38">
        <v>1.86081</v>
      </c>
      <c r="FR38">
        <v>0</v>
      </c>
      <c r="FS38">
        <v>0</v>
      </c>
      <c r="FT38">
        <v>0</v>
      </c>
      <c r="FU38">
        <v>4.5</v>
      </c>
      <c r="FV38" t="s">
        <v>361</v>
      </c>
      <c r="FW38" t="s">
        <v>362</v>
      </c>
      <c r="FX38" t="s">
        <v>363</v>
      </c>
      <c r="FY38" t="s">
        <v>364</v>
      </c>
      <c r="FZ38" t="s">
        <v>364</v>
      </c>
      <c r="GA38" t="s">
        <v>363</v>
      </c>
      <c r="GB38">
        <v>0</v>
      </c>
      <c r="GC38">
        <v>100</v>
      </c>
      <c r="GD38">
        <v>100</v>
      </c>
      <c r="GE38">
        <v>-0.361</v>
      </c>
      <c r="GF38">
        <v>0.2973</v>
      </c>
      <c r="GG38">
        <v>-1.589593225013521</v>
      </c>
      <c r="GH38">
        <v>0.00192992804097616</v>
      </c>
      <c r="GI38">
        <v>3.244687122451424E-06</v>
      </c>
      <c r="GJ38">
        <v>-2.087531120305573E-09</v>
      </c>
      <c r="GK38">
        <v>0.05776174702018427</v>
      </c>
      <c r="GL38">
        <v>0.005089068596103195</v>
      </c>
      <c r="GM38">
        <v>0.0003257216593697226</v>
      </c>
      <c r="GN38">
        <v>-1.562898368296355E-06</v>
      </c>
      <c r="GO38">
        <v>0</v>
      </c>
      <c r="GP38">
        <v>1257</v>
      </c>
      <c r="GQ38">
        <v>1</v>
      </c>
      <c r="GR38">
        <v>31</v>
      </c>
      <c r="GS38">
        <v>258.3</v>
      </c>
      <c r="GT38">
        <v>258.3</v>
      </c>
      <c r="GU38">
        <v>1.0791</v>
      </c>
      <c r="GV38">
        <v>2.39258</v>
      </c>
      <c r="GW38">
        <v>1.44775</v>
      </c>
      <c r="GX38">
        <v>2.20337</v>
      </c>
      <c r="GY38">
        <v>1.44653</v>
      </c>
      <c r="GZ38">
        <v>2.35962</v>
      </c>
      <c r="HA38">
        <v>33.0875</v>
      </c>
      <c r="HB38">
        <v>14.8238</v>
      </c>
      <c r="HC38">
        <v>18</v>
      </c>
      <c r="HD38">
        <v>531.599</v>
      </c>
      <c r="HE38">
        <v>523.688</v>
      </c>
      <c r="HF38">
        <v>25.0001</v>
      </c>
      <c r="HG38">
        <v>30.6318</v>
      </c>
      <c r="HH38">
        <v>30</v>
      </c>
      <c r="HI38">
        <v>30.9918</v>
      </c>
      <c r="HJ38">
        <v>30.9989</v>
      </c>
      <c r="HK38">
        <v>21.5735</v>
      </c>
      <c r="HL38">
        <v>20.0583</v>
      </c>
      <c r="HM38">
        <v>100</v>
      </c>
      <c r="HN38">
        <v>25</v>
      </c>
      <c r="HO38">
        <v>420</v>
      </c>
      <c r="HP38">
        <v>21.5</v>
      </c>
      <c r="HQ38">
        <v>103.168</v>
      </c>
      <c r="HR38">
        <v>102.041</v>
      </c>
    </row>
    <row r="39" spans="1:226">
      <c r="A39">
        <v>21</v>
      </c>
      <c r="B39">
        <v>1774681826</v>
      </c>
      <c r="C39">
        <v>80</v>
      </c>
      <c r="D39" t="s">
        <v>404</v>
      </c>
      <c r="E39" t="s">
        <v>405</v>
      </c>
      <c r="F39">
        <v>5</v>
      </c>
      <c r="I39">
        <v>1774681823.1</v>
      </c>
      <c r="J39">
        <f>(K39)/1000</f>
        <v>0</v>
      </c>
      <c r="K39">
        <f>IF(BF39, AN39, AH39)</f>
        <v>0</v>
      </c>
      <c r="L39">
        <f>IF(BF39, AI39, AG39)</f>
        <v>0</v>
      </c>
      <c r="M39">
        <f>BH39 - IF(AU39&gt;1, L39*BB39*100.0/(AW39), 0)</f>
        <v>0</v>
      </c>
      <c r="N39">
        <f>((T39-J39/2)*M39-L39)/(T39+J39/2)</f>
        <v>0</v>
      </c>
      <c r="O39">
        <f>N39*(BO39+BP39)/1000.0</f>
        <v>0</v>
      </c>
      <c r="P39">
        <f>(BH39 - IF(AU39&gt;1, L39*BB39*100.0/(AW39), 0))*(BO39+BP39)/1000.0</f>
        <v>0</v>
      </c>
      <c r="Q39">
        <f>2.0/((1/S39-1/R39)+SIGN(S39)*SQRT((1/S39-1/R39)*(1/S39-1/R39) + 4*BC39/((BC39+1)*(BC39+1))*(2*1/S39*1/R39-1/R39*1/R39)))</f>
        <v>0</v>
      </c>
      <c r="R39">
        <f>IF(LEFT(BD39,1)&lt;&gt;"0",IF(LEFT(BD39,1)="1",3.0,BE39),$D$5+$E$5*(BV39*BO39/($K$5*1000))+$F$5*(BV39*BO39/($K$5*1000))*MAX(MIN(BB39,$J$5),$I$5)*MAX(MIN(BB39,$J$5),$I$5)+$G$5*MAX(MIN(BB39,$J$5),$I$5)*(BV39*BO39/($K$5*1000))+$H$5*(BV39*BO39/($K$5*1000))*(BV39*BO39/($K$5*1000)))</f>
        <v>0</v>
      </c>
      <c r="S39">
        <f>J39*(1000-(1000*0.61365*exp(17.502*W39/(240.97+W39))/(BO39+BP39)+BJ39)/2)/(1000*0.61365*exp(17.502*W39/(240.97+W39))/(BO39+BP39)-BJ39)</f>
        <v>0</v>
      </c>
      <c r="T39">
        <f>1/((BC39+1)/(Q39/1.6)+1/(R39/1.37)) + BC39/((BC39+1)/(Q39/1.6) + BC39/(R39/1.37))</f>
        <v>0</v>
      </c>
      <c r="U39">
        <f>(AX39*BA39)</f>
        <v>0</v>
      </c>
      <c r="V39">
        <f>(BQ39+(U39+2*0.95*5.67E-8*(((BQ39+$B$9)+273)^4-(BQ39+273)^4)-44100*J39)/(1.84*29.3*R39+8*0.95*5.67E-8*(BQ39+273)^3))</f>
        <v>0</v>
      </c>
      <c r="W39">
        <f>($C$9*BR39+$D$9*BS39+$E$9*V39)</f>
        <v>0</v>
      </c>
      <c r="X39">
        <f>0.61365*exp(17.502*W39/(240.97+W39))</f>
        <v>0</v>
      </c>
      <c r="Y39">
        <f>(Z39/AA39*100)</f>
        <v>0</v>
      </c>
      <c r="Z39">
        <f>BJ39*(BO39+BP39)/1000</f>
        <v>0</v>
      </c>
      <c r="AA39">
        <f>0.61365*exp(17.502*BQ39/(240.97+BQ39))</f>
        <v>0</v>
      </c>
      <c r="AB39">
        <f>(X39-BJ39*(BO39+BP39)/1000)</f>
        <v>0</v>
      </c>
      <c r="AC39">
        <f>(-J39*44100)</f>
        <v>0</v>
      </c>
      <c r="AD39">
        <f>2*29.3*R39*0.92*(BQ39-W39)</f>
        <v>0</v>
      </c>
      <c r="AE39">
        <f>2*0.95*5.67E-8*(((BQ39+$B$9)+273)^4-(W39+273)^4)</f>
        <v>0</v>
      </c>
      <c r="AF39">
        <f>U39+AE39+AC39+AD39</f>
        <v>0</v>
      </c>
      <c r="AG39">
        <f>BN39*AU39*(BI39-BH39*(1000-AU39*BK39)/(1000-AU39*BJ39))/(100*BB39)</f>
        <v>0</v>
      </c>
      <c r="AH39">
        <f>1000*BN39*AU39*(BJ39-BK39)/(100*BB39*(1000-AU39*BJ39))</f>
        <v>0</v>
      </c>
      <c r="AI39">
        <f>(AJ39 - AK39 - BO39*1E3/(8.314*(BQ39+273.15)) * AM39/BN39 * AL39) * BN39/(100*BB39) * (1000 - BK39)/1000</f>
        <v>0</v>
      </c>
      <c r="AJ39">
        <v>429.2278089694929</v>
      </c>
      <c r="AK39">
        <v>428.8166666666667</v>
      </c>
      <c r="AL39">
        <v>-9.920429769765318E-05</v>
      </c>
      <c r="AM39">
        <v>61.35787655002243</v>
      </c>
      <c r="AN39">
        <f>(AP39 - AO39 + BO39*1E3/(8.314*(BQ39+273.15)) * AR39/BN39 * AQ39) * BN39/(100*BB39) * 1000/(1000 - AP39)</f>
        <v>0</v>
      </c>
      <c r="AO39">
        <v>21.50199992614846</v>
      </c>
      <c r="AP39">
        <v>21.50532517482519</v>
      </c>
      <c r="AQ39">
        <v>-3.851553129765331E-06</v>
      </c>
      <c r="AR39">
        <v>91.88205700752289</v>
      </c>
      <c r="AS39">
        <v>0</v>
      </c>
      <c r="AT39">
        <v>0</v>
      </c>
      <c r="AU39">
        <f>IF(AS39*$H$15&gt;=AW39,1.0,(AW39/(AW39-AS39*$H$15)))</f>
        <v>0</v>
      </c>
      <c r="AV39">
        <f>(AU39-1)*100</f>
        <v>0</v>
      </c>
      <c r="AW39">
        <f>MAX(0,($B$15+$C$15*BV39)/(1+$D$15*BV39)*BO39/(BQ39+273)*$E$15)</f>
        <v>0</v>
      </c>
      <c r="AX39">
        <f>$B$13*BW39+$C$13*BX39+$F$13*CI39*(1-CL39)</f>
        <v>0</v>
      </c>
      <c r="AY39">
        <f>AX39*AZ39</f>
        <v>0</v>
      </c>
      <c r="AZ39">
        <f>($B$13*$D$11+$C$13*$D$11+$F$13*((CV39+CN39)/MAX(CV39+CN39+CW39, 0.1)*$I$11+CW39/MAX(CV39+CN39+CW39, 0.1)*$J$11))/($B$13+$C$13+$F$13)</f>
        <v>0</v>
      </c>
      <c r="BA39">
        <f>($B$13*$K$11+$C$13*$K$11+$F$13*((CV39+CN39)/MAX(CV39+CN39+CW39, 0.1)*$P$11+CW39/MAX(CV39+CN39+CW39, 0.1)*$Q$11))/($B$13+$C$13+$F$13)</f>
        <v>0</v>
      </c>
      <c r="BB39">
        <v>6</v>
      </c>
      <c r="BC39">
        <v>0.5</v>
      </c>
      <c r="BD39" t="s">
        <v>358</v>
      </c>
      <c r="BE39">
        <v>2</v>
      </c>
      <c r="BF39" t="b">
        <v>1</v>
      </c>
      <c r="BG39">
        <v>1774681823.1</v>
      </c>
      <c r="BH39">
        <v>419.6211999999999</v>
      </c>
      <c r="BI39">
        <v>420.0182</v>
      </c>
      <c r="BJ39">
        <v>21.50599</v>
      </c>
      <c r="BK39">
        <v>21.50167</v>
      </c>
      <c r="BL39">
        <v>419.9826</v>
      </c>
      <c r="BM39">
        <v>21.20869</v>
      </c>
      <c r="BN39">
        <v>500.0179</v>
      </c>
      <c r="BO39">
        <v>101.0282</v>
      </c>
      <c r="BP39">
        <v>0.10012467</v>
      </c>
      <c r="BQ39">
        <v>26.87752</v>
      </c>
      <c r="BR39">
        <v>27.95451</v>
      </c>
      <c r="BS39">
        <v>999.9</v>
      </c>
      <c r="BT39">
        <v>0</v>
      </c>
      <c r="BU39">
        <v>0</v>
      </c>
      <c r="BV39">
        <v>9987.686</v>
      </c>
      <c r="BW39">
        <v>0</v>
      </c>
      <c r="BX39">
        <v>0.3833920000000001</v>
      </c>
      <c r="BY39">
        <v>-0.3970123</v>
      </c>
      <c r="BZ39">
        <v>428.8438</v>
      </c>
      <c r="CA39">
        <v>429.2478</v>
      </c>
      <c r="CB39">
        <v>0.004309655000000001</v>
      </c>
      <c r="CC39">
        <v>420.0182</v>
      </c>
      <c r="CD39">
        <v>21.50167</v>
      </c>
      <c r="CE39">
        <v>2.172714</v>
      </c>
      <c r="CF39">
        <v>2.172277999999999</v>
      </c>
      <c r="CG39">
        <v>18.76252</v>
      </c>
      <c r="CH39">
        <v>18.75933</v>
      </c>
      <c r="CI39">
        <v>1800.007</v>
      </c>
      <c r="CJ39">
        <v>0</v>
      </c>
      <c r="CK39">
        <v>1</v>
      </c>
      <c r="CL39">
        <v>0</v>
      </c>
      <c r="CM39">
        <v>1.80153</v>
      </c>
      <c r="CN39">
        <v>0</v>
      </c>
      <c r="CO39">
        <v>94.95803999999998</v>
      </c>
      <c r="CP39">
        <v>9208.227999999999</v>
      </c>
      <c r="CQ39">
        <v>38.875</v>
      </c>
      <c r="CR39">
        <v>39.7059</v>
      </c>
      <c r="CS39">
        <v>39.312</v>
      </c>
      <c r="CT39">
        <v>38.25</v>
      </c>
      <c r="CU39">
        <v>38.812</v>
      </c>
      <c r="CV39">
        <v>0</v>
      </c>
      <c r="CW39">
        <v>1800.007</v>
      </c>
      <c r="CX39">
        <v>0</v>
      </c>
      <c r="CY39">
        <v>1774681824.2</v>
      </c>
      <c r="CZ39">
        <v>0</v>
      </c>
      <c r="DA39">
        <v>1774666326.5</v>
      </c>
      <c r="DB39" t="s">
        <v>359</v>
      </c>
      <c r="DC39">
        <v>1774666322</v>
      </c>
      <c r="DD39">
        <v>1774666326.5</v>
      </c>
      <c r="DE39">
        <v>2</v>
      </c>
      <c r="DF39">
        <v>0.343</v>
      </c>
      <c r="DG39">
        <v>-0.026</v>
      </c>
      <c r="DH39">
        <v>-0.36</v>
      </c>
      <c r="DI39">
        <v>0.298</v>
      </c>
      <c r="DJ39">
        <v>420</v>
      </c>
      <c r="DK39">
        <v>22</v>
      </c>
      <c r="DL39">
        <v>0.17</v>
      </c>
      <c r="DM39">
        <v>0.02</v>
      </c>
      <c r="DN39">
        <v>-0.3686791463414634</v>
      </c>
      <c r="DO39">
        <v>-0.3195689268292677</v>
      </c>
      <c r="DP39">
        <v>0.04668876917316855</v>
      </c>
      <c r="DQ39">
        <v>0</v>
      </c>
      <c r="DR39">
        <v>0.00515360975609756</v>
      </c>
      <c r="DS39">
        <v>-0.007063837630662022</v>
      </c>
      <c r="DT39">
        <v>0.0008082161118965699</v>
      </c>
      <c r="DU39">
        <v>1</v>
      </c>
      <c r="DV39">
        <v>1</v>
      </c>
      <c r="DW39">
        <v>2</v>
      </c>
      <c r="DX39" t="s">
        <v>367</v>
      </c>
      <c r="DY39">
        <v>3.13046</v>
      </c>
      <c r="DZ39">
        <v>2.8063</v>
      </c>
      <c r="EA39">
        <v>0.09978090000000001</v>
      </c>
      <c r="EB39">
        <v>0.0995099</v>
      </c>
      <c r="EC39">
        <v>0.105895</v>
      </c>
      <c r="ED39">
        <v>0.105568</v>
      </c>
      <c r="EE39">
        <v>21153.5</v>
      </c>
      <c r="EF39">
        <v>27424</v>
      </c>
      <c r="EG39">
        <v>26453.3</v>
      </c>
      <c r="EH39">
        <v>33007.2</v>
      </c>
      <c r="EI39">
        <v>34935.8</v>
      </c>
      <c r="EJ39">
        <v>40318</v>
      </c>
      <c r="EK39">
        <v>41105.6</v>
      </c>
      <c r="EL39">
        <v>46067.4</v>
      </c>
      <c r="EM39">
        <v>2.03595</v>
      </c>
      <c r="EN39">
        <v>2.00235</v>
      </c>
      <c r="EO39">
        <v>0.132583</v>
      </c>
      <c r="EP39">
        <v>0</v>
      </c>
      <c r="EQ39">
        <v>25.7818</v>
      </c>
      <c r="ER39">
        <v>999.9</v>
      </c>
      <c r="ES39">
        <v>67.40000000000001</v>
      </c>
      <c r="ET39">
        <v>27.4</v>
      </c>
      <c r="EU39">
        <v>24.4437</v>
      </c>
      <c r="EV39">
        <v>61.1726</v>
      </c>
      <c r="EW39">
        <v>31.7748</v>
      </c>
      <c r="EX39">
        <v>1</v>
      </c>
      <c r="EY39">
        <v>0.284718</v>
      </c>
      <c r="EZ39">
        <v>0.424981</v>
      </c>
      <c r="FA39">
        <v>20.2712</v>
      </c>
      <c r="FB39">
        <v>5.18824</v>
      </c>
      <c r="FC39">
        <v>11.9441</v>
      </c>
      <c r="FD39">
        <v>4.9556</v>
      </c>
      <c r="FE39">
        <v>3.285</v>
      </c>
      <c r="FF39">
        <v>9999</v>
      </c>
      <c r="FG39">
        <v>9999</v>
      </c>
      <c r="FH39">
        <v>9999</v>
      </c>
      <c r="FI39">
        <v>999.9</v>
      </c>
      <c r="FJ39">
        <v>1.86127</v>
      </c>
      <c r="FK39">
        <v>1.86264</v>
      </c>
      <c r="FL39">
        <v>1.86005</v>
      </c>
      <c r="FM39">
        <v>1.85837</v>
      </c>
      <c r="FN39">
        <v>1.86213</v>
      </c>
      <c r="FO39">
        <v>1.85883</v>
      </c>
      <c r="FP39">
        <v>1.85791</v>
      </c>
      <c r="FQ39">
        <v>1.8608</v>
      </c>
      <c r="FR39">
        <v>0</v>
      </c>
      <c r="FS39">
        <v>0</v>
      </c>
      <c r="FT39">
        <v>0</v>
      </c>
      <c r="FU39">
        <v>4.5</v>
      </c>
      <c r="FV39" t="s">
        <v>361</v>
      </c>
      <c r="FW39" t="s">
        <v>362</v>
      </c>
      <c r="FX39" t="s">
        <v>363</v>
      </c>
      <c r="FY39" t="s">
        <v>364</v>
      </c>
      <c r="FZ39" t="s">
        <v>364</v>
      </c>
      <c r="GA39" t="s">
        <v>363</v>
      </c>
      <c r="GB39">
        <v>0</v>
      </c>
      <c r="GC39">
        <v>100</v>
      </c>
      <c r="GD39">
        <v>100</v>
      </c>
      <c r="GE39">
        <v>-0.362</v>
      </c>
      <c r="GF39">
        <v>0.2973</v>
      </c>
      <c r="GG39">
        <v>-1.589593225013521</v>
      </c>
      <c r="GH39">
        <v>0.00192992804097616</v>
      </c>
      <c r="GI39">
        <v>3.244687122451424E-06</v>
      </c>
      <c r="GJ39">
        <v>-2.087531120305573E-09</v>
      </c>
      <c r="GK39">
        <v>0.05776174702018427</v>
      </c>
      <c r="GL39">
        <v>0.005089068596103195</v>
      </c>
      <c r="GM39">
        <v>0.0003257216593697226</v>
      </c>
      <c r="GN39">
        <v>-1.562898368296355E-06</v>
      </c>
      <c r="GO39">
        <v>0</v>
      </c>
      <c r="GP39">
        <v>1257</v>
      </c>
      <c r="GQ39">
        <v>1</v>
      </c>
      <c r="GR39">
        <v>31</v>
      </c>
      <c r="GS39">
        <v>258.4</v>
      </c>
      <c r="GT39">
        <v>258.3</v>
      </c>
      <c r="GU39">
        <v>1.0791</v>
      </c>
      <c r="GV39">
        <v>2.38525</v>
      </c>
      <c r="GW39">
        <v>1.44775</v>
      </c>
      <c r="GX39">
        <v>2.20215</v>
      </c>
      <c r="GY39">
        <v>1.44653</v>
      </c>
      <c r="GZ39">
        <v>2.39502</v>
      </c>
      <c r="HA39">
        <v>33.0875</v>
      </c>
      <c r="HB39">
        <v>14.8238</v>
      </c>
      <c r="HC39">
        <v>18</v>
      </c>
      <c r="HD39">
        <v>531.731</v>
      </c>
      <c r="HE39">
        <v>523.501</v>
      </c>
      <c r="HF39">
        <v>25.0001</v>
      </c>
      <c r="HG39">
        <v>30.6332</v>
      </c>
      <c r="HH39">
        <v>30.0001</v>
      </c>
      <c r="HI39">
        <v>30.9924</v>
      </c>
      <c r="HJ39">
        <v>30.9989</v>
      </c>
      <c r="HK39">
        <v>21.5719</v>
      </c>
      <c r="HL39">
        <v>20.0583</v>
      </c>
      <c r="HM39">
        <v>100</v>
      </c>
      <c r="HN39">
        <v>25</v>
      </c>
      <c r="HO39">
        <v>420</v>
      </c>
      <c r="HP39">
        <v>21.5</v>
      </c>
      <c r="HQ39">
        <v>103.167</v>
      </c>
      <c r="HR39">
        <v>102.04</v>
      </c>
    </row>
    <row r="40" spans="1:226">
      <c r="A40">
        <v>22</v>
      </c>
      <c r="B40">
        <v>1774681830</v>
      </c>
      <c r="C40">
        <v>84</v>
      </c>
      <c r="D40" t="s">
        <v>406</v>
      </c>
      <c r="E40" t="s">
        <v>407</v>
      </c>
      <c r="F40">
        <v>5</v>
      </c>
      <c r="I40">
        <v>1774681827.1</v>
      </c>
      <c r="J40">
        <f>(K40)/1000</f>
        <v>0</v>
      </c>
      <c r="K40">
        <f>IF(BF40, AN40, AH40)</f>
        <v>0</v>
      </c>
      <c r="L40">
        <f>IF(BF40, AI40, AG40)</f>
        <v>0</v>
      </c>
      <c r="M40">
        <f>BH40 - IF(AU40&gt;1, L40*BB40*100.0/(AW40), 0)</f>
        <v>0</v>
      </c>
      <c r="N40">
        <f>((T40-J40/2)*M40-L40)/(T40+J40/2)</f>
        <v>0</v>
      </c>
      <c r="O40">
        <f>N40*(BO40+BP40)/1000.0</f>
        <v>0</v>
      </c>
      <c r="P40">
        <f>(BH40 - IF(AU40&gt;1, L40*BB40*100.0/(AW40), 0))*(BO40+BP40)/1000.0</f>
        <v>0</v>
      </c>
      <c r="Q40">
        <f>2.0/((1/S40-1/R40)+SIGN(S40)*SQRT((1/S40-1/R40)*(1/S40-1/R40) + 4*BC40/((BC40+1)*(BC40+1))*(2*1/S40*1/R40-1/R40*1/R40)))</f>
        <v>0</v>
      </c>
      <c r="R40">
        <f>IF(LEFT(BD40,1)&lt;&gt;"0",IF(LEFT(BD40,1)="1",3.0,BE40),$D$5+$E$5*(BV40*BO40/($K$5*1000))+$F$5*(BV40*BO40/($K$5*1000))*MAX(MIN(BB40,$J$5),$I$5)*MAX(MIN(BB40,$J$5),$I$5)+$G$5*MAX(MIN(BB40,$J$5),$I$5)*(BV40*BO40/($K$5*1000))+$H$5*(BV40*BO40/($K$5*1000))*(BV40*BO40/($K$5*1000)))</f>
        <v>0</v>
      </c>
      <c r="S40">
        <f>J40*(1000-(1000*0.61365*exp(17.502*W40/(240.97+W40))/(BO40+BP40)+BJ40)/2)/(1000*0.61365*exp(17.502*W40/(240.97+W40))/(BO40+BP40)-BJ40)</f>
        <v>0</v>
      </c>
      <c r="T40">
        <f>1/((BC40+1)/(Q40/1.6)+1/(R40/1.37)) + BC40/((BC40+1)/(Q40/1.6) + BC40/(R40/1.37))</f>
        <v>0</v>
      </c>
      <c r="U40">
        <f>(AX40*BA40)</f>
        <v>0</v>
      </c>
      <c r="V40">
        <f>(BQ40+(U40+2*0.95*5.67E-8*(((BQ40+$B$9)+273)^4-(BQ40+273)^4)-44100*J40)/(1.84*29.3*R40+8*0.95*5.67E-8*(BQ40+273)^3))</f>
        <v>0</v>
      </c>
      <c r="W40">
        <f>($C$9*BR40+$D$9*BS40+$E$9*V40)</f>
        <v>0</v>
      </c>
      <c r="X40">
        <f>0.61365*exp(17.502*W40/(240.97+W40))</f>
        <v>0</v>
      </c>
      <c r="Y40">
        <f>(Z40/AA40*100)</f>
        <v>0</v>
      </c>
      <c r="Z40">
        <f>BJ40*(BO40+BP40)/1000</f>
        <v>0</v>
      </c>
      <c r="AA40">
        <f>0.61365*exp(17.502*BQ40/(240.97+BQ40))</f>
        <v>0</v>
      </c>
      <c r="AB40">
        <f>(X40-BJ40*(BO40+BP40)/1000)</f>
        <v>0</v>
      </c>
      <c r="AC40">
        <f>(-J40*44100)</f>
        <v>0</v>
      </c>
      <c r="AD40">
        <f>2*29.3*R40*0.92*(BQ40-W40)</f>
        <v>0</v>
      </c>
      <c r="AE40">
        <f>2*0.95*5.67E-8*(((BQ40+$B$9)+273)^4-(W40+273)^4)</f>
        <v>0</v>
      </c>
      <c r="AF40">
        <f>U40+AE40+AC40+AD40</f>
        <v>0</v>
      </c>
      <c r="AG40">
        <f>BN40*AU40*(BI40-BH40*(1000-AU40*BK40)/(1000-AU40*BJ40))/(100*BB40)</f>
        <v>0</v>
      </c>
      <c r="AH40">
        <f>1000*BN40*AU40*(BJ40-BK40)/(100*BB40*(1000-AU40*BJ40))</f>
        <v>0</v>
      </c>
      <c r="AI40">
        <f>(AJ40 - AK40 - BO40*1E3/(8.314*(BQ40+273.15)) * AM40/BN40 * AL40) * BN40/(100*BB40) * (1000 - BK40)/1000</f>
        <v>0</v>
      </c>
      <c r="AJ40">
        <v>429.2849590030928</v>
      </c>
      <c r="AK40">
        <v>428.8830363636364</v>
      </c>
      <c r="AL40">
        <v>0.0001779217888763174</v>
      </c>
      <c r="AM40">
        <v>61.35787655002243</v>
      </c>
      <c r="AN40">
        <f>(AP40 - AO40 + BO40*1E3/(8.314*(BQ40+273.15)) * AR40/BN40 * AQ40) * BN40/(100*BB40) * 1000/(1000 - AP40)</f>
        <v>0</v>
      </c>
      <c r="AO40">
        <v>21.50117787221681</v>
      </c>
      <c r="AP40">
        <v>21.50855874125875</v>
      </c>
      <c r="AQ40">
        <v>5.017380360151564E-06</v>
      </c>
      <c r="AR40">
        <v>91.88205700752289</v>
      </c>
      <c r="AS40">
        <v>0</v>
      </c>
      <c r="AT40">
        <v>0</v>
      </c>
      <c r="AU40">
        <f>IF(AS40*$H$15&gt;=AW40,1.0,(AW40/(AW40-AS40*$H$15)))</f>
        <v>0</v>
      </c>
      <c r="AV40">
        <f>(AU40-1)*100</f>
        <v>0</v>
      </c>
      <c r="AW40">
        <f>MAX(0,($B$15+$C$15*BV40)/(1+$D$15*BV40)*BO40/(BQ40+273)*$E$15)</f>
        <v>0</v>
      </c>
      <c r="AX40">
        <f>$B$13*BW40+$C$13*BX40+$F$13*CI40*(1-CL40)</f>
        <v>0</v>
      </c>
      <c r="AY40">
        <f>AX40*AZ40</f>
        <v>0</v>
      </c>
      <c r="AZ40">
        <f>($B$13*$D$11+$C$13*$D$11+$F$13*((CV40+CN40)/MAX(CV40+CN40+CW40, 0.1)*$I$11+CW40/MAX(CV40+CN40+CW40, 0.1)*$J$11))/($B$13+$C$13+$F$13)</f>
        <v>0</v>
      </c>
      <c r="BA40">
        <f>($B$13*$K$11+$C$13*$K$11+$F$13*((CV40+CN40)/MAX(CV40+CN40+CW40, 0.1)*$P$11+CW40/MAX(CV40+CN40+CW40, 0.1)*$Q$11))/($B$13+$C$13+$F$13)</f>
        <v>0</v>
      </c>
      <c r="BB40">
        <v>6</v>
      </c>
      <c r="BC40">
        <v>0.5</v>
      </c>
      <c r="BD40" t="s">
        <v>358</v>
      </c>
      <c r="BE40">
        <v>2</v>
      </c>
      <c r="BF40" t="b">
        <v>1</v>
      </c>
      <c r="BG40">
        <v>1774681827.1</v>
      </c>
      <c r="BH40">
        <v>419.6169</v>
      </c>
      <c r="BI40">
        <v>420.0431</v>
      </c>
      <c r="BJ40">
        <v>21.50677</v>
      </c>
      <c r="BK40">
        <v>21.50176</v>
      </c>
      <c r="BL40">
        <v>419.9782999999999</v>
      </c>
      <c r="BM40">
        <v>21.20946</v>
      </c>
      <c r="BN40">
        <v>499.9767</v>
      </c>
      <c r="BO40">
        <v>101.0277</v>
      </c>
      <c r="BP40">
        <v>0.09993716999999999</v>
      </c>
      <c r="BQ40">
        <v>26.87624</v>
      </c>
      <c r="BR40">
        <v>27.94714</v>
      </c>
      <c r="BS40">
        <v>999.9</v>
      </c>
      <c r="BT40">
        <v>0</v>
      </c>
      <c r="BU40">
        <v>0</v>
      </c>
      <c r="BV40">
        <v>10001.426</v>
      </c>
      <c r="BW40">
        <v>0</v>
      </c>
      <c r="BX40">
        <v>0.3833920000000001</v>
      </c>
      <c r="BY40">
        <v>-0.4262328</v>
      </c>
      <c r="BZ40">
        <v>428.8398999999999</v>
      </c>
      <c r="CA40">
        <v>429.2732</v>
      </c>
      <c r="CB40">
        <v>0.005017281</v>
      </c>
      <c r="CC40">
        <v>420.0431</v>
      </c>
      <c r="CD40">
        <v>21.50176</v>
      </c>
      <c r="CE40">
        <v>2.17278</v>
      </c>
      <c r="CF40">
        <v>2.172271</v>
      </c>
      <c r="CG40">
        <v>18.76301</v>
      </c>
      <c r="CH40">
        <v>18.75928</v>
      </c>
      <c r="CI40">
        <v>1800.003</v>
      </c>
      <c r="CJ40">
        <v>0</v>
      </c>
      <c r="CK40">
        <v>1</v>
      </c>
      <c r="CL40">
        <v>0</v>
      </c>
      <c r="CM40">
        <v>1.97886</v>
      </c>
      <c r="CN40">
        <v>0</v>
      </c>
      <c r="CO40">
        <v>94.8839</v>
      </c>
      <c r="CP40">
        <v>9208.213</v>
      </c>
      <c r="CQ40">
        <v>38.8874</v>
      </c>
      <c r="CR40">
        <v>39.6996</v>
      </c>
      <c r="CS40">
        <v>39.312</v>
      </c>
      <c r="CT40">
        <v>38.25</v>
      </c>
      <c r="CU40">
        <v>38.812</v>
      </c>
      <c r="CV40">
        <v>0</v>
      </c>
      <c r="CW40">
        <v>1800.003</v>
      </c>
      <c r="CX40">
        <v>0</v>
      </c>
      <c r="CY40">
        <v>1774681828.4</v>
      </c>
      <c r="CZ40">
        <v>0</v>
      </c>
      <c r="DA40">
        <v>1774666326.5</v>
      </c>
      <c r="DB40" t="s">
        <v>359</v>
      </c>
      <c r="DC40">
        <v>1774666322</v>
      </c>
      <c r="DD40">
        <v>1774666326.5</v>
      </c>
      <c r="DE40">
        <v>2</v>
      </c>
      <c r="DF40">
        <v>0.343</v>
      </c>
      <c r="DG40">
        <v>-0.026</v>
      </c>
      <c r="DH40">
        <v>-0.36</v>
      </c>
      <c r="DI40">
        <v>0.298</v>
      </c>
      <c r="DJ40">
        <v>420</v>
      </c>
      <c r="DK40">
        <v>22</v>
      </c>
      <c r="DL40">
        <v>0.17</v>
      </c>
      <c r="DM40">
        <v>0.02</v>
      </c>
      <c r="DN40">
        <v>-0.392202243902439</v>
      </c>
      <c r="DO40">
        <v>-0.2603009059233444</v>
      </c>
      <c r="DP40">
        <v>0.04660693399829042</v>
      </c>
      <c r="DQ40">
        <v>0</v>
      </c>
      <c r="DR40">
        <v>0.004955059268292683</v>
      </c>
      <c r="DS40">
        <v>-0.002001514703832745</v>
      </c>
      <c r="DT40">
        <v>0.0006617920214873722</v>
      </c>
      <c r="DU40">
        <v>1</v>
      </c>
      <c r="DV40">
        <v>1</v>
      </c>
      <c r="DW40">
        <v>2</v>
      </c>
      <c r="DX40" t="s">
        <v>367</v>
      </c>
      <c r="DY40">
        <v>3.13044</v>
      </c>
      <c r="DZ40">
        <v>2.80647</v>
      </c>
      <c r="EA40">
        <v>0.0997931</v>
      </c>
      <c r="EB40">
        <v>0.0994929</v>
      </c>
      <c r="EC40">
        <v>0.105903</v>
      </c>
      <c r="ED40">
        <v>0.105575</v>
      </c>
      <c r="EE40">
        <v>21153.3</v>
      </c>
      <c r="EF40">
        <v>27424.5</v>
      </c>
      <c r="EG40">
        <v>26453.5</v>
      </c>
      <c r="EH40">
        <v>33007.2</v>
      </c>
      <c r="EI40">
        <v>34935.6</v>
      </c>
      <c r="EJ40">
        <v>40317.8</v>
      </c>
      <c r="EK40">
        <v>41105.7</v>
      </c>
      <c r="EL40">
        <v>46067.6</v>
      </c>
      <c r="EM40">
        <v>2.03595</v>
      </c>
      <c r="EN40">
        <v>2.00245</v>
      </c>
      <c r="EO40">
        <v>0.132397</v>
      </c>
      <c r="EP40">
        <v>0</v>
      </c>
      <c r="EQ40">
        <v>25.7836</v>
      </c>
      <c r="ER40">
        <v>999.9</v>
      </c>
      <c r="ES40">
        <v>67.40000000000001</v>
      </c>
      <c r="ET40">
        <v>27.4</v>
      </c>
      <c r="EU40">
        <v>24.4452</v>
      </c>
      <c r="EV40">
        <v>60.8626</v>
      </c>
      <c r="EW40">
        <v>31.875</v>
      </c>
      <c r="EX40">
        <v>1</v>
      </c>
      <c r="EY40">
        <v>0.284621</v>
      </c>
      <c r="EZ40">
        <v>0.426051</v>
      </c>
      <c r="FA40">
        <v>20.2714</v>
      </c>
      <c r="FB40">
        <v>5.18839</v>
      </c>
      <c r="FC40">
        <v>11.9441</v>
      </c>
      <c r="FD40">
        <v>4.95555</v>
      </c>
      <c r="FE40">
        <v>3.285</v>
      </c>
      <c r="FF40">
        <v>9999</v>
      </c>
      <c r="FG40">
        <v>9999</v>
      </c>
      <c r="FH40">
        <v>9999</v>
      </c>
      <c r="FI40">
        <v>999.9</v>
      </c>
      <c r="FJ40">
        <v>1.86127</v>
      </c>
      <c r="FK40">
        <v>1.86264</v>
      </c>
      <c r="FL40">
        <v>1.86005</v>
      </c>
      <c r="FM40">
        <v>1.85837</v>
      </c>
      <c r="FN40">
        <v>1.86211</v>
      </c>
      <c r="FO40">
        <v>1.85883</v>
      </c>
      <c r="FP40">
        <v>1.85791</v>
      </c>
      <c r="FQ40">
        <v>1.86081</v>
      </c>
      <c r="FR40">
        <v>0</v>
      </c>
      <c r="FS40">
        <v>0</v>
      </c>
      <c r="FT40">
        <v>0</v>
      </c>
      <c r="FU40">
        <v>4.5</v>
      </c>
      <c r="FV40" t="s">
        <v>361</v>
      </c>
      <c r="FW40" t="s">
        <v>362</v>
      </c>
      <c r="FX40" t="s">
        <v>363</v>
      </c>
      <c r="FY40" t="s">
        <v>364</v>
      </c>
      <c r="FZ40" t="s">
        <v>364</v>
      </c>
      <c r="GA40" t="s">
        <v>363</v>
      </c>
      <c r="GB40">
        <v>0</v>
      </c>
      <c r="GC40">
        <v>100</v>
      </c>
      <c r="GD40">
        <v>100</v>
      </c>
      <c r="GE40">
        <v>-0.361</v>
      </c>
      <c r="GF40">
        <v>0.2973</v>
      </c>
      <c r="GG40">
        <v>-1.589593225013521</v>
      </c>
      <c r="GH40">
        <v>0.00192992804097616</v>
      </c>
      <c r="GI40">
        <v>3.244687122451424E-06</v>
      </c>
      <c r="GJ40">
        <v>-2.087531120305573E-09</v>
      </c>
      <c r="GK40">
        <v>0.05776174702018427</v>
      </c>
      <c r="GL40">
        <v>0.005089068596103195</v>
      </c>
      <c r="GM40">
        <v>0.0003257216593697226</v>
      </c>
      <c r="GN40">
        <v>-1.562898368296355E-06</v>
      </c>
      <c r="GO40">
        <v>0</v>
      </c>
      <c r="GP40">
        <v>1257</v>
      </c>
      <c r="GQ40">
        <v>1</v>
      </c>
      <c r="GR40">
        <v>31</v>
      </c>
      <c r="GS40">
        <v>258.5</v>
      </c>
      <c r="GT40">
        <v>258.4</v>
      </c>
      <c r="GU40">
        <v>1.07788</v>
      </c>
      <c r="GV40">
        <v>2.38037</v>
      </c>
      <c r="GW40">
        <v>1.44775</v>
      </c>
      <c r="GX40">
        <v>2.20337</v>
      </c>
      <c r="GY40">
        <v>1.44653</v>
      </c>
      <c r="GZ40">
        <v>2.3999</v>
      </c>
      <c r="HA40">
        <v>33.0875</v>
      </c>
      <c r="HB40">
        <v>14.8325</v>
      </c>
      <c r="HC40">
        <v>18</v>
      </c>
      <c r="HD40">
        <v>531.7430000000001</v>
      </c>
      <c r="HE40">
        <v>523.573</v>
      </c>
      <c r="HF40">
        <v>25.0002</v>
      </c>
      <c r="HG40">
        <v>30.6345</v>
      </c>
      <c r="HH40">
        <v>30.0001</v>
      </c>
      <c r="HI40">
        <v>30.9938</v>
      </c>
      <c r="HJ40">
        <v>30.9994</v>
      </c>
      <c r="HK40">
        <v>21.5733</v>
      </c>
      <c r="HL40">
        <v>20.0583</v>
      </c>
      <c r="HM40">
        <v>100</v>
      </c>
      <c r="HN40">
        <v>25</v>
      </c>
      <c r="HO40">
        <v>420</v>
      </c>
      <c r="HP40">
        <v>21.5</v>
      </c>
      <c r="HQ40">
        <v>103.168</v>
      </c>
      <c r="HR40">
        <v>102.04</v>
      </c>
    </row>
    <row r="41" spans="1:226">
      <c r="A41">
        <v>23</v>
      </c>
      <c r="B41">
        <v>1774681834</v>
      </c>
      <c r="C41">
        <v>88</v>
      </c>
      <c r="D41" t="s">
        <v>408</v>
      </c>
      <c r="E41" t="s">
        <v>409</v>
      </c>
      <c r="F41">
        <v>5</v>
      </c>
      <c r="I41">
        <v>1774681831.1</v>
      </c>
      <c r="J41">
        <f>(K41)/1000</f>
        <v>0</v>
      </c>
      <c r="K41">
        <f>IF(BF41, AN41, AH41)</f>
        <v>0</v>
      </c>
      <c r="L41">
        <f>IF(BF41, AI41, AG41)</f>
        <v>0</v>
      </c>
      <c r="M41">
        <f>BH41 - IF(AU41&gt;1, L41*BB41*100.0/(AW41), 0)</f>
        <v>0</v>
      </c>
      <c r="N41">
        <f>((T41-J41/2)*M41-L41)/(T41+J41/2)</f>
        <v>0</v>
      </c>
      <c r="O41">
        <f>N41*(BO41+BP41)/1000.0</f>
        <v>0</v>
      </c>
      <c r="P41">
        <f>(BH41 - IF(AU41&gt;1, L41*BB41*100.0/(AW41), 0))*(BO41+BP41)/1000.0</f>
        <v>0</v>
      </c>
      <c r="Q41">
        <f>2.0/((1/S41-1/R41)+SIGN(S41)*SQRT((1/S41-1/R41)*(1/S41-1/R41) + 4*BC41/((BC41+1)*(BC41+1))*(2*1/S41*1/R41-1/R41*1/R41)))</f>
        <v>0</v>
      </c>
      <c r="R41">
        <f>IF(LEFT(BD41,1)&lt;&gt;"0",IF(LEFT(BD41,1)="1",3.0,BE41),$D$5+$E$5*(BV41*BO41/($K$5*1000))+$F$5*(BV41*BO41/($K$5*1000))*MAX(MIN(BB41,$J$5),$I$5)*MAX(MIN(BB41,$J$5),$I$5)+$G$5*MAX(MIN(BB41,$J$5),$I$5)*(BV41*BO41/($K$5*1000))+$H$5*(BV41*BO41/($K$5*1000))*(BV41*BO41/($K$5*1000)))</f>
        <v>0</v>
      </c>
      <c r="S41">
        <f>J41*(1000-(1000*0.61365*exp(17.502*W41/(240.97+W41))/(BO41+BP41)+BJ41)/2)/(1000*0.61365*exp(17.502*W41/(240.97+W41))/(BO41+BP41)-BJ41)</f>
        <v>0</v>
      </c>
      <c r="T41">
        <f>1/((BC41+1)/(Q41/1.6)+1/(R41/1.37)) + BC41/((BC41+1)/(Q41/1.6) + BC41/(R41/1.37))</f>
        <v>0</v>
      </c>
      <c r="U41">
        <f>(AX41*BA41)</f>
        <v>0</v>
      </c>
      <c r="V41">
        <f>(BQ41+(U41+2*0.95*5.67E-8*(((BQ41+$B$9)+273)^4-(BQ41+273)^4)-44100*J41)/(1.84*29.3*R41+8*0.95*5.67E-8*(BQ41+273)^3))</f>
        <v>0</v>
      </c>
      <c r="W41">
        <f>($C$9*BR41+$D$9*BS41+$E$9*V41)</f>
        <v>0</v>
      </c>
      <c r="X41">
        <f>0.61365*exp(17.502*W41/(240.97+W41))</f>
        <v>0</v>
      </c>
      <c r="Y41">
        <f>(Z41/AA41*100)</f>
        <v>0</v>
      </c>
      <c r="Z41">
        <f>BJ41*(BO41+BP41)/1000</f>
        <v>0</v>
      </c>
      <c r="AA41">
        <f>0.61365*exp(17.502*BQ41/(240.97+BQ41))</f>
        <v>0</v>
      </c>
      <c r="AB41">
        <f>(X41-BJ41*(BO41+BP41)/1000)</f>
        <v>0</v>
      </c>
      <c r="AC41">
        <f>(-J41*44100)</f>
        <v>0</v>
      </c>
      <c r="AD41">
        <f>2*29.3*R41*0.92*(BQ41-W41)</f>
        <v>0</v>
      </c>
      <c r="AE41">
        <f>2*0.95*5.67E-8*(((BQ41+$B$9)+273)^4-(W41+273)^4)</f>
        <v>0</v>
      </c>
      <c r="AF41">
        <f>U41+AE41+AC41+AD41</f>
        <v>0</v>
      </c>
      <c r="AG41">
        <f>BN41*AU41*(BI41-BH41*(1000-AU41*BK41)/(1000-AU41*BJ41))/(100*BB41)</f>
        <v>0</v>
      </c>
      <c r="AH41">
        <f>1000*BN41*AU41*(BJ41-BK41)/(100*BB41*(1000-AU41*BJ41))</f>
        <v>0</v>
      </c>
      <c r="AI41">
        <f>(AJ41 - AK41 - BO41*1E3/(8.314*(BQ41+273.15)) * AM41/BN41 * AL41) * BN41/(100*BB41) * (1000 - BK41)/1000</f>
        <v>0</v>
      </c>
      <c r="AJ41">
        <v>429.1988839636933</v>
      </c>
      <c r="AK41">
        <v>428.8332242424241</v>
      </c>
      <c r="AL41">
        <v>-0.0001434132184282954</v>
      </c>
      <c r="AM41">
        <v>61.35787655002243</v>
      </c>
      <c r="AN41">
        <f>(AP41 - AO41 + BO41*1E3/(8.314*(BQ41+273.15)) * AR41/BN41 * AQ41) * BN41/(100*BB41) * 1000/(1000 - AP41)</f>
        <v>0</v>
      </c>
      <c r="AO41">
        <v>21.50356617990213</v>
      </c>
      <c r="AP41">
        <v>21.50730279720281</v>
      </c>
      <c r="AQ41">
        <v>4.238994906055733E-06</v>
      </c>
      <c r="AR41">
        <v>91.88205700752289</v>
      </c>
      <c r="AS41">
        <v>0</v>
      </c>
      <c r="AT41">
        <v>0</v>
      </c>
      <c r="AU41">
        <f>IF(AS41*$H$15&gt;=AW41,1.0,(AW41/(AW41-AS41*$H$15)))</f>
        <v>0</v>
      </c>
      <c r="AV41">
        <f>(AU41-1)*100</f>
        <v>0</v>
      </c>
      <c r="AW41">
        <f>MAX(0,($B$15+$C$15*BV41)/(1+$D$15*BV41)*BO41/(BQ41+273)*$E$15)</f>
        <v>0</v>
      </c>
      <c r="AX41">
        <f>$B$13*BW41+$C$13*BX41+$F$13*CI41*(1-CL41)</f>
        <v>0</v>
      </c>
      <c r="AY41">
        <f>AX41*AZ41</f>
        <v>0</v>
      </c>
      <c r="AZ41">
        <f>($B$13*$D$11+$C$13*$D$11+$F$13*((CV41+CN41)/MAX(CV41+CN41+CW41, 0.1)*$I$11+CW41/MAX(CV41+CN41+CW41, 0.1)*$J$11))/($B$13+$C$13+$F$13)</f>
        <v>0</v>
      </c>
      <c r="BA41">
        <f>($B$13*$K$11+$C$13*$K$11+$F$13*((CV41+CN41)/MAX(CV41+CN41+CW41, 0.1)*$P$11+CW41/MAX(CV41+CN41+CW41, 0.1)*$Q$11))/($B$13+$C$13+$F$13)</f>
        <v>0</v>
      </c>
      <c r="BB41">
        <v>6</v>
      </c>
      <c r="BC41">
        <v>0.5</v>
      </c>
      <c r="BD41" t="s">
        <v>358</v>
      </c>
      <c r="BE41">
        <v>2</v>
      </c>
      <c r="BF41" t="b">
        <v>1</v>
      </c>
      <c r="BG41">
        <v>1774681831.1</v>
      </c>
      <c r="BH41">
        <v>419.6398</v>
      </c>
      <c r="BI41">
        <v>419.9883</v>
      </c>
      <c r="BJ41">
        <v>21.5081</v>
      </c>
      <c r="BK41">
        <v>21.50349</v>
      </c>
      <c r="BL41">
        <v>420.0011</v>
      </c>
      <c r="BM41">
        <v>21.21077</v>
      </c>
      <c r="BN41">
        <v>499.9823</v>
      </c>
      <c r="BO41">
        <v>101.0273</v>
      </c>
      <c r="BP41">
        <v>0.09984831000000001</v>
      </c>
      <c r="BQ41">
        <v>26.8816</v>
      </c>
      <c r="BR41">
        <v>27.95043</v>
      </c>
      <c r="BS41">
        <v>999.9</v>
      </c>
      <c r="BT41">
        <v>0</v>
      </c>
      <c r="BU41">
        <v>0</v>
      </c>
      <c r="BV41">
        <v>10019</v>
      </c>
      <c r="BW41">
        <v>0</v>
      </c>
      <c r="BX41">
        <v>0.3833920000000001</v>
      </c>
      <c r="BY41">
        <v>-0.3486449</v>
      </c>
      <c r="BZ41">
        <v>428.8639</v>
      </c>
      <c r="CA41">
        <v>429.2180999999999</v>
      </c>
      <c r="CB41">
        <v>0.004619981</v>
      </c>
      <c r="CC41">
        <v>419.9883</v>
      </c>
      <c r="CD41">
        <v>21.50349</v>
      </c>
      <c r="CE41">
        <v>2.172905</v>
      </c>
      <c r="CF41">
        <v>2.172439</v>
      </c>
      <c r="CG41">
        <v>18.76395</v>
      </c>
      <c r="CH41">
        <v>18.7605</v>
      </c>
      <c r="CI41">
        <v>1800</v>
      </c>
      <c r="CJ41">
        <v>0</v>
      </c>
      <c r="CK41">
        <v>1</v>
      </c>
      <c r="CL41">
        <v>0</v>
      </c>
      <c r="CM41">
        <v>1.81802</v>
      </c>
      <c r="CN41">
        <v>0</v>
      </c>
      <c r="CO41">
        <v>95.08001</v>
      </c>
      <c r="CP41">
        <v>9208.198</v>
      </c>
      <c r="CQ41">
        <v>38.89360000000001</v>
      </c>
      <c r="CR41">
        <v>39.7311</v>
      </c>
      <c r="CS41">
        <v>39.312</v>
      </c>
      <c r="CT41">
        <v>38.25</v>
      </c>
      <c r="CU41">
        <v>38.812</v>
      </c>
      <c r="CV41">
        <v>0</v>
      </c>
      <c r="CW41">
        <v>1800</v>
      </c>
      <c r="CX41">
        <v>0</v>
      </c>
      <c r="CY41">
        <v>1774681832.6</v>
      </c>
      <c r="CZ41">
        <v>0</v>
      </c>
      <c r="DA41">
        <v>1774666326.5</v>
      </c>
      <c r="DB41" t="s">
        <v>359</v>
      </c>
      <c r="DC41">
        <v>1774666322</v>
      </c>
      <c r="DD41">
        <v>1774666326.5</v>
      </c>
      <c r="DE41">
        <v>2</v>
      </c>
      <c r="DF41">
        <v>0.343</v>
      </c>
      <c r="DG41">
        <v>-0.026</v>
      </c>
      <c r="DH41">
        <v>-0.36</v>
      </c>
      <c r="DI41">
        <v>0.298</v>
      </c>
      <c r="DJ41">
        <v>420</v>
      </c>
      <c r="DK41">
        <v>22</v>
      </c>
      <c r="DL41">
        <v>0.17</v>
      </c>
      <c r="DM41">
        <v>0.02</v>
      </c>
      <c r="DN41">
        <v>-0.3923592439024391</v>
      </c>
      <c r="DO41">
        <v>0.1717861254355394</v>
      </c>
      <c r="DP41">
        <v>0.04637339656594568</v>
      </c>
      <c r="DQ41">
        <v>0</v>
      </c>
      <c r="DR41">
        <v>0.004765022195121951</v>
      </c>
      <c r="DS41">
        <v>-0.002342043344947725</v>
      </c>
      <c r="DT41">
        <v>0.0007055207703724169</v>
      </c>
      <c r="DU41">
        <v>1</v>
      </c>
      <c r="DV41">
        <v>1</v>
      </c>
      <c r="DW41">
        <v>2</v>
      </c>
      <c r="DX41" t="s">
        <v>367</v>
      </c>
      <c r="DY41">
        <v>3.13048</v>
      </c>
      <c r="DZ41">
        <v>2.80657</v>
      </c>
      <c r="EA41">
        <v>0.0997794</v>
      </c>
      <c r="EB41">
        <v>0.0995017</v>
      </c>
      <c r="EC41">
        <v>0.1059</v>
      </c>
      <c r="ED41">
        <v>0.10557</v>
      </c>
      <c r="EE41">
        <v>21153.6</v>
      </c>
      <c r="EF41">
        <v>27424.4</v>
      </c>
      <c r="EG41">
        <v>26453.4</v>
      </c>
      <c r="EH41">
        <v>33007.3</v>
      </c>
      <c r="EI41">
        <v>34935.6</v>
      </c>
      <c r="EJ41">
        <v>40317.8</v>
      </c>
      <c r="EK41">
        <v>41105.6</v>
      </c>
      <c r="EL41">
        <v>46067.3</v>
      </c>
      <c r="EM41">
        <v>2.0357</v>
      </c>
      <c r="EN41">
        <v>2.0024</v>
      </c>
      <c r="EO41">
        <v>0.132583</v>
      </c>
      <c r="EP41">
        <v>0</v>
      </c>
      <c r="EQ41">
        <v>25.7857</v>
      </c>
      <c r="ER41">
        <v>999.9</v>
      </c>
      <c r="ES41">
        <v>67.40000000000001</v>
      </c>
      <c r="ET41">
        <v>27.4</v>
      </c>
      <c r="EU41">
        <v>24.4435</v>
      </c>
      <c r="EV41">
        <v>61.0926</v>
      </c>
      <c r="EW41">
        <v>31.883</v>
      </c>
      <c r="EX41">
        <v>1</v>
      </c>
      <c r="EY41">
        <v>0.284687</v>
      </c>
      <c r="EZ41">
        <v>0.42598</v>
      </c>
      <c r="FA41">
        <v>20.2717</v>
      </c>
      <c r="FB41">
        <v>5.18854</v>
      </c>
      <c r="FC41">
        <v>11.9441</v>
      </c>
      <c r="FD41">
        <v>4.95565</v>
      </c>
      <c r="FE41">
        <v>3.285</v>
      </c>
      <c r="FF41">
        <v>9999</v>
      </c>
      <c r="FG41">
        <v>9999</v>
      </c>
      <c r="FH41">
        <v>9999</v>
      </c>
      <c r="FI41">
        <v>999.9</v>
      </c>
      <c r="FJ41">
        <v>1.86127</v>
      </c>
      <c r="FK41">
        <v>1.86264</v>
      </c>
      <c r="FL41">
        <v>1.86005</v>
      </c>
      <c r="FM41">
        <v>1.85837</v>
      </c>
      <c r="FN41">
        <v>1.86209</v>
      </c>
      <c r="FO41">
        <v>1.85883</v>
      </c>
      <c r="FP41">
        <v>1.85791</v>
      </c>
      <c r="FQ41">
        <v>1.86081</v>
      </c>
      <c r="FR41">
        <v>0</v>
      </c>
      <c r="FS41">
        <v>0</v>
      </c>
      <c r="FT41">
        <v>0</v>
      </c>
      <c r="FU41">
        <v>4.5</v>
      </c>
      <c r="FV41" t="s">
        <v>361</v>
      </c>
      <c r="FW41" t="s">
        <v>362</v>
      </c>
      <c r="FX41" t="s">
        <v>363</v>
      </c>
      <c r="FY41" t="s">
        <v>364</v>
      </c>
      <c r="FZ41" t="s">
        <v>364</v>
      </c>
      <c r="GA41" t="s">
        <v>363</v>
      </c>
      <c r="GB41">
        <v>0</v>
      </c>
      <c r="GC41">
        <v>100</v>
      </c>
      <c r="GD41">
        <v>100</v>
      </c>
      <c r="GE41">
        <v>-0.362</v>
      </c>
      <c r="GF41">
        <v>0.2974</v>
      </c>
      <c r="GG41">
        <v>-1.589593225013521</v>
      </c>
      <c r="GH41">
        <v>0.00192992804097616</v>
      </c>
      <c r="GI41">
        <v>3.244687122451424E-06</v>
      </c>
      <c r="GJ41">
        <v>-2.087531120305573E-09</v>
      </c>
      <c r="GK41">
        <v>0.05776174702018427</v>
      </c>
      <c r="GL41">
        <v>0.005089068596103195</v>
      </c>
      <c r="GM41">
        <v>0.0003257216593697226</v>
      </c>
      <c r="GN41">
        <v>-1.562898368296355E-06</v>
      </c>
      <c r="GO41">
        <v>0</v>
      </c>
      <c r="GP41">
        <v>1257</v>
      </c>
      <c r="GQ41">
        <v>1</v>
      </c>
      <c r="GR41">
        <v>31</v>
      </c>
      <c r="GS41">
        <v>258.5</v>
      </c>
      <c r="GT41">
        <v>258.5</v>
      </c>
      <c r="GU41">
        <v>1.07788</v>
      </c>
      <c r="GV41">
        <v>2.38281</v>
      </c>
      <c r="GW41">
        <v>1.44775</v>
      </c>
      <c r="GX41">
        <v>2.20337</v>
      </c>
      <c r="GY41">
        <v>1.44653</v>
      </c>
      <c r="GZ41">
        <v>2.39136</v>
      </c>
      <c r="HA41">
        <v>33.1099</v>
      </c>
      <c r="HB41">
        <v>14.8238</v>
      </c>
      <c r="HC41">
        <v>18</v>
      </c>
      <c r="HD41">
        <v>531.59</v>
      </c>
      <c r="HE41">
        <v>523.546</v>
      </c>
      <c r="HF41">
        <v>25.0001</v>
      </c>
      <c r="HG41">
        <v>30.6345</v>
      </c>
      <c r="HH41">
        <v>30</v>
      </c>
      <c r="HI41">
        <v>30.9945</v>
      </c>
      <c r="HJ41">
        <v>31.0002</v>
      </c>
      <c r="HK41">
        <v>21.5709</v>
      </c>
      <c r="HL41">
        <v>20.0583</v>
      </c>
      <c r="HM41">
        <v>100</v>
      </c>
      <c r="HN41">
        <v>25</v>
      </c>
      <c r="HO41">
        <v>420</v>
      </c>
      <c r="HP41">
        <v>21.5</v>
      </c>
      <c r="HQ41">
        <v>103.167</v>
      </c>
      <c r="HR41">
        <v>102.04</v>
      </c>
    </row>
    <row r="42" spans="1:226">
      <c r="A42">
        <v>24</v>
      </c>
      <c r="B42">
        <v>1774681838</v>
      </c>
      <c r="C42">
        <v>92</v>
      </c>
      <c r="D42" t="s">
        <v>410</v>
      </c>
      <c r="E42" t="s">
        <v>411</v>
      </c>
      <c r="F42">
        <v>5</v>
      </c>
      <c r="I42">
        <v>1774681835.1</v>
      </c>
      <c r="J42">
        <f>(K42)/1000</f>
        <v>0</v>
      </c>
      <c r="K42">
        <f>IF(BF42, AN42, AH42)</f>
        <v>0</v>
      </c>
      <c r="L42">
        <f>IF(BF42, AI42, AG42)</f>
        <v>0</v>
      </c>
      <c r="M42">
        <f>BH42 - IF(AU42&gt;1, L42*BB42*100.0/(AW42), 0)</f>
        <v>0</v>
      </c>
      <c r="N42">
        <f>((T42-J42/2)*M42-L42)/(T42+J42/2)</f>
        <v>0</v>
      </c>
      <c r="O42">
        <f>N42*(BO42+BP42)/1000.0</f>
        <v>0</v>
      </c>
      <c r="P42">
        <f>(BH42 - IF(AU42&gt;1, L42*BB42*100.0/(AW42), 0))*(BO42+BP42)/1000.0</f>
        <v>0</v>
      </c>
      <c r="Q42">
        <f>2.0/((1/S42-1/R42)+SIGN(S42)*SQRT((1/S42-1/R42)*(1/S42-1/R42) + 4*BC42/((BC42+1)*(BC42+1))*(2*1/S42*1/R42-1/R42*1/R42)))</f>
        <v>0</v>
      </c>
      <c r="R42">
        <f>IF(LEFT(BD42,1)&lt;&gt;"0",IF(LEFT(BD42,1)="1",3.0,BE42),$D$5+$E$5*(BV42*BO42/($K$5*1000))+$F$5*(BV42*BO42/($K$5*1000))*MAX(MIN(BB42,$J$5),$I$5)*MAX(MIN(BB42,$J$5),$I$5)+$G$5*MAX(MIN(BB42,$J$5),$I$5)*(BV42*BO42/($K$5*1000))+$H$5*(BV42*BO42/($K$5*1000))*(BV42*BO42/($K$5*1000)))</f>
        <v>0</v>
      </c>
      <c r="S42">
        <f>J42*(1000-(1000*0.61365*exp(17.502*W42/(240.97+W42))/(BO42+BP42)+BJ42)/2)/(1000*0.61365*exp(17.502*W42/(240.97+W42))/(BO42+BP42)-BJ42)</f>
        <v>0</v>
      </c>
      <c r="T42">
        <f>1/((BC42+1)/(Q42/1.6)+1/(R42/1.37)) + BC42/((BC42+1)/(Q42/1.6) + BC42/(R42/1.37))</f>
        <v>0</v>
      </c>
      <c r="U42">
        <f>(AX42*BA42)</f>
        <v>0</v>
      </c>
      <c r="V42">
        <f>(BQ42+(U42+2*0.95*5.67E-8*(((BQ42+$B$9)+273)^4-(BQ42+273)^4)-44100*J42)/(1.84*29.3*R42+8*0.95*5.67E-8*(BQ42+273)^3))</f>
        <v>0</v>
      </c>
      <c r="W42">
        <f>($C$9*BR42+$D$9*BS42+$E$9*V42)</f>
        <v>0</v>
      </c>
      <c r="X42">
        <f>0.61365*exp(17.502*W42/(240.97+W42))</f>
        <v>0</v>
      </c>
      <c r="Y42">
        <f>(Z42/AA42*100)</f>
        <v>0</v>
      </c>
      <c r="Z42">
        <f>BJ42*(BO42+BP42)/1000</f>
        <v>0</v>
      </c>
      <c r="AA42">
        <f>0.61365*exp(17.502*BQ42/(240.97+BQ42))</f>
        <v>0</v>
      </c>
      <c r="AB42">
        <f>(X42-BJ42*(BO42+BP42)/1000)</f>
        <v>0</v>
      </c>
      <c r="AC42">
        <f>(-J42*44100)</f>
        <v>0</v>
      </c>
      <c r="AD42">
        <f>2*29.3*R42*0.92*(BQ42-W42)</f>
        <v>0</v>
      </c>
      <c r="AE42">
        <f>2*0.95*5.67E-8*(((BQ42+$B$9)+273)^4-(W42+273)^4)</f>
        <v>0</v>
      </c>
      <c r="AF42">
        <f>U42+AE42+AC42+AD42</f>
        <v>0</v>
      </c>
      <c r="AG42">
        <f>BN42*AU42*(BI42-BH42*(1000-AU42*BK42)/(1000-AU42*BJ42))/(100*BB42)</f>
        <v>0</v>
      </c>
      <c r="AH42">
        <f>1000*BN42*AU42*(BJ42-BK42)/(100*BB42*(1000-AU42*BJ42))</f>
        <v>0</v>
      </c>
      <c r="AI42">
        <f>(AJ42 - AK42 - BO42*1E3/(8.314*(BQ42+273.15)) * AM42/BN42 * AL42) * BN42/(100*BB42) * (1000 - BK42)/1000</f>
        <v>0</v>
      </c>
      <c r="AJ42">
        <v>429.2471218239759</v>
      </c>
      <c r="AK42">
        <v>428.8418606060606</v>
      </c>
      <c r="AL42">
        <v>4.316279884932624E-05</v>
      </c>
      <c r="AM42">
        <v>61.35787655002243</v>
      </c>
      <c r="AN42">
        <f>(AP42 - AO42 + BO42*1E3/(8.314*(BQ42+273.15)) * AR42/BN42 * AQ42) * BN42/(100*BB42) * 1000/(1000 - AP42)</f>
        <v>0</v>
      </c>
      <c r="AO42">
        <v>21.50252460408901</v>
      </c>
      <c r="AP42">
        <v>21.50804895104897</v>
      </c>
      <c r="AQ42">
        <v>-5.239635680240142E-08</v>
      </c>
      <c r="AR42">
        <v>91.88205700752289</v>
      </c>
      <c r="AS42">
        <v>0</v>
      </c>
      <c r="AT42">
        <v>0</v>
      </c>
      <c r="AU42">
        <f>IF(AS42*$H$15&gt;=AW42,1.0,(AW42/(AW42-AS42*$H$15)))</f>
        <v>0</v>
      </c>
      <c r="AV42">
        <f>(AU42-1)*100</f>
        <v>0</v>
      </c>
      <c r="AW42">
        <f>MAX(0,($B$15+$C$15*BV42)/(1+$D$15*BV42)*BO42/(BQ42+273)*$E$15)</f>
        <v>0</v>
      </c>
      <c r="AX42">
        <f>$B$13*BW42+$C$13*BX42+$F$13*CI42*(1-CL42)</f>
        <v>0</v>
      </c>
      <c r="AY42">
        <f>AX42*AZ42</f>
        <v>0</v>
      </c>
      <c r="AZ42">
        <f>($B$13*$D$11+$C$13*$D$11+$F$13*((CV42+CN42)/MAX(CV42+CN42+CW42, 0.1)*$I$11+CW42/MAX(CV42+CN42+CW42, 0.1)*$J$11))/($B$13+$C$13+$F$13)</f>
        <v>0</v>
      </c>
      <c r="BA42">
        <f>($B$13*$K$11+$C$13*$K$11+$F$13*((CV42+CN42)/MAX(CV42+CN42+CW42, 0.1)*$P$11+CW42/MAX(CV42+CN42+CW42, 0.1)*$Q$11))/($B$13+$C$13+$F$13)</f>
        <v>0</v>
      </c>
      <c r="BB42">
        <v>6</v>
      </c>
      <c r="BC42">
        <v>0.5</v>
      </c>
      <c r="BD42" t="s">
        <v>358</v>
      </c>
      <c r="BE42">
        <v>2</v>
      </c>
      <c r="BF42" t="b">
        <v>1</v>
      </c>
      <c r="BG42">
        <v>1774681835.1</v>
      </c>
      <c r="BH42">
        <v>419.611</v>
      </c>
      <c r="BI42">
        <v>420.0015</v>
      </c>
      <c r="BJ42">
        <v>21.50778</v>
      </c>
      <c r="BK42">
        <v>21.50279</v>
      </c>
      <c r="BL42">
        <v>419.9725</v>
      </c>
      <c r="BM42">
        <v>21.21045</v>
      </c>
      <c r="BN42">
        <v>500.0265000000001</v>
      </c>
      <c r="BO42">
        <v>101.0275</v>
      </c>
      <c r="BP42">
        <v>0.10018908</v>
      </c>
      <c r="BQ42">
        <v>26.88198</v>
      </c>
      <c r="BR42">
        <v>27.94717000000001</v>
      </c>
      <c r="BS42">
        <v>999.9</v>
      </c>
      <c r="BT42">
        <v>0</v>
      </c>
      <c r="BU42">
        <v>0</v>
      </c>
      <c r="BV42">
        <v>9985.123000000001</v>
      </c>
      <c r="BW42">
        <v>0</v>
      </c>
      <c r="BX42">
        <v>0.3833920000000001</v>
      </c>
      <c r="BY42">
        <v>-0.3904267</v>
      </c>
      <c r="BZ42">
        <v>428.8342</v>
      </c>
      <c r="CA42">
        <v>429.2312</v>
      </c>
      <c r="CB42">
        <v>0.004992296</v>
      </c>
      <c r="CC42">
        <v>420.0015</v>
      </c>
      <c r="CD42">
        <v>21.50279</v>
      </c>
      <c r="CE42">
        <v>2.172875</v>
      </c>
      <c r="CF42">
        <v>2.172372</v>
      </c>
      <c r="CG42">
        <v>18.76371</v>
      </c>
      <c r="CH42">
        <v>18.76001</v>
      </c>
      <c r="CI42">
        <v>1799.996</v>
      </c>
      <c r="CJ42">
        <v>0</v>
      </c>
      <c r="CK42">
        <v>1</v>
      </c>
      <c r="CL42">
        <v>0</v>
      </c>
      <c r="CM42">
        <v>1.5764</v>
      </c>
      <c r="CN42">
        <v>0</v>
      </c>
      <c r="CO42">
        <v>95.21621999999999</v>
      </c>
      <c r="CP42">
        <v>9208.172999999999</v>
      </c>
      <c r="CQ42">
        <v>38.8874</v>
      </c>
      <c r="CR42">
        <v>39.71850000000001</v>
      </c>
      <c r="CS42">
        <v>39.312</v>
      </c>
      <c r="CT42">
        <v>38.25</v>
      </c>
      <c r="CU42">
        <v>38.8183</v>
      </c>
      <c r="CV42">
        <v>0</v>
      </c>
      <c r="CW42">
        <v>1799.996</v>
      </c>
      <c r="CX42">
        <v>0</v>
      </c>
      <c r="CY42">
        <v>1774681836.2</v>
      </c>
      <c r="CZ42">
        <v>0</v>
      </c>
      <c r="DA42">
        <v>1774666326.5</v>
      </c>
      <c r="DB42" t="s">
        <v>359</v>
      </c>
      <c r="DC42">
        <v>1774666322</v>
      </c>
      <c r="DD42">
        <v>1774666326.5</v>
      </c>
      <c r="DE42">
        <v>2</v>
      </c>
      <c r="DF42">
        <v>0.343</v>
      </c>
      <c r="DG42">
        <v>-0.026</v>
      </c>
      <c r="DH42">
        <v>-0.36</v>
      </c>
      <c r="DI42">
        <v>0.298</v>
      </c>
      <c r="DJ42">
        <v>420</v>
      </c>
      <c r="DK42">
        <v>22</v>
      </c>
      <c r="DL42">
        <v>0.17</v>
      </c>
      <c r="DM42">
        <v>0.02</v>
      </c>
      <c r="DN42">
        <v>-0.3918181219512195</v>
      </c>
      <c r="DO42">
        <v>0.04652069686411098</v>
      </c>
      <c r="DP42">
        <v>0.0452181598714041</v>
      </c>
      <c r="DQ42">
        <v>1</v>
      </c>
      <c r="DR42">
        <v>0.004759300975609755</v>
      </c>
      <c r="DS42">
        <v>0.002372438675958188</v>
      </c>
      <c r="DT42">
        <v>0.0006878877119045608</v>
      </c>
      <c r="DU42">
        <v>1</v>
      </c>
      <c r="DV42">
        <v>2</v>
      </c>
      <c r="DW42">
        <v>2</v>
      </c>
      <c r="DX42" t="s">
        <v>360</v>
      </c>
      <c r="DY42">
        <v>3.13052</v>
      </c>
      <c r="DZ42">
        <v>2.80639</v>
      </c>
      <c r="EA42">
        <v>0.0997846</v>
      </c>
      <c r="EB42">
        <v>0.0994932</v>
      </c>
      <c r="EC42">
        <v>0.1059</v>
      </c>
      <c r="ED42">
        <v>0.105574</v>
      </c>
      <c r="EE42">
        <v>21153.3</v>
      </c>
      <c r="EF42">
        <v>27424.5</v>
      </c>
      <c r="EG42">
        <v>26453.2</v>
      </c>
      <c r="EH42">
        <v>33007.2</v>
      </c>
      <c r="EI42">
        <v>34935.4</v>
      </c>
      <c r="EJ42">
        <v>40317.5</v>
      </c>
      <c r="EK42">
        <v>41105.4</v>
      </c>
      <c r="EL42">
        <v>46067.2</v>
      </c>
      <c r="EM42">
        <v>2.03573</v>
      </c>
      <c r="EN42">
        <v>2.00238</v>
      </c>
      <c r="EO42">
        <v>0.131242</v>
      </c>
      <c r="EP42">
        <v>0</v>
      </c>
      <c r="EQ42">
        <v>25.7873</v>
      </c>
      <c r="ER42">
        <v>999.9</v>
      </c>
      <c r="ES42">
        <v>67.40000000000001</v>
      </c>
      <c r="ET42">
        <v>27.4</v>
      </c>
      <c r="EU42">
        <v>24.4451</v>
      </c>
      <c r="EV42">
        <v>61.2926</v>
      </c>
      <c r="EW42">
        <v>31.8069</v>
      </c>
      <c r="EX42">
        <v>1</v>
      </c>
      <c r="EY42">
        <v>0.284822</v>
      </c>
      <c r="EZ42">
        <v>0.426816</v>
      </c>
      <c r="FA42">
        <v>20.2714</v>
      </c>
      <c r="FB42">
        <v>5.18839</v>
      </c>
      <c r="FC42">
        <v>11.9441</v>
      </c>
      <c r="FD42">
        <v>4.95575</v>
      </c>
      <c r="FE42">
        <v>3.285</v>
      </c>
      <c r="FF42">
        <v>9999</v>
      </c>
      <c r="FG42">
        <v>9999</v>
      </c>
      <c r="FH42">
        <v>9999</v>
      </c>
      <c r="FI42">
        <v>999.9</v>
      </c>
      <c r="FJ42">
        <v>1.86127</v>
      </c>
      <c r="FK42">
        <v>1.86264</v>
      </c>
      <c r="FL42">
        <v>1.86005</v>
      </c>
      <c r="FM42">
        <v>1.85837</v>
      </c>
      <c r="FN42">
        <v>1.86211</v>
      </c>
      <c r="FO42">
        <v>1.85883</v>
      </c>
      <c r="FP42">
        <v>1.85791</v>
      </c>
      <c r="FQ42">
        <v>1.86081</v>
      </c>
      <c r="FR42">
        <v>0</v>
      </c>
      <c r="FS42">
        <v>0</v>
      </c>
      <c r="FT42">
        <v>0</v>
      </c>
      <c r="FU42">
        <v>4.5</v>
      </c>
      <c r="FV42" t="s">
        <v>361</v>
      </c>
      <c r="FW42" t="s">
        <v>362</v>
      </c>
      <c r="FX42" t="s">
        <v>363</v>
      </c>
      <c r="FY42" t="s">
        <v>364</v>
      </c>
      <c r="FZ42" t="s">
        <v>364</v>
      </c>
      <c r="GA42" t="s">
        <v>363</v>
      </c>
      <c r="GB42">
        <v>0</v>
      </c>
      <c r="GC42">
        <v>100</v>
      </c>
      <c r="GD42">
        <v>100</v>
      </c>
      <c r="GE42">
        <v>-0.361</v>
      </c>
      <c r="GF42">
        <v>0.2974</v>
      </c>
      <c r="GG42">
        <v>-1.589593225013521</v>
      </c>
      <c r="GH42">
        <v>0.00192992804097616</v>
      </c>
      <c r="GI42">
        <v>3.244687122451424E-06</v>
      </c>
      <c r="GJ42">
        <v>-2.087531120305573E-09</v>
      </c>
      <c r="GK42">
        <v>0.05776174702018427</v>
      </c>
      <c r="GL42">
        <v>0.005089068596103195</v>
      </c>
      <c r="GM42">
        <v>0.0003257216593697226</v>
      </c>
      <c r="GN42">
        <v>-1.562898368296355E-06</v>
      </c>
      <c r="GO42">
        <v>0</v>
      </c>
      <c r="GP42">
        <v>1257</v>
      </c>
      <c r="GQ42">
        <v>1</v>
      </c>
      <c r="GR42">
        <v>31</v>
      </c>
      <c r="GS42">
        <v>258.6</v>
      </c>
      <c r="GT42">
        <v>258.5</v>
      </c>
      <c r="GU42">
        <v>1.07788</v>
      </c>
      <c r="GV42">
        <v>2.39014</v>
      </c>
      <c r="GW42">
        <v>1.44775</v>
      </c>
      <c r="GX42">
        <v>2.20215</v>
      </c>
      <c r="GY42">
        <v>1.44653</v>
      </c>
      <c r="GZ42">
        <v>2.35107</v>
      </c>
      <c r="HA42">
        <v>33.0875</v>
      </c>
      <c r="HB42">
        <v>14.8238</v>
      </c>
      <c r="HC42">
        <v>18</v>
      </c>
      <c r="HD42">
        <v>531.606</v>
      </c>
      <c r="HE42">
        <v>523.5410000000001</v>
      </c>
      <c r="HF42">
        <v>25.0001</v>
      </c>
      <c r="HG42">
        <v>30.6345</v>
      </c>
      <c r="HH42">
        <v>30.0002</v>
      </c>
      <c r="HI42">
        <v>30.9945</v>
      </c>
      <c r="HJ42">
        <v>31.0016</v>
      </c>
      <c r="HK42">
        <v>21.5735</v>
      </c>
      <c r="HL42">
        <v>20.0583</v>
      </c>
      <c r="HM42">
        <v>100</v>
      </c>
      <c r="HN42">
        <v>25</v>
      </c>
      <c r="HO42">
        <v>420</v>
      </c>
      <c r="HP42">
        <v>21.5</v>
      </c>
      <c r="HQ42">
        <v>103.167</v>
      </c>
      <c r="HR42">
        <v>102.039</v>
      </c>
    </row>
    <row r="43" spans="1:226">
      <c r="A43">
        <v>25</v>
      </c>
      <c r="B43">
        <v>1774681842</v>
      </c>
      <c r="C43">
        <v>96</v>
      </c>
      <c r="D43" t="s">
        <v>412</v>
      </c>
      <c r="E43" t="s">
        <v>413</v>
      </c>
      <c r="F43">
        <v>5</v>
      </c>
      <c r="I43">
        <v>1774681839.1</v>
      </c>
      <c r="J43">
        <f>(K43)/1000</f>
        <v>0</v>
      </c>
      <c r="K43">
        <f>IF(BF43, AN43, AH43)</f>
        <v>0</v>
      </c>
      <c r="L43">
        <f>IF(BF43, AI43, AG43)</f>
        <v>0</v>
      </c>
      <c r="M43">
        <f>BH43 - IF(AU43&gt;1, L43*BB43*100.0/(AW43), 0)</f>
        <v>0</v>
      </c>
      <c r="N43">
        <f>((T43-J43/2)*M43-L43)/(T43+J43/2)</f>
        <v>0</v>
      </c>
      <c r="O43">
        <f>N43*(BO43+BP43)/1000.0</f>
        <v>0</v>
      </c>
      <c r="P43">
        <f>(BH43 - IF(AU43&gt;1, L43*BB43*100.0/(AW43), 0))*(BO43+BP43)/1000.0</f>
        <v>0</v>
      </c>
      <c r="Q43">
        <f>2.0/((1/S43-1/R43)+SIGN(S43)*SQRT((1/S43-1/R43)*(1/S43-1/R43) + 4*BC43/((BC43+1)*(BC43+1))*(2*1/S43*1/R43-1/R43*1/R43)))</f>
        <v>0</v>
      </c>
      <c r="R43">
        <f>IF(LEFT(BD43,1)&lt;&gt;"0",IF(LEFT(BD43,1)="1",3.0,BE43),$D$5+$E$5*(BV43*BO43/($K$5*1000))+$F$5*(BV43*BO43/($K$5*1000))*MAX(MIN(BB43,$J$5),$I$5)*MAX(MIN(BB43,$J$5),$I$5)+$G$5*MAX(MIN(BB43,$J$5),$I$5)*(BV43*BO43/($K$5*1000))+$H$5*(BV43*BO43/($K$5*1000))*(BV43*BO43/($K$5*1000)))</f>
        <v>0</v>
      </c>
      <c r="S43">
        <f>J43*(1000-(1000*0.61365*exp(17.502*W43/(240.97+W43))/(BO43+BP43)+BJ43)/2)/(1000*0.61365*exp(17.502*W43/(240.97+W43))/(BO43+BP43)-BJ43)</f>
        <v>0</v>
      </c>
      <c r="T43">
        <f>1/((BC43+1)/(Q43/1.6)+1/(R43/1.37)) + BC43/((BC43+1)/(Q43/1.6) + BC43/(R43/1.37))</f>
        <v>0</v>
      </c>
      <c r="U43">
        <f>(AX43*BA43)</f>
        <v>0</v>
      </c>
      <c r="V43">
        <f>(BQ43+(U43+2*0.95*5.67E-8*(((BQ43+$B$9)+273)^4-(BQ43+273)^4)-44100*J43)/(1.84*29.3*R43+8*0.95*5.67E-8*(BQ43+273)^3))</f>
        <v>0</v>
      </c>
      <c r="W43">
        <f>($C$9*BR43+$D$9*BS43+$E$9*V43)</f>
        <v>0</v>
      </c>
      <c r="X43">
        <f>0.61365*exp(17.502*W43/(240.97+W43))</f>
        <v>0</v>
      </c>
      <c r="Y43">
        <f>(Z43/AA43*100)</f>
        <v>0</v>
      </c>
      <c r="Z43">
        <f>BJ43*(BO43+BP43)/1000</f>
        <v>0</v>
      </c>
      <c r="AA43">
        <f>0.61365*exp(17.502*BQ43/(240.97+BQ43))</f>
        <v>0</v>
      </c>
      <c r="AB43">
        <f>(X43-BJ43*(BO43+BP43)/1000)</f>
        <v>0</v>
      </c>
      <c r="AC43">
        <f>(-J43*44100)</f>
        <v>0</v>
      </c>
      <c r="AD43">
        <f>2*29.3*R43*0.92*(BQ43-W43)</f>
        <v>0</v>
      </c>
      <c r="AE43">
        <f>2*0.95*5.67E-8*(((BQ43+$B$9)+273)^4-(W43+273)^4)</f>
        <v>0</v>
      </c>
      <c r="AF43">
        <f>U43+AE43+AC43+AD43</f>
        <v>0</v>
      </c>
      <c r="AG43">
        <f>BN43*AU43*(BI43-BH43*(1000-AU43*BK43)/(1000-AU43*BJ43))/(100*BB43)</f>
        <v>0</v>
      </c>
      <c r="AH43">
        <f>1000*BN43*AU43*(BJ43-BK43)/(100*BB43*(1000-AU43*BJ43))</f>
        <v>0</v>
      </c>
      <c r="AI43">
        <f>(AJ43 - AK43 - BO43*1E3/(8.314*(BQ43+273.15)) * AM43/BN43 * AL43) * BN43/(100*BB43) * (1000 - BK43)/1000</f>
        <v>0</v>
      </c>
      <c r="AJ43">
        <v>429.228368387673</v>
      </c>
      <c r="AK43">
        <v>428.8276000000001</v>
      </c>
      <c r="AL43">
        <v>-5.003704143574245E-05</v>
      </c>
      <c r="AM43">
        <v>61.35787655002243</v>
      </c>
      <c r="AN43">
        <f>(AP43 - AO43 + BO43*1E3/(8.314*(BQ43+273.15)) * AR43/BN43 * AQ43) * BN43/(100*BB43) * 1000/(1000 - AP43)</f>
        <v>0</v>
      </c>
      <c r="AO43">
        <v>21.50331022720652</v>
      </c>
      <c r="AP43">
        <v>21.5077125874126</v>
      </c>
      <c r="AQ43">
        <v>-2.314505854124809E-06</v>
      </c>
      <c r="AR43">
        <v>91.88205700752289</v>
      </c>
      <c r="AS43">
        <v>0</v>
      </c>
      <c r="AT43">
        <v>0</v>
      </c>
      <c r="AU43">
        <f>IF(AS43*$H$15&gt;=AW43,1.0,(AW43/(AW43-AS43*$H$15)))</f>
        <v>0</v>
      </c>
      <c r="AV43">
        <f>(AU43-1)*100</f>
        <v>0</v>
      </c>
      <c r="AW43">
        <f>MAX(0,($B$15+$C$15*BV43)/(1+$D$15*BV43)*BO43/(BQ43+273)*$E$15)</f>
        <v>0</v>
      </c>
      <c r="AX43">
        <f>$B$13*BW43+$C$13*BX43+$F$13*CI43*(1-CL43)</f>
        <v>0</v>
      </c>
      <c r="AY43">
        <f>AX43*AZ43</f>
        <v>0</v>
      </c>
      <c r="AZ43">
        <f>($B$13*$D$11+$C$13*$D$11+$F$13*((CV43+CN43)/MAX(CV43+CN43+CW43, 0.1)*$I$11+CW43/MAX(CV43+CN43+CW43, 0.1)*$J$11))/($B$13+$C$13+$F$13)</f>
        <v>0</v>
      </c>
      <c r="BA43">
        <f>($B$13*$K$11+$C$13*$K$11+$F$13*((CV43+CN43)/MAX(CV43+CN43+CW43, 0.1)*$P$11+CW43/MAX(CV43+CN43+CW43, 0.1)*$Q$11))/($B$13+$C$13+$F$13)</f>
        <v>0</v>
      </c>
      <c r="BB43">
        <v>6</v>
      </c>
      <c r="BC43">
        <v>0.5</v>
      </c>
      <c r="BD43" t="s">
        <v>358</v>
      </c>
      <c r="BE43">
        <v>2</v>
      </c>
      <c r="BF43" t="b">
        <v>1</v>
      </c>
      <c r="BG43">
        <v>1774681839.1</v>
      </c>
      <c r="BH43">
        <v>419.6113</v>
      </c>
      <c r="BI43">
        <v>420.0008</v>
      </c>
      <c r="BJ43">
        <v>21.50769</v>
      </c>
      <c r="BK43">
        <v>21.50267</v>
      </c>
      <c r="BL43">
        <v>419.9727000000001</v>
      </c>
      <c r="BM43">
        <v>21.21038</v>
      </c>
      <c r="BN43">
        <v>500.0341999999999</v>
      </c>
      <c r="BO43">
        <v>101.0281</v>
      </c>
      <c r="BP43">
        <v>0.09996864</v>
      </c>
      <c r="BQ43">
        <v>26.88094</v>
      </c>
      <c r="BR43">
        <v>27.94127</v>
      </c>
      <c r="BS43">
        <v>999.9</v>
      </c>
      <c r="BT43">
        <v>0</v>
      </c>
      <c r="BU43">
        <v>0</v>
      </c>
      <c r="BV43">
        <v>9993.186</v>
      </c>
      <c r="BW43">
        <v>0</v>
      </c>
      <c r="BX43">
        <v>0.3833920000000001</v>
      </c>
      <c r="BY43">
        <v>-0.3893828999999999</v>
      </c>
      <c r="BZ43">
        <v>428.8344</v>
      </c>
      <c r="CA43">
        <v>429.2303000000001</v>
      </c>
      <c r="CB43">
        <v>0.005049707</v>
      </c>
      <c r="CC43">
        <v>420.0008</v>
      </c>
      <c r="CD43">
        <v>21.50267</v>
      </c>
      <c r="CE43">
        <v>2.172883</v>
      </c>
      <c r="CF43">
        <v>2.172372999999999</v>
      </c>
      <c r="CG43">
        <v>18.76378</v>
      </c>
      <c r="CH43">
        <v>18.76001</v>
      </c>
      <c r="CI43">
        <v>1800.004</v>
      </c>
      <c r="CJ43">
        <v>0</v>
      </c>
      <c r="CK43">
        <v>1</v>
      </c>
      <c r="CL43">
        <v>0</v>
      </c>
      <c r="CM43">
        <v>1.93744</v>
      </c>
      <c r="CN43">
        <v>0</v>
      </c>
      <c r="CO43">
        <v>94.99181999999999</v>
      </c>
      <c r="CP43">
        <v>9208.210999999999</v>
      </c>
      <c r="CQ43">
        <v>38.9184</v>
      </c>
      <c r="CR43">
        <v>39.7059</v>
      </c>
      <c r="CS43">
        <v>39.312</v>
      </c>
      <c r="CT43">
        <v>38.2437</v>
      </c>
      <c r="CU43">
        <v>38.812</v>
      </c>
      <c r="CV43">
        <v>0</v>
      </c>
      <c r="CW43">
        <v>1800.004</v>
      </c>
      <c r="CX43">
        <v>0</v>
      </c>
      <c r="CY43">
        <v>1774681840.4</v>
      </c>
      <c r="CZ43">
        <v>0</v>
      </c>
      <c r="DA43">
        <v>1774666326.5</v>
      </c>
      <c r="DB43" t="s">
        <v>359</v>
      </c>
      <c r="DC43">
        <v>1774666322</v>
      </c>
      <c r="DD43">
        <v>1774666326.5</v>
      </c>
      <c r="DE43">
        <v>2</v>
      </c>
      <c r="DF43">
        <v>0.343</v>
      </c>
      <c r="DG43">
        <v>-0.026</v>
      </c>
      <c r="DH43">
        <v>-0.36</v>
      </c>
      <c r="DI43">
        <v>0.298</v>
      </c>
      <c r="DJ43">
        <v>420</v>
      </c>
      <c r="DK43">
        <v>22</v>
      </c>
      <c r="DL43">
        <v>0.17</v>
      </c>
      <c r="DM43">
        <v>0.02</v>
      </c>
      <c r="DN43">
        <v>-0.3885966341463415</v>
      </c>
      <c r="DO43">
        <v>0.03255328222996492</v>
      </c>
      <c r="DP43">
        <v>0.04633298542273339</v>
      </c>
      <c r="DQ43">
        <v>1</v>
      </c>
      <c r="DR43">
        <v>0.004781398536585366</v>
      </c>
      <c r="DS43">
        <v>0.001659039512195119</v>
      </c>
      <c r="DT43">
        <v>0.0006928893488952565</v>
      </c>
      <c r="DU43">
        <v>1</v>
      </c>
      <c r="DV43">
        <v>2</v>
      </c>
      <c r="DW43">
        <v>2</v>
      </c>
      <c r="DX43" t="s">
        <v>360</v>
      </c>
      <c r="DY43">
        <v>3.13046</v>
      </c>
      <c r="DZ43">
        <v>2.80644</v>
      </c>
      <c r="EA43">
        <v>0.09978289999999999</v>
      </c>
      <c r="EB43">
        <v>0.09950009999999999</v>
      </c>
      <c r="EC43">
        <v>0.105902</v>
      </c>
      <c r="ED43">
        <v>0.10557</v>
      </c>
      <c r="EE43">
        <v>21153.3</v>
      </c>
      <c r="EF43">
        <v>27424.4</v>
      </c>
      <c r="EG43">
        <v>26453.1</v>
      </c>
      <c r="EH43">
        <v>33007.3</v>
      </c>
      <c r="EI43">
        <v>34935.4</v>
      </c>
      <c r="EJ43">
        <v>40317.7</v>
      </c>
      <c r="EK43">
        <v>41105.4</v>
      </c>
      <c r="EL43">
        <v>46067.2</v>
      </c>
      <c r="EM43">
        <v>2.0356</v>
      </c>
      <c r="EN43">
        <v>2.00255</v>
      </c>
      <c r="EO43">
        <v>0.131801</v>
      </c>
      <c r="EP43">
        <v>0</v>
      </c>
      <c r="EQ43">
        <v>25.7889</v>
      </c>
      <c r="ER43">
        <v>999.9</v>
      </c>
      <c r="ES43">
        <v>67.40000000000001</v>
      </c>
      <c r="ET43">
        <v>27.4</v>
      </c>
      <c r="EU43">
        <v>24.446</v>
      </c>
      <c r="EV43">
        <v>61.3426</v>
      </c>
      <c r="EW43">
        <v>31.7348</v>
      </c>
      <c r="EX43">
        <v>1</v>
      </c>
      <c r="EY43">
        <v>0.284898</v>
      </c>
      <c r="EZ43">
        <v>0.427492</v>
      </c>
      <c r="FA43">
        <v>20.2715</v>
      </c>
      <c r="FB43">
        <v>5.18794</v>
      </c>
      <c r="FC43">
        <v>11.9441</v>
      </c>
      <c r="FD43">
        <v>4.95575</v>
      </c>
      <c r="FE43">
        <v>3.285</v>
      </c>
      <c r="FF43">
        <v>9999</v>
      </c>
      <c r="FG43">
        <v>9999</v>
      </c>
      <c r="FH43">
        <v>9999</v>
      </c>
      <c r="FI43">
        <v>999.9</v>
      </c>
      <c r="FJ43">
        <v>1.86127</v>
      </c>
      <c r="FK43">
        <v>1.86264</v>
      </c>
      <c r="FL43">
        <v>1.86005</v>
      </c>
      <c r="FM43">
        <v>1.85837</v>
      </c>
      <c r="FN43">
        <v>1.86211</v>
      </c>
      <c r="FO43">
        <v>1.85884</v>
      </c>
      <c r="FP43">
        <v>1.85791</v>
      </c>
      <c r="FQ43">
        <v>1.86081</v>
      </c>
      <c r="FR43">
        <v>0</v>
      </c>
      <c r="FS43">
        <v>0</v>
      </c>
      <c r="FT43">
        <v>0</v>
      </c>
      <c r="FU43">
        <v>4.5</v>
      </c>
      <c r="FV43" t="s">
        <v>361</v>
      </c>
      <c r="FW43" t="s">
        <v>362</v>
      </c>
      <c r="FX43" t="s">
        <v>363</v>
      </c>
      <c r="FY43" t="s">
        <v>364</v>
      </c>
      <c r="FZ43" t="s">
        <v>364</v>
      </c>
      <c r="GA43" t="s">
        <v>363</v>
      </c>
      <c r="GB43">
        <v>0</v>
      </c>
      <c r="GC43">
        <v>100</v>
      </c>
      <c r="GD43">
        <v>100</v>
      </c>
      <c r="GE43">
        <v>-0.361</v>
      </c>
      <c r="GF43">
        <v>0.2973</v>
      </c>
      <c r="GG43">
        <v>-1.589593225013521</v>
      </c>
      <c r="GH43">
        <v>0.00192992804097616</v>
      </c>
      <c r="GI43">
        <v>3.244687122451424E-06</v>
      </c>
      <c r="GJ43">
        <v>-2.087531120305573E-09</v>
      </c>
      <c r="GK43">
        <v>0.05776174702018427</v>
      </c>
      <c r="GL43">
        <v>0.005089068596103195</v>
      </c>
      <c r="GM43">
        <v>0.0003257216593697226</v>
      </c>
      <c r="GN43">
        <v>-1.562898368296355E-06</v>
      </c>
      <c r="GO43">
        <v>0</v>
      </c>
      <c r="GP43">
        <v>1257</v>
      </c>
      <c r="GQ43">
        <v>1</v>
      </c>
      <c r="GR43">
        <v>31</v>
      </c>
      <c r="GS43">
        <v>258.7</v>
      </c>
      <c r="GT43">
        <v>258.6</v>
      </c>
      <c r="GU43">
        <v>1.07788</v>
      </c>
      <c r="GV43">
        <v>2.39258</v>
      </c>
      <c r="GW43">
        <v>1.44775</v>
      </c>
      <c r="GX43">
        <v>2.20337</v>
      </c>
      <c r="GY43">
        <v>1.44653</v>
      </c>
      <c r="GZ43">
        <v>2.31567</v>
      </c>
      <c r="HA43">
        <v>33.1099</v>
      </c>
      <c r="HB43">
        <v>14.8062</v>
      </c>
      <c r="HC43">
        <v>18</v>
      </c>
      <c r="HD43">
        <v>531.527</v>
      </c>
      <c r="HE43">
        <v>523.66</v>
      </c>
      <c r="HF43">
        <v>25.0001</v>
      </c>
      <c r="HG43">
        <v>30.6345</v>
      </c>
      <c r="HH43">
        <v>30.0001</v>
      </c>
      <c r="HI43">
        <v>30.9945</v>
      </c>
      <c r="HJ43">
        <v>31.0016</v>
      </c>
      <c r="HK43">
        <v>21.5727</v>
      </c>
      <c r="HL43">
        <v>20.0583</v>
      </c>
      <c r="HM43">
        <v>100</v>
      </c>
      <c r="HN43">
        <v>25</v>
      </c>
      <c r="HO43">
        <v>420</v>
      </c>
      <c r="HP43">
        <v>21.5</v>
      </c>
      <c r="HQ43">
        <v>103.167</v>
      </c>
      <c r="HR43">
        <v>102.039</v>
      </c>
    </row>
    <row r="44" spans="1:226">
      <c r="A44">
        <v>26</v>
      </c>
      <c r="B44">
        <v>1774681846</v>
      </c>
      <c r="C44">
        <v>100</v>
      </c>
      <c r="D44" t="s">
        <v>414</v>
      </c>
      <c r="E44" t="s">
        <v>415</v>
      </c>
      <c r="F44">
        <v>5</v>
      </c>
      <c r="I44">
        <v>1774681843.1</v>
      </c>
      <c r="J44">
        <f>(K44)/1000</f>
        <v>0</v>
      </c>
      <c r="K44">
        <f>IF(BF44, AN44, AH44)</f>
        <v>0</v>
      </c>
      <c r="L44">
        <f>IF(BF44, AI44, AG44)</f>
        <v>0</v>
      </c>
      <c r="M44">
        <f>BH44 - IF(AU44&gt;1, L44*BB44*100.0/(AW44), 0)</f>
        <v>0</v>
      </c>
      <c r="N44">
        <f>((T44-J44/2)*M44-L44)/(T44+J44/2)</f>
        <v>0</v>
      </c>
      <c r="O44">
        <f>N44*(BO44+BP44)/1000.0</f>
        <v>0</v>
      </c>
      <c r="P44">
        <f>(BH44 - IF(AU44&gt;1, L44*BB44*100.0/(AW44), 0))*(BO44+BP44)/1000.0</f>
        <v>0</v>
      </c>
      <c r="Q44">
        <f>2.0/((1/S44-1/R44)+SIGN(S44)*SQRT((1/S44-1/R44)*(1/S44-1/R44) + 4*BC44/((BC44+1)*(BC44+1))*(2*1/S44*1/R44-1/R44*1/R44)))</f>
        <v>0</v>
      </c>
      <c r="R44">
        <f>IF(LEFT(BD44,1)&lt;&gt;"0",IF(LEFT(BD44,1)="1",3.0,BE44),$D$5+$E$5*(BV44*BO44/($K$5*1000))+$F$5*(BV44*BO44/($K$5*1000))*MAX(MIN(BB44,$J$5),$I$5)*MAX(MIN(BB44,$J$5),$I$5)+$G$5*MAX(MIN(BB44,$J$5),$I$5)*(BV44*BO44/($K$5*1000))+$H$5*(BV44*BO44/($K$5*1000))*(BV44*BO44/($K$5*1000)))</f>
        <v>0</v>
      </c>
      <c r="S44">
        <f>J44*(1000-(1000*0.61365*exp(17.502*W44/(240.97+W44))/(BO44+BP44)+BJ44)/2)/(1000*0.61365*exp(17.502*W44/(240.97+W44))/(BO44+BP44)-BJ44)</f>
        <v>0</v>
      </c>
      <c r="T44">
        <f>1/((BC44+1)/(Q44/1.6)+1/(R44/1.37)) + BC44/((BC44+1)/(Q44/1.6) + BC44/(R44/1.37))</f>
        <v>0</v>
      </c>
      <c r="U44">
        <f>(AX44*BA44)</f>
        <v>0</v>
      </c>
      <c r="V44">
        <f>(BQ44+(U44+2*0.95*5.67E-8*(((BQ44+$B$9)+273)^4-(BQ44+273)^4)-44100*J44)/(1.84*29.3*R44+8*0.95*5.67E-8*(BQ44+273)^3))</f>
        <v>0</v>
      </c>
      <c r="W44">
        <f>($C$9*BR44+$D$9*BS44+$E$9*V44)</f>
        <v>0</v>
      </c>
      <c r="X44">
        <f>0.61365*exp(17.502*W44/(240.97+W44))</f>
        <v>0</v>
      </c>
      <c r="Y44">
        <f>(Z44/AA44*100)</f>
        <v>0</v>
      </c>
      <c r="Z44">
        <f>BJ44*(BO44+BP44)/1000</f>
        <v>0</v>
      </c>
      <c r="AA44">
        <f>0.61365*exp(17.502*BQ44/(240.97+BQ44))</f>
        <v>0</v>
      </c>
      <c r="AB44">
        <f>(X44-BJ44*(BO44+BP44)/1000)</f>
        <v>0</v>
      </c>
      <c r="AC44">
        <f>(-J44*44100)</f>
        <v>0</v>
      </c>
      <c r="AD44">
        <f>2*29.3*R44*0.92*(BQ44-W44)</f>
        <v>0</v>
      </c>
      <c r="AE44">
        <f>2*0.95*5.67E-8*(((BQ44+$B$9)+273)^4-(W44+273)^4)</f>
        <v>0</v>
      </c>
      <c r="AF44">
        <f>U44+AE44+AC44+AD44</f>
        <v>0</v>
      </c>
      <c r="AG44">
        <f>BN44*AU44*(BI44-BH44*(1000-AU44*BK44)/(1000-AU44*BJ44))/(100*BB44)</f>
        <v>0</v>
      </c>
      <c r="AH44">
        <f>1000*BN44*AU44*(BJ44-BK44)/(100*BB44*(1000-AU44*BJ44))</f>
        <v>0</v>
      </c>
      <c r="AI44">
        <f>(AJ44 - AK44 - BO44*1E3/(8.314*(BQ44+273.15)) * AM44/BN44 * AL44) * BN44/(100*BB44) * (1000 - BK44)/1000</f>
        <v>0</v>
      </c>
      <c r="AJ44">
        <v>429.2280374816859</v>
      </c>
      <c r="AK44">
        <v>428.8536969696971</v>
      </c>
      <c r="AL44">
        <v>4.109095201581399E-05</v>
      </c>
      <c r="AM44">
        <v>61.35787655002243</v>
      </c>
      <c r="AN44">
        <f>(AP44 - AO44 + BO44*1E3/(8.314*(BQ44+273.15)) * AR44/BN44 * AQ44) * BN44/(100*BB44) * 1000/(1000 - AP44)</f>
        <v>0</v>
      </c>
      <c r="AO44">
        <v>21.50222985795185</v>
      </c>
      <c r="AP44">
        <v>21.50883076923078</v>
      </c>
      <c r="AQ44">
        <v>5.166462727441137E-06</v>
      </c>
      <c r="AR44">
        <v>91.88205700752289</v>
      </c>
      <c r="AS44">
        <v>0</v>
      </c>
      <c r="AT44">
        <v>0</v>
      </c>
      <c r="AU44">
        <f>IF(AS44*$H$15&gt;=AW44,1.0,(AW44/(AW44-AS44*$H$15)))</f>
        <v>0</v>
      </c>
      <c r="AV44">
        <f>(AU44-1)*100</f>
        <v>0</v>
      </c>
      <c r="AW44">
        <f>MAX(0,($B$15+$C$15*BV44)/(1+$D$15*BV44)*BO44/(BQ44+273)*$E$15)</f>
        <v>0</v>
      </c>
      <c r="AX44">
        <f>$B$13*BW44+$C$13*BX44+$F$13*CI44*(1-CL44)</f>
        <v>0</v>
      </c>
      <c r="AY44">
        <f>AX44*AZ44</f>
        <v>0</v>
      </c>
      <c r="AZ44">
        <f>($B$13*$D$11+$C$13*$D$11+$F$13*((CV44+CN44)/MAX(CV44+CN44+CW44, 0.1)*$I$11+CW44/MAX(CV44+CN44+CW44, 0.1)*$J$11))/($B$13+$C$13+$F$13)</f>
        <v>0</v>
      </c>
      <c r="BA44">
        <f>($B$13*$K$11+$C$13*$K$11+$F$13*((CV44+CN44)/MAX(CV44+CN44+CW44, 0.1)*$P$11+CW44/MAX(CV44+CN44+CW44, 0.1)*$Q$11))/($B$13+$C$13+$F$13)</f>
        <v>0</v>
      </c>
      <c r="BB44">
        <v>6</v>
      </c>
      <c r="BC44">
        <v>0.5</v>
      </c>
      <c r="BD44" t="s">
        <v>358</v>
      </c>
      <c r="BE44">
        <v>2</v>
      </c>
      <c r="BF44" t="b">
        <v>1</v>
      </c>
      <c r="BG44">
        <v>1774681843.1</v>
      </c>
      <c r="BH44">
        <v>419.6240000000001</v>
      </c>
      <c r="BI44">
        <v>419.9931</v>
      </c>
      <c r="BJ44">
        <v>21.50841</v>
      </c>
      <c r="BK44">
        <v>21.50272</v>
      </c>
      <c r="BL44">
        <v>419.9854</v>
      </c>
      <c r="BM44">
        <v>21.21109</v>
      </c>
      <c r="BN44">
        <v>500.0051</v>
      </c>
      <c r="BO44">
        <v>101.0285</v>
      </c>
      <c r="BP44">
        <v>0.10006169</v>
      </c>
      <c r="BQ44">
        <v>26.88134</v>
      </c>
      <c r="BR44">
        <v>27.94309</v>
      </c>
      <c r="BS44">
        <v>999.9</v>
      </c>
      <c r="BT44">
        <v>0</v>
      </c>
      <c r="BU44">
        <v>0</v>
      </c>
      <c r="BV44">
        <v>9986.993999999999</v>
      </c>
      <c r="BW44">
        <v>0</v>
      </c>
      <c r="BX44">
        <v>0.3833920000000001</v>
      </c>
      <c r="BY44">
        <v>-0.3690338000000001</v>
      </c>
      <c r="BZ44">
        <v>428.8477</v>
      </c>
      <c r="CA44">
        <v>429.2224</v>
      </c>
      <c r="CB44">
        <v>0.005712127</v>
      </c>
      <c r="CC44">
        <v>419.9931</v>
      </c>
      <c r="CD44">
        <v>21.50272</v>
      </c>
      <c r="CE44">
        <v>2.172962000000001</v>
      </c>
      <c r="CF44">
        <v>2.172386</v>
      </c>
      <c r="CG44">
        <v>18.76437</v>
      </c>
      <c r="CH44">
        <v>18.76009</v>
      </c>
      <c r="CI44">
        <v>1800.004</v>
      </c>
      <c r="CJ44">
        <v>0</v>
      </c>
      <c r="CK44">
        <v>1</v>
      </c>
      <c r="CL44">
        <v>0</v>
      </c>
      <c r="CM44">
        <v>1.78844</v>
      </c>
      <c r="CN44">
        <v>0</v>
      </c>
      <c r="CO44">
        <v>95.18881999999999</v>
      </c>
      <c r="CP44">
        <v>9208.213</v>
      </c>
      <c r="CQ44">
        <v>38.8874</v>
      </c>
      <c r="CR44">
        <v>39.7311</v>
      </c>
      <c r="CS44">
        <v>39.312</v>
      </c>
      <c r="CT44">
        <v>38.25</v>
      </c>
      <c r="CU44">
        <v>38.812</v>
      </c>
      <c r="CV44">
        <v>0</v>
      </c>
      <c r="CW44">
        <v>1800.004</v>
      </c>
      <c r="CX44">
        <v>0</v>
      </c>
      <c r="CY44">
        <v>1774681844.6</v>
      </c>
      <c r="CZ44">
        <v>0</v>
      </c>
      <c r="DA44">
        <v>1774666326.5</v>
      </c>
      <c r="DB44" t="s">
        <v>359</v>
      </c>
      <c r="DC44">
        <v>1774666322</v>
      </c>
      <c r="DD44">
        <v>1774666326.5</v>
      </c>
      <c r="DE44">
        <v>2</v>
      </c>
      <c r="DF44">
        <v>0.343</v>
      </c>
      <c r="DG44">
        <v>-0.026</v>
      </c>
      <c r="DH44">
        <v>-0.36</v>
      </c>
      <c r="DI44">
        <v>0.298</v>
      </c>
      <c r="DJ44">
        <v>420</v>
      </c>
      <c r="DK44">
        <v>22</v>
      </c>
      <c r="DL44">
        <v>0.17</v>
      </c>
      <c r="DM44">
        <v>0.02</v>
      </c>
      <c r="DN44">
        <v>-0.3869769756097561</v>
      </c>
      <c r="DO44">
        <v>0.1589317630662027</v>
      </c>
      <c r="DP44">
        <v>0.04630679479113917</v>
      </c>
      <c r="DQ44">
        <v>0</v>
      </c>
      <c r="DR44">
        <v>0.005095645609756098</v>
      </c>
      <c r="DS44">
        <v>0.002907154494773525</v>
      </c>
      <c r="DT44">
        <v>0.0007472448906843702</v>
      </c>
      <c r="DU44">
        <v>1</v>
      </c>
      <c r="DV44">
        <v>1</v>
      </c>
      <c r="DW44">
        <v>2</v>
      </c>
      <c r="DX44" t="s">
        <v>367</v>
      </c>
      <c r="DY44">
        <v>3.13052</v>
      </c>
      <c r="DZ44">
        <v>2.80626</v>
      </c>
      <c r="EA44">
        <v>0.0997852</v>
      </c>
      <c r="EB44">
        <v>0.0994882</v>
      </c>
      <c r="EC44">
        <v>0.105905</v>
      </c>
      <c r="ED44">
        <v>0.105572</v>
      </c>
      <c r="EE44">
        <v>21153.1</v>
      </c>
      <c r="EF44">
        <v>27424.6</v>
      </c>
      <c r="EG44">
        <v>26453</v>
      </c>
      <c r="EH44">
        <v>33007.2</v>
      </c>
      <c r="EI44">
        <v>34935</v>
      </c>
      <c r="EJ44">
        <v>40317.7</v>
      </c>
      <c r="EK44">
        <v>41105</v>
      </c>
      <c r="EL44">
        <v>46067.3</v>
      </c>
      <c r="EM44">
        <v>2.03575</v>
      </c>
      <c r="EN44">
        <v>2.00252</v>
      </c>
      <c r="EO44">
        <v>0.131838</v>
      </c>
      <c r="EP44">
        <v>0</v>
      </c>
      <c r="EQ44">
        <v>25.7901</v>
      </c>
      <c r="ER44">
        <v>999.9</v>
      </c>
      <c r="ES44">
        <v>67.40000000000001</v>
      </c>
      <c r="ET44">
        <v>27.4</v>
      </c>
      <c r="EU44">
        <v>24.4458</v>
      </c>
      <c r="EV44">
        <v>61.0626</v>
      </c>
      <c r="EW44">
        <v>31.6266</v>
      </c>
      <c r="EX44">
        <v>1</v>
      </c>
      <c r="EY44">
        <v>0.284873</v>
      </c>
      <c r="EZ44">
        <v>0.428527</v>
      </c>
      <c r="FA44">
        <v>20.2714</v>
      </c>
      <c r="FB44">
        <v>5.18839</v>
      </c>
      <c r="FC44">
        <v>11.9441</v>
      </c>
      <c r="FD44">
        <v>4.95555</v>
      </c>
      <c r="FE44">
        <v>3.285</v>
      </c>
      <c r="FF44">
        <v>9999</v>
      </c>
      <c r="FG44">
        <v>9999</v>
      </c>
      <c r="FH44">
        <v>9999</v>
      </c>
      <c r="FI44">
        <v>999.9</v>
      </c>
      <c r="FJ44">
        <v>1.86127</v>
      </c>
      <c r="FK44">
        <v>1.86264</v>
      </c>
      <c r="FL44">
        <v>1.86005</v>
      </c>
      <c r="FM44">
        <v>1.85837</v>
      </c>
      <c r="FN44">
        <v>1.86211</v>
      </c>
      <c r="FO44">
        <v>1.85884</v>
      </c>
      <c r="FP44">
        <v>1.85791</v>
      </c>
      <c r="FQ44">
        <v>1.86081</v>
      </c>
      <c r="FR44">
        <v>0</v>
      </c>
      <c r="FS44">
        <v>0</v>
      </c>
      <c r="FT44">
        <v>0</v>
      </c>
      <c r="FU44">
        <v>4.5</v>
      </c>
      <c r="FV44" t="s">
        <v>361</v>
      </c>
      <c r="FW44" t="s">
        <v>362</v>
      </c>
      <c r="FX44" t="s">
        <v>363</v>
      </c>
      <c r="FY44" t="s">
        <v>364</v>
      </c>
      <c r="FZ44" t="s">
        <v>364</v>
      </c>
      <c r="GA44" t="s">
        <v>363</v>
      </c>
      <c r="GB44">
        <v>0</v>
      </c>
      <c r="GC44">
        <v>100</v>
      </c>
      <c r="GD44">
        <v>100</v>
      </c>
      <c r="GE44">
        <v>-0.361</v>
      </c>
      <c r="GF44">
        <v>0.2974</v>
      </c>
      <c r="GG44">
        <v>-1.589593225013521</v>
      </c>
      <c r="GH44">
        <v>0.00192992804097616</v>
      </c>
      <c r="GI44">
        <v>3.244687122451424E-06</v>
      </c>
      <c r="GJ44">
        <v>-2.087531120305573E-09</v>
      </c>
      <c r="GK44">
        <v>0.05776174702018427</v>
      </c>
      <c r="GL44">
        <v>0.005089068596103195</v>
      </c>
      <c r="GM44">
        <v>0.0003257216593697226</v>
      </c>
      <c r="GN44">
        <v>-1.562898368296355E-06</v>
      </c>
      <c r="GO44">
        <v>0</v>
      </c>
      <c r="GP44">
        <v>1257</v>
      </c>
      <c r="GQ44">
        <v>1</v>
      </c>
      <c r="GR44">
        <v>31</v>
      </c>
      <c r="GS44">
        <v>258.7</v>
      </c>
      <c r="GT44">
        <v>258.7</v>
      </c>
      <c r="GU44">
        <v>1.0791</v>
      </c>
      <c r="GV44">
        <v>2.3999</v>
      </c>
      <c r="GW44">
        <v>1.44775</v>
      </c>
      <c r="GX44">
        <v>2.20215</v>
      </c>
      <c r="GY44">
        <v>1.44653</v>
      </c>
      <c r="GZ44">
        <v>2.24731</v>
      </c>
      <c r="HA44">
        <v>33.0875</v>
      </c>
      <c r="HB44">
        <v>14.815</v>
      </c>
      <c r="HC44">
        <v>18</v>
      </c>
      <c r="HD44">
        <v>531.622</v>
      </c>
      <c r="HE44">
        <v>523.643</v>
      </c>
      <c r="HF44">
        <v>25.0002</v>
      </c>
      <c r="HG44">
        <v>30.6345</v>
      </c>
      <c r="HH44">
        <v>30</v>
      </c>
      <c r="HI44">
        <v>30.9945</v>
      </c>
      <c r="HJ44">
        <v>31.0016</v>
      </c>
      <c r="HK44">
        <v>21.5737</v>
      </c>
      <c r="HL44">
        <v>20.0583</v>
      </c>
      <c r="HM44">
        <v>100</v>
      </c>
      <c r="HN44">
        <v>25</v>
      </c>
      <c r="HO44">
        <v>420</v>
      </c>
      <c r="HP44">
        <v>21.5</v>
      </c>
      <c r="HQ44">
        <v>103.166</v>
      </c>
      <c r="HR44">
        <v>102.039</v>
      </c>
    </row>
    <row r="45" spans="1:226">
      <c r="A45">
        <v>27</v>
      </c>
      <c r="B45">
        <v>1774681850</v>
      </c>
      <c r="C45">
        <v>104</v>
      </c>
      <c r="D45" t="s">
        <v>416</v>
      </c>
      <c r="E45" t="s">
        <v>417</v>
      </c>
      <c r="F45">
        <v>5</v>
      </c>
      <c r="I45">
        <v>1774681847.1</v>
      </c>
      <c r="J45">
        <f>(K45)/1000</f>
        <v>0</v>
      </c>
      <c r="K45">
        <f>IF(BF45, AN45, AH45)</f>
        <v>0</v>
      </c>
      <c r="L45">
        <f>IF(BF45, AI45, AG45)</f>
        <v>0</v>
      </c>
      <c r="M45">
        <f>BH45 - IF(AU45&gt;1, L45*BB45*100.0/(AW45), 0)</f>
        <v>0</v>
      </c>
      <c r="N45">
        <f>((T45-J45/2)*M45-L45)/(T45+J45/2)</f>
        <v>0</v>
      </c>
      <c r="O45">
        <f>N45*(BO45+BP45)/1000.0</f>
        <v>0</v>
      </c>
      <c r="P45">
        <f>(BH45 - IF(AU45&gt;1, L45*BB45*100.0/(AW45), 0))*(BO45+BP45)/1000.0</f>
        <v>0</v>
      </c>
      <c r="Q45">
        <f>2.0/((1/S45-1/R45)+SIGN(S45)*SQRT((1/S45-1/R45)*(1/S45-1/R45) + 4*BC45/((BC45+1)*(BC45+1))*(2*1/S45*1/R45-1/R45*1/R45)))</f>
        <v>0</v>
      </c>
      <c r="R45">
        <f>IF(LEFT(BD45,1)&lt;&gt;"0",IF(LEFT(BD45,1)="1",3.0,BE45),$D$5+$E$5*(BV45*BO45/($K$5*1000))+$F$5*(BV45*BO45/($K$5*1000))*MAX(MIN(BB45,$J$5),$I$5)*MAX(MIN(BB45,$J$5),$I$5)+$G$5*MAX(MIN(BB45,$J$5),$I$5)*(BV45*BO45/($K$5*1000))+$H$5*(BV45*BO45/($K$5*1000))*(BV45*BO45/($K$5*1000)))</f>
        <v>0</v>
      </c>
      <c r="S45">
        <f>J45*(1000-(1000*0.61365*exp(17.502*W45/(240.97+W45))/(BO45+BP45)+BJ45)/2)/(1000*0.61365*exp(17.502*W45/(240.97+W45))/(BO45+BP45)-BJ45)</f>
        <v>0</v>
      </c>
      <c r="T45">
        <f>1/((BC45+1)/(Q45/1.6)+1/(R45/1.37)) + BC45/((BC45+1)/(Q45/1.6) + BC45/(R45/1.37))</f>
        <v>0</v>
      </c>
      <c r="U45">
        <f>(AX45*BA45)</f>
        <v>0</v>
      </c>
      <c r="V45">
        <f>(BQ45+(U45+2*0.95*5.67E-8*(((BQ45+$B$9)+273)^4-(BQ45+273)^4)-44100*J45)/(1.84*29.3*R45+8*0.95*5.67E-8*(BQ45+273)^3))</f>
        <v>0</v>
      </c>
      <c r="W45">
        <f>($C$9*BR45+$D$9*BS45+$E$9*V45)</f>
        <v>0</v>
      </c>
      <c r="X45">
        <f>0.61365*exp(17.502*W45/(240.97+W45))</f>
        <v>0</v>
      </c>
      <c r="Y45">
        <f>(Z45/AA45*100)</f>
        <v>0</v>
      </c>
      <c r="Z45">
        <f>BJ45*(BO45+BP45)/1000</f>
        <v>0</v>
      </c>
      <c r="AA45">
        <f>0.61365*exp(17.502*BQ45/(240.97+BQ45))</f>
        <v>0</v>
      </c>
      <c r="AB45">
        <f>(X45-BJ45*(BO45+BP45)/1000)</f>
        <v>0</v>
      </c>
      <c r="AC45">
        <f>(-J45*44100)</f>
        <v>0</v>
      </c>
      <c r="AD45">
        <f>2*29.3*R45*0.92*(BQ45-W45)</f>
        <v>0</v>
      </c>
      <c r="AE45">
        <f>2*0.95*5.67E-8*(((BQ45+$B$9)+273)^4-(W45+273)^4)</f>
        <v>0</v>
      </c>
      <c r="AF45">
        <f>U45+AE45+AC45+AD45</f>
        <v>0</v>
      </c>
      <c r="AG45">
        <f>BN45*AU45*(BI45-BH45*(1000-AU45*BK45)/(1000-AU45*BJ45))/(100*BB45)</f>
        <v>0</v>
      </c>
      <c r="AH45">
        <f>1000*BN45*AU45*(BJ45-BK45)/(100*BB45*(1000-AU45*BJ45))</f>
        <v>0</v>
      </c>
      <c r="AI45">
        <f>(AJ45 - AK45 - BO45*1E3/(8.314*(BQ45+273.15)) * AM45/BN45 * AL45) * BN45/(100*BB45) * (1000 - BK45)/1000</f>
        <v>0</v>
      </c>
      <c r="AJ45">
        <v>429.1691105896417</v>
      </c>
      <c r="AK45">
        <v>428.8305333333332</v>
      </c>
      <c r="AL45">
        <v>-4.132763177057088E-05</v>
      </c>
      <c r="AM45">
        <v>61.35787655002243</v>
      </c>
      <c r="AN45">
        <f>(AP45 - AO45 + BO45*1E3/(8.314*(BQ45+273.15)) * AR45/BN45 * AQ45) * BN45/(100*BB45) * 1000/(1000 - AP45)</f>
        <v>0</v>
      </c>
      <c r="AO45">
        <v>21.50257891737816</v>
      </c>
      <c r="AP45">
        <v>21.5083958041958</v>
      </c>
      <c r="AQ45">
        <v>-2.57810814140426E-06</v>
      </c>
      <c r="AR45">
        <v>91.88205700752289</v>
      </c>
      <c r="AS45">
        <v>0</v>
      </c>
      <c r="AT45">
        <v>0</v>
      </c>
      <c r="AU45">
        <f>IF(AS45*$H$15&gt;=AW45,1.0,(AW45/(AW45-AS45*$H$15)))</f>
        <v>0</v>
      </c>
      <c r="AV45">
        <f>(AU45-1)*100</f>
        <v>0</v>
      </c>
      <c r="AW45">
        <f>MAX(0,($B$15+$C$15*BV45)/(1+$D$15*BV45)*BO45/(BQ45+273)*$E$15)</f>
        <v>0</v>
      </c>
      <c r="AX45">
        <f>$B$13*BW45+$C$13*BX45+$F$13*CI45*(1-CL45)</f>
        <v>0</v>
      </c>
      <c r="AY45">
        <f>AX45*AZ45</f>
        <v>0</v>
      </c>
      <c r="AZ45">
        <f>($B$13*$D$11+$C$13*$D$11+$F$13*((CV45+CN45)/MAX(CV45+CN45+CW45, 0.1)*$I$11+CW45/MAX(CV45+CN45+CW45, 0.1)*$J$11))/($B$13+$C$13+$F$13)</f>
        <v>0</v>
      </c>
      <c r="BA45">
        <f>($B$13*$K$11+$C$13*$K$11+$F$13*((CV45+CN45)/MAX(CV45+CN45+CW45, 0.1)*$P$11+CW45/MAX(CV45+CN45+CW45, 0.1)*$Q$11))/($B$13+$C$13+$F$13)</f>
        <v>0</v>
      </c>
      <c r="BB45">
        <v>6</v>
      </c>
      <c r="BC45">
        <v>0.5</v>
      </c>
      <c r="BD45" t="s">
        <v>358</v>
      </c>
      <c r="BE45">
        <v>2</v>
      </c>
      <c r="BF45" t="b">
        <v>1</v>
      </c>
      <c r="BG45">
        <v>1774681847.1</v>
      </c>
      <c r="BH45">
        <v>419.6200000000001</v>
      </c>
      <c r="BI45">
        <v>419.9587</v>
      </c>
      <c r="BJ45">
        <v>21.50851</v>
      </c>
      <c r="BK45">
        <v>21.50216</v>
      </c>
      <c r="BL45">
        <v>419.9814</v>
      </c>
      <c r="BM45">
        <v>21.21119</v>
      </c>
      <c r="BN45">
        <v>499.9987</v>
      </c>
      <c r="BO45">
        <v>101.0281</v>
      </c>
      <c r="BP45">
        <v>0.09979299999999999</v>
      </c>
      <c r="BQ45">
        <v>26.87963</v>
      </c>
      <c r="BR45">
        <v>27.9446</v>
      </c>
      <c r="BS45">
        <v>999.9</v>
      </c>
      <c r="BT45">
        <v>0</v>
      </c>
      <c r="BU45">
        <v>0</v>
      </c>
      <c r="BV45">
        <v>10015.992</v>
      </c>
      <c r="BW45">
        <v>0</v>
      </c>
      <c r="BX45">
        <v>0.3833920000000001</v>
      </c>
      <c r="BY45">
        <v>-0.338745</v>
      </c>
      <c r="BZ45">
        <v>428.8437</v>
      </c>
      <c r="CA45">
        <v>429.1870999999999</v>
      </c>
      <c r="CB45">
        <v>0.006362914</v>
      </c>
      <c r="CC45">
        <v>419.9587</v>
      </c>
      <c r="CD45">
        <v>21.50216</v>
      </c>
      <c r="CE45">
        <v>2.172964</v>
      </c>
      <c r="CF45">
        <v>2.172323</v>
      </c>
      <c r="CG45">
        <v>18.76438</v>
      </c>
      <c r="CH45">
        <v>18.75963</v>
      </c>
      <c r="CI45">
        <v>1799.999</v>
      </c>
      <c r="CJ45">
        <v>0</v>
      </c>
      <c r="CK45">
        <v>1</v>
      </c>
      <c r="CL45">
        <v>0</v>
      </c>
      <c r="CM45">
        <v>1.95019</v>
      </c>
      <c r="CN45">
        <v>0</v>
      </c>
      <c r="CO45">
        <v>95.11556999999999</v>
      </c>
      <c r="CP45">
        <v>9208.185000000001</v>
      </c>
      <c r="CQ45">
        <v>38.89980000000001</v>
      </c>
      <c r="CR45">
        <v>39.7374</v>
      </c>
      <c r="CS45">
        <v>39.312</v>
      </c>
      <c r="CT45">
        <v>38.25</v>
      </c>
      <c r="CU45">
        <v>38.8561</v>
      </c>
      <c r="CV45">
        <v>0</v>
      </c>
      <c r="CW45">
        <v>1799.999</v>
      </c>
      <c r="CX45">
        <v>0</v>
      </c>
      <c r="CY45">
        <v>1774681848.2</v>
      </c>
      <c r="CZ45">
        <v>0</v>
      </c>
      <c r="DA45">
        <v>1774666326.5</v>
      </c>
      <c r="DB45" t="s">
        <v>359</v>
      </c>
      <c r="DC45">
        <v>1774666322</v>
      </c>
      <c r="DD45">
        <v>1774666326.5</v>
      </c>
      <c r="DE45">
        <v>2</v>
      </c>
      <c r="DF45">
        <v>0.343</v>
      </c>
      <c r="DG45">
        <v>-0.026</v>
      </c>
      <c r="DH45">
        <v>-0.36</v>
      </c>
      <c r="DI45">
        <v>0.298</v>
      </c>
      <c r="DJ45">
        <v>420</v>
      </c>
      <c r="DK45">
        <v>22</v>
      </c>
      <c r="DL45">
        <v>0.17</v>
      </c>
      <c r="DM45">
        <v>0.02</v>
      </c>
      <c r="DN45">
        <v>-0.3644043902439025</v>
      </c>
      <c r="DO45">
        <v>0.04211527526132432</v>
      </c>
      <c r="DP45">
        <v>0.0362731143362765</v>
      </c>
      <c r="DQ45">
        <v>1</v>
      </c>
      <c r="DR45">
        <v>0.005353788536585366</v>
      </c>
      <c r="DS45">
        <v>0.00607915881533101</v>
      </c>
      <c r="DT45">
        <v>0.0008541741328140241</v>
      </c>
      <c r="DU45">
        <v>1</v>
      </c>
      <c r="DV45">
        <v>2</v>
      </c>
      <c r="DW45">
        <v>2</v>
      </c>
      <c r="DX45" t="s">
        <v>360</v>
      </c>
      <c r="DY45">
        <v>3.13041</v>
      </c>
      <c r="DZ45">
        <v>2.80661</v>
      </c>
      <c r="EA45">
        <v>0.09978049999999999</v>
      </c>
      <c r="EB45">
        <v>0.0994945</v>
      </c>
      <c r="EC45">
        <v>0.105904</v>
      </c>
      <c r="ED45">
        <v>0.105571</v>
      </c>
      <c r="EE45">
        <v>21153.2</v>
      </c>
      <c r="EF45">
        <v>27424.3</v>
      </c>
      <c r="EG45">
        <v>26452.9</v>
      </c>
      <c r="EH45">
        <v>33007</v>
      </c>
      <c r="EI45">
        <v>34935.1</v>
      </c>
      <c r="EJ45">
        <v>40317.4</v>
      </c>
      <c r="EK45">
        <v>41105.2</v>
      </c>
      <c r="EL45">
        <v>46066.8</v>
      </c>
      <c r="EM45">
        <v>2.03552</v>
      </c>
      <c r="EN45">
        <v>2.00252</v>
      </c>
      <c r="EO45">
        <v>0.13154</v>
      </c>
      <c r="EP45">
        <v>0</v>
      </c>
      <c r="EQ45">
        <v>25.7922</v>
      </c>
      <c r="ER45">
        <v>999.9</v>
      </c>
      <c r="ES45">
        <v>67.40000000000001</v>
      </c>
      <c r="ET45">
        <v>27.4</v>
      </c>
      <c r="EU45">
        <v>24.445</v>
      </c>
      <c r="EV45">
        <v>60.9626</v>
      </c>
      <c r="EW45">
        <v>31.6066</v>
      </c>
      <c r="EX45">
        <v>1</v>
      </c>
      <c r="EY45">
        <v>0.284924</v>
      </c>
      <c r="EZ45">
        <v>0.429379</v>
      </c>
      <c r="FA45">
        <v>20.2714</v>
      </c>
      <c r="FB45">
        <v>5.18869</v>
      </c>
      <c r="FC45">
        <v>11.9441</v>
      </c>
      <c r="FD45">
        <v>4.95565</v>
      </c>
      <c r="FE45">
        <v>3.285</v>
      </c>
      <c r="FF45">
        <v>9999</v>
      </c>
      <c r="FG45">
        <v>9999</v>
      </c>
      <c r="FH45">
        <v>9999</v>
      </c>
      <c r="FI45">
        <v>999.9</v>
      </c>
      <c r="FJ45">
        <v>1.86127</v>
      </c>
      <c r="FK45">
        <v>1.86264</v>
      </c>
      <c r="FL45">
        <v>1.86005</v>
      </c>
      <c r="FM45">
        <v>1.85837</v>
      </c>
      <c r="FN45">
        <v>1.86212</v>
      </c>
      <c r="FO45">
        <v>1.85884</v>
      </c>
      <c r="FP45">
        <v>1.85791</v>
      </c>
      <c r="FQ45">
        <v>1.86081</v>
      </c>
      <c r="FR45">
        <v>0</v>
      </c>
      <c r="FS45">
        <v>0</v>
      </c>
      <c r="FT45">
        <v>0</v>
      </c>
      <c r="FU45">
        <v>4.5</v>
      </c>
      <c r="FV45" t="s">
        <v>361</v>
      </c>
      <c r="FW45" t="s">
        <v>362</v>
      </c>
      <c r="FX45" t="s">
        <v>363</v>
      </c>
      <c r="FY45" t="s">
        <v>364</v>
      </c>
      <c r="FZ45" t="s">
        <v>364</v>
      </c>
      <c r="GA45" t="s">
        <v>363</v>
      </c>
      <c r="GB45">
        <v>0</v>
      </c>
      <c r="GC45">
        <v>100</v>
      </c>
      <c r="GD45">
        <v>100</v>
      </c>
      <c r="GE45">
        <v>-0.361</v>
      </c>
      <c r="GF45">
        <v>0.2974</v>
      </c>
      <c r="GG45">
        <v>-1.589593225013521</v>
      </c>
      <c r="GH45">
        <v>0.00192992804097616</v>
      </c>
      <c r="GI45">
        <v>3.244687122451424E-06</v>
      </c>
      <c r="GJ45">
        <v>-2.087531120305573E-09</v>
      </c>
      <c r="GK45">
        <v>0.05776174702018427</v>
      </c>
      <c r="GL45">
        <v>0.005089068596103195</v>
      </c>
      <c r="GM45">
        <v>0.0003257216593697226</v>
      </c>
      <c r="GN45">
        <v>-1.562898368296355E-06</v>
      </c>
      <c r="GO45">
        <v>0</v>
      </c>
      <c r="GP45">
        <v>1257</v>
      </c>
      <c r="GQ45">
        <v>1</v>
      </c>
      <c r="GR45">
        <v>31</v>
      </c>
      <c r="GS45">
        <v>258.8</v>
      </c>
      <c r="GT45">
        <v>258.7</v>
      </c>
      <c r="GU45">
        <v>1.0791</v>
      </c>
      <c r="GV45">
        <v>2.39502</v>
      </c>
      <c r="GW45">
        <v>1.44775</v>
      </c>
      <c r="GX45">
        <v>2.20215</v>
      </c>
      <c r="GY45">
        <v>1.44653</v>
      </c>
      <c r="GZ45">
        <v>2.31323</v>
      </c>
      <c r="HA45">
        <v>33.1099</v>
      </c>
      <c r="HB45">
        <v>14.815</v>
      </c>
      <c r="HC45">
        <v>18</v>
      </c>
      <c r="HD45">
        <v>531.479</v>
      </c>
      <c r="HE45">
        <v>523.643</v>
      </c>
      <c r="HF45">
        <v>25.0001</v>
      </c>
      <c r="HG45">
        <v>30.6345</v>
      </c>
      <c r="HH45">
        <v>30.0001</v>
      </c>
      <c r="HI45">
        <v>30.9945</v>
      </c>
      <c r="HJ45">
        <v>31.0016</v>
      </c>
      <c r="HK45">
        <v>21.5742</v>
      </c>
      <c r="HL45">
        <v>20.0583</v>
      </c>
      <c r="HM45">
        <v>100</v>
      </c>
      <c r="HN45">
        <v>25</v>
      </c>
      <c r="HO45">
        <v>420</v>
      </c>
      <c r="HP45">
        <v>21.5</v>
      </c>
      <c r="HQ45">
        <v>103.166</v>
      </c>
      <c r="HR45">
        <v>102.039</v>
      </c>
    </row>
    <row r="46" spans="1:226">
      <c r="A46">
        <v>28</v>
      </c>
      <c r="B46">
        <v>1774681854</v>
      </c>
      <c r="C46">
        <v>108</v>
      </c>
      <c r="D46" t="s">
        <v>418</v>
      </c>
      <c r="E46" t="s">
        <v>419</v>
      </c>
      <c r="F46">
        <v>5</v>
      </c>
      <c r="I46">
        <v>1774681851.1</v>
      </c>
      <c r="J46">
        <f>(K46)/1000</f>
        <v>0</v>
      </c>
      <c r="K46">
        <f>IF(BF46, AN46, AH46)</f>
        <v>0</v>
      </c>
      <c r="L46">
        <f>IF(BF46, AI46, AG46)</f>
        <v>0</v>
      </c>
      <c r="M46">
        <f>BH46 - IF(AU46&gt;1, L46*BB46*100.0/(AW46), 0)</f>
        <v>0</v>
      </c>
      <c r="N46">
        <f>((T46-J46/2)*M46-L46)/(T46+J46/2)</f>
        <v>0</v>
      </c>
      <c r="O46">
        <f>N46*(BO46+BP46)/1000.0</f>
        <v>0</v>
      </c>
      <c r="P46">
        <f>(BH46 - IF(AU46&gt;1, L46*BB46*100.0/(AW46), 0))*(BO46+BP46)/1000.0</f>
        <v>0</v>
      </c>
      <c r="Q46">
        <f>2.0/((1/S46-1/R46)+SIGN(S46)*SQRT((1/S46-1/R46)*(1/S46-1/R46) + 4*BC46/((BC46+1)*(BC46+1))*(2*1/S46*1/R46-1/R46*1/R46)))</f>
        <v>0</v>
      </c>
      <c r="R46">
        <f>IF(LEFT(BD46,1)&lt;&gt;"0",IF(LEFT(BD46,1)="1",3.0,BE46),$D$5+$E$5*(BV46*BO46/($K$5*1000))+$F$5*(BV46*BO46/($K$5*1000))*MAX(MIN(BB46,$J$5),$I$5)*MAX(MIN(BB46,$J$5),$I$5)+$G$5*MAX(MIN(BB46,$J$5),$I$5)*(BV46*BO46/($K$5*1000))+$H$5*(BV46*BO46/($K$5*1000))*(BV46*BO46/($K$5*1000)))</f>
        <v>0</v>
      </c>
      <c r="S46">
        <f>J46*(1000-(1000*0.61365*exp(17.502*W46/(240.97+W46))/(BO46+BP46)+BJ46)/2)/(1000*0.61365*exp(17.502*W46/(240.97+W46))/(BO46+BP46)-BJ46)</f>
        <v>0</v>
      </c>
      <c r="T46">
        <f>1/((BC46+1)/(Q46/1.6)+1/(R46/1.37)) + BC46/((BC46+1)/(Q46/1.6) + BC46/(R46/1.37))</f>
        <v>0</v>
      </c>
      <c r="U46">
        <f>(AX46*BA46)</f>
        <v>0</v>
      </c>
      <c r="V46">
        <f>(BQ46+(U46+2*0.95*5.67E-8*(((BQ46+$B$9)+273)^4-(BQ46+273)^4)-44100*J46)/(1.84*29.3*R46+8*0.95*5.67E-8*(BQ46+273)^3))</f>
        <v>0</v>
      </c>
      <c r="W46">
        <f>($C$9*BR46+$D$9*BS46+$E$9*V46)</f>
        <v>0</v>
      </c>
      <c r="X46">
        <f>0.61365*exp(17.502*W46/(240.97+W46))</f>
        <v>0</v>
      </c>
      <c r="Y46">
        <f>(Z46/AA46*100)</f>
        <v>0</v>
      </c>
      <c r="Z46">
        <f>BJ46*(BO46+BP46)/1000</f>
        <v>0</v>
      </c>
      <c r="AA46">
        <f>0.61365*exp(17.502*BQ46/(240.97+BQ46))</f>
        <v>0</v>
      </c>
      <c r="AB46">
        <f>(X46-BJ46*(BO46+BP46)/1000)</f>
        <v>0</v>
      </c>
      <c r="AC46">
        <f>(-J46*44100)</f>
        <v>0</v>
      </c>
      <c r="AD46">
        <f>2*29.3*R46*0.92*(BQ46-W46)</f>
        <v>0</v>
      </c>
      <c r="AE46">
        <f>2*0.95*5.67E-8*(((BQ46+$B$9)+273)^4-(W46+273)^4)</f>
        <v>0</v>
      </c>
      <c r="AF46">
        <f>U46+AE46+AC46+AD46</f>
        <v>0</v>
      </c>
      <c r="AG46">
        <f>BN46*AU46*(BI46-BH46*(1000-AU46*BK46)/(1000-AU46*BJ46))/(100*BB46)</f>
        <v>0</v>
      </c>
      <c r="AH46">
        <f>1000*BN46*AU46*(BJ46-BK46)/(100*BB46*(1000-AU46*BJ46))</f>
        <v>0</v>
      </c>
      <c r="AI46">
        <f>(AJ46 - AK46 - BO46*1E3/(8.314*(BQ46+273.15)) * AM46/BN46 * AL46) * BN46/(100*BB46) * (1000 - BK46)/1000</f>
        <v>0</v>
      </c>
      <c r="AJ46">
        <v>429.26722857007</v>
      </c>
      <c r="AK46">
        <v>428.837321212121</v>
      </c>
      <c r="AL46">
        <v>6.966594732586188E-06</v>
      </c>
      <c r="AM46">
        <v>61.35787655002243</v>
      </c>
      <c r="AN46">
        <f>(AP46 - AO46 + BO46*1E3/(8.314*(BQ46+273.15)) * AR46/BN46 * AQ46) * BN46/(100*BB46) * 1000/(1000 - AP46)</f>
        <v>0</v>
      </c>
      <c r="AO46">
        <v>21.50244922283428</v>
      </c>
      <c r="AP46">
        <v>21.50756013986015</v>
      </c>
      <c r="AQ46">
        <v>-1.236187479534642E-06</v>
      </c>
      <c r="AR46">
        <v>91.88205700752289</v>
      </c>
      <c r="AS46">
        <v>0</v>
      </c>
      <c r="AT46">
        <v>0</v>
      </c>
      <c r="AU46">
        <f>IF(AS46*$H$15&gt;=AW46,1.0,(AW46/(AW46-AS46*$H$15)))</f>
        <v>0</v>
      </c>
      <c r="AV46">
        <f>(AU46-1)*100</f>
        <v>0</v>
      </c>
      <c r="AW46">
        <f>MAX(0,($B$15+$C$15*BV46)/(1+$D$15*BV46)*BO46/(BQ46+273)*$E$15)</f>
        <v>0</v>
      </c>
      <c r="AX46">
        <f>$B$13*BW46+$C$13*BX46+$F$13*CI46*(1-CL46)</f>
        <v>0</v>
      </c>
      <c r="AY46">
        <f>AX46*AZ46</f>
        <v>0</v>
      </c>
      <c r="AZ46">
        <f>($B$13*$D$11+$C$13*$D$11+$F$13*((CV46+CN46)/MAX(CV46+CN46+CW46, 0.1)*$I$11+CW46/MAX(CV46+CN46+CW46, 0.1)*$J$11))/($B$13+$C$13+$F$13)</f>
        <v>0</v>
      </c>
      <c r="BA46">
        <f>($B$13*$K$11+$C$13*$K$11+$F$13*((CV46+CN46)/MAX(CV46+CN46+CW46, 0.1)*$P$11+CW46/MAX(CV46+CN46+CW46, 0.1)*$Q$11))/($B$13+$C$13+$F$13)</f>
        <v>0</v>
      </c>
      <c r="BB46">
        <v>6</v>
      </c>
      <c r="BC46">
        <v>0.5</v>
      </c>
      <c r="BD46" t="s">
        <v>358</v>
      </c>
      <c r="BE46">
        <v>2</v>
      </c>
      <c r="BF46" t="b">
        <v>1</v>
      </c>
      <c r="BG46">
        <v>1774681851.1</v>
      </c>
      <c r="BH46">
        <v>419.6137000000001</v>
      </c>
      <c r="BI46">
        <v>420.0203</v>
      </c>
      <c r="BJ46">
        <v>21.50799</v>
      </c>
      <c r="BK46">
        <v>21.50259</v>
      </c>
      <c r="BL46">
        <v>419.975</v>
      </c>
      <c r="BM46">
        <v>21.21067</v>
      </c>
      <c r="BN46">
        <v>499.992</v>
      </c>
      <c r="BO46">
        <v>101.0275</v>
      </c>
      <c r="BP46">
        <v>0.10006273</v>
      </c>
      <c r="BQ46">
        <v>26.88051</v>
      </c>
      <c r="BR46">
        <v>27.95272</v>
      </c>
      <c r="BS46">
        <v>999.9</v>
      </c>
      <c r="BT46">
        <v>0</v>
      </c>
      <c r="BU46">
        <v>0</v>
      </c>
      <c r="BV46">
        <v>10005.678</v>
      </c>
      <c r="BW46">
        <v>0</v>
      </c>
      <c r="BX46">
        <v>0.3833920000000001</v>
      </c>
      <c r="BY46">
        <v>-0.4067075999999999</v>
      </c>
      <c r="BZ46">
        <v>428.8369000000001</v>
      </c>
      <c r="CA46">
        <v>429.2504</v>
      </c>
      <c r="CB46">
        <v>0.005413435999999999</v>
      </c>
      <c r="CC46">
        <v>420.0203</v>
      </c>
      <c r="CD46">
        <v>21.50259</v>
      </c>
      <c r="CE46">
        <v>2.172901</v>
      </c>
      <c r="CF46">
        <v>2.172355</v>
      </c>
      <c r="CG46">
        <v>18.76391</v>
      </c>
      <c r="CH46">
        <v>18.75988</v>
      </c>
      <c r="CI46">
        <v>1800.001</v>
      </c>
      <c r="CJ46">
        <v>0</v>
      </c>
      <c r="CK46">
        <v>1</v>
      </c>
      <c r="CL46">
        <v>0</v>
      </c>
      <c r="CM46">
        <v>1.9047</v>
      </c>
      <c r="CN46">
        <v>0</v>
      </c>
      <c r="CO46">
        <v>95.13374999999999</v>
      </c>
      <c r="CP46">
        <v>9208.202000000001</v>
      </c>
      <c r="CQ46">
        <v>38.9122</v>
      </c>
      <c r="CR46">
        <v>39.7059</v>
      </c>
      <c r="CS46">
        <v>39.312</v>
      </c>
      <c r="CT46">
        <v>38.25</v>
      </c>
      <c r="CU46">
        <v>38.875</v>
      </c>
      <c r="CV46">
        <v>0</v>
      </c>
      <c r="CW46">
        <v>1800.001</v>
      </c>
      <c r="CX46">
        <v>0</v>
      </c>
      <c r="CY46">
        <v>1774681852.4</v>
      </c>
      <c r="CZ46">
        <v>0</v>
      </c>
      <c r="DA46">
        <v>1774666326.5</v>
      </c>
      <c r="DB46" t="s">
        <v>359</v>
      </c>
      <c r="DC46">
        <v>1774666322</v>
      </c>
      <c r="DD46">
        <v>1774666326.5</v>
      </c>
      <c r="DE46">
        <v>2</v>
      </c>
      <c r="DF46">
        <v>0.343</v>
      </c>
      <c r="DG46">
        <v>-0.026</v>
      </c>
      <c r="DH46">
        <v>-0.36</v>
      </c>
      <c r="DI46">
        <v>0.298</v>
      </c>
      <c r="DJ46">
        <v>420</v>
      </c>
      <c r="DK46">
        <v>22</v>
      </c>
      <c r="DL46">
        <v>0.17</v>
      </c>
      <c r="DM46">
        <v>0.02</v>
      </c>
      <c r="DN46">
        <v>-0.3812441463414634</v>
      </c>
      <c r="DO46">
        <v>0.03402880139372823</v>
      </c>
      <c r="DP46">
        <v>0.037672091797096</v>
      </c>
      <c r="DQ46">
        <v>1</v>
      </c>
      <c r="DR46">
        <v>0.005473811951219512</v>
      </c>
      <c r="DS46">
        <v>0.002714116097560984</v>
      </c>
      <c r="DT46">
        <v>0.0007930319246925427</v>
      </c>
      <c r="DU46">
        <v>1</v>
      </c>
      <c r="DV46">
        <v>2</v>
      </c>
      <c r="DW46">
        <v>2</v>
      </c>
      <c r="DX46" t="s">
        <v>360</v>
      </c>
      <c r="DY46">
        <v>3.13053</v>
      </c>
      <c r="DZ46">
        <v>2.80649</v>
      </c>
      <c r="EA46">
        <v>0.09978670000000001</v>
      </c>
      <c r="EB46">
        <v>0.0995023</v>
      </c>
      <c r="EC46">
        <v>0.105899</v>
      </c>
      <c r="ED46">
        <v>0.105571</v>
      </c>
      <c r="EE46">
        <v>21153</v>
      </c>
      <c r="EF46">
        <v>27424.1</v>
      </c>
      <c r="EG46">
        <v>26452.9</v>
      </c>
      <c r="EH46">
        <v>33007</v>
      </c>
      <c r="EI46">
        <v>34935.1</v>
      </c>
      <c r="EJ46">
        <v>40317.4</v>
      </c>
      <c r="EK46">
        <v>41104.9</v>
      </c>
      <c r="EL46">
        <v>46066.8</v>
      </c>
      <c r="EM46">
        <v>2.03585</v>
      </c>
      <c r="EN46">
        <v>2.00258</v>
      </c>
      <c r="EO46">
        <v>0.132471</v>
      </c>
      <c r="EP46">
        <v>0</v>
      </c>
      <c r="EQ46">
        <v>25.7933</v>
      </c>
      <c r="ER46">
        <v>999.9</v>
      </c>
      <c r="ES46">
        <v>67.40000000000001</v>
      </c>
      <c r="ET46">
        <v>27.4</v>
      </c>
      <c r="EU46">
        <v>24.4449</v>
      </c>
      <c r="EV46">
        <v>60.8626</v>
      </c>
      <c r="EW46">
        <v>31.5825</v>
      </c>
      <c r="EX46">
        <v>1</v>
      </c>
      <c r="EY46">
        <v>0.284888</v>
      </c>
      <c r="EZ46">
        <v>0.429679</v>
      </c>
      <c r="FA46">
        <v>20.2713</v>
      </c>
      <c r="FB46">
        <v>5.18884</v>
      </c>
      <c r="FC46">
        <v>11.9441</v>
      </c>
      <c r="FD46">
        <v>4.9557</v>
      </c>
      <c r="FE46">
        <v>3.285</v>
      </c>
      <c r="FF46">
        <v>9999</v>
      </c>
      <c r="FG46">
        <v>9999</v>
      </c>
      <c r="FH46">
        <v>9999</v>
      </c>
      <c r="FI46">
        <v>999.9</v>
      </c>
      <c r="FJ46">
        <v>1.86127</v>
      </c>
      <c r="FK46">
        <v>1.86264</v>
      </c>
      <c r="FL46">
        <v>1.86004</v>
      </c>
      <c r="FM46">
        <v>1.85837</v>
      </c>
      <c r="FN46">
        <v>1.86211</v>
      </c>
      <c r="FO46">
        <v>1.85885</v>
      </c>
      <c r="FP46">
        <v>1.85791</v>
      </c>
      <c r="FQ46">
        <v>1.86081</v>
      </c>
      <c r="FR46">
        <v>0</v>
      </c>
      <c r="FS46">
        <v>0</v>
      </c>
      <c r="FT46">
        <v>0</v>
      </c>
      <c r="FU46">
        <v>4.5</v>
      </c>
      <c r="FV46" t="s">
        <v>361</v>
      </c>
      <c r="FW46" t="s">
        <v>362</v>
      </c>
      <c r="FX46" t="s">
        <v>363</v>
      </c>
      <c r="FY46" t="s">
        <v>364</v>
      </c>
      <c r="FZ46" t="s">
        <v>364</v>
      </c>
      <c r="GA46" t="s">
        <v>363</v>
      </c>
      <c r="GB46">
        <v>0</v>
      </c>
      <c r="GC46">
        <v>100</v>
      </c>
      <c r="GD46">
        <v>100</v>
      </c>
      <c r="GE46">
        <v>-0.361</v>
      </c>
      <c r="GF46">
        <v>0.2973</v>
      </c>
      <c r="GG46">
        <v>-1.589593225013521</v>
      </c>
      <c r="GH46">
        <v>0.00192992804097616</v>
      </c>
      <c r="GI46">
        <v>3.244687122451424E-06</v>
      </c>
      <c r="GJ46">
        <v>-2.087531120305573E-09</v>
      </c>
      <c r="GK46">
        <v>0.05776174702018427</v>
      </c>
      <c r="GL46">
        <v>0.005089068596103195</v>
      </c>
      <c r="GM46">
        <v>0.0003257216593697226</v>
      </c>
      <c r="GN46">
        <v>-1.562898368296355E-06</v>
      </c>
      <c r="GO46">
        <v>0</v>
      </c>
      <c r="GP46">
        <v>1257</v>
      </c>
      <c r="GQ46">
        <v>1</v>
      </c>
      <c r="GR46">
        <v>31</v>
      </c>
      <c r="GS46">
        <v>258.9</v>
      </c>
      <c r="GT46">
        <v>258.8</v>
      </c>
      <c r="GU46">
        <v>1.0791</v>
      </c>
      <c r="GV46">
        <v>2.39136</v>
      </c>
      <c r="GW46">
        <v>1.44775</v>
      </c>
      <c r="GX46">
        <v>2.20215</v>
      </c>
      <c r="GY46">
        <v>1.44653</v>
      </c>
      <c r="GZ46">
        <v>2.35229</v>
      </c>
      <c r="HA46">
        <v>33.1099</v>
      </c>
      <c r="HB46">
        <v>14.815</v>
      </c>
      <c r="HC46">
        <v>18</v>
      </c>
      <c r="HD46">
        <v>531.6849999999999</v>
      </c>
      <c r="HE46">
        <v>523.677</v>
      </c>
      <c r="HF46">
        <v>25.0001</v>
      </c>
      <c r="HG46">
        <v>30.6345</v>
      </c>
      <c r="HH46">
        <v>30.0001</v>
      </c>
      <c r="HI46">
        <v>30.9945</v>
      </c>
      <c r="HJ46">
        <v>31.0016</v>
      </c>
      <c r="HK46">
        <v>21.5734</v>
      </c>
      <c r="HL46">
        <v>20.0583</v>
      </c>
      <c r="HM46">
        <v>100</v>
      </c>
      <c r="HN46">
        <v>25</v>
      </c>
      <c r="HO46">
        <v>420</v>
      </c>
      <c r="HP46">
        <v>21.5</v>
      </c>
      <c r="HQ46">
        <v>103.166</v>
      </c>
      <c r="HR46">
        <v>102.039</v>
      </c>
    </row>
    <row r="47" spans="1:226">
      <c r="A47">
        <v>29</v>
      </c>
      <c r="B47">
        <v>1774681858</v>
      </c>
      <c r="C47">
        <v>112</v>
      </c>
      <c r="D47" t="s">
        <v>420</v>
      </c>
      <c r="E47" t="s">
        <v>421</v>
      </c>
      <c r="F47">
        <v>5</v>
      </c>
      <c r="I47">
        <v>1774681855.1</v>
      </c>
      <c r="J47">
        <f>(K47)/1000</f>
        <v>0</v>
      </c>
      <c r="K47">
        <f>IF(BF47, AN47, AH47)</f>
        <v>0</v>
      </c>
      <c r="L47">
        <f>IF(BF47, AI47, AG47)</f>
        <v>0</v>
      </c>
      <c r="M47">
        <f>BH47 - IF(AU47&gt;1, L47*BB47*100.0/(AW47), 0)</f>
        <v>0</v>
      </c>
      <c r="N47">
        <f>((T47-J47/2)*M47-L47)/(T47+J47/2)</f>
        <v>0</v>
      </c>
      <c r="O47">
        <f>N47*(BO47+BP47)/1000.0</f>
        <v>0</v>
      </c>
      <c r="P47">
        <f>(BH47 - IF(AU47&gt;1, L47*BB47*100.0/(AW47), 0))*(BO47+BP47)/1000.0</f>
        <v>0</v>
      </c>
      <c r="Q47">
        <f>2.0/((1/S47-1/R47)+SIGN(S47)*SQRT((1/S47-1/R47)*(1/S47-1/R47) + 4*BC47/((BC47+1)*(BC47+1))*(2*1/S47*1/R47-1/R47*1/R47)))</f>
        <v>0</v>
      </c>
      <c r="R47">
        <f>IF(LEFT(BD47,1)&lt;&gt;"0",IF(LEFT(BD47,1)="1",3.0,BE47),$D$5+$E$5*(BV47*BO47/($K$5*1000))+$F$5*(BV47*BO47/($K$5*1000))*MAX(MIN(BB47,$J$5),$I$5)*MAX(MIN(BB47,$J$5),$I$5)+$G$5*MAX(MIN(BB47,$J$5),$I$5)*(BV47*BO47/($K$5*1000))+$H$5*(BV47*BO47/($K$5*1000))*(BV47*BO47/($K$5*1000)))</f>
        <v>0</v>
      </c>
      <c r="S47">
        <f>J47*(1000-(1000*0.61365*exp(17.502*W47/(240.97+W47))/(BO47+BP47)+BJ47)/2)/(1000*0.61365*exp(17.502*W47/(240.97+W47))/(BO47+BP47)-BJ47)</f>
        <v>0</v>
      </c>
      <c r="T47">
        <f>1/((BC47+1)/(Q47/1.6)+1/(R47/1.37)) + BC47/((BC47+1)/(Q47/1.6) + BC47/(R47/1.37))</f>
        <v>0</v>
      </c>
      <c r="U47">
        <f>(AX47*BA47)</f>
        <v>0</v>
      </c>
      <c r="V47">
        <f>(BQ47+(U47+2*0.95*5.67E-8*(((BQ47+$B$9)+273)^4-(BQ47+273)^4)-44100*J47)/(1.84*29.3*R47+8*0.95*5.67E-8*(BQ47+273)^3))</f>
        <v>0</v>
      </c>
      <c r="W47">
        <f>($C$9*BR47+$D$9*BS47+$E$9*V47)</f>
        <v>0</v>
      </c>
      <c r="X47">
        <f>0.61365*exp(17.502*W47/(240.97+W47))</f>
        <v>0</v>
      </c>
      <c r="Y47">
        <f>(Z47/AA47*100)</f>
        <v>0</v>
      </c>
      <c r="Z47">
        <f>BJ47*(BO47+BP47)/1000</f>
        <v>0</v>
      </c>
      <c r="AA47">
        <f>0.61365*exp(17.502*BQ47/(240.97+BQ47))</f>
        <v>0</v>
      </c>
      <c r="AB47">
        <f>(X47-BJ47*(BO47+BP47)/1000)</f>
        <v>0</v>
      </c>
      <c r="AC47">
        <f>(-J47*44100)</f>
        <v>0</v>
      </c>
      <c r="AD47">
        <f>2*29.3*R47*0.92*(BQ47-W47)</f>
        <v>0</v>
      </c>
      <c r="AE47">
        <f>2*0.95*5.67E-8*(((BQ47+$B$9)+273)^4-(W47+273)^4)</f>
        <v>0</v>
      </c>
      <c r="AF47">
        <f>U47+AE47+AC47+AD47</f>
        <v>0</v>
      </c>
      <c r="AG47">
        <f>BN47*AU47*(BI47-BH47*(1000-AU47*BK47)/(1000-AU47*BJ47))/(100*BB47)</f>
        <v>0</v>
      </c>
      <c r="AH47">
        <f>1000*BN47*AU47*(BJ47-BK47)/(100*BB47*(1000-AU47*BJ47))</f>
        <v>0</v>
      </c>
      <c r="AI47">
        <f>(AJ47 - AK47 - BO47*1E3/(8.314*(BQ47+273.15)) * AM47/BN47 * AL47) * BN47/(100*BB47) * (1000 - BK47)/1000</f>
        <v>0</v>
      </c>
      <c r="AJ47">
        <v>429.2244909788849</v>
      </c>
      <c r="AK47">
        <v>428.8424545454544</v>
      </c>
      <c r="AL47">
        <v>9.611552208917129E-06</v>
      </c>
      <c r="AM47">
        <v>61.35787655002243</v>
      </c>
      <c r="AN47">
        <f>(AP47 - AO47 + BO47*1E3/(8.314*(BQ47+273.15)) * AR47/BN47 * AQ47) * BN47/(100*BB47) * 1000/(1000 - AP47)</f>
        <v>0</v>
      </c>
      <c r="AO47">
        <v>21.50229500171649</v>
      </c>
      <c r="AP47">
        <v>21.50763076923078</v>
      </c>
      <c r="AQ47">
        <v>-2.207854542970332E-06</v>
      </c>
      <c r="AR47">
        <v>91.88205700752289</v>
      </c>
      <c r="AS47">
        <v>0</v>
      </c>
      <c r="AT47">
        <v>0</v>
      </c>
      <c r="AU47">
        <f>IF(AS47*$H$15&gt;=AW47,1.0,(AW47/(AW47-AS47*$H$15)))</f>
        <v>0</v>
      </c>
      <c r="AV47">
        <f>(AU47-1)*100</f>
        <v>0</v>
      </c>
      <c r="AW47">
        <f>MAX(0,($B$15+$C$15*BV47)/(1+$D$15*BV47)*BO47/(BQ47+273)*$E$15)</f>
        <v>0</v>
      </c>
      <c r="AX47">
        <f>$B$13*BW47+$C$13*BX47+$F$13*CI47*(1-CL47)</f>
        <v>0</v>
      </c>
      <c r="AY47">
        <f>AX47*AZ47</f>
        <v>0</v>
      </c>
      <c r="AZ47">
        <f>($B$13*$D$11+$C$13*$D$11+$F$13*((CV47+CN47)/MAX(CV47+CN47+CW47, 0.1)*$I$11+CW47/MAX(CV47+CN47+CW47, 0.1)*$J$11))/($B$13+$C$13+$F$13)</f>
        <v>0</v>
      </c>
      <c r="BA47">
        <f>($B$13*$K$11+$C$13*$K$11+$F$13*((CV47+CN47)/MAX(CV47+CN47+CW47, 0.1)*$P$11+CW47/MAX(CV47+CN47+CW47, 0.1)*$Q$11))/($B$13+$C$13+$F$13)</f>
        <v>0</v>
      </c>
      <c r="BB47">
        <v>6</v>
      </c>
      <c r="BC47">
        <v>0.5</v>
      </c>
      <c r="BD47" t="s">
        <v>358</v>
      </c>
      <c r="BE47">
        <v>2</v>
      </c>
      <c r="BF47" t="b">
        <v>1</v>
      </c>
      <c r="BG47">
        <v>1774681855.1</v>
      </c>
      <c r="BH47">
        <v>419.6134999999999</v>
      </c>
      <c r="BI47">
        <v>420.0098</v>
      </c>
      <c r="BJ47">
        <v>21.50758</v>
      </c>
      <c r="BK47">
        <v>21.50277</v>
      </c>
      <c r="BL47">
        <v>419.9751</v>
      </c>
      <c r="BM47">
        <v>21.21025</v>
      </c>
      <c r="BN47">
        <v>500.0206</v>
      </c>
      <c r="BO47">
        <v>101.0293</v>
      </c>
      <c r="BP47">
        <v>0.10000401</v>
      </c>
      <c r="BQ47">
        <v>26.88341999999999</v>
      </c>
      <c r="BR47">
        <v>27.95388</v>
      </c>
      <c r="BS47">
        <v>999.9</v>
      </c>
      <c r="BT47">
        <v>0</v>
      </c>
      <c r="BU47">
        <v>0</v>
      </c>
      <c r="BV47">
        <v>10001.25</v>
      </c>
      <c r="BW47">
        <v>0</v>
      </c>
      <c r="BX47">
        <v>0.3833920000000001</v>
      </c>
      <c r="BY47">
        <v>-0.3961272</v>
      </c>
      <c r="BZ47">
        <v>428.8367</v>
      </c>
      <c r="CA47">
        <v>429.2396</v>
      </c>
      <c r="CB47">
        <v>0.004820061</v>
      </c>
      <c r="CC47">
        <v>420.0098</v>
      </c>
      <c r="CD47">
        <v>21.50277</v>
      </c>
      <c r="CE47">
        <v>2.172894</v>
      </c>
      <c r="CF47">
        <v>2.172407</v>
      </c>
      <c r="CG47">
        <v>18.76386</v>
      </c>
      <c r="CH47">
        <v>18.76028</v>
      </c>
      <c r="CI47">
        <v>1800.006</v>
      </c>
      <c r="CJ47">
        <v>0</v>
      </c>
      <c r="CK47">
        <v>1</v>
      </c>
      <c r="CL47">
        <v>0</v>
      </c>
      <c r="CM47">
        <v>1.6173</v>
      </c>
      <c r="CN47">
        <v>0</v>
      </c>
      <c r="CO47">
        <v>95.15845000000002</v>
      </c>
      <c r="CP47">
        <v>9208.234999999999</v>
      </c>
      <c r="CQ47">
        <v>38.91840000000001</v>
      </c>
      <c r="CR47">
        <v>39.71849999999999</v>
      </c>
      <c r="CS47">
        <v>39.312</v>
      </c>
      <c r="CT47">
        <v>38.25</v>
      </c>
      <c r="CU47">
        <v>38.8561</v>
      </c>
      <c r="CV47">
        <v>0</v>
      </c>
      <c r="CW47">
        <v>1800.006</v>
      </c>
      <c r="CX47">
        <v>0</v>
      </c>
      <c r="CY47">
        <v>1774681856.6</v>
      </c>
      <c r="CZ47">
        <v>0</v>
      </c>
      <c r="DA47">
        <v>1774666326.5</v>
      </c>
      <c r="DB47" t="s">
        <v>359</v>
      </c>
      <c r="DC47">
        <v>1774666322</v>
      </c>
      <c r="DD47">
        <v>1774666326.5</v>
      </c>
      <c r="DE47">
        <v>2</v>
      </c>
      <c r="DF47">
        <v>0.343</v>
      </c>
      <c r="DG47">
        <v>-0.026</v>
      </c>
      <c r="DH47">
        <v>-0.36</v>
      </c>
      <c r="DI47">
        <v>0.298</v>
      </c>
      <c r="DJ47">
        <v>420</v>
      </c>
      <c r="DK47">
        <v>22</v>
      </c>
      <c r="DL47">
        <v>0.17</v>
      </c>
      <c r="DM47">
        <v>0.02</v>
      </c>
      <c r="DN47">
        <v>-0.3775105853658537</v>
      </c>
      <c r="DO47">
        <v>-0.06661317073170782</v>
      </c>
      <c r="DP47">
        <v>0.03691268594014642</v>
      </c>
      <c r="DQ47">
        <v>1</v>
      </c>
      <c r="DR47">
        <v>0.005434408536585365</v>
      </c>
      <c r="DS47">
        <v>-0.0005701365156794404</v>
      </c>
      <c r="DT47">
        <v>0.0007904572446022618</v>
      </c>
      <c r="DU47">
        <v>1</v>
      </c>
      <c r="DV47">
        <v>2</v>
      </c>
      <c r="DW47">
        <v>2</v>
      </c>
      <c r="DX47" t="s">
        <v>360</v>
      </c>
      <c r="DY47">
        <v>3.13049</v>
      </c>
      <c r="DZ47">
        <v>2.80645</v>
      </c>
      <c r="EA47">
        <v>0.09978389999999999</v>
      </c>
      <c r="EB47">
        <v>0.0994995</v>
      </c>
      <c r="EC47">
        <v>0.105902</v>
      </c>
      <c r="ED47">
        <v>0.10558</v>
      </c>
      <c r="EE47">
        <v>21153</v>
      </c>
      <c r="EF47">
        <v>27424.2</v>
      </c>
      <c r="EG47">
        <v>26452.8</v>
      </c>
      <c r="EH47">
        <v>33007.1</v>
      </c>
      <c r="EI47">
        <v>34935</v>
      </c>
      <c r="EJ47">
        <v>40317.1</v>
      </c>
      <c r="EK47">
        <v>41104.9</v>
      </c>
      <c r="EL47">
        <v>46067</v>
      </c>
      <c r="EM47">
        <v>2.03583</v>
      </c>
      <c r="EN47">
        <v>2.00242</v>
      </c>
      <c r="EO47">
        <v>0.131689</v>
      </c>
      <c r="EP47">
        <v>0</v>
      </c>
      <c r="EQ47">
        <v>25.7945</v>
      </c>
      <c r="ER47">
        <v>999.9</v>
      </c>
      <c r="ES47">
        <v>67.40000000000001</v>
      </c>
      <c r="ET47">
        <v>27.4</v>
      </c>
      <c r="EU47">
        <v>24.4456</v>
      </c>
      <c r="EV47">
        <v>60.9426</v>
      </c>
      <c r="EW47">
        <v>31.6506</v>
      </c>
      <c r="EX47">
        <v>1</v>
      </c>
      <c r="EY47">
        <v>0.284975</v>
      </c>
      <c r="EZ47">
        <v>0.429956</v>
      </c>
      <c r="FA47">
        <v>20.2714</v>
      </c>
      <c r="FB47">
        <v>5.18869</v>
      </c>
      <c r="FC47">
        <v>11.9441</v>
      </c>
      <c r="FD47">
        <v>4.9557</v>
      </c>
      <c r="FE47">
        <v>3.285</v>
      </c>
      <c r="FF47">
        <v>9999</v>
      </c>
      <c r="FG47">
        <v>9999</v>
      </c>
      <c r="FH47">
        <v>9999</v>
      </c>
      <c r="FI47">
        <v>999.9</v>
      </c>
      <c r="FJ47">
        <v>1.86127</v>
      </c>
      <c r="FK47">
        <v>1.86264</v>
      </c>
      <c r="FL47">
        <v>1.86005</v>
      </c>
      <c r="FM47">
        <v>1.85837</v>
      </c>
      <c r="FN47">
        <v>1.86212</v>
      </c>
      <c r="FO47">
        <v>1.85884</v>
      </c>
      <c r="FP47">
        <v>1.85791</v>
      </c>
      <c r="FQ47">
        <v>1.86081</v>
      </c>
      <c r="FR47">
        <v>0</v>
      </c>
      <c r="FS47">
        <v>0</v>
      </c>
      <c r="FT47">
        <v>0</v>
      </c>
      <c r="FU47">
        <v>4.5</v>
      </c>
      <c r="FV47" t="s">
        <v>361</v>
      </c>
      <c r="FW47" t="s">
        <v>362</v>
      </c>
      <c r="FX47" t="s">
        <v>363</v>
      </c>
      <c r="FY47" t="s">
        <v>364</v>
      </c>
      <c r="FZ47" t="s">
        <v>364</v>
      </c>
      <c r="GA47" t="s">
        <v>363</v>
      </c>
      <c r="GB47">
        <v>0</v>
      </c>
      <c r="GC47">
        <v>100</v>
      </c>
      <c r="GD47">
        <v>100</v>
      </c>
      <c r="GE47">
        <v>-0.361</v>
      </c>
      <c r="GF47">
        <v>0.2973</v>
      </c>
      <c r="GG47">
        <v>-1.589593225013521</v>
      </c>
      <c r="GH47">
        <v>0.00192992804097616</v>
      </c>
      <c r="GI47">
        <v>3.244687122451424E-06</v>
      </c>
      <c r="GJ47">
        <v>-2.087531120305573E-09</v>
      </c>
      <c r="GK47">
        <v>0.05776174702018427</v>
      </c>
      <c r="GL47">
        <v>0.005089068596103195</v>
      </c>
      <c r="GM47">
        <v>0.0003257216593697226</v>
      </c>
      <c r="GN47">
        <v>-1.562898368296355E-06</v>
      </c>
      <c r="GO47">
        <v>0</v>
      </c>
      <c r="GP47">
        <v>1257</v>
      </c>
      <c r="GQ47">
        <v>1</v>
      </c>
      <c r="GR47">
        <v>31</v>
      </c>
      <c r="GS47">
        <v>258.9</v>
      </c>
      <c r="GT47">
        <v>258.9</v>
      </c>
      <c r="GU47">
        <v>1.0791</v>
      </c>
      <c r="GV47">
        <v>2.38892</v>
      </c>
      <c r="GW47">
        <v>1.44775</v>
      </c>
      <c r="GX47">
        <v>2.20337</v>
      </c>
      <c r="GY47">
        <v>1.44653</v>
      </c>
      <c r="GZ47">
        <v>2.37549</v>
      </c>
      <c r="HA47">
        <v>33.0875</v>
      </c>
      <c r="HB47">
        <v>14.8238</v>
      </c>
      <c r="HC47">
        <v>18</v>
      </c>
      <c r="HD47">
        <v>531.669</v>
      </c>
      <c r="HE47">
        <v>523.575</v>
      </c>
      <c r="HF47">
        <v>25.0001</v>
      </c>
      <c r="HG47">
        <v>30.6345</v>
      </c>
      <c r="HH47">
        <v>30.0002</v>
      </c>
      <c r="HI47">
        <v>30.9945</v>
      </c>
      <c r="HJ47">
        <v>31.0016</v>
      </c>
      <c r="HK47">
        <v>21.5733</v>
      </c>
      <c r="HL47">
        <v>20.0583</v>
      </c>
      <c r="HM47">
        <v>100</v>
      </c>
      <c r="HN47">
        <v>25</v>
      </c>
      <c r="HO47">
        <v>420</v>
      </c>
      <c r="HP47">
        <v>21.5</v>
      </c>
      <c r="HQ47">
        <v>103.165</v>
      </c>
      <c r="HR47">
        <v>102.039</v>
      </c>
    </row>
    <row r="48" spans="1:226">
      <c r="A48">
        <v>30</v>
      </c>
      <c r="B48">
        <v>1774681862</v>
      </c>
      <c r="C48">
        <v>116</v>
      </c>
      <c r="D48" t="s">
        <v>422</v>
      </c>
      <c r="E48" t="s">
        <v>423</v>
      </c>
      <c r="F48">
        <v>5</v>
      </c>
      <c r="I48">
        <v>1774681859.1</v>
      </c>
      <c r="J48">
        <f>(K48)/1000</f>
        <v>0</v>
      </c>
      <c r="K48">
        <f>IF(BF48, AN48, AH48)</f>
        <v>0</v>
      </c>
      <c r="L48">
        <f>IF(BF48, AI48, AG48)</f>
        <v>0</v>
      </c>
      <c r="M48">
        <f>BH48 - IF(AU48&gt;1, L48*BB48*100.0/(AW48), 0)</f>
        <v>0</v>
      </c>
      <c r="N48">
        <f>((T48-J48/2)*M48-L48)/(T48+J48/2)</f>
        <v>0</v>
      </c>
      <c r="O48">
        <f>N48*(BO48+BP48)/1000.0</f>
        <v>0</v>
      </c>
      <c r="P48">
        <f>(BH48 - IF(AU48&gt;1, L48*BB48*100.0/(AW48), 0))*(BO48+BP48)/1000.0</f>
        <v>0</v>
      </c>
      <c r="Q48">
        <f>2.0/((1/S48-1/R48)+SIGN(S48)*SQRT((1/S48-1/R48)*(1/S48-1/R48) + 4*BC48/((BC48+1)*(BC48+1))*(2*1/S48*1/R48-1/R48*1/R48)))</f>
        <v>0</v>
      </c>
      <c r="R48">
        <f>IF(LEFT(BD48,1)&lt;&gt;"0",IF(LEFT(BD48,1)="1",3.0,BE48),$D$5+$E$5*(BV48*BO48/($K$5*1000))+$F$5*(BV48*BO48/($K$5*1000))*MAX(MIN(BB48,$J$5),$I$5)*MAX(MIN(BB48,$J$5),$I$5)+$G$5*MAX(MIN(BB48,$J$5),$I$5)*(BV48*BO48/($K$5*1000))+$H$5*(BV48*BO48/($K$5*1000))*(BV48*BO48/($K$5*1000)))</f>
        <v>0</v>
      </c>
      <c r="S48">
        <f>J48*(1000-(1000*0.61365*exp(17.502*W48/(240.97+W48))/(BO48+BP48)+BJ48)/2)/(1000*0.61365*exp(17.502*W48/(240.97+W48))/(BO48+BP48)-BJ48)</f>
        <v>0</v>
      </c>
      <c r="T48">
        <f>1/((BC48+1)/(Q48/1.6)+1/(R48/1.37)) + BC48/((BC48+1)/(Q48/1.6) + BC48/(R48/1.37))</f>
        <v>0</v>
      </c>
      <c r="U48">
        <f>(AX48*BA48)</f>
        <v>0</v>
      </c>
      <c r="V48">
        <f>(BQ48+(U48+2*0.95*5.67E-8*(((BQ48+$B$9)+273)^4-(BQ48+273)^4)-44100*J48)/(1.84*29.3*R48+8*0.95*5.67E-8*(BQ48+273)^3))</f>
        <v>0</v>
      </c>
      <c r="W48">
        <f>($C$9*BR48+$D$9*BS48+$E$9*V48)</f>
        <v>0</v>
      </c>
      <c r="X48">
        <f>0.61365*exp(17.502*W48/(240.97+W48))</f>
        <v>0</v>
      </c>
      <c r="Y48">
        <f>(Z48/AA48*100)</f>
        <v>0</v>
      </c>
      <c r="Z48">
        <f>BJ48*(BO48+BP48)/1000</f>
        <v>0</v>
      </c>
      <c r="AA48">
        <f>0.61365*exp(17.502*BQ48/(240.97+BQ48))</f>
        <v>0</v>
      </c>
      <c r="AB48">
        <f>(X48-BJ48*(BO48+BP48)/1000)</f>
        <v>0</v>
      </c>
      <c r="AC48">
        <f>(-J48*44100)</f>
        <v>0</v>
      </c>
      <c r="AD48">
        <f>2*29.3*R48*0.92*(BQ48-W48)</f>
        <v>0</v>
      </c>
      <c r="AE48">
        <f>2*0.95*5.67E-8*(((BQ48+$B$9)+273)^4-(W48+273)^4)</f>
        <v>0</v>
      </c>
      <c r="AF48">
        <f>U48+AE48+AC48+AD48</f>
        <v>0</v>
      </c>
      <c r="AG48">
        <f>BN48*AU48*(BI48-BH48*(1000-AU48*BK48)/(1000-AU48*BJ48))/(100*BB48)</f>
        <v>0</v>
      </c>
      <c r="AH48">
        <f>1000*BN48*AU48*(BJ48-BK48)/(100*BB48*(1000-AU48*BJ48))</f>
        <v>0</v>
      </c>
      <c r="AI48">
        <f>(AJ48 - AK48 - BO48*1E3/(8.314*(BQ48+273.15)) * AM48/BN48 * AL48) * BN48/(100*BB48) * (1000 - BK48)/1000</f>
        <v>0</v>
      </c>
      <c r="AJ48">
        <v>429.2471458573812</v>
      </c>
      <c r="AK48">
        <v>428.8546242424241</v>
      </c>
      <c r="AL48">
        <v>4.246116896630053E-05</v>
      </c>
      <c r="AM48">
        <v>61.35787655002243</v>
      </c>
      <c r="AN48">
        <f>(AP48 - AO48 + BO48*1E3/(8.314*(BQ48+273.15)) * AR48/BN48 * AQ48) * BN48/(100*BB48) * 1000/(1000 - AP48)</f>
        <v>0</v>
      </c>
      <c r="AO48">
        <v>21.5043957212739</v>
      </c>
      <c r="AP48">
        <v>21.50717552447553</v>
      </c>
      <c r="AQ48">
        <v>-9.375359265809258E-07</v>
      </c>
      <c r="AR48">
        <v>91.88205700752289</v>
      </c>
      <c r="AS48">
        <v>0</v>
      </c>
      <c r="AT48">
        <v>0</v>
      </c>
      <c r="AU48">
        <f>IF(AS48*$H$15&gt;=AW48,1.0,(AW48/(AW48-AS48*$H$15)))</f>
        <v>0</v>
      </c>
      <c r="AV48">
        <f>(AU48-1)*100</f>
        <v>0</v>
      </c>
      <c r="AW48">
        <f>MAX(0,($B$15+$C$15*BV48)/(1+$D$15*BV48)*BO48/(BQ48+273)*$E$15)</f>
        <v>0</v>
      </c>
      <c r="AX48">
        <f>$B$13*BW48+$C$13*BX48+$F$13*CI48*(1-CL48)</f>
        <v>0</v>
      </c>
      <c r="AY48">
        <f>AX48*AZ48</f>
        <v>0</v>
      </c>
      <c r="AZ48">
        <f>($B$13*$D$11+$C$13*$D$11+$F$13*((CV48+CN48)/MAX(CV48+CN48+CW48, 0.1)*$I$11+CW48/MAX(CV48+CN48+CW48, 0.1)*$J$11))/($B$13+$C$13+$F$13)</f>
        <v>0</v>
      </c>
      <c r="BA48">
        <f>($B$13*$K$11+$C$13*$K$11+$F$13*((CV48+CN48)/MAX(CV48+CN48+CW48, 0.1)*$P$11+CW48/MAX(CV48+CN48+CW48, 0.1)*$Q$11))/($B$13+$C$13+$F$13)</f>
        <v>0</v>
      </c>
      <c r="BB48">
        <v>6</v>
      </c>
      <c r="BC48">
        <v>0.5</v>
      </c>
      <c r="BD48" t="s">
        <v>358</v>
      </c>
      <c r="BE48">
        <v>2</v>
      </c>
      <c r="BF48" t="b">
        <v>1</v>
      </c>
      <c r="BG48">
        <v>1774681859.1</v>
      </c>
      <c r="BH48">
        <v>419.6199</v>
      </c>
      <c r="BI48">
        <v>420.0134</v>
      </c>
      <c r="BJ48">
        <v>21.50735</v>
      </c>
      <c r="BK48">
        <v>21.50421</v>
      </c>
      <c r="BL48">
        <v>419.9814</v>
      </c>
      <c r="BM48">
        <v>21.21002</v>
      </c>
      <c r="BN48">
        <v>500.006</v>
      </c>
      <c r="BO48">
        <v>101.0279</v>
      </c>
      <c r="BP48">
        <v>0.09985901</v>
      </c>
      <c r="BQ48">
        <v>26.88542</v>
      </c>
      <c r="BR48">
        <v>27.95212</v>
      </c>
      <c r="BS48">
        <v>999.9</v>
      </c>
      <c r="BT48">
        <v>0</v>
      </c>
      <c r="BU48">
        <v>0</v>
      </c>
      <c r="BV48">
        <v>10020.87</v>
      </c>
      <c r="BW48">
        <v>0</v>
      </c>
      <c r="BX48">
        <v>0.3833920000000001</v>
      </c>
      <c r="BY48">
        <v>-0.3935211</v>
      </c>
      <c r="BZ48">
        <v>428.8433</v>
      </c>
      <c r="CA48">
        <v>429.2439000000001</v>
      </c>
      <c r="CB48">
        <v>0.003143311</v>
      </c>
      <c r="CC48">
        <v>420.0134</v>
      </c>
      <c r="CD48">
        <v>21.50421</v>
      </c>
      <c r="CE48">
        <v>2.172841</v>
      </c>
      <c r="CF48">
        <v>2.172523</v>
      </c>
      <c r="CG48">
        <v>18.76347</v>
      </c>
      <c r="CH48">
        <v>18.76112</v>
      </c>
      <c r="CI48">
        <v>1800.006</v>
      </c>
      <c r="CJ48">
        <v>0</v>
      </c>
      <c r="CK48">
        <v>1</v>
      </c>
      <c r="CL48">
        <v>0</v>
      </c>
      <c r="CM48">
        <v>1.93268</v>
      </c>
      <c r="CN48">
        <v>0</v>
      </c>
      <c r="CO48">
        <v>95.00901999999999</v>
      </c>
      <c r="CP48">
        <v>9208.229000000001</v>
      </c>
      <c r="CQ48">
        <v>38.937</v>
      </c>
      <c r="CR48">
        <v>39.7437</v>
      </c>
      <c r="CS48">
        <v>39.312</v>
      </c>
      <c r="CT48">
        <v>38.25</v>
      </c>
      <c r="CU48">
        <v>38.8498</v>
      </c>
      <c r="CV48">
        <v>0</v>
      </c>
      <c r="CW48">
        <v>1800.006</v>
      </c>
      <c r="CX48">
        <v>0</v>
      </c>
      <c r="CY48">
        <v>1774681860.2</v>
      </c>
      <c r="CZ48">
        <v>0</v>
      </c>
      <c r="DA48">
        <v>1774666326.5</v>
      </c>
      <c r="DB48" t="s">
        <v>359</v>
      </c>
      <c r="DC48">
        <v>1774666322</v>
      </c>
      <c r="DD48">
        <v>1774666326.5</v>
      </c>
      <c r="DE48">
        <v>2</v>
      </c>
      <c r="DF48">
        <v>0.343</v>
      </c>
      <c r="DG48">
        <v>-0.026</v>
      </c>
      <c r="DH48">
        <v>-0.36</v>
      </c>
      <c r="DI48">
        <v>0.298</v>
      </c>
      <c r="DJ48">
        <v>420</v>
      </c>
      <c r="DK48">
        <v>22</v>
      </c>
      <c r="DL48">
        <v>0.17</v>
      </c>
      <c r="DM48">
        <v>0.02</v>
      </c>
      <c r="DN48">
        <v>-0.381459243902439</v>
      </c>
      <c r="DO48">
        <v>-0.1480338606271781</v>
      </c>
      <c r="DP48">
        <v>0.03735043483521357</v>
      </c>
      <c r="DQ48">
        <v>0</v>
      </c>
      <c r="DR48">
        <v>0.00505107756097561</v>
      </c>
      <c r="DS48">
        <v>-0.01023033449477351</v>
      </c>
      <c r="DT48">
        <v>0.001286222045668936</v>
      </c>
      <c r="DU48">
        <v>1</v>
      </c>
      <c r="DV48">
        <v>1</v>
      </c>
      <c r="DW48">
        <v>2</v>
      </c>
      <c r="DX48" t="s">
        <v>367</v>
      </c>
      <c r="DY48">
        <v>3.13043</v>
      </c>
      <c r="DZ48">
        <v>2.80655</v>
      </c>
      <c r="EA48">
        <v>0.0997825</v>
      </c>
      <c r="EB48">
        <v>0.09950489999999999</v>
      </c>
      <c r="EC48">
        <v>0.1059</v>
      </c>
      <c r="ED48">
        <v>0.105573</v>
      </c>
      <c r="EE48">
        <v>21153.1</v>
      </c>
      <c r="EF48">
        <v>27423.7</v>
      </c>
      <c r="EG48">
        <v>26452.8</v>
      </c>
      <c r="EH48">
        <v>33006.6</v>
      </c>
      <c r="EI48">
        <v>34935</v>
      </c>
      <c r="EJ48">
        <v>40317.1</v>
      </c>
      <c r="EK48">
        <v>41104.8</v>
      </c>
      <c r="EL48">
        <v>46066.6</v>
      </c>
      <c r="EM48">
        <v>2.0358</v>
      </c>
      <c r="EN48">
        <v>2.00255</v>
      </c>
      <c r="EO48">
        <v>0.132322</v>
      </c>
      <c r="EP48">
        <v>0</v>
      </c>
      <c r="EQ48">
        <v>25.7945</v>
      </c>
      <c r="ER48">
        <v>999.9</v>
      </c>
      <c r="ES48">
        <v>67.40000000000001</v>
      </c>
      <c r="ET48">
        <v>27.4</v>
      </c>
      <c r="EU48">
        <v>24.4453</v>
      </c>
      <c r="EV48">
        <v>61.0826</v>
      </c>
      <c r="EW48">
        <v>31.8029</v>
      </c>
      <c r="EX48">
        <v>1</v>
      </c>
      <c r="EY48">
        <v>0.284939</v>
      </c>
      <c r="EZ48">
        <v>0.430294</v>
      </c>
      <c r="FA48">
        <v>20.2714</v>
      </c>
      <c r="FB48">
        <v>5.18914</v>
      </c>
      <c r="FC48">
        <v>11.9441</v>
      </c>
      <c r="FD48">
        <v>4.9557</v>
      </c>
      <c r="FE48">
        <v>3.285</v>
      </c>
      <c r="FF48">
        <v>9999</v>
      </c>
      <c r="FG48">
        <v>9999</v>
      </c>
      <c r="FH48">
        <v>9999</v>
      </c>
      <c r="FI48">
        <v>999.9</v>
      </c>
      <c r="FJ48">
        <v>1.86127</v>
      </c>
      <c r="FK48">
        <v>1.86264</v>
      </c>
      <c r="FL48">
        <v>1.86005</v>
      </c>
      <c r="FM48">
        <v>1.85837</v>
      </c>
      <c r="FN48">
        <v>1.86215</v>
      </c>
      <c r="FO48">
        <v>1.85884</v>
      </c>
      <c r="FP48">
        <v>1.85791</v>
      </c>
      <c r="FQ48">
        <v>1.86081</v>
      </c>
      <c r="FR48">
        <v>0</v>
      </c>
      <c r="FS48">
        <v>0</v>
      </c>
      <c r="FT48">
        <v>0</v>
      </c>
      <c r="FU48">
        <v>4.5</v>
      </c>
      <c r="FV48" t="s">
        <v>361</v>
      </c>
      <c r="FW48" t="s">
        <v>362</v>
      </c>
      <c r="FX48" t="s">
        <v>363</v>
      </c>
      <c r="FY48" t="s">
        <v>364</v>
      </c>
      <c r="FZ48" t="s">
        <v>364</v>
      </c>
      <c r="GA48" t="s">
        <v>363</v>
      </c>
      <c r="GB48">
        <v>0</v>
      </c>
      <c r="GC48">
        <v>100</v>
      </c>
      <c r="GD48">
        <v>100</v>
      </c>
      <c r="GE48">
        <v>-0.361</v>
      </c>
      <c r="GF48">
        <v>0.2973</v>
      </c>
      <c r="GG48">
        <v>-1.589593225013521</v>
      </c>
      <c r="GH48">
        <v>0.00192992804097616</v>
      </c>
      <c r="GI48">
        <v>3.244687122451424E-06</v>
      </c>
      <c r="GJ48">
        <v>-2.087531120305573E-09</v>
      </c>
      <c r="GK48">
        <v>0.05776174702018427</v>
      </c>
      <c r="GL48">
        <v>0.005089068596103195</v>
      </c>
      <c r="GM48">
        <v>0.0003257216593697226</v>
      </c>
      <c r="GN48">
        <v>-1.562898368296355E-06</v>
      </c>
      <c r="GO48">
        <v>0</v>
      </c>
      <c r="GP48">
        <v>1257</v>
      </c>
      <c r="GQ48">
        <v>1</v>
      </c>
      <c r="GR48">
        <v>31</v>
      </c>
      <c r="GS48">
        <v>259</v>
      </c>
      <c r="GT48">
        <v>258.9</v>
      </c>
      <c r="GU48">
        <v>1.07788</v>
      </c>
      <c r="GV48">
        <v>2.38403</v>
      </c>
      <c r="GW48">
        <v>1.44775</v>
      </c>
      <c r="GX48">
        <v>2.20337</v>
      </c>
      <c r="GY48">
        <v>1.44653</v>
      </c>
      <c r="GZ48">
        <v>2.37549</v>
      </c>
      <c r="HA48">
        <v>33.0875</v>
      </c>
      <c r="HB48">
        <v>14.8238</v>
      </c>
      <c r="HC48">
        <v>18</v>
      </c>
      <c r="HD48">
        <v>531.653</v>
      </c>
      <c r="HE48">
        <v>523.66</v>
      </c>
      <c r="HF48">
        <v>25</v>
      </c>
      <c r="HG48">
        <v>30.6352</v>
      </c>
      <c r="HH48">
        <v>30.0001</v>
      </c>
      <c r="HI48">
        <v>30.9945</v>
      </c>
      <c r="HJ48">
        <v>31.0016</v>
      </c>
      <c r="HK48">
        <v>21.5711</v>
      </c>
      <c r="HL48">
        <v>20.0583</v>
      </c>
      <c r="HM48">
        <v>100</v>
      </c>
      <c r="HN48">
        <v>25</v>
      </c>
      <c r="HO48">
        <v>420</v>
      </c>
      <c r="HP48">
        <v>21.5</v>
      </c>
      <c r="HQ48">
        <v>103.165</v>
      </c>
      <c r="HR48">
        <v>102.038</v>
      </c>
    </row>
    <row r="49" spans="1:226">
      <c r="A49">
        <v>31</v>
      </c>
      <c r="B49">
        <v>1774681866</v>
      </c>
      <c r="C49">
        <v>120</v>
      </c>
      <c r="D49" t="s">
        <v>424</v>
      </c>
      <c r="E49" t="s">
        <v>425</v>
      </c>
      <c r="F49">
        <v>5</v>
      </c>
      <c r="I49">
        <v>1774681863.1</v>
      </c>
      <c r="J49">
        <f>(K49)/1000</f>
        <v>0</v>
      </c>
      <c r="K49">
        <f>IF(BF49, AN49, AH49)</f>
        <v>0</v>
      </c>
      <c r="L49">
        <f>IF(BF49, AI49, AG49)</f>
        <v>0</v>
      </c>
      <c r="M49">
        <f>BH49 - IF(AU49&gt;1, L49*BB49*100.0/(AW49), 0)</f>
        <v>0</v>
      </c>
      <c r="N49">
        <f>((T49-J49/2)*M49-L49)/(T49+J49/2)</f>
        <v>0</v>
      </c>
      <c r="O49">
        <f>N49*(BO49+BP49)/1000.0</f>
        <v>0</v>
      </c>
      <c r="P49">
        <f>(BH49 - IF(AU49&gt;1, L49*BB49*100.0/(AW49), 0))*(BO49+BP49)/1000.0</f>
        <v>0</v>
      </c>
      <c r="Q49">
        <f>2.0/((1/S49-1/R49)+SIGN(S49)*SQRT((1/S49-1/R49)*(1/S49-1/R49) + 4*BC49/((BC49+1)*(BC49+1))*(2*1/S49*1/R49-1/R49*1/R49)))</f>
        <v>0</v>
      </c>
      <c r="R49">
        <f>IF(LEFT(BD49,1)&lt;&gt;"0",IF(LEFT(BD49,1)="1",3.0,BE49),$D$5+$E$5*(BV49*BO49/($K$5*1000))+$F$5*(BV49*BO49/($K$5*1000))*MAX(MIN(BB49,$J$5),$I$5)*MAX(MIN(BB49,$J$5),$I$5)+$G$5*MAX(MIN(BB49,$J$5),$I$5)*(BV49*BO49/($K$5*1000))+$H$5*(BV49*BO49/($K$5*1000))*(BV49*BO49/($K$5*1000)))</f>
        <v>0</v>
      </c>
      <c r="S49">
        <f>J49*(1000-(1000*0.61365*exp(17.502*W49/(240.97+W49))/(BO49+BP49)+BJ49)/2)/(1000*0.61365*exp(17.502*W49/(240.97+W49))/(BO49+BP49)-BJ49)</f>
        <v>0</v>
      </c>
      <c r="T49">
        <f>1/((BC49+1)/(Q49/1.6)+1/(R49/1.37)) + BC49/((BC49+1)/(Q49/1.6) + BC49/(R49/1.37))</f>
        <v>0</v>
      </c>
      <c r="U49">
        <f>(AX49*BA49)</f>
        <v>0</v>
      </c>
      <c r="V49">
        <f>(BQ49+(U49+2*0.95*5.67E-8*(((BQ49+$B$9)+273)^4-(BQ49+273)^4)-44100*J49)/(1.84*29.3*R49+8*0.95*5.67E-8*(BQ49+273)^3))</f>
        <v>0</v>
      </c>
      <c r="W49">
        <f>($C$9*BR49+$D$9*BS49+$E$9*V49)</f>
        <v>0</v>
      </c>
      <c r="X49">
        <f>0.61365*exp(17.502*W49/(240.97+W49))</f>
        <v>0</v>
      </c>
      <c r="Y49">
        <f>(Z49/AA49*100)</f>
        <v>0</v>
      </c>
      <c r="Z49">
        <f>BJ49*(BO49+BP49)/1000</f>
        <v>0</v>
      </c>
      <c r="AA49">
        <f>0.61365*exp(17.502*BQ49/(240.97+BQ49))</f>
        <v>0</v>
      </c>
      <c r="AB49">
        <f>(X49-BJ49*(BO49+BP49)/1000)</f>
        <v>0</v>
      </c>
      <c r="AC49">
        <f>(-J49*44100)</f>
        <v>0</v>
      </c>
      <c r="AD49">
        <f>2*29.3*R49*0.92*(BQ49-W49)</f>
        <v>0</v>
      </c>
      <c r="AE49">
        <f>2*0.95*5.67E-8*(((BQ49+$B$9)+273)^4-(W49+273)^4)</f>
        <v>0</v>
      </c>
      <c r="AF49">
        <f>U49+AE49+AC49+AD49</f>
        <v>0</v>
      </c>
      <c r="AG49">
        <f>BN49*AU49*(BI49-BH49*(1000-AU49*BK49)/(1000-AU49*BJ49))/(100*BB49)</f>
        <v>0</v>
      </c>
      <c r="AH49">
        <f>1000*BN49*AU49*(BJ49-BK49)/(100*BB49*(1000-AU49*BJ49))</f>
        <v>0</v>
      </c>
      <c r="AI49">
        <f>(AJ49 - AK49 - BO49*1E3/(8.314*(BQ49+273.15)) * AM49/BN49 * AL49) * BN49/(100*BB49) * (1000 - BK49)/1000</f>
        <v>0</v>
      </c>
      <c r="AJ49">
        <v>429.2496098736277</v>
      </c>
      <c r="AK49">
        <v>428.8346848484846</v>
      </c>
      <c r="AL49">
        <v>-3.807013176719552E-05</v>
      </c>
      <c r="AM49">
        <v>61.35787655002243</v>
      </c>
      <c r="AN49">
        <f>(AP49 - AO49 + BO49*1E3/(8.314*(BQ49+273.15)) * AR49/BN49 * AQ49) * BN49/(100*BB49) * 1000/(1000 - AP49)</f>
        <v>0</v>
      </c>
      <c r="AO49">
        <v>21.50365494591835</v>
      </c>
      <c r="AP49">
        <v>21.50748181818184</v>
      </c>
      <c r="AQ49">
        <v>4.022717030773067E-06</v>
      </c>
      <c r="AR49">
        <v>91.88205700752289</v>
      </c>
      <c r="AS49">
        <v>0</v>
      </c>
      <c r="AT49">
        <v>0</v>
      </c>
      <c r="AU49">
        <f>IF(AS49*$H$15&gt;=AW49,1.0,(AW49/(AW49-AS49*$H$15)))</f>
        <v>0</v>
      </c>
      <c r="AV49">
        <f>(AU49-1)*100</f>
        <v>0</v>
      </c>
      <c r="AW49">
        <f>MAX(0,($B$15+$C$15*BV49)/(1+$D$15*BV49)*BO49/(BQ49+273)*$E$15)</f>
        <v>0</v>
      </c>
      <c r="AX49">
        <f>$B$13*BW49+$C$13*BX49+$F$13*CI49*(1-CL49)</f>
        <v>0</v>
      </c>
      <c r="AY49">
        <f>AX49*AZ49</f>
        <v>0</v>
      </c>
      <c r="AZ49">
        <f>($B$13*$D$11+$C$13*$D$11+$F$13*((CV49+CN49)/MAX(CV49+CN49+CW49, 0.1)*$I$11+CW49/MAX(CV49+CN49+CW49, 0.1)*$J$11))/($B$13+$C$13+$F$13)</f>
        <v>0</v>
      </c>
      <c r="BA49">
        <f>($B$13*$K$11+$C$13*$K$11+$F$13*((CV49+CN49)/MAX(CV49+CN49+CW49, 0.1)*$P$11+CW49/MAX(CV49+CN49+CW49, 0.1)*$Q$11))/($B$13+$C$13+$F$13)</f>
        <v>0</v>
      </c>
      <c r="BB49">
        <v>6</v>
      </c>
      <c r="BC49">
        <v>0.5</v>
      </c>
      <c r="BD49" t="s">
        <v>358</v>
      </c>
      <c r="BE49">
        <v>2</v>
      </c>
      <c r="BF49" t="b">
        <v>1</v>
      </c>
      <c r="BG49">
        <v>1774681863.1</v>
      </c>
      <c r="BH49">
        <v>419.6196</v>
      </c>
      <c r="BI49">
        <v>420.0177</v>
      </c>
      <c r="BJ49">
        <v>21.50762</v>
      </c>
      <c r="BK49">
        <v>21.50338</v>
      </c>
      <c r="BL49">
        <v>419.9810000000001</v>
      </c>
      <c r="BM49">
        <v>21.21028</v>
      </c>
      <c r="BN49">
        <v>500.0134000000001</v>
      </c>
      <c r="BO49">
        <v>101.0281</v>
      </c>
      <c r="BP49">
        <v>0.10006252</v>
      </c>
      <c r="BQ49">
        <v>26.88518</v>
      </c>
      <c r="BR49">
        <v>27.96009</v>
      </c>
      <c r="BS49">
        <v>999.9</v>
      </c>
      <c r="BT49">
        <v>0</v>
      </c>
      <c r="BU49">
        <v>0</v>
      </c>
      <c r="BV49">
        <v>9997.121999999999</v>
      </c>
      <c r="BW49">
        <v>0</v>
      </c>
      <c r="BX49">
        <v>0.3833920000000001</v>
      </c>
      <c r="BY49">
        <v>-0.398105</v>
      </c>
      <c r="BZ49">
        <v>428.8432000000001</v>
      </c>
      <c r="CA49">
        <v>429.248</v>
      </c>
      <c r="CB49">
        <v>0.004234884</v>
      </c>
      <c r="CC49">
        <v>420.0177</v>
      </c>
      <c r="CD49">
        <v>21.50338</v>
      </c>
      <c r="CE49">
        <v>2.172876</v>
      </c>
      <c r="CF49">
        <v>2.172445</v>
      </c>
      <c r="CG49">
        <v>18.76371</v>
      </c>
      <c r="CH49">
        <v>18.76055</v>
      </c>
      <c r="CI49">
        <v>1800.004</v>
      </c>
      <c r="CJ49">
        <v>0</v>
      </c>
      <c r="CK49">
        <v>1</v>
      </c>
      <c r="CL49">
        <v>0</v>
      </c>
      <c r="CM49">
        <v>1.86424</v>
      </c>
      <c r="CN49">
        <v>0</v>
      </c>
      <c r="CO49">
        <v>95.02970999999999</v>
      </c>
      <c r="CP49">
        <v>9208.218999999999</v>
      </c>
      <c r="CQ49">
        <v>38.937</v>
      </c>
      <c r="CR49">
        <v>39.7374</v>
      </c>
      <c r="CS49">
        <v>39.312</v>
      </c>
      <c r="CT49">
        <v>38.25</v>
      </c>
      <c r="CU49">
        <v>38.8372</v>
      </c>
      <c r="CV49">
        <v>0</v>
      </c>
      <c r="CW49">
        <v>1800.004</v>
      </c>
      <c r="CX49">
        <v>0</v>
      </c>
      <c r="CY49">
        <v>1774681864.4</v>
      </c>
      <c r="CZ49">
        <v>0</v>
      </c>
      <c r="DA49">
        <v>1774666326.5</v>
      </c>
      <c r="DB49" t="s">
        <v>359</v>
      </c>
      <c r="DC49">
        <v>1774666322</v>
      </c>
      <c r="DD49">
        <v>1774666326.5</v>
      </c>
      <c r="DE49">
        <v>2</v>
      </c>
      <c r="DF49">
        <v>0.343</v>
      </c>
      <c r="DG49">
        <v>-0.026</v>
      </c>
      <c r="DH49">
        <v>-0.36</v>
      </c>
      <c r="DI49">
        <v>0.298</v>
      </c>
      <c r="DJ49">
        <v>420</v>
      </c>
      <c r="DK49">
        <v>22</v>
      </c>
      <c r="DL49">
        <v>0.17</v>
      </c>
      <c r="DM49">
        <v>0.02</v>
      </c>
      <c r="DN49">
        <v>-0.385861243902439</v>
      </c>
      <c r="DO49">
        <v>-0.1858434564459935</v>
      </c>
      <c r="DP49">
        <v>0.037062134717835</v>
      </c>
      <c r="DQ49">
        <v>0</v>
      </c>
      <c r="DR49">
        <v>0.004806331951219513</v>
      </c>
      <c r="DS49">
        <v>-0.008738144738675947</v>
      </c>
      <c r="DT49">
        <v>0.001254054137148246</v>
      </c>
      <c r="DU49">
        <v>1</v>
      </c>
      <c r="DV49">
        <v>1</v>
      </c>
      <c r="DW49">
        <v>2</v>
      </c>
      <c r="DX49" t="s">
        <v>367</v>
      </c>
      <c r="DY49">
        <v>3.13046</v>
      </c>
      <c r="DZ49">
        <v>2.8064</v>
      </c>
      <c r="EA49">
        <v>0.09978330000000001</v>
      </c>
      <c r="EB49">
        <v>0.0994927</v>
      </c>
      <c r="EC49">
        <v>0.105901</v>
      </c>
      <c r="ED49">
        <v>0.105573</v>
      </c>
      <c r="EE49">
        <v>21153.1</v>
      </c>
      <c r="EF49">
        <v>27424.2</v>
      </c>
      <c r="EG49">
        <v>26452.9</v>
      </c>
      <c r="EH49">
        <v>33006.8</v>
      </c>
      <c r="EI49">
        <v>34935</v>
      </c>
      <c r="EJ49">
        <v>40317.3</v>
      </c>
      <c r="EK49">
        <v>41104.9</v>
      </c>
      <c r="EL49">
        <v>46066.9</v>
      </c>
      <c r="EM49">
        <v>2.03565</v>
      </c>
      <c r="EN49">
        <v>2.00242</v>
      </c>
      <c r="EO49">
        <v>0.131838</v>
      </c>
      <c r="EP49">
        <v>0</v>
      </c>
      <c r="EQ49">
        <v>25.7949</v>
      </c>
      <c r="ER49">
        <v>999.9</v>
      </c>
      <c r="ES49">
        <v>67.40000000000001</v>
      </c>
      <c r="ET49">
        <v>27.4</v>
      </c>
      <c r="EU49">
        <v>24.4437</v>
      </c>
      <c r="EV49">
        <v>61.1626</v>
      </c>
      <c r="EW49">
        <v>31.847</v>
      </c>
      <c r="EX49">
        <v>1</v>
      </c>
      <c r="EY49">
        <v>0.284964</v>
      </c>
      <c r="EZ49">
        <v>0.430899</v>
      </c>
      <c r="FA49">
        <v>20.2715</v>
      </c>
      <c r="FB49">
        <v>5.18854</v>
      </c>
      <c r="FC49">
        <v>11.9441</v>
      </c>
      <c r="FD49">
        <v>4.95555</v>
      </c>
      <c r="FE49">
        <v>3.285</v>
      </c>
      <c r="FF49">
        <v>9999</v>
      </c>
      <c r="FG49">
        <v>9999</v>
      </c>
      <c r="FH49">
        <v>9999</v>
      </c>
      <c r="FI49">
        <v>999.9</v>
      </c>
      <c r="FJ49">
        <v>1.86127</v>
      </c>
      <c r="FK49">
        <v>1.86264</v>
      </c>
      <c r="FL49">
        <v>1.86005</v>
      </c>
      <c r="FM49">
        <v>1.85837</v>
      </c>
      <c r="FN49">
        <v>1.86214</v>
      </c>
      <c r="FO49">
        <v>1.85884</v>
      </c>
      <c r="FP49">
        <v>1.85791</v>
      </c>
      <c r="FQ49">
        <v>1.86081</v>
      </c>
      <c r="FR49">
        <v>0</v>
      </c>
      <c r="FS49">
        <v>0</v>
      </c>
      <c r="FT49">
        <v>0</v>
      </c>
      <c r="FU49">
        <v>4.5</v>
      </c>
      <c r="FV49" t="s">
        <v>361</v>
      </c>
      <c r="FW49" t="s">
        <v>362</v>
      </c>
      <c r="FX49" t="s">
        <v>363</v>
      </c>
      <c r="FY49" t="s">
        <v>364</v>
      </c>
      <c r="FZ49" t="s">
        <v>364</v>
      </c>
      <c r="GA49" t="s">
        <v>363</v>
      </c>
      <c r="GB49">
        <v>0</v>
      </c>
      <c r="GC49">
        <v>100</v>
      </c>
      <c r="GD49">
        <v>100</v>
      </c>
      <c r="GE49">
        <v>-0.361</v>
      </c>
      <c r="GF49">
        <v>0.2973</v>
      </c>
      <c r="GG49">
        <v>-1.589593225013521</v>
      </c>
      <c r="GH49">
        <v>0.00192992804097616</v>
      </c>
      <c r="GI49">
        <v>3.244687122451424E-06</v>
      </c>
      <c r="GJ49">
        <v>-2.087531120305573E-09</v>
      </c>
      <c r="GK49">
        <v>0.05776174702018427</v>
      </c>
      <c r="GL49">
        <v>0.005089068596103195</v>
      </c>
      <c r="GM49">
        <v>0.0003257216593697226</v>
      </c>
      <c r="GN49">
        <v>-1.562898368296355E-06</v>
      </c>
      <c r="GO49">
        <v>0</v>
      </c>
      <c r="GP49">
        <v>1257</v>
      </c>
      <c r="GQ49">
        <v>1</v>
      </c>
      <c r="GR49">
        <v>31</v>
      </c>
      <c r="GS49">
        <v>259.1</v>
      </c>
      <c r="GT49">
        <v>259</v>
      </c>
      <c r="GU49">
        <v>1.07788</v>
      </c>
      <c r="GV49">
        <v>2.38037</v>
      </c>
      <c r="GW49">
        <v>1.44775</v>
      </c>
      <c r="GX49">
        <v>2.20215</v>
      </c>
      <c r="GY49">
        <v>1.44653</v>
      </c>
      <c r="GZ49">
        <v>2.41455</v>
      </c>
      <c r="HA49">
        <v>33.1099</v>
      </c>
      <c r="HB49">
        <v>14.8238</v>
      </c>
      <c r="HC49">
        <v>18</v>
      </c>
      <c r="HD49">
        <v>531.559</v>
      </c>
      <c r="HE49">
        <v>523.575</v>
      </c>
      <c r="HF49">
        <v>25</v>
      </c>
      <c r="HG49">
        <v>30.6372</v>
      </c>
      <c r="HH49">
        <v>30.0002</v>
      </c>
      <c r="HI49">
        <v>30.9945</v>
      </c>
      <c r="HJ49">
        <v>31.0016</v>
      </c>
      <c r="HK49">
        <v>21.573</v>
      </c>
      <c r="HL49">
        <v>20.0583</v>
      </c>
      <c r="HM49">
        <v>100</v>
      </c>
      <c r="HN49">
        <v>25</v>
      </c>
      <c r="HO49">
        <v>420</v>
      </c>
      <c r="HP49">
        <v>21.5</v>
      </c>
      <c r="HQ49">
        <v>103.166</v>
      </c>
      <c r="HR49">
        <v>102.038</v>
      </c>
    </row>
    <row r="50" spans="1:226">
      <c r="A50">
        <v>32</v>
      </c>
      <c r="B50">
        <v>1774681870</v>
      </c>
      <c r="C50">
        <v>124</v>
      </c>
      <c r="D50" t="s">
        <v>426</v>
      </c>
      <c r="E50" t="s">
        <v>427</v>
      </c>
      <c r="F50">
        <v>5</v>
      </c>
      <c r="I50">
        <v>1774681867.1</v>
      </c>
      <c r="J50">
        <f>(K50)/1000</f>
        <v>0</v>
      </c>
      <c r="K50">
        <f>IF(BF50, AN50, AH50)</f>
        <v>0</v>
      </c>
      <c r="L50">
        <f>IF(BF50, AI50, AG50)</f>
        <v>0</v>
      </c>
      <c r="M50">
        <f>BH50 - IF(AU50&gt;1, L50*BB50*100.0/(AW50), 0)</f>
        <v>0</v>
      </c>
      <c r="N50">
        <f>((T50-J50/2)*M50-L50)/(T50+J50/2)</f>
        <v>0</v>
      </c>
      <c r="O50">
        <f>N50*(BO50+BP50)/1000.0</f>
        <v>0</v>
      </c>
      <c r="P50">
        <f>(BH50 - IF(AU50&gt;1, L50*BB50*100.0/(AW50), 0))*(BO50+BP50)/1000.0</f>
        <v>0</v>
      </c>
      <c r="Q50">
        <f>2.0/((1/S50-1/R50)+SIGN(S50)*SQRT((1/S50-1/R50)*(1/S50-1/R50) + 4*BC50/((BC50+1)*(BC50+1))*(2*1/S50*1/R50-1/R50*1/R50)))</f>
        <v>0</v>
      </c>
      <c r="R50">
        <f>IF(LEFT(BD50,1)&lt;&gt;"0",IF(LEFT(BD50,1)="1",3.0,BE50),$D$5+$E$5*(BV50*BO50/($K$5*1000))+$F$5*(BV50*BO50/($K$5*1000))*MAX(MIN(BB50,$J$5),$I$5)*MAX(MIN(BB50,$J$5),$I$5)+$G$5*MAX(MIN(BB50,$J$5),$I$5)*(BV50*BO50/($K$5*1000))+$H$5*(BV50*BO50/($K$5*1000))*(BV50*BO50/($K$5*1000)))</f>
        <v>0</v>
      </c>
      <c r="S50">
        <f>J50*(1000-(1000*0.61365*exp(17.502*W50/(240.97+W50))/(BO50+BP50)+BJ50)/2)/(1000*0.61365*exp(17.502*W50/(240.97+W50))/(BO50+BP50)-BJ50)</f>
        <v>0</v>
      </c>
      <c r="T50">
        <f>1/((BC50+1)/(Q50/1.6)+1/(R50/1.37)) + BC50/((BC50+1)/(Q50/1.6) + BC50/(R50/1.37))</f>
        <v>0</v>
      </c>
      <c r="U50">
        <f>(AX50*BA50)</f>
        <v>0</v>
      </c>
      <c r="V50">
        <f>(BQ50+(U50+2*0.95*5.67E-8*(((BQ50+$B$9)+273)^4-(BQ50+273)^4)-44100*J50)/(1.84*29.3*R50+8*0.95*5.67E-8*(BQ50+273)^3))</f>
        <v>0</v>
      </c>
      <c r="W50">
        <f>($C$9*BR50+$D$9*BS50+$E$9*V50)</f>
        <v>0</v>
      </c>
      <c r="X50">
        <f>0.61365*exp(17.502*W50/(240.97+W50))</f>
        <v>0</v>
      </c>
      <c r="Y50">
        <f>(Z50/AA50*100)</f>
        <v>0</v>
      </c>
      <c r="Z50">
        <f>BJ50*(BO50+BP50)/1000</f>
        <v>0</v>
      </c>
      <c r="AA50">
        <f>0.61365*exp(17.502*BQ50/(240.97+BQ50))</f>
        <v>0</v>
      </c>
      <c r="AB50">
        <f>(X50-BJ50*(BO50+BP50)/1000)</f>
        <v>0</v>
      </c>
      <c r="AC50">
        <f>(-J50*44100)</f>
        <v>0</v>
      </c>
      <c r="AD50">
        <f>2*29.3*R50*0.92*(BQ50-W50)</f>
        <v>0</v>
      </c>
      <c r="AE50">
        <f>2*0.95*5.67E-8*(((BQ50+$B$9)+273)^4-(W50+273)^4)</f>
        <v>0</v>
      </c>
      <c r="AF50">
        <f>U50+AE50+AC50+AD50</f>
        <v>0</v>
      </c>
      <c r="AG50">
        <f>BN50*AU50*(BI50-BH50*(1000-AU50*BK50)/(1000-AU50*BJ50))/(100*BB50)</f>
        <v>0</v>
      </c>
      <c r="AH50">
        <f>1000*BN50*AU50*(BJ50-BK50)/(100*BB50*(1000-AU50*BJ50))</f>
        <v>0</v>
      </c>
      <c r="AI50">
        <f>(AJ50 - AK50 - BO50*1E3/(8.314*(BQ50+273.15)) * AM50/BN50 * AL50) * BN50/(100*BB50) * (1000 - BK50)/1000</f>
        <v>0</v>
      </c>
      <c r="AJ50">
        <v>429.2119401428779</v>
      </c>
      <c r="AK50">
        <v>428.813824242424</v>
      </c>
      <c r="AL50">
        <v>-4.540075791911775E-05</v>
      </c>
      <c r="AM50">
        <v>61.35787655002243</v>
      </c>
      <c r="AN50">
        <f>(AP50 - AO50 + BO50*1E3/(8.314*(BQ50+273.15)) * AR50/BN50 * AQ50) * BN50/(100*BB50) * 1000/(1000 - AP50)</f>
        <v>0</v>
      </c>
      <c r="AO50">
        <v>21.50254035617044</v>
      </c>
      <c r="AP50">
        <v>21.50838881118882</v>
      </c>
      <c r="AQ50">
        <v>-3.449563797514264E-06</v>
      </c>
      <c r="AR50">
        <v>91.88205700752289</v>
      </c>
      <c r="AS50">
        <v>0</v>
      </c>
      <c r="AT50">
        <v>0</v>
      </c>
      <c r="AU50">
        <f>IF(AS50*$H$15&gt;=AW50,1.0,(AW50/(AW50-AS50*$H$15)))</f>
        <v>0</v>
      </c>
      <c r="AV50">
        <f>(AU50-1)*100</f>
        <v>0</v>
      </c>
      <c r="AW50">
        <f>MAX(0,($B$15+$C$15*BV50)/(1+$D$15*BV50)*BO50/(BQ50+273)*$E$15)</f>
        <v>0</v>
      </c>
      <c r="AX50">
        <f>$B$13*BW50+$C$13*BX50+$F$13*CI50*(1-CL50)</f>
        <v>0</v>
      </c>
      <c r="AY50">
        <f>AX50*AZ50</f>
        <v>0</v>
      </c>
      <c r="AZ50">
        <f>($B$13*$D$11+$C$13*$D$11+$F$13*((CV50+CN50)/MAX(CV50+CN50+CW50, 0.1)*$I$11+CW50/MAX(CV50+CN50+CW50, 0.1)*$J$11))/($B$13+$C$13+$F$13)</f>
        <v>0</v>
      </c>
      <c r="BA50">
        <f>($B$13*$K$11+$C$13*$K$11+$F$13*((CV50+CN50)/MAX(CV50+CN50+CW50, 0.1)*$P$11+CW50/MAX(CV50+CN50+CW50, 0.1)*$Q$11))/($B$13+$C$13+$F$13)</f>
        <v>0</v>
      </c>
      <c r="BB50">
        <v>6</v>
      </c>
      <c r="BC50">
        <v>0.5</v>
      </c>
      <c r="BD50" t="s">
        <v>358</v>
      </c>
      <c r="BE50">
        <v>2</v>
      </c>
      <c r="BF50" t="b">
        <v>1</v>
      </c>
      <c r="BG50">
        <v>1774681867.1</v>
      </c>
      <c r="BH50">
        <v>419.6035</v>
      </c>
      <c r="BI50">
        <v>419.9777</v>
      </c>
      <c r="BJ50">
        <v>21.50759</v>
      </c>
      <c r="BK50">
        <v>21.5021</v>
      </c>
      <c r="BL50">
        <v>419.965</v>
      </c>
      <c r="BM50">
        <v>21.21027</v>
      </c>
      <c r="BN50">
        <v>499.9686</v>
      </c>
      <c r="BO50">
        <v>101.0287</v>
      </c>
      <c r="BP50">
        <v>0.10002757</v>
      </c>
      <c r="BQ50">
        <v>26.88737</v>
      </c>
      <c r="BR50">
        <v>27.94981</v>
      </c>
      <c r="BS50">
        <v>999.9</v>
      </c>
      <c r="BT50">
        <v>0</v>
      </c>
      <c r="BU50">
        <v>0</v>
      </c>
      <c r="BV50">
        <v>9983</v>
      </c>
      <c r="BW50">
        <v>0</v>
      </c>
      <c r="BX50">
        <v>0.3833920000000001</v>
      </c>
      <c r="BY50">
        <v>-0.3741273</v>
      </c>
      <c r="BZ50">
        <v>428.8266</v>
      </c>
      <c r="CA50">
        <v>429.2063999999999</v>
      </c>
      <c r="CB50">
        <v>0.005486105999999999</v>
      </c>
      <c r="CC50">
        <v>419.9777</v>
      </c>
      <c r="CD50">
        <v>21.5021</v>
      </c>
      <c r="CE50">
        <v>2.172883</v>
      </c>
      <c r="CF50">
        <v>2.172328</v>
      </c>
      <c r="CG50">
        <v>18.76378</v>
      </c>
      <c r="CH50">
        <v>18.75968</v>
      </c>
      <c r="CI50">
        <v>1800.006</v>
      </c>
      <c r="CJ50">
        <v>0</v>
      </c>
      <c r="CK50">
        <v>1</v>
      </c>
      <c r="CL50">
        <v>0</v>
      </c>
      <c r="CM50">
        <v>1.84781</v>
      </c>
      <c r="CN50">
        <v>0</v>
      </c>
      <c r="CO50">
        <v>95.09074000000001</v>
      </c>
      <c r="CP50">
        <v>9208.23</v>
      </c>
      <c r="CQ50">
        <v>38.937</v>
      </c>
      <c r="CR50">
        <v>39.71849999999999</v>
      </c>
      <c r="CS50">
        <v>39.312</v>
      </c>
      <c r="CT50">
        <v>38.25</v>
      </c>
      <c r="CU50">
        <v>38.84349999999999</v>
      </c>
      <c r="CV50">
        <v>0</v>
      </c>
      <c r="CW50">
        <v>1800.006</v>
      </c>
      <c r="CX50">
        <v>0</v>
      </c>
      <c r="CY50">
        <v>1774681868.6</v>
      </c>
      <c r="CZ50">
        <v>0</v>
      </c>
      <c r="DA50">
        <v>1774666326.5</v>
      </c>
      <c r="DB50" t="s">
        <v>359</v>
      </c>
      <c r="DC50">
        <v>1774666322</v>
      </c>
      <c r="DD50">
        <v>1774666326.5</v>
      </c>
      <c r="DE50">
        <v>2</v>
      </c>
      <c r="DF50">
        <v>0.343</v>
      </c>
      <c r="DG50">
        <v>-0.026</v>
      </c>
      <c r="DH50">
        <v>-0.36</v>
      </c>
      <c r="DI50">
        <v>0.298</v>
      </c>
      <c r="DJ50">
        <v>420</v>
      </c>
      <c r="DK50">
        <v>22</v>
      </c>
      <c r="DL50">
        <v>0.17</v>
      </c>
      <c r="DM50">
        <v>0.02</v>
      </c>
      <c r="DN50">
        <v>-0.3941501219512195</v>
      </c>
      <c r="DO50">
        <v>0.08587137282229965</v>
      </c>
      <c r="DP50">
        <v>0.02687436566166419</v>
      </c>
      <c r="DQ50">
        <v>1</v>
      </c>
      <c r="DR50">
        <v>0.004633181951219512</v>
      </c>
      <c r="DS50">
        <v>-0.0009199954703832743</v>
      </c>
      <c r="DT50">
        <v>0.00111865766860897</v>
      </c>
      <c r="DU50">
        <v>1</v>
      </c>
      <c r="DV50">
        <v>2</v>
      </c>
      <c r="DW50">
        <v>2</v>
      </c>
      <c r="DX50" t="s">
        <v>360</v>
      </c>
      <c r="DY50">
        <v>3.13045</v>
      </c>
      <c r="DZ50">
        <v>2.80637</v>
      </c>
      <c r="EA50">
        <v>0.099782</v>
      </c>
      <c r="EB50">
        <v>0.09949139999999999</v>
      </c>
      <c r="EC50">
        <v>0.105904</v>
      </c>
      <c r="ED50">
        <v>0.105571</v>
      </c>
      <c r="EE50">
        <v>21153.1</v>
      </c>
      <c r="EF50">
        <v>27424.4</v>
      </c>
      <c r="EG50">
        <v>26452.9</v>
      </c>
      <c r="EH50">
        <v>33007</v>
      </c>
      <c r="EI50">
        <v>34934.9</v>
      </c>
      <c r="EJ50">
        <v>40317.7</v>
      </c>
      <c r="EK50">
        <v>41104.9</v>
      </c>
      <c r="EL50">
        <v>46067.2</v>
      </c>
      <c r="EM50">
        <v>2.03593</v>
      </c>
      <c r="EN50">
        <v>2.00252</v>
      </c>
      <c r="EO50">
        <v>0.131428</v>
      </c>
      <c r="EP50">
        <v>0</v>
      </c>
      <c r="EQ50">
        <v>25.7971</v>
      </c>
      <c r="ER50">
        <v>999.9</v>
      </c>
      <c r="ES50">
        <v>67.40000000000001</v>
      </c>
      <c r="ET50">
        <v>27.4</v>
      </c>
      <c r="EU50">
        <v>24.4429</v>
      </c>
      <c r="EV50">
        <v>61.0926</v>
      </c>
      <c r="EW50">
        <v>31.855</v>
      </c>
      <c r="EX50">
        <v>1</v>
      </c>
      <c r="EY50">
        <v>0.284995</v>
      </c>
      <c r="EZ50">
        <v>0.4314</v>
      </c>
      <c r="FA50">
        <v>20.2714</v>
      </c>
      <c r="FB50">
        <v>5.18869</v>
      </c>
      <c r="FC50">
        <v>11.9441</v>
      </c>
      <c r="FD50">
        <v>4.9556</v>
      </c>
      <c r="FE50">
        <v>3.285</v>
      </c>
      <c r="FF50">
        <v>9999</v>
      </c>
      <c r="FG50">
        <v>9999</v>
      </c>
      <c r="FH50">
        <v>9999</v>
      </c>
      <c r="FI50">
        <v>999.9</v>
      </c>
      <c r="FJ50">
        <v>1.86127</v>
      </c>
      <c r="FK50">
        <v>1.86264</v>
      </c>
      <c r="FL50">
        <v>1.86005</v>
      </c>
      <c r="FM50">
        <v>1.85837</v>
      </c>
      <c r="FN50">
        <v>1.86214</v>
      </c>
      <c r="FO50">
        <v>1.85883</v>
      </c>
      <c r="FP50">
        <v>1.85791</v>
      </c>
      <c r="FQ50">
        <v>1.86081</v>
      </c>
      <c r="FR50">
        <v>0</v>
      </c>
      <c r="FS50">
        <v>0</v>
      </c>
      <c r="FT50">
        <v>0</v>
      </c>
      <c r="FU50">
        <v>4.5</v>
      </c>
      <c r="FV50" t="s">
        <v>361</v>
      </c>
      <c r="FW50" t="s">
        <v>362</v>
      </c>
      <c r="FX50" t="s">
        <v>363</v>
      </c>
      <c r="FY50" t="s">
        <v>364</v>
      </c>
      <c r="FZ50" t="s">
        <v>364</v>
      </c>
      <c r="GA50" t="s">
        <v>363</v>
      </c>
      <c r="GB50">
        <v>0</v>
      </c>
      <c r="GC50">
        <v>100</v>
      </c>
      <c r="GD50">
        <v>100</v>
      </c>
      <c r="GE50">
        <v>-0.361</v>
      </c>
      <c r="GF50">
        <v>0.2973</v>
      </c>
      <c r="GG50">
        <v>-1.589593225013521</v>
      </c>
      <c r="GH50">
        <v>0.00192992804097616</v>
      </c>
      <c r="GI50">
        <v>3.244687122451424E-06</v>
      </c>
      <c r="GJ50">
        <v>-2.087531120305573E-09</v>
      </c>
      <c r="GK50">
        <v>0.05776174702018427</v>
      </c>
      <c r="GL50">
        <v>0.005089068596103195</v>
      </c>
      <c r="GM50">
        <v>0.0003257216593697226</v>
      </c>
      <c r="GN50">
        <v>-1.562898368296355E-06</v>
      </c>
      <c r="GO50">
        <v>0</v>
      </c>
      <c r="GP50">
        <v>1257</v>
      </c>
      <c r="GQ50">
        <v>1</v>
      </c>
      <c r="GR50">
        <v>31</v>
      </c>
      <c r="GS50">
        <v>259.1</v>
      </c>
      <c r="GT50">
        <v>259.1</v>
      </c>
      <c r="GU50">
        <v>1.07788</v>
      </c>
      <c r="GV50">
        <v>2.38525</v>
      </c>
      <c r="GW50">
        <v>1.44775</v>
      </c>
      <c r="GX50">
        <v>2.20337</v>
      </c>
      <c r="GY50">
        <v>1.44653</v>
      </c>
      <c r="GZ50">
        <v>2.36572</v>
      </c>
      <c r="HA50">
        <v>33.1099</v>
      </c>
      <c r="HB50">
        <v>14.8238</v>
      </c>
      <c r="HC50">
        <v>18</v>
      </c>
      <c r="HD50">
        <v>531.7430000000001</v>
      </c>
      <c r="HE50">
        <v>523.643</v>
      </c>
      <c r="HF50">
        <v>25.0001</v>
      </c>
      <c r="HG50">
        <v>30.6372</v>
      </c>
      <c r="HH50">
        <v>30.0002</v>
      </c>
      <c r="HI50">
        <v>30.9958</v>
      </c>
      <c r="HJ50">
        <v>31.0016</v>
      </c>
      <c r="HK50">
        <v>21.5738</v>
      </c>
      <c r="HL50">
        <v>20.0583</v>
      </c>
      <c r="HM50">
        <v>100</v>
      </c>
      <c r="HN50">
        <v>25</v>
      </c>
      <c r="HO50">
        <v>420</v>
      </c>
      <c r="HP50">
        <v>21.5</v>
      </c>
      <c r="HQ50">
        <v>103.166</v>
      </c>
      <c r="HR50">
        <v>102.039</v>
      </c>
    </row>
    <row r="51" spans="1:226">
      <c r="A51">
        <v>33</v>
      </c>
      <c r="B51">
        <v>1774681874</v>
      </c>
      <c r="C51">
        <v>128</v>
      </c>
      <c r="D51" t="s">
        <v>428</v>
      </c>
      <c r="E51" t="s">
        <v>429</v>
      </c>
      <c r="F51">
        <v>5</v>
      </c>
      <c r="I51">
        <v>1774681871.1</v>
      </c>
      <c r="J51">
        <f>(K51)/1000</f>
        <v>0</v>
      </c>
      <c r="K51">
        <f>IF(BF51, AN51, AH51)</f>
        <v>0</v>
      </c>
      <c r="L51">
        <f>IF(BF51, AI51, AG51)</f>
        <v>0</v>
      </c>
      <c r="M51">
        <f>BH51 - IF(AU51&gt;1, L51*BB51*100.0/(AW51), 0)</f>
        <v>0</v>
      </c>
      <c r="N51">
        <f>((T51-J51/2)*M51-L51)/(T51+J51/2)</f>
        <v>0</v>
      </c>
      <c r="O51">
        <f>N51*(BO51+BP51)/1000.0</f>
        <v>0</v>
      </c>
      <c r="P51">
        <f>(BH51 - IF(AU51&gt;1, L51*BB51*100.0/(AW51), 0))*(BO51+BP51)/1000.0</f>
        <v>0</v>
      </c>
      <c r="Q51">
        <f>2.0/((1/S51-1/R51)+SIGN(S51)*SQRT((1/S51-1/R51)*(1/S51-1/R51) + 4*BC51/((BC51+1)*(BC51+1))*(2*1/S51*1/R51-1/R51*1/R51)))</f>
        <v>0</v>
      </c>
      <c r="R51">
        <f>IF(LEFT(BD51,1)&lt;&gt;"0",IF(LEFT(BD51,1)="1",3.0,BE51),$D$5+$E$5*(BV51*BO51/($K$5*1000))+$F$5*(BV51*BO51/($K$5*1000))*MAX(MIN(BB51,$J$5),$I$5)*MAX(MIN(BB51,$J$5),$I$5)+$G$5*MAX(MIN(BB51,$J$5),$I$5)*(BV51*BO51/($K$5*1000))+$H$5*(BV51*BO51/($K$5*1000))*(BV51*BO51/($K$5*1000)))</f>
        <v>0</v>
      </c>
      <c r="S51">
        <f>J51*(1000-(1000*0.61365*exp(17.502*W51/(240.97+W51))/(BO51+BP51)+BJ51)/2)/(1000*0.61365*exp(17.502*W51/(240.97+W51))/(BO51+BP51)-BJ51)</f>
        <v>0</v>
      </c>
      <c r="T51">
        <f>1/((BC51+1)/(Q51/1.6)+1/(R51/1.37)) + BC51/((BC51+1)/(Q51/1.6) + BC51/(R51/1.37))</f>
        <v>0</v>
      </c>
      <c r="U51">
        <f>(AX51*BA51)</f>
        <v>0</v>
      </c>
      <c r="V51">
        <f>(BQ51+(U51+2*0.95*5.67E-8*(((BQ51+$B$9)+273)^4-(BQ51+273)^4)-44100*J51)/(1.84*29.3*R51+8*0.95*5.67E-8*(BQ51+273)^3))</f>
        <v>0</v>
      </c>
      <c r="W51">
        <f>($C$9*BR51+$D$9*BS51+$E$9*V51)</f>
        <v>0</v>
      </c>
      <c r="X51">
        <f>0.61365*exp(17.502*W51/(240.97+W51))</f>
        <v>0</v>
      </c>
      <c r="Y51">
        <f>(Z51/AA51*100)</f>
        <v>0</v>
      </c>
      <c r="Z51">
        <f>BJ51*(BO51+BP51)/1000</f>
        <v>0</v>
      </c>
      <c r="AA51">
        <f>0.61365*exp(17.502*BQ51/(240.97+BQ51))</f>
        <v>0</v>
      </c>
      <c r="AB51">
        <f>(X51-BJ51*(BO51+BP51)/1000)</f>
        <v>0</v>
      </c>
      <c r="AC51">
        <f>(-J51*44100)</f>
        <v>0</v>
      </c>
      <c r="AD51">
        <f>2*29.3*R51*0.92*(BQ51-W51)</f>
        <v>0</v>
      </c>
      <c r="AE51">
        <f>2*0.95*5.67E-8*(((BQ51+$B$9)+273)^4-(W51+273)^4)</f>
        <v>0</v>
      </c>
      <c r="AF51">
        <f>U51+AE51+AC51+AD51</f>
        <v>0</v>
      </c>
      <c r="AG51">
        <f>BN51*AU51*(BI51-BH51*(1000-AU51*BK51)/(1000-AU51*BJ51))/(100*BB51)</f>
        <v>0</v>
      </c>
      <c r="AH51">
        <f>1000*BN51*AU51*(BJ51-BK51)/(100*BB51*(1000-AU51*BJ51))</f>
        <v>0</v>
      </c>
      <c r="AI51">
        <f>(AJ51 - AK51 - BO51*1E3/(8.314*(BQ51+273.15)) * AM51/BN51 * AL51) * BN51/(100*BB51) * (1000 - BK51)/1000</f>
        <v>0</v>
      </c>
      <c r="AJ51">
        <v>429.1920579935062</v>
      </c>
      <c r="AK51">
        <v>428.8638909090907</v>
      </c>
      <c r="AL51">
        <v>0.0001051425876057593</v>
      </c>
      <c r="AM51">
        <v>61.35787655002243</v>
      </c>
      <c r="AN51">
        <f>(AP51 - AO51 + BO51*1E3/(8.314*(BQ51+273.15)) * AR51/BN51 * AQ51) * BN51/(100*BB51) * 1000/(1000 - AP51)</f>
        <v>0</v>
      </c>
      <c r="AO51">
        <v>21.5017003761843</v>
      </c>
      <c r="AP51">
        <v>21.50712097902099</v>
      </c>
      <c r="AQ51">
        <v>-5.955921828204299E-07</v>
      </c>
      <c r="AR51">
        <v>91.88205700752289</v>
      </c>
      <c r="AS51">
        <v>0</v>
      </c>
      <c r="AT51">
        <v>0</v>
      </c>
      <c r="AU51">
        <f>IF(AS51*$H$15&gt;=AW51,1.0,(AW51/(AW51-AS51*$H$15)))</f>
        <v>0</v>
      </c>
      <c r="AV51">
        <f>(AU51-1)*100</f>
        <v>0</v>
      </c>
      <c r="AW51">
        <f>MAX(0,($B$15+$C$15*BV51)/(1+$D$15*BV51)*BO51/(BQ51+273)*$E$15)</f>
        <v>0</v>
      </c>
      <c r="AX51">
        <f>$B$13*BW51+$C$13*BX51+$F$13*CI51*(1-CL51)</f>
        <v>0</v>
      </c>
      <c r="AY51">
        <f>AX51*AZ51</f>
        <v>0</v>
      </c>
      <c r="AZ51">
        <f>($B$13*$D$11+$C$13*$D$11+$F$13*((CV51+CN51)/MAX(CV51+CN51+CW51, 0.1)*$I$11+CW51/MAX(CV51+CN51+CW51, 0.1)*$J$11))/($B$13+$C$13+$F$13)</f>
        <v>0</v>
      </c>
      <c r="BA51">
        <f>($B$13*$K$11+$C$13*$K$11+$F$13*((CV51+CN51)/MAX(CV51+CN51+CW51, 0.1)*$P$11+CW51/MAX(CV51+CN51+CW51, 0.1)*$Q$11))/($B$13+$C$13+$F$13)</f>
        <v>0</v>
      </c>
      <c r="BB51">
        <v>6</v>
      </c>
      <c r="BC51">
        <v>0.5</v>
      </c>
      <c r="BD51" t="s">
        <v>358</v>
      </c>
      <c r="BE51">
        <v>2</v>
      </c>
      <c r="BF51" t="b">
        <v>1</v>
      </c>
      <c r="BG51">
        <v>1774681871.1</v>
      </c>
      <c r="BH51">
        <v>419.6091</v>
      </c>
      <c r="BI51">
        <v>419.975</v>
      </c>
      <c r="BJ51">
        <v>21.50778</v>
      </c>
      <c r="BK51">
        <v>21.50229</v>
      </c>
      <c r="BL51">
        <v>419.9707999999999</v>
      </c>
      <c r="BM51">
        <v>21.21047</v>
      </c>
      <c r="BN51">
        <v>499.9955</v>
      </c>
      <c r="BO51">
        <v>101.0284</v>
      </c>
      <c r="BP51">
        <v>0.09990073000000001</v>
      </c>
      <c r="BQ51">
        <v>26.89125</v>
      </c>
      <c r="BR51">
        <v>27.94884</v>
      </c>
      <c r="BS51">
        <v>999.9</v>
      </c>
      <c r="BT51">
        <v>0</v>
      </c>
      <c r="BU51">
        <v>0</v>
      </c>
      <c r="BV51">
        <v>10006.055</v>
      </c>
      <c r="BW51">
        <v>0</v>
      </c>
      <c r="BX51">
        <v>0.3833920000000001</v>
      </c>
      <c r="BY51">
        <v>-0.3656588</v>
      </c>
      <c r="BZ51">
        <v>428.8325</v>
      </c>
      <c r="CA51">
        <v>429.2037</v>
      </c>
      <c r="CB51">
        <v>0.005488967</v>
      </c>
      <c r="CC51">
        <v>419.975</v>
      </c>
      <c r="CD51">
        <v>21.50229</v>
      </c>
      <c r="CE51">
        <v>2.172895</v>
      </c>
      <c r="CF51">
        <v>2.172341</v>
      </c>
      <c r="CG51">
        <v>18.76387</v>
      </c>
      <c r="CH51">
        <v>18.75978</v>
      </c>
      <c r="CI51">
        <v>1799.999</v>
      </c>
      <c r="CJ51">
        <v>0</v>
      </c>
      <c r="CK51">
        <v>1</v>
      </c>
      <c r="CL51">
        <v>0</v>
      </c>
      <c r="CM51">
        <v>1.62768</v>
      </c>
      <c r="CN51">
        <v>0</v>
      </c>
      <c r="CO51">
        <v>95.20232999999999</v>
      </c>
      <c r="CP51">
        <v>9208.187</v>
      </c>
      <c r="CQ51">
        <v>38.937</v>
      </c>
      <c r="CR51">
        <v>39.75</v>
      </c>
      <c r="CS51">
        <v>39.312</v>
      </c>
      <c r="CT51">
        <v>38.25</v>
      </c>
      <c r="CU51">
        <v>38.8687</v>
      </c>
      <c r="CV51">
        <v>0</v>
      </c>
      <c r="CW51">
        <v>1799.999</v>
      </c>
      <c r="CX51">
        <v>0</v>
      </c>
      <c r="CY51">
        <v>1774681872.2</v>
      </c>
      <c r="CZ51">
        <v>0</v>
      </c>
      <c r="DA51">
        <v>1774666326.5</v>
      </c>
      <c r="DB51" t="s">
        <v>359</v>
      </c>
      <c r="DC51">
        <v>1774666322</v>
      </c>
      <c r="DD51">
        <v>1774666326.5</v>
      </c>
      <c r="DE51">
        <v>2</v>
      </c>
      <c r="DF51">
        <v>0.343</v>
      </c>
      <c r="DG51">
        <v>-0.026</v>
      </c>
      <c r="DH51">
        <v>-0.36</v>
      </c>
      <c r="DI51">
        <v>0.298</v>
      </c>
      <c r="DJ51">
        <v>420</v>
      </c>
      <c r="DK51">
        <v>22</v>
      </c>
      <c r="DL51">
        <v>0.17</v>
      </c>
      <c r="DM51">
        <v>0.02</v>
      </c>
      <c r="DN51">
        <v>-0.3858166585365853</v>
      </c>
      <c r="DO51">
        <v>0.1302159721254356</v>
      </c>
      <c r="DP51">
        <v>0.02478379656895222</v>
      </c>
      <c r="DQ51">
        <v>0</v>
      </c>
      <c r="DR51">
        <v>0.004644998048780487</v>
      </c>
      <c r="DS51">
        <v>0.0046973362369338</v>
      </c>
      <c r="DT51">
        <v>0.001143210673869804</v>
      </c>
      <c r="DU51">
        <v>1</v>
      </c>
      <c r="DV51">
        <v>1</v>
      </c>
      <c r="DW51">
        <v>2</v>
      </c>
      <c r="DX51" t="s">
        <v>367</v>
      </c>
      <c r="DY51">
        <v>3.13047</v>
      </c>
      <c r="DZ51">
        <v>2.80639</v>
      </c>
      <c r="EA51">
        <v>0.0997861</v>
      </c>
      <c r="EB51">
        <v>0.0995017</v>
      </c>
      <c r="EC51">
        <v>0.105902</v>
      </c>
      <c r="ED51">
        <v>0.105573</v>
      </c>
      <c r="EE51">
        <v>21153.1</v>
      </c>
      <c r="EF51">
        <v>27424</v>
      </c>
      <c r="EG51">
        <v>26453</v>
      </c>
      <c r="EH51">
        <v>33007</v>
      </c>
      <c r="EI51">
        <v>34935</v>
      </c>
      <c r="EJ51">
        <v>40317.6</v>
      </c>
      <c r="EK51">
        <v>41104.9</v>
      </c>
      <c r="EL51">
        <v>46067.3</v>
      </c>
      <c r="EM51">
        <v>2.0356</v>
      </c>
      <c r="EN51">
        <v>2.0024</v>
      </c>
      <c r="EO51">
        <v>0.131838</v>
      </c>
      <c r="EP51">
        <v>0</v>
      </c>
      <c r="EQ51">
        <v>25.7998</v>
      </c>
      <c r="ER51">
        <v>999.9</v>
      </c>
      <c r="ES51">
        <v>67.40000000000001</v>
      </c>
      <c r="ET51">
        <v>27.4</v>
      </c>
      <c r="EU51">
        <v>24.446</v>
      </c>
      <c r="EV51">
        <v>61.2026</v>
      </c>
      <c r="EW51">
        <v>31.7989</v>
      </c>
      <c r="EX51">
        <v>1</v>
      </c>
      <c r="EY51">
        <v>0.285102</v>
      </c>
      <c r="EZ51">
        <v>0.432448</v>
      </c>
      <c r="FA51">
        <v>20.2715</v>
      </c>
      <c r="FB51">
        <v>5.18869</v>
      </c>
      <c r="FC51">
        <v>11.9441</v>
      </c>
      <c r="FD51">
        <v>4.95535</v>
      </c>
      <c r="FE51">
        <v>3.285</v>
      </c>
      <c r="FF51">
        <v>9999</v>
      </c>
      <c r="FG51">
        <v>9999</v>
      </c>
      <c r="FH51">
        <v>9999</v>
      </c>
      <c r="FI51">
        <v>999.9</v>
      </c>
      <c r="FJ51">
        <v>1.86127</v>
      </c>
      <c r="FK51">
        <v>1.86264</v>
      </c>
      <c r="FL51">
        <v>1.86005</v>
      </c>
      <c r="FM51">
        <v>1.85837</v>
      </c>
      <c r="FN51">
        <v>1.86213</v>
      </c>
      <c r="FO51">
        <v>1.85884</v>
      </c>
      <c r="FP51">
        <v>1.85791</v>
      </c>
      <c r="FQ51">
        <v>1.86081</v>
      </c>
      <c r="FR51">
        <v>0</v>
      </c>
      <c r="FS51">
        <v>0</v>
      </c>
      <c r="FT51">
        <v>0</v>
      </c>
      <c r="FU51">
        <v>4.5</v>
      </c>
      <c r="FV51" t="s">
        <v>361</v>
      </c>
      <c r="FW51" t="s">
        <v>362</v>
      </c>
      <c r="FX51" t="s">
        <v>363</v>
      </c>
      <c r="FY51" t="s">
        <v>364</v>
      </c>
      <c r="FZ51" t="s">
        <v>364</v>
      </c>
      <c r="GA51" t="s">
        <v>363</v>
      </c>
      <c r="GB51">
        <v>0</v>
      </c>
      <c r="GC51">
        <v>100</v>
      </c>
      <c r="GD51">
        <v>100</v>
      </c>
      <c r="GE51">
        <v>-0.361</v>
      </c>
      <c r="GF51">
        <v>0.2973</v>
      </c>
      <c r="GG51">
        <v>-1.589593225013521</v>
      </c>
      <c r="GH51">
        <v>0.00192992804097616</v>
      </c>
      <c r="GI51">
        <v>3.244687122451424E-06</v>
      </c>
      <c r="GJ51">
        <v>-2.087531120305573E-09</v>
      </c>
      <c r="GK51">
        <v>0.05776174702018427</v>
      </c>
      <c r="GL51">
        <v>0.005089068596103195</v>
      </c>
      <c r="GM51">
        <v>0.0003257216593697226</v>
      </c>
      <c r="GN51">
        <v>-1.562898368296355E-06</v>
      </c>
      <c r="GO51">
        <v>0</v>
      </c>
      <c r="GP51">
        <v>1257</v>
      </c>
      <c r="GQ51">
        <v>1</v>
      </c>
      <c r="GR51">
        <v>31</v>
      </c>
      <c r="GS51">
        <v>259.2</v>
      </c>
      <c r="GT51">
        <v>259.1</v>
      </c>
      <c r="GU51">
        <v>1.07788</v>
      </c>
      <c r="GV51">
        <v>2.39136</v>
      </c>
      <c r="GW51">
        <v>1.44775</v>
      </c>
      <c r="GX51">
        <v>2.20337</v>
      </c>
      <c r="GY51">
        <v>1.44653</v>
      </c>
      <c r="GZ51">
        <v>2.34131</v>
      </c>
      <c r="HA51">
        <v>33.1099</v>
      </c>
      <c r="HB51">
        <v>14.815</v>
      </c>
      <c r="HC51">
        <v>18</v>
      </c>
      <c r="HD51">
        <v>531.549</v>
      </c>
      <c r="HE51">
        <v>523.573</v>
      </c>
      <c r="HF51">
        <v>25.0001</v>
      </c>
      <c r="HG51">
        <v>30.6372</v>
      </c>
      <c r="HH51">
        <v>30.0002</v>
      </c>
      <c r="HI51">
        <v>30.9972</v>
      </c>
      <c r="HJ51">
        <v>31.0034</v>
      </c>
      <c r="HK51">
        <v>21.5733</v>
      </c>
      <c r="HL51">
        <v>20.0583</v>
      </c>
      <c r="HM51">
        <v>100</v>
      </c>
      <c r="HN51">
        <v>25</v>
      </c>
      <c r="HO51">
        <v>420</v>
      </c>
      <c r="HP51">
        <v>21.5</v>
      </c>
      <c r="HQ51">
        <v>103.166</v>
      </c>
      <c r="HR51">
        <v>102.039</v>
      </c>
    </row>
    <row r="52" spans="1:226">
      <c r="A52">
        <v>34</v>
      </c>
      <c r="B52">
        <v>1774681878</v>
      </c>
      <c r="C52">
        <v>132</v>
      </c>
      <c r="D52" t="s">
        <v>430</v>
      </c>
      <c r="E52" t="s">
        <v>431</v>
      </c>
      <c r="F52">
        <v>5</v>
      </c>
      <c r="I52">
        <v>1774681875.1</v>
      </c>
      <c r="J52">
        <f>(K52)/1000</f>
        <v>0</v>
      </c>
      <c r="K52">
        <f>IF(BF52, AN52, AH52)</f>
        <v>0</v>
      </c>
      <c r="L52">
        <f>IF(BF52, AI52, AG52)</f>
        <v>0</v>
      </c>
      <c r="M52">
        <f>BH52 - IF(AU52&gt;1, L52*BB52*100.0/(AW52), 0)</f>
        <v>0</v>
      </c>
      <c r="N52">
        <f>((T52-J52/2)*M52-L52)/(T52+J52/2)</f>
        <v>0</v>
      </c>
      <c r="O52">
        <f>N52*(BO52+BP52)/1000.0</f>
        <v>0</v>
      </c>
      <c r="P52">
        <f>(BH52 - IF(AU52&gt;1, L52*BB52*100.0/(AW52), 0))*(BO52+BP52)/1000.0</f>
        <v>0</v>
      </c>
      <c r="Q52">
        <f>2.0/((1/S52-1/R52)+SIGN(S52)*SQRT((1/S52-1/R52)*(1/S52-1/R52) + 4*BC52/((BC52+1)*(BC52+1))*(2*1/S52*1/R52-1/R52*1/R52)))</f>
        <v>0</v>
      </c>
      <c r="R52">
        <f>IF(LEFT(BD52,1)&lt;&gt;"0",IF(LEFT(BD52,1)="1",3.0,BE52),$D$5+$E$5*(BV52*BO52/($K$5*1000))+$F$5*(BV52*BO52/($K$5*1000))*MAX(MIN(BB52,$J$5),$I$5)*MAX(MIN(BB52,$J$5),$I$5)+$G$5*MAX(MIN(BB52,$J$5),$I$5)*(BV52*BO52/($K$5*1000))+$H$5*(BV52*BO52/($K$5*1000))*(BV52*BO52/($K$5*1000)))</f>
        <v>0</v>
      </c>
      <c r="S52">
        <f>J52*(1000-(1000*0.61365*exp(17.502*W52/(240.97+W52))/(BO52+BP52)+BJ52)/2)/(1000*0.61365*exp(17.502*W52/(240.97+W52))/(BO52+BP52)-BJ52)</f>
        <v>0</v>
      </c>
      <c r="T52">
        <f>1/((BC52+1)/(Q52/1.6)+1/(R52/1.37)) + BC52/((BC52+1)/(Q52/1.6) + BC52/(R52/1.37))</f>
        <v>0</v>
      </c>
      <c r="U52">
        <f>(AX52*BA52)</f>
        <v>0</v>
      </c>
      <c r="V52">
        <f>(BQ52+(U52+2*0.95*5.67E-8*(((BQ52+$B$9)+273)^4-(BQ52+273)^4)-44100*J52)/(1.84*29.3*R52+8*0.95*5.67E-8*(BQ52+273)^3))</f>
        <v>0</v>
      </c>
      <c r="W52">
        <f>($C$9*BR52+$D$9*BS52+$E$9*V52)</f>
        <v>0</v>
      </c>
      <c r="X52">
        <f>0.61365*exp(17.502*W52/(240.97+W52))</f>
        <v>0</v>
      </c>
      <c r="Y52">
        <f>(Z52/AA52*100)</f>
        <v>0</v>
      </c>
      <c r="Z52">
        <f>BJ52*(BO52+BP52)/1000</f>
        <v>0</v>
      </c>
      <c r="AA52">
        <f>0.61365*exp(17.502*BQ52/(240.97+BQ52))</f>
        <v>0</v>
      </c>
      <c r="AB52">
        <f>(X52-BJ52*(BO52+BP52)/1000)</f>
        <v>0</v>
      </c>
      <c r="AC52">
        <f>(-J52*44100)</f>
        <v>0</v>
      </c>
      <c r="AD52">
        <f>2*29.3*R52*0.92*(BQ52-W52)</f>
        <v>0</v>
      </c>
      <c r="AE52">
        <f>2*0.95*5.67E-8*(((BQ52+$B$9)+273)^4-(W52+273)^4)</f>
        <v>0</v>
      </c>
      <c r="AF52">
        <f>U52+AE52+AC52+AD52</f>
        <v>0</v>
      </c>
      <c r="AG52">
        <f>BN52*AU52*(BI52-BH52*(1000-AU52*BK52)/(1000-AU52*BJ52))/(100*BB52)</f>
        <v>0</v>
      </c>
      <c r="AH52">
        <f>1000*BN52*AU52*(BJ52-BK52)/(100*BB52*(1000-AU52*BJ52))</f>
        <v>0</v>
      </c>
      <c r="AI52">
        <f>(AJ52 - AK52 - BO52*1E3/(8.314*(BQ52+273.15)) * AM52/BN52 * AL52) * BN52/(100*BB52) * (1000 - BK52)/1000</f>
        <v>0</v>
      </c>
      <c r="AJ52">
        <v>429.2821417063716</v>
      </c>
      <c r="AK52">
        <v>428.817103030303</v>
      </c>
      <c r="AL52">
        <v>-9.724762936982381E-05</v>
      </c>
      <c r="AM52">
        <v>61.35787655002243</v>
      </c>
      <c r="AN52">
        <f>(AP52 - AO52 + BO52*1E3/(8.314*(BQ52+273.15)) * AR52/BN52 * AQ52) * BN52/(100*BB52) * 1000/(1000 - AP52)</f>
        <v>0</v>
      </c>
      <c r="AO52">
        <v>21.50311536072321</v>
      </c>
      <c r="AP52">
        <v>21.50749370629373</v>
      </c>
      <c r="AQ52">
        <v>7.171033173636893E-06</v>
      </c>
      <c r="AR52">
        <v>91.88205700752289</v>
      </c>
      <c r="AS52">
        <v>0</v>
      </c>
      <c r="AT52">
        <v>0</v>
      </c>
      <c r="AU52">
        <f>IF(AS52*$H$15&gt;=AW52,1.0,(AW52/(AW52-AS52*$H$15)))</f>
        <v>0</v>
      </c>
      <c r="AV52">
        <f>(AU52-1)*100</f>
        <v>0</v>
      </c>
      <c r="AW52">
        <f>MAX(0,($B$15+$C$15*BV52)/(1+$D$15*BV52)*BO52/(BQ52+273)*$E$15)</f>
        <v>0</v>
      </c>
      <c r="AX52">
        <f>$B$13*BW52+$C$13*BX52+$F$13*CI52*(1-CL52)</f>
        <v>0</v>
      </c>
      <c r="AY52">
        <f>AX52*AZ52</f>
        <v>0</v>
      </c>
      <c r="AZ52">
        <f>($B$13*$D$11+$C$13*$D$11+$F$13*((CV52+CN52)/MAX(CV52+CN52+CW52, 0.1)*$I$11+CW52/MAX(CV52+CN52+CW52, 0.1)*$J$11))/($B$13+$C$13+$F$13)</f>
        <v>0</v>
      </c>
      <c r="BA52">
        <f>($B$13*$K$11+$C$13*$K$11+$F$13*((CV52+CN52)/MAX(CV52+CN52+CW52, 0.1)*$P$11+CW52/MAX(CV52+CN52+CW52, 0.1)*$Q$11))/($B$13+$C$13+$F$13)</f>
        <v>0</v>
      </c>
      <c r="BB52">
        <v>6</v>
      </c>
      <c r="BC52">
        <v>0.5</v>
      </c>
      <c r="BD52" t="s">
        <v>358</v>
      </c>
      <c r="BE52">
        <v>2</v>
      </c>
      <c r="BF52" t="b">
        <v>1</v>
      </c>
      <c r="BG52">
        <v>1774681875.1</v>
      </c>
      <c r="BH52">
        <v>419.6229</v>
      </c>
      <c r="BI52">
        <v>420.0356</v>
      </c>
      <c r="BJ52">
        <v>21.50775</v>
      </c>
      <c r="BK52">
        <v>21.50275</v>
      </c>
      <c r="BL52">
        <v>419.9846000000001</v>
      </c>
      <c r="BM52">
        <v>21.21042</v>
      </c>
      <c r="BN52">
        <v>500.0178</v>
      </c>
      <c r="BO52">
        <v>101.029</v>
      </c>
      <c r="BP52">
        <v>0.09991365999999999</v>
      </c>
      <c r="BQ52">
        <v>26.88713</v>
      </c>
      <c r="BR52">
        <v>27.95855</v>
      </c>
      <c r="BS52">
        <v>999.9</v>
      </c>
      <c r="BT52">
        <v>0</v>
      </c>
      <c r="BU52">
        <v>0</v>
      </c>
      <c r="BV52">
        <v>10009.943</v>
      </c>
      <c r="BW52">
        <v>0</v>
      </c>
      <c r="BX52">
        <v>0.3833920000000001</v>
      </c>
      <c r="BY52">
        <v>-0.4124481999999999</v>
      </c>
      <c r="BZ52">
        <v>428.8467000000001</v>
      </c>
      <c r="CA52">
        <v>429.266</v>
      </c>
      <c r="CB52">
        <v>0.004987335000000001</v>
      </c>
      <c r="CC52">
        <v>420.0356</v>
      </c>
      <c r="CD52">
        <v>21.50275</v>
      </c>
      <c r="CE52">
        <v>2.172904</v>
      </c>
      <c r="CF52">
        <v>2.172399</v>
      </c>
      <c r="CG52">
        <v>18.76392</v>
      </c>
      <c r="CH52">
        <v>18.76021</v>
      </c>
      <c r="CI52">
        <v>1799.997</v>
      </c>
      <c r="CJ52">
        <v>0</v>
      </c>
      <c r="CK52">
        <v>1</v>
      </c>
      <c r="CL52">
        <v>0</v>
      </c>
      <c r="CM52">
        <v>1.44639</v>
      </c>
      <c r="CN52">
        <v>0</v>
      </c>
      <c r="CO52">
        <v>95.14333999999999</v>
      </c>
      <c r="CP52">
        <v>9208.189</v>
      </c>
      <c r="CQ52">
        <v>38.937</v>
      </c>
      <c r="CR52">
        <v>39.75</v>
      </c>
      <c r="CS52">
        <v>39.312</v>
      </c>
      <c r="CT52">
        <v>38.25</v>
      </c>
      <c r="CU52">
        <v>38.8498</v>
      </c>
      <c r="CV52">
        <v>0</v>
      </c>
      <c r="CW52">
        <v>1799.997</v>
      </c>
      <c r="CX52">
        <v>0</v>
      </c>
      <c r="CY52">
        <v>1774681876.4</v>
      </c>
      <c r="CZ52">
        <v>0</v>
      </c>
      <c r="DA52">
        <v>1774666326.5</v>
      </c>
      <c r="DB52" t="s">
        <v>359</v>
      </c>
      <c r="DC52">
        <v>1774666322</v>
      </c>
      <c r="DD52">
        <v>1774666326.5</v>
      </c>
      <c r="DE52">
        <v>2</v>
      </c>
      <c r="DF52">
        <v>0.343</v>
      </c>
      <c r="DG52">
        <v>-0.026</v>
      </c>
      <c r="DH52">
        <v>-0.36</v>
      </c>
      <c r="DI52">
        <v>0.298</v>
      </c>
      <c r="DJ52">
        <v>420</v>
      </c>
      <c r="DK52">
        <v>22</v>
      </c>
      <c r="DL52">
        <v>0.17</v>
      </c>
      <c r="DM52">
        <v>0.02</v>
      </c>
      <c r="DN52">
        <v>-0.389778756097561</v>
      </c>
      <c r="DO52">
        <v>-0.01450011846689867</v>
      </c>
      <c r="DP52">
        <v>0.02590873408979362</v>
      </c>
      <c r="DQ52">
        <v>1</v>
      </c>
      <c r="DR52">
        <v>0.004672584878048781</v>
      </c>
      <c r="DS52">
        <v>0.007680058118466891</v>
      </c>
      <c r="DT52">
        <v>0.001147150089061907</v>
      </c>
      <c r="DU52">
        <v>1</v>
      </c>
      <c r="DV52">
        <v>2</v>
      </c>
      <c r="DW52">
        <v>2</v>
      </c>
      <c r="DX52" t="s">
        <v>360</v>
      </c>
      <c r="DY52">
        <v>3.13052</v>
      </c>
      <c r="DZ52">
        <v>2.80654</v>
      </c>
      <c r="EA52">
        <v>0.0997827</v>
      </c>
      <c r="EB52">
        <v>0.0994989</v>
      </c>
      <c r="EC52">
        <v>0.105899</v>
      </c>
      <c r="ED52">
        <v>0.105571</v>
      </c>
      <c r="EE52">
        <v>21153.1</v>
      </c>
      <c r="EF52">
        <v>27424.1</v>
      </c>
      <c r="EG52">
        <v>26452.9</v>
      </c>
      <c r="EH52">
        <v>33006.9</v>
      </c>
      <c r="EI52">
        <v>34935.3</v>
      </c>
      <c r="EJ52">
        <v>40317.7</v>
      </c>
      <c r="EK52">
        <v>41105.1</v>
      </c>
      <c r="EL52">
        <v>46067.2</v>
      </c>
      <c r="EM52">
        <v>2.03552</v>
      </c>
      <c r="EN52">
        <v>2.00233</v>
      </c>
      <c r="EO52">
        <v>0.132136</v>
      </c>
      <c r="EP52">
        <v>0</v>
      </c>
      <c r="EQ52">
        <v>25.8025</v>
      </c>
      <c r="ER52">
        <v>999.9</v>
      </c>
      <c r="ES52">
        <v>67.40000000000001</v>
      </c>
      <c r="ET52">
        <v>27.4</v>
      </c>
      <c r="EU52">
        <v>24.4434</v>
      </c>
      <c r="EV52">
        <v>61.0126</v>
      </c>
      <c r="EW52">
        <v>31.6787</v>
      </c>
      <c r="EX52">
        <v>1</v>
      </c>
      <c r="EY52">
        <v>0.285137</v>
      </c>
      <c r="EZ52">
        <v>0.432625</v>
      </c>
      <c r="FA52">
        <v>20.2714</v>
      </c>
      <c r="FB52">
        <v>5.18914</v>
      </c>
      <c r="FC52">
        <v>11.9441</v>
      </c>
      <c r="FD52">
        <v>4.95565</v>
      </c>
      <c r="FE52">
        <v>3.285</v>
      </c>
      <c r="FF52">
        <v>9999</v>
      </c>
      <c r="FG52">
        <v>9999</v>
      </c>
      <c r="FH52">
        <v>9999</v>
      </c>
      <c r="FI52">
        <v>999.9</v>
      </c>
      <c r="FJ52">
        <v>1.86127</v>
      </c>
      <c r="FK52">
        <v>1.86263</v>
      </c>
      <c r="FL52">
        <v>1.86005</v>
      </c>
      <c r="FM52">
        <v>1.85837</v>
      </c>
      <c r="FN52">
        <v>1.86211</v>
      </c>
      <c r="FO52">
        <v>1.85884</v>
      </c>
      <c r="FP52">
        <v>1.85791</v>
      </c>
      <c r="FQ52">
        <v>1.86081</v>
      </c>
      <c r="FR52">
        <v>0</v>
      </c>
      <c r="FS52">
        <v>0</v>
      </c>
      <c r="FT52">
        <v>0</v>
      </c>
      <c r="FU52">
        <v>4.5</v>
      </c>
      <c r="FV52" t="s">
        <v>361</v>
      </c>
      <c r="FW52" t="s">
        <v>362</v>
      </c>
      <c r="FX52" t="s">
        <v>363</v>
      </c>
      <c r="FY52" t="s">
        <v>364</v>
      </c>
      <c r="FZ52" t="s">
        <v>364</v>
      </c>
      <c r="GA52" t="s">
        <v>363</v>
      </c>
      <c r="GB52">
        <v>0</v>
      </c>
      <c r="GC52">
        <v>100</v>
      </c>
      <c r="GD52">
        <v>100</v>
      </c>
      <c r="GE52">
        <v>-0.361</v>
      </c>
      <c r="GF52">
        <v>0.2973</v>
      </c>
      <c r="GG52">
        <v>-1.589593225013521</v>
      </c>
      <c r="GH52">
        <v>0.00192992804097616</v>
      </c>
      <c r="GI52">
        <v>3.244687122451424E-06</v>
      </c>
      <c r="GJ52">
        <v>-2.087531120305573E-09</v>
      </c>
      <c r="GK52">
        <v>0.05776174702018427</v>
      </c>
      <c r="GL52">
        <v>0.005089068596103195</v>
      </c>
      <c r="GM52">
        <v>0.0003257216593697226</v>
      </c>
      <c r="GN52">
        <v>-1.562898368296355E-06</v>
      </c>
      <c r="GO52">
        <v>0</v>
      </c>
      <c r="GP52">
        <v>1257</v>
      </c>
      <c r="GQ52">
        <v>1</v>
      </c>
      <c r="GR52">
        <v>31</v>
      </c>
      <c r="GS52">
        <v>259.3</v>
      </c>
      <c r="GT52">
        <v>259.2</v>
      </c>
      <c r="GU52">
        <v>1.07788</v>
      </c>
      <c r="GV52">
        <v>2.39868</v>
      </c>
      <c r="GW52">
        <v>1.44775</v>
      </c>
      <c r="GX52">
        <v>2.20215</v>
      </c>
      <c r="GY52">
        <v>1.44653</v>
      </c>
      <c r="GZ52">
        <v>2.25464</v>
      </c>
      <c r="HA52">
        <v>33.1099</v>
      </c>
      <c r="HB52">
        <v>14.815</v>
      </c>
      <c r="HC52">
        <v>18</v>
      </c>
      <c r="HD52">
        <v>531.502</v>
      </c>
      <c r="HE52">
        <v>523.53</v>
      </c>
      <c r="HF52">
        <v>25.0001</v>
      </c>
      <c r="HG52">
        <v>30.6372</v>
      </c>
      <c r="HH52">
        <v>30.0002</v>
      </c>
      <c r="HI52">
        <v>30.9972</v>
      </c>
      <c r="HJ52">
        <v>31.0042</v>
      </c>
      <c r="HK52">
        <v>21.5719</v>
      </c>
      <c r="HL52">
        <v>20.0583</v>
      </c>
      <c r="HM52">
        <v>100</v>
      </c>
      <c r="HN52">
        <v>25</v>
      </c>
      <c r="HO52">
        <v>420</v>
      </c>
      <c r="HP52">
        <v>21.5</v>
      </c>
      <c r="HQ52">
        <v>103.166</v>
      </c>
      <c r="HR52">
        <v>102.039</v>
      </c>
    </row>
    <row r="53" spans="1:226">
      <c r="A53">
        <v>35</v>
      </c>
      <c r="B53">
        <v>1774681882</v>
      </c>
      <c r="C53">
        <v>136</v>
      </c>
      <c r="D53" t="s">
        <v>432</v>
      </c>
      <c r="E53" t="s">
        <v>433</v>
      </c>
      <c r="F53">
        <v>5</v>
      </c>
      <c r="I53">
        <v>1774681879.1</v>
      </c>
      <c r="J53">
        <f>(K53)/1000</f>
        <v>0</v>
      </c>
      <c r="K53">
        <f>IF(BF53, AN53, AH53)</f>
        <v>0</v>
      </c>
      <c r="L53">
        <f>IF(BF53, AI53, AG53)</f>
        <v>0</v>
      </c>
      <c r="M53">
        <f>BH53 - IF(AU53&gt;1, L53*BB53*100.0/(AW53), 0)</f>
        <v>0</v>
      </c>
      <c r="N53">
        <f>((T53-J53/2)*M53-L53)/(T53+J53/2)</f>
        <v>0</v>
      </c>
      <c r="O53">
        <f>N53*(BO53+BP53)/1000.0</f>
        <v>0</v>
      </c>
      <c r="P53">
        <f>(BH53 - IF(AU53&gt;1, L53*BB53*100.0/(AW53), 0))*(BO53+BP53)/1000.0</f>
        <v>0</v>
      </c>
      <c r="Q53">
        <f>2.0/((1/S53-1/R53)+SIGN(S53)*SQRT((1/S53-1/R53)*(1/S53-1/R53) + 4*BC53/((BC53+1)*(BC53+1))*(2*1/S53*1/R53-1/R53*1/R53)))</f>
        <v>0</v>
      </c>
      <c r="R53">
        <f>IF(LEFT(BD53,1)&lt;&gt;"0",IF(LEFT(BD53,1)="1",3.0,BE53),$D$5+$E$5*(BV53*BO53/($K$5*1000))+$F$5*(BV53*BO53/($K$5*1000))*MAX(MIN(BB53,$J$5),$I$5)*MAX(MIN(BB53,$J$5),$I$5)+$G$5*MAX(MIN(BB53,$J$5),$I$5)*(BV53*BO53/($K$5*1000))+$H$5*(BV53*BO53/($K$5*1000))*(BV53*BO53/($K$5*1000)))</f>
        <v>0</v>
      </c>
      <c r="S53">
        <f>J53*(1000-(1000*0.61365*exp(17.502*W53/(240.97+W53))/(BO53+BP53)+BJ53)/2)/(1000*0.61365*exp(17.502*W53/(240.97+W53))/(BO53+BP53)-BJ53)</f>
        <v>0</v>
      </c>
      <c r="T53">
        <f>1/((BC53+1)/(Q53/1.6)+1/(R53/1.37)) + BC53/((BC53+1)/(Q53/1.6) + BC53/(R53/1.37))</f>
        <v>0</v>
      </c>
      <c r="U53">
        <f>(AX53*BA53)</f>
        <v>0</v>
      </c>
      <c r="V53">
        <f>(BQ53+(U53+2*0.95*5.67E-8*(((BQ53+$B$9)+273)^4-(BQ53+273)^4)-44100*J53)/(1.84*29.3*R53+8*0.95*5.67E-8*(BQ53+273)^3))</f>
        <v>0</v>
      </c>
      <c r="W53">
        <f>($C$9*BR53+$D$9*BS53+$E$9*V53)</f>
        <v>0</v>
      </c>
      <c r="X53">
        <f>0.61365*exp(17.502*W53/(240.97+W53))</f>
        <v>0</v>
      </c>
      <c r="Y53">
        <f>(Z53/AA53*100)</f>
        <v>0</v>
      </c>
      <c r="Z53">
        <f>BJ53*(BO53+BP53)/1000</f>
        <v>0</v>
      </c>
      <c r="AA53">
        <f>0.61365*exp(17.502*BQ53/(240.97+BQ53))</f>
        <v>0</v>
      </c>
      <c r="AB53">
        <f>(X53-BJ53*(BO53+BP53)/1000)</f>
        <v>0</v>
      </c>
      <c r="AC53">
        <f>(-J53*44100)</f>
        <v>0</v>
      </c>
      <c r="AD53">
        <f>2*29.3*R53*0.92*(BQ53-W53)</f>
        <v>0</v>
      </c>
      <c r="AE53">
        <f>2*0.95*5.67E-8*(((BQ53+$B$9)+273)^4-(W53+273)^4)</f>
        <v>0</v>
      </c>
      <c r="AF53">
        <f>U53+AE53+AC53+AD53</f>
        <v>0</v>
      </c>
      <c r="AG53">
        <f>BN53*AU53*(BI53-BH53*(1000-AU53*BK53)/(1000-AU53*BJ53))/(100*BB53)</f>
        <v>0</v>
      </c>
      <c r="AH53">
        <f>1000*BN53*AU53*(BJ53-BK53)/(100*BB53*(1000-AU53*BJ53))</f>
        <v>0</v>
      </c>
      <c r="AI53">
        <f>(AJ53 - AK53 - BO53*1E3/(8.314*(BQ53+273.15)) * AM53/BN53 * AL53) * BN53/(100*BB53) * (1000 - BK53)/1000</f>
        <v>0</v>
      </c>
      <c r="AJ53">
        <v>429.2303844582342</v>
      </c>
      <c r="AK53">
        <v>428.8571212121212</v>
      </c>
      <c r="AL53">
        <v>4.452438228663093E-05</v>
      </c>
      <c r="AM53">
        <v>61.35787655002243</v>
      </c>
      <c r="AN53">
        <f>(AP53 - AO53 + BO53*1E3/(8.314*(BQ53+273.15)) * AR53/BN53 * AQ53) * BN53/(100*BB53) * 1000/(1000 - AP53)</f>
        <v>0</v>
      </c>
      <c r="AO53">
        <v>21.50220992744096</v>
      </c>
      <c r="AP53">
        <v>21.50685174825177</v>
      </c>
      <c r="AQ53">
        <v>-4.220879008080328E-06</v>
      </c>
      <c r="AR53">
        <v>91.88205700752289</v>
      </c>
      <c r="AS53">
        <v>0</v>
      </c>
      <c r="AT53">
        <v>0</v>
      </c>
      <c r="AU53">
        <f>IF(AS53*$H$15&gt;=AW53,1.0,(AW53/(AW53-AS53*$H$15)))</f>
        <v>0</v>
      </c>
      <c r="AV53">
        <f>(AU53-1)*100</f>
        <v>0</v>
      </c>
      <c r="AW53">
        <f>MAX(0,($B$15+$C$15*BV53)/(1+$D$15*BV53)*BO53/(BQ53+273)*$E$15)</f>
        <v>0</v>
      </c>
      <c r="AX53">
        <f>$B$13*BW53+$C$13*BX53+$F$13*CI53*(1-CL53)</f>
        <v>0</v>
      </c>
      <c r="AY53">
        <f>AX53*AZ53</f>
        <v>0</v>
      </c>
      <c r="AZ53">
        <f>($B$13*$D$11+$C$13*$D$11+$F$13*((CV53+CN53)/MAX(CV53+CN53+CW53, 0.1)*$I$11+CW53/MAX(CV53+CN53+CW53, 0.1)*$J$11))/($B$13+$C$13+$F$13)</f>
        <v>0</v>
      </c>
      <c r="BA53">
        <f>($B$13*$K$11+$C$13*$K$11+$F$13*((CV53+CN53)/MAX(CV53+CN53+CW53, 0.1)*$P$11+CW53/MAX(CV53+CN53+CW53, 0.1)*$Q$11))/($B$13+$C$13+$F$13)</f>
        <v>0</v>
      </c>
      <c r="BB53">
        <v>6</v>
      </c>
      <c r="BC53">
        <v>0.5</v>
      </c>
      <c r="BD53" t="s">
        <v>358</v>
      </c>
      <c r="BE53">
        <v>2</v>
      </c>
      <c r="BF53" t="b">
        <v>1</v>
      </c>
      <c r="BG53">
        <v>1774681879.1</v>
      </c>
      <c r="BH53">
        <v>419.6197</v>
      </c>
      <c r="BI53">
        <v>420.0167</v>
      </c>
      <c r="BJ53">
        <v>21.50723</v>
      </c>
      <c r="BK53">
        <v>21.50229</v>
      </c>
      <c r="BL53">
        <v>419.9809999999999</v>
      </c>
      <c r="BM53">
        <v>21.20993</v>
      </c>
      <c r="BN53">
        <v>500.0334</v>
      </c>
      <c r="BO53">
        <v>101.0292</v>
      </c>
      <c r="BP53">
        <v>0.10004979</v>
      </c>
      <c r="BQ53">
        <v>26.88644</v>
      </c>
      <c r="BR53">
        <v>27.96078</v>
      </c>
      <c r="BS53">
        <v>999.9</v>
      </c>
      <c r="BT53">
        <v>0</v>
      </c>
      <c r="BU53">
        <v>0</v>
      </c>
      <c r="BV53">
        <v>10001.686</v>
      </c>
      <c r="BW53">
        <v>0</v>
      </c>
      <c r="BX53">
        <v>0.3833920000000001</v>
      </c>
      <c r="BY53">
        <v>-0.3969359</v>
      </c>
      <c r="BZ53">
        <v>428.8429</v>
      </c>
      <c r="CA53">
        <v>429.2466000000001</v>
      </c>
      <c r="CB53">
        <v>0.00496254</v>
      </c>
      <c r="CC53">
        <v>420.0167</v>
      </c>
      <c r="CD53">
        <v>21.50229</v>
      </c>
      <c r="CE53">
        <v>2.17286</v>
      </c>
      <c r="CF53">
        <v>2.172361</v>
      </c>
      <c r="CG53">
        <v>18.7636</v>
      </c>
      <c r="CH53">
        <v>18.75992</v>
      </c>
      <c r="CI53">
        <v>1799.995</v>
      </c>
      <c r="CJ53">
        <v>0</v>
      </c>
      <c r="CK53">
        <v>1</v>
      </c>
      <c r="CL53">
        <v>0</v>
      </c>
      <c r="CM53">
        <v>1.83501</v>
      </c>
      <c r="CN53">
        <v>0</v>
      </c>
      <c r="CO53">
        <v>94.92223</v>
      </c>
      <c r="CP53">
        <v>9208.171</v>
      </c>
      <c r="CQ53">
        <v>38.937</v>
      </c>
      <c r="CR53">
        <v>39.75</v>
      </c>
      <c r="CS53">
        <v>39.312</v>
      </c>
      <c r="CT53">
        <v>38.25</v>
      </c>
      <c r="CU53">
        <v>38.8624</v>
      </c>
      <c r="CV53">
        <v>0</v>
      </c>
      <c r="CW53">
        <v>1799.995</v>
      </c>
      <c r="CX53">
        <v>0</v>
      </c>
      <c r="CY53">
        <v>1774681880.6</v>
      </c>
      <c r="CZ53">
        <v>0</v>
      </c>
      <c r="DA53">
        <v>1774666326.5</v>
      </c>
      <c r="DB53" t="s">
        <v>359</v>
      </c>
      <c r="DC53">
        <v>1774666322</v>
      </c>
      <c r="DD53">
        <v>1774666326.5</v>
      </c>
      <c r="DE53">
        <v>2</v>
      </c>
      <c r="DF53">
        <v>0.343</v>
      </c>
      <c r="DG53">
        <v>-0.026</v>
      </c>
      <c r="DH53">
        <v>-0.36</v>
      </c>
      <c r="DI53">
        <v>0.298</v>
      </c>
      <c r="DJ53">
        <v>420</v>
      </c>
      <c r="DK53">
        <v>22</v>
      </c>
      <c r="DL53">
        <v>0.17</v>
      </c>
      <c r="DM53">
        <v>0.02</v>
      </c>
      <c r="DN53">
        <v>-0.3884046829268293</v>
      </c>
      <c r="DO53">
        <v>-0.0167895470383282</v>
      </c>
      <c r="DP53">
        <v>0.02593417648439709</v>
      </c>
      <c r="DQ53">
        <v>1</v>
      </c>
      <c r="DR53">
        <v>0.005040516829268293</v>
      </c>
      <c r="DS53">
        <v>0.001824241881533114</v>
      </c>
      <c r="DT53">
        <v>0.0007838635203956233</v>
      </c>
      <c r="DU53">
        <v>1</v>
      </c>
      <c r="DV53">
        <v>2</v>
      </c>
      <c r="DW53">
        <v>2</v>
      </c>
      <c r="DX53" t="s">
        <v>360</v>
      </c>
      <c r="DY53">
        <v>3.13045</v>
      </c>
      <c r="DZ53">
        <v>2.80648</v>
      </c>
      <c r="EA53">
        <v>0.0997879</v>
      </c>
      <c r="EB53">
        <v>0.0995084</v>
      </c>
      <c r="EC53">
        <v>0.105897</v>
      </c>
      <c r="ED53">
        <v>0.105571</v>
      </c>
      <c r="EE53">
        <v>21152.9</v>
      </c>
      <c r="EF53">
        <v>27423.9</v>
      </c>
      <c r="EG53">
        <v>26452.8</v>
      </c>
      <c r="EH53">
        <v>33007.1</v>
      </c>
      <c r="EI53">
        <v>34935.1</v>
      </c>
      <c r="EJ53">
        <v>40317.8</v>
      </c>
      <c r="EK53">
        <v>41104.8</v>
      </c>
      <c r="EL53">
        <v>46067.3</v>
      </c>
      <c r="EM53">
        <v>2.03555</v>
      </c>
      <c r="EN53">
        <v>2.0024</v>
      </c>
      <c r="EO53">
        <v>0.131726</v>
      </c>
      <c r="EP53">
        <v>0</v>
      </c>
      <c r="EQ53">
        <v>25.8036</v>
      </c>
      <c r="ER53">
        <v>999.9</v>
      </c>
      <c r="ES53">
        <v>67.40000000000001</v>
      </c>
      <c r="ET53">
        <v>27.4</v>
      </c>
      <c r="EU53">
        <v>24.4452</v>
      </c>
      <c r="EV53">
        <v>61.0626</v>
      </c>
      <c r="EW53">
        <v>31.5946</v>
      </c>
      <c r="EX53">
        <v>1</v>
      </c>
      <c r="EY53">
        <v>0.285099</v>
      </c>
      <c r="EZ53">
        <v>0.432481</v>
      </c>
      <c r="FA53">
        <v>20.2715</v>
      </c>
      <c r="FB53">
        <v>5.18854</v>
      </c>
      <c r="FC53">
        <v>11.9441</v>
      </c>
      <c r="FD53">
        <v>4.95575</v>
      </c>
      <c r="FE53">
        <v>3.285</v>
      </c>
      <c r="FF53">
        <v>9999</v>
      </c>
      <c r="FG53">
        <v>9999</v>
      </c>
      <c r="FH53">
        <v>9999</v>
      </c>
      <c r="FI53">
        <v>999.9</v>
      </c>
      <c r="FJ53">
        <v>1.86127</v>
      </c>
      <c r="FK53">
        <v>1.86264</v>
      </c>
      <c r="FL53">
        <v>1.86003</v>
      </c>
      <c r="FM53">
        <v>1.85836</v>
      </c>
      <c r="FN53">
        <v>1.86209</v>
      </c>
      <c r="FO53">
        <v>1.85883</v>
      </c>
      <c r="FP53">
        <v>1.85791</v>
      </c>
      <c r="FQ53">
        <v>1.8608</v>
      </c>
      <c r="FR53">
        <v>0</v>
      </c>
      <c r="FS53">
        <v>0</v>
      </c>
      <c r="FT53">
        <v>0</v>
      </c>
      <c r="FU53">
        <v>4.5</v>
      </c>
      <c r="FV53" t="s">
        <v>361</v>
      </c>
      <c r="FW53" t="s">
        <v>362</v>
      </c>
      <c r="FX53" t="s">
        <v>363</v>
      </c>
      <c r="FY53" t="s">
        <v>364</v>
      </c>
      <c r="FZ53" t="s">
        <v>364</v>
      </c>
      <c r="GA53" t="s">
        <v>363</v>
      </c>
      <c r="GB53">
        <v>0</v>
      </c>
      <c r="GC53">
        <v>100</v>
      </c>
      <c r="GD53">
        <v>100</v>
      </c>
      <c r="GE53">
        <v>-0.361</v>
      </c>
      <c r="GF53">
        <v>0.2973</v>
      </c>
      <c r="GG53">
        <v>-1.589593225013521</v>
      </c>
      <c r="GH53">
        <v>0.00192992804097616</v>
      </c>
      <c r="GI53">
        <v>3.244687122451424E-06</v>
      </c>
      <c r="GJ53">
        <v>-2.087531120305573E-09</v>
      </c>
      <c r="GK53">
        <v>0.05776174702018427</v>
      </c>
      <c r="GL53">
        <v>0.005089068596103195</v>
      </c>
      <c r="GM53">
        <v>0.0003257216593697226</v>
      </c>
      <c r="GN53">
        <v>-1.562898368296355E-06</v>
      </c>
      <c r="GO53">
        <v>0</v>
      </c>
      <c r="GP53">
        <v>1257</v>
      </c>
      <c r="GQ53">
        <v>1</v>
      </c>
      <c r="GR53">
        <v>31</v>
      </c>
      <c r="GS53">
        <v>259.3</v>
      </c>
      <c r="GT53">
        <v>259.3</v>
      </c>
      <c r="GU53">
        <v>1.0791</v>
      </c>
      <c r="GV53">
        <v>2.39868</v>
      </c>
      <c r="GW53">
        <v>1.44775</v>
      </c>
      <c r="GX53">
        <v>2.20215</v>
      </c>
      <c r="GY53">
        <v>1.44653</v>
      </c>
      <c r="GZ53">
        <v>2.29736</v>
      </c>
      <c r="HA53">
        <v>33.0875</v>
      </c>
      <c r="HB53">
        <v>14.815</v>
      </c>
      <c r="HC53">
        <v>18</v>
      </c>
      <c r="HD53">
        <v>531.518</v>
      </c>
      <c r="HE53">
        <v>523.581</v>
      </c>
      <c r="HF53">
        <v>24.9999</v>
      </c>
      <c r="HG53">
        <v>30.6372</v>
      </c>
      <c r="HH53">
        <v>30.0002</v>
      </c>
      <c r="HI53">
        <v>30.9972</v>
      </c>
      <c r="HJ53">
        <v>31.0042</v>
      </c>
      <c r="HK53">
        <v>21.5693</v>
      </c>
      <c r="HL53">
        <v>20.0583</v>
      </c>
      <c r="HM53">
        <v>100</v>
      </c>
      <c r="HN53">
        <v>25</v>
      </c>
      <c r="HO53">
        <v>420</v>
      </c>
      <c r="HP53">
        <v>21.5</v>
      </c>
      <c r="HQ53">
        <v>103.165</v>
      </c>
      <c r="HR53">
        <v>102.039</v>
      </c>
    </row>
    <row r="54" spans="1:226">
      <c r="A54">
        <v>36</v>
      </c>
      <c r="B54">
        <v>1774681886</v>
      </c>
      <c r="C54">
        <v>140</v>
      </c>
      <c r="D54" t="s">
        <v>434</v>
      </c>
      <c r="E54" t="s">
        <v>435</v>
      </c>
      <c r="F54">
        <v>5</v>
      </c>
      <c r="I54">
        <v>1774681883.1</v>
      </c>
      <c r="J54">
        <f>(K54)/1000</f>
        <v>0</v>
      </c>
      <c r="K54">
        <f>IF(BF54, AN54, AH54)</f>
        <v>0</v>
      </c>
      <c r="L54">
        <f>IF(BF54, AI54, AG54)</f>
        <v>0</v>
      </c>
      <c r="M54">
        <f>BH54 - IF(AU54&gt;1, L54*BB54*100.0/(AW54), 0)</f>
        <v>0</v>
      </c>
      <c r="N54">
        <f>((T54-J54/2)*M54-L54)/(T54+J54/2)</f>
        <v>0</v>
      </c>
      <c r="O54">
        <f>N54*(BO54+BP54)/1000.0</f>
        <v>0</v>
      </c>
      <c r="P54">
        <f>(BH54 - IF(AU54&gt;1, L54*BB54*100.0/(AW54), 0))*(BO54+BP54)/1000.0</f>
        <v>0</v>
      </c>
      <c r="Q54">
        <f>2.0/((1/S54-1/R54)+SIGN(S54)*SQRT((1/S54-1/R54)*(1/S54-1/R54) + 4*BC54/((BC54+1)*(BC54+1))*(2*1/S54*1/R54-1/R54*1/R54)))</f>
        <v>0</v>
      </c>
      <c r="R54">
        <f>IF(LEFT(BD54,1)&lt;&gt;"0",IF(LEFT(BD54,1)="1",3.0,BE54),$D$5+$E$5*(BV54*BO54/($K$5*1000))+$F$5*(BV54*BO54/($K$5*1000))*MAX(MIN(BB54,$J$5),$I$5)*MAX(MIN(BB54,$J$5),$I$5)+$G$5*MAX(MIN(BB54,$J$5),$I$5)*(BV54*BO54/($K$5*1000))+$H$5*(BV54*BO54/($K$5*1000))*(BV54*BO54/($K$5*1000)))</f>
        <v>0</v>
      </c>
      <c r="S54">
        <f>J54*(1000-(1000*0.61365*exp(17.502*W54/(240.97+W54))/(BO54+BP54)+BJ54)/2)/(1000*0.61365*exp(17.502*W54/(240.97+W54))/(BO54+BP54)-BJ54)</f>
        <v>0</v>
      </c>
      <c r="T54">
        <f>1/((BC54+1)/(Q54/1.6)+1/(R54/1.37)) + BC54/((BC54+1)/(Q54/1.6) + BC54/(R54/1.37))</f>
        <v>0</v>
      </c>
      <c r="U54">
        <f>(AX54*BA54)</f>
        <v>0</v>
      </c>
      <c r="V54">
        <f>(BQ54+(U54+2*0.95*5.67E-8*(((BQ54+$B$9)+273)^4-(BQ54+273)^4)-44100*J54)/(1.84*29.3*R54+8*0.95*5.67E-8*(BQ54+273)^3))</f>
        <v>0</v>
      </c>
      <c r="W54">
        <f>($C$9*BR54+$D$9*BS54+$E$9*V54)</f>
        <v>0</v>
      </c>
      <c r="X54">
        <f>0.61365*exp(17.502*W54/(240.97+W54))</f>
        <v>0</v>
      </c>
      <c r="Y54">
        <f>(Z54/AA54*100)</f>
        <v>0</v>
      </c>
      <c r="Z54">
        <f>BJ54*(BO54+BP54)/1000</f>
        <v>0</v>
      </c>
      <c r="AA54">
        <f>0.61365*exp(17.502*BQ54/(240.97+BQ54))</f>
        <v>0</v>
      </c>
      <c r="AB54">
        <f>(X54-BJ54*(BO54+BP54)/1000)</f>
        <v>0</v>
      </c>
      <c r="AC54">
        <f>(-J54*44100)</f>
        <v>0</v>
      </c>
      <c r="AD54">
        <f>2*29.3*R54*0.92*(BQ54-W54)</f>
        <v>0</v>
      </c>
      <c r="AE54">
        <f>2*0.95*5.67E-8*(((BQ54+$B$9)+273)^4-(W54+273)^4)</f>
        <v>0</v>
      </c>
      <c r="AF54">
        <f>U54+AE54+AC54+AD54</f>
        <v>0</v>
      </c>
      <c r="AG54">
        <f>BN54*AU54*(BI54-BH54*(1000-AU54*BK54)/(1000-AU54*BJ54))/(100*BB54)</f>
        <v>0</v>
      </c>
      <c r="AH54">
        <f>1000*BN54*AU54*(BJ54-BK54)/(100*BB54*(1000-AU54*BJ54))</f>
        <v>0</v>
      </c>
      <c r="AI54">
        <f>(AJ54 - AK54 - BO54*1E3/(8.314*(BQ54+273.15)) * AM54/BN54 * AL54) * BN54/(100*BB54) * (1000 - BK54)/1000</f>
        <v>0</v>
      </c>
      <c r="AJ54">
        <v>429.2863029548333</v>
      </c>
      <c r="AK54">
        <v>428.8503393939393</v>
      </c>
      <c r="AL54">
        <v>-6.099841955222074E-06</v>
      </c>
      <c r="AM54">
        <v>61.35787655002243</v>
      </c>
      <c r="AN54">
        <f>(AP54 - AO54 + BO54*1E3/(8.314*(BQ54+273.15)) * AR54/BN54 * AQ54) * BN54/(100*BB54) * 1000/(1000 - AP54)</f>
        <v>0</v>
      </c>
      <c r="AO54">
        <v>21.5020378216899</v>
      </c>
      <c r="AP54">
        <v>21.50595524475525</v>
      </c>
      <c r="AQ54">
        <v>-3.992764029748176E-06</v>
      </c>
      <c r="AR54">
        <v>91.88205700752289</v>
      </c>
      <c r="AS54">
        <v>0</v>
      </c>
      <c r="AT54">
        <v>0</v>
      </c>
      <c r="AU54">
        <f>IF(AS54*$H$15&gt;=AW54,1.0,(AW54/(AW54-AS54*$H$15)))</f>
        <v>0</v>
      </c>
      <c r="AV54">
        <f>(AU54-1)*100</f>
        <v>0</v>
      </c>
      <c r="AW54">
        <f>MAX(0,($B$15+$C$15*BV54)/(1+$D$15*BV54)*BO54/(BQ54+273)*$E$15)</f>
        <v>0</v>
      </c>
      <c r="AX54">
        <f>$B$13*BW54+$C$13*BX54+$F$13*CI54*(1-CL54)</f>
        <v>0</v>
      </c>
      <c r="AY54">
        <f>AX54*AZ54</f>
        <v>0</v>
      </c>
      <c r="AZ54">
        <f>($B$13*$D$11+$C$13*$D$11+$F$13*((CV54+CN54)/MAX(CV54+CN54+CW54, 0.1)*$I$11+CW54/MAX(CV54+CN54+CW54, 0.1)*$J$11))/($B$13+$C$13+$F$13)</f>
        <v>0</v>
      </c>
      <c r="BA54">
        <f>($B$13*$K$11+$C$13*$K$11+$F$13*((CV54+CN54)/MAX(CV54+CN54+CW54, 0.1)*$P$11+CW54/MAX(CV54+CN54+CW54, 0.1)*$Q$11))/($B$13+$C$13+$F$13)</f>
        <v>0</v>
      </c>
      <c r="BB54">
        <v>6</v>
      </c>
      <c r="BC54">
        <v>0.5</v>
      </c>
      <c r="BD54" t="s">
        <v>358</v>
      </c>
      <c r="BE54">
        <v>2</v>
      </c>
      <c r="BF54" t="b">
        <v>1</v>
      </c>
      <c r="BG54">
        <v>1774681883.1</v>
      </c>
      <c r="BH54">
        <v>419.6331999999999</v>
      </c>
      <c r="BI54">
        <v>420.0383</v>
      </c>
      <c r="BJ54">
        <v>21.50617</v>
      </c>
      <c r="BK54">
        <v>21.50145</v>
      </c>
      <c r="BL54">
        <v>419.9946</v>
      </c>
      <c r="BM54">
        <v>21.20887</v>
      </c>
      <c r="BN54">
        <v>500.0138000000001</v>
      </c>
      <c r="BO54">
        <v>101.0297</v>
      </c>
      <c r="BP54">
        <v>0.10007044</v>
      </c>
      <c r="BQ54">
        <v>26.88589</v>
      </c>
      <c r="BR54">
        <v>27.95359</v>
      </c>
      <c r="BS54">
        <v>999.9</v>
      </c>
      <c r="BT54">
        <v>0</v>
      </c>
      <c r="BU54">
        <v>0</v>
      </c>
      <c r="BV54">
        <v>9986.249</v>
      </c>
      <c r="BW54">
        <v>0</v>
      </c>
      <c r="BX54">
        <v>0.3833920000000001</v>
      </c>
      <c r="BY54">
        <v>-0.4050201999999999</v>
      </c>
      <c r="BZ54">
        <v>428.8564</v>
      </c>
      <c r="CA54">
        <v>429.2682</v>
      </c>
      <c r="CB54">
        <v>0.004718399</v>
      </c>
      <c r="CC54">
        <v>420.0383</v>
      </c>
      <c r="CD54">
        <v>21.50145</v>
      </c>
      <c r="CE54">
        <v>2.172765000000001</v>
      </c>
      <c r="CF54">
        <v>2.172289</v>
      </c>
      <c r="CG54">
        <v>18.76289</v>
      </c>
      <c r="CH54">
        <v>18.7594</v>
      </c>
      <c r="CI54">
        <v>1800.001</v>
      </c>
      <c r="CJ54">
        <v>0</v>
      </c>
      <c r="CK54">
        <v>1</v>
      </c>
      <c r="CL54">
        <v>0</v>
      </c>
      <c r="CM54">
        <v>1.77457</v>
      </c>
      <c r="CN54">
        <v>0</v>
      </c>
      <c r="CO54">
        <v>95.01960999999999</v>
      </c>
      <c r="CP54">
        <v>9208.213</v>
      </c>
      <c r="CQ54">
        <v>38.937</v>
      </c>
      <c r="CR54">
        <v>39.75</v>
      </c>
      <c r="CS54">
        <v>39.312</v>
      </c>
      <c r="CT54">
        <v>38.25</v>
      </c>
      <c r="CU54">
        <v>38.875</v>
      </c>
      <c r="CV54">
        <v>0</v>
      </c>
      <c r="CW54">
        <v>1800.001</v>
      </c>
      <c r="CX54">
        <v>0</v>
      </c>
      <c r="CY54">
        <v>1774681884.2</v>
      </c>
      <c r="CZ54">
        <v>0</v>
      </c>
      <c r="DA54">
        <v>1774666326.5</v>
      </c>
      <c r="DB54" t="s">
        <v>359</v>
      </c>
      <c r="DC54">
        <v>1774666322</v>
      </c>
      <c r="DD54">
        <v>1774666326.5</v>
      </c>
      <c r="DE54">
        <v>2</v>
      </c>
      <c r="DF54">
        <v>0.343</v>
      </c>
      <c r="DG54">
        <v>-0.026</v>
      </c>
      <c r="DH54">
        <v>-0.36</v>
      </c>
      <c r="DI54">
        <v>0.298</v>
      </c>
      <c r="DJ54">
        <v>420</v>
      </c>
      <c r="DK54">
        <v>22</v>
      </c>
      <c r="DL54">
        <v>0.17</v>
      </c>
      <c r="DM54">
        <v>0.02</v>
      </c>
      <c r="DN54">
        <v>-0.3905163658536586</v>
      </c>
      <c r="DO54">
        <v>-0.1551310452961675</v>
      </c>
      <c r="DP54">
        <v>0.02725388900577901</v>
      </c>
      <c r="DQ54">
        <v>0</v>
      </c>
      <c r="DR54">
        <v>0.005104762439024389</v>
      </c>
      <c r="DS54">
        <v>-0.002776005365853661</v>
      </c>
      <c r="DT54">
        <v>0.0006838972563890648</v>
      </c>
      <c r="DU54">
        <v>1</v>
      </c>
      <c r="DV54">
        <v>1</v>
      </c>
      <c r="DW54">
        <v>2</v>
      </c>
      <c r="DX54" t="s">
        <v>367</v>
      </c>
      <c r="DY54">
        <v>3.13051</v>
      </c>
      <c r="DZ54">
        <v>2.80647</v>
      </c>
      <c r="EA54">
        <v>0.0997844</v>
      </c>
      <c r="EB54">
        <v>0.0994995</v>
      </c>
      <c r="EC54">
        <v>0.105894</v>
      </c>
      <c r="ED54">
        <v>0.105566</v>
      </c>
      <c r="EE54">
        <v>21153</v>
      </c>
      <c r="EF54">
        <v>27424.4</v>
      </c>
      <c r="EG54">
        <v>26452.8</v>
      </c>
      <c r="EH54">
        <v>33007.3</v>
      </c>
      <c r="EI54">
        <v>34935.2</v>
      </c>
      <c r="EJ54">
        <v>40318</v>
      </c>
      <c r="EK54">
        <v>41104.8</v>
      </c>
      <c r="EL54">
        <v>46067.3</v>
      </c>
      <c r="EM54">
        <v>2.03555</v>
      </c>
      <c r="EN54">
        <v>2.00225</v>
      </c>
      <c r="EO54">
        <v>0.130869</v>
      </c>
      <c r="EP54">
        <v>0</v>
      </c>
      <c r="EQ54">
        <v>25.8054</v>
      </c>
      <c r="ER54">
        <v>999.9</v>
      </c>
      <c r="ES54">
        <v>67.40000000000001</v>
      </c>
      <c r="ET54">
        <v>27.4</v>
      </c>
      <c r="EU54">
        <v>24.4447</v>
      </c>
      <c r="EV54">
        <v>60.9926</v>
      </c>
      <c r="EW54">
        <v>31.5785</v>
      </c>
      <c r="EX54">
        <v>1</v>
      </c>
      <c r="EY54">
        <v>0.285429</v>
      </c>
      <c r="EZ54">
        <v>0.43253</v>
      </c>
      <c r="FA54">
        <v>20.2714</v>
      </c>
      <c r="FB54">
        <v>5.18839</v>
      </c>
      <c r="FC54">
        <v>11.9441</v>
      </c>
      <c r="FD54">
        <v>4.9558</v>
      </c>
      <c r="FE54">
        <v>3.285</v>
      </c>
      <c r="FF54">
        <v>9999</v>
      </c>
      <c r="FG54">
        <v>9999</v>
      </c>
      <c r="FH54">
        <v>9999</v>
      </c>
      <c r="FI54">
        <v>999.9</v>
      </c>
      <c r="FJ54">
        <v>1.86127</v>
      </c>
      <c r="FK54">
        <v>1.86263</v>
      </c>
      <c r="FL54">
        <v>1.86003</v>
      </c>
      <c r="FM54">
        <v>1.85837</v>
      </c>
      <c r="FN54">
        <v>1.86208</v>
      </c>
      <c r="FO54">
        <v>1.85883</v>
      </c>
      <c r="FP54">
        <v>1.85791</v>
      </c>
      <c r="FQ54">
        <v>1.86081</v>
      </c>
      <c r="FR54">
        <v>0</v>
      </c>
      <c r="FS54">
        <v>0</v>
      </c>
      <c r="FT54">
        <v>0</v>
      </c>
      <c r="FU54">
        <v>4.5</v>
      </c>
      <c r="FV54" t="s">
        <v>361</v>
      </c>
      <c r="FW54" t="s">
        <v>362</v>
      </c>
      <c r="FX54" t="s">
        <v>363</v>
      </c>
      <c r="FY54" t="s">
        <v>364</v>
      </c>
      <c r="FZ54" t="s">
        <v>364</v>
      </c>
      <c r="GA54" t="s">
        <v>363</v>
      </c>
      <c r="GB54">
        <v>0</v>
      </c>
      <c r="GC54">
        <v>100</v>
      </c>
      <c r="GD54">
        <v>100</v>
      </c>
      <c r="GE54">
        <v>-0.361</v>
      </c>
      <c r="GF54">
        <v>0.2973</v>
      </c>
      <c r="GG54">
        <v>-1.589593225013521</v>
      </c>
      <c r="GH54">
        <v>0.00192992804097616</v>
      </c>
      <c r="GI54">
        <v>3.244687122451424E-06</v>
      </c>
      <c r="GJ54">
        <v>-2.087531120305573E-09</v>
      </c>
      <c r="GK54">
        <v>0.05776174702018427</v>
      </c>
      <c r="GL54">
        <v>0.005089068596103195</v>
      </c>
      <c r="GM54">
        <v>0.0003257216593697226</v>
      </c>
      <c r="GN54">
        <v>-1.562898368296355E-06</v>
      </c>
      <c r="GO54">
        <v>0</v>
      </c>
      <c r="GP54">
        <v>1257</v>
      </c>
      <c r="GQ54">
        <v>1</v>
      </c>
      <c r="GR54">
        <v>31</v>
      </c>
      <c r="GS54">
        <v>259.4</v>
      </c>
      <c r="GT54">
        <v>259.3</v>
      </c>
      <c r="GU54">
        <v>1.0791</v>
      </c>
      <c r="GV54">
        <v>2.39258</v>
      </c>
      <c r="GW54">
        <v>1.44775</v>
      </c>
      <c r="GX54">
        <v>2.20215</v>
      </c>
      <c r="GY54">
        <v>1.44653</v>
      </c>
      <c r="GZ54">
        <v>2.33398</v>
      </c>
      <c r="HA54">
        <v>33.1099</v>
      </c>
      <c r="HB54">
        <v>14.815</v>
      </c>
      <c r="HC54">
        <v>18</v>
      </c>
      <c r="HD54">
        <v>531.518</v>
      </c>
      <c r="HE54">
        <v>523.479</v>
      </c>
      <c r="HF54">
        <v>24.9999</v>
      </c>
      <c r="HG54">
        <v>30.6372</v>
      </c>
      <c r="HH54">
        <v>30.0002</v>
      </c>
      <c r="HI54">
        <v>30.9972</v>
      </c>
      <c r="HJ54">
        <v>31.0042</v>
      </c>
      <c r="HK54">
        <v>21.5702</v>
      </c>
      <c r="HL54">
        <v>20.0583</v>
      </c>
      <c r="HM54">
        <v>100</v>
      </c>
      <c r="HN54">
        <v>25</v>
      </c>
      <c r="HO54">
        <v>420</v>
      </c>
      <c r="HP54">
        <v>21.5</v>
      </c>
      <c r="HQ54">
        <v>103.165</v>
      </c>
      <c r="HR54">
        <v>102.04</v>
      </c>
    </row>
    <row r="55" spans="1:226">
      <c r="A55">
        <v>37</v>
      </c>
      <c r="B55">
        <v>1774681890</v>
      </c>
      <c r="C55">
        <v>144</v>
      </c>
      <c r="D55" t="s">
        <v>436</v>
      </c>
      <c r="E55" t="s">
        <v>437</v>
      </c>
      <c r="F55">
        <v>5</v>
      </c>
      <c r="I55">
        <v>1774681887.1</v>
      </c>
      <c r="J55">
        <f>(K55)/1000</f>
        <v>0</v>
      </c>
      <c r="K55">
        <f>IF(BF55, AN55, AH55)</f>
        <v>0</v>
      </c>
      <c r="L55">
        <f>IF(BF55, AI55, AG55)</f>
        <v>0</v>
      </c>
      <c r="M55">
        <f>BH55 - IF(AU55&gt;1, L55*BB55*100.0/(AW55), 0)</f>
        <v>0</v>
      </c>
      <c r="N55">
        <f>((T55-J55/2)*M55-L55)/(T55+J55/2)</f>
        <v>0</v>
      </c>
      <c r="O55">
        <f>N55*(BO55+BP55)/1000.0</f>
        <v>0</v>
      </c>
      <c r="P55">
        <f>(BH55 - IF(AU55&gt;1, L55*BB55*100.0/(AW55), 0))*(BO55+BP55)/1000.0</f>
        <v>0</v>
      </c>
      <c r="Q55">
        <f>2.0/((1/S55-1/R55)+SIGN(S55)*SQRT((1/S55-1/R55)*(1/S55-1/R55) + 4*BC55/((BC55+1)*(BC55+1))*(2*1/S55*1/R55-1/R55*1/R55)))</f>
        <v>0</v>
      </c>
      <c r="R55">
        <f>IF(LEFT(BD55,1)&lt;&gt;"0",IF(LEFT(BD55,1)="1",3.0,BE55),$D$5+$E$5*(BV55*BO55/($K$5*1000))+$F$5*(BV55*BO55/($K$5*1000))*MAX(MIN(BB55,$J$5),$I$5)*MAX(MIN(BB55,$J$5),$I$5)+$G$5*MAX(MIN(BB55,$J$5),$I$5)*(BV55*BO55/($K$5*1000))+$H$5*(BV55*BO55/($K$5*1000))*(BV55*BO55/($K$5*1000)))</f>
        <v>0</v>
      </c>
      <c r="S55">
        <f>J55*(1000-(1000*0.61365*exp(17.502*W55/(240.97+W55))/(BO55+BP55)+BJ55)/2)/(1000*0.61365*exp(17.502*W55/(240.97+W55))/(BO55+BP55)-BJ55)</f>
        <v>0</v>
      </c>
      <c r="T55">
        <f>1/((BC55+1)/(Q55/1.6)+1/(R55/1.37)) + BC55/((BC55+1)/(Q55/1.6) + BC55/(R55/1.37))</f>
        <v>0</v>
      </c>
      <c r="U55">
        <f>(AX55*BA55)</f>
        <v>0</v>
      </c>
      <c r="V55">
        <f>(BQ55+(U55+2*0.95*5.67E-8*(((BQ55+$B$9)+273)^4-(BQ55+273)^4)-44100*J55)/(1.84*29.3*R55+8*0.95*5.67E-8*(BQ55+273)^3))</f>
        <v>0</v>
      </c>
      <c r="W55">
        <f>($C$9*BR55+$D$9*BS55+$E$9*V55)</f>
        <v>0</v>
      </c>
      <c r="X55">
        <f>0.61365*exp(17.502*W55/(240.97+W55))</f>
        <v>0</v>
      </c>
      <c r="Y55">
        <f>(Z55/AA55*100)</f>
        <v>0</v>
      </c>
      <c r="Z55">
        <f>BJ55*(BO55+BP55)/1000</f>
        <v>0</v>
      </c>
      <c r="AA55">
        <f>0.61365*exp(17.502*BQ55/(240.97+BQ55))</f>
        <v>0</v>
      </c>
      <c r="AB55">
        <f>(X55-BJ55*(BO55+BP55)/1000)</f>
        <v>0</v>
      </c>
      <c r="AC55">
        <f>(-J55*44100)</f>
        <v>0</v>
      </c>
      <c r="AD55">
        <f>2*29.3*R55*0.92*(BQ55-W55)</f>
        <v>0</v>
      </c>
      <c r="AE55">
        <f>2*0.95*5.67E-8*(((BQ55+$B$9)+273)^4-(W55+273)^4)</f>
        <v>0</v>
      </c>
      <c r="AF55">
        <f>U55+AE55+AC55+AD55</f>
        <v>0</v>
      </c>
      <c r="AG55">
        <f>BN55*AU55*(BI55-BH55*(1000-AU55*BK55)/(1000-AU55*BJ55))/(100*BB55)</f>
        <v>0</v>
      </c>
      <c r="AH55">
        <f>1000*BN55*AU55*(BJ55-BK55)/(100*BB55*(1000-AU55*BJ55))</f>
        <v>0</v>
      </c>
      <c r="AI55">
        <f>(AJ55 - AK55 - BO55*1E3/(8.314*(BQ55+273.15)) * AM55/BN55 * AL55) * BN55/(100*BB55) * (1000 - BK55)/1000</f>
        <v>0</v>
      </c>
      <c r="AJ55">
        <v>429.2396477239922</v>
      </c>
      <c r="AK55">
        <v>428.8447151515151</v>
      </c>
      <c r="AL55">
        <v>-4.454124688419787E-06</v>
      </c>
      <c r="AM55">
        <v>61.35787655002243</v>
      </c>
      <c r="AN55">
        <f>(AP55 - AO55 + BO55*1E3/(8.314*(BQ55+273.15)) * AR55/BN55 * AQ55) * BN55/(100*BB55) * 1000/(1000 - AP55)</f>
        <v>0</v>
      </c>
      <c r="AO55">
        <v>21.50117813941524</v>
      </c>
      <c r="AP55">
        <v>21.50600699300701</v>
      </c>
      <c r="AQ55">
        <v>3.776422087171271E-07</v>
      </c>
      <c r="AR55">
        <v>91.88205700752289</v>
      </c>
      <c r="AS55">
        <v>0</v>
      </c>
      <c r="AT55">
        <v>0</v>
      </c>
      <c r="AU55">
        <f>IF(AS55*$H$15&gt;=AW55,1.0,(AW55/(AW55-AS55*$H$15)))</f>
        <v>0</v>
      </c>
      <c r="AV55">
        <f>(AU55-1)*100</f>
        <v>0</v>
      </c>
      <c r="AW55">
        <f>MAX(0,($B$15+$C$15*BV55)/(1+$D$15*BV55)*BO55/(BQ55+273)*$E$15)</f>
        <v>0</v>
      </c>
      <c r="AX55">
        <f>$B$13*BW55+$C$13*BX55+$F$13*CI55*(1-CL55)</f>
        <v>0</v>
      </c>
      <c r="AY55">
        <f>AX55*AZ55</f>
        <v>0</v>
      </c>
      <c r="AZ55">
        <f>($B$13*$D$11+$C$13*$D$11+$F$13*((CV55+CN55)/MAX(CV55+CN55+CW55, 0.1)*$I$11+CW55/MAX(CV55+CN55+CW55, 0.1)*$J$11))/($B$13+$C$13+$F$13)</f>
        <v>0</v>
      </c>
      <c r="BA55">
        <f>($B$13*$K$11+$C$13*$K$11+$F$13*((CV55+CN55)/MAX(CV55+CN55+CW55, 0.1)*$P$11+CW55/MAX(CV55+CN55+CW55, 0.1)*$Q$11))/($B$13+$C$13+$F$13)</f>
        <v>0</v>
      </c>
      <c r="BB55">
        <v>6</v>
      </c>
      <c r="BC55">
        <v>0.5</v>
      </c>
      <c r="BD55" t="s">
        <v>358</v>
      </c>
      <c r="BE55">
        <v>2</v>
      </c>
      <c r="BF55" t="b">
        <v>1</v>
      </c>
      <c r="BG55">
        <v>1774681887.1</v>
      </c>
      <c r="BH55">
        <v>419.6223999999999</v>
      </c>
      <c r="BI55">
        <v>420.024</v>
      </c>
      <c r="BJ55">
        <v>21.50604</v>
      </c>
      <c r="BK55">
        <v>21.50167</v>
      </c>
      <c r="BL55">
        <v>419.9839</v>
      </c>
      <c r="BM55">
        <v>21.20874</v>
      </c>
      <c r="BN55">
        <v>500.0022999999999</v>
      </c>
      <c r="BO55">
        <v>101.0291</v>
      </c>
      <c r="BP55">
        <v>0.09999548999999999</v>
      </c>
      <c r="BQ55">
        <v>26.88801</v>
      </c>
      <c r="BR55">
        <v>27.95076</v>
      </c>
      <c r="BS55">
        <v>999.9</v>
      </c>
      <c r="BT55">
        <v>0</v>
      </c>
      <c r="BU55">
        <v>0</v>
      </c>
      <c r="BV55">
        <v>9998.813</v>
      </c>
      <c r="BW55">
        <v>0</v>
      </c>
      <c r="BX55">
        <v>0.3833920000000001</v>
      </c>
      <c r="BY55">
        <v>-0.4016266</v>
      </c>
      <c r="BZ55">
        <v>428.8451</v>
      </c>
      <c r="CA55">
        <v>429.2537</v>
      </c>
      <c r="CB55">
        <v>0.004355049</v>
      </c>
      <c r="CC55">
        <v>420.024</v>
      </c>
      <c r="CD55">
        <v>21.50167</v>
      </c>
      <c r="CE55">
        <v>2.172739</v>
      </c>
      <c r="CF55">
        <v>2.172299</v>
      </c>
      <c r="CG55">
        <v>18.7627</v>
      </c>
      <c r="CH55">
        <v>18.75947</v>
      </c>
      <c r="CI55">
        <v>1799.995</v>
      </c>
      <c r="CJ55">
        <v>0</v>
      </c>
      <c r="CK55">
        <v>1</v>
      </c>
      <c r="CL55">
        <v>0</v>
      </c>
      <c r="CM55">
        <v>1.76359</v>
      </c>
      <c r="CN55">
        <v>0</v>
      </c>
      <c r="CO55">
        <v>94.89619999999999</v>
      </c>
      <c r="CP55">
        <v>9208.183999999999</v>
      </c>
      <c r="CQ55">
        <v>38.937</v>
      </c>
      <c r="CR55">
        <v>39.75</v>
      </c>
      <c r="CS55">
        <v>39.312</v>
      </c>
      <c r="CT55">
        <v>38.25</v>
      </c>
      <c r="CU55">
        <v>38.875</v>
      </c>
      <c r="CV55">
        <v>0</v>
      </c>
      <c r="CW55">
        <v>1799.995</v>
      </c>
      <c r="CX55">
        <v>0</v>
      </c>
      <c r="CY55">
        <v>1774681888.4</v>
      </c>
      <c r="CZ55">
        <v>0</v>
      </c>
      <c r="DA55">
        <v>1774666326.5</v>
      </c>
      <c r="DB55" t="s">
        <v>359</v>
      </c>
      <c r="DC55">
        <v>1774666322</v>
      </c>
      <c r="DD55">
        <v>1774666326.5</v>
      </c>
      <c r="DE55">
        <v>2</v>
      </c>
      <c r="DF55">
        <v>0.343</v>
      </c>
      <c r="DG55">
        <v>-0.026</v>
      </c>
      <c r="DH55">
        <v>-0.36</v>
      </c>
      <c r="DI55">
        <v>0.298</v>
      </c>
      <c r="DJ55">
        <v>420</v>
      </c>
      <c r="DK55">
        <v>22</v>
      </c>
      <c r="DL55">
        <v>0.17</v>
      </c>
      <c r="DM55">
        <v>0.02</v>
      </c>
      <c r="DN55">
        <v>-0.39475485</v>
      </c>
      <c r="DO55">
        <v>-0.1105059737335824</v>
      </c>
      <c r="DP55">
        <v>0.02679292384245325</v>
      </c>
      <c r="DQ55">
        <v>0</v>
      </c>
      <c r="DR55">
        <v>0.004963397749999999</v>
      </c>
      <c r="DS55">
        <v>-0.004755926116322701</v>
      </c>
      <c r="DT55">
        <v>0.000720074764696304</v>
      </c>
      <c r="DU55">
        <v>1</v>
      </c>
      <c r="DV55">
        <v>1</v>
      </c>
      <c r="DW55">
        <v>2</v>
      </c>
      <c r="DX55" t="s">
        <v>367</v>
      </c>
      <c r="DY55">
        <v>3.13045</v>
      </c>
      <c r="DZ55">
        <v>2.8064</v>
      </c>
      <c r="EA55">
        <v>0.0997837</v>
      </c>
      <c r="EB55">
        <v>0.09950150000000001</v>
      </c>
      <c r="EC55">
        <v>0.105897</v>
      </c>
      <c r="ED55">
        <v>0.10557</v>
      </c>
      <c r="EE55">
        <v>21152.9</v>
      </c>
      <c r="EF55">
        <v>27424.3</v>
      </c>
      <c r="EG55">
        <v>26452.6</v>
      </c>
      <c r="EH55">
        <v>33007.3</v>
      </c>
      <c r="EI55">
        <v>34935</v>
      </c>
      <c r="EJ55">
        <v>40318.1</v>
      </c>
      <c r="EK55">
        <v>41104.7</v>
      </c>
      <c r="EL55">
        <v>46067.7</v>
      </c>
      <c r="EM55">
        <v>2.03565</v>
      </c>
      <c r="EN55">
        <v>2.00245</v>
      </c>
      <c r="EO55">
        <v>0.131615</v>
      </c>
      <c r="EP55">
        <v>0</v>
      </c>
      <c r="EQ55">
        <v>25.8058</v>
      </c>
      <c r="ER55">
        <v>999.9</v>
      </c>
      <c r="ES55">
        <v>67.40000000000001</v>
      </c>
      <c r="ET55">
        <v>27.4</v>
      </c>
      <c r="EU55">
        <v>24.4445</v>
      </c>
      <c r="EV55">
        <v>61.1026</v>
      </c>
      <c r="EW55">
        <v>31.6506</v>
      </c>
      <c r="EX55">
        <v>1</v>
      </c>
      <c r="EY55">
        <v>0.285163</v>
      </c>
      <c r="EZ55">
        <v>0.432947</v>
      </c>
      <c r="FA55">
        <v>20.2714</v>
      </c>
      <c r="FB55">
        <v>5.18794</v>
      </c>
      <c r="FC55">
        <v>11.9441</v>
      </c>
      <c r="FD55">
        <v>4.9556</v>
      </c>
      <c r="FE55">
        <v>3.285</v>
      </c>
      <c r="FF55">
        <v>9999</v>
      </c>
      <c r="FG55">
        <v>9999</v>
      </c>
      <c r="FH55">
        <v>9999</v>
      </c>
      <c r="FI55">
        <v>999.9</v>
      </c>
      <c r="FJ55">
        <v>1.86127</v>
      </c>
      <c r="FK55">
        <v>1.86263</v>
      </c>
      <c r="FL55">
        <v>1.86005</v>
      </c>
      <c r="FM55">
        <v>1.85837</v>
      </c>
      <c r="FN55">
        <v>1.86211</v>
      </c>
      <c r="FO55">
        <v>1.85883</v>
      </c>
      <c r="FP55">
        <v>1.85791</v>
      </c>
      <c r="FQ55">
        <v>1.86081</v>
      </c>
      <c r="FR55">
        <v>0</v>
      </c>
      <c r="FS55">
        <v>0</v>
      </c>
      <c r="FT55">
        <v>0</v>
      </c>
      <c r="FU55">
        <v>4.5</v>
      </c>
      <c r="FV55" t="s">
        <v>361</v>
      </c>
      <c r="FW55" t="s">
        <v>362</v>
      </c>
      <c r="FX55" t="s">
        <v>363</v>
      </c>
      <c r="FY55" t="s">
        <v>364</v>
      </c>
      <c r="FZ55" t="s">
        <v>364</v>
      </c>
      <c r="GA55" t="s">
        <v>363</v>
      </c>
      <c r="GB55">
        <v>0</v>
      </c>
      <c r="GC55">
        <v>100</v>
      </c>
      <c r="GD55">
        <v>100</v>
      </c>
      <c r="GE55">
        <v>-0.361</v>
      </c>
      <c r="GF55">
        <v>0.2973</v>
      </c>
      <c r="GG55">
        <v>-1.589593225013521</v>
      </c>
      <c r="GH55">
        <v>0.00192992804097616</v>
      </c>
      <c r="GI55">
        <v>3.244687122451424E-06</v>
      </c>
      <c r="GJ55">
        <v>-2.087531120305573E-09</v>
      </c>
      <c r="GK55">
        <v>0.05776174702018427</v>
      </c>
      <c r="GL55">
        <v>0.005089068596103195</v>
      </c>
      <c r="GM55">
        <v>0.0003257216593697226</v>
      </c>
      <c r="GN55">
        <v>-1.562898368296355E-06</v>
      </c>
      <c r="GO55">
        <v>0</v>
      </c>
      <c r="GP55">
        <v>1257</v>
      </c>
      <c r="GQ55">
        <v>1</v>
      </c>
      <c r="GR55">
        <v>31</v>
      </c>
      <c r="GS55">
        <v>259.5</v>
      </c>
      <c r="GT55">
        <v>259.4</v>
      </c>
      <c r="GU55">
        <v>1.07788</v>
      </c>
      <c r="GV55">
        <v>2.38892</v>
      </c>
      <c r="GW55">
        <v>1.44775</v>
      </c>
      <c r="GX55">
        <v>2.20337</v>
      </c>
      <c r="GY55">
        <v>1.44653</v>
      </c>
      <c r="GZ55">
        <v>2.35718</v>
      </c>
      <c r="HA55">
        <v>33.1099</v>
      </c>
      <c r="HB55">
        <v>14.815</v>
      </c>
      <c r="HC55">
        <v>18</v>
      </c>
      <c r="HD55">
        <v>531.581</v>
      </c>
      <c r="HE55">
        <v>523.615</v>
      </c>
      <c r="HF55">
        <v>25</v>
      </c>
      <c r="HG55">
        <v>30.6385</v>
      </c>
      <c r="HH55">
        <v>30</v>
      </c>
      <c r="HI55">
        <v>30.9972</v>
      </c>
      <c r="HJ55">
        <v>31.0042</v>
      </c>
      <c r="HK55">
        <v>21.5695</v>
      </c>
      <c r="HL55">
        <v>20.0583</v>
      </c>
      <c r="HM55">
        <v>100</v>
      </c>
      <c r="HN55">
        <v>25</v>
      </c>
      <c r="HO55">
        <v>420</v>
      </c>
      <c r="HP55">
        <v>21.5</v>
      </c>
      <c r="HQ55">
        <v>103.165</v>
      </c>
      <c r="HR55">
        <v>102.04</v>
      </c>
    </row>
    <row r="56" spans="1:226">
      <c r="A56">
        <v>38</v>
      </c>
      <c r="B56">
        <v>1774681894</v>
      </c>
      <c r="C56">
        <v>148</v>
      </c>
      <c r="D56" t="s">
        <v>438</v>
      </c>
      <c r="E56" t="s">
        <v>439</v>
      </c>
      <c r="F56">
        <v>5</v>
      </c>
      <c r="I56">
        <v>1774681891.1</v>
      </c>
      <c r="J56">
        <f>(K56)/1000</f>
        <v>0</v>
      </c>
      <c r="K56">
        <f>IF(BF56, AN56, AH56)</f>
        <v>0</v>
      </c>
      <c r="L56">
        <f>IF(BF56, AI56, AG56)</f>
        <v>0</v>
      </c>
      <c r="M56">
        <f>BH56 - IF(AU56&gt;1, L56*BB56*100.0/(AW56), 0)</f>
        <v>0</v>
      </c>
      <c r="N56">
        <f>((T56-J56/2)*M56-L56)/(T56+J56/2)</f>
        <v>0</v>
      </c>
      <c r="O56">
        <f>N56*(BO56+BP56)/1000.0</f>
        <v>0</v>
      </c>
      <c r="P56">
        <f>(BH56 - IF(AU56&gt;1, L56*BB56*100.0/(AW56), 0))*(BO56+BP56)/1000.0</f>
        <v>0</v>
      </c>
      <c r="Q56">
        <f>2.0/((1/S56-1/R56)+SIGN(S56)*SQRT((1/S56-1/R56)*(1/S56-1/R56) + 4*BC56/((BC56+1)*(BC56+1))*(2*1/S56*1/R56-1/R56*1/R56)))</f>
        <v>0</v>
      </c>
      <c r="R56">
        <f>IF(LEFT(BD56,1)&lt;&gt;"0",IF(LEFT(BD56,1)="1",3.0,BE56),$D$5+$E$5*(BV56*BO56/($K$5*1000))+$F$5*(BV56*BO56/($K$5*1000))*MAX(MIN(BB56,$J$5),$I$5)*MAX(MIN(BB56,$J$5),$I$5)+$G$5*MAX(MIN(BB56,$J$5),$I$5)*(BV56*BO56/($K$5*1000))+$H$5*(BV56*BO56/($K$5*1000))*(BV56*BO56/($K$5*1000)))</f>
        <v>0</v>
      </c>
      <c r="S56">
        <f>J56*(1000-(1000*0.61365*exp(17.502*W56/(240.97+W56))/(BO56+BP56)+BJ56)/2)/(1000*0.61365*exp(17.502*W56/(240.97+W56))/(BO56+BP56)-BJ56)</f>
        <v>0</v>
      </c>
      <c r="T56">
        <f>1/((BC56+1)/(Q56/1.6)+1/(R56/1.37)) + BC56/((BC56+1)/(Q56/1.6) + BC56/(R56/1.37))</f>
        <v>0</v>
      </c>
      <c r="U56">
        <f>(AX56*BA56)</f>
        <v>0</v>
      </c>
      <c r="V56">
        <f>(BQ56+(U56+2*0.95*5.67E-8*(((BQ56+$B$9)+273)^4-(BQ56+273)^4)-44100*J56)/(1.84*29.3*R56+8*0.95*5.67E-8*(BQ56+273)^3))</f>
        <v>0</v>
      </c>
      <c r="W56">
        <f>($C$9*BR56+$D$9*BS56+$E$9*V56)</f>
        <v>0</v>
      </c>
      <c r="X56">
        <f>0.61365*exp(17.502*W56/(240.97+W56))</f>
        <v>0</v>
      </c>
      <c r="Y56">
        <f>(Z56/AA56*100)</f>
        <v>0</v>
      </c>
      <c r="Z56">
        <f>BJ56*(BO56+BP56)/1000</f>
        <v>0</v>
      </c>
      <c r="AA56">
        <f>0.61365*exp(17.502*BQ56/(240.97+BQ56))</f>
        <v>0</v>
      </c>
      <c r="AB56">
        <f>(X56-BJ56*(BO56+BP56)/1000)</f>
        <v>0</v>
      </c>
      <c r="AC56">
        <f>(-J56*44100)</f>
        <v>0</v>
      </c>
      <c r="AD56">
        <f>2*29.3*R56*0.92*(BQ56-W56)</f>
        <v>0</v>
      </c>
      <c r="AE56">
        <f>2*0.95*5.67E-8*(((BQ56+$B$9)+273)^4-(W56+273)^4)</f>
        <v>0</v>
      </c>
      <c r="AF56">
        <f>U56+AE56+AC56+AD56</f>
        <v>0</v>
      </c>
      <c r="AG56">
        <f>BN56*AU56*(BI56-BH56*(1000-AU56*BK56)/(1000-AU56*BJ56))/(100*BB56)</f>
        <v>0</v>
      </c>
      <c r="AH56">
        <f>1000*BN56*AU56*(BJ56-BK56)/(100*BB56*(1000-AU56*BJ56))</f>
        <v>0</v>
      </c>
      <c r="AI56">
        <f>(AJ56 - AK56 - BO56*1E3/(8.314*(BQ56+273.15)) * AM56/BN56 * AL56) * BN56/(100*BB56) * (1000 - BK56)/1000</f>
        <v>0</v>
      </c>
      <c r="AJ56">
        <v>429.2324527486218</v>
      </c>
      <c r="AK56">
        <v>428.8212666666666</v>
      </c>
      <c r="AL56">
        <v>-4.414400595378045E-05</v>
      </c>
      <c r="AM56">
        <v>61.35787655002243</v>
      </c>
      <c r="AN56">
        <f>(AP56 - AO56 + BO56*1E3/(8.314*(BQ56+273.15)) * AR56/BN56 * AQ56) * BN56/(100*BB56) * 1000/(1000 - AP56)</f>
        <v>0</v>
      </c>
      <c r="AO56">
        <v>21.50171331551338</v>
      </c>
      <c r="AP56">
        <v>21.5052167832168</v>
      </c>
      <c r="AQ56">
        <v>-8.956473610448573E-07</v>
      </c>
      <c r="AR56">
        <v>91.88205700752289</v>
      </c>
      <c r="AS56">
        <v>0</v>
      </c>
      <c r="AT56">
        <v>0</v>
      </c>
      <c r="AU56">
        <f>IF(AS56*$H$15&gt;=AW56,1.0,(AW56/(AW56-AS56*$H$15)))</f>
        <v>0</v>
      </c>
      <c r="AV56">
        <f>(AU56-1)*100</f>
        <v>0</v>
      </c>
      <c r="AW56">
        <f>MAX(0,($B$15+$C$15*BV56)/(1+$D$15*BV56)*BO56/(BQ56+273)*$E$15)</f>
        <v>0</v>
      </c>
      <c r="AX56">
        <f>$B$13*BW56+$C$13*BX56+$F$13*CI56*(1-CL56)</f>
        <v>0</v>
      </c>
      <c r="AY56">
        <f>AX56*AZ56</f>
        <v>0</v>
      </c>
      <c r="AZ56">
        <f>($B$13*$D$11+$C$13*$D$11+$F$13*((CV56+CN56)/MAX(CV56+CN56+CW56, 0.1)*$I$11+CW56/MAX(CV56+CN56+CW56, 0.1)*$J$11))/($B$13+$C$13+$F$13)</f>
        <v>0</v>
      </c>
      <c r="BA56">
        <f>($B$13*$K$11+$C$13*$K$11+$F$13*((CV56+CN56)/MAX(CV56+CN56+CW56, 0.1)*$P$11+CW56/MAX(CV56+CN56+CW56, 0.1)*$Q$11))/($B$13+$C$13+$F$13)</f>
        <v>0</v>
      </c>
      <c r="BB56">
        <v>6</v>
      </c>
      <c r="BC56">
        <v>0.5</v>
      </c>
      <c r="BD56" t="s">
        <v>358</v>
      </c>
      <c r="BE56">
        <v>2</v>
      </c>
      <c r="BF56" t="b">
        <v>1</v>
      </c>
      <c r="BG56">
        <v>1774681891.1</v>
      </c>
      <c r="BH56">
        <v>419.6163</v>
      </c>
      <c r="BI56">
        <v>419.9915</v>
      </c>
      <c r="BJ56">
        <v>21.50562</v>
      </c>
      <c r="BK56">
        <v>21.50136</v>
      </c>
      <c r="BL56">
        <v>419.9777</v>
      </c>
      <c r="BM56">
        <v>21.20834</v>
      </c>
      <c r="BN56">
        <v>499.9724</v>
      </c>
      <c r="BO56">
        <v>101.0296</v>
      </c>
      <c r="BP56">
        <v>0.09999356</v>
      </c>
      <c r="BQ56">
        <v>26.88936</v>
      </c>
      <c r="BR56">
        <v>27.95279</v>
      </c>
      <c r="BS56">
        <v>999.9</v>
      </c>
      <c r="BT56">
        <v>0</v>
      </c>
      <c r="BU56">
        <v>0</v>
      </c>
      <c r="BV56">
        <v>9996.940000000001</v>
      </c>
      <c r="BW56">
        <v>0</v>
      </c>
      <c r="BX56">
        <v>0.3833920000000001</v>
      </c>
      <c r="BY56">
        <v>-0.3751677</v>
      </c>
      <c r="BZ56">
        <v>428.8387000000001</v>
      </c>
      <c r="CA56">
        <v>429.2201999999999</v>
      </c>
      <c r="CB56">
        <v>0.004255867</v>
      </c>
      <c r="CC56">
        <v>419.9915</v>
      </c>
      <c r="CD56">
        <v>21.50136</v>
      </c>
      <c r="CE56">
        <v>2.172707</v>
      </c>
      <c r="CF56">
        <v>2.172277</v>
      </c>
      <c r="CG56">
        <v>18.76248</v>
      </c>
      <c r="CH56">
        <v>18.75931</v>
      </c>
      <c r="CI56">
        <v>1799.998</v>
      </c>
      <c r="CJ56">
        <v>0</v>
      </c>
      <c r="CK56">
        <v>1</v>
      </c>
      <c r="CL56">
        <v>0</v>
      </c>
      <c r="CM56">
        <v>1.73686</v>
      </c>
      <c r="CN56">
        <v>0</v>
      </c>
      <c r="CO56">
        <v>95.07229</v>
      </c>
      <c r="CP56">
        <v>9208.185999999998</v>
      </c>
      <c r="CQ56">
        <v>38.937</v>
      </c>
      <c r="CR56">
        <v>39.75</v>
      </c>
      <c r="CS56">
        <v>39.312</v>
      </c>
      <c r="CT56">
        <v>38.25</v>
      </c>
      <c r="CU56">
        <v>38.875</v>
      </c>
      <c r="CV56">
        <v>0</v>
      </c>
      <c r="CW56">
        <v>1799.998</v>
      </c>
      <c r="CX56">
        <v>0</v>
      </c>
      <c r="CY56">
        <v>1774681892.6</v>
      </c>
      <c r="CZ56">
        <v>0</v>
      </c>
      <c r="DA56">
        <v>1774666326.5</v>
      </c>
      <c r="DB56" t="s">
        <v>359</v>
      </c>
      <c r="DC56">
        <v>1774666322</v>
      </c>
      <c r="DD56">
        <v>1774666326.5</v>
      </c>
      <c r="DE56">
        <v>2</v>
      </c>
      <c r="DF56">
        <v>0.343</v>
      </c>
      <c r="DG56">
        <v>-0.026</v>
      </c>
      <c r="DH56">
        <v>-0.36</v>
      </c>
      <c r="DI56">
        <v>0.298</v>
      </c>
      <c r="DJ56">
        <v>420</v>
      </c>
      <c r="DK56">
        <v>22</v>
      </c>
      <c r="DL56">
        <v>0.17</v>
      </c>
      <c r="DM56">
        <v>0.02</v>
      </c>
      <c r="DN56">
        <v>-0.3982603414634146</v>
      </c>
      <c r="DO56">
        <v>0.08483910104529466</v>
      </c>
      <c r="DP56">
        <v>0.02501524214145444</v>
      </c>
      <c r="DQ56">
        <v>1</v>
      </c>
      <c r="DR56">
        <v>0.004661466829268292</v>
      </c>
      <c r="DS56">
        <v>-0.002204804111498268</v>
      </c>
      <c r="DT56">
        <v>0.0005085283381385411</v>
      </c>
      <c r="DU56">
        <v>1</v>
      </c>
      <c r="DV56">
        <v>2</v>
      </c>
      <c r="DW56">
        <v>2</v>
      </c>
      <c r="DX56" t="s">
        <v>360</v>
      </c>
      <c r="DY56">
        <v>3.13041</v>
      </c>
      <c r="DZ56">
        <v>2.80641</v>
      </c>
      <c r="EA56">
        <v>0.0997813</v>
      </c>
      <c r="EB56">
        <v>0.0994855</v>
      </c>
      <c r="EC56">
        <v>0.105894</v>
      </c>
      <c r="ED56">
        <v>0.105569</v>
      </c>
      <c r="EE56">
        <v>21153.1</v>
      </c>
      <c r="EF56">
        <v>27424.4</v>
      </c>
      <c r="EG56">
        <v>26452.8</v>
      </c>
      <c r="EH56">
        <v>33006.8</v>
      </c>
      <c r="EI56">
        <v>34935.1</v>
      </c>
      <c r="EJ56">
        <v>40317.5</v>
      </c>
      <c r="EK56">
        <v>41104.7</v>
      </c>
      <c r="EL56">
        <v>46066.9</v>
      </c>
      <c r="EM56">
        <v>2.03552</v>
      </c>
      <c r="EN56">
        <v>2.00258</v>
      </c>
      <c r="EO56">
        <v>0.130758</v>
      </c>
      <c r="EP56">
        <v>0</v>
      </c>
      <c r="EQ56">
        <v>25.8079</v>
      </c>
      <c r="ER56">
        <v>999.9</v>
      </c>
      <c r="ES56">
        <v>67.40000000000001</v>
      </c>
      <c r="ET56">
        <v>27.4</v>
      </c>
      <c r="EU56">
        <v>24.4438</v>
      </c>
      <c r="EV56">
        <v>60.9126</v>
      </c>
      <c r="EW56">
        <v>31.7468</v>
      </c>
      <c r="EX56">
        <v>1</v>
      </c>
      <c r="EY56">
        <v>0.285465</v>
      </c>
      <c r="EZ56">
        <v>0.43405</v>
      </c>
      <c r="FA56">
        <v>20.2714</v>
      </c>
      <c r="FB56">
        <v>5.18794</v>
      </c>
      <c r="FC56">
        <v>11.9441</v>
      </c>
      <c r="FD56">
        <v>4.95575</v>
      </c>
      <c r="FE56">
        <v>3.285</v>
      </c>
      <c r="FF56">
        <v>9999</v>
      </c>
      <c r="FG56">
        <v>9999</v>
      </c>
      <c r="FH56">
        <v>9999</v>
      </c>
      <c r="FI56">
        <v>999.9</v>
      </c>
      <c r="FJ56">
        <v>1.86127</v>
      </c>
      <c r="FK56">
        <v>1.86263</v>
      </c>
      <c r="FL56">
        <v>1.86005</v>
      </c>
      <c r="FM56">
        <v>1.85836</v>
      </c>
      <c r="FN56">
        <v>1.8621</v>
      </c>
      <c r="FO56">
        <v>1.85884</v>
      </c>
      <c r="FP56">
        <v>1.85791</v>
      </c>
      <c r="FQ56">
        <v>1.8608</v>
      </c>
      <c r="FR56">
        <v>0</v>
      </c>
      <c r="FS56">
        <v>0</v>
      </c>
      <c r="FT56">
        <v>0</v>
      </c>
      <c r="FU56">
        <v>4.5</v>
      </c>
      <c r="FV56" t="s">
        <v>361</v>
      </c>
      <c r="FW56" t="s">
        <v>362</v>
      </c>
      <c r="FX56" t="s">
        <v>363</v>
      </c>
      <c r="FY56" t="s">
        <v>364</v>
      </c>
      <c r="FZ56" t="s">
        <v>364</v>
      </c>
      <c r="GA56" t="s">
        <v>363</v>
      </c>
      <c r="GB56">
        <v>0</v>
      </c>
      <c r="GC56">
        <v>100</v>
      </c>
      <c r="GD56">
        <v>100</v>
      </c>
      <c r="GE56">
        <v>-0.362</v>
      </c>
      <c r="GF56">
        <v>0.2973</v>
      </c>
      <c r="GG56">
        <v>-1.589593225013521</v>
      </c>
      <c r="GH56">
        <v>0.00192992804097616</v>
      </c>
      <c r="GI56">
        <v>3.244687122451424E-06</v>
      </c>
      <c r="GJ56">
        <v>-2.087531120305573E-09</v>
      </c>
      <c r="GK56">
        <v>0.05776174702018427</v>
      </c>
      <c r="GL56">
        <v>0.005089068596103195</v>
      </c>
      <c r="GM56">
        <v>0.0003257216593697226</v>
      </c>
      <c r="GN56">
        <v>-1.562898368296355E-06</v>
      </c>
      <c r="GO56">
        <v>0</v>
      </c>
      <c r="GP56">
        <v>1257</v>
      </c>
      <c r="GQ56">
        <v>1</v>
      </c>
      <c r="GR56">
        <v>31</v>
      </c>
      <c r="GS56">
        <v>259.5</v>
      </c>
      <c r="GT56">
        <v>259.5</v>
      </c>
      <c r="GU56">
        <v>1.0791</v>
      </c>
      <c r="GV56">
        <v>2.38525</v>
      </c>
      <c r="GW56">
        <v>1.44775</v>
      </c>
      <c r="GX56">
        <v>2.20337</v>
      </c>
      <c r="GY56">
        <v>1.44653</v>
      </c>
      <c r="GZ56">
        <v>2.39014</v>
      </c>
      <c r="HA56">
        <v>33.1099</v>
      </c>
      <c r="HB56">
        <v>14.815</v>
      </c>
      <c r="HC56">
        <v>18</v>
      </c>
      <c r="HD56">
        <v>531.502</v>
      </c>
      <c r="HE56">
        <v>523.699</v>
      </c>
      <c r="HF56">
        <v>25.0002</v>
      </c>
      <c r="HG56">
        <v>30.6399</v>
      </c>
      <c r="HH56">
        <v>30.0001</v>
      </c>
      <c r="HI56">
        <v>30.9972</v>
      </c>
      <c r="HJ56">
        <v>31.0042</v>
      </c>
      <c r="HK56">
        <v>21.5729</v>
      </c>
      <c r="HL56">
        <v>20.0583</v>
      </c>
      <c r="HM56">
        <v>100</v>
      </c>
      <c r="HN56">
        <v>25</v>
      </c>
      <c r="HO56">
        <v>420</v>
      </c>
      <c r="HP56">
        <v>21.5</v>
      </c>
      <c r="HQ56">
        <v>103.165</v>
      </c>
      <c r="HR56">
        <v>102.038</v>
      </c>
    </row>
    <row r="57" spans="1:226">
      <c r="A57">
        <v>39</v>
      </c>
      <c r="B57">
        <v>1774681898</v>
      </c>
      <c r="C57">
        <v>152</v>
      </c>
      <c r="D57" t="s">
        <v>440</v>
      </c>
      <c r="E57" t="s">
        <v>441</v>
      </c>
      <c r="F57">
        <v>5</v>
      </c>
      <c r="I57">
        <v>1774681895.1</v>
      </c>
      <c r="J57">
        <f>(K57)/1000</f>
        <v>0</v>
      </c>
      <c r="K57">
        <f>IF(BF57, AN57, AH57)</f>
        <v>0</v>
      </c>
      <c r="L57">
        <f>IF(BF57, AI57, AG57)</f>
        <v>0</v>
      </c>
      <c r="M57">
        <f>BH57 - IF(AU57&gt;1, L57*BB57*100.0/(AW57), 0)</f>
        <v>0</v>
      </c>
      <c r="N57">
        <f>((T57-J57/2)*M57-L57)/(T57+J57/2)</f>
        <v>0</v>
      </c>
      <c r="O57">
        <f>N57*(BO57+BP57)/1000.0</f>
        <v>0</v>
      </c>
      <c r="P57">
        <f>(BH57 - IF(AU57&gt;1, L57*BB57*100.0/(AW57), 0))*(BO57+BP57)/1000.0</f>
        <v>0</v>
      </c>
      <c r="Q57">
        <f>2.0/((1/S57-1/R57)+SIGN(S57)*SQRT((1/S57-1/R57)*(1/S57-1/R57) + 4*BC57/((BC57+1)*(BC57+1))*(2*1/S57*1/R57-1/R57*1/R57)))</f>
        <v>0</v>
      </c>
      <c r="R57">
        <f>IF(LEFT(BD57,1)&lt;&gt;"0",IF(LEFT(BD57,1)="1",3.0,BE57),$D$5+$E$5*(BV57*BO57/($K$5*1000))+$F$5*(BV57*BO57/($K$5*1000))*MAX(MIN(BB57,$J$5),$I$5)*MAX(MIN(BB57,$J$5),$I$5)+$G$5*MAX(MIN(BB57,$J$5),$I$5)*(BV57*BO57/($K$5*1000))+$H$5*(BV57*BO57/($K$5*1000))*(BV57*BO57/($K$5*1000)))</f>
        <v>0</v>
      </c>
      <c r="S57">
        <f>J57*(1000-(1000*0.61365*exp(17.502*W57/(240.97+W57))/(BO57+BP57)+BJ57)/2)/(1000*0.61365*exp(17.502*W57/(240.97+W57))/(BO57+BP57)-BJ57)</f>
        <v>0</v>
      </c>
      <c r="T57">
        <f>1/((BC57+1)/(Q57/1.6)+1/(R57/1.37)) + BC57/((BC57+1)/(Q57/1.6) + BC57/(R57/1.37))</f>
        <v>0</v>
      </c>
      <c r="U57">
        <f>(AX57*BA57)</f>
        <v>0</v>
      </c>
      <c r="V57">
        <f>(BQ57+(U57+2*0.95*5.67E-8*(((BQ57+$B$9)+273)^4-(BQ57+273)^4)-44100*J57)/(1.84*29.3*R57+8*0.95*5.67E-8*(BQ57+273)^3))</f>
        <v>0</v>
      </c>
      <c r="W57">
        <f>($C$9*BR57+$D$9*BS57+$E$9*V57)</f>
        <v>0</v>
      </c>
      <c r="X57">
        <f>0.61365*exp(17.502*W57/(240.97+W57))</f>
        <v>0</v>
      </c>
      <c r="Y57">
        <f>(Z57/AA57*100)</f>
        <v>0</v>
      </c>
      <c r="Z57">
        <f>BJ57*(BO57+BP57)/1000</f>
        <v>0</v>
      </c>
      <c r="AA57">
        <f>0.61365*exp(17.502*BQ57/(240.97+BQ57))</f>
        <v>0</v>
      </c>
      <c r="AB57">
        <f>(X57-BJ57*(BO57+BP57)/1000)</f>
        <v>0</v>
      </c>
      <c r="AC57">
        <f>(-J57*44100)</f>
        <v>0</v>
      </c>
      <c r="AD57">
        <f>2*29.3*R57*0.92*(BQ57-W57)</f>
        <v>0</v>
      </c>
      <c r="AE57">
        <f>2*0.95*5.67E-8*(((BQ57+$B$9)+273)^4-(W57+273)^4)</f>
        <v>0</v>
      </c>
      <c r="AF57">
        <f>U57+AE57+AC57+AD57</f>
        <v>0</v>
      </c>
      <c r="AG57">
        <f>BN57*AU57*(BI57-BH57*(1000-AU57*BK57)/(1000-AU57*BJ57))/(100*BB57)</f>
        <v>0</v>
      </c>
      <c r="AH57">
        <f>1000*BN57*AU57*(BJ57-BK57)/(100*BB57*(1000-AU57*BJ57))</f>
        <v>0</v>
      </c>
      <c r="AI57">
        <f>(AJ57 - AK57 - BO57*1E3/(8.314*(BQ57+273.15)) * AM57/BN57 * AL57) * BN57/(100*BB57) * (1000 - BK57)/1000</f>
        <v>0</v>
      </c>
      <c r="AJ57">
        <v>429.1615856322491</v>
      </c>
      <c r="AK57">
        <v>428.7717333333332</v>
      </c>
      <c r="AL57">
        <v>-7.389020069926332E-05</v>
      </c>
      <c r="AM57">
        <v>61.35787655002243</v>
      </c>
      <c r="AN57">
        <f>(AP57 - AO57 + BO57*1E3/(8.314*(BQ57+273.15)) * AR57/BN57 * AQ57) * BN57/(100*BB57) * 1000/(1000 - AP57)</f>
        <v>0</v>
      </c>
      <c r="AO57">
        <v>21.50108971839946</v>
      </c>
      <c r="AP57">
        <v>21.50707132867134</v>
      </c>
      <c r="AQ57">
        <v>1.41551467811984E-06</v>
      </c>
      <c r="AR57">
        <v>91.88205700752289</v>
      </c>
      <c r="AS57">
        <v>0</v>
      </c>
      <c r="AT57">
        <v>0</v>
      </c>
      <c r="AU57">
        <f>IF(AS57*$H$15&gt;=AW57,1.0,(AW57/(AW57-AS57*$H$15)))</f>
        <v>0</v>
      </c>
      <c r="AV57">
        <f>(AU57-1)*100</f>
        <v>0</v>
      </c>
      <c r="AW57">
        <f>MAX(0,($B$15+$C$15*BV57)/(1+$D$15*BV57)*BO57/(BQ57+273)*$E$15)</f>
        <v>0</v>
      </c>
      <c r="AX57">
        <f>$B$13*BW57+$C$13*BX57+$F$13*CI57*(1-CL57)</f>
        <v>0</v>
      </c>
      <c r="AY57">
        <f>AX57*AZ57</f>
        <v>0</v>
      </c>
      <c r="AZ57">
        <f>($B$13*$D$11+$C$13*$D$11+$F$13*((CV57+CN57)/MAX(CV57+CN57+CW57, 0.1)*$I$11+CW57/MAX(CV57+CN57+CW57, 0.1)*$J$11))/($B$13+$C$13+$F$13)</f>
        <v>0</v>
      </c>
      <c r="BA57">
        <f>($B$13*$K$11+$C$13*$K$11+$F$13*((CV57+CN57)/MAX(CV57+CN57+CW57, 0.1)*$P$11+CW57/MAX(CV57+CN57+CW57, 0.1)*$Q$11))/($B$13+$C$13+$F$13)</f>
        <v>0</v>
      </c>
      <c r="BB57">
        <v>6</v>
      </c>
      <c r="BC57">
        <v>0.5</v>
      </c>
      <c r="BD57" t="s">
        <v>358</v>
      </c>
      <c r="BE57">
        <v>2</v>
      </c>
      <c r="BF57" t="b">
        <v>1</v>
      </c>
      <c r="BG57">
        <v>1774681895.1</v>
      </c>
      <c r="BH57">
        <v>419.5691</v>
      </c>
      <c r="BI57">
        <v>419.9594</v>
      </c>
      <c r="BJ57">
        <v>21.50611</v>
      </c>
      <c r="BK57">
        <v>21.5006</v>
      </c>
      <c r="BL57">
        <v>419.9308</v>
      </c>
      <c r="BM57">
        <v>21.20882</v>
      </c>
      <c r="BN57">
        <v>499.9970999999999</v>
      </c>
      <c r="BO57">
        <v>101.03</v>
      </c>
      <c r="BP57">
        <v>0.09994082</v>
      </c>
      <c r="BQ57">
        <v>26.88925</v>
      </c>
      <c r="BR57">
        <v>27.95472</v>
      </c>
      <c r="BS57">
        <v>999.9</v>
      </c>
      <c r="BT57">
        <v>0</v>
      </c>
      <c r="BU57">
        <v>0</v>
      </c>
      <c r="BV57">
        <v>10005.385</v>
      </c>
      <c r="BW57">
        <v>0</v>
      </c>
      <c r="BX57">
        <v>0.3833920000000001</v>
      </c>
      <c r="BY57">
        <v>-0.3905091</v>
      </c>
      <c r="BZ57">
        <v>428.7905999999999</v>
      </c>
      <c r="CA57">
        <v>429.1873000000001</v>
      </c>
      <c r="CB57">
        <v>0.005522918999999999</v>
      </c>
      <c r="CC57">
        <v>419.9594</v>
      </c>
      <c r="CD57">
        <v>21.5006</v>
      </c>
      <c r="CE57">
        <v>2.172765</v>
      </c>
      <c r="CF57">
        <v>2.172207</v>
      </c>
      <c r="CG57">
        <v>18.76291</v>
      </c>
      <c r="CH57">
        <v>18.75879</v>
      </c>
      <c r="CI57">
        <v>1800.005</v>
      </c>
      <c r="CJ57">
        <v>0</v>
      </c>
      <c r="CK57">
        <v>1</v>
      </c>
      <c r="CL57">
        <v>0</v>
      </c>
      <c r="CM57">
        <v>1.57789</v>
      </c>
      <c r="CN57">
        <v>0</v>
      </c>
      <c r="CO57">
        <v>95.20603000000001</v>
      </c>
      <c r="CP57">
        <v>9208.217999999999</v>
      </c>
      <c r="CQ57">
        <v>38.937</v>
      </c>
      <c r="CR57">
        <v>39.75</v>
      </c>
      <c r="CS57">
        <v>39.312</v>
      </c>
      <c r="CT57">
        <v>38.25</v>
      </c>
      <c r="CU57">
        <v>38.875</v>
      </c>
      <c r="CV57">
        <v>0</v>
      </c>
      <c r="CW57">
        <v>1800.005</v>
      </c>
      <c r="CX57">
        <v>0</v>
      </c>
      <c r="CY57">
        <v>1774681896.2</v>
      </c>
      <c r="CZ57">
        <v>0</v>
      </c>
      <c r="DA57">
        <v>1774666326.5</v>
      </c>
      <c r="DB57" t="s">
        <v>359</v>
      </c>
      <c r="DC57">
        <v>1774666322</v>
      </c>
      <c r="DD57">
        <v>1774666326.5</v>
      </c>
      <c r="DE57">
        <v>2</v>
      </c>
      <c r="DF57">
        <v>0.343</v>
      </c>
      <c r="DG57">
        <v>-0.026</v>
      </c>
      <c r="DH57">
        <v>-0.36</v>
      </c>
      <c r="DI57">
        <v>0.298</v>
      </c>
      <c r="DJ57">
        <v>420</v>
      </c>
      <c r="DK57">
        <v>22</v>
      </c>
      <c r="DL57">
        <v>0.17</v>
      </c>
      <c r="DM57">
        <v>0.02</v>
      </c>
      <c r="DN57">
        <v>-0.39198835</v>
      </c>
      <c r="DO57">
        <v>0.1105104765478436</v>
      </c>
      <c r="DP57">
        <v>0.02932208911516196</v>
      </c>
      <c r="DQ57">
        <v>0</v>
      </c>
      <c r="DR57">
        <v>0.00469632175</v>
      </c>
      <c r="DS57">
        <v>0.0001580047654784135</v>
      </c>
      <c r="DT57">
        <v>0.0005850910865492975</v>
      </c>
      <c r="DU57">
        <v>1</v>
      </c>
      <c r="DV57">
        <v>1</v>
      </c>
      <c r="DW57">
        <v>2</v>
      </c>
      <c r="DX57" t="s">
        <v>367</v>
      </c>
      <c r="DY57">
        <v>3.13048</v>
      </c>
      <c r="DZ57">
        <v>2.80647</v>
      </c>
      <c r="EA57">
        <v>0.0997731</v>
      </c>
      <c r="EB57">
        <v>0.0995043</v>
      </c>
      <c r="EC57">
        <v>0.105897</v>
      </c>
      <c r="ED57">
        <v>0.105562</v>
      </c>
      <c r="EE57">
        <v>21153.1</v>
      </c>
      <c r="EF57">
        <v>27424</v>
      </c>
      <c r="EG57">
        <v>26452.6</v>
      </c>
      <c r="EH57">
        <v>33007.1</v>
      </c>
      <c r="EI57">
        <v>34934.8</v>
      </c>
      <c r="EJ57">
        <v>40317.9</v>
      </c>
      <c r="EK57">
        <v>41104.5</v>
      </c>
      <c r="EL57">
        <v>46067</v>
      </c>
      <c r="EM57">
        <v>2.03583</v>
      </c>
      <c r="EN57">
        <v>2.00215</v>
      </c>
      <c r="EO57">
        <v>0.131726</v>
      </c>
      <c r="EP57">
        <v>0</v>
      </c>
      <c r="EQ57">
        <v>25.8097</v>
      </c>
      <c r="ER57">
        <v>999.9</v>
      </c>
      <c r="ES57">
        <v>67.40000000000001</v>
      </c>
      <c r="ET57">
        <v>27.4</v>
      </c>
      <c r="EU57">
        <v>24.4415</v>
      </c>
      <c r="EV57">
        <v>60.7226</v>
      </c>
      <c r="EW57">
        <v>31.851</v>
      </c>
      <c r="EX57">
        <v>1</v>
      </c>
      <c r="EY57">
        <v>0.285226</v>
      </c>
      <c r="EZ57">
        <v>0.434499</v>
      </c>
      <c r="FA57">
        <v>20.2716</v>
      </c>
      <c r="FB57">
        <v>5.18779</v>
      </c>
      <c r="FC57">
        <v>11.9441</v>
      </c>
      <c r="FD57">
        <v>4.95565</v>
      </c>
      <c r="FE57">
        <v>3.285</v>
      </c>
      <c r="FF57">
        <v>9999</v>
      </c>
      <c r="FG57">
        <v>9999</v>
      </c>
      <c r="FH57">
        <v>9999</v>
      </c>
      <c r="FI57">
        <v>999.9</v>
      </c>
      <c r="FJ57">
        <v>1.86127</v>
      </c>
      <c r="FK57">
        <v>1.86263</v>
      </c>
      <c r="FL57">
        <v>1.86005</v>
      </c>
      <c r="FM57">
        <v>1.85837</v>
      </c>
      <c r="FN57">
        <v>1.86212</v>
      </c>
      <c r="FO57">
        <v>1.85884</v>
      </c>
      <c r="FP57">
        <v>1.85791</v>
      </c>
      <c r="FQ57">
        <v>1.86081</v>
      </c>
      <c r="FR57">
        <v>0</v>
      </c>
      <c r="FS57">
        <v>0</v>
      </c>
      <c r="FT57">
        <v>0</v>
      </c>
      <c r="FU57">
        <v>4.5</v>
      </c>
      <c r="FV57" t="s">
        <v>361</v>
      </c>
      <c r="FW57" t="s">
        <v>362</v>
      </c>
      <c r="FX57" t="s">
        <v>363</v>
      </c>
      <c r="FY57" t="s">
        <v>364</v>
      </c>
      <c r="FZ57" t="s">
        <v>364</v>
      </c>
      <c r="GA57" t="s">
        <v>363</v>
      </c>
      <c r="GB57">
        <v>0</v>
      </c>
      <c r="GC57">
        <v>100</v>
      </c>
      <c r="GD57">
        <v>100</v>
      </c>
      <c r="GE57">
        <v>-0.362</v>
      </c>
      <c r="GF57">
        <v>0.2973</v>
      </c>
      <c r="GG57">
        <v>-1.589593225013521</v>
      </c>
      <c r="GH57">
        <v>0.00192992804097616</v>
      </c>
      <c r="GI57">
        <v>3.244687122451424E-06</v>
      </c>
      <c r="GJ57">
        <v>-2.087531120305573E-09</v>
      </c>
      <c r="GK57">
        <v>0.05776174702018427</v>
      </c>
      <c r="GL57">
        <v>0.005089068596103195</v>
      </c>
      <c r="GM57">
        <v>0.0003257216593697226</v>
      </c>
      <c r="GN57">
        <v>-1.562898368296355E-06</v>
      </c>
      <c r="GO57">
        <v>0</v>
      </c>
      <c r="GP57">
        <v>1257</v>
      </c>
      <c r="GQ57">
        <v>1</v>
      </c>
      <c r="GR57">
        <v>31</v>
      </c>
      <c r="GS57">
        <v>259.6</v>
      </c>
      <c r="GT57">
        <v>259.5</v>
      </c>
      <c r="GU57">
        <v>1.07788</v>
      </c>
      <c r="GV57">
        <v>2.38403</v>
      </c>
      <c r="GW57">
        <v>1.44775</v>
      </c>
      <c r="GX57">
        <v>2.20337</v>
      </c>
      <c r="GY57">
        <v>1.44653</v>
      </c>
      <c r="GZ57">
        <v>2.37793</v>
      </c>
      <c r="HA57">
        <v>33.1099</v>
      </c>
      <c r="HB57">
        <v>14.815</v>
      </c>
      <c r="HC57">
        <v>18</v>
      </c>
      <c r="HD57">
        <v>531.702</v>
      </c>
      <c r="HE57">
        <v>523.4109999999999</v>
      </c>
      <c r="HF57">
        <v>25.0001</v>
      </c>
      <c r="HG57">
        <v>30.6399</v>
      </c>
      <c r="HH57">
        <v>30.0001</v>
      </c>
      <c r="HI57">
        <v>30.9985</v>
      </c>
      <c r="HJ57">
        <v>31.0042</v>
      </c>
      <c r="HK57">
        <v>21.5704</v>
      </c>
      <c r="HL57">
        <v>20.0583</v>
      </c>
      <c r="HM57">
        <v>100</v>
      </c>
      <c r="HN57">
        <v>25</v>
      </c>
      <c r="HO57">
        <v>420</v>
      </c>
      <c r="HP57">
        <v>21.5</v>
      </c>
      <c r="HQ57">
        <v>103.165</v>
      </c>
      <c r="HR57">
        <v>102.039</v>
      </c>
    </row>
    <row r="58" spans="1:226">
      <c r="A58">
        <v>40</v>
      </c>
      <c r="B58">
        <v>1774681902</v>
      </c>
      <c r="C58">
        <v>156</v>
      </c>
      <c r="D58" t="s">
        <v>442</v>
      </c>
      <c r="E58" t="s">
        <v>443</v>
      </c>
      <c r="F58">
        <v>5</v>
      </c>
      <c r="I58">
        <v>1774681899.1</v>
      </c>
      <c r="J58">
        <f>(K58)/1000</f>
        <v>0</v>
      </c>
      <c r="K58">
        <f>IF(BF58, AN58, AH58)</f>
        <v>0</v>
      </c>
      <c r="L58">
        <f>IF(BF58, AI58, AG58)</f>
        <v>0</v>
      </c>
      <c r="M58">
        <f>BH58 - IF(AU58&gt;1, L58*BB58*100.0/(AW58), 0)</f>
        <v>0</v>
      </c>
      <c r="N58">
        <f>((T58-J58/2)*M58-L58)/(T58+J58/2)</f>
        <v>0</v>
      </c>
      <c r="O58">
        <f>N58*(BO58+BP58)/1000.0</f>
        <v>0</v>
      </c>
      <c r="P58">
        <f>(BH58 - IF(AU58&gt;1, L58*BB58*100.0/(AW58), 0))*(BO58+BP58)/1000.0</f>
        <v>0</v>
      </c>
      <c r="Q58">
        <f>2.0/((1/S58-1/R58)+SIGN(S58)*SQRT((1/S58-1/R58)*(1/S58-1/R58) + 4*BC58/((BC58+1)*(BC58+1))*(2*1/S58*1/R58-1/R58*1/R58)))</f>
        <v>0</v>
      </c>
      <c r="R58">
        <f>IF(LEFT(BD58,1)&lt;&gt;"0",IF(LEFT(BD58,1)="1",3.0,BE58),$D$5+$E$5*(BV58*BO58/($K$5*1000))+$F$5*(BV58*BO58/($K$5*1000))*MAX(MIN(BB58,$J$5),$I$5)*MAX(MIN(BB58,$J$5),$I$5)+$G$5*MAX(MIN(BB58,$J$5),$I$5)*(BV58*BO58/($K$5*1000))+$H$5*(BV58*BO58/($K$5*1000))*(BV58*BO58/($K$5*1000)))</f>
        <v>0</v>
      </c>
      <c r="S58">
        <f>J58*(1000-(1000*0.61365*exp(17.502*W58/(240.97+W58))/(BO58+BP58)+BJ58)/2)/(1000*0.61365*exp(17.502*W58/(240.97+W58))/(BO58+BP58)-BJ58)</f>
        <v>0</v>
      </c>
      <c r="T58">
        <f>1/((BC58+1)/(Q58/1.6)+1/(R58/1.37)) + BC58/((BC58+1)/(Q58/1.6) + BC58/(R58/1.37))</f>
        <v>0</v>
      </c>
      <c r="U58">
        <f>(AX58*BA58)</f>
        <v>0</v>
      </c>
      <c r="V58">
        <f>(BQ58+(U58+2*0.95*5.67E-8*(((BQ58+$B$9)+273)^4-(BQ58+273)^4)-44100*J58)/(1.84*29.3*R58+8*0.95*5.67E-8*(BQ58+273)^3))</f>
        <v>0</v>
      </c>
      <c r="W58">
        <f>($C$9*BR58+$D$9*BS58+$E$9*V58)</f>
        <v>0</v>
      </c>
      <c r="X58">
        <f>0.61365*exp(17.502*W58/(240.97+W58))</f>
        <v>0</v>
      </c>
      <c r="Y58">
        <f>(Z58/AA58*100)</f>
        <v>0</v>
      </c>
      <c r="Z58">
        <f>BJ58*(BO58+BP58)/1000</f>
        <v>0</v>
      </c>
      <c r="AA58">
        <f>0.61365*exp(17.502*BQ58/(240.97+BQ58))</f>
        <v>0</v>
      </c>
      <c r="AB58">
        <f>(X58-BJ58*(BO58+BP58)/1000)</f>
        <v>0</v>
      </c>
      <c r="AC58">
        <f>(-J58*44100)</f>
        <v>0</v>
      </c>
      <c r="AD58">
        <f>2*29.3*R58*0.92*(BQ58-W58)</f>
        <v>0</v>
      </c>
      <c r="AE58">
        <f>2*0.95*5.67E-8*(((BQ58+$B$9)+273)^4-(W58+273)^4)</f>
        <v>0</v>
      </c>
      <c r="AF58">
        <f>U58+AE58+AC58+AD58</f>
        <v>0</v>
      </c>
      <c r="AG58">
        <f>BN58*AU58*(BI58-BH58*(1000-AU58*BK58)/(1000-AU58*BJ58))/(100*BB58)</f>
        <v>0</v>
      </c>
      <c r="AH58">
        <f>1000*BN58*AU58*(BJ58-BK58)/(100*BB58*(1000-AU58*BJ58))</f>
        <v>0</v>
      </c>
      <c r="AI58">
        <f>(AJ58 - AK58 - BO58*1E3/(8.314*(BQ58+273.15)) * AM58/BN58 * AL58) * BN58/(100*BB58) * (1000 - BK58)/1000</f>
        <v>0</v>
      </c>
      <c r="AJ58">
        <v>429.271971861292</v>
      </c>
      <c r="AK58">
        <v>428.8352484848485</v>
      </c>
      <c r="AL58">
        <v>0.0001092182404974572</v>
      </c>
      <c r="AM58">
        <v>61.35787655002243</v>
      </c>
      <c r="AN58">
        <f>(AP58 - AO58 + BO58*1E3/(8.314*(BQ58+273.15)) * AR58/BN58 * AQ58) * BN58/(100*BB58) * 1000/(1000 - AP58)</f>
        <v>0</v>
      </c>
      <c r="AO58">
        <v>21.49975348565768</v>
      </c>
      <c r="AP58">
        <v>21.50574475524477</v>
      </c>
      <c r="AQ58">
        <v>-4.429555038835261E-06</v>
      </c>
      <c r="AR58">
        <v>91.88205700752289</v>
      </c>
      <c r="AS58">
        <v>0</v>
      </c>
      <c r="AT58">
        <v>0</v>
      </c>
      <c r="AU58">
        <f>IF(AS58*$H$15&gt;=AW58,1.0,(AW58/(AW58-AS58*$H$15)))</f>
        <v>0</v>
      </c>
      <c r="AV58">
        <f>(AU58-1)*100</f>
        <v>0</v>
      </c>
      <c r="AW58">
        <f>MAX(0,($B$15+$C$15*BV58)/(1+$D$15*BV58)*BO58/(BQ58+273)*$E$15)</f>
        <v>0</v>
      </c>
      <c r="AX58">
        <f>$B$13*BW58+$C$13*BX58+$F$13*CI58*(1-CL58)</f>
        <v>0</v>
      </c>
      <c r="AY58">
        <f>AX58*AZ58</f>
        <v>0</v>
      </c>
      <c r="AZ58">
        <f>($B$13*$D$11+$C$13*$D$11+$F$13*((CV58+CN58)/MAX(CV58+CN58+CW58, 0.1)*$I$11+CW58/MAX(CV58+CN58+CW58, 0.1)*$J$11))/($B$13+$C$13+$F$13)</f>
        <v>0</v>
      </c>
      <c r="BA58">
        <f>($B$13*$K$11+$C$13*$K$11+$F$13*((CV58+CN58)/MAX(CV58+CN58+CW58, 0.1)*$P$11+CW58/MAX(CV58+CN58+CW58, 0.1)*$Q$11))/($B$13+$C$13+$F$13)</f>
        <v>0</v>
      </c>
      <c r="BB58">
        <v>6</v>
      </c>
      <c r="BC58">
        <v>0.5</v>
      </c>
      <c r="BD58" t="s">
        <v>358</v>
      </c>
      <c r="BE58">
        <v>2</v>
      </c>
      <c r="BF58" t="b">
        <v>1</v>
      </c>
      <c r="BG58">
        <v>1774681899.1</v>
      </c>
      <c r="BH58">
        <v>419.5757</v>
      </c>
      <c r="BI58">
        <v>420.0089</v>
      </c>
      <c r="BJ58">
        <v>21.506</v>
      </c>
      <c r="BK58">
        <v>21.50079</v>
      </c>
      <c r="BL58">
        <v>419.9372</v>
      </c>
      <c r="BM58">
        <v>21.20872</v>
      </c>
      <c r="BN58">
        <v>500.0066</v>
      </c>
      <c r="BO58">
        <v>101.0298</v>
      </c>
      <c r="BP58">
        <v>0.10001462</v>
      </c>
      <c r="BQ58">
        <v>26.89414</v>
      </c>
      <c r="BR58">
        <v>27.96625</v>
      </c>
      <c r="BS58">
        <v>999.9</v>
      </c>
      <c r="BT58">
        <v>0</v>
      </c>
      <c r="BU58">
        <v>0</v>
      </c>
      <c r="BV58">
        <v>10004.94</v>
      </c>
      <c r="BW58">
        <v>0</v>
      </c>
      <c r="BX58">
        <v>0.3833920000000001</v>
      </c>
      <c r="BY58">
        <v>-0.4332795</v>
      </c>
      <c r="BZ58">
        <v>428.7973</v>
      </c>
      <c r="CA58">
        <v>429.2377</v>
      </c>
      <c r="CB58">
        <v>0.005224227999999999</v>
      </c>
      <c r="CC58">
        <v>420.0089</v>
      </c>
      <c r="CD58">
        <v>21.50079</v>
      </c>
      <c r="CE58">
        <v>2.172748</v>
      </c>
      <c r="CF58">
        <v>2.172221</v>
      </c>
      <c r="CG58">
        <v>18.76278</v>
      </c>
      <c r="CH58">
        <v>18.7589</v>
      </c>
      <c r="CI58">
        <v>1800.002</v>
      </c>
      <c r="CJ58">
        <v>0</v>
      </c>
      <c r="CK58">
        <v>1</v>
      </c>
      <c r="CL58">
        <v>0</v>
      </c>
      <c r="CM58">
        <v>1.5019</v>
      </c>
      <c r="CN58">
        <v>0</v>
      </c>
      <c r="CO58">
        <v>95.37289</v>
      </c>
      <c r="CP58">
        <v>9208.205</v>
      </c>
      <c r="CQ58">
        <v>38.937</v>
      </c>
      <c r="CR58">
        <v>39.75</v>
      </c>
      <c r="CS58">
        <v>39.312</v>
      </c>
      <c r="CT58">
        <v>38.25</v>
      </c>
      <c r="CU58">
        <v>38.875</v>
      </c>
      <c r="CV58">
        <v>0</v>
      </c>
      <c r="CW58">
        <v>1800.002</v>
      </c>
      <c r="CX58">
        <v>0</v>
      </c>
      <c r="CY58">
        <v>1774681900.4</v>
      </c>
      <c r="CZ58">
        <v>0</v>
      </c>
      <c r="DA58">
        <v>1774666326.5</v>
      </c>
      <c r="DB58" t="s">
        <v>359</v>
      </c>
      <c r="DC58">
        <v>1774666322</v>
      </c>
      <c r="DD58">
        <v>1774666326.5</v>
      </c>
      <c r="DE58">
        <v>2</v>
      </c>
      <c r="DF58">
        <v>0.343</v>
      </c>
      <c r="DG58">
        <v>-0.026</v>
      </c>
      <c r="DH58">
        <v>-0.36</v>
      </c>
      <c r="DI58">
        <v>0.298</v>
      </c>
      <c r="DJ58">
        <v>420</v>
      </c>
      <c r="DK58">
        <v>22</v>
      </c>
      <c r="DL58">
        <v>0.17</v>
      </c>
      <c r="DM58">
        <v>0.02</v>
      </c>
      <c r="DN58">
        <v>-0.4031469024390245</v>
      </c>
      <c r="DO58">
        <v>-0.0781984181184666</v>
      </c>
      <c r="DP58">
        <v>0.03954405695769477</v>
      </c>
      <c r="DQ58">
        <v>1</v>
      </c>
      <c r="DR58">
        <v>0.004823777804878049</v>
      </c>
      <c r="DS58">
        <v>0.003524739930313592</v>
      </c>
      <c r="DT58">
        <v>0.0008444570867709148</v>
      </c>
      <c r="DU58">
        <v>1</v>
      </c>
      <c r="DV58">
        <v>2</v>
      </c>
      <c r="DW58">
        <v>2</v>
      </c>
      <c r="DX58" t="s">
        <v>360</v>
      </c>
      <c r="DY58">
        <v>3.13057</v>
      </c>
      <c r="DZ58">
        <v>2.8066</v>
      </c>
      <c r="EA58">
        <v>0.0997811</v>
      </c>
      <c r="EB58">
        <v>0.099493</v>
      </c>
      <c r="EC58">
        <v>0.105895</v>
      </c>
      <c r="ED58">
        <v>0.105575</v>
      </c>
      <c r="EE58">
        <v>21153</v>
      </c>
      <c r="EF58">
        <v>27424</v>
      </c>
      <c r="EG58">
        <v>26452.7</v>
      </c>
      <c r="EH58">
        <v>33006.7</v>
      </c>
      <c r="EI58">
        <v>34934.9</v>
      </c>
      <c r="EJ58">
        <v>40317.1</v>
      </c>
      <c r="EK58">
        <v>41104.5</v>
      </c>
      <c r="EL58">
        <v>46066.7</v>
      </c>
      <c r="EM58">
        <v>2.03593</v>
      </c>
      <c r="EN58">
        <v>2.0024</v>
      </c>
      <c r="EO58">
        <v>0.13195</v>
      </c>
      <c r="EP58">
        <v>0</v>
      </c>
      <c r="EQ58">
        <v>25.8118</v>
      </c>
      <c r="ER58">
        <v>999.9</v>
      </c>
      <c r="ES58">
        <v>67.40000000000001</v>
      </c>
      <c r="ET58">
        <v>27.4</v>
      </c>
      <c r="EU58">
        <v>24.4423</v>
      </c>
      <c r="EV58">
        <v>60.9826</v>
      </c>
      <c r="EW58">
        <v>31.8349</v>
      </c>
      <c r="EX58">
        <v>1</v>
      </c>
      <c r="EY58">
        <v>0.285511</v>
      </c>
      <c r="EZ58">
        <v>0.435202</v>
      </c>
      <c r="FA58">
        <v>20.2715</v>
      </c>
      <c r="FB58">
        <v>5.18794</v>
      </c>
      <c r="FC58">
        <v>11.9441</v>
      </c>
      <c r="FD58">
        <v>4.95565</v>
      </c>
      <c r="FE58">
        <v>3.285</v>
      </c>
      <c r="FF58">
        <v>9999</v>
      </c>
      <c r="FG58">
        <v>9999</v>
      </c>
      <c r="FH58">
        <v>9999</v>
      </c>
      <c r="FI58">
        <v>999.9</v>
      </c>
      <c r="FJ58">
        <v>1.86127</v>
      </c>
      <c r="FK58">
        <v>1.86264</v>
      </c>
      <c r="FL58">
        <v>1.86004</v>
      </c>
      <c r="FM58">
        <v>1.85837</v>
      </c>
      <c r="FN58">
        <v>1.86215</v>
      </c>
      <c r="FO58">
        <v>1.85884</v>
      </c>
      <c r="FP58">
        <v>1.85791</v>
      </c>
      <c r="FQ58">
        <v>1.86081</v>
      </c>
      <c r="FR58">
        <v>0</v>
      </c>
      <c r="FS58">
        <v>0</v>
      </c>
      <c r="FT58">
        <v>0</v>
      </c>
      <c r="FU58">
        <v>4.5</v>
      </c>
      <c r="FV58" t="s">
        <v>361</v>
      </c>
      <c r="FW58" t="s">
        <v>362</v>
      </c>
      <c r="FX58" t="s">
        <v>363</v>
      </c>
      <c r="FY58" t="s">
        <v>364</v>
      </c>
      <c r="FZ58" t="s">
        <v>364</v>
      </c>
      <c r="GA58" t="s">
        <v>363</v>
      </c>
      <c r="GB58">
        <v>0</v>
      </c>
      <c r="GC58">
        <v>100</v>
      </c>
      <c r="GD58">
        <v>100</v>
      </c>
      <c r="GE58">
        <v>-0.361</v>
      </c>
      <c r="GF58">
        <v>0.2973</v>
      </c>
      <c r="GG58">
        <v>-1.589593225013521</v>
      </c>
      <c r="GH58">
        <v>0.00192992804097616</v>
      </c>
      <c r="GI58">
        <v>3.244687122451424E-06</v>
      </c>
      <c r="GJ58">
        <v>-2.087531120305573E-09</v>
      </c>
      <c r="GK58">
        <v>0.05776174702018427</v>
      </c>
      <c r="GL58">
        <v>0.005089068596103195</v>
      </c>
      <c r="GM58">
        <v>0.0003257216593697226</v>
      </c>
      <c r="GN58">
        <v>-1.562898368296355E-06</v>
      </c>
      <c r="GO58">
        <v>0</v>
      </c>
      <c r="GP58">
        <v>1257</v>
      </c>
      <c r="GQ58">
        <v>1</v>
      </c>
      <c r="GR58">
        <v>31</v>
      </c>
      <c r="GS58">
        <v>259.7</v>
      </c>
      <c r="GT58">
        <v>259.6</v>
      </c>
      <c r="GU58">
        <v>1.07788</v>
      </c>
      <c r="GV58">
        <v>2.38037</v>
      </c>
      <c r="GW58">
        <v>1.44775</v>
      </c>
      <c r="GX58">
        <v>2.20215</v>
      </c>
      <c r="GY58">
        <v>1.44653</v>
      </c>
      <c r="GZ58">
        <v>2.38892</v>
      </c>
      <c r="HA58">
        <v>33.0875</v>
      </c>
      <c r="HB58">
        <v>14.815</v>
      </c>
      <c r="HC58">
        <v>18</v>
      </c>
      <c r="HD58">
        <v>531.777</v>
      </c>
      <c r="HE58">
        <v>523.581</v>
      </c>
      <c r="HF58">
        <v>25.0001</v>
      </c>
      <c r="HG58">
        <v>30.6399</v>
      </c>
      <c r="HH58">
        <v>30.0001</v>
      </c>
      <c r="HI58">
        <v>30.9998</v>
      </c>
      <c r="HJ58">
        <v>31.0042</v>
      </c>
      <c r="HK58">
        <v>21.571</v>
      </c>
      <c r="HL58">
        <v>20.0583</v>
      </c>
      <c r="HM58">
        <v>100</v>
      </c>
      <c r="HN58">
        <v>25</v>
      </c>
      <c r="HO58">
        <v>420</v>
      </c>
      <c r="HP58">
        <v>21.5</v>
      </c>
      <c r="HQ58">
        <v>103.165</v>
      </c>
      <c r="HR58">
        <v>102.038</v>
      </c>
    </row>
    <row r="59" spans="1:226">
      <c r="A59">
        <v>41</v>
      </c>
      <c r="B59">
        <v>1774681906</v>
      </c>
      <c r="C59">
        <v>160</v>
      </c>
      <c r="D59" t="s">
        <v>444</v>
      </c>
      <c r="E59" t="s">
        <v>445</v>
      </c>
      <c r="F59">
        <v>5</v>
      </c>
      <c r="I59">
        <v>1774681903.1</v>
      </c>
      <c r="J59">
        <f>(K59)/1000</f>
        <v>0</v>
      </c>
      <c r="K59">
        <f>IF(BF59, AN59, AH59)</f>
        <v>0</v>
      </c>
      <c r="L59">
        <f>IF(BF59, AI59, AG59)</f>
        <v>0</v>
      </c>
      <c r="M59">
        <f>BH59 - IF(AU59&gt;1, L59*BB59*100.0/(AW59), 0)</f>
        <v>0</v>
      </c>
      <c r="N59">
        <f>((T59-J59/2)*M59-L59)/(T59+J59/2)</f>
        <v>0</v>
      </c>
      <c r="O59">
        <f>N59*(BO59+BP59)/1000.0</f>
        <v>0</v>
      </c>
      <c r="P59">
        <f>(BH59 - IF(AU59&gt;1, L59*BB59*100.0/(AW59), 0))*(BO59+BP59)/1000.0</f>
        <v>0</v>
      </c>
      <c r="Q59">
        <f>2.0/((1/S59-1/R59)+SIGN(S59)*SQRT((1/S59-1/R59)*(1/S59-1/R59) + 4*BC59/((BC59+1)*(BC59+1))*(2*1/S59*1/R59-1/R59*1/R59)))</f>
        <v>0</v>
      </c>
      <c r="R59">
        <f>IF(LEFT(BD59,1)&lt;&gt;"0",IF(LEFT(BD59,1)="1",3.0,BE59),$D$5+$E$5*(BV59*BO59/($K$5*1000))+$F$5*(BV59*BO59/($K$5*1000))*MAX(MIN(BB59,$J$5),$I$5)*MAX(MIN(BB59,$J$5),$I$5)+$G$5*MAX(MIN(BB59,$J$5),$I$5)*(BV59*BO59/($K$5*1000))+$H$5*(BV59*BO59/($K$5*1000))*(BV59*BO59/($K$5*1000)))</f>
        <v>0</v>
      </c>
      <c r="S59">
        <f>J59*(1000-(1000*0.61365*exp(17.502*W59/(240.97+W59))/(BO59+BP59)+BJ59)/2)/(1000*0.61365*exp(17.502*W59/(240.97+W59))/(BO59+BP59)-BJ59)</f>
        <v>0</v>
      </c>
      <c r="T59">
        <f>1/((BC59+1)/(Q59/1.6)+1/(R59/1.37)) + BC59/((BC59+1)/(Q59/1.6) + BC59/(R59/1.37))</f>
        <v>0</v>
      </c>
      <c r="U59">
        <f>(AX59*BA59)</f>
        <v>0</v>
      </c>
      <c r="V59">
        <f>(BQ59+(U59+2*0.95*5.67E-8*(((BQ59+$B$9)+273)^4-(BQ59+273)^4)-44100*J59)/(1.84*29.3*R59+8*0.95*5.67E-8*(BQ59+273)^3))</f>
        <v>0</v>
      </c>
      <c r="W59">
        <f>($C$9*BR59+$D$9*BS59+$E$9*V59)</f>
        <v>0</v>
      </c>
      <c r="X59">
        <f>0.61365*exp(17.502*W59/(240.97+W59))</f>
        <v>0</v>
      </c>
      <c r="Y59">
        <f>(Z59/AA59*100)</f>
        <v>0</v>
      </c>
      <c r="Z59">
        <f>BJ59*(BO59+BP59)/1000</f>
        <v>0</v>
      </c>
      <c r="AA59">
        <f>0.61365*exp(17.502*BQ59/(240.97+BQ59))</f>
        <v>0</v>
      </c>
      <c r="AB59">
        <f>(X59-BJ59*(BO59+BP59)/1000)</f>
        <v>0</v>
      </c>
      <c r="AC59">
        <f>(-J59*44100)</f>
        <v>0</v>
      </c>
      <c r="AD59">
        <f>2*29.3*R59*0.92*(BQ59-W59)</f>
        <v>0</v>
      </c>
      <c r="AE59">
        <f>2*0.95*5.67E-8*(((BQ59+$B$9)+273)^4-(W59+273)^4)</f>
        <v>0</v>
      </c>
      <c r="AF59">
        <f>U59+AE59+AC59+AD59</f>
        <v>0</v>
      </c>
      <c r="AG59">
        <f>BN59*AU59*(BI59-BH59*(1000-AU59*BK59)/(1000-AU59*BJ59))/(100*BB59)</f>
        <v>0</v>
      </c>
      <c r="AH59">
        <f>1000*BN59*AU59*(BJ59-BK59)/(100*BB59*(1000-AU59*BJ59))</f>
        <v>0</v>
      </c>
      <c r="AI59">
        <f>(AJ59 - AK59 - BO59*1E3/(8.314*(BQ59+273.15)) * AM59/BN59 * AL59) * BN59/(100*BB59) * (1000 - BK59)/1000</f>
        <v>0</v>
      </c>
      <c r="AJ59">
        <v>429.1988780888348</v>
      </c>
      <c r="AK59">
        <v>428.8005515151514</v>
      </c>
      <c r="AL59">
        <v>-5.261410283197302E-05</v>
      </c>
      <c r="AM59">
        <v>61.35787655002243</v>
      </c>
      <c r="AN59">
        <f>(AP59 - AO59 + BO59*1E3/(8.314*(BQ59+273.15)) * AR59/BN59 * AQ59) * BN59/(100*BB59) * 1000/(1000 - AP59)</f>
        <v>0</v>
      </c>
      <c r="AO59">
        <v>21.5031067654046</v>
      </c>
      <c r="AP59">
        <v>21.50603216783218</v>
      </c>
      <c r="AQ59">
        <v>2.078852070017568E-06</v>
      </c>
      <c r="AR59">
        <v>91.88205700752289</v>
      </c>
      <c r="AS59">
        <v>0</v>
      </c>
      <c r="AT59">
        <v>0</v>
      </c>
      <c r="AU59">
        <f>IF(AS59*$H$15&gt;=AW59,1.0,(AW59/(AW59-AS59*$H$15)))</f>
        <v>0</v>
      </c>
      <c r="AV59">
        <f>(AU59-1)*100</f>
        <v>0</v>
      </c>
      <c r="AW59">
        <f>MAX(0,($B$15+$C$15*BV59)/(1+$D$15*BV59)*BO59/(BQ59+273)*$E$15)</f>
        <v>0</v>
      </c>
      <c r="AX59">
        <f>$B$13*BW59+$C$13*BX59+$F$13*CI59*(1-CL59)</f>
        <v>0</v>
      </c>
      <c r="AY59">
        <f>AX59*AZ59</f>
        <v>0</v>
      </c>
      <c r="AZ59">
        <f>($B$13*$D$11+$C$13*$D$11+$F$13*((CV59+CN59)/MAX(CV59+CN59+CW59, 0.1)*$I$11+CW59/MAX(CV59+CN59+CW59, 0.1)*$J$11))/($B$13+$C$13+$F$13)</f>
        <v>0</v>
      </c>
      <c r="BA59">
        <f>($B$13*$K$11+$C$13*$K$11+$F$13*((CV59+CN59)/MAX(CV59+CN59+CW59, 0.1)*$P$11+CW59/MAX(CV59+CN59+CW59, 0.1)*$Q$11))/($B$13+$C$13+$F$13)</f>
        <v>0</v>
      </c>
      <c r="BB59">
        <v>6</v>
      </c>
      <c r="BC59">
        <v>0.5</v>
      </c>
      <c r="BD59" t="s">
        <v>358</v>
      </c>
      <c r="BE59">
        <v>2</v>
      </c>
      <c r="BF59" t="b">
        <v>1</v>
      </c>
      <c r="BG59">
        <v>1774681903.1</v>
      </c>
      <c r="BH59">
        <v>419.5984</v>
      </c>
      <c r="BI59">
        <v>419.9757</v>
      </c>
      <c r="BJ59">
        <v>21.50607</v>
      </c>
      <c r="BK59">
        <v>21.50345</v>
      </c>
      <c r="BL59">
        <v>419.9599</v>
      </c>
      <c r="BM59">
        <v>21.20877</v>
      </c>
      <c r="BN59">
        <v>500.0613</v>
      </c>
      <c r="BO59">
        <v>101.0299</v>
      </c>
      <c r="BP59">
        <v>0.10014731</v>
      </c>
      <c r="BQ59">
        <v>26.89501</v>
      </c>
      <c r="BR59">
        <v>27.96465</v>
      </c>
      <c r="BS59">
        <v>999.9</v>
      </c>
      <c r="BT59">
        <v>0</v>
      </c>
      <c r="BU59">
        <v>0</v>
      </c>
      <c r="BV59">
        <v>9989.931</v>
      </c>
      <c r="BW59">
        <v>0</v>
      </c>
      <c r="BX59">
        <v>0.3833920000000001</v>
      </c>
      <c r="BY59">
        <v>-0.3772765</v>
      </c>
      <c r="BZ59">
        <v>428.8207</v>
      </c>
      <c r="CA59">
        <v>429.205</v>
      </c>
      <c r="CB59">
        <v>0.002603339</v>
      </c>
      <c r="CC59">
        <v>419.9757</v>
      </c>
      <c r="CD59">
        <v>21.50345</v>
      </c>
      <c r="CE59">
        <v>2.172754</v>
      </c>
      <c r="CF59">
        <v>2.172492</v>
      </c>
      <c r="CG59">
        <v>18.76282</v>
      </c>
      <c r="CH59">
        <v>18.76089</v>
      </c>
      <c r="CI59">
        <v>1800.005</v>
      </c>
      <c r="CJ59">
        <v>0</v>
      </c>
      <c r="CK59">
        <v>1</v>
      </c>
      <c r="CL59">
        <v>0</v>
      </c>
      <c r="CM59">
        <v>1.95249</v>
      </c>
      <c r="CN59">
        <v>0</v>
      </c>
      <c r="CO59">
        <v>95.22303000000001</v>
      </c>
      <c r="CP59">
        <v>9208.223</v>
      </c>
      <c r="CQ59">
        <v>38.937</v>
      </c>
      <c r="CR59">
        <v>39.75</v>
      </c>
      <c r="CS59">
        <v>39.312</v>
      </c>
      <c r="CT59">
        <v>38.25</v>
      </c>
      <c r="CU59">
        <v>38.875</v>
      </c>
      <c r="CV59">
        <v>0</v>
      </c>
      <c r="CW59">
        <v>1800.005</v>
      </c>
      <c r="CX59">
        <v>0</v>
      </c>
      <c r="CY59">
        <v>1774681904.6</v>
      </c>
      <c r="CZ59">
        <v>0</v>
      </c>
      <c r="DA59">
        <v>1774666326.5</v>
      </c>
      <c r="DB59" t="s">
        <v>359</v>
      </c>
      <c r="DC59">
        <v>1774666322</v>
      </c>
      <c r="DD59">
        <v>1774666326.5</v>
      </c>
      <c r="DE59">
        <v>2</v>
      </c>
      <c r="DF59">
        <v>0.343</v>
      </c>
      <c r="DG59">
        <v>-0.026</v>
      </c>
      <c r="DH59">
        <v>-0.36</v>
      </c>
      <c r="DI59">
        <v>0.298</v>
      </c>
      <c r="DJ59">
        <v>420</v>
      </c>
      <c r="DK59">
        <v>22</v>
      </c>
      <c r="DL59">
        <v>0.17</v>
      </c>
      <c r="DM59">
        <v>0.02</v>
      </c>
      <c r="DN59">
        <v>-0.3959804390243902</v>
      </c>
      <c r="DO59">
        <v>-0.01783179094076721</v>
      </c>
      <c r="DP59">
        <v>0.04065741550101152</v>
      </c>
      <c r="DQ59">
        <v>1</v>
      </c>
      <c r="DR59">
        <v>0.004383598536585366</v>
      </c>
      <c r="DS59">
        <v>-0.004474884459930305</v>
      </c>
      <c r="DT59">
        <v>0.001310394238457734</v>
      </c>
      <c r="DU59">
        <v>1</v>
      </c>
      <c r="DV59">
        <v>2</v>
      </c>
      <c r="DW59">
        <v>2</v>
      </c>
      <c r="DX59" t="s">
        <v>360</v>
      </c>
      <c r="DY59">
        <v>3.13047</v>
      </c>
      <c r="DZ59">
        <v>2.80637</v>
      </c>
      <c r="EA59">
        <v>0.09977610000000001</v>
      </c>
      <c r="EB59">
        <v>0.09949089999999999</v>
      </c>
      <c r="EC59">
        <v>0.105897</v>
      </c>
      <c r="ED59">
        <v>0.105581</v>
      </c>
      <c r="EE59">
        <v>21153.1</v>
      </c>
      <c r="EF59">
        <v>27424.5</v>
      </c>
      <c r="EG59">
        <v>26452.7</v>
      </c>
      <c r="EH59">
        <v>33007.1</v>
      </c>
      <c r="EI59">
        <v>34934.9</v>
      </c>
      <c r="EJ59">
        <v>40317.1</v>
      </c>
      <c r="EK59">
        <v>41104.6</v>
      </c>
      <c r="EL59">
        <v>46067</v>
      </c>
      <c r="EM59">
        <v>2.0358</v>
      </c>
      <c r="EN59">
        <v>2.00252</v>
      </c>
      <c r="EO59">
        <v>0.131428</v>
      </c>
      <c r="EP59">
        <v>0</v>
      </c>
      <c r="EQ59">
        <v>25.8134</v>
      </c>
      <c r="ER59">
        <v>999.9</v>
      </c>
      <c r="ES59">
        <v>67.40000000000001</v>
      </c>
      <c r="ET59">
        <v>27.4</v>
      </c>
      <c r="EU59">
        <v>24.4452</v>
      </c>
      <c r="EV59">
        <v>61.0026</v>
      </c>
      <c r="EW59">
        <v>31.8189</v>
      </c>
      <c r="EX59">
        <v>1</v>
      </c>
      <c r="EY59">
        <v>0.28533</v>
      </c>
      <c r="EZ59">
        <v>0.435975</v>
      </c>
      <c r="FA59">
        <v>20.2712</v>
      </c>
      <c r="FB59">
        <v>5.18794</v>
      </c>
      <c r="FC59">
        <v>11.9441</v>
      </c>
      <c r="FD59">
        <v>4.95565</v>
      </c>
      <c r="FE59">
        <v>3.285</v>
      </c>
      <c r="FF59">
        <v>9999</v>
      </c>
      <c r="FG59">
        <v>9999</v>
      </c>
      <c r="FH59">
        <v>9999</v>
      </c>
      <c r="FI59">
        <v>999.9</v>
      </c>
      <c r="FJ59">
        <v>1.86127</v>
      </c>
      <c r="FK59">
        <v>1.86264</v>
      </c>
      <c r="FL59">
        <v>1.86005</v>
      </c>
      <c r="FM59">
        <v>1.85837</v>
      </c>
      <c r="FN59">
        <v>1.86214</v>
      </c>
      <c r="FO59">
        <v>1.85883</v>
      </c>
      <c r="FP59">
        <v>1.85791</v>
      </c>
      <c r="FQ59">
        <v>1.8608</v>
      </c>
      <c r="FR59">
        <v>0</v>
      </c>
      <c r="FS59">
        <v>0</v>
      </c>
      <c r="FT59">
        <v>0</v>
      </c>
      <c r="FU59">
        <v>4.5</v>
      </c>
      <c r="FV59" t="s">
        <v>361</v>
      </c>
      <c r="FW59" t="s">
        <v>362</v>
      </c>
      <c r="FX59" t="s">
        <v>363</v>
      </c>
      <c r="FY59" t="s">
        <v>364</v>
      </c>
      <c r="FZ59" t="s">
        <v>364</v>
      </c>
      <c r="GA59" t="s">
        <v>363</v>
      </c>
      <c r="GB59">
        <v>0</v>
      </c>
      <c r="GC59">
        <v>100</v>
      </c>
      <c r="GD59">
        <v>100</v>
      </c>
      <c r="GE59">
        <v>-0.362</v>
      </c>
      <c r="GF59">
        <v>0.2973</v>
      </c>
      <c r="GG59">
        <v>-1.589593225013521</v>
      </c>
      <c r="GH59">
        <v>0.00192992804097616</v>
      </c>
      <c r="GI59">
        <v>3.244687122451424E-06</v>
      </c>
      <c r="GJ59">
        <v>-2.087531120305573E-09</v>
      </c>
      <c r="GK59">
        <v>0.05776174702018427</v>
      </c>
      <c r="GL59">
        <v>0.005089068596103195</v>
      </c>
      <c r="GM59">
        <v>0.0003257216593697226</v>
      </c>
      <c r="GN59">
        <v>-1.562898368296355E-06</v>
      </c>
      <c r="GO59">
        <v>0</v>
      </c>
      <c r="GP59">
        <v>1257</v>
      </c>
      <c r="GQ59">
        <v>1</v>
      </c>
      <c r="GR59">
        <v>31</v>
      </c>
      <c r="GS59">
        <v>259.7</v>
      </c>
      <c r="GT59">
        <v>259.7</v>
      </c>
      <c r="GU59">
        <v>1.07788</v>
      </c>
      <c r="GV59">
        <v>2.38892</v>
      </c>
      <c r="GW59">
        <v>1.44775</v>
      </c>
      <c r="GX59">
        <v>2.20215</v>
      </c>
      <c r="GY59">
        <v>1.44653</v>
      </c>
      <c r="GZ59">
        <v>2.34985</v>
      </c>
      <c r="HA59">
        <v>33.1099</v>
      </c>
      <c r="HB59">
        <v>14.815</v>
      </c>
      <c r="HC59">
        <v>18</v>
      </c>
      <c r="HD59">
        <v>531.698</v>
      </c>
      <c r="HE59">
        <v>523.681</v>
      </c>
      <c r="HF59">
        <v>25.0001</v>
      </c>
      <c r="HG59">
        <v>30.6399</v>
      </c>
      <c r="HH59">
        <v>30.0001</v>
      </c>
      <c r="HI59">
        <v>30.9998</v>
      </c>
      <c r="HJ59">
        <v>31.0061</v>
      </c>
      <c r="HK59">
        <v>21.5737</v>
      </c>
      <c r="HL59">
        <v>20.0583</v>
      </c>
      <c r="HM59">
        <v>100</v>
      </c>
      <c r="HN59">
        <v>25</v>
      </c>
      <c r="HO59">
        <v>420</v>
      </c>
      <c r="HP59">
        <v>21.5</v>
      </c>
      <c r="HQ59">
        <v>103.165</v>
      </c>
      <c r="HR59">
        <v>102.039</v>
      </c>
    </row>
    <row r="60" spans="1:226">
      <c r="A60">
        <v>42</v>
      </c>
      <c r="B60">
        <v>1774681910</v>
      </c>
      <c r="C60">
        <v>164</v>
      </c>
      <c r="D60" t="s">
        <v>446</v>
      </c>
      <c r="E60" t="s">
        <v>447</v>
      </c>
      <c r="F60">
        <v>5</v>
      </c>
      <c r="I60">
        <v>1774681907.1</v>
      </c>
      <c r="J60">
        <f>(K60)/1000</f>
        <v>0</v>
      </c>
      <c r="K60">
        <f>IF(BF60, AN60, AH60)</f>
        <v>0</v>
      </c>
      <c r="L60">
        <f>IF(BF60, AI60, AG60)</f>
        <v>0</v>
      </c>
      <c r="M60">
        <f>BH60 - IF(AU60&gt;1, L60*BB60*100.0/(AW60), 0)</f>
        <v>0</v>
      </c>
      <c r="N60">
        <f>((T60-J60/2)*M60-L60)/(T60+J60/2)</f>
        <v>0</v>
      </c>
      <c r="O60">
        <f>N60*(BO60+BP60)/1000.0</f>
        <v>0</v>
      </c>
      <c r="P60">
        <f>(BH60 - IF(AU60&gt;1, L60*BB60*100.0/(AW60), 0))*(BO60+BP60)/1000.0</f>
        <v>0</v>
      </c>
      <c r="Q60">
        <f>2.0/((1/S60-1/R60)+SIGN(S60)*SQRT((1/S60-1/R60)*(1/S60-1/R60) + 4*BC60/((BC60+1)*(BC60+1))*(2*1/S60*1/R60-1/R60*1/R60)))</f>
        <v>0</v>
      </c>
      <c r="R60">
        <f>IF(LEFT(BD60,1)&lt;&gt;"0",IF(LEFT(BD60,1)="1",3.0,BE60),$D$5+$E$5*(BV60*BO60/($K$5*1000))+$F$5*(BV60*BO60/($K$5*1000))*MAX(MIN(BB60,$J$5),$I$5)*MAX(MIN(BB60,$J$5),$I$5)+$G$5*MAX(MIN(BB60,$J$5),$I$5)*(BV60*BO60/($K$5*1000))+$H$5*(BV60*BO60/($K$5*1000))*(BV60*BO60/($K$5*1000)))</f>
        <v>0</v>
      </c>
      <c r="S60">
        <f>J60*(1000-(1000*0.61365*exp(17.502*W60/(240.97+W60))/(BO60+BP60)+BJ60)/2)/(1000*0.61365*exp(17.502*W60/(240.97+W60))/(BO60+BP60)-BJ60)</f>
        <v>0</v>
      </c>
      <c r="T60">
        <f>1/((BC60+1)/(Q60/1.6)+1/(R60/1.37)) + BC60/((BC60+1)/(Q60/1.6) + BC60/(R60/1.37))</f>
        <v>0</v>
      </c>
      <c r="U60">
        <f>(AX60*BA60)</f>
        <v>0</v>
      </c>
      <c r="V60">
        <f>(BQ60+(U60+2*0.95*5.67E-8*(((BQ60+$B$9)+273)^4-(BQ60+273)^4)-44100*J60)/(1.84*29.3*R60+8*0.95*5.67E-8*(BQ60+273)^3))</f>
        <v>0</v>
      </c>
      <c r="W60">
        <f>($C$9*BR60+$D$9*BS60+$E$9*V60)</f>
        <v>0</v>
      </c>
      <c r="X60">
        <f>0.61365*exp(17.502*W60/(240.97+W60))</f>
        <v>0</v>
      </c>
      <c r="Y60">
        <f>(Z60/AA60*100)</f>
        <v>0</v>
      </c>
      <c r="Z60">
        <f>BJ60*(BO60+BP60)/1000</f>
        <v>0</v>
      </c>
      <c r="AA60">
        <f>0.61365*exp(17.502*BQ60/(240.97+BQ60))</f>
        <v>0</v>
      </c>
      <c r="AB60">
        <f>(X60-BJ60*(BO60+BP60)/1000)</f>
        <v>0</v>
      </c>
      <c r="AC60">
        <f>(-J60*44100)</f>
        <v>0</v>
      </c>
      <c r="AD60">
        <f>2*29.3*R60*0.92*(BQ60-W60)</f>
        <v>0</v>
      </c>
      <c r="AE60">
        <f>2*0.95*5.67E-8*(((BQ60+$B$9)+273)^4-(W60+273)^4)</f>
        <v>0</v>
      </c>
      <c r="AF60">
        <f>U60+AE60+AC60+AD60</f>
        <v>0</v>
      </c>
      <c r="AG60">
        <f>BN60*AU60*(BI60-BH60*(1000-AU60*BK60)/(1000-AU60*BJ60))/(100*BB60)</f>
        <v>0</v>
      </c>
      <c r="AH60">
        <f>1000*BN60*AU60*(BJ60-BK60)/(100*BB60*(1000-AU60*BJ60))</f>
        <v>0</v>
      </c>
      <c r="AI60">
        <f>(AJ60 - AK60 - BO60*1E3/(8.314*(BQ60+273.15)) * AM60/BN60 * AL60) * BN60/(100*BB60) * (1000 - BK60)/1000</f>
        <v>0</v>
      </c>
      <c r="AJ60">
        <v>429.2026049045127</v>
      </c>
      <c r="AK60">
        <v>428.7824848484848</v>
      </c>
      <c r="AL60">
        <v>-2.253887965476713E-05</v>
      </c>
      <c r="AM60">
        <v>61.35787655002243</v>
      </c>
      <c r="AN60">
        <f>(AP60 - AO60 + BO60*1E3/(8.314*(BQ60+273.15)) * AR60/BN60 * AQ60) * BN60/(100*BB60) * 1000/(1000 - AP60)</f>
        <v>0</v>
      </c>
      <c r="AO60">
        <v>21.50494642340264</v>
      </c>
      <c r="AP60">
        <v>21.50885174825175</v>
      </c>
      <c r="AQ60">
        <v>2.847511938918739E-06</v>
      </c>
      <c r="AR60">
        <v>91.88205700752289</v>
      </c>
      <c r="AS60">
        <v>0</v>
      </c>
      <c r="AT60">
        <v>0</v>
      </c>
      <c r="AU60">
        <f>IF(AS60*$H$15&gt;=AW60,1.0,(AW60/(AW60-AS60*$H$15)))</f>
        <v>0</v>
      </c>
      <c r="AV60">
        <f>(AU60-1)*100</f>
        <v>0</v>
      </c>
      <c r="AW60">
        <f>MAX(0,($B$15+$C$15*BV60)/(1+$D$15*BV60)*BO60/(BQ60+273)*$E$15)</f>
        <v>0</v>
      </c>
      <c r="AX60">
        <f>$B$13*BW60+$C$13*BX60+$F$13*CI60*(1-CL60)</f>
        <v>0</v>
      </c>
      <c r="AY60">
        <f>AX60*AZ60</f>
        <v>0</v>
      </c>
      <c r="AZ60">
        <f>($B$13*$D$11+$C$13*$D$11+$F$13*((CV60+CN60)/MAX(CV60+CN60+CW60, 0.1)*$I$11+CW60/MAX(CV60+CN60+CW60, 0.1)*$J$11))/($B$13+$C$13+$F$13)</f>
        <v>0</v>
      </c>
      <c r="BA60">
        <f>($B$13*$K$11+$C$13*$K$11+$F$13*((CV60+CN60)/MAX(CV60+CN60+CW60, 0.1)*$P$11+CW60/MAX(CV60+CN60+CW60, 0.1)*$Q$11))/($B$13+$C$13+$F$13)</f>
        <v>0</v>
      </c>
      <c r="BB60">
        <v>6</v>
      </c>
      <c r="BC60">
        <v>0.5</v>
      </c>
      <c r="BD60" t="s">
        <v>358</v>
      </c>
      <c r="BE60">
        <v>2</v>
      </c>
      <c r="BF60" t="b">
        <v>1</v>
      </c>
      <c r="BG60">
        <v>1774681907.1</v>
      </c>
      <c r="BH60">
        <v>419.5694999999999</v>
      </c>
      <c r="BI60">
        <v>419.987</v>
      </c>
      <c r="BJ60">
        <v>21.50729</v>
      </c>
      <c r="BK60">
        <v>21.5057</v>
      </c>
      <c r="BL60">
        <v>419.9309</v>
      </c>
      <c r="BM60">
        <v>21.20997</v>
      </c>
      <c r="BN60">
        <v>499.9871</v>
      </c>
      <c r="BO60">
        <v>101.03</v>
      </c>
      <c r="BP60">
        <v>0.09994263</v>
      </c>
      <c r="BQ60">
        <v>26.89637</v>
      </c>
      <c r="BR60">
        <v>27.96762</v>
      </c>
      <c r="BS60">
        <v>999.9</v>
      </c>
      <c r="BT60">
        <v>0</v>
      </c>
      <c r="BU60">
        <v>0</v>
      </c>
      <c r="BV60">
        <v>9998.426000000003</v>
      </c>
      <c r="BW60">
        <v>0</v>
      </c>
      <c r="BX60">
        <v>0.3833920000000001</v>
      </c>
      <c r="BY60">
        <v>-0.4174804</v>
      </c>
      <c r="BZ60">
        <v>428.7916</v>
      </c>
      <c r="CA60">
        <v>429.2176000000001</v>
      </c>
      <c r="CB60">
        <v>0.0015825276</v>
      </c>
      <c r="CC60">
        <v>419.987</v>
      </c>
      <c r="CD60">
        <v>21.5057</v>
      </c>
      <c r="CE60">
        <v>2.172882</v>
      </c>
      <c r="CF60">
        <v>2.172722</v>
      </c>
      <c r="CG60">
        <v>18.76374</v>
      </c>
      <c r="CH60">
        <v>18.76257</v>
      </c>
      <c r="CI60">
        <v>1799.995</v>
      </c>
      <c r="CJ60">
        <v>0</v>
      </c>
      <c r="CK60">
        <v>1</v>
      </c>
      <c r="CL60">
        <v>0</v>
      </c>
      <c r="CM60">
        <v>1.92365</v>
      </c>
      <c r="CN60">
        <v>0</v>
      </c>
      <c r="CO60">
        <v>94.95261000000001</v>
      </c>
      <c r="CP60">
        <v>9208.170999999998</v>
      </c>
      <c r="CQ60">
        <v>38.937</v>
      </c>
      <c r="CR60">
        <v>39.75</v>
      </c>
      <c r="CS60">
        <v>39.3183</v>
      </c>
      <c r="CT60">
        <v>38.25</v>
      </c>
      <c r="CU60">
        <v>38.875</v>
      </c>
      <c r="CV60">
        <v>0</v>
      </c>
      <c r="CW60">
        <v>1799.995</v>
      </c>
      <c r="CX60">
        <v>0</v>
      </c>
      <c r="CY60">
        <v>1774681908.2</v>
      </c>
      <c r="CZ60">
        <v>0</v>
      </c>
      <c r="DA60">
        <v>1774666326.5</v>
      </c>
      <c r="DB60" t="s">
        <v>359</v>
      </c>
      <c r="DC60">
        <v>1774666322</v>
      </c>
      <c r="DD60">
        <v>1774666326.5</v>
      </c>
      <c r="DE60">
        <v>2</v>
      </c>
      <c r="DF60">
        <v>0.343</v>
      </c>
      <c r="DG60">
        <v>-0.026</v>
      </c>
      <c r="DH60">
        <v>-0.36</v>
      </c>
      <c r="DI60">
        <v>0.298</v>
      </c>
      <c r="DJ60">
        <v>420</v>
      </c>
      <c r="DK60">
        <v>22</v>
      </c>
      <c r="DL60">
        <v>0.17</v>
      </c>
      <c r="DM60">
        <v>0.02</v>
      </c>
      <c r="DN60">
        <v>-0.3991036341463415</v>
      </c>
      <c r="DO60">
        <v>-0.08558841114982496</v>
      </c>
      <c r="DP60">
        <v>0.04170058827435324</v>
      </c>
      <c r="DQ60">
        <v>1</v>
      </c>
      <c r="DR60">
        <v>0.003791390146341464</v>
      </c>
      <c r="DS60">
        <v>-0.01231101236236934</v>
      </c>
      <c r="DT60">
        <v>0.001754897902336835</v>
      </c>
      <c r="DU60">
        <v>1</v>
      </c>
      <c r="DV60">
        <v>2</v>
      </c>
      <c r="DW60">
        <v>2</v>
      </c>
      <c r="DX60" t="s">
        <v>360</v>
      </c>
      <c r="DY60">
        <v>3.13039</v>
      </c>
      <c r="DZ60">
        <v>2.80643</v>
      </c>
      <c r="EA60">
        <v>0.0997762</v>
      </c>
      <c r="EB60">
        <v>0.0995018</v>
      </c>
      <c r="EC60">
        <v>0.105905</v>
      </c>
      <c r="ED60">
        <v>0.105585</v>
      </c>
      <c r="EE60">
        <v>21153.1</v>
      </c>
      <c r="EF60">
        <v>27424.1</v>
      </c>
      <c r="EG60">
        <v>26452.7</v>
      </c>
      <c r="EH60">
        <v>33007.1</v>
      </c>
      <c r="EI60">
        <v>34934.5</v>
      </c>
      <c r="EJ60">
        <v>40317</v>
      </c>
      <c r="EK60">
        <v>41104.5</v>
      </c>
      <c r="EL60">
        <v>46067.1</v>
      </c>
      <c r="EM60">
        <v>2.03585</v>
      </c>
      <c r="EN60">
        <v>2.0026</v>
      </c>
      <c r="EO60">
        <v>0.131726</v>
      </c>
      <c r="EP60">
        <v>0</v>
      </c>
      <c r="EQ60">
        <v>25.815</v>
      </c>
      <c r="ER60">
        <v>999.9</v>
      </c>
      <c r="ES60">
        <v>67.40000000000001</v>
      </c>
      <c r="ET60">
        <v>27.4</v>
      </c>
      <c r="EU60">
        <v>24.4437</v>
      </c>
      <c r="EV60">
        <v>61.1126</v>
      </c>
      <c r="EW60">
        <v>31.8149</v>
      </c>
      <c r="EX60">
        <v>1</v>
      </c>
      <c r="EY60">
        <v>0.285534</v>
      </c>
      <c r="EZ60">
        <v>0.436776</v>
      </c>
      <c r="FA60">
        <v>20.2713</v>
      </c>
      <c r="FB60">
        <v>5.18794</v>
      </c>
      <c r="FC60">
        <v>11.9441</v>
      </c>
      <c r="FD60">
        <v>4.9558</v>
      </c>
      <c r="FE60">
        <v>3.285</v>
      </c>
      <c r="FF60">
        <v>9999</v>
      </c>
      <c r="FG60">
        <v>9999</v>
      </c>
      <c r="FH60">
        <v>9999</v>
      </c>
      <c r="FI60">
        <v>999.9</v>
      </c>
      <c r="FJ60">
        <v>1.86127</v>
      </c>
      <c r="FK60">
        <v>1.86264</v>
      </c>
      <c r="FL60">
        <v>1.86003</v>
      </c>
      <c r="FM60">
        <v>1.85837</v>
      </c>
      <c r="FN60">
        <v>1.86214</v>
      </c>
      <c r="FO60">
        <v>1.85884</v>
      </c>
      <c r="FP60">
        <v>1.85791</v>
      </c>
      <c r="FQ60">
        <v>1.86081</v>
      </c>
      <c r="FR60">
        <v>0</v>
      </c>
      <c r="FS60">
        <v>0</v>
      </c>
      <c r="FT60">
        <v>0</v>
      </c>
      <c r="FU60">
        <v>4.5</v>
      </c>
      <c r="FV60" t="s">
        <v>361</v>
      </c>
      <c r="FW60" t="s">
        <v>362</v>
      </c>
      <c r="FX60" t="s">
        <v>363</v>
      </c>
      <c r="FY60" t="s">
        <v>364</v>
      </c>
      <c r="FZ60" t="s">
        <v>364</v>
      </c>
      <c r="GA60" t="s">
        <v>363</v>
      </c>
      <c r="GB60">
        <v>0</v>
      </c>
      <c r="GC60">
        <v>100</v>
      </c>
      <c r="GD60">
        <v>100</v>
      </c>
      <c r="GE60">
        <v>-0.362</v>
      </c>
      <c r="GF60">
        <v>0.2973</v>
      </c>
      <c r="GG60">
        <v>-1.589593225013521</v>
      </c>
      <c r="GH60">
        <v>0.00192992804097616</v>
      </c>
      <c r="GI60">
        <v>3.244687122451424E-06</v>
      </c>
      <c r="GJ60">
        <v>-2.087531120305573E-09</v>
      </c>
      <c r="GK60">
        <v>0.05776174702018427</v>
      </c>
      <c r="GL60">
        <v>0.005089068596103195</v>
      </c>
      <c r="GM60">
        <v>0.0003257216593697226</v>
      </c>
      <c r="GN60">
        <v>-1.562898368296355E-06</v>
      </c>
      <c r="GO60">
        <v>0</v>
      </c>
      <c r="GP60">
        <v>1257</v>
      </c>
      <c r="GQ60">
        <v>1</v>
      </c>
      <c r="GR60">
        <v>31</v>
      </c>
      <c r="GS60">
        <v>259.8</v>
      </c>
      <c r="GT60">
        <v>259.7</v>
      </c>
      <c r="GU60">
        <v>1.07788</v>
      </c>
      <c r="GV60">
        <v>2.39624</v>
      </c>
      <c r="GW60">
        <v>1.44775</v>
      </c>
      <c r="GX60">
        <v>2.20337</v>
      </c>
      <c r="GY60">
        <v>1.44653</v>
      </c>
      <c r="GZ60">
        <v>2.35229</v>
      </c>
      <c r="HA60">
        <v>33.0875</v>
      </c>
      <c r="HB60">
        <v>14.815</v>
      </c>
      <c r="HC60">
        <v>18</v>
      </c>
      <c r="HD60">
        <v>531.73</v>
      </c>
      <c r="HE60">
        <v>523.74</v>
      </c>
      <c r="HF60">
        <v>25.0002</v>
      </c>
      <c r="HG60">
        <v>30.6399</v>
      </c>
      <c r="HH60">
        <v>30.0001</v>
      </c>
      <c r="HI60">
        <v>30.9998</v>
      </c>
      <c r="HJ60">
        <v>31.0069</v>
      </c>
      <c r="HK60">
        <v>21.5724</v>
      </c>
      <c r="HL60">
        <v>20.0583</v>
      </c>
      <c r="HM60">
        <v>100</v>
      </c>
      <c r="HN60">
        <v>25</v>
      </c>
      <c r="HO60">
        <v>420</v>
      </c>
      <c r="HP60">
        <v>21.5</v>
      </c>
      <c r="HQ60">
        <v>103.165</v>
      </c>
      <c r="HR60">
        <v>102.039</v>
      </c>
    </row>
    <row r="61" spans="1:226">
      <c r="A61">
        <v>43</v>
      </c>
      <c r="B61">
        <v>1774681914</v>
      </c>
      <c r="C61">
        <v>168</v>
      </c>
      <c r="D61" t="s">
        <v>448</v>
      </c>
      <c r="E61" t="s">
        <v>449</v>
      </c>
      <c r="F61">
        <v>5</v>
      </c>
      <c r="I61">
        <v>1774681911.1</v>
      </c>
      <c r="J61">
        <f>(K61)/1000</f>
        <v>0</v>
      </c>
      <c r="K61">
        <f>IF(BF61, AN61, AH61)</f>
        <v>0</v>
      </c>
      <c r="L61">
        <f>IF(BF61, AI61, AG61)</f>
        <v>0</v>
      </c>
      <c r="M61">
        <f>BH61 - IF(AU61&gt;1, L61*BB61*100.0/(AW61), 0)</f>
        <v>0</v>
      </c>
      <c r="N61">
        <f>((T61-J61/2)*M61-L61)/(T61+J61/2)</f>
        <v>0</v>
      </c>
      <c r="O61">
        <f>N61*(BO61+BP61)/1000.0</f>
        <v>0</v>
      </c>
      <c r="P61">
        <f>(BH61 - IF(AU61&gt;1, L61*BB61*100.0/(AW61), 0))*(BO61+BP61)/1000.0</f>
        <v>0</v>
      </c>
      <c r="Q61">
        <f>2.0/((1/S61-1/R61)+SIGN(S61)*SQRT((1/S61-1/R61)*(1/S61-1/R61) + 4*BC61/((BC61+1)*(BC61+1))*(2*1/S61*1/R61-1/R61*1/R61)))</f>
        <v>0</v>
      </c>
      <c r="R61">
        <f>IF(LEFT(BD61,1)&lt;&gt;"0",IF(LEFT(BD61,1)="1",3.0,BE61),$D$5+$E$5*(BV61*BO61/($K$5*1000))+$F$5*(BV61*BO61/($K$5*1000))*MAX(MIN(BB61,$J$5),$I$5)*MAX(MIN(BB61,$J$5),$I$5)+$G$5*MAX(MIN(BB61,$J$5),$I$5)*(BV61*BO61/($K$5*1000))+$H$5*(BV61*BO61/($K$5*1000))*(BV61*BO61/($K$5*1000)))</f>
        <v>0</v>
      </c>
      <c r="S61">
        <f>J61*(1000-(1000*0.61365*exp(17.502*W61/(240.97+W61))/(BO61+BP61)+BJ61)/2)/(1000*0.61365*exp(17.502*W61/(240.97+W61))/(BO61+BP61)-BJ61)</f>
        <v>0</v>
      </c>
      <c r="T61">
        <f>1/((BC61+1)/(Q61/1.6)+1/(R61/1.37)) + BC61/((BC61+1)/(Q61/1.6) + BC61/(R61/1.37))</f>
        <v>0</v>
      </c>
      <c r="U61">
        <f>(AX61*BA61)</f>
        <v>0</v>
      </c>
      <c r="V61">
        <f>(BQ61+(U61+2*0.95*5.67E-8*(((BQ61+$B$9)+273)^4-(BQ61+273)^4)-44100*J61)/(1.84*29.3*R61+8*0.95*5.67E-8*(BQ61+273)^3))</f>
        <v>0</v>
      </c>
      <c r="W61">
        <f>($C$9*BR61+$D$9*BS61+$E$9*V61)</f>
        <v>0</v>
      </c>
      <c r="X61">
        <f>0.61365*exp(17.502*W61/(240.97+W61))</f>
        <v>0</v>
      </c>
      <c r="Y61">
        <f>(Z61/AA61*100)</f>
        <v>0</v>
      </c>
      <c r="Z61">
        <f>BJ61*(BO61+BP61)/1000</f>
        <v>0</v>
      </c>
      <c r="AA61">
        <f>0.61365*exp(17.502*BQ61/(240.97+BQ61))</f>
        <v>0</v>
      </c>
      <c r="AB61">
        <f>(X61-BJ61*(BO61+BP61)/1000)</f>
        <v>0</v>
      </c>
      <c r="AC61">
        <f>(-J61*44100)</f>
        <v>0</v>
      </c>
      <c r="AD61">
        <f>2*29.3*R61*0.92*(BQ61-W61)</f>
        <v>0</v>
      </c>
      <c r="AE61">
        <f>2*0.95*5.67E-8*(((BQ61+$B$9)+273)^4-(W61+273)^4)</f>
        <v>0</v>
      </c>
      <c r="AF61">
        <f>U61+AE61+AC61+AD61</f>
        <v>0</v>
      </c>
      <c r="AG61">
        <f>BN61*AU61*(BI61-BH61*(1000-AU61*BK61)/(1000-AU61*BJ61))/(100*BB61)</f>
        <v>0</v>
      </c>
      <c r="AH61">
        <f>1000*BN61*AU61*(BJ61-BK61)/(100*BB61*(1000-AU61*BJ61))</f>
        <v>0</v>
      </c>
      <c r="AI61">
        <f>(AJ61 - AK61 - BO61*1E3/(8.314*(BQ61+273.15)) * AM61/BN61 * AL61) * BN61/(100*BB61) * (1000 - BK61)/1000</f>
        <v>0</v>
      </c>
      <c r="AJ61">
        <v>429.2556426814901</v>
      </c>
      <c r="AK61">
        <v>428.8147575757576</v>
      </c>
      <c r="AL61">
        <v>3.223854930033763E-05</v>
      </c>
      <c r="AM61">
        <v>61.35787655002243</v>
      </c>
      <c r="AN61">
        <f>(AP61 - AO61 + BO61*1E3/(8.314*(BQ61+273.15)) * AR61/BN61 * AQ61) * BN61/(100*BB61) * 1000/(1000 - AP61)</f>
        <v>0</v>
      </c>
      <c r="AO61">
        <v>21.50624049708376</v>
      </c>
      <c r="AP61">
        <v>21.50964755244756</v>
      </c>
      <c r="AQ61">
        <v>3.509400012876307E-06</v>
      </c>
      <c r="AR61">
        <v>91.88205700752289</v>
      </c>
      <c r="AS61">
        <v>0</v>
      </c>
      <c r="AT61">
        <v>0</v>
      </c>
      <c r="AU61">
        <f>IF(AS61*$H$15&gt;=AW61,1.0,(AW61/(AW61-AS61*$H$15)))</f>
        <v>0</v>
      </c>
      <c r="AV61">
        <f>(AU61-1)*100</f>
        <v>0</v>
      </c>
      <c r="AW61">
        <f>MAX(0,($B$15+$C$15*BV61)/(1+$D$15*BV61)*BO61/(BQ61+273)*$E$15)</f>
        <v>0</v>
      </c>
      <c r="AX61">
        <f>$B$13*BW61+$C$13*BX61+$F$13*CI61*(1-CL61)</f>
        <v>0</v>
      </c>
      <c r="AY61">
        <f>AX61*AZ61</f>
        <v>0</v>
      </c>
      <c r="AZ61">
        <f>($B$13*$D$11+$C$13*$D$11+$F$13*((CV61+CN61)/MAX(CV61+CN61+CW61, 0.1)*$I$11+CW61/MAX(CV61+CN61+CW61, 0.1)*$J$11))/($B$13+$C$13+$F$13)</f>
        <v>0</v>
      </c>
      <c r="BA61">
        <f>($B$13*$K$11+$C$13*$K$11+$F$13*((CV61+CN61)/MAX(CV61+CN61+CW61, 0.1)*$P$11+CW61/MAX(CV61+CN61+CW61, 0.1)*$Q$11))/($B$13+$C$13+$F$13)</f>
        <v>0</v>
      </c>
      <c r="BB61">
        <v>6</v>
      </c>
      <c r="BC61">
        <v>0.5</v>
      </c>
      <c r="BD61" t="s">
        <v>358</v>
      </c>
      <c r="BE61">
        <v>2</v>
      </c>
      <c r="BF61" t="b">
        <v>1</v>
      </c>
      <c r="BG61">
        <v>1774681911.1</v>
      </c>
      <c r="BH61">
        <v>419.583</v>
      </c>
      <c r="BI61">
        <v>420.0115</v>
      </c>
      <c r="BJ61">
        <v>21.50912</v>
      </c>
      <c r="BK61">
        <v>21.50621</v>
      </c>
      <c r="BL61">
        <v>419.9444</v>
      </c>
      <c r="BM61">
        <v>21.21177</v>
      </c>
      <c r="BN61">
        <v>500.0099999999999</v>
      </c>
      <c r="BO61">
        <v>101.0294</v>
      </c>
      <c r="BP61">
        <v>0.1000154</v>
      </c>
      <c r="BQ61">
        <v>26.89681</v>
      </c>
      <c r="BR61">
        <v>27.96734</v>
      </c>
      <c r="BS61">
        <v>999.9</v>
      </c>
      <c r="BT61">
        <v>0</v>
      </c>
      <c r="BU61">
        <v>0</v>
      </c>
      <c r="BV61">
        <v>9995.619000000001</v>
      </c>
      <c r="BW61">
        <v>0</v>
      </c>
      <c r="BX61">
        <v>0.3833920000000001</v>
      </c>
      <c r="BY61">
        <v>-0.4285216</v>
      </c>
      <c r="BZ61">
        <v>428.8061</v>
      </c>
      <c r="CA61">
        <v>429.2429</v>
      </c>
      <c r="CB61">
        <v>0.002903937</v>
      </c>
      <c r="CC61">
        <v>420.0115</v>
      </c>
      <c r="CD61">
        <v>21.50621</v>
      </c>
      <c r="CE61">
        <v>2.173055</v>
      </c>
      <c r="CF61">
        <v>2.172762</v>
      </c>
      <c r="CG61">
        <v>18.76502</v>
      </c>
      <c r="CH61">
        <v>18.76287</v>
      </c>
      <c r="CI61">
        <v>1799.997</v>
      </c>
      <c r="CJ61">
        <v>0</v>
      </c>
      <c r="CK61">
        <v>1</v>
      </c>
      <c r="CL61">
        <v>0</v>
      </c>
      <c r="CM61">
        <v>1.90481</v>
      </c>
      <c r="CN61">
        <v>0</v>
      </c>
      <c r="CO61">
        <v>94.9618</v>
      </c>
      <c r="CP61">
        <v>9208.183999999997</v>
      </c>
      <c r="CQ61">
        <v>38.937</v>
      </c>
      <c r="CR61">
        <v>39.75</v>
      </c>
      <c r="CS61">
        <v>39.312</v>
      </c>
      <c r="CT61">
        <v>38.25</v>
      </c>
      <c r="CU61">
        <v>38.875</v>
      </c>
      <c r="CV61">
        <v>0</v>
      </c>
      <c r="CW61">
        <v>1799.997</v>
      </c>
      <c r="CX61">
        <v>0</v>
      </c>
      <c r="CY61">
        <v>1774681912.4</v>
      </c>
      <c r="CZ61">
        <v>0</v>
      </c>
      <c r="DA61">
        <v>1774666326.5</v>
      </c>
      <c r="DB61" t="s">
        <v>359</v>
      </c>
      <c r="DC61">
        <v>1774666322</v>
      </c>
      <c r="DD61">
        <v>1774666326.5</v>
      </c>
      <c r="DE61">
        <v>2</v>
      </c>
      <c r="DF61">
        <v>0.343</v>
      </c>
      <c r="DG61">
        <v>-0.026</v>
      </c>
      <c r="DH61">
        <v>-0.36</v>
      </c>
      <c r="DI61">
        <v>0.298</v>
      </c>
      <c r="DJ61">
        <v>420</v>
      </c>
      <c r="DK61">
        <v>22</v>
      </c>
      <c r="DL61">
        <v>0.17</v>
      </c>
      <c r="DM61">
        <v>0.02</v>
      </c>
      <c r="DN61">
        <v>-0.4080802682926829</v>
      </c>
      <c r="DO61">
        <v>-0.1213013310104523</v>
      </c>
      <c r="DP61">
        <v>0.04237284845506981</v>
      </c>
      <c r="DQ61">
        <v>0</v>
      </c>
      <c r="DR61">
        <v>0.003563764292682927</v>
      </c>
      <c r="DS61">
        <v>-0.01194540535191637</v>
      </c>
      <c r="DT61">
        <v>0.001753181195808382</v>
      </c>
      <c r="DU61">
        <v>1</v>
      </c>
      <c r="DV61">
        <v>1</v>
      </c>
      <c r="DW61">
        <v>2</v>
      </c>
      <c r="DX61" t="s">
        <v>367</v>
      </c>
      <c r="DY61">
        <v>3.13058</v>
      </c>
      <c r="DZ61">
        <v>2.80629</v>
      </c>
      <c r="EA61">
        <v>0.0997778</v>
      </c>
      <c r="EB61">
        <v>0.0994939</v>
      </c>
      <c r="EC61">
        <v>0.105906</v>
      </c>
      <c r="ED61">
        <v>0.105582</v>
      </c>
      <c r="EE61">
        <v>21152.8</v>
      </c>
      <c r="EF61">
        <v>27424</v>
      </c>
      <c r="EG61">
        <v>26452.3</v>
      </c>
      <c r="EH61">
        <v>33006.7</v>
      </c>
      <c r="EI61">
        <v>34934.1</v>
      </c>
      <c r="EJ61">
        <v>40316.9</v>
      </c>
      <c r="EK61">
        <v>41104</v>
      </c>
      <c r="EL61">
        <v>46066.8</v>
      </c>
      <c r="EM61">
        <v>2.03595</v>
      </c>
      <c r="EN61">
        <v>2.00223</v>
      </c>
      <c r="EO61">
        <v>0.131689</v>
      </c>
      <c r="EP61">
        <v>0</v>
      </c>
      <c r="EQ61">
        <v>25.8172</v>
      </c>
      <c r="ER61">
        <v>999.9</v>
      </c>
      <c r="ES61">
        <v>67.40000000000001</v>
      </c>
      <c r="ET61">
        <v>27.4</v>
      </c>
      <c r="EU61">
        <v>24.4433</v>
      </c>
      <c r="EV61">
        <v>61.0126</v>
      </c>
      <c r="EW61">
        <v>31.6747</v>
      </c>
      <c r="EX61">
        <v>1</v>
      </c>
      <c r="EY61">
        <v>0.285569</v>
      </c>
      <c r="EZ61">
        <v>0.438213</v>
      </c>
      <c r="FA61">
        <v>20.2714</v>
      </c>
      <c r="FB61">
        <v>5.18749</v>
      </c>
      <c r="FC61">
        <v>11.9441</v>
      </c>
      <c r="FD61">
        <v>4.95575</v>
      </c>
      <c r="FE61">
        <v>3.285</v>
      </c>
      <c r="FF61">
        <v>9999</v>
      </c>
      <c r="FG61">
        <v>9999</v>
      </c>
      <c r="FH61">
        <v>9999</v>
      </c>
      <c r="FI61">
        <v>999.9</v>
      </c>
      <c r="FJ61">
        <v>1.86127</v>
      </c>
      <c r="FK61">
        <v>1.86264</v>
      </c>
      <c r="FL61">
        <v>1.86005</v>
      </c>
      <c r="FM61">
        <v>1.85837</v>
      </c>
      <c r="FN61">
        <v>1.86209</v>
      </c>
      <c r="FO61">
        <v>1.85886</v>
      </c>
      <c r="FP61">
        <v>1.85791</v>
      </c>
      <c r="FQ61">
        <v>1.8608</v>
      </c>
      <c r="FR61">
        <v>0</v>
      </c>
      <c r="FS61">
        <v>0</v>
      </c>
      <c r="FT61">
        <v>0</v>
      </c>
      <c r="FU61">
        <v>4.5</v>
      </c>
      <c r="FV61" t="s">
        <v>361</v>
      </c>
      <c r="FW61" t="s">
        <v>362</v>
      </c>
      <c r="FX61" t="s">
        <v>363</v>
      </c>
      <c r="FY61" t="s">
        <v>364</v>
      </c>
      <c r="FZ61" t="s">
        <v>364</v>
      </c>
      <c r="GA61" t="s">
        <v>363</v>
      </c>
      <c r="GB61">
        <v>0</v>
      </c>
      <c r="GC61">
        <v>100</v>
      </c>
      <c r="GD61">
        <v>100</v>
      </c>
      <c r="GE61">
        <v>-0.362</v>
      </c>
      <c r="GF61">
        <v>0.2974</v>
      </c>
      <c r="GG61">
        <v>-1.589593225013521</v>
      </c>
      <c r="GH61">
        <v>0.00192992804097616</v>
      </c>
      <c r="GI61">
        <v>3.244687122451424E-06</v>
      </c>
      <c r="GJ61">
        <v>-2.087531120305573E-09</v>
      </c>
      <c r="GK61">
        <v>0.05776174702018427</v>
      </c>
      <c r="GL61">
        <v>0.005089068596103195</v>
      </c>
      <c r="GM61">
        <v>0.0003257216593697226</v>
      </c>
      <c r="GN61">
        <v>-1.562898368296355E-06</v>
      </c>
      <c r="GO61">
        <v>0</v>
      </c>
      <c r="GP61">
        <v>1257</v>
      </c>
      <c r="GQ61">
        <v>1</v>
      </c>
      <c r="GR61">
        <v>31</v>
      </c>
      <c r="GS61">
        <v>259.9</v>
      </c>
      <c r="GT61">
        <v>259.8</v>
      </c>
      <c r="GU61">
        <v>1.07788</v>
      </c>
      <c r="GV61">
        <v>2.39624</v>
      </c>
      <c r="GW61">
        <v>1.44775</v>
      </c>
      <c r="GX61">
        <v>2.20337</v>
      </c>
      <c r="GY61">
        <v>1.44653</v>
      </c>
      <c r="GZ61">
        <v>2.25098</v>
      </c>
      <c r="HA61">
        <v>33.0875</v>
      </c>
      <c r="HB61">
        <v>14.8062</v>
      </c>
      <c r="HC61">
        <v>18</v>
      </c>
      <c r="HD61">
        <v>531.793</v>
      </c>
      <c r="HE61">
        <v>523.485</v>
      </c>
      <c r="HF61">
        <v>25.0002</v>
      </c>
      <c r="HG61">
        <v>30.6399</v>
      </c>
      <c r="HH61">
        <v>30.0001</v>
      </c>
      <c r="HI61">
        <v>30.9998</v>
      </c>
      <c r="HJ61">
        <v>31.0069</v>
      </c>
      <c r="HK61">
        <v>21.5725</v>
      </c>
      <c r="HL61">
        <v>20.0583</v>
      </c>
      <c r="HM61">
        <v>100</v>
      </c>
      <c r="HN61">
        <v>25</v>
      </c>
      <c r="HO61">
        <v>420</v>
      </c>
      <c r="HP61">
        <v>21.5</v>
      </c>
      <c r="HQ61">
        <v>103.163</v>
      </c>
      <c r="HR61">
        <v>102.038</v>
      </c>
    </row>
    <row r="62" spans="1:226">
      <c r="A62">
        <v>44</v>
      </c>
      <c r="B62">
        <v>1774681918</v>
      </c>
      <c r="C62">
        <v>172</v>
      </c>
      <c r="D62" t="s">
        <v>450</v>
      </c>
      <c r="E62" t="s">
        <v>451</v>
      </c>
      <c r="F62">
        <v>5</v>
      </c>
      <c r="I62">
        <v>1774681915.1</v>
      </c>
      <c r="J62">
        <f>(K62)/1000</f>
        <v>0</v>
      </c>
      <c r="K62">
        <f>IF(BF62, AN62, AH62)</f>
        <v>0</v>
      </c>
      <c r="L62">
        <f>IF(BF62, AI62, AG62)</f>
        <v>0</v>
      </c>
      <c r="M62">
        <f>BH62 - IF(AU62&gt;1, L62*BB62*100.0/(AW62), 0)</f>
        <v>0</v>
      </c>
      <c r="N62">
        <f>((T62-J62/2)*M62-L62)/(T62+J62/2)</f>
        <v>0</v>
      </c>
      <c r="O62">
        <f>N62*(BO62+BP62)/1000.0</f>
        <v>0</v>
      </c>
      <c r="P62">
        <f>(BH62 - IF(AU62&gt;1, L62*BB62*100.0/(AW62), 0))*(BO62+BP62)/1000.0</f>
        <v>0</v>
      </c>
      <c r="Q62">
        <f>2.0/((1/S62-1/R62)+SIGN(S62)*SQRT((1/S62-1/R62)*(1/S62-1/R62) + 4*BC62/((BC62+1)*(BC62+1))*(2*1/S62*1/R62-1/R62*1/R62)))</f>
        <v>0</v>
      </c>
      <c r="R62">
        <f>IF(LEFT(BD62,1)&lt;&gt;"0",IF(LEFT(BD62,1)="1",3.0,BE62),$D$5+$E$5*(BV62*BO62/($K$5*1000))+$F$5*(BV62*BO62/($K$5*1000))*MAX(MIN(BB62,$J$5),$I$5)*MAX(MIN(BB62,$J$5),$I$5)+$G$5*MAX(MIN(BB62,$J$5),$I$5)*(BV62*BO62/($K$5*1000))+$H$5*(BV62*BO62/($K$5*1000))*(BV62*BO62/($K$5*1000)))</f>
        <v>0</v>
      </c>
      <c r="S62">
        <f>J62*(1000-(1000*0.61365*exp(17.502*W62/(240.97+W62))/(BO62+BP62)+BJ62)/2)/(1000*0.61365*exp(17.502*W62/(240.97+W62))/(BO62+BP62)-BJ62)</f>
        <v>0</v>
      </c>
      <c r="T62">
        <f>1/((BC62+1)/(Q62/1.6)+1/(R62/1.37)) + BC62/((BC62+1)/(Q62/1.6) + BC62/(R62/1.37))</f>
        <v>0</v>
      </c>
      <c r="U62">
        <f>(AX62*BA62)</f>
        <v>0</v>
      </c>
      <c r="V62">
        <f>(BQ62+(U62+2*0.95*5.67E-8*(((BQ62+$B$9)+273)^4-(BQ62+273)^4)-44100*J62)/(1.84*29.3*R62+8*0.95*5.67E-8*(BQ62+273)^3))</f>
        <v>0</v>
      </c>
      <c r="W62">
        <f>($C$9*BR62+$D$9*BS62+$E$9*V62)</f>
        <v>0</v>
      </c>
      <c r="X62">
        <f>0.61365*exp(17.502*W62/(240.97+W62))</f>
        <v>0</v>
      </c>
      <c r="Y62">
        <f>(Z62/AA62*100)</f>
        <v>0</v>
      </c>
      <c r="Z62">
        <f>BJ62*(BO62+BP62)/1000</f>
        <v>0</v>
      </c>
      <c r="AA62">
        <f>0.61365*exp(17.502*BQ62/(240.97+BQ62))</f>
        <v>0</v>
      </c>
      <c r="AB62">
        <f>(X62-BJ62*(BO62+BP62)/1000)</f>
        <v>0</v>
      </c>
      <c r="AC62">
        <f>(-J62*44100)</f>
        <v>0</v>
      </c>
      <c r="AD62">
        <f>2*29.3*R62*0.92*(BQ62-W62)</f>
        <v>0</v>
      </c>
      <c r="AE62">
        <f>2*0.95*5.67E-8*(((BQ62+$B$9)+273)^4-(W62+273)^4)</f>
        <v>0</v>
      </c>
      <c r="AF62">
        <f>U62+AE62+AC62+AD62</f>
        <v>0</v>
      </c>
      <c r="AG62">
        <f>BN62*AU62*(BI62-BH62*(1000-AU62*BK62)/(1000-AU62*BJ62))/(100*BB62)</f>
        <v>0</v>
      </c>
      <c r="AH62">
        <f>1000*BN62*AU62*(BJ62-BK62)/(100*BB62*(1000-AU62*BJ62))</f>
        <v>0</v>
      </c>
      <c r="AI62">
        <f>(AJ62 - AK62 - BO62*1E3/(8.314*(BQ62+273.15)) * AM62/BN62 * AL62) * BN62/(100*BB62) * (1000 - BK62)/1000</f>
        <v>0</v>
      </c>
      <c r="AJ62">
        <v>429.2070890619473</v>
      </c>
      <c r="AK62">
        <v>428.8303212121212</v>
      </c>
      <c r="AL62">
        <v>3.168984033973484E-05</v>
      </c>
      <c r="AM62">
        <v>61.35787655002243</v>
      </c>
      <c r="AN62">
        <f>(AP62 - AO62 + BO62*1E3/(8.314*(BQ62+273.15)) * AR62/BN62 * AQ62) * BN62/(100*BB62) * 1000/(1000 - AP62)</f>
        <v>0</v>
      </c>
      <c r="AO62">
        <v>21.50589317676859</v>
      </c>
      <c r="AP62">
        <v>21.50998251748253</v>
      </c>
      <c r="AQ62">
        <v>7.137836082205775E-07</v>
      </c>
      <c r="AR62">
        <v>91.88205700752289</v>
      </c>
      <c r="AS62">
        <v>0</v>
      </c>
      <c r="AT62">
        <v>0</v>
      </c>
      <c r="AU62">
        <f>IF(AS62*$H$15&gt;=AW62,1.0,(AW62/(AW62-AS62*$H$15)))</f>
        <v>0</v>
      </c>
      <c r="AV62">
        <f>(AU62-1)*100</f>
        <v>0</v>
      </c>
      <c r="AW62">
        <f>MAX(0,($B$15+$C$15*BV62)/(1+$D$15*BV62)*BO62/(BQ62+273)*$E$15)</f>
        <v>0</v>
      </c>
      <c r="AX62">
        <f>$B$13*BW62+$C$13*BX62+$F$13*CI62*(1-CL62)</f>
        <v>0</v>
      </c>
      <c r="AY62">
        <f>AX62*AZ62</f>
        <v>0</v>
      </c>
      <c r="AZ62">
        <f>($B$13*$D$11+$C$13*$D$11+$F$13*((CV62+CN62)/MAX(CV62+CN62+CW62, 0.1)*$I$11+CW62/MAX(CV62+CN62+CW62, 0.1)*$J$11))/($B$13+$C$13+$F$13)</f>
        <v>0</v>
      </c>
      <c r="BA62">
        <f>($B$13*$K$11+$C$13*$K$11+$F$13*((CV62+CN62)/MAX(CV62+CN62+CW62, 0.1)*$P$11+CW62/MAX(CV62+CN62+CW62, 0.1)*$Q$11))/($B$13+$C$13+$F$13)</f>
        <v>0</v>
      </c>
      <c r="BB62">
        <v>6</v>
      </c>
      <c r="BC62">
        <v>0.5</v>
      </c>
      <c r="BD62" t="s">
        <v>358</v>
      </c>
      <c r="BE62">
        <v>2</v>
      </c>
      <c r="BF62" t="b">
        <v>1</v>
      </c>
      <c r="BG62">
        <v>1774681915.1</v>
      </c>
      <c r="BH62">
        <v>419.5917000000001</v>
      </c>
      <c r="BI62">
        <v>419.9862</v>
      </c>
      <c r="BJ62">
        <v>21.50982</v>
      </c>
      <c r="BK62">
        <v>21.50526</v>
      </c>
      <c r="BL62">
        <v>419.9534</v>
      </c>
      <c r="BM62">
        <v>21.21246</v>
      </c>
      <c r="BN62">
        <v>500.0142000000001</v>
      </c>
      <c r="BO62">
        <v>101.0287</v>
      </c>
      <c r="BP62">
        <v>0.09993096</v>
      </c>
      <c r="BQ62">
        <v>26.90031</v>
      </c>
      <c r="BR62">
        <v>27.97091</v>
      </c>
      <c r="BS62">
        <v>999.9</v>
      </c>
      <c r="BT62">
        <v>0</v>
      </c>
      <c r="BU62">
        <v>0</v>
      </c>
      <c r="BV62">
        <v>9998.566000000001</v>
      </c>
      <c r="BW62">
        <v>0</v>
      </c>
      <c r="BX62">
        <v>0.3833920000000001</v>
      </c>
      <c r="BY62">
        <v>-0.394458</v>
      </c>
      <c r="BZ62">
        <v>428.8155</v>
      </c>
      <c r="CA62">
        <v>429.2169</v>
      </c>
      <c r="CB62">
        <v>0.004548073</v>
      </c>
      <c r="CC62">
        <v>419.9862</v>
      </c>
      <c r="CD62">
        <v>21.50526</v>
      </c>
      <c r="CE62">
        <v>2.173106</v>
      </c>
      <c r="CF62">
        <v>2.172646</v>
      </c>
      <c r="CG62">
        <v>18.76541</v>
      </c>
      <c r="CH62">
        <v>18.76203</v>
      </c>
      <c r="CI62">
        <v>1799.995</v>
      </c>
      <c r="CJ62">
        <v>0</v>
      </c>
      <c r="CK62">
        <v>1</v>
      </c>
      <c r="CL62">
        <v>0</v>
      </c>
      <c r="CM62">
        <v>1.8349</v>
      </c>
      <c r="CN62">
        <v>0</v>
      </c>
      <c r="CO62">
        <v>95.06707</v>
      </c>
      <c r="CP62">
        <v>9208.182000000001</v>
      </c>
      <c r="CQ62">
        <v>38.937</v>
      </c>
      <c r="CR62">
        <v>39.75</v>
      </c>
      <c r="CS62">
        <v>39.3372</v>
      </c>
      <c r="CT62">
        <v>38.25</v>
      </c>
      <c r="CU62">
        <v>38.875</v>
      </c>
      <c r="CV62">
        <v>0</v>
      </c>
      <c r="CW62">
        <v>1799.995</v>
      </c>
      <c r="CX62">
        <v>0</v>
      </c>
      <c r="CY62">
        <v>1774681916.6</v>
      </c>
      <c r="CZ62">
        <v>0</v>
      </c>
      <c r="DA62">
        <v>1774666326.5</v>
      </c>
      <c r="DB62" t="s">
        <v>359</v>
      </c>
      <c r="DC62">
        <v>1774666322</v>
      </c>
      <c r="DD62">
        <v>1774666326.5</v>
      </c>
      <c r="DE62">
        <v>2</v>
      </c>
      <c r="DF62">
        <v>0.343</v>
      </c>
      <c r="DG62">
        <v>-0.026</v>
      </c>
      <c r="DH62">
        <v>-0.36</v>
      </c>
      <c r="DI62">
        <v>0.298</v>
      </c>
      <c r="DJ62">
        <v>420</v>
      </c>
      <c r="DK62">
        <v>22</v>
      </c>
      <c r="DL62">
        <v>0.17</v>
      </c>
      <c r="DM62">
        <v>0.02</v>
      </c>
      <c r="DN62">
        <v>-0.4118689268292683</v>
      </c>
      <c r="DO62">
        <v>0.1013881463414636</v>
      </c>
      <c r="DP62">
        <v>0.0360981991486436</v>
      </c>
      <c r="DQ62">
        <v>0</v>
      </c>
      <c r="DR62">
        <v>0.003441786731707316</v>
      </c>
      <c r="DS62">
        <v>-0.002877930815330996</v>
      </c>
      <c r="DT62">
        <v>0.001659102180896218</v>
      </c>
      <c r="DU62">
        <v>1</v>
      </c>
      <c r="DV62">
        <v>1</v>
      </c>
      <c r="DW62">
        <v>2</v>
      </c>
      <c r="DX62" t="s">
        <v>367</v>
      </c>
      <c r="DY62">
        <v>3.13046</v>
      </c>
      <c r="DZ62">
        <v>2.80654</v>
      </c>
      <c r="EA62">
        <v>0.09977800000000001</v>
      </c>
      <c r="EB62">
        <v>0.09949529999999999</v>
      </c>
      <c r="EC62">
        <v>0.105908</v>
      </c>
      <c r="ED62">
        <v>0.105577</v>
      </c>
      <c r="EE62">
        <v>21152.9</v>
      </c>
      <c r="EF62">
        <v>27423.8</v>
      </c>
      <c r="EG62">
        <v>26452.5</v>
      </c>
      <c r="EH62">
        <v>33006.4</v>
      </c>
      <c r="EI62">
        <v>34934.2</v>
      </c>
      <c r="EJ62">
        <v>40316.7</v>
      </c>
      <c r="EK62">
        <v>41104.3</v>
      </c>
      <c r="EL62">
        <v>46066.3</v>
      </c>
      <c r="EM62">
        <v>2.03558</v>
      </c>
      <c r="EN62">
        <v>2.00245</v>
      </c>
      <c r="EO62">
        <v>0.13113</v>
      </c>
      <c r="EP62">
        <v>0</v>
      </c>
      <c r="EQ62">
        <v>25.8199</v>
      </c>
      <c r="ER62">
        <v>999.9</v>
      </c>
      <c r="ES62">
        <v>67.40000000000001</v>
      </c>
      <c r="ET62">
        <v>27.4</v>
      </c>
      <c r="EU62">
        <v>24.4435</v>
      </c>
      <c r="EV62">
        <v>61.2126</v>
      </c>
      <c r="EW62">
        <v>31.5785</v>
      </c>
      <c r="EX62">
        <v>1</v>
      </c>
      <c r="EY62">
        <v>0.285574</v>
      </c>
      <c r="EZ62">
        <v>0.439409</v>
      </c>
      <c r="FA62">
        <v>20.2712</v>
      </c>
      <c r="FB62">
        <v>5.18794</v>
      </c>
      <c r="FC62">
        <v>11.9441</v>
      </c>
      <c r="FD62">
        <v>4.95555</v>
      </c>
      <c r="FE62">
        <v>3.285</v>
      </c>
      <c r="FF62">
        <v>9999</v>
      </c>
      <c r="FG62">
        <v>9999</v>
      </c>
      <c r="FH62">
        <v>9999</v>
      </c>
      <c r="FI62">
        <v>999.9</v>
      </c>
      <c r="FJ62">
        <v>1.86127</v>
      </c>
      <c r="FK62">
        <v>1.86263</v>
      </c>
      <c r="FL62">
        <v>1.86005</v>
      </c>
      <c r="FM62">
        <v>1.85837</v>
      </c>
      <c r="FN62">
        <v>1.86211</v>
      </c>
      <c r="FO62">
        <v>1.85886</v>
      </c>
      <c r="FP62">
        <v>1.85791</v>
      </c>
      <c r="FQ62">
        <v>1.86079</v>
      </c>
      <c r="FR62">
        <v>0</v>
      </c>
      <c r="FS62">
        <v>0</v>
      </c>
      <c r="FT62">
        <v>0</v>
      </c>
      <c r="FU62">
        <v>4.5</v>
      </c>
      <c r="FV62" t="s">
        <v>361</v>
      </c>
      <c r="FW62" t="s">
        <v>362</v>
      </c>
      <c r="FX62" t="s">
        <v>363</v>
      </c>
      <c r="FY62" t="s">
        <v>364</v>
      </c>
      <c r="FZ62" t="s">
        <v>364</v>
      </c>
      <c r="GA62" t="s">
        <v>363</v>
      </c>
      <c r="GB62">
        <v>0</v>
      </c>
      <c r="GC62">
        <v>100</v>
      </c>
      <c r="GD62">
        <v>100</v>
      </c>
      <c r="GE62">
        <v>-0.362</v>
      </c>
      <c r="GF62">
        <v>0.2974</v>
      </c>
      <c r="GG62">
        <v>-1.589593225013521</v>
      </c>
      <c r="GH62">
        <v>0.00192992804097616</v>
      </c>
      <c r="GI62">
        <v>3.244687122451424E-06</v>
      </c>
      <c r="GJ62">
        <v>-2.087531120305573E-09</v>
      </c>
      <c r="GK62">
        <v>0.05776174702018427</v>
      </c>
      <c r="GL62">
        <v>0.005089068596103195</v>
      </c>
      <c r="GM62">
        <v>0.0003257216593697226</v>
      </c>
      <c r="GN62">
        <v>-1.562898368296355E-06</v>
      </c>
      <c r="GO62">
        <v>0</v>
      </c>
      <c r="GP62">
        <v>1257</v>
      </c>
      <c r="GQ62">
        <v>1</v>
      </c>
      <c r="GR62">
        <v>31</v>
      </c>
      <c r="GS62">
        <v>259.9</v>
      </c>
      <c r="GT62">
        <v>259.9</v>
      </c>
      <c r="GU62">
        <v>1.0791</v>
      </c>
      <c r="GV62">
        <v>2.3999</v>
      </c>
      <c r="GW62">
        <v>1.44775</v>
      </c>
      <c r="GX62">
        <v>2.20215</v>
      </c>
      <c r="GY62">
        <v>1.44653</v>
      </c>
      <c r="GZ62">
        <v>2.27539</v>
      </c>
      <c r="HA62">
        <v>33.1099</v>
      </c>
      <c r="HB62">
        <v>14.8062</v>
      </c>
      <c r="HC62">
        <v>18</v>
      </c>
      <c r="HD62">
        <v>531.5549999999999</v>
      </c>
      <c r="HE62">
        <v>523.638</v>
      </c>
      <c r="HF62">
        <v>25.0002</v>
      </c>
      <c r="HG62">
        <v>30.6425</v>
      </c>
      <c r="HH62">
        <v>30.0002</v>
      </c>
      <c r="HI62">
        <v>30.9998</v>
      </c>
      <c r="HJ62">
        <v>31.0069</v>
      </c>
      <c r="HK62">
        <v>21.5723</v>
      </c>
      <c r="HL62">
        <v>20.0583</v>
      </c>
      <c r="HM62">
        <v>100</v>
      </c>
      <c r="HN62">
        <v>25</v>
      </c>
      <c r="HO62">
        <v>420</v>
      </c>
      <c r="HP62">
        <v>21.5</v>
      </c>
      <c r="HQ62">
        <v>103.164</v>
      </c>
      <c r="HR62">
        <v>102.037</v>
      </c>
    </row>
    <row r="63" spans="1:226">
      <c r="A63">
        <v>45</v>
      </c>
      <c r="B63">
        <v>1774681922</v>
      </c>
      <c r="C63">
        <v>176</v>
      </c>
      <c r="D63" t="s">
        <v>452</v>
      </c>
      <c r="E63" t="s">
        <v>453</v>
      </c>
      <c r="F63">
        <v>5</v>
      </c>
      <c r="I63">
        <v>1774681919.1</v>
      </c>
      <c r="J63">
        <f>(K63)/1000</f>
        <v>0</v>
      </c>
      <c r="K63">
        <f>IF(BF63, AN63, AH63)</f>
        <v>0</v>
      </c>
      <c r="L63">
        <f>IF(BF63, AI63, AG63)</f>
        <v>0</v>
      </c>
      <c r="M63">
        <f>BH63 - IF(AU63&gt;1, L63*BB63*100.0/(AW63), 0)</f>
        <v>0</v>
      </c>
      <c r="N63">
        <f>((T63-J63/2)*M63-L63)/(T63+J63/2)</f>
        <v>0</v>
      </c>
      <c r="O63">
        <f>N63*(BO63+BP63)/1000.0</f>
        <v>0</v>
      </c>
      <c r="P63">
        <f>(BH63 - IF(AU63&gt;1, L63*BB63*100.0/(AW63), 0))*(BO63+BP63)/1000.0</f>
        <v>0</v>
      </c>
      <c r="Q63">
        <f>2.0/((1/S63-1/R63)+SIGN(S63)*SQRT((1/S63-1/R63)*(1/S63-1/R63) + 4*BC63/((BC63+1)*(BC63+1))*(2*1/S63*1/R63-1/R63*1/R63)))</f>
        <v>0</v>
      </c>
      <c r="R63">
        <f>IF(LEFT(BD63,1)&lt;&gt;"0",IF(LEFT(BD63,1)="1",3.0,BE63),$D$5+$E$5*(BV63*BO63/($K$5*1000))+$F$5*(BV63*BO63/($K$5*1000))*MAX(MIN(BB63,$J$5),$I$5)*MAX(MIN(BB63,$J$5),$I$5)+$G$5*MAX(MIN(BB63,$J$5),$I$5)*(BV63*BO63/($K$5*1000))+$H$5*(BV63*BO63/($K$5*1000))*(BV63*BO63/($K$5*1000)))</f>
        <v>0</v>
      </c>
      <c r="S63">
        <f>J63*(1000-(1000*0.61365*exp(17.502*W63/(240.97+W63))/(BO63+BP63)+BJ63)/2)/(1000*0.61365*exp(17.502*W63/(240.97+W63))/(BO63+BP63)-BJ63)</f>
        <v>0</v>
      </c>
      <c r="T63">
        <f>1/((BC63+1)/(Q63/1.6)+1/(R63/1.37)) + BC63/((BC63+1)/(Q63/1.6) + BC63/(R63/1.37))</f>
        <v>0</v>
      </c>
      <c r="U63">
        <f>(AX63*BA63)</f>
        <v>0</v>
      </c>
      <c r="V63">
        <f>(BQ63+(U63+2*0.95*5.67E-8*(((BQ63+$B$9)+273)^4-(BQ63+273)^4)-44100*J63)/(1.84*29.3*R63+8*0.95*5.67E-8*(BQ63+273)^3))</f>
        <v>0</v>
      </c>
      <c r="W63">
        <f>($C$9*BR63+$D$9*BS63+$E$9*V63)</f>
        <v>0</v>
      </c>
      <c r="X63">
        <f>0.61365*exp(17.502*W63/(240.97+W63))</f>
        <v>0</v>
      </c>
      <c r="Y63">
        <f>(Z63/AA63*100)</f>
        <v>0</v>
      </c>
      <c r="Z63">
        <f>BJ63*(BO63+BP63)/1000</f>
        <v>0</v>
      </c>
      <c r="AA63">
        <f>0.61365*exp(17.502*BQ63/(240.97+BQ63))</f>
        <v>0</v>
      </c>
      <c r="AB63">
        <f>(X63-BJ63*(BO63+BP63)/1000)</f>
        <v>0</v>
      </c>
      <c r="AC63">
        <f>(-J63*44100)</f>
        <v>0</v>
      </c>
      <c r="AD63">
        <f>2*29.3*R63*0.92*(BQ63-W63)</f>
        <v>0</v>
      </c>
      <c r="AE63">
        <f>2*0.95*5.67E-8*(((BQ63+$B$9)+273)^4-(W63+273)^4)</f>
        <v>0</v>
      </c>
      <c r="AF63">
        <f>U63+AE63+AC63+AD63</f>
        <v>0</v>
      </c>
      <c r="AG63">
        <f>BN63*AU63*(BI63-BH63*(1000-AU63*BK63)/(1000-AU63*BJ63))/(100*BB63)</f>
        <v>0</v>
      </c>
      <c r="AH63">
        <f>1000*BN63*AU63*(BJ63-BK63)/(100*BB63*(1000-AU63*BJ63))</f>
        <v>0</v>
      </c>
      <c r="AI63">
        <f>(AJ63 - AK63 - BO63*1E3/(8.314*(BQ63+273.15)) * AM63/BN63 * AL63) * BN63/(100*BB63) * (1000 - BK63)/1000</f>
        <v>0</v>
      </c>
      <c r="AJ63">
        <v>429.2185721383204</v>
      </c>
      <c r="AK63">
        <v>428.7819212121211</v>
      </c>
      <c r="AL63">
        <v>-7.216184343560807E-05</v>
      </c>
      <c r="AM63">
        <v>61.35787655002243</v>
      </c>
      <c r="AN63">
        <f>(AP63 - AO63 + BO63*1E3/(8.314*(BQ63+273.15)) * AR63/BN63 * AQ63) * BN63/(100*BB63) * 1000/(1000 - AP63)</f>
        <v>0</v>
      </c>
      <c r="AO63">
        <v>21.50421250200721</v>
      </c>
      <c r="AP63">
        <v>21.50831258741259</v>
      </c>
      <c r="AQ63">
        <v>-9.807131020975219E-07</v>
      </c>
      <c r="AR63">
        <v>91.88205700752289</v>
      </c>
      <c r="AS63">
        <v>0</v>
      </c>
      <c r="AT63">
        <v>0</v>
      </c>
      <c r="AU63">
        <f>IF(AS63*$H$15&gt;=AW63,1.0,(AW63/(AW63-AS63*$H$15)))</f>
        <v>0</v>
      </c>
      <c r="AV63">
        <f>(AU63-1)*100</f>
        <v>0</v>
      </c>
      <c r="AW63">
        <f>MAX(0,($B$15+$C$15*BV63)/(1+$D$15*BV63)*BO63/(BQ63+273)*$E$15)</f>
        <v>0</v>
      </c>
      <c r="AX63">
        <f>$B$13*BW63+$C$13*BX63+$F$13*CI63*(1-CL63)</f>
        <v>0</v>
      </c>
      <c r="AY63">
        <f>AX63*AZ63</f>
        <v>0</v>
      </c>
      <c r="AZ63">
        <f>($B$13*$D$11+$C$13*$D$11+$F$13*((CV63+CN63)/MAX(CV63+CN63+CW63, 0.1)*$I$11+CW63/MAX(CV63+CN63+CW63, 0.1)*$J$11))/($B$13+$C$13+$F$13)</f>
        <v>0</v>
      </c>
      <c r="BA63">
        <f>($B$13*$K$11+$C$13*$K$11+$F$13*((CV63+CN63)/MAX(CV63+CN63+CW63, 0.1)*$P$11+CW63/MAX(CV63+CN63+CW63, 0.1)*$Q$11))/($B$13+$C$13+$F$13)</f>
        <v>0</v>
      </c>
      <c r="BB63">
        <v>6</v>
      </c>
      <c r="BC63">
        <v>0.5</v>
      </c>
      <c r="BD63" t="s">
        <v>358</v>
      </c>
      <c r="BE63">
        <v>2</v>
      </c>
      <c r="BF63" t="b">
        <v>1</v>
      </c>
      <c r="BG63">
        <v>1774681919.1</v>
      </c>
      <c r="BH63">
        <v>419.5848</v>
      </c>
      <c r="BI63">
        <v>419.9923</v>
      </c>
      <c r="BJ63">
        <v>21.50928</v>
      </c>
      <c r="BK63">
        <v>21.50443</v>
      </c>
      <c r="BL63">
        <v>419.9464999999999</v>
      </c>
      <c r="BM63">
        <v>21.2119</v>
      </c>
      <c r="BN63">
        <v>500.0203</v>
      </c>
      <c r="BO63">
        <v>101.029</v>
      </c>
      <c r="BP63">
        <v>0.09995232000000001</v>
      </c>
      <c r="BQ63">
        <v>26.90173</v>
      </c>
      <c r="BR63">
        <v>27.97415</v>
      </c>
      <c r="BS63">
        <v>999.9</v>
      </c>
      <c r="BT63">
        <v>0</v>
      </c>
      <c r="BU63">
        <v>0</v>
      </c>
      <c r="BV63">
        <v>10008.625</v>
      </c>
      <c r="BW63">
        <v>0</v>
      </c>
      <c r="BX63">
        <v>0.3833920000000001</v>
      </c>
      <c r="BY63">
        <v>-0.4072813</v>
      </c>
      <c r="BZ63">
        <v>428.8082000000001</v>
      </c>
      <c r="CA63">
        <v>429.2223</v>
      </c>
      <c r="CB63">
        <v>0.004820823</v>
      </c>
      <c r="CC63">
        <v>419.9923</v>
      </c>
      <c r="CD63">
        <v>21.50443</v>
      </c>
      <c r="CE63">
        <v>2.173055</v>
      </c>
      <c r="CF63">
        <v>2.172568</v>
      </c>
      <c r="CG63">
        <v>18.76504</v>
      </c>
      <c r="CH63">
        <v>18.76145</v>
      </c>
      <c r="CI63">
        <v>1800.002</v>
      </c>
      <c r="CJ63">
        <v>0</v>
      </c>
      <c r="CK63">
        <v>1</v>
      </c>
      <c r="CL63">
        <v>0</v>
      </c>
      <c r="CM63">
        <v>1.5878</v>
      </c>
      <c r="CN63">
        <v>0</v>
      </c>
      <c r="CO63">
        <v>95.0848</v>
      </c>
      <c r="CP63">
        <v>9208.211000000001</v>
      </c>
      <c r="CQ63">
        <v>38.937</v>
      </c>
      <c r="CR63">
        <v>39.75</v>
      </c>
      <c r="CS63">
        <v>39.3246</v>
      </c>
      <c r="CT63">
        <v>38.25</v>
      </c>
      <c r="CU63">
        <v>38.875</v>
      </c>
      <c r="CV63">
        <v>0</v>
      </c>
      <c r="CW63">
        <v>1800.002</v>
      </c>
      <c r="CX63">
        <v>0</v>
      </c>
      <c r="CY63">
        <v>1774681920.2</v>
      </c>
      <c r="CZ63">
        <v>0</v>
      </c>
      <c r="DA63">
        <v>1774666326.5</v>
      </c>
      <c r="DB63" t="s">
        <v>359</v>
      </c>
      <c r="DC63">
        <v>1774666322</v>
      </c>
      <c r="DD63">
        <v>1774666326.5</v>
      </c>
      <c r="DE63">
        <v>2</v>
      </c>
      <c r="DF63">
        <v>0.343</v>
      </c>
      <c r="DG63">
        <v>-0.026</v>
      </c>
      <c r="DH63">
        <v>-0.36</v>
      </c>
      <c r="DI63">
        <v>0.298</v>
      </c>
      <c r="DJ63">
        <v>420</v>
      </c>
      <c r="DK63">
        <v>22</v>
      </c>
      <c r="DL63">
        <v>0.17</v>
      </c>
      <c r="DM63">
        <v>0.02</v>
      </c>
      <c r="DN63">
        <v>-0.4026123902439024</v>
      </c>
      <c r="DO63">
        <v>-0.09709818815331138</v>
      </c>
      <c r="DP63">
        <v>0.02726754789916166</v>
      </c>
      <c r="DQ63">
        <v>1</v>
      </c>
      <c r="DR63">
        <v>0.003288733560975609</v>
      </c>
      <c r="DS63">
        <v>0.01078943075958188</v>
      </c>
      <c r="DT63">
        <v>0.001429921074332905</v>
      </c>
      <c r="DU63">
        <v>1</v>
      </c>
      <c r="DV63">
        <v>2</v>
      </c>
      <c r="DW63">
        <v>2</v>
      </c>
      <c r="DX63" t="s">
        <v>360</v>
      </c>
      <c r="DY63">
        <v>3.13048</v>
      </c>
      <c r="DZ63">
        <v>2.80653</v>
      </c>
      <c r="EA63">
        <v>0.0997759</v>
      </c>
      <c r="EB63">
        <v>0.0994998</v>
      </c>
      <c r="EC63">
        <v>0.105905</v>
      </c>
      <c r="ED63">
        <v>0.105579</v>
      </c>
      <c r="EE63">
        <v>21153</v>
      </c>
      <c r="EF63">
        <v>27423.5</v>
      </c>
      <c r="EG63">
        <v>26452.6</v>
      </c>
      <c r="EH63">
        <v>33006.2</v>
      </c>
      <c r="EI63">
        <v>34934.5</v>
      </c>
      <c r="EJ63">
        <v>40316.2</v>
      </c>
      <c r="EK63">
        <v>41104.5</v>
      </c>
      <c r="EL63">
        <v>46065.9</v>
      </c>
      <c r="EM63">
        <v>2.03587</v>
      </c>
      <c r="EN63">
        <v>2.0023</v>
      </c>
      <c r="EO63">
        <v>0.132397</v>
      </c>
      <c r="EP63">
        <v>0</v>
      </c>
      <c r="EQ63">
        <v>25.8231</v>
      </c>
      <c r="ER63">
        <v>999.9</v>
      </c>
      <c r="ES63">
        <v>67.40000000000001</v>
      </c>
      <c r="ET63">
        <v>27.4</v>
      </c>
      <c r="EU63">
        <v>24.4458</v>
      </c>
      <c r="EV63">
        <v>60.9626</v>
      </c>
      <c r="EW63">
        <v>31.5665</v>
      </c>
      <c r="EX63">
        <v>1</v>
      </c>
      <c r="EY63">
        <v>0.285572</v>
      </c>
      <c r="EZ63">
        <v>0.44064</v>
      </c>
      <c r="FA63">
        <v>20.2714</v>
      </c>
      <c r="FB63">
        <v>5.18809</v>
      </c>
      <c r="FC63">
        <v>11.9441</v>
      </c>
      <c r="FD63">
        <v>4.95575</v>
      </c>
      <c r="FE63">
        <v>3.285</v>
      </c>
      <c r="FF63">
        <v>9999</v>
      </c>
      <c r="FG63">
        <v>9999</v>
      </c>
      <c r="FH63">
        <v>9999</v>
      </c>
      <c r="FI63">
        <v>999.9</v>
      </c>
      <c r="FJ63">
        <v>1.86127</v>
      </c>
      <c r="FK63">
        <v>1.86264</v>
      </c>
      <c r="FL63">
        <v>1.86004</v>
      </c>
      <c r="FM63">
        <v>1.85837</v>
      </c>
      <c r="FN63">
        <v>1.8621</v>
      </c>
      <c r="FO63">
        <v>1.85884</v>
      </c>
      <c r="FP63">
        <v>1.85791</v>
      </c>
      <c r="FQ63">
        <v>1.8608</v>
      </c>
      <c r="FR63">
        <v>0</v>
      </c>
      <c r="FS63">
        <v>0</v>
      </c>
      <c r="FT63">
        <v>0</v>
      </c>
      <c r="FU63">
        <v>4.5</v>
      </c>
      <c r="FV63" t="s">
        <v>361</v>
      </c>
      <c r="FW63" t="s">
        <v>362</v>
      </c>
      <c r="FX63" t="s">
        <v>363</v>
      </c>
      <c r="FY63" t="s">
        <v>364</v>
      </c>
      <c r="FZ63" t="s">
        <v>364</v>
      </c>
      <c r="GA63" t="s">
        <v>363</v>
      </c>
      <c r="GB63">
        <v>0</v>
      </c>
      <c r="GC63">
        <v>100</v>
      </c>
      <c r="GD63">
        <v>100</v>
      </c>
      <c r="GE63">
        <v>-0.362</v>
      </c>
      <c r="GF63">
        <v>0.2974</v>
      </c>
      <c r="GG63">
        <v>-1.589593225013521</v>
      </c>
      <c r="GH63">
        <v>0.00192992804097616</v>
      </c>
      <c r="GI63">
        <v>3.244687122451424E-06</v>
      </c>
      <c r="GJ63">
        <v>-2.087531120305573E-09</v>
      </c>
      <c r="GK63">
        <v>0.05776174702018427</v>
      </c>
      <c r="GL63">
        <v>0.005089068596103195</v>
      </c>
      <c r="GM63">
        <v>0.0003257216593697226</v>
      </c>
      <c r="GN63">
        <v>-1.562898368296355E-06</v>
      </c>
      <c r="GO63">
        <v>0</v>
      </c>
      <c r="GP63">
        <v>1257</v>
      </c>
      <c r="GQ63">
        <v>1</v>
      </c>
      <c r="GR63">
        <v>31</v>
      </c>
      <c r="GS63">
        <v>260</v>
      </c>
      <c r="GT63">
        <v>259.9</v>
      </c>
      <c r="GU63">
        <v>1.0791</v>
      </c>
      <c r="GV63">
        <v>2.3938</v>
      </c>
      <c r="GW63">
        <v>1.44775</v>
      </c>
      <c r="GX63">
        <v>2.20215</v>
      </c>
      <c r="GY63">
        <v>1.44653</v>
      </c>
      <c r="GZ63">
        <v>2.33887</v>
      </c>
      <c r="HA63">
        <v>33.1099</v>
      </c>
      <c r="HB63">
        <v>14.8062</v>
      </c>
      <c r="HC63">
        <v>18</v>
      </c>
      <c r="HD63">
        <v>531.746</v>
      </c>
      <c r="HE63">
        <v>523.5359999999999</v>
      </c>
      <c r="HF63">
        <v>25.0003</v>
      </c>
      <c r="HG63">
        <v>30.6425</v>
      </c>
      <c r="HH63">
        <v>30.0002</v>
      </c>
      <c r="HI63">
        <v>30.9998</v>
      </c>
      <c r="HJ63">
        <v>31.0069</v>
      </c>
      <c r="HK63">
        <v>21.5718</v>
      </c>
      <c r="HL63">
        <v>20.0583</v>
      </c>
      <c r="HM63">
        <v>100</v>
      </c>
      <c r="HN63">
        <v>25</v>
      </c>
      <c r="HO63">
        <v>420</v>
      </c>
      <c r="HP63">
        <v>21.5</v>
      </c>
      <c r="HQ63">
        <v>103.164</v>
      </c>
      <c r="HR63">
        <v>102.037</v>
      </c>
    </row>
    <row r="64" spans="1:226">
      <c r="A64">
        <v>46</v>
      </c>
      <c r="B64">
        <v>1774681926</v>
      </c>
      <c r="C64">
        <v>180</v>
      </c>
      <c r="D64" t="s">
        <v>454</v>
      </c>
      <c r="E64" t="s">
        <v>455</v>
      </c>
      <c r="F64">
        <v>5</v>
      </c>
      <c r="I64">
        <v>1774681923.1</v>
      </c>
      <c r="J64">
        <f>(K64)/1000</f>
        <v>0</v>
      </c>
      <c r="K64">
        <f>IF(BF64, AN64, AH64)</f>
        <v>0</v>
      </c>
      <c r="L64">
        <f>IF(BF64, AI64, AG64)</f>
        <v>0</v>
      </c>
      <c r="M64">
        <f>BH64 - IF(AU64&gt;1, L64*BB64*100.0/(AW64), 0)</f>
        <v>0</v>
      </c>
      <c r="N64">
        <f>((T64-J64/2)*M64-L64)/(T64+J64/2)</f>
        <v>0</v>
      </c>
      <c r="O64">
        <f>N64*(BO64+BP64)/1000.0</f>
        <v>0</v>
      </c>
      <c r="P64">
        <f>(BH64 - IF(AU64&gt;1, L64*BB64*100.0/(AW64), 0))*(BO64+BP64)/1000.0</f>
        <v>0</v>
      </c>
      <c r="Q64">
        <f>2.0/((1/S64-1/R64)+SIGN(S64)*SQRT((1/S64-1/R64)*(1/S64-1/R64) + 4*BC64/((BC64+1)*(BC64+1))*(2*1/S64*1/R64-1/R64*1/R64)))</f>
        <v>0</v>
      </c>
      <c r="R64">
        <f>IF(LEFT(BD64,1)&lt;&gt;"0",IF(LEFT(BD64,1)="1",3.0,BE64),$D$5+$E$5*(BV64*BO64/($K$5*1000))+$F$5*(BV64*BO64/($K$5*1000))*MAX(MIN(BB64,$J$5),$I$5)*MAX(MIN(BB64,$J$5),$I$5)+$G$5*MAX(MIN(BB64,$J$5),$I$5)*(BV64*BO64/($K$5*1000))+$H$5*(BV64*BO64/($K$5*1000))*(BV64*BO64/($K$5*1000)))</f>
        <v>0</v>
      </c>
      <c r="S64">
        <f>J64*(1000-(1000*0.61365*exp(17.502*W64/(240.97+W64))/(BO64+BP64)+BJ64)/2)/(1000*0.61365*exp(17.502*W64/(240.97+W64))/(BO64+BP64)-BJ64)</f>
        <v>0</v>
      </c>
      <c r="T64">
        <f>1/((BC64+1)/(Q64/1.6)+1/(R64/1.37)) + BC64/((BC64+1)/(Q64/1.6) + BC64/(R64/1.37))</f>
        <v>0</v>
      </c>
      <c r="U64">
        <f>(AX64*BA64)</f>
        <v>0</v>
      </c>
      <c r="V64">
        <f>(BQ64+(U64+2*0.95*5.67E-8*(((BQ64+$B$9)+273)^4-(BQ64+273)^4)-44100*J64)/(1.84*29.3*R64+8*0.95*5.67E-8*(BQ64+273)^3))</f>
        <v>0</v>
      </c>
      <c r="W64">
        <f>($C$9*BR64+$D$9*BS64+$E$9*V64)</f>
        <v>0</v>
      </c>
      <c r="X64">
        <f>0.61365*exp(17.502*W64/(240.97+W64))</f>
        <v>0</v>
      </c>
      <c r="Y64">
        <f>(Z64/AA64*100)</f>
        <v>0</v>
      </c>
      <c r="Z64">
        <f>BJ64*(BO64+BP64)/1000</f>
        <v>0</v>
      </c>
      <c r="AA64">
        <f>0.61365*exp(17.502*BQ64/(240.97+BQ64))</f>
        <v>0</v>
      </c>
      <c r="AB64">
        <f>(X64-BJ64*(BO64+BP64)/1000)</f>
        <v>0</v>
      </c>
      <c r="AC64">
        <f>(-J64*44100)</f>
        <v>0</v>
      </c>
      <c r="AD64">
        <f>2*29.3*R64*0.92*(BQ64-W64)</f>
        <v>0</v>
      </c>
      <c r="AE64">
        <f>2*0.95*5.67E-8*(((BQ64+$B$9)+273)^4-(W64+273)^4)</f>
        <v>0</v>
      </c>
      <c r="AF64">
        <f>U64+AE64+AC64+AD64</f>
        <v>0</v>
      </c>
      <c r="AG64">
        <f>BN64*AU64*(BI64-BH64*(1000-AU64*BK64)/(1000-AU64*BJ64))/(100*BB64)</f>
        <v>0</v>
      </c>
      <c r="AH64">
        <f>1000*BN64*AU64*(BJ64-BK64)/(100*BB64*(1000-AU64*BJ64))</f>
        <v>0</v>
      </c>
      <c r="AI64">
        <f>(AJ64 - AK64 - BO64*1E3/(8.314*(BQ64+273.15)) * AM64/BN64 * AL64) * BN64/(100*BB64) * (1000 - BK64)/1000</f>
        <v>0</v>
      </c>
      <c r="AJ64">
        <v>429.2457454626803</v>
      </c>
      <c r="AK64">
        <v>428.8216</v>
      </c>
      <c r="AL64">
        <v>5.078089668019891E-05</v>
      </c>
      <c r="AM64">
        <v>61.35787655002243</v>
      </c>
      <c r="AN64">
        <f>(AP64 - AO64 + BO64*1E3/(8.314*(BQ64+273.15)) * AR64/BN64 * AQ64) * BN64/(100*BB64) * 1000/(1000 - AP64)</f>
        <v>0</v>
      </c>
      <c r="AO64">
        <v>21.50498462826443</v>
      </c>
      <c r="AP64">
        <v>21.509713986014</v>
      </c>
      <c r="AQ64">
        <v>2.089577621630368E-06</v>
      </c>
      <c r="AR64">
        <v>91.88205700752289</v>
      </c>
      <c r="AS64">
        <v>0</v>
      </c>
      <c r="AT64">
        <v>0</v>
      </c>
      <c r="AU64">
        <f>IF(AS64*$H$15&gt;=AW64,1.0,(AW64/(AW64-AS64*$H$15)))</f>
        <v>0</v>
      </c>
      <c r="AV64">
        <f>(AU64-1)*100</f>
        <v>0</v>
      </c>
      <c r="AW64">
        <f>MAX(0,($B$15+$C$15*BV64)/(1+$D$15*BV64)*BO64/(BQ64+273)*$E$15)</f>
        <v>0</v>
      </c>
      <c r="AX64">
        <f>$B$13*BW64+$C$13*BX64+$F$13*CI64*(1-CL64)</f>
        <v>0</v>
      </c>
      <c r="AY64">
        <f>AX64*AZ64</f>
        <v>0</v>
      </c>
      <c r="AZ64">
        <f>($B$13*$D$11+$C$13*$D$11+$F$13*((CV64+CN64)/MAX(CV64+CN64+CW64, 0.1)*$I$11+CW64/MAX(CV64+CN64+CW64, 0.1)*$J$11))/($B$13+$C$13+$F$13)</f>
        <v>0</v>
      </c>
      <c r="BA64">
        <f>($B$13*$K$11+$C$13*$K$11+$F$13*((CV64+CN64)/MAX(CV64+CN64+CW64, 0.1)*$P$11+CW64/MAX(CV64+CN64+CW64, 0.1)*$Q$11))/($B$13+$C$13+$F$13)</f>
        <v>0</v>
      </c>
      <c r="BB64">
        <v>6</v>
      </c>
      <c r="BC64">
        <v>0.5</v>
      </c>
      <c r="BD64" t="s">
        <v>358</v>
      </c>
      <c r="BE64">
        <v>2</v>
      </c>
      <c r="BF64" t="b">
        <v>1</v>
      </c>
      <c r="BG64">
        <v>1774681923.1</v>
      </c>
      <c r="BH64">
        <v>419.5811</v>
      </c>
      <c r="BI64">
        <v>420.0124</v>
      </c>
      <c r="BJ64">
        <v>21.50914</v>
      </c>
      <c r="BK64">
        <v>21.50514</v>
      </c>
      <c r="BL64">
        <v>419.9424</v>
      </c>
      <c r="BM64">
        <v>21.21179</v>
      </c>
      <c r="BN64">
        <v>499.9967</v>
      </c>
      <c r="BO64">
        <v>101.0293</v>
      </c>
      <c r="BP64">
        <v>0.09998840000000001</v>
      </c>
      <c r="BQ64">
        <v>26.9023</v>
      </c>
      <c r="BR64">
        <v>27.98417</v>
      </c>
      <c r="BS64">
        <v>999.9</v>
      </c>
      <c r="BT64">
        <v>0</v>
      </c>
      <c r="BU64">
        <v>0</v>
      </c>
      <c r="BV64">
        <v>10008.438</v>
      </c>
      <c r="BW64">
        <v>0</v>
      </c>
      <c r="BX64">
        <v>0.3833920000000001</v>
      </c>
      <c r="BY64">
        <v>-0.4313232</v>
      </c>
      <c r="BZ64">
        <v>428.8043000000001</v>
      </c>
      <c r="CA64">
        <v>429.2432</v>
      </c>
      <c r="CB64">
        <v>0.003997420999999999</v>
      </c>
      <c r="CC64">
        <v>420.0124</v>
      </c>
      <c r="CD64">
        <v>21.50514</v>
      </c>
      <c r="CE64">
        <v>2.173051</v>
      </c>
      <c r="CF64">
        <v>2.172647</v>
      </c>
      <c r="CG64">
        <v>18.765</v>
      </c>
      <c r="CH64">
        <v>18.76203</v>
      </c>
      <c r="CI64">
        <v>1799.999</v>
      </c>
      <c r="CJ64">
        <v>0</v>
      </c>
      <c r="CK64">
        <v>1</v>
      </c>
      <c r="CL64">
        <v>0</v>
      </c>
      <c r="CM64">
        <v>1.67311</v>
      </c>
      <c r="CN64">
        <v>0</v>
      </c>
      <c r="CO64">
        <v>95.12606</v>
      </c>
      <c r="CP64">
        <v>9208.185999999998</v>
      </c>
      <c r="CQ64">
        <v>38.937</v>
      </c>
      <c r="CR64">
        <v>39.75</v>
      </c>
      <c r="CS64">
        <v>39.3183</v>
      </c>
      <c r="CT64">
        <v>38.25</v>
      </c>
      <c r="CU64">
        <v>38.875</v>
      </c>
      <c r="CV64">
        <v>0</v>
      </c>
      <c r="CW64">
        <v>1799.999</v>
      </c>
      <c r="CX64">
        <v>0</v>
      </c>
      <c r="CY64">
        <v>1774681924.4</v>
      </c>
      <c r="CZ64">
        <v>0</v>
      </c>
      <c r="DA64">
        <v>1774666326.5</v>
      </c>
      <c r="DB64" t="s">
        <v>359</v>
      </c>
      <c r="DC64">
        <v>1774666322</v>
      </c>
      <c r="DD64">
        <v>1774666326.5</v>
      </c>
      <c r="DE64">
        <v>2</v>
      </c>
      <c r="DF64">
        <v>0.343</v>
      </c>
      <c r="DG64">
        <v>-0.026</v>
      </c>
      <c r="DH64">
        <v>-0.36</v>
      </c>
      <c r="DI64">
        <v>0.298</v>
      </c>
      <c r="DJ64">
        <v>420</v>
      </c>
      <c r="DK64">
        <v>22</v>
      </c>
      <c r="DL64">
        <v>0.17</v>
      </c>
      <c r="DM64">
        <v>0.02</v>
      </c>
      <c r="DN64">
        <v>-0.4152169024390244</v>
      </c>
      <c r="DO64">
        <v>-0.02089887804878119</v>
      </c>
      <c r="DP64">
        <v>0.02232113454565237</v>
      </c>
      <c r="DQ64">
        <v>1</v>
      </c>
      <c r="DR64">
        <v>0.003572929170731707</v>
      </c>
      <c r="DS64">
        <v>0.01063307581881533</v>
      </c>
      <c r="DT64">
        <v>0.001391474185075283</v>
      </c>
      <c r="DU64">
        <v>1</v>
      </c>
      <c r="DV64">
        <v>2</v>
      </c>
      <c r="DW64">
        <v>2</v>
      </c>
      <c r="DX64" t="s">
        <v>360</v>
      </c>
      <c r="DY64">
        <v>3.13043</v>
      </c>
      <c r="DZ64">
        <v>2.8065</v>
      </c>
      <c r="EA64">
        <v>0.0997777</v>
      </c>
      <c r="EB64">
        <v>0.0995021</v>
      </c>
      <c r="EC64">
        <v>0.105908</v>
      </c>
      <c r="ED64">
        <v>0.105584</v>
      </c>
      <c r="EE64">
        <v>21152.7</v>
      </c>
      <c r="EF64">
        <v>27423.3</v>
      </c>
      <c r="EG64">
        <v>26452.3</v>
      </c>
      <c r="EH64">
        <v>33006.1</v>
      </c>
      <c r="EI64">
        <v>34934.1</v>
      </c>
      <c r="EJ64">
        <v>40316</v>
      </c>
      <c r="EK64">
        <v>41104.1</v>
      </c>
      <c r="EL64">
        <v>46066</v>
      </c>
      <c r="EM64">
        <v>2.03558</v>
      </c>
      <c r="EN64">
        <v>2.00225</v>
      </c>
      <c r="EO64">
        <v>0.13195</v>
      </c>
      <c r="EP64">
        <v>0</v>
      </c>
      <c r="EQ64">
        <v>25.826</v>
      </c>
      <c r="ER64">
        <v>999.9</v>
      </c>
      <c r="ES64">
        <v>67.40000000000001</v>
      </c>
      <c r="ET64">
        <v>27.4</v>
      </c>
      <c r="EU64">
        <v>24.4451</v>
      </c>
      <c r="EV64">
        <v>61.0726</v>
      </c>
      <c r="EW64">
        <v>31.6386</v>
      </c>
      <c r="EX64">
        <v>1</v>
      </c>
      <c r="EY64">
        <v>0.285605</v>
      </c>
      <c r="EZ64">
        <v>0.442603</v>
      </c>
      <c r="FA64">
        <v>20.2713</v>
      </c>
      <c r="FB64">
        <v>5.18824</v>
      </c>
      <c r="FC64">
        <v>11.9441</v>
      </c>
      <c r="FD64">
        <v>4.95575</v>
      </c>
      <c r="FE64">
        <v>3.285</v>
      </c>
      <c r="FF64">
        <v>9999</v>
      </c>
      <c r="FG64">
        <v>9999</v>
      </c>
      <c r="FH64">
        <v>9999</v>
      </c>
      <c r="FI64">
        <v>999.9</v>
      </c>
      <c r="FJ64">
        <v>1.86127</v>
      </c>
      <c r="FK64">
        <v>1.86264</v>
      </c>
      <c r="FL64">
        <v>1.86005</v>
      </c>
      <c r="FM64">
        <v>1.85837</v>
      </c>
      <c r="FN64">
        <v>1.86213</v>
      </c>
      <c r="FO64">
        <v>1.85885</v>
      </c>
      <c r="FP64">
        <v>1.85791</v>
      </c>
      <c r="FQ64">
        <v>1.86081</v>
      </c>
      <c r="FR64">
        <v>0</v>
      </c>
      <c r="FS64">
        <v>0</v>
      </c>
      <c r="FT64">
        <v>0</v>
      </c>
      <c r="FU64">
        <v>4.5</v>
      </c>
      <c r="FV64" t="s">
        <v>361</v>
      </c>
      <c r="FW64" t="s">
        <v>362</v>
      </c>
      <c r="FX64" t="s">
        <v>363</v>
      </c>
      <c r="FY64" t="s">
        <v>364</v>
      </c>
      <c r="FZ64" t="s">
        <v>364</v>
      </c>
      <c r="GA64" t="s">
        <v>363</v>
      </c>
      <c r="GB64">
        <v>0</v>
      </c>
      <c r="GC64">
        <v>100</v>
      </c>
      <c r="GD64">
        <v>100</v>
      </c>
      <c r="GE64">
        <v>-0.361</v>
      </c>
      <c r="GF64">
        <v>0.2973</v>
      </c>
      <c r="GG64">
        <v>-1.589593225013521</v>
      </c>
      <c r="GH64">
        <v>0.00192992804097616</v>
      </c>
      <c r="GI64">
        <v>3.244687122451424E-06</v>
      </c>
      <c r="GJ64">
        <v>-2.087531120305573E-09</v>
      </c>
      <c r="GK64">
        <v>0.05776174702018427</v>
      </c>
      <c r="GL64">
        <v>0.005089068596103195</v>
      </c>
      <c r="GM64">
        <v>0.0003257216593697226</v>
      </c>
      <c r="GN64">
        <v>-1.562898368296355E-06</v>
      </c>
      <c r="GO64">
        <v>0</v>
      </c>
      <c r="GP64">
        <v>1257</v>
      </c>
      <c r="GQ64">
        <v>1</v>
      </c>
      <c r="GR64">
        <v>31</v>
      </c>
      <c r="GS64">
        <v>260.1</v>
      </c>
      <c r="GT64">
        <v>260</v>
      </c>
      <c r="GU64">
        <v>1.0791</v>
      </c>
      <c r="GV64">
        <v>2.39014</v>
      </c>
      <c r="GW64">
        <v>1.44775</v>
      </c>
      <c r="GX64">
        <v>2.20337</v>
      </c>
      <c r="GY64">
        <v>1.44653</v>
      </c>
      <c r="GZ64">
        <v>2.35352</v>
      </c>
      <c r="HA64">
        <v>33.1099</v>
      </c>
      <c r="HB64">
        <v>14.8062</v>
      </c>
      <c r="HC64">
        <v>18</v>
      </c>
      <c r="HD64">
        <v>531.5549999999999</v>
      </c>
      <c r="HE64">
        <v>523.502</v>
      </c>
      <c r="HF64">
        <v>25.0004</v>
      </c>
      <c r="HG64">
        <v>30.6425</v>
      </c>
      <c r="HH64">
        <v>30.0002</v>
      </c>
      <c r="HI64">
        <v>30.9998</v>
      </c>
      <c r="HJ64">
        <v>31.0069</v>
      </c>
      <c r="HK64">
        <v>21.5698</v>
      </c>
      <c r="HL64">
        <v>20.0583</v>
      </c>
      <c r="HM64">
        <v>100</v>
      </c>
      <c r="HN64">
        <v>25</v>
      </c>
      <c r="HO64">
        <v>420</v>
      </c>
      <c r="HP64">
        <v>21.5</v>
      </c>
      <c r="HQ64">
        <v>103.163</v>
      </c>
      <c r="HR64">
        <v>102.036</v>
      </c>
    </row>
    <row r="65" spans="1:226">
      <c r="A65">
        <v>47</v>
      </c>
      <c r="B65">
        <v>1774681930</v>
      </c>
      <c r="C65">
        <v>184</v>
      </c>
      <c r="D65" t="s">
        <v>456</v>
      </c>
      <c r="E65" t="s">
        <v>457</v>
      </c>
      <c r="F65">
        <v>5</v>
      </c>
      <c r="I65">
        <v>1774681927.1</v>
      </c>
      <c r="J65">
        <f>(K65)/1000</f>
        <v>0</v>
      </c>
      <c r="K65">
        <f>IF(BF65, AN65, AH65)</f>
        <v>0</v>
      </c>
      <c r="L65">
        <f>IF(BF65, AI65, AG65)</f>
        <v>0</v>
      </c>
      <c r="M65">
        <f>BH65 - IF(AU65&gt;1, L65*BB65*100.0/(AW65), 0)</f>
        <v>0</v>
      </c>
      <c r="N65">
        <f>((T65-J65/2)*M65-L65)/(T65+J65/2)</f>
        <v>0</v>
      </c>
      <c r="O65">
        <f>N65*(BO65+BP65)/1000.0</f>
        <v>0</v>
      </c>
      <c r="P65">
        <f>(BH65 - IF(AU65&gt;1, L65*BB65*100.0/(AW65), 0))*(BO65+BP65)/1000.0</f>
        <v>0</v>
      </c>
      <c r="Q65">
        <f>2.0/((1/S65-1/R65)+SIGN(S65)*SQRT((1/S65-1/R65)*(1/S65-1/R65) + 4*BC65/((BC65+1)*(BC65+1))*(2*1/S65*1/R65-1/R65*1/R65)))</f>
        <v>0</v>
      </c>
      <c r="R65">
        <f>IF(LEFT(BD65,1)&lt;&gt;"0",IF(LEFT(BD65,1)="1",3.0,BE65),$D$5+$E$5*(BV65*BO65/($K$5*1000))+$F$5*(BV65*BO65/($K$5*1000))*MAX(MIN(BB65,$J$5),$I$5)*MAX(MIN(BB65,$J$5),$I$5)+$G$5*MAX(MIN(BB65,$J$5),$I$5)*(BV65*BO65/($K$5*1000))+$H$5*(BV65*BO65/($K$5*1000))*(BV65*BO65/($K$5*1000)))</f>
        <v>0</v>
      </c>
      <c r="S65">
        <f>J65*(1000-(1000*0.61365*exp(17.502*W65/(240.97+W65))/(BO65+BP65)+BJ65)/2)/(1000*0.61365*exp(17.502*W65/(240.97+W65))/(BO65+BP65)-BJ65)</f>
        <v>0</v>
      </c>
      <c r="T65">
        <f>1/((BC65+1)/(Q65/1.6)+1/(R65/1.37)) + BC65/((BC65+1)/(Q65/1.6) + BC65/(R65/1.37))</f>
        <v>0</v>
      </c>
      <c r="U65">
        <f>(AX65*BA65)</f>
        <v>0</v>
      </c>
      <c r="V65">
        <f>(BQ65+(U65+2*0.95*5.67E-8*(((BQ65+$B$9)+273)^4-(BQ65+273)^4)-44100*J65)/(1.84*29.3*R65+8*0.95*5.67E-8*(BQ65+273)^3))</f>
        <v>0</v>
      </c>
      <c r="W65">
        <f>($C$9*BR65+$D$9*BS65+$E$9*V65)</f>
        <v>0</v>
      </c>
      <c r="X65">
        <f>0.61365*exp(17.502*W65/(240.97+W65))</f>
        <v>0</v>
      </c>
      <c r="Y65">
        <f>(Z65/AA65*100)</f>
        <v>0</v>
      </c>
      <c r="Z65">
        <f>BJ65*(BO65+BP65)/1000</f>
        <v>0</v>
      </c>
      <c r="AA65">
        <f>0.61365*exp(17.502*BQ65/(240.97+BQ65))</f>
        <v>0</v>
      </c>
      <c r="AB65">
        <f>(X65-BJ65*(BO65+BP65)/1000)</f>
        <v>0</v>
      </c>
      <c r="AC65">
        <f>(-J65*44100)</f>
        <v>0</v>
      </c>
      <c r="AD65">
        <f>2*29.3*R65*0.92*(BQ65-W65)</f>
        <v>0</v>
      </c>
      <c r="AE65">
        <f>2*0.95*5.67E-8*(((BQ65+$B$9)+273)^4-(W65+273)^4)</f>
        <v>0</v>
      </c>
      <c r="AF65">
        <f>U65+AE65+AC65+AD65</f>
        <v>0</v>
      </c>
      <c r="AG65">
        <f>BN65*AU65*(BI65-BH65*(1000-AU65*BK65)/(1000-AU65*BJ65))/(100*BB65)</f>
        <v>0</v>
      </c>
      <c r="AH65">
        <f>1000*BN65*AU65*(BJ65-BK65)/(100*BB65*(1000-AU65*BJ65))</f>
        <v>0</v>
      </c>
      <c r="AI65">
        <f>(AJ65 - AK65 - BO65*1E3/(8.314*(BQ65+273.15)) * AM65/BN65 * AL65) * BN65/(100*BB65) * (1000 - BK65)/1000</f>
        <v>0</v>
      </c>
      <c r="AJ65">
        <v>429.2774145633121</v>
      </c>
      <c r="AK65">
        <v>428.8440181818182</v>
      </c>
      <c r="AL65">
        <v>5.439060401123765E-05</v>
      </c>
      <c r="AM65">
        <v>61.35787655002243</v>
      </c>
      <c r="AN65">
        <f>(AP65 - AO65 + BO65*1E3/(8.314*(BQ65+273.15)) * AR65/BN65 * AQ65) * BN65/(100*BB65) * 1000/(1000 - AP65)</f>
        <v>0</v>
      </c>
      <c r="AO65">
        <v>21.50610084672628</v>
      </c>
      <c r="AP65">
        <v>21.51177412587414</v>
      </c>
      <c r="AQ65">
        <v>-1.913998968519759E-06</v>
      </c>
      <c r="AR65">
        <v>91.88205700752289</v>
      </c>
      <c r="AS65">
        <v>0</v>
      </c>
      <c r="AT65">
        <v>0</v>
      </c>
      <c r="AU65">
        <f>IF(AS65*$H$15&gt;=AW65,1.0,(AW65/(AW65-AS65*$H$15)))</f>
        <v>0</v>
      </c>
      <c r="AV65">
        <f>(AU65-1)*100</f>
        <v>0</v>
      </c>
      <c r="AW65">
        <f>MAX(0,($B$15+$C$15*BV65)/(1+$D$15*BV65)*BO65/(BQ65+273)*$E$15)</f>
        <v>0</v>
      </c>
      <c r="AX65">
        <f>$B$13*BW65+$C$13*BX65+$F$13*CI65*(1-CL65)</f>
        <v>0</v>
      </c>
      <c r="AY65">
        <f>AX65*AZ65</f>
        <v>0</v>
      </c>
      <c r="AZ65">
        <f>($B$13*$D$11+$C$13*$D$11+$F$13*((CV65+CN65)/MAX(CV65+CN65+CW65, 0.1)*$I$11+CW65/MAX(CV65+CN65+CW65, 0.1)*$J$11))/($B$13+$C$13+$F$13)</f>
        <v>0</v>
      </c>
      <c r="BA65">
        <f>($B$13*$K$11+$C$13*$K$11+$F$13*((CV65+CN65)/MAX(CV65+CN65+CW65, 0.1)*$P$11+CW65/MAX(CV65+CN65+CW65, 0.1)*$Q$11))/($B$13+$C$13+$F$13)</f>
        <v>0</v>
      </c>
      <c r="BB65">
        <v>6</v>
      </c>
      <c r="BC65">
        <v>0.5</v>
      </c>
      <c r="BD65" t="s">
        <v>358</v>
      </c>
      <c r="BE65">
        <v>2</v>
      </c>
      <c r="BF65" t="b">
        <v>1</v>
      </c>
      <c r="BG65">
        <v>1774681927.1</v>
      </c>
      <c r="BH65">
        <v>419.5985000000001</v>
      </c>
      <c r="BI65">
        <v>420.0292000000001</v>
      </c>
      <c r="BJ65">
        <v>21.51025</v>
      </c>
      <c r="BK65">
        <v>21.507</v>
      </c>
      <c r="BL65">
        <v>419.9599</v>
      </c>
      <c r="BM65">
        <v>21.2129</v>
      </c>
      <c r="BN65">
        <v>499.9932</v>
      </c>
      <c r="BO65">
        <v>101.0291</v>
      </c>
      <c r="BP65">
        <v>0.10001894</v>
      </c>
      <c r="BQ65">
        <v>26.90325</v>
      </c>
      <c r="BR65">
        <v>27.98537</v>
      </c>
      <c r="BS65">
        <v>999.9</v>
      </c>
      <c r="BT65">
        <v>0</v>
      </c>
      <c r="BU65">
        <v>0</v>
      </c>
      <c r="BV65">
        <v>9993.058999999999</v>
      </c>
      <c r="BW65">
        <v>0</v>
      </c>
      <c r="BX65">
        <v>0.3833920000000001</v>
      </c>
      <c r="BY65">
        <v>-0.4308746</v>
      </c>
      <c r="BZ65">
        <v>428.8226</v>
      </c>
      <c r="CA65">
        <v>429.2615</v>
      </c>
      <c r="CB65">
        <v>0.003255653</v>
      </c>
      <c r="CC65">
        <v>420.0292000000001</v>
      </c>
      <c r="CD65">
        <v>21.507</v>
      </c>
      <c r="CE65">
        <v>2.173166</v>
      </c>
      <c r="CF65">
        <v>2.172836</v>
      </c>
      <c r="CG65">
        <v>18.76584</v>
      </c>
      <c r="CH65">
        <v>18.76343</v>
      </c>
      <c r="CI65">
        <v>1799.998</v>
      </c>
      <c r="CJ65">
        <v>0</v>
      </c>
      <c r="CK65">
        <v>1</v>
      </c>
      <c r="CL65">
        <v>0</v>
      </c>
      <c r="CM65">
        <v>1.55522</v>
      </c>
      <c r="CN65">
        <v>0</v>
      </c>
      <c r="CO65">
        <v>95.17683</v>
      </c>
      <c r="CP65">
        <v>9208.187999999998</v>
      </c>
      <c r="CQ65">
        <v>38.9496</v>
      </c>
      <c r="CR65">
        <v>39.75</v>
      </c>
      <c r="CS65">
        <v>39.3435</v>
      </c>
      <c r="CT65">
        <v>38.25</v>
      </c>
      <c r="CU65">
        <v>38.875</v>
      </c>
      <c r="CV65">
        <v>0</v>
      </c>
      <c r="CW65">
        <v>1799.998</v>
      </c>
      <c r="CX65">
        <v>0</v>
      </c>
      <c r="CY65">
        <v>1774681928.6</v>
      </c>
      <c r="CZ65">
        <v>0</v>
      </c>
      <c r="DA65">
        <v>1774666326.5</v>
      </c>
      <c r="DB65" t="s">
        <v>359</v>
      </c>
      <c r="DC65">
        <v>1774666322</v>
      </c>
      <c r="DD65">
        <v>1774666326.5</v>
      </c>
      <c r="DE65">
        <v>2</v>
      </c>
      <c r="DF65">
        <v>0.343</v>
      </c>
      <c r="DG65">
        <v>-0.026</v>
      </c>
      <c r="DH65">
        <v>-0.36</v>
      </c>
      <c r="DI65">
        <v>0.298</v>
      </c>
      <c r="DJ65">
        <v>420</v>
      </c>
      <c r="DK65">
        <v>22</v>
      </c>
      <c r="DL65">
        <v>0.17</v>
      </c>
      <c r="DM65">
        <v>0.02</v>
      </c>
      <c r="DN65">
        <v>-0.4216635609756098</v>
      </c>
      <c r="DO65">
        <v>-0.06015035540069625</v>
      </c>
      <c r="DP65">
        <v>0.0240989226437147</v>
      </c>
      <c r="DQ65">
        <v>1</v>
      </c>
      <c r="DR65">
        <v>0.003897131463414635</v>
      </c>
      <c r="DS65">
        <v>0.0003930892682926916</v>
      </c>
      <c r="DT65">
        <v>0.001000619427980247</v>
      </c>
      <c r="DU65">
        <v>1</v>
      </c>
      <c r="DV65">
        <v>2</v>
      </c>
      <c r="DW65">
        <v>2</v>
      </c>
      <c r="DX65" t="s">
        <v>360</v>
      </c>
      <c r="DY65">
        <v>3.13047</v>
      </c>
      <c r="DZ65">
        <v>2.80634</v>
      </c>
      <c r="EA65">
        <v>0.0997841</v>
      </c>
      <c r="EB65">
        <v>0.0994946</v>
      </c>
      <c r="EC65">
        <v>0.105913</v>
      </c>
      <c r="ED65">
        <v>0.105594</v>
      </c>
      <c r="EE65">
        <v>21152.5</v>
      </c>
      <c r="EF65">
        <v>27423.4</v>
      </c>
      <c r="EG65">
        <v>26452.2</v>
      </c>
      <c r="EH65">
        <v>33006</v>
      </c>
      <c r="EI65">
        <v>34933.6</v>
      </c>
      <c r="EJ65">
        <v>40315.5</v>
      </c>
      <c r="EK65">
        <v>41103.8</v>
      </c>
      <c r="EL65">
        <v>46065.9</v>
      </c>
      <c r="EM65">
        <v>2.03575</v>
      </c>
      <c r="EN65">
        <v>2.00238</v>
      </c>
      <c r="EO65">
        <v>0.13154</v>
      </c>
      <c r="EP65">
        <v>0</v>
      </c>
      <c r="EQ65">
        <v>25.8296</v>
      </c>
      <c r="ER65">
        <v>999.9</v>
      </c>
      <c r="ES65">
        <v>67.40000000000001</v>
      </c>
      <c r="ET65">
        <v>27.4</v>
      </c>
      <c r="EU65">
        <v>24.4459</v>
      </c>
      <c r="EV65">
        <v>60.6126</v>
      </c>
      <c r="EW65">
        <v>31.7228</v>
      </c>
      <c r="EX65">
        <v>1</v>
      </c>
      <c r="EY65">
        <v>0.285658</v>
      </c>
      <c r="EZ65">
        <v>0.443731</v>
      </c>
      <c r="FA65">
        <v>20.2714</v>
      </c>
      <c r="FB65">
        <v>5.18824</v>
      </c>
      <c r="FC65">
        <v>11.9441</v>
      </c>
      <c r="FD65">
        <v>4.95565</v>
      </c>
      <c r="FE65">
        <v>3.285</v>
      </c>
      <c r="FF65">
        <v>9999</v>
      </c>
      <c r="FG65">
        <v>9999</v>
      </c>
      <c r="FH65">
        <v>9999</v>
      </c>
      <c r="FI65">
        <v>999.9</v>
      </c>
      <c r="FJ65">
        <v>1.86127</v>
      </c>
      <c r="FK65">
        <v>1.86264</v>
      </c>
      <c r="FL65">
        <v>1.86005</v>
      </c>
      <c r="FM65">
        <v>1.85837</v>
      </c>
      <c r="FN65">
        <v>1.86211</v>
      </c>
      <c r="FO65">
        <v>1.85884</v>
      </c>
      <c r="FP65">
        <v>1.85791</v>
      </c>
      <c r="FQ65">
        <v>1.86081</v>
      </c>
      <c r="FR65">
        <v>0</v>
      </c>
      <c r="FS65">
        <v>0</v>
      </c>
      <c r="FT65">
        <v>0</v>
      </c>
      <c r="FU65">
        <v>4.5</v>
      </c>
      <c r="FV65" t="s">
        <v>361</v>
      </c>
      <c r="FW65" t="s">
        <v>362</v>
      </c>
      <c r="FX65" t="s">
        <v>363</v>
      </c>
      <c r="FY65" t="s">
        <v>364</v>
      </c>
      <c r="FZ65" t="s">
        <v>364</v>
      </c>
      <c r="GA65" t="s">
        <v>363</v>
      </c>
      <c r="GB65">
        <v>0</v>
      </c>
      <c r="GC65">
        <v>100</v>
      </c>
      <c r="GD65">
        <v>100</v>
      </c>
      <c r="GE65">
        <v>-0.362</v>
      </c>
      <c r="GF65">
        <v>0.2974</v>
      </c>
      <c r="GG65">
        <v>-1.589593225013521</v>
      </c>
      <c r="GH65">
        <v>0.00192992804097616</v>
      </c>
      <c r="GI65">
        <v>3.244687122451424E-06</v>
      </c>
      <c r="GJ65">
        <v>-2.087531120305573E-09</v>
      </c>
      <c r="GK65">
        <v>0.05776174702018427</v>
      </c>
      <c r="GL65">
        <v>0.005089068596103195</v>
      </c>
      <c r="GM65">
        <v>0.0003257216593697226</v>
      </c>
      <c r="GN65">
        <v>-1.562898368296355E-06</v>
      </c>
      <c r="GO65">
        <v>0</v>
      </c>
      <c r="GP65">
        <v>1257</v>
      </c>
      <c r="GQ65">
        <v>1</v>
      </c>
      <c r="GR65">
        <v>31</v>
      </c>
      <c r="GS65">
        <v>260.1</v>
      </c>
      <c r="GT65">
        <v>260.1</v>
      </c>
      <c r="GU65">
        <v>1.0791</v>
      </c>
      <c r="GV65">
        <v>2.38403</v>
      </c>
      <c r="GW65">
        <v>1.44775</v>
      </c>
      <c r="GX65">
        <v>2.20215</v>
      </c>
      <c r="GY65">
        <v>1.44653</v>
      </c>
      <c r="GZ65">
        <v>2.37671</v>
      </c>
      <c r="HA65">
        <v>33.1099</v>
      </c>
      <c r="HB65">
        <v>14.8062</v>
      </c>
      <c r="HC65">
        <v>18</v>
      </c>
      <c r="HD65">
        <v>531.683</v>
      </c>
      <c r="HE65">
        <v>523.587</v>
      </c>
      <c r="HF65">
        <v>25.0003</v>
      </c>
      <c r="HG65">
        <v>30.6425</v>
      </c>
      <c r="HH65">
        <v>30.0002</v>
      </c>
      <c r="HI65">
        <v>31.0019</v>
      </c>
      <c r="HJ65">
        <v>31.0069</v>
      </c>
      <c r="HK65">
        <v>21.5717</v>
      </c>
      <c r="HL65">
        <v>20.0583</v>
      </c>
      <c r="HM65">
        <v>100</v>
      </c>
      <c r="HN65">
        <v>25</v>
      </c>
      <c r="HO65">
        <v>420</v>
      </c>
      <c r="HP65">
        <v>21.5</v>
      </c>
      <c r="HQ65">
        <v>103.163</v>
      </c>
      <c r="HR65">
        <v>102.036</v>
      </c>
    </row>
    <row r="66" spans="1:226">
      <c r="A66">
        <v>48</v>
      </c>
      <c r="B66">
        <v>1774681934</v>
      </c>
      <c r="C66">
        <v>188</v>
      </c>
      <c r="D66" t="s">
        <v>458</v>
      </c>
      <c r="E66" t="s">
        <v>459</v>
      </c>
      <c r="F66">
        <v>5</v>
      </c>
      <c r="I66">
        <v>1774681931.1</v>
      </c>
      <c r="J66">
        <f>(K66)/1000</f>
        <v>0</v>
      </c>
      <c r="K66">
        <f>IF(BF66, AN66, AH66)</f>
        <v>0</v>
      </c>
      <c r="L66">
        <f>IF(BF66, AI66, AG66)</f>
        <v>0</v>
      </c>
      <c r="M66">
        <f>BH66 - IF(AU66&gt;1, L66*BB66*100.0/(AW66), 0)</f>
        <v>0</v>
      </c>
      <c r="N66">
        <f>((T66-J66/2)*M66-L66)/(T66+J66/2)</f>
        <v>0</v>
      </c>
      <c r="O66">
        <f>N66*(BO66+BP66)/1000.0</f>
        <v>0</v>
      </c>
      <c r="P66">
        <f>(BH66 - IF(AU66&gt;1, L66*BB66*100.0/(AW66), 0))*(BO66+BP66)/1000.0</f>
        <v>0</v>
      </c>
      <c r="Q66">
        <f>2.0/((1/S66-1/R66)+SIGN(S66)*SQRT((1/S66-1/R66)*(1/S66-1/R66) + 4*BC66/((BC66+1)*(BC66+1))*(2*1/S66*1/R66-1/R66*1/R66)))</f>
        <v>0</v>
      </c>
      <c r="R66">
        <f>IF(LEFT(BD66,1)&lt;&gt;"0",IF(LEFT(BD66,1)="1",3.0,BE66),$D$5+$E$5*(BV66*BO66/($K$5*1000))+$F$5*(BV66*BO66/($K$5*1000))*MAX(MIN(BB66,$J$5),$I$5)*MAX(MIN(BB66,$J$5),$I$5)+$G$5*MAX(MIN(BB66,$J$5),$I$5)*(BV66*BO66/($K$5*1000))+$H$5*(BV66*BO66/($K$5*1000))*(BV66*BO66/($K$5*1000)))</f>
        <v>0</v>
      </c>
      <c r="S66">
        <f>J66*(1000-(1000*0.61365*exp(17.502*W66/(240.97+W66))/(BO66+BP66)+BJ66)/2)/(1000*0.61365*exp(17.502*W66/(240.97+W66))/(BO66+BP66)-BJ66)</f>
        <v>0</v>
      </c>
      <c r="T66">
        <f>1/((BC66+1)/(Q66/1.6)+1/(R66/1.37)) + BC66/((BC66+1)/(Q66/1.6) + BC66/(R66/1.37))</f>
        <v>0</v>
      </c>
      <c r="U66">
        <f>(AX66*BA66)</f>
        <v>0</v>
      </c>
      <c r="V66">
        <f>(BQ66+(U66+2*0.95*5.67E-8*(((BQ66+$B$9)+273)^4-(BQ66+273)^4)-44100*J66)/(1.84*29.3*R66+8*0.95*5.67E-8*(BQ66+273)^3))</f>
        <v>0</v>
      </c>
      <c r="W66">
        <f>($C$9*BR66+$D$9*BS66+$E$9*V66)</f>
        <v>0</v>
      </c>
      <c r="X66">
        <f>0.61365*exp(17.502*W66/(240.97+W66))</f>
        <v>0</v>
      </c>
      <c r="Y66">
        <f>(Z66/AA66*100)</f>
        <v>0</v>
      </c>
      <c r="Z66">
        <f>BJ66*(BO66+BP66)/1000</f>
        <v>0</v>
      </c>
      <c r="AA66">
        <f>0.61365*exp(17.502*BQ66/(240.97+BQ66))</f>
        <v>0</v>
      </c>
      <c r="AB66">
        <f>(X66-BJ66*(BO66+BP66)/1000)</f>
        <v>0</v>
      </c>
      <c r="AC66">
        <f>(-J66*44100)</f>
        <v>0</v>
      </c>
      <c r="AD66">
        <f>2*29.3*R66*0.92*(BQ66-W66)</f>
        <v>0</v>
      </c>
      <c r="AE66">
        <f>2*0.95*5.67E-8*(((BQ66+$B$9)+273)^4-(W66+273)^4)</f>
        <v>0</v>
      </c>
      <c r="AF66">
        <f>U66+AE66+AC66+AD66</f>
        <v>0</v>
      </c>
      <c r="AG66">
        <f>BN66*AU66*(BI66-BH66*(1000-AU66*BK66)/(1000-AU66*BJ66))/(100*BB66)</f>
        <v>0</v>
      </c>
      <c r="AH66">
        <f>1000*BN66*AU66*(BJ66-BK66)/(100*BB66*(1000-AU66*BJ66))</f>
        <v>0</v>
      </c>
      <c r="AI66">
        <f>(AJ66 - AK66 - BO66*1E3/(8.314*(BQ66+273.15)) * AM66/BN66 * AL66) * BN66/(100*BB66) * (1000 - BK66)/1000</f>
        <v>0</v>
      </c>
      <c r="AJ66">
        <v>429.1963843431186</v>
      </c>
      <c r="AK66">
        <v>428.8284060606058</v>
      </c>
      <c r="AL66">
        <v>-3.761849158219986E-05</v>
      </c>
      <c r="AM66">
        <v>61.35787655002243</v>
      </c>
      <c r="AN66">
        <f>(AP66 - AO66 + BO66*1E3/(8.314*(BQ66+273.15)) * AR66/BN66 * AQ66) * BN66/(100*BB66) * 1000/(1000 - AP66)</f>
        <v>0</v>
      </c>
      <c r="AO66">
        <v>21.50947574168643</v>
      </c>
      <c r="AP66">
        <v>21.51223846153847</v>
      </c>
      <c r="AQ66">
        <v>5.501094477266448E-06</v>
      </c>
      <c r="AR66">
        <v>91.88205700752289</v>
      </c>
      <c r="AS66">
        <v>0</v>
      </c>
      <c r="AT66">
        <v>0</v>
      </c>
      <c r="AU66">
        <f>IF(AS66*$H$15&gt;=AW66,1.0,(AW66/(AW66-AS66*$H$15)))</f>
        <v>0</v>
      </c>
      <c r="AV66">
        <f>(AU66-1)*100</f>
        <v>0</v>
      </c>
      <c r="AW66">
        <f>MAX(0,($B$15+$C$15*BV66)/(1+$D$15*BV66)*BO66/(BQ66+273)*$E$15)</f>
        <v>0</v>
      </c>
      <c r="AX66">
        <f>$B$13*BW66+$C$13*BX66+$F$13*CI66*(1-CL66)</f>
        <v>0</v>
      </c>
      <c r="AY66">
        <f>AX66*AZ66</f>
        <v>0</v>
      </c>
      <c r="AZ66">
        <f>($B$13*$D$11+$C$13*$D$11+$F$13*((CV66+CN66)/MAX(CV66+CN66+CW66, 0.1)*$I$11+CW66/MAX(CV66+CN66+CW66, 0.1)*$J$11))/($B$13+$C$13+$F$13)</f>
        <v>0</v>
      </c>
      <c r="BA66">
        <f>($B$13*$K$11+$C$13*$K$11+$F$13*((CV66+CN66)/MAX(CV66+CN66+CW66, 0.1)*$P$11+CW66/MAX(CV66+CN66+CW66, 0.1)*$Q$11))/($B$13+$C$13+$F$13)</f>
        <v>0</v>
      </c>
      <c r="BB66">
        <v>6</v>
      </c>
      <c r="BC66">
        <v>0.5</v>
      </c>
      <c r="BD66" t="s">
        <v>358</v>
      </c>
      <c r="BE66">
        <v>2</v>
      </c>
      <c r="BF66" t="b">
        <v>1</v>
      </c>
      <c r="BG66">
        <v>1774681931.1</v>
      </c>
      <c r="BH66">
        <v>419.6175999999999</v>
      </c>
      <c r="BI66">
        <v>419.9892</v>
      </c>
      <c r="BJ66">
        <v>21.51208</v>
      </c>
      <c r="BK66">
        <v>21.51084</v>
      </c>
      <c r="BL66">
        <v>419.979</v>
      </c>
      <c r="BM66">
        <v>21.21468</v>
      </c>
      <c r="BN66">
        <v>499.9578</v>
      </c>
      <c r="BO66">
        <v>101.0285</v>
      </c>
      <c r="BP66">
        <v>0.09994911000000001</v>
      </c>
      <c r="BQ66">
        <v>26.90556</v>
      </c>
      <c r="BR66">
        <v>27.97808</v>
      </c>
      <c r="BS66">
        <v>999.9</v>
      </c>
      <c r="BT66">
        <v>0</v>
      </c>
      <c r="BU66">
        <v>0</v>
      </c>
      <c r="BV66">
        <v>10004.492</v>
      </c>
      <c r="BW66">
        <v>0</v>
      </c>
      <c r="BX66">
        <v>0.3833920000000001</v>
      </c>
      <c r="BY66">
        <v>-0.3716735</v>
      </c>
      <c r="BZ66">
        <v>428.8429</v>
      </c>
      <c r="CA66">
        <v>429.2222</v>
      </c>
      <c r="CB66">
        <v>0.001246834</v>
      </c>
      <c r="CC66">
        <v>419.9892</v>
      </c>
      <c r="CD66">
        <v>21.51084</v>
      </c>
      <c r="CE66">
        <v>2.173334</v>
      </c>
      <c r="CF66">
        <v>2.173209</v>
      </c>
      <c r="CG66">
        <v>18.76709</v>
      </c>
      <c r="CH66">
        <v>18.76617</v>
      </c>
      <c r="CI66">
        <v>1800.003</v>
      </c>
      <c r="CJ66">
        <v>0</v>
      </c>
      <c r="CK66">
        <v>1</v>
      </c>
      <c r="CL66">
        <v>0</v>
      </c>
      <c r="CM66">
        <v>1.67583</v>
      </c>
      <c r="CN66">
        <v>0</v>
      </c>
      <c r="CO66">
        <v>95.00587</v>
      </c>
      <c r="CP66">
        <v>9208.209000000001</v>
      </c>
      <c r="CQ66">
        <v>38.937</v>
      </c>
      <c r="CR66">
        <v>39.75</v>
      </c>
      <c r="CS66">
        <v>39.3561</v>
      </c>
      <c r="CT66">
        <v>38.25</v>
      </c>
      <c r="CU66">
        <v>38.875</v>
      </c>
      <c r="CV66">
        <v>0</v>
      </c>
      <c r="CW66">
        <v>1800.003</v>
      </c>
      <c r="CX66">
        <v>0</v>
      </c>
      <c r="CY66">
        <v>1774681932.2</v>
      </c>
      <c r="CZ66">
        <v>0</v>
      </c>
      <c r="DA66">
        <v>1774666326.5</v>
      </c>
      <c r="DB66" t="s">
        <v>359</v>
      </c>
      <c r="DC66">
        <v>1774666322</v>
      </c>
      <c r="DD66">
        <v>1774666326.5</v>
      </c>
      <c r="DE66">
        <v>2</v>
      </c>
      <c r="DF66">
        <v>0.343</v>
      </c>
      <c r="DG66">
        <v>-0.026</v>
      </c>
      <c r="DH66">
        <v>-0.36</v>
      </c>
      <c r="DI66">
        <v>0.298</v>
      </c>
      <c r="DJ66">
        <v>420</v>
      </c>
      <c r="DK66">
        <v>22</v>
      </c>
      <c r="DL66">
        <v>0.17</v>
      </c>
      <c r="DM66">
        <v>0.02</v>
      </c>
      <c r="DN66">
        <v>-0.4056611951219512</v>
      </c>
      <c r="DO66">
        <v>0.05320572125435513</v>
      </c>
      <c r="DP66">
        <v>0.03476610380200352</v>
      </c>
      <c r="DQ66">
        <v>1</v>
      </c>
      <c r="DR66">
        <v>0.003606610243902439</v>
      </c>
      <c r="DS66">
        <v>-0.0113892232891986</v>
      </c>
      <c r="DT66">
        <v>0.00143043785997387</v>
      </c>
      <c r="DU66">
        <v>1</v>
      </c>
      <c r="DV66">
        <v>2</v>
      </c>
      <c r="DW66">
        <v>2</v>
      </c>
      <c r="DX66" t="s">
        <v>360</v>
      </c>
      <c r="DY66">
        <v>3.13042</v>
      </c>
      <c r="DZ66">
        <v>2.80651</v>
      </c>
      <c r="EA66">
        <v>0.0997816</v>
      </c>
      <c r="EB66">
        <v>0.099497</v>
      </c>
      <c r="EC66">
        <v>0.105915</v>
      </c>
      <c r="ED66">
        <v>0.105608</v>
      </c>
      <c r="EE66">
        <v>21152.6</v>
      </c>
      <c r="EF66">
        <v>27423.1</v>
      </c>
      <c r="EG66">
        <v>26452.2</v>
      </c>
      <c r="EH66">
        <v>33005.7</v>
      </c>
      <c r="EI66">
        <v>34933.5</v>
      </c>
      <c r="EJ66">
        <v>40314.8</v>
      </c>
      <c r="EK66">
        <v>41103.7</v>
      </c>
      <c r="EL66">
        <v>46065.8</v>
      </c>
      <c r="EM66">
        <v>2.0358</v>
      </c>
      <c r="EN66">
        <v>2.00235</v>
      </c>
      <c r="EO66">
        <v>0.130758</v>
      </c>
      <c r="EP66">
        <v>0</v>
      </c>
      <c r="EQ66">
        <v>25.8325</v>
      </c>
      <c r="ER66">
        <v>999.9</v>
      </c>
      <c r="ES66">
        <v>67.40000000000001</v>
      </c>
      <c r="ET66">
        <v>27.4</v>
      </c>
      <c r="EU66">
        <v>24.4442</v>
      </c>
      <c r="EV66">
        <v>60.9026</v>
      </c>
      <c r="EW66">
        <v>31.855</v>
      </c>
      <c r="EX66">
        <v>1</v>
      </c>
      <c r="EY66">
        <v>0.285663</v>
      </c>
      <c r="EZ66">
        <v>0.444003</v>
      </c>
      <c r="FA66">
        <v>20.2713</v>
      </c>
      <c r="FB66">
        <v>5.18779</v>
      </c>
      <c r="FC66">
        <v>11.9441</v>
      </c>
      <c r="FD66">
        <v>4.9557</v>
      </c>
      <c r="FE66">
        <v>3.285</v>
      </c>
      <c r="FF66">
        <v>9999</v>
      </c>
      <c r="FG66">
        <v>9999</v>
      </c>
      <c r="FH66">
        <v>9999</v>
      </c>
      <c r="FI66">
        <v>999.9</v>
      </c>
      <c r="FJ66">
        <v>1.86127</v>
      </c>
      <c r="FK66">
        <v>1.86264</v>
      </c>
      <c r="FL66">
        <v>1.86003</v>
      </c>
      <c r="FM66">
        <v>1.85837</v>
      </c>
      <c r="FN66">
        <v>1.86213</v>
      </c>
      <c r="FO66">
        <v>1.85883</v>
      </c>
      <c r="FP66">
        <v>1.85791</v>
      </c>
      <c r="FQ66">
        <v>1.86081</v>
      </c>
      <c r="FR66">
        <v>0</v>
      </c>
      <c r="FS66">
        <v>0</v>
      </c>
      <c r="FT66">
        <v>0</v>
      </c>
      <c r="FU66">
        <v>4.5</v>
      </c>
      <c r="FV66" t="s">
        <v>361</v>
      </c>
      <c r="FW66" t="s">
        <v>362</v>
      </c>
      <c r="FX66" t="s">
        <v>363</v>
      </c>
      <c r="FY66" t="s">
        <v>364</v>
      </c>
      <c r="FZ66" t="s">
        <v>364</v>
      </c>
      <c r="GA66" t="s">
        <v>363</v>
      </c>
      <c r="GB66">
        <v>0</v>
      </c>
      <c r="GC66">
        <v>100</v>
      </c>
      <c r="GD66">
        <v>100</v>
      </c>
      <c r="GE66">
        <v>-0.361</v>
      </c>
      <c r="GF66">
        <v>0.2974</v>
      </c>
      <c r="GG66">
        <v>-1.589593225013521</v>
      </c>
      <c r="GH66">
        <v>0.00192992804097616</v>
      </c>
      <c r="GI66">
        <v>3.244687122451424E-06</v>
      </c>
      <c r="GJ66">
        <v>-2.087531120305573E-09</v>
      </c>
      <c r="GK66">
        <v>0.05776174702018427</v>
      </c>
      <c r="GL66">
        <v>0.005089068596103195</v>
      </c>
      <c r="GM66">
        <v>0.0003257216593697226</v>
      </c>
      <c r="GN66">
        <v>-1.562898368296355E-06</v>
      </c>
      <c r="GO66">
        <v>0</v>
      </c>
      <c r="GP66">
        <v>1257</v>
      </c>
      <c r="GQ66">
        <v>1</v>
      </c>
      <c r="GR66">
        <v>31</v>
      </c>
      <c r="GS66">
        <v>260.2</v>
      </c>
      <c r="GT66">
        <v>260.1</v>
      </c>
      <c r="GU66">
        <v>1.07788</v>
      </c>
      <c r="GV66">
        <v>2.38281</v>
      </c>
      <c r="GW66">
        <v>1.44775</v>
      </c>
      <c r="GX66">
        <v>2.20215</v>
      </c>
      <c r="GY66">
        <v>1.44653</v>
      </c>
      <c r="GZ66">
        <v>2.40723</v>
      </c>
      <c r="HA66">
        <v>33.0875</v>
      </c>
      <c r="HB66">
        <v>14.815</v>
      </c>
      <c r="HC66">
        <v>18</v>
      </c>
      <c r="HD66">
        <v>531.72</v>
      </c>
      <c r="HE66">
        <v>523.586</v>
      </c>
      <c r="HF66">
        <v>25.0002</v>
      </c>
      <c r="HG66">
        <v>30.6425</v>
      </c>
      <c r="HH66">
        <v>30.0001</v>
      </c>
      <c r="HI66">
        <v>31.0025</v>
      </c>
      <c r="HJ66">
        <v>31.0088</v>
      </c>
      <c r="HK66">
        <v>21.5723</v>
      </c>
      <c r="HL66">
        <v>20.0583</v>
      </c>
      <c r="HM66">
        <v>100</v>
      </c>
      <c r="HN66">
        <v>25</v>
      </c>
      <c r="HO66">
        <v>420</v>
      </c>
      <c r="HP66">
        <v>21.5</v>
      </c>
      <c r="HQ66">
        <v>103.163</v>
      </c>
      <c r="HR66">
        <v>102.036</v>
      </c>
    </row>
    <row r="67" spans="1:226">
      <c r="A67">
        <v>49</v>
      </c>
      <c r="B67">
        <v>1774681938</v>
      </c>
      <c r="C67">
        <v>192</v>
      </c>
      <c r="D67" t="s">
        <v>460</v>
      </c>
      <c r="E67" t="s">
        <v>461</v>
      </c>
      <c r="F67">
        <v>5</v>
      </c>
      <c r="I67">
        <v>1774681935.1</v>
      </c>
      <c r="J67">
        <f>(K67)/1000</f>
        <v>0</v>
      </c>
      <c r="K67">
        <f>IF(BF67, AN67, AH67)</f>
        <v>0</v>
      </c>
      <c r="L67">
        <f>IF(BF67, AI67, AG67)</f>
        <v>0</v>
      </c>
      <c r="M67">
        <f>BH67 - IF(AU67&gt;1, L67*BB67*100.0/(AW67), 0)</f>
        <v>0</v>
      </c>
      <c r="N67">
        <f>((T67-J67/2)*M67-L67)/(T67+J67/2)</f>
        <v>0</v>
      </c>
      <c r="O67">
        <f>N67*(BO67+BP67)/1000.0</f>
        <v>0</v>
      </c>
      <c r="P67">
        <f>(BH67 - IF(AU67&gt;1, L67*BB67*100.0/(AW67), 0))*(BO67+BP67)/1000.0</f>
        <v>0</v>
      </c>
      <c r="Q67">
        <f>2.0/((1/S67-1/R67)+SIGN(S67)*SQRT((1/S67-1/R67)*(1/S67-1/R67) + 4*BC67/((BC67+1)*(BC67+1))*(2*1/S67*1/R67-1/R67*1/R67)))</f>
        <v>0</v>
      </c>
      <c r="R67">
        <f>IF(LEFT(BD67,1)&lt;&gt;"0",IF(LEFT(BD67,1)="1",3.0,BE67),$D$5+$E$5*(BV67*BO67/($K$5*1000))+$F$5*(BV67*BO67/($K$5*1000))*MAX(MIN(BB67,$J$5),$I$5)*MAX(MIN(BB67,$J$5),$I$5)+$G$5*MAX(MIN(BB67,$J$5),$I$5)*(BV67*BO67/($K$5*1000))+$H$5*(BV67*BO67/($K$5*1000))*(BV67*BO67/($K$5*1000)))</f>
        <v>0</v>
      </c>
      <c r="S67">
        <f>J67*(1000-(1000*0.61365*exp(17.502*W67/(240.97+W67))/(BO67+BP67)+BJ67)/2)/(1000*0.61365*exp(17.502*W67/(240.97+W67))/(BO67+BP67)-BJ67)</f>
        <v>0</v>
      </c>
      <c r="T67">
        <f>1/((BC67+1)/(Q67/1.6)+1/(R67/1.37)) + BC67/((BC67+1)/(Q67/1.6) + BC67/(R67/1.37))</f>
        <v>0</v>
      </c>
      <c r="U67">
        <f>(AX67*BA67)</f>
        <v>0</v>
      </c>
      <c r="V67">
        <f>(BQ67+(U67+2*0.95*5.67E-8*(((BQ67+$B$9)+273)^4-(BQ67+273)^4)-44100*J67)/(1.84*29.3*R67+8*0.95*5.67E-8*(BQ67+273)^3))</f>
        <v>0</v>
      </c>
      <c r="W67">
        <f>($C$9*BR67+$D$9*BS67+$E$9*V67)</f>
        <v>0</v>
      </c>
      <c r="X67">
        <f>0.61365*exp(17.502*W67/(240.97+W67))</f>
        <v>0</v>
      </c>
      <c r="Y67">
        <f>(Z67/AA67*100)</f>
        <v>0</v>
      </c>
      <c r="Z67">
        <f>BJ67*(BO67+BP67)/1000</f>
        <v>0</v>
      </c>
      <c r="AA67">
        <f>0.61365*exp(17.502*BQ67/(240.97+BQ67))</f>
        <v>0</v>
      </c>
      <c r="AB67">
        <f>(X67-BJ67*(BO67+BP67)/1000)</f>
        <v>0</v>
      </c>
      <c r="AC67">
        <f>(-J67*44100)</f>
        <v>0</v>
      </c>
      <c r="AD67">
        <f>2*29.3*R67*0.92*(BQ67-W67)</f>
        <v>0</v>
      </c>
      <c r="AE67">
        <f>2*0.95*5.67E-8*(((BQ67+$B$9)+273)^4-(W67+273)^4)</f>
        <v>0</v>
      </c>
      <c r="AF67">
        <f>U67+AE67+AC67+AD67</f>
        <v>0</v>
      </c>
      <c r="AG67">
        <f>BN67*AU67*(BI67-BH67*(1000-AU67*BK67)/(1000-AU67*BJ67))/(100*BB67)</f>
        <v>0</v>
      </c>
      <c r="AH67">
        <f>1000*BN67*AU67*(BJ67-BK67)/(100*BB67*(1000-AU67*BJ67))</f>
        <v>0</v>
      </c>
      <c r="AI67">
        <f>(AJ67 - AK67 - BO67*1E3/(8.314*(BQ67+273.15)) * AM67/BN67 * AL67) * BN67/(100*BB67) * (1000 - BK67)/1000</f>
        <v>0</v>
      </c>
      <c r="AJ67">
        <v>429.2677845315381</v>
      </c>
      <c r="AK67">
        <v>428.8479999999998</v>
      </c>
      <c r="AL67">
        <v>2.960075201896713E-05</v>
      </c>
      <c r="AM67">
        <v>61.35787655002243</v>
      </c>
      <c r="AN67">
        <f>(AP67 - AO67 + BO67*1E3/(8.314*(BQ67+273.15)) * AR67/BN67 * AQ67) * BN67/(100*BB67) * 1000/(1000 - AP67)</f>
        <v>0</v>
      </c>
      <c r="AO67">
        <v>21.51361522383465</v>
      </c>
      <c r="AP67">
        <v>21.51377902097903</v>
      </c>
      <c r="AQ67">
        <v>-1.990734802768368E-06</v>
      </c>
      <c r="AR67">
        <v>91.88205700752289</v>
      </c>
      <c r="AS67">
        <v>0</v>
      </c>
      <c r="AT67">
        <v>0</v>
      </c>
      <c r="AU67">
        <f>IF(AS67*$H$15&gt;=AW67,1.0,(AW67/(AW67-AS67*$H$15)))</f>
        <v>0</v>
      </c>
      <c r="AV67">
        <f>(AU67-1)*100</f>
        <v>0</v>
      </c>
      <c r="AW67">
        <f>MAX(0,($B$15+$C$15*BV67)/(1+$D$15*BV67)*BO67/(BQ67+273)*$E$15)</f>
        <v>0</v>
      </c>
      <c r="AX67">
        <f>$B$13*BW67+$C$13*BX67+$F$13*CI67*(1-CL67)</f>
        <v>0</v>
      </c>
      <c r="AY67">
        <f>AX67*AZ67</f>
        <v>0</v>
      </c>
      <c r="AZ67">
        <f>($B$13*$D$11+$C$13*$D$11+$F$13*((CV67+CN67)/MAX(CV67+CN67+CW67, 0.1)*$I$11+CW67/MAX(CV67+CN67+CW67, 0.1)*$J$11))/($B$13+$C$13+$F$13)</f>
        <v>0</v>
      </c>
      <c r="BA67">
        <f>($B$13*$K$11+$C$13*$K$11+$F$13*((CV67+CN67)/MAX(CV67+CN67+CW67, 0.1)*$P$11+CW67/MAX(CV67+CN67+CW67, 0.1)*$Q$11))/($B$13+$C$13+$F$13)</f>
        <v>0</v>
      </c>
      <c r="BB67">
        <v>6</v>
      </c>
      <c r="BC67">
        <v>0.5</v>
      </c>
      <c r="BD67" t="s">
        <v>358</v>
      </c>
      <c r="BE67">
        <v>2</v>
      </c>
      <c r="BF67" t="b">
        <v>1</v>
      </c>
      <c r="BG67">
        <v>1774681935.1</v>
      </c>
      <c r="BH67">
        <v>419.6118</v>
      </c>
      <c r="BI67">
        <v>420.0195</v>
      </c>
      <c r="BJ67">
        <v>21.51273</v>
      </c>
      <c r="BK67">
        <v>21.51349</v>
      </c>
      <c r="BL67">
        <v>419.9731</v>
      </c>
      <c r="BM67">
        <v>21.21533</v>
      </c>
      <c r="BN67">
        <v>499.9843000000001</v>
      </c>
      <c r="BO67">
        <v>101.0279</v>
      </c>
      <c r="BP67">
        <v>0.1001551</v>
      </c>
      <c r="BQ67">
        <v>26.90399</v>
      </c>
      <c r="BR67">
        <v>27.96282</v>
      </c>
      <c r="BS67">
        <v>999.9</v>
      </c>
      <c r="BT67">
        <v>0</v>
      </c>
      <c r="BU67">
        <v>0</v>
      </c>
      <c r="BV67">
        <v>9984.685000000001</v>
      </c>
      <c r="BW67">
        <v>0</v>
      </c>
      <c r="BX67">
        <v>0.3833920000000001</v>
      </c>
      <c r="BY67">
        <v>-0.4075959</v>
      </c>
      <c r="BZ67">
        <v>428.8372000000001</v>
      </c>
      <c r="CA67">
        <v>429.2541</v>
      </c>
      <c r="CB67">
        <v>-0.0007616050000000001</v>
      </c>
      <c r="CC67">
        <v>420.0195</v>
      </c>
      <c r="CD67">
        <v>21.51349</v>
      </c>
      <c r="CE67">
        <v>2.173388</v>
      </c>
      <c r="CF67">
        <v>2.173465</v>
      </c>
      <c r="CG67">
        <v>18.76751</v>
      </c>
      <c r="CH67">
        <v>18.76806</v>
      </c>
      <c r="CI67">
        <v>1799.994</v>
      </c>
      <c r="CJ67">
        <v>0</v>
      </c>
      <c r="CK67">
        <v>1</v>
      </c>
      <c r="CL67">
        <v>0</v>
      </c>
      <c r="CM67">
        <v>1.75291</v>
      </c>
      <c r="CN67">
        <v>0</v>
      </c>
      <c r="CO67">
        <v>94.93996999999999</v>
      </c>
      <c r="CP67">
        <v>9208.175999999999</v>
      </c>
      <c r="CQ67">
        <v>38.9496</v>
      </c>
      <c r="CR67">
        <v>39.75</v>
      </c>
      <c r="CS67">
        <v>39.3624</v>
      </c>
      <c r="CT67">
        <v>38.25</v>
      </c>
      <c r="CU67">
        <v>38.875</v>
      </c>
      <c r="CV67">
        <v>0</v>
      </c>
      <c r="CW67">
        <v>1799.994</v>
      </c>
      <c r="CX67">
        <v>0</v>
      </c>
      <c r="CY67">
        <v>1774681936.4</v>
      </c>
      <c r="CZ67">
        <v>0</v>
      </c>
      <c r="DA67">
        <v>1774666326.5</v>
      </c>
      <c r="DB67" t="s">
        <v>359</v>
      </c>
      <c r="DC67">
        <v>1774666322</v>
      </c>
      <c r="DD67">
        <v>1774666326.5</v>
      </c>
      <c r="DE67">
        <v>2</v>
      </c>
      <c r="DF67">
        <v>0.343</v>
      </c>
      <c r="DG67">
        <v>-0.026</v>
      </c>
      <c r="DH67">
        <v>-0.36</v>
      </c>
      <c r="DI67">
        <v>0.298</v>
      </c>
      <c r="DJ67">
        <v>420</v>
      </c>
      <c r="DK67">
        <v>22</v>
      </c>
      <c r="DL67">
        <v>0.17</v>
      </c>
      <c r="DM67">
        <v>0.02</v>
      </c>
      <c r="DN67">
        <v>-0.4097423658536585</v>
      </c>
      <c r="DO67">
        <v>0.07473445296167193</v>
      </c>
      <c r="DP67">
        <v>0.03473347693491255</v>
      </c>
      <c r="DQ67">
        <v>1</v>
      </c>
      <c r="DR67">
        <v>0.00252733012195122</v>
      </c>
      <c r="DS67">
        <v>-0.02201999182578397</v>
      </c>
      <c r="DT67">
        <v>0.002301877592021287</v>
      </c>
      <c r="DU67">
        <v>1</v>
      </c>
      <c r="DV67">
        <v>2</v>
      </c>
      <c r="DW67">
        <v>2</v>
      </c>
      <c r="DX67" t="s">
        <v>360</v>
      </c>
      <c r="DY67">
        <v>3.13053</v>
      </c>
      <c r="DZ67">
        <v>2.80645</v>
      </c>
      <c r="EA67">
        <v>0.0997793</v>
      </c>
      <c r="EB67">
        <v>0.0994963</v>
      </c>
      <c r="EC67">
        <v>0.105921</v>
      </c>
      <c r="ED67">
        <v>0.105607</v>
      </c>
      <c r="EE67">
        <v>21152.7</v>
      </c>
      <c r="EF67">
        <v>27423.2</v>
      </c>
      <c r="EG67">
        <v>26452.3</v>
      </c>
      <c r="EH67">
        <v>33005.8</v>
      </c>
      <c r="EI67">
        <v>34933.5</v>
      </c>
      <c r="EJ67">
        <v>40314.7</v>
      </c>
      <c r="EK67">
        <v>41104</v>
      </c>
      <c r="EL67">
        <v>46065.6</v>
      </c>
      <c r="EM67">
        <v>2.03583</v>
      </c>
      <c r="EN67">
        <v>2.00213</v>
      </c>
      <c r="EO67">
        <v>0.12964</v>
      </c>
      <c r="EP67">
        <v>0</v>
      </c>
      <c r="EQ67">
        <v>25.8337</v>
      </c>
      <c r="ER67">
        <v>999.9</v>
      </c>
      <c r="ES67">
        <v>67.40000000000001</v>
      </c>
      <c r="ET67">
        <v>27.4</v>
      </c>
      <c r="EU67">
        <v>24.4448</v>
      </c>
      <c r="EV67">
        <v>61.1626</v>
      </c>
      <c r="EW67">
        <v>31.879</v>
      </c>
      <c r="EX67">
        <v>1</v>
      </c>
      <c r="EY67">
        <v>0.285846</v>
      </c>
      <c r="EZ67">
        <v>0.444567</v>
      </c>
      <c r="FA67">
        <v>20.2715</v>
      </c>
      <c r="FB67">
        <v>5.18824</v>
      </c>
      <c r="FC67">
        <v>11.9441</v>
      </c>
      <c r="FD67">
        <v>4.95575</v>
      </c>
      <c r="FE67">
        <v>3.285</v>
      </c>
      <c r="FF67">
        <v>9999</v>
      </c>
      <c r="FG67">
        <v>9999</v>
      </c>
      <c r="FH67">
        <v>9999</v>
      </c>
      <c r="FI67">
        <v>999.9</v>
      </c>
      <c r="FJ67">
        <v>1.86127</v>
      </c>
      <c r="FK67">
        <v>1.86264</v>
      </c>
      <c r="FL67">
        <v>1.86004</v>
      </c>
      <c r="FM67">
        <v>1.85837</v>
      </c>
      <c r="FN67">
        <v>1.86212</v>
      </c>
      <c r="FO67">
        <v>1.85884</v>
      </c>
      <c r="FP67">
        <v>1.85791</v>
      </c>
      <c r="FQ67">
        <v>1.86081</v>
      </c>
      <c r="FR67">
        <v>0</v>
      </c>
      <c r="FS67">
        <v>0</v>
      </c>
      <c r="FT67">
        <v>0</v>
      </c>
      <c r="FU67">
        <v>4.5</v>
      </c>
      <c r="FV67" t="s">
        <v>361</v>
      </c>
      <c r="FW67" t="s">
        <v>362</v>
      </c>
      <c r="FX67" t="s">
        <v>363</v>
      </c>
      <c r="FY67" t="s">
        <v>364</v>
      </c>
      <c r="FZ67" t="s">
        <v>364</v>
      </c>
      <c r="GA67" t="s">
        <v>363</v>
      </c>
      <c r="GB67">
        <v>0</v>
      </c>
      <c r="GC67">
        <v>100</v>
      </c>
      <c r="GD67">
        <v>100</v>
      </c>
      <c r="GE67">
        <v>-0.362</v>
      </c>
      <c r="GF67">
        <v>0.2975</v>
      </c>
      <c r="GG67">
        <v>-1.589593225013521</v>
      </c>
      <c r="GH67">
        <v>0.00192992804097616</v>
      </c>
      <c r="GI67">
        <v>3.244687122451424E-06</v>
      </c>
      <c r="GJ67">
        <v>-2.087531120305573E-09</v>
      </c>
      <c r="GK67">
        <v>0.05776174702018427</v>
      </c>
      <c r="GL67">
        <v>0.005089068596103195</v>
      </c>
      <c r="GM67">
        <v>0.0003257216593697226</v>
      </c>
      <c r="GN67">
        <v>-1.562898368296355E-06</v>
      </c>
      <c r="GO67">
        <v>0</v>
      </c>
      <c r="GP67">
        <v>1257</v>
      </c>
      <c r="GQ67">
        <v>1</v>
      </c>
      <c r="GR67">
        <v>31</v>
      </c>
      <c r="GS67">
        <v>260.3</v>
      </c>
      <c r="GT67">
        <v>260.2</v>
      </c>
      <c r="GU67">
        <v>1.07788</v>
      </c>
      <c r="GV67">
        <v>2.38159</v>
      </c>
      <c r="GW67">
        <v>1.44775</v>
      </c>
      <c r="GX67">
        <v>2.20215</v>
      </c>
      <c r="GY67">
        <v>1.44653</v>
      </c>
      <c r="GZ67">
        <v>2.36694</v>
      </c>
      <c r="HA67">
        <v>33.0875</v>
      </c>
      <c r="HB67">
        <v>14.8062</v>
      </c>
      <c r="HC67">
        <v>18</v>
      </c>
      <c r="HD67">
        <v>531.736</v>
      </c>
      <c r="HE67">
        <v>523.4400000000001</v>
      </c>
      <c r="HF67">
        <v>25.0001</v>
      </c>
      <c r="HG67">
        <v>30.6452</v>
      </c>
      <c r="HH67">
        <v>30.0003</v>
      </c>
      <c r="HI67">
        <v>31.0025</v>
      </c>
      <c r="HJ67">
        <v>31.0096</v>
      </c>
      <c r="HK67">
        <v>21.57</v>
      </c>
      <c r="HL67">
        <v>20.0583</v>
      </c>
      <c r="HM67">
        <v>100</v>
      </c>
      <c r="HN67">
        <v>25</v>
      </c>
      <c r="HO67">
        <v>420</v>
      </c>
      <c r="HP67">
        <v>21.5</v>
      </c>
      <c r="HQ67">
        <v>103.163</v>
      </c>
      <c r="HR67">
        <v>102.036</v>
      </c>
    </row>
    <row r="68" spans="1:226">
      <c r="A68">
        <v>50</v>
      </c>
      <c r="B68">
        <v>1774681942</v>
      </c>
      <c r="C68">
        <v>196</v>
      </c>
      <c r="D68" t="s">
        <v>462</v>
      </c>
      <c r="E68" t="s">
        <v>463</v>
      </c>
      <c r="F68">
        <v>5</v>
      </c>
      <c r="I68">
        <v>1774681939.1</v>
      </c>
      <c r="J68">
        <f>(K68)/1000</f>
        <v>0</v>
      </c>
      <c r="K68">
        <f>IF(BF68, AN68, AH68)</f>
        <v>0</v>
      </c>
      <c r="L68">
        <f>IF(BF68, AI68, AG68)</f>
        <v>0</v>
      </c>
      <c r="M68">
        <f>BH68 - IF(AU68&gt;1, L68*BB68*100.0/(AW68), 0)</f>
        <v>0</v>
      </c>
      <c r="N68">
        <f>((T68-J68/2)*M68-L68)/(T68+J68/2)</f>
        <v>0</v>
      </c>
      <c r="O68">
        <f>N68*(BO68+BP68)/1000.0</f>
        <v>0</v>
      </c>
      <c r="P68">
        <f>(BH68 - IF(AU68&gt;1, L68*BB68*100.0/(AW68), 0))*(BO68+BP68)/1000.0</f>
        <v>0</v>
      </c>
      <c r="Q68">
        <f>2.0/((1/S68-1/R68)+SIGN(S68)*SQRT((1/S68-1/R68)*(1/S68-1/R68) + 4*BC68/((BC68+1)*(BC68+1))*(2*1/S68*1/R68-1/R68*1/R68)))</f>
        <v>0</v>
      </c>
      <c r="R68">
        <f>IF(LEFT(BD68,1)&lt;&gt;"0",IF(LEFT(BD68,1)="1",3.0,BE68),$D$5+$E$5*(BV68*BO68/($K$5*1000))+$F$5*(BV68*BO68/($K$5*1000))*MAX(MIN(BB68,$J$5),$I$5)*MAX(MIN(BB68,$J$5),$I$5)+$G$5*MAX(MIN(BB68,$J$5),$I$5)*(BV68*BO68/($K$5*1000))+$H$5*(BV68*BO68/($K$5*1000))*(BV68*BO68/($K$5*1000)))</f>
        <v>0</v>
      </c>
      <c r="S68">
        <f>J68*(1000-(1000*0.61365*exp(17.502*W68/(240.97+W68))/(BO68+BP68)+BJ68)/2)/(1000*0.61365*exp(17.502*W68/(240.97+W68))/(BO68+BP68)-BJ68)</f>
        <v>0</v>
      </c>
      <c r="T68">
        <f>1/((BC68+1)/(Q68/1.6)+1/(R68/1.37)) + BC68/((BC68+1)/(Q68/1.6) + BC68/(R68/1.37))</f>
        <v>0</v>
      </c>
      <c r="U68">
        <f>(AX68*BA68)</f>
        <v>0</v>
      </c>
      <c r="V68">
        <f>(BQ68+(U68+2*0.95*5.67E-8*(((BQ68+$B$9)+273)^4-(BQ68+273)^4)-44100*J68)/(1.84*29.3*R68+8*0.95*5.67E-8*(BQ68+273)^3))</f>
        <v>0</v>
      </c>
      <c r="W68">
        <f>($C$9*BR68+$D$9*BS68+$E$9*V68)</f>
        <v>0</v>
      </c>
      <c r="X68">
        <f>0.61365*exp(17.502*W68/(240.97+W68))</f>
        <v>0</v>
      </c>
      <c r="Y68">
        <f>(Z68/AA68*100)</f>
        <v>0</v>
      </c>
      <c r="Z68">
        <f>BJ68*(BO68+BP68)/1000</f>
        <v>0</v>
      </c>
      <c r="AA68">
        <f>0.61365*exp(17.502*BQ68/(240.97+BQ68))</f>
        <v>0</v>
      </c>
      <c r="AB68">
        <f>(X68-BJ68*(BO68+BP68)/1000)</f>
        <v>0</v>
      </c>
      <c r="AC68">
        <f>(-J68*44100)</f>
        <v>0</v>
      </c>
      <c r="AD68">
        <f>2*29.3*R68*0.92*(BQ68-W68)</f>
        <v>0</v>
      </c>
      <c r="AE68">
        <f>2*0.95*5.67E-8*(((BQ68+$B$9)+273)^4-(W68+273)^4)</f>
        <v>0</v>
      </c>
      <c r="AF68">
        <f>U68+AE68+AC68+AD68</f>
        <v>0</v>
      </c>
      <c r="AG68">
        <f>BN68*AU68*(BI68-BH68*(1000-AU68*BK68)/(1000-AU68*BJ68))/(100*BB68)</f>
        <v>0</v>
      </c>
      <c r="AH68">
        <f>1000*BN68*AU68*(BJ68-BK68)/(100*BB68*(1000-AU68*BJ68))</f>
        <v>0</v>
      </c>
      <c r="AI68">
        <f>(AJ68 - AK68 - BO68*1E3/(8.314*(BQ68+273.15)) * AM68/BN68 * AL68) * BN68/(100*BB68) * (1000 - BK68)/1000</f>
        <v>0</v>
      </c>
      <c r="AJ68">
        <v>429.2154357063162</v>
      </c>
      <c r="AK68">
        <v>428.8206727272725</v>
      </c>
      <c r="AL68">
        <v>-5.005793638978774E-05</v>
      </c>
      <c r="AM68">
        <v>61.35787655002243</v>
      </c>
      <c r="AN68">
        <f>(AP68 - AO68 + BO68*1E3/(8.314*(BQ68+273.15)) * AR68/BN68 * AQ68) * BN68/(100*BB68) * 1000/(1000 - AP68)</f>
        <v>0</v>
      </c>
      <c r="AO68">
        <v>21.51326531660538</v>
      </c>
      <c r="AP68">
        <v>21.51603916083917</v>
      </c>
      <c r="AQ68">
        <v>4.448489924537935E-06</v>
      </c>
      <c r="AR68">
        <v>91.88205700752289</v>
      </c>
      <c r="AS68">
        <v>0</v>
      </c>
      <c r="AT68">
        <v>0</v>
      </c>
      <c r="AU68">
        <f>IF(AS68*$H$15&gt;=AW68,1.0,(AW68/(AW68-AS68*$H$15)))</f>
        <v>0</v>
      </c>
      <c r="AV68">
        <f>(AU68-1)*100</f>
        <v>0</v>
      </c>
      <c r="AW68">
        <f>MAX(0,($B$15+$C$15*BV68)/(1+$D$15*BV68)*BO68/(BQ68+273)*$E$15)</f>
        <v>0</v>
      </c>
      <c r="AX68">
        <f>$B$13*BW68+$C$13*BX68+$F$13*CI68*(1-CL68)</f>
        <v>0</v>
      </c>
      <c r="AY68">
        <f>AX68*AZ68</f>
        <v>0</v>
      </c>
      <c r="AZ68">
        <f>($B$13*$D$11+$C$13*$D$11+$F$13*((CV68+CN68)/MAX(CV68+CN68+CW68, 0.1)*$I$11+CW68/MAX(CV68+CN68+CW68, 0.1)*$J$11))/($B$13+$C$13+$F$13)</f>
        <v>0</v>
      </c>
      <c r="BA68">
        <f>($B$13*$K$11+$C$13*$K$11+$F$13*((CV68+CN68)/MAX(CV68+CN68+CW68, 0.1)*$P$11+CW68/MAX(CV68+CN68+CW68, 0.1)*$Q$11))/($B$13+$C$13+$F$13)</f>
        <v>0</v>
      </c>
      <c r="BB68">
        <v>6</v>
      </c>
      <c r="BC68">
        <v>0.5</v>
      </c>
      <c r="BD68" t="s">
        <v>358</v>
      </c>
      <c r="BE68">
        <v>2</v>
      </c>
      <c r="BF68" t="b">
        <v>1</v>
      </c>
      <c r="BG68">
        <v>1774681939.1</v>
      </c>
      <c r="BH68">
        <v>419.6174999999999</v>
      </c>
      <c r="BI68">
        <v>419.973</v>
      </c>
      <c r="BJ68">
        <v>21.51472</v>
      </c>
      <c r="BK68">
        <v>21.51347</v>
      </c>
      <c r="BL68">
        <v>419.9786</v>
      </c>
      <c r="BM68">
        <v>21.21729</v>
      </c>
      <c r="BN68">
        <v>500.0242999999999</v>
      </c>
      <c r="BO68">
        <v>101.0279</v>
      </c>
      <c r="BP68">
        <v>0.09990608000000001</v>
      </c>
      <c r="BQ68">
        <v>26.90575</v>
      </c>
      <c r="BR68">
        <v>27.96397</v>
      </c>
      <c r="BS68">
        <v>999.9</v>
      </c>
      <c r="BT68">
        <v>0</v>
      </c>
      <c r="BU68">
        <v>0</v>
      </c>
      <c r="BV68">
        <v>9999.429</v>
      </c>
      <c r="BW68">
        <v>0</v>
      </c>
      <c r="BX68">
        <v>0.3833920000000001</v>
      </c>
      <c r="BY68">
        <v>-0.3555055</v>
      </c>
      <c r="BZ68">
        <v>428.8439</v>
      </c>
      <c r="CA68">
        <v>429.2066</v>
      </c>
      <c r="CB68">
        <v>0.0012577071</v>
      </c>
      <c r="CC68">
        <v>419.973</v>
      </c>
      <c r="CD68">
        <v>21.51347</v>
      </c>
      <c r="CE68">
        <v>2.173586999999999</v>
      </c>
      <c r="CF68">
        <v>2.17346</v>
      </c>
      <c r="CG68">
        <v>18.76897</v>
      </c>
      <c r="CH68">
        <v>18.76802</v>
      </c>
      <c r="CI68">
        <v>1799.996</v>
      </c>
      <c r="CJ68">
        <v>0</v>
      </c>
      <c r="CK68">
        <v>1</v>
      </c>
      <c r="CL68">
        <v>0</v>
      </c>
      <c r="CM68">
        <v>1.65582</v>
      </c>
      <c r="CN68">
        <v>0</v>
      </c>
      <c r="CO68">
        <v>95.01308</v>
      </c>
      <c r="CP68">
        <v>9208.190000000001</v>
      </c>
      <c r="CQ68">
        <v>38.937</v>
      </c>
      <c r="CR68">
        <v>39.75</v>
      </c>
      <c r="CS68">
        <v>39.3624</v>
      </c>
      <c r="CT68">
        <v>38.25</v>
      </c>
      <c r="CU68">
        <v>38.875</v>
      </c>
      <c r="CV68">
        <v>0</v>
      </c>
      <c r="CW68">
        <v>1799.996</v>
      </c>
      <c r="CX68">
        <v>0</v>
      </c>
      <c r="CY68">
        <v>1774681940.6</v>
      </c>
      <c r="CZ68">
        <v>0</v>
      </c>
      <c r="DA68">
        <v>1774666326.5</v>
      </c>
      <c r="DB68" t="s">
        <v>359</v>
      </c>
      <c r="DC68">
        <v>1774666322</v>
      </c>
      <c r="DD68">
        <v>1774666326.5</v>
      </c>
      <c r="DE68">
        <v>2</v>
      </c>
      <c r="DF68">
        <v>0.343</v>
      </c>
      <c r="DG68">
        <v>-0.026</v>
      </c>
      <c r="DH68">
        <v>-0.36</v>
      </c>
      <c r="DI68">
        <v>0.298</v>
      </c>
      <c r="DJ68">
        <v>420</v>
      </c>
      <c r="DK68">
        <v>22</v>
      </c>
      <c r="DL68">
        <v>0.17</v>
      </c>
      <c r="DM68">
        <v>0.02</v>
      </c>
      <c r="DN68">
        <v>-0.3999901951219512</v>
      </c>
      <c r="DO68">
        <v>0.2810433031358888</v>
      </c>
      <c r="DP68">
        <v>0.04428677705603229</v>
      </c>
      <c r="DQ68">
        <v>0</v>
      </c>
      <c r="DR68">
        <v>0.00181430743902439</v>
      </c>
      <c r="DS68">
        <v>-0.01374678177700348</v>
      </c>
      <c r="DT68">
        <v>0.001909691833726967</v>
      </c>
      <c r="DU68">
        <v>1</v>
      </c>
      <c r="DV68">
        <v>1</v>
      </c>
      <c r="DW68">
        <v>2</v>
      </c>
      <c r="DX68" t="s">
        <v>367</v>
      </c>
      <c r="DY68">
        <v>3.13038</v>
      </c>
      <c r="DZ68">
        <v>2.80635</v>
      </c>
      <c r="EA68">
        <v>0.09977999999999999</v>
      </c>
      <c r="EB68">
        <v>0.09948070000000001</v>
      </c>
      <c r="EC68">
        <v>0.10593</v>
      </c>
      <c r="ED68">
        <v>0.105608</v>
      </c>
      <c r="EE68">
        <v>21152.6</v>
      </c>
      <c r="EF68">
        <v>27424</v>
      </c>
      <c r="EG68">
        <v>26452.2</v>
      </c>
      <c r="EH68">
        <v>33006.2</v>
      </c>
      <c r="EI68">
        <v>34933.1</v>
      </c>
      <c r="EJ68">
        <v>40315.3</v>
      </c>
      <c r="EK68">
        <v>41104</v>
      </c>
      <c r="EL68">
        <v>46066.4</v>
      </c>
      <c r="EM68">
        <v>2.03558</v>
      </c>
      <c r="EN68">
        <v>2.00255</v>
      </c>
      <c r="EO68">
        <v>0.13154</v>
      </c>
      <c r="EP68">
        <v>0</v>
      </c>
      <c r="EQ68">
        <v>25.8357</v>
      </c>
      <c r="ER68">
        <v>999.9</v>
      </c>
      <c r="ES68">
        <v>67.40000000000001</v>
      </c>
      <c r="ET68">
        <v>27.4</v>
      </c>
      <c r="EU68">
        <v>24.4452</v>
      </c>
      <c r="EV68">
        <v>60.9126</v>
      </c>
      <c r="EW68">
        <v>31.851</v>
      </c>
      <c r="EX68">
        <v>1</v>
      </c>
      <c r="EY68">
        <v>0.286049</v>
      </c>
      <c r="EZ68">
        <v>0.445553</v>
      </c>
      <c r="FA68">
        <v>20.2717</v>
      </c>
      <c r="FB68">
        <v>5.18854</v>
      </c>
      <c r="FC68">
        <v>11.9441</v>
      </c>
      <c r="FD68">
        <v>4.9557</v>
      </c>
      <c r="FE68">
        <v>3.285</v>
      </c>
      <c r="FF68">
        <v>9999</v>
      </c>
      <c r="FG68">
        <v>9999</v>
      </c>
      <c r="FH68">
        <v>9999</v>
      </c>
      <c r="FI68">
        <v>999.9</v>
      </c>
      <c r="FJ68">
        <v>1.86127</v>
      </c>
      <c r="FK68">
        <v>1.86263</v>
      </c>
      <c r="FL68">
        <v>1.86005</v>
      </c>
      <c r="FM68">
        <v>1.85837</v>
      </c>
      <c r="FN68">
        <v>1.86212</v>
      </c>
      <c r="FO68">
        <v>1.85886</v>
      </c>
      <c r="FP68">
        <v>1.85791</v>
      </c>
      <c r="FQ68">
        <v>1.8608</v>
      </c>
      <c r="FR68">
        <v>0</v>
      </c>
      <c r="FS68">
        <v>0</v>
      </c>
      <c r="FT68">
        <v>0</v>
      </c>
      <c r="FU68">
        <v>4.5</v>
      </c>
      <c r="FV68" t="s">
        <v>361</v>
      </c>
      <c r="FW68" t="s">
        <v>362</v>
      </c>
      <c r="FX68" t="s">
        <v>363</v>
      </c>
      <c r="FY68" t="s">
        <v>364</v>
      </c>
      <c r="FZ68" t="s">
        <v>364</v>
      </c>
      <c r="GA68" t="s">
        <v>363</v>
      </c>
      <c r="GB68">
        <v>0</v>
      </c>
      <c r="GC68">
        <v>100</v>
      </c>
      <c r="GD68">
        <v>100</v>
      </c>
      <c r="GE68">
        <v>-0.362</v>
      </c>
      <c r="GF68">
        <v>0.2974</v>
      </c>
      <c r="GG68">
        <v>-1.589593225013521</v>
      </c>
      <c r="GH68">
        <v>0.00192992804097616</v>
      </c>
      <c r="GI68">
        <v>3.244687122451424E-06</v>
      </c>
      <c r="GJ68">
        <v>-2.087531120305573E-09</v>
      </c>
      <c r="GK68">
        <v>0.05776174702018427</v>
      </c>
      <c r="GL68">
        <v>0.005089068596103195</v>
      </c>
      <c r="GM68">
        <v>0.0003257216593697226</v>
      </c>
      <c r="GN68">
        <v>-1.562898368296355E-06</v>
      </c>
      <c r="GO68">
        <v>0</v>
      </c>
      <c r="GP68">
        <v>1257</v>
      </c>
      <c r="GQ68">
        <v>1</v>
      </c>
      <c r="GR68">
        <v>31</v>
      </c>
      <c r="GS68">
        <v>260.3</v>
      </c>
      <c r="GT68">
        <v>260.3</v>
      </c>
      <c r="GU68">
        <v>1.07788</v>
      </c>
      <c r="GV68">
        <v>2.38892</v>
      </c>
      <c r="GW68">
        <v>1.44775</v>
      </c>
      <c r="GX68">
        <v>2.20215</v>
      </c>
      <c r="GY68">
        <v>1.44653</v>
      </c>
      <c r="GZ68">
        <v>2.35352</v>
      </c>
      <c r="HA68">
        <v>33.0875</v>
      </c>
      <c r="HB68">
        <v>14.8062</v>
      </c>
      <c r="HC68">
        <v>18</v>
      </c>
      <c r="HD68">
        <v>531.578</v>
      </c>
      <c r="HE68">
        <v>523.729</v>
      </c>
      <c r="HF68">
        <v>25.0001</v>
      </c>
      <c r="HG68">
        <v>30.6452</v>
      </c>
      <c r="HH68">
        <v>30.0001</v>
      </c>
      <c r="HI68">
        <v>31.0025</v>
      </c>
      <c r="HJ68">
        <v>31.0096</v>
      </c>
      <c r="HK68">
        <v>21.5741</v>
      </c>
      <c r="HL68">
        <v>20.0583</v>
      </c>
      <c r="HM68">
        <v>100</v>
      </c>
      <c r="HN68">
        <v>25</v>
      </c>
      <c r="HO68">
        <v>420</v>
      </c>
      <c r="HP68">
        <v>21.5</v>
      </c>
      <c r="HQ68">
        <v>103.163</v>
      </c>
      <c r="HR68">
        <v>102.037</v>
      </c>
    </row>
    <row r="69" spans="1:226">
      <c r="A69">
        <v>51</v>
      </c>
      <c r="B69">
        <v>1774681946</v>
      </c>
      <c r="C69">
        <v>200</v>
      </c>
      <c r="D69" t="s">
        <v>464</v>
      </c>
      <c r="E69" t="s">
        <v>465</v>
      </c>
      <c r="F69">
        <v>5</v>
      </c>
      <c r="I69">
        <v>1774681943.1</v>
      </c>
      <c r="J69">
        <f>(K69)/1000</f>
        <v>0</v>
      </c>
      <c r="K69">
        <f>IF(BF69, AN69, AH69)</f>
        <v>0</v>
      </c>
      <c r="L69">
        <f>IF(BF69, AI69, AG69)</f>
        <v>0</v>
      </c>
      <c r="M69">
        <f>BH69 - IF(AU69&gt;1, L69*BB69*100.0/(AW69), 0)</f>
        <v>0</v>
      </c>
      <c r="N69">
        <f>((T69-J69/2)*M69-L69)/(T69+J69/2)</f>
        <v>0</v>
      </c>
      <c r="O69">
        <f>N69*(BO69+BP69)/1000.0</f>
        <v>0</v>
      </c>
      <c r="P69">
        <f>(BH69 - IF(AU69&gt;1, L69*BB69*100.0/(AW69), 0))*(BO69+BP69)/1000.0</f>
        <v>0</v>
      </c>
      <c r="Q69">
        <f>2.0/((1/S69-1/R69)+SIGN(S69)*SQRT((1/S69-1/R69)*(1/S69-1/R69) + 4*BC69/((BC69+1)*(BC69+1))*(2*1/S69*1/R69-1/R69*1/R69)))</f>
        <v>0</v>
      </c>
      <c r="R69">
        <f>IF(LEFT(BD69,1)&lt;&gt;"0",IF(LEFT(BD69,1)="1",3.0,BE69),$D$5+$E$5*(BV69*BO69/($K$5*1000))+$F$5*(BV69*BO69/($K$5*1000))*MAX(MIN(BB69,$J$5),$I$5)*MAX(MIN(BB69,$J$5),$I$5)+$G$5*MAX(MIN(BB69,$J$5),$I$5)*(BV69*BO69/($K$5*1000))+$H$5*(BV69*BO69/($K$5*1000))*(BV69*BO69/($K$5*1000)))</f>
        <v>0</v>
      </c>
      <c r="S69">
        <f>J69*(1000-(1000*0.61365*exp(17.502*W69/(240.97+W69))/(BO69+BP69)+BJ69)/2)/(1000*0.61365*exp(17.502*W69/(240.97+W69))/(BO69+BP69)-BJ69)</f>
        <v>0</v>
      </c>
      <c r="T69">
        <f>1/((BC69+1)/(Q69/1.6)+1/(R69/1.37)) + BC69/((BC69+1)/(Q69/1.6) + BC69/(R69/1.37))</f>
        <v>0</v>
      </c>
      <c r="U69">
        <f>(AX69*BA69)</f>
        <v>0</v>
      </c>
      <c r="V69">
        <f>(BQ69+(U69+2*0.95*5.67E-8*(((BQ69+$B$9)+273)^4-(BQ69+273)^4)-44100*J69)/(1.84*29.3*R69+8*0.95*5.67E-8*(BQ69+273)^3))</f>
        <v>0</v>
      </c>
      <c r="W69">
        <f>($C$9*BR69+$D$9*BS69+$E$9*V69)</f>
        <v>0</v>
      </c>
      <c r="X69">
        <f>0.61365*exp(17.502*W69/(240.97+W69))</f>
        <v>0</v>
      </c>
      <c r="Y69">
        <f>(Z69/AA69*100)</f>
        <v>0</v>
      </c>
      <c r="Z69">
        <f>BJ69*(BO69+BP69)/1000</f>
        <v>0</v>
      </c>
      <c r="AA69">
        <f>0.61365*exp(17.502*BQ69/(240.97+BQ69))</f>
        <v>0</v>
      </c>
      <c r="AB69">
        <f>(X69-BJ69*(BO69+BP69)/1000)</f>
        <v>0</v>
      </c>
      <c r="AC69">
        <f>(-J69*44100)</f>
        <v>0</v>
      </c>
      <c r="AD69">
        <f>2*29.3*R69*0.92*(BQ69-W69)</f>
        <v>0</v>
      </c>
      <c r="AE69">
        <f>2*0.95*5.67E-8*(((BQ69+$B$9)+273)^4-(W69+273)^4)</f>
        <v>0</v>
      </c>
      <c r="AF69">
        <f>U69+AE69+AC69+AD69</f>
        <v>0</v>
      </c>
      <c r="AG69">
        <f>BN69*AU69*(BI69-BH69*(1000-AU69*BK69)/(1000-AU69*BJ69))/(100*BB69)</f>
        <v>0</v>
      </c>
      <c r="AH69">
        <f>1000*BN69*AU69*(BJ69-BK69)/(100*BB69*(1000-AU69*BJ69))</f>
        <v>0</v>
      </c>
      <c r="AI69">
        <f>(AJ69 - AK69 - BO69*1E3/(8.314*(BQ69+273.15)) * AM69/BN69 * AL69) * BN69/(100*BB69) * (1000 - BK69)/1000</f>
        <v>0</v>
      </c>
      <c r="AJ69">
        <v>429.1995290104344</v>
      </c>
      <c r="AK69">
        <v>428.8289696969696</v>
      </c>
      <c r="AL69">
        <v>1.488012203890144E-05</v>
      </c>
      <c r="AM69">
        <v>61.35787655002243</v>
      </c>
      <c r="AN69">
        <f>(AP69 - AO69 + BO69*1E3/(8.314*(BQ69+273.15)) * AR69/BN69 * AQ69) * BN69/(100*BB69) * 1000/(1000 - AP69)</f>
        <v>0</v>
      </c>
      <c r="AO69">
        <v>21.51355922010202</v>
      </c>
      <c r="AP69">
        <v>21.51598041958043</v>
      </c>
      <c r="AQ69">
        <v>1.141002447612841E-06</v>
      </c>
      <c r="AR69">
        <v>91.88205700752289</v>
      </c>
      <c r="AS69">
        <v>0</v>
      </c>
      <c r="AT69">
        <v>0</v>
      </c>
      <c r="AU69">
        <f>IF(AS69*$H$15&gt;=AW69,1.0,(AW69/(AW69-AS69*$H$15)))</f>
        <v>0</v>
      </c>
      <c r="AV69">
        <f>(AU69-1)*100</f>
        <v>0</v>
      </c>
      <c r="AW69">
        <f>MAX(0,($B$15+$C$15*BV69)/(1+$D$15*BV69)*BO69/(BQ69+273)*$E$15)</f>
        <v>0</v>
      </c>
      <c r="AX69">
        <f>$B$13*BW69+$C$13*BX69+$F$13*CI69*(1-CL69)</f>
        <v>0</v>
      </c>
      <c r="AY69">
        <f>AX69*AZ69</f>
        <v>0</v>
      </c>
      <c r="AZ69">
        <f>($B$13*$D$11+$C$13*$D$11+$F$13*((CV69+CN69)/MAX(CV69+CN69+CW69, 0.1)*$I$11+CW69/MAX(CV69+CN69+CW69, 0.1)*$J$11))/($B$13+$C$13+$F$13)</f>
        <v>0</v>
      </c>
      <c r="BA69">
        <f>($B$13*$K$11+$C$13*$K$11+$F$13*((CV69+CN69)/MAX(CV69+CN69+CW69, 0.1)*$P$11+CW69/MAX(CV69+CN69+CW69, 0.1)*$Q$11))/($B$13+$C$13+$F$13)</f>
        <v>0</v>
      </c>
      <c r="BB69">
        <v>6</v>
      </c>
      <c r="BC69">
        <v>0.5</v>
      </c>
      <c r="BD69" t="s">
        <v>358</v>
      </c>
      <c r="BE69">
        <v>2</v>
      </c>
      <c r="BF69" t="b">
        <v>1</v>
      </c>
      <c r="BG69">
        <v>1774681943.1</v>
      </c>
      <c r="BH69">
        <v>419.5972</v>
      </c>
      <c r="BI69">
        <v>419.9712</v>
      </c>
      <c r="BJ69">
        <v>21.5159</v>
      </c>
      <c r="BK69">
        <v>21.51344</v>
      </c>
      <c r="BL69">
        <v>419.9585</v>
      </c>
      <c r="BM69">
        <v>21.21845</v>
      </c>
      <c r="BN69">
        <v>499.9711</v>
      </c>
      <c r="BO69">
        <v>101.0285</v>
      </c>
      <c r="BP69">
        <v>0.09981382</v>
      </c>
      <c r="BQ69">
        <v>26.90809</v>
      </c>
      <c r="BR69">
        <v>27.98572</v>
      </c>
      <c r="BS69">
        <v>999.9</v>
      </c>
      <c r="BT69">
        <v>0</v>
      </c>
      <c r="BU69">
        <v>0</v>
      </c>
      <c r="BV69">
        <v>10017.814</v>
      </c>
      <c r="BW69">
        <v>0</v>
      </c>
      <c r="BX69">
        <v>0.3833920000000001</v>
      </c>
      <c r="BY69">
        <v>-0.3741365</v>
      </c>
      <c r="BZ69">
        <v>428.8238</v>
      </c>
      <c r="CA69">
        <v>429.205</v>
      </c>
      <c r="CB69">
        <v>0.002474977</v>
      </c>
      <c r="CC69">
        <v>419.9712</v>
      </c>
      <c r="CD69">
        <v>21.51344</v>
      </c>
      <c r="CE69">
        <v>2.17372</v>
      </c>
      <c r="CF69">
        <v>2.17347</v>
      </c>
      <c r="CG69">
        <v>18.76994</v>
      </c>
      <c r="CH69">
        <v>18.7681</v>
      </c>
      <c r="CI69">
        <v>1799.996</v>
      </c>
      <c r="CJ69">
        <v>0</v>
      </c>
      <c r="CK69">
        <v>1</v>
      </c>
      <c r="CL69">
        <v>0</v>
      </c>
      <c r="CM69">
        <v>1.76499</v>
      </c>
      <c r="CN69">
        <v>0</v>
      </c>
      <c r="CO69">
        <v>95.00364999999999</v>
      </c>
      <c r="CP69">
        <v>9208.181</v>
      </c>
      <c r="CQ69">
        <v>38.937</v>
      </c>
      <c r="CR69">
        <v>39.75</v>
      </c>
      <c r="CS69">
        <v>39.3687</v>
      </c>
      <c r="CT69">
        <v>38.25</v>
      </c>
      <c r="CU69">
        <v>38.875</v>
      </c>
      <c r="CV69">
        <v>0</v>
      </c>
      <c r="CW69">
        <v>1799.996</v>
      </c>
      <c r="CX69">
        <v>0</v>
      </c>
      <c r="CY69">
        <v>1774681944.2</v>
      </c>
      <c r="CZ69">
        <v>0</v>
      </c>
      <c r="DA69">
        <v>1774666326.5</v>
      </c>
      <c r="DB69" t="s">
        <v>359</v>
      </c>
      <c r="DC69">
        <v>1774666322</v>
      </c>
      <c r="DD69">
        <v>1774666326.5</v>
      </c>
      <c r="DE69">
        <v>2</v>
      </c>
      <c r="DF69">
        <v>0.343</v>
      </c>
      <c r="DG69">
        <v>-0.026</v>
      </c>
      <c r="DH69">
        <v>-0.36</v>
      </c>
      <c r="DI69">
        <v>0.298</v>
      </c>
      <c r="DJ69">
        <v>420</v>
      </c>
      <c r="DK69">
        <v>22</v>
      </c>
      <c r="DL69">
        <v>0.17</v>
      </c>
      <c r="DM69">
        <v>0.02</v>
      </c>
      <c r="DN69">
        <v>-0.3872521</v>
      </c>
      <c r="DO69">
        <v>0.2256601575984998</v>
      </c>
      <c r="DP69">
        <v>0.04732894950545596</v>
      </c>
      <c r="DQ69">
        <v>0</v>
      </c>
      <c r="DR69">
        <v>0.001473236625</v>
      </c>
      <c r="DS69">
        <v>-0.003584162983114449</v>
      </c>
      <c r="DT69">
        <v>0.001630481830223472</v>
      </c>
      <c r="DU69">
        <v>1</v>
      </c>
      <c r="DV69">
        <v>1</v>
      </c>
      <c r="DW69">
        <v>2</v>
      </c>
      <c r="DX69" t="s">
        <v>367</v>
      </c>
      <c r="DY69">
        <v>3.1305</v>
      </c>
      <c r="DZ69">
        <v>2.80652</v>
      </c>
      <c r="EA69">
        <v>0.09977759999999999</v>
      </c>
      <c r="EB69">
        <v>0.0995009</v>
      </c>
      <c r="EC69">
        <v>0.105927</v>
      </c>
      <c r="ED69">
        <v>0.105605</v>
      </c>
      <c r="EE69">
        <v>21152.6</v>
      </c>
      <c r="EF69">
        <v>27423.5</v>
      </c>
      <c r="EG69">
        <v>26452.2</v>
      </c>
      <c r="EH69">
        <v>33006.3</v>
      </c>
      <c r="EI69">
        <v>34933</v>
      </c>
      <c r="EJ69">
        <v>40315.3</v>
      </c>
      <c r="EK69">
        <v>41103.7</v>
      </c>
      <c r="EL69">
        <v>46066.2</v>
      </c>
      <c r="EM69">
        <v>2.0356</v>
      </c>
      <c r="EN69">
        <v>2.0022</v>
      </c>
      <c r="EO69">
        <v>0.131316</v>
      </c>
      <c r="EP69">
        <v>0</v>
      </c>
      <c r="EQ69">
        <v>25.8358</v>
      </c>
      <c r="ER69">
        <v>999.9</v>
      </c>
      <c r="ES69">
        <v>67.40000000000001</v>
      </c>
      <c r="ET69">
        <v>27.4</v>
      </c>
      <c r="EU69">
        <v>24.4456</v>
      </c>
      <c r="EV69">
        <v>61.0526</v>
      </c>
      <c r="EW69">
        <v>31.7588</v>
      </c>
      <c r="EX69">
        <v>1</v>
      </c>
      <c r="EY69">
        <v>0.285747</v>
      </c>
      <c r="EZ69">
        <v>0.444826</v>
      </c>
      <c r="FA69">
        <v>20.2715</v>
      </c>
      <c r="FB69">
        <v>5.18809</v>
      </c>
      <c r="FC69">
        <v>11.9441</v>
      </c>
      <c r="FD69">
        <v>4.9557</v>
      </c>
      <c r="FE69">
        <v>3.285</v>
      </c>
      <c r="FF69">
        <v>9999</v>
      </c>
      <c r="FG69">
        <v>9999</v>
      </c>
      <c r="FH69">
        <v>9999</v>
      </c>
      <c r="FI69">
        <v>999.9</v>
      </c>
      <c r="FJ69">
        <v>1.86127</v>
      </c>
      <c r="FK69">
        <v>1.86264</v>
      </c>
      <c r="FL69">
        <v>1.86005</v>
      </c>
      <c r="FM69">
        <v>1.85837</v>
      </c>
      <c r="FN69">
        <v>1.86213</v>
      </c>
      <c r="FO69">
        <v>1.85889</v>
      </c>
      <c r="FP69">
        <v>1.85791</v>
      </c>
      <c r="FQ69">
        <v>1.86081</v>
      </c>
      <c r="FR69">
        <v>0</v>
      </c>
      <c r="FS69">
        <v>0</v>
      </c>
      <c r="FT69">
        <v>0</v>
      </c>
      <c r="FU69">
        <v>4.5</v>
      </c>
      <c r="FV69" t="s">
        <v>361</v>
      </c>
      <c r="FW69" t="s">
        <v>362</v>
      </c>
      <c r="FX69" t="s">
        <v>363</v>
      </c>
      <c r="FY69" t="s">
        <v>364</v>
      </c>
      <c r="FZ69" t="s">
        <v>364</v>
      </c>
      <c r="GA69" t="s">
        <v>363</v>
      </c>
      <c r="GB69">
        <v>0</v>
      </c>
      <c r="GC69">
        <v>100</v>
      </c>
      <c r="GD69">
        <v>100</v>
      </c>
      <c r="GE69">
        <v>-0.361</v>
      </c>
      <c r="GF69">
        <v>0.2975</v>
      </c>
      <c r="GG69">
        <v>-1.589593225013521</v>
      </c>
      <c r="GH69">
        <v>0.00192992804097616</v>
      </c>
      <c r="GI69">
        <v>3.244687122451424E-06</v>
      </c>
      <c r="GJ69">
        <v>-2.087531120305573E-09</v>
      </c>
      <c r="GK69">
        <v>0.05776174702018427</v>
      </c>
      <c r="GL69">
        <v>0.005089068596103195</v>
      </c>
      <c r="GM69">
        <v>0.0003257216593697226</v>
      </c>
      <c r="GN69">
        <v>-1.562898368296355E-06</v>
      </c>
      <c r="GO69">
        <v>0</v>
      </c>
      <c r="GP69">
        <v>1257</v>
      </c>
      <c r="GQ69">
        <v>1</v>
      </c>
      <c r="GR69">
        <v>31</v>
      </c>
      <c r="GS69">
        <v>260.4</v>
      </c>
      <c r="GT69">
        <v>260.3</v>
      </c>
      <c r="GU69">
        <v>1.07788</v>
      </c>
      <c r="GV69">
        <v>2.39014</v>
      </c>
      <c r="GW69">
        <v>1.44775</v>
      </c>
      <c r="GX69">
        <v>2.20337</v>
      </c>
      <c r="GY69">
        <v>1.44653</v>
      </c>
      <c r="GZ69">
        <v>2.34619</v>
      </c>
      <c r="HA69">
        <v>33.0875</v>
      </c>
      <c r="HB69">
        <v>14.7975</v>
      </c>
      <c r="HC69">
        <v>18</v>
      </c>
      <c r="HD69">
        <v>531.5940000000001</v>
      </c>
      <c r="HE69">
        <v>523.491</v>
      </c>
      <c r="HF69">
        <v>24.9999</v>
      </c>
      <c r="HG69">
        <v>30.6452</v>
      </c>
      <c r="HH69">
        <v>30.0001</v>
      </c>
      <c r="HI69">
        <v>31.0025</v>
      </c>
      <c r="HJ69">
        <v>31.0096</v>
      </c>
      <c r="HK69">
        <v>21.5733</v>
      </c>
      <c r="HL69">
        <v>20.0583</v>
      </c>
      <c r="HM69">
        <v>100</v>
      </c>
      <c r="HN69">
        <v>25</v>
      </c>
      <c r="HO69">
        <v>420</v>
      </c>
      <c r="HP69">
        <v>21.5</v>
      </c>
      <c r="HQ69">
        <v>103.163</v>
      </c>
      <c r="HR69">
        <v>102.037</v>
      </c>
    </row>
    <row r="70" spans="1:226">
      <c r="A70">
        <v>52</v>
      </c>
      <c r="B70">
        <v>1774681950</v>
      </c>
      <c r="C70">
        <v>204</v>
      </c>
      <c r="D70" t="s">
        <v>466</v>
      </c>
      <c r="E70" t="s">
        <v>467</v>
      </c>
      <c r="F70">
        <v>5</v>
      </c>
      <c r="I70">
        <v>1774681947.1</v>
      </c>
      <c r="J70">
        <f>(K70)/1000</f>
        <v>0</v>
      </c>
      <c r="K70">
        <f>IF(BF70, AN70, AH70)</f>
        <v>0</v>
      </c>
      <c r="L70">
        <f>IF(BF70, AI70, AG70)</f>
        <v>0</v>
      </c>
      <c r="M70">
        <f>BH70 - IF(AU70&gt;1, L70*BB70*100.0/(AW70), 0)</f>
        <v>0</v>
      </c>
      <c r="N70">
        <f>((T70-J70/2)*M70-L70)/(T70+J70/2)</f>
        <v>0</v>
      </c>
      <c r="O70">
        <f>N70*(BO70+BP70)/1000.0</f>
        <v>0</v>
      </c>
      <c r="P70">
        <f>(BH70 - IF(AU70&gt;1, L70*BB70*100.0/(AW70), 0))*(BO70+BP70)/1000.0</f>
        <v>0</v>
      </c>
      <c r="Q70">
        <f>2.0/((1/S70-1/R70)+SIGN(S70)*SQRT((1/S70-1/R70)*(1/S70-1/R70) + 4*BC70/((BC70+1)*(BC70+1))*(2*1/S70*1/R70-1/R70*1/R70)))</f>
        <v>0</v>
      </c>
      <c r="R70">
        <f>IF(LEFT(BD70,1)&lt;&gt;"0",IF(LEFT(BD70,1)="1",3.0,BE70),$D$5+$E$5*(BV70*BO70/($K$5*1000))+$F$5*(BV70*BO70/($K$5*1000))*MAX(MIN(BB70,$J$5),$I$5)*MAX(MIN(BB70,$J$5),$I$5)+$G$5*MAX(MIN(BB70,$J$5),$I$5)*(BV70*BO70/($K$5*1000))+$H$5*(BV70*BO70/($K$5*1000))*(BV70*BO70/($K$5*1000)))</f>
        <v>0</v>
      </c>
      <c r="S70">
        <f>J70*(1000-(1000*0.61365*exp(17.502*W70/(240.97+W70))/(BO70+BP70)+BJ70)/2)/(1000*0.61365*exp(17.502*W70/(240.97+W70))/(BO70+BP70)-BJ70)</f>
        <v>0</v>
      </c>
      <c r="T70">
        <f>1/((BC70+1)/(Q70/1.6)+1/(R70/1.37)) + BC70/((BC70+1)/(Q70/1.6) + BC70/(R70/1.37))</f>
        <v>0</v>
      </c>
      <c r="U70">
        <f>(AX70*BA70)</f>
        <v>0</v>
      </c>
      <c r="V70">
        <f>(BQ70+(U70+2*0.95*5.67E-8*(((BQ70+$B$9)+273)^4-(BQ70+273)^4)-44100*J70)/(1.84*29.3*R70+8*0.95*5.67E-8*(BQ70+273)^3))</f>
        <v>0</v>
      </c>
      <c r="W70">
        <f>($C$9*BR70+$D$9*BS70+$E$9*V70)</f>
        <v>0</v>
      </c>
      <c r="X70">
        <f>0.61365*exp(17.502*W70/(240.97+W70))</f>
        <v>0</v>
      </c>
      <c r="Y70">
        <f>(Z70/AA70*100)</f>
        <v>0</v>
      </c>
      <c r="Z70">
        <f>BJ70*(BO70+BP70)/1000</f>
        <v>0</v>
      </c>
      <c r="AA70">
        <f>0.61365*exp(17.502*BQ70/(240.97+BQ70))</f>
        <v>0</v>
      </c>
      <c r="AB70">
        <f>(X70-BJ70*(BO70+BP70)/1000)</f>
        <v>0</v>
      </c>
      <c r="AC70">
        <f>(-J70*44100)</f>
        <v>0</v>
      </c>
      <c r="AD70">
        <f>2*29.3*R70*0.92*(BQ70-W70)</f>
        <v>0</v>
      </c>
      <c r="AE70">
        <f>2*0.95*5.67E-8*(((BQ70+$B$9)+273)^4-(W70+273)^4)</f>
        <v>0</v>
      </c>
      <c r="AF70">
        <f>U70+AE70+AC70+AD70</f>
        <v>0</v>
      </c>
      <c r="AG70">
        <f>BN70*AU70*(BI70-BH70*(1000-AU70*BK70)/(1000-AU70*BJ70))/(100*BB70)</f>
        <v>0</v>
      </c>
      <c r="AH70">
        <f>1000*BN70*AU70*(BJ70-BK70)/(100*BB70*(1000-AU70*BJ70))</f>
        <v>0</v>
      </c>
      <c r="AI70">
        <f>(AJ70 - AK70 - BO70*1E3/(8.314*(BQ70+273.15)) * AM70/BN70 * AL70) * BN70/(100*BB70) * (1000 - BK70)/1000</f>
        <v>0</v>
      </c>
      <c r="AJ70">
        <v>429.259630261252</v>
      </c>
      <c r="AK70">
        <v>428.8257878787877</v>
      </c>
      <c r="AL70">
        <v>-4.334299604531012E-06</v>
      </c>
      <c r="AM70">
        <v>61.35787655002243</v>
      </c>
      <c r="AN70">
        <f>(AP70 - AO70 + BO70*1E3/(8.314*(BQ70+273.15)) * AR70/BN70 * AQ70) * BN70/(100*BB70) * 1000/(1000 - AP70)</f>
        <v>0</v>
      </c>
      <c r="AO70">
        <v>21.51299453723549</v>
      </c>
      <c r="AP70">
        <v>21.51584755244756</v>
      </c>
      <c r="AQ70">
        <v>-3.436316760324838E-07</v>
      </c>
      <c r="AR70">
        <v>91.88205700752289</v>
      </c>
      <c r="AS70">
        <v>0</v>
      </c>
      <c r="AT70">
        <v>0</v>
      </c>
      <c r="AU70">
        <f>IF(AS70*$H$15&gt;=AW70,1.0,(AW70/(AW70-AS70*$H$15)))</f>
        <v>0</v>
      </c>
      <c r="AV70">
        <f>(AU70-1)*100</f>
        <v>0</v>
      </c>
      <c r="AW70">
        <f>MAX(0,($B$15+$C$15*BV70)/(1+$D$15*BV70)*BO70/(BQ70+273)*$E$15)</f>
        <v>0</v>
      </c>
      <c r="AX70">
        <f>$B$13*BW70+$C$13*BX70+$F$13*CI70*(1-CL70)</f>
        <v>0</v>
      </c>
      <c r="AY70">
        <f>AX70*AZ70</f>
        <v>0</v>
      </c>
      <c r="AZ70">
        <f>($B$13*$D$11+$C$13*$D$11+$F$13*((CV70+CN70)/MAX(CV70+CN70+CW70, 0.1)*$I$11+CW70/MAX(CV70+CN70+CW70, 0.1)*$J$11))/($B$13+$C$13+$F$13)</f>
        <v>0</v>
      </c>
      <c r="BA70">
        <f>($B$13*$K$11+$C$13*$K$11+$F$13*((CV70+CN70)/MAX(CV70+CN70+CW70, 0.1)*$P$11+CW70/MAX(CV70+CN70+CW70, 0.1)*$Q$11))/($B$13+$C$13+$F$13)</f>
        <v>0</v>
      </c>
      <c r="BB70">
        <v>6</v>
      </c>
      <c r="BC70">
        <v>0.5</v>
      </c>
      <c r="BD70" t="s">
        <v>358</v>
      </c>
      <c r="BE70">
        <v>2</v>
      </c>
      <c r="BF70" t="b">
        <v>1</v>
      </c>
      <c r="BG70">
        <v>1774681947.1</v>
      </c>
      <c r="BH70">
        <v>419.5972</v>
      </c>
      <c r="BI70">
        <v>420.0332</v>
      </c>
      <c r="BJ70">
        <v>21.51592</v>
      </c>
      <c r="BK70">
        <v>21.5132</v>
      </c>
      <c r="BL70">
        <v>419.9584</v>
      </c>
      <c r="BM70">
        <v>21.21846</v>
      </c>
      <c r="BN70">
        <v>500.0676</v>
      </c>
      <c r="BO70">
        <v>101.0279</v>
      </c>
      <c r="BP70">
        <v>0.1002124</v>
      </c>
      <c r="BQ70">
        <v>26.908</v>
      </c>
      <c r="BR70">
        <v>27.98613</v>
      </c>
      <c r="BS70">
        <v>999.9</v>
      </c>
      <c r="BT70">
        <v>0</v>
      </c>
      <c r="BU70">
        <v>0</v>
      </c>
      <c r="BV70">
        <v>9988.188</v>
      </c>
      <c r="BW70">
        <v>0</v>
      </c>
      <c r="BX70">
        <v>0.3833920000000001</v>
      </c>
      <c r="BY70">
        <v>-0.4361114</v>
      </c>
      <c r="BZ70">
        <v>428.8236</v>
      </c>
      <c r="CA70">
        <v>429.268</v>
      </c>
      <c r="CB70">
        <v>0.002729988</v>
      </c>
      <c r="CC70">
        <v>420.0332</v>
      </c>
      <c r="CD70">
        <v>21.5132</v>
      </c>
      <c r="CE70">
        <v>2.17371</v>
      </c>
      <c r="CF70">
        <v>2.173434</v>
      </c>
      <c r="CG70">
        <v>18.76987</v>
      </c>
      <c r="CH70">
        <v>18.76783</v>
      </c>
      <c r="CI70">
        <v>1800.001</v>
      </c>
      <c r="CJ70">
        <v>0</v>
      </c>
      <c r="CK70">
        <v>1</v>
      </c>
      <c r="CL70">
        <v>0</v>
      </c>
      <c r="CM70">
        <v>2.03391</v>
      </c>
      <c r="CN70">
        <v>0</v>
      </c>
      <c r="CO70">
        <v>94.62042</v>
      </c>
      <c r="CP70">
        <v>9208.200000000001</v>
      </c>
      <c r="CQ70">
        <v>38.937</v>
      </c>
      <c r="CR70">
        <v>39.75</v>
      </c>
      <c r="CS70">
        <v>39.375</v>
      </c>
      <c r="CT70">
        <v>38.25</v>
      </c>
      <c r="CU70">
        <v>38.875</v>
      </c>
      <c r="CV70">
        <v>0</v>
      </c>
      <c r="CW70">
        <v>1800.001</v>
      </c>
      <c r="CX70">
        <v>0</v>
      </c>
      <c r="CY70">
        <v>1774681948.4</v>
      </c>
      <c r="CZ70">
        <v>0</v>
      </c>
      <c r="DA70">
        <v>1774666326.5</v>
      </c>
      <c r="DB70" t="s">
        <v>359</v>
      </c>
      <c r="DC70">
        <v>1774666322</v>
      </c>
      <c r="DD70">
        <v>1774666326.5</v>
      </c>
      <c r="DE70">
        <v>2</v>
      </c>
      <c r="DF70">
        <v>0.343</v>
      </c>
      <c r="DG70">
        <v>-0.026</v>
      </c>
      <c r="DH70">
        <v>-0.36</v>
      </c>
      <c r="DI70">
        <v>0.298</v>
      </c>
      <c r="DJ70">
        <v>420</v>
      </c>
      <c r="DK70">
        <v>22</v>
      </c>
      <c r="DL70">
        <v>0.17</v>
      </c>
      <c r="DM70">
        <v>0.02</v>
      </c>
      <c r="DN70">
        <v>-0.3870477804878049</v>
      </c>
      <c r="DO70">
        <v>-0.1453714285714286</v>
      </c>
      <c r="DP70">
        <v>0.04557513486942687</v>
      </c>
      <c r="DQ70">
        <v>0</v>
      </c>
      <c r="DR70">
        <v>0.001428697682926829</v>
      </c>
      <c r="DS70">
        <v>0.008470222055749127</v>
      </c>
      <c r="DT70">
        <v>0.001536505614484126</v>
      </c>
      <c r="DU70">
        <v>1</v>
      </c>
      <c r="DV70">
        <v>1</v>
      </c>
      <c r="DW70">
        <v>2</v>
      </c>
      <c r="DX70" t="s">
        <v>367</v>
      </c>
      <c r="DY70">
        <v>3.13061</v>
      </c>
      <c r="DZ70">
        <v>2.8065</v>
      </c>
      <c r="EA70">
        <v>0.0997769</v>
      </c>
      <c r="EB70">
        <v>0.09950299999999999</v>
      </c>
      <c r="EC70">
        <v>0.105927</v>
      </c>
      <c r="ED70">
        <v>0.105608</v>
      </c>
      <c r="EE70">
        <v>21152.6</v>
      </c>
      <c r="EF70">
        <v>27422.8</v>
      </c>
      <c r="EG70">
        <v>26452.1</v>
      </c>
      <c r="EH70">
        <v>33005.5</v>
      </c>
      <c r="EI70">
        <v>34932.9</v>
      </c>
      <c r="EJ70">
        <v>40314.6</v>
      </c>
      <c r="EK70">
        <v>41103.6</v>
      </c>
      <c r="EL70">
        <v>46065.6</v>
      </c>
      <c r="EM70">
        <v>2.03615</v>
      </c>
      <c r="EN70">
        <v>2.00195</v>
      </c>
      <c r="EO70">
        <v>0.130944</v>
      </c>
      <c r="EP70">
        <v>0</v>
      </c>
      <c r="EQ70">
        <v>25.8384</v>
      </c>
      <c r="ER70">
        <v>999.9</v>
      </c>
      <c r="ES70">
        <v>67.40000000000001</v>
      </c>
      <c r="ET70">
        <v>27.4</v>
      </c>
      <c r="EU70">
        <v>24.4446</v>
      </c>
      <c r="EV70">
        <v>61.3726</v>
      </c>
      <c r="EW70">
        <v>31.5986</v>
      </c>
      <c r="EX70">
        <v>1</v>
      </c>
      <c r="EY70">
        <v>0.286138</v>
      </c>
      <c r="EZ70">
        <v>0.445724</v>
      </c>
      <c r="FA70">
        <v>20.2715</v>
      </c>
      <c r="FB70">
        <v>5.18854</v>
      </c>
      <c r="FC70">
        <v>11.9441</v>
      </c>
      <c r="FD70">
        <v>4.95565</v>
      </c>
      <c r="FE70">
        <v>3.285</v>
      </c>
      <c r="FF70">
        <v>9999</v>
      </c>
      <c r="FG70">
        <v>9999</v>
      </c>
      <c r="FH70">
        <v>9999</v>
      </c>
      <c r="FI70">
        <v>999.9</v>
      </c>
      <c r="FJ70">
        <v>1.86127</v>
      </c>
      <c r="FK70">
        <v>1.86264</v>
      </c>
      <c r="FL70">
        <v>1.86005</v>
      </c>
      <c r="FM70">
        <v>1.85837</v>
      </c>
      <c r="FN70">
        <v>1.86214</v>
      </c>
      <c r="FO70">
        <v>1.8589</v>
      </c>
      <c r="FP70">
        <v>1.85791</v>
      </c>
      <c r="FQ70">
        <v>1.8608</v>
      </c>
      <c r="FR70">
        <v>0</v>
      </c>
      <c r="FS70">
        <v>0</v>
      </c>
      <c r="FT70">
        <v>0</v>
      </c>
      <c r="FU70">
        <v>4.5</v>
      </c>
      <c r="FV70" t="s">
        <v>361</v>
      </c>
      <c r="FW70" t="s">
        <v>362</v>
      </c>
      <c r="FX70" t="s">
        <v>363</v>
      </c>
      <c r="FY70" t="s">
        <v>364</v>
      </c>
      <c r="FZ70" t="s">
        <v>364</v>
      </c>
      <c r="GA70" t="s">
        <v>363</v>
      </c>
      <c r="GB70">
        <v>0</v>
      </c>
      <c r="GC70">
        <v>100</v>
      </c>
      <c r="GD70">
        <v>100</v>
      </c>
      <c r="GE70">
        <v>-0.362</v>
      </c>
      <c r="GF70">
        <v>0.2975</v>
      </c>
      <c r="GG70">
        <v>-1.589593225013521</v>
      </c>
      <c r="GH70">
        <v>0.00192992804097616</v>
      </c>
      <c r="GI70">
        <v>3.244687122451424E-06</v>
      </c>
      <c r="GJ70">
        <v>-2.087531120305573E-09</v>
      </c>
      <c r="GK70">
        <v>0.05776174702018427</v>
      </c>
      <c r="GL70">
        <v>0.005089068596103195</v>
      </c>
      <c r="GM70">
        <v>0.0003257216593697226</v>
      </c>
      <c r="GN70">
        <v>-1.562898368296355E-06</v>
      </c>
      <c r="GO70">
        <v>0</v>
      </c>
      <c r="GP70">
        <v>1257</v>
      </c>
      <c r="GQ70">
        <v>1</v>
      </c>
      <c r="GR70">
        <v>31</v>
      </c>
      <c r="GS70">
        <v>260.5</v>
      </c>
      <c r="GT70">
        <v>260.4</v>
      </c>
      <c r="GU70">
        <v>1.0791</v>
      </c>
      <c r="GV70">
        <v>2.39746</v>
      </c>
      <c r="GW70">
        <v>1.44775</v>
      </c>
      <c r="GX70">
        <v>2.20215</v>
      </c>
      <c r="GY70">
        <v>1.44653</v>
      </c>
      <c r="GZ70">
        <v>2.25952</v>
      </c>
      <c r="HA70">
        <v>33.0875</v>
      </c>
      <c r="HB70">
        <v>14.7975</v>
      </c>
      <c r="HC70">
        <v>18</v>
      </c>
      <c r="HD70">
        <v>531.942</v>
      </c>
      <c r="HE70">
        <v>523.321</v>
      </c>
      <c r="HF70">
        <v>25.0001</v>
      </c>
      <c r="HG70">
        <v>30.6452</v>
      </c>
      <c r="HH70">
        <v>30.0001</v>
      </c>
      <c r="HI70">
        <v>31.0025</v>
      </c>
      <c r="HJ70">
        <v>31.0096</v>
      </c>
      <c r="HK70">
        <v>21.5714</v>
      </c>
      <c r="HL70">
        <v>20.0583</v>
      </c>
      <c r="HM70">
        <v>100</v>
      </c>
      <c r="HN70">
        <v>25</v>
      </c>
      <c r="HO70">
        <v>420</v>
      </c>
      <c r="HP70">
        <v>21.5</v>
      </c>
      <c r="HQ70">
        <v>103.162</v>
      </c>
      <c r="HR70">
        <v>102.035</v>
      </c>
    </row>
    <row r="71" spans="1:226">
      <c r="A71">
        <v>53</v>
      </c>
      <c r="B71">
        <v>1774681954</v>
      </c>
      <c r="C71">
        <v>208</v>
      </c>
      <c r="D71" t="s">
        <v>468</v>
      </c>
      <c r="E71" t="s">
        <v>469</v>
      </c>
      <c r="F71">
        <v>5</v>
      </c>
      <c r="I71">
        <v>1774681951.1</v>
      </c>
      <c r="J71">
        <f>(K71)/1000</f>
        <v>0</v>
      </c>
      <c r="K71">
        <f>IF(BF71, AN71, AH71)</f>
        <v>0</v>
      </c>
      <c r="L71">
        <f>IF(BF71, AI71, AG71)</f>
        <v>0</v>
      </c>
      <c r="M71">
        <f>BH71 - IF(AU71&gt;1, L71*BB71*100.0/(AW71), 0)</f>
        <v>0</v>
      </c>
      <c r="N71">
        <f>((T71-J71/2)*M71-L71)/(T71+J71/2)</f>
        <v>0</v>
      </c>
      <c r="O71">
        <f>N71*(BO71+BP71)/1000.0</f>
        <v>0</v>
      </c>
      <c r="P71">
        <f>(BH71 - IF(AU71&gt;1, L71*BB71*100.0/(AW71), 0))*(BO71+BP71)/1000.0</f>
        <v>0</v>
      </c>
      <c r="Q71">
        <f>2.0/((1/S71-1/R71)+SIGN(S71)*SQRT((1/S71-1/R71)*(1/S71-1/R71) + 4*BC71/((BC71+1)*(BC71+1))*(2*1/S71*1/R71-1/R71*1/R71)))</f>
        <v>0</v>
      </c>
      <c r="R71">
        <f>IF(LEFT(BD71,1)&lt;&gt;"0",IF(LEFT(BD71,1)="1",3.0,BE71),$D$5+$E$5*(BV71*BO71/($K$5*1000))+$F$5*(BV71*BO71/($K$5*1000))*MAX(MIN(BB71,$J$5),$I$5)*MAX(MIN(BB71,$J$5),$I$5)+$G$5*MAX(MIN(BB71,$J$5),$I$5)*(BV71*BO71/($K$5*1000))+$H$5*(BV71*BO71/($K$5*1000))*(BV71*BO71/($K$5*1000)))</f>
        <v>0</v>
      </c>
      <c r="S71">
        <f>J71*(1000-(1000*0.61365*exp(17.502*W71/(240.97+W71))/(BO71+BP71)+BJ71)/2)/(1000*0.61365*exp(17.502*W71/(240.97+W71))/(BO71+BP71)-BJ71)</f>
        <v>0</v>
      </c>
      <c r="T71">
        <f>1/((BC71+1)/(Q71/1.6)+1/(R71/1.37)) + BC71/((BC71+1)/(Q71/1.6) + BC71/(R71/1.37))</f>
        <v>0</v>
      </c>
      <c r="U71">
        <f>(AX71*BA71)</f>
        <v>0</v>
      </c>
      <c r="V71">
        <f>(BQ71+(U71+2*0.95*5.67E-8*(((BQ71+$B$9)+273)^4-(BQ71+273)^4)-44100*J71)/(1.84*29.3*R71+8*0.95*5.67E-8*(BQ71+273)^3))</f>
        <v>0</v>
      </c>
      <c r="W71">
        <f>($C$9*BR71+$D$9*BS71+$E$9*V71)</f>
        <v>0</v>
      </c>
      <c r="X71">
        <f>0.61365*exp(17.502*W71/(240.97+W71))</f>
        <v>0</v>
      </c>
      <c r="Y71">
        <f>(Z71/AA71*100)</f>
        <v>0</v>
      </c>
      <c r="Z71">
        <f>BJ71*(BO71+BP71)/1000</f>
        <v>0</v>
      </c>
      <c r="AA71">
        <f>0.61365*exp(17.502*BQ71/(240.97+BQ71))</f>
        <v>0</v>
      </c>
      <c r="AB71">
        <f>(X71-BJ71*(BO71+BP71)/1000)</f>
        <v>0</v>
      </c>
      <c r="AC71">
        <f>(-J71*44100)</f>
        <v>0</v>
      </c>
      <c r="AD71">
        <f>2*29.3*R71*0.92*(BQ71-W71)</f>
        <v>0</v>
      </c>
      <c r="AE71">
        <f>2*0.95*5.67E-8*(((BQ71+$B$9)+273)^4-(W71+273)^4)</f>
        <v>0</v>
      </c>
      <c r="AF71">
        <f>U71+AE71+AC71+AD71</f>
        <v>0</v>
      </c>
      <c r="AG71">
        <f>BN71*AU71*(BI71-BH71*(1000-AU71*BK71)/(1000-AU71*BJ71))/(100*BB71)</f>
        <v>0</v>
      </c>
      <c r="AH71">
        <f>1000*BN71*AU71*(BJ71-BK71)/(100*BB71*(1000-AU71*BJ71))</f>
        <v>0</v>
      </c>
      <c r="AI71">
        <f>(AJ71 - AK71 - BO71*1E3/(8.314*(BQ71+273.15)) * AM71/BN71 * AL71) * BN71/(100*BB71) * (1000 - BK71)/1000</f>
        <v>0</v>
      </c>
      <c r="AJ71">
        <v>429.2654899305402</v>
      </c>
      <c r="AK71">
        <v>428.8438666666666</v>
      </c>
      <c r="AL71">
        <v>4.019746308872401E-05</v>
      </c>
      <c r="AM71">
        <v>61.35787655002243</v>
      </c>
      <c r="AN71">
        <f>(AP71 - AO71 + BO71*1E3/(8.314*(BQ71+273.15)) * AR71/BN71 * AQ71) * BN71/(100*BB71) * 1000/(1000 - AP71)</f>
        <v>0</v>
      </c>
      <c r="AO71">
        <v>21.5137684616294</v>
      </c>
      <c r="AP71">
        <v>21.51584475524476</v>
      </c>
      <c r="AQ71">
        <v>2.003850986662609E-06</v>
      </c>
      <c r="AR71">
        <v>91.88205700752289</v>
      </c>
      <c r="AS71">
        <v>0</v>
      </c>
      <c r="AT71">
        <v>0</v>
      </c>
      <c r="AU71">
        <f>IF(AS71*$H$15&gt;=AW71,1.0,(AW71/(AW71-AS71*$H$15)))</f>
        <v>0</v>
      </c>
      <c r="AV71">
        <f>(AU71-1)*100</f>
        <v>0</v>
      </c>
      <c r="AW71">
        <f>MAX(0,($B$15+$C$15*BV71)/(1+$D$15*BV71)*BO71/(BQ71+273)*$E$15)</f>
        <v>0</v>
      </c>
      <c r="AX71">
        <f>$B$13*BW71+$C$13*BX71+$F$13*CI71*(1-CL71)</f>
        <v>0</v>
      </c>
      <c r="AY71">
        <f>AX71*AZ71</f>
        <v>0</v>
      </c>
      <c r="AZ71">
        <f>($B$13*$D$11+$C$13*$D$11+$F$13*((CV71+CN71)/MAX(CV71+CN71+CW71, 0.1)*$I$11+CW71/MAX(CV71+CN71+CW71, 0.1)*$J$11))/($B$13+$C$13+$F$13)</f>
        <v>0</v>
      </c>
      <c r="BA71">
        <f>($B$13*$K$11+$C$13*$K$11+$F$13*((CV71+CN71)/MAX(CV71+CN71+CW71, 0.1)*$P$11+CW71/MAX(CV71+CN71+CW71, 0.1)*$Q$11))/($B$13+$C$13+$F$13)</f>
        <v>0</v>
      </c>
      <c r="BB71">
        <v>6</v>
      </c>
      <c r="BC71">
        <v>0.5</v>
      </c>
      <c r="BD71" t="s">
        <v>358</v>
      </c>
      <c r="BE71">
        <v>2</v>
      </c>
      <c r="BF71" t="b">
        <v>1</v>
      </c>
      <c r="BG71">
        <v>1774681951.1</v>
      </c>
      <c r="BH71">
        <v>419.6018999999999</v>
      </c>
      <c r="BI71">
        <v>420.0219</v>
      </c>
      <c r="BJ71">
        <v>21.51607</v>
      </c>
      <c r="BK71">
        <v>21.5133</v>
      </c>
      <c r="BL71">
        <v>419.9632</v>
      </c>
      <c r="BM71">
        <v>21.21861</v>
      </c>
      <c r="BN71">
        <v>500.0629</v>
      </c>
      <c r="BO71">
        <v>101.0278</v>
      </c>
      <c r="BP71">
        <v>0.10006646</v>
      </c>
      <c r="BQ71">
        <v>26.90915</v>
      </c>
      <c r="BR71">
        <v>27.97940999999999</v>
      </c>
      <c r="BS71">
        <v>999.9</v>
      </c>
      <c r="BT71">
        <v>0</v>
      </c>
      <c r="BU71">
        <v>0</v>
      </c>
      <c r="BV71">
        <v>9987.690999999999</v>
      </c>
      <c r="BW71">
        <v>0</v>
      </c>
      <c r="BX71">
        <v>0.3833920000000001</v>
      </c>
      <c r="BY71">
        <v>-0.4199678000000001</v>
      </c>
      <c r="BZ71">
        <v>428.8284</v>
      </c>
      <c r="CA71">
        <v>429.2566</v>
      </c>
      <c r="CB71">
        <v>0.002765846</v>
      </c>
      <c r="CC71">
        <v>420.0219</v>
      </c>
      <c r="CD71">
        <v>21.5133</v>
      </c>
      <c r="CE71">
        <v>2.173721</v>
      </c>
      <c r="CF71">
        <v>2.173443</v>
      </c>
      <c r="CG71">
        <v>18.76996</v>
      </c>
      <c r="CH71">
        <v>18.76788</v>
      </c>
      <c r="CI71">
        <v>1800</v>
      </c>
      <c r="CJ71">
        <v>0</v>
      </c>
      <c r="CK71">
        <v>1</v>
      </c>
      <c r="CL71">
        <v>0</v>
      </c>
      <c r="CM71">
        <v>2.02209</v>
      </c>
      <c r="CN71">
        <v>0</v>
      </c>
      <c r="CO71">
        <v>94.76964000000001</v>
      </c>
      <c r="CP71">
        <v>9208.196</v>
      </c>
      <c r="CQ71">
        <v>38.937</v>
      </c>
      <c r="CR71">
        <v>39.75</v>
      </c>
      <c r="CS71">
        <v>39.375</v>
      </c>
      <c r="CT71">
        <v>38.25</v>
      </c>
      <c r="CU71">
        <v>38.875</v>
      </c>
      <c r="CV71">
        <v>0</v>
      </c>
      <c r="CW71">
        <v>1800</v>
      </c>
      <c r="CX71">
        <v>0</v>
      </c>
      <c r="CY71">
        <v>1774681952.6</v>
      </c>
      <c r="CZ71">
        <v>0</v>
      </c>
      <c r="DA71">
        <v>1774666326.5</v>
      </c>
      <c r="DB71" t="s">
        <v>359</v>
      </c>
      <c r="DC71">
        <v>1774666322</v>
      </c>
      <c r="DD71">
        <v>1774666326.5</v>
      </c>
      <c r="DE71">
        <v>2</v>
      </c>
      <c r="DF71">
        <v>0.343</v>
      </c>
      <c r="DG71">
        <v>-0.026</v>
      </c>
      <c r="DH71">
        <v>-0.36</v>
      </c>
      <c r="DI71">
        <v>0.298</v>
      </c>
      <c r="DJ71">
        <v>420</v>
      </c>
      <c r="DK71">
        <v>22</v>
      </c>
      <c r="DL71">
        <v>0.17</v>
      </c>
      <c r="DM71">
        <v>0.02</v>
      </c>
      <c r="DN71">
        <v>-0.3999999268292683</v>
      </c>
      <c r="DO71">
        <v>-0.1505035191637631</v>
      </c>
      <c r="DP71">
        <v>0.04455290100126806</v>
      </c>
      <c r="DQ71">
        <v>0</v>
      </c>
      <c r="DR71">
        <v>0.001623154195121951</v>
      </c>
      <c r="DS71">
        <v>0.01363378032752613</v>
      </c>
      <c r="DT71">
        <v>0.001609566323354277</v>
      </c>
      <c r="DU71">
        <v>1</v>
      </c>
      <c r="DV71">
        <v>1</v>
      </c>
      <c r="DW71">
        <v>2</v>
      </c>
      <c r="DX71" t="s">
        <v>367</v>
      </c>
      <c r="DY71">
        <v>3.13048</v>
      </c>
      <c r="DZ71">
        <v>2.80632</v>
      </c>
      <c r="EA71">
        <v>0.0997835</v>
      </c>
      <c r="EB71">
        <v>0.0994925</v>
      </c>
      <c r="EC71">
        <v>0.105929</v>
      </c>
      <c r="ED71">
        <v>0.105605</v>
      </c>
      <c r="EE71">
        <v>21152.4</v>
      </c>
      <c r="EF71">
        <v>27423.5</v>
      </c>
      <c r="EG71">
        <v>26452.1</v>
      </c>
      <c r="EH71">
        <v>33006.1</v>
      </c>
      <c r="EI71">
        <v>34932.9</v>
      </c>
      <c r="EJ71">
        <v>40315.2</v>
      </c>
      <c r="EK71">
        <v>41103.6</v>
      </c>
      <c r="EL71">
        <v>46066.1</v>
      </c>
      <c r="EM71">
        <v>2.0357</v>
      </c>
      <c r="EN71">
        <v>2.00223</v>
      </c>
      <c r="EO71">
        <v>0.13072</v>
      </c>
      <c r="EP71">
        <v>0</v>
      </c>
      <c r="EQ71">
        <v>25.8412</v>
      </c>
      <c r="ER71">
        <v>999.9</v>
      </c>
      <c r="ES71">
        <v>67.40000000000001</v>
      </c>
      <c r="ET71">
        <v>27.4</v>
      </c>
      <c r="EU71">
        <v>24.4448</v>
      </c>
      <c r="EV71">
        <v>61.1226</v>
      </c>
      <c r="EW71">
        <v>31.5625</v>
      </c>
      <c r="EX71">
        <v>1</v>
      </c>
      <c r="EY71">
        <v>0.285889</v>
      </c>
      <c r="EZ71">
        <v>0.446179</v>
      </c>
      <c r="FA71">
        <v>20.2715</v>
      </c>
      <c r="FB71">
        <v>5.18809</v>
      </c>
      <c r="FC71">
        <v>11.9441</v>
      </c>
      <c r="FD71">
        <v>4.9557</v>
      </c>
      <c r="FE71">
        <v>3.285</v>
      </c>
      <c r="FF71">
        <v>9999</v>
      </c>
      <c r="FG71">
        <v>9999</v>
      </c>
      <c r="FH71">
        <v>9999</v>
      </c>
      <c r="FI71">
        <v>999.9</v>
      </c>
      <c r="FJ71">
        <v>1.86127</v>
      </c>
      <c r="FK71">
        <v>1.86264</v>
      </c>
      <c r="FL71">
        <v>1.86005</v>
      </c>
      <c r="FM71">
        <v>1.85837</v>
      </c>
      <c r="FN71">
        <v>1.86213</v>
      </c>
      <c r="FO71">
        <v>1.85887</v>
      </c>
      <c r="FP71">
        <v>1.85791</v>
      </c>
      <c r="FQ71">
        <v>1.86081</v>
      </c>
      <c r="FR71">
        <v>0</v>
      </c>
      <c r="FS71">
        <v>0</v>
      </c>
      <c r="FT71">
        <v>0</v>
      </c>
      <c r="FU71">
        <v>4.5</v>
      </c>
      <c r="FV71" t="s">
        <v>361</v>
      </c>
      <c r="FW71" t="s">
        <v>362</v>
      </c>
      <c r="FX71" t="s">
        <v>363</v>
      </c>
      <c r="FY71" t="s">
        <v>364</v>
      </c>
      <c r="FZ71" t="s">
        <v>364</v>
      </c>
      <c r="GA71" t="s">
        <v>363</v>
      </c>
      <c r="GB71">
        <v>0</v>
      </c>
      <c r="GC71">
        <v>100</v>
      </c>
      <c r="GD71">
        <v>100</v>
      </c>
      <c r="GE71">
        <v>-0.361</v>
      </c>
      <c r="GF71">
        <v>0.2975</v>
      </c>
      <c r="GG71">
        <v>-1.589593225013521</v>
      </c>
      <c r="GH71">
        <v>0.00192992804097616</v>
      </c>
      <c r="GI71">
        <v>3.244687122451424E-06</v>
      </c>
      <c r="GJ71">
        <v>-2.087531120305573E-09</v>
      </c>
      <c r="GK71">
        <v>0.05776174702018427</v>
      </c>
      <c r="GL71">
        <v>0.005089068596103195</v>
      </c>
      <c r="GM71">
        <v>0.0003257216593697226</v>
      </c>
      <c r="GN71">
        <v>-1.562898368296355E-06</v>
      </c>
      <c r="GO71">
        <v>0</v>
      </c>
      <c r="GP71">
        <v>1257</v>
      </c>
      <c r="GQ71">
        <v>1</v>
      </c>
      <c r="GR71">
        <v>31</v>
      </c>
      <c r="GS71">
        <v>260.5</v>
      </c>
      <c r="GT71">
        <v>260.5</v>
      </c>
      <c r="GU71">
        <v>1.0791</v>
      </c>
      <c r="GV71">
        <v>2.39502</v>
      </c>
      <c r="GW71">
        <v>1.44775</v>
      </c>
      <c r="GX71">
        <v>2.20337</v>
      </c>
      <c r="GY71">
        <v>1.44653</v>
      </c>
      <c r="GZ71">
        <v>2.30713</v>
      </c>
      <c r="HA71">
        <v>33.0875</v>
      </c>
      <c r="HB71">
        <v>14.7975</v>
      </c>
      <c r="HC71">
        <v>18</v>
      </c>
      <c r="HD71">
        <v>531.657</v>
      </c>
      <c r="HE71">
        <v>523.508</v>
      </c>
      <c r="HF71">
        <v>25.0001</v>
      </c>
      <c r="HG71">
        <v>30.6452</v>
      </c>
      <c r="HH71">
        <v>30.0001</v>
      </c>
      <c r="HI71">
        <v>31.0025</v>
      </c>
      <c r="HJ71">
        <v>31.0096</v>
      </c>
      <c r="HK71">
        <v>21.5716</v>
      </c>
      <c r="HL71">
        <v>20.0583</v>
      </c>
      <c r="HM71">
        <v>100</v>
      </c>
      <c r="HN71">
        <v>25</v>
      </c>
      <c r="HO71">
        <v>420</v>
      </c>
      <c r="HP71">
        <v>21.5</v>
      </c>
      <c r="HQ71">
        <v>103.162</v>
      </c>
      <c r="HR71">
        <v>102.037</v>
      </c>
    </row>
    <row r="72" spans="1:226">
      <c r="A72">
        <v>54</v>
      </c>
      <c r="B72">
        <v>1774681958</v>
      </c>
      <c r="C72">
        <v>212</v>
      </c>
      <c r="D72" t="s">
        <v>470</v>
      </c>
      <c r="E72" t="s">
        <v>471</v>
      </c>
      <c r="F72">
        <v>5</v>
      </c>
      <c r="I72">
        <v>1774681955.1</v>
      </c>
      <c r="J72">
        <f>(K72)/1000</f>
        <v>0</v>
      </c>
      <c r="K72">
        <f>IF(BF72, AN72, AH72)</f>
        <v>0</v>
      </c>
      <c r="L72">
        <f>IF(BF72, AI72, AG72)</f>
        <v>0</v>
      </c>
      <c r="M72">
        <f>BH72 - IF(AU72&gt;1, L72*BB72*100.0/(AW72), 0)</f>
        <v>0</v>
      </c>
      <c r="N72">
        <f>((T72-J72/2)*M72-L72)/(T72+J72/2)</f>
        <v>0</v>
      </c>
      <c r="O72">
        <f>N72*(BO72+BP72)/1000.0</f>
        <v>0</v>
      </c>
      <c r="P72">
        <f>(BH72 - IF(AU72&gt;1, L72*BB72*100.0/(AW72), 0))*(BO72+BP72)/1000.0</f>
        <v>0</v>
      </c>
      <c r="Q72">
        <f>2.0/((1/S72-1/R72)+SIGN(S72)*SQRT((1/S72-1/R72)*(1/S72-1/R72) + 4*BC72/((BC72+1)*(BC72+1))*(2*1/S72*1/R72-1/R72*1/R72)))</f>
        <v>0</v>
      </c>
      <c r="R72">
        <f>IF(LEFT(BD72,1)&lt;&gt;"0",IF(LEFT(BD72,1)="1",3.0,BE72),$D$5+$E$5*(BV72*BO72/($K$5*1000))+$F$5*(BV72*BO72/($K$5*1000))*MAX(MIN(BB72,$J$5),$I$5)*MAX(MIN(BB72,$J$5),$I$5)+$G$5*MAX(MIN(BB72,$J$5),$I$5)*(BV72*BO72/($K$5*1000))+$H$5*(BV72*BO72/($K$5*1000))*(BV72*BO72/($K$5*1000)))</f>
        <v>0</v>
      </c>
      <c r="S72">
        <f>J72*(1000-(1000*0.61365*exp(17.502*W72/(240.97+W72))/(BO72+BP72)+BJ72)/2)/(1000*0.61365*exp(17.502*W72/(240.97+W72))/(BO72+BP72)-BJ72)</f>
        <v>0</v>
      </c>
      <c r="T72">
        <f>1/((BC72+1)/(Q72/1.6)+1/(R72/1.37)) + BC72/((BC72+1)/(Q72/1.6) + BC72/(R72/1.37))</f>
        <v>0</v>
      </c>
      <c r="U72">
        <f>(AX72*BA72)</f>
        <v>0</v>
      </c>
      <c r="V72">
        <f>(BQ72+(U72+2*0.95*5.67E-8*(((BQ72+$B$9)+273)^4-(BQ72+273)^4)-44100*J72)/(1.84*29.3*R72+8*0.95*5.67E-8*(BQ72+273)^3))</f>
        <v>0</v>
      </c>
      <c r="W72">
        <f>($C$9*BR72+$D$9*BS72+$E$9*V72)</f>
        <v>0</v>
      </c>
      <c r="X72">
        <f>0.61365*exp(17.502*W72/(240.97+W72))</f>
        <v>0</v>
      </c>
      <c r="Y72">
        <f>(Z72/AA72*100)</f>
        <v>0</v>
      </c>
      <c r="Z72">
        <f>BJ72*(BO72+BP72)/1000</f>
        <v>0</v>
      </c>
      <c r="AA72">
        <f>0.61365*exp(17.502*BQ72/(240.97+BQ72))</f>
        <v>0</v>
      </c>
      <c r="AB72">
        <f>(X72-BJ72*(BO72+BP72)/1000)</f>
        <v>0</v>
      </c>
      <c r="AC72">
        <f>(-J72*44100)</f>
        <v>0</v>
      </c>
      <c r="AD72">
        <f>2*29.3*R72*0.92*(BQ72-W72)</f>
        <v>0</v>
      </c>
      <c r="AE72">
        <f>2*0.95*5.67E-8*(((BQ72+$B$9)+273)^4-(W72+273)^4)</f>
        <v>0</v>
      </c>
      <c r="AF72">
        <f>U72+AE72+AC72+AD72</f>
        <v>0</v>
      </c>
      <c r="AG72">
        <f>BN72*AU72*(BI72-BH72*(1000-AU72*BK72)/(1000-AU72*BJ72))/(100*BB72)</f>
        <v>0</v>
      </c>
      <c r="AH72">
        <f>1000*BN72*AU72*(BJ72-BK72)/(100*BB72*(1000-AU72*BJ72))</f>
        <v>0</v>
      </c>
      <c r="AI72">
        <f>(AJ72 - AK72 - BO72*1E3/(8.314*(BQ72+273.15)) * AM72/BN72 * AL72) * BN72/(100*BB72) * (1000 - BK72)/1000</f>
        <v>0</v>
      </c>
      <c r="AJ72">
        <v>429.2188410504658</v>
      </c>
      <c r="AK72">
        <v>428.8406606060605</v>
      </c>
      <c r="AL72">
        <v>-9.388192388951233E-06</v>
      </c>
      <c r="AM72">
        <v>61.35787655002243</v>
      </c>
      <c r="AN72">
        <f>(AP72 - AO72 + BO72*1E3/(8.314*(BQ72+273.15)) * AR72/BN72 * AQ72) * BN72/(100*BB72) * 1000/(1000 - AP72)</f>
        <v>0</v>
      </c>
      <c r="AO72">
        <v>21.51257642094704</v>
      </c>
      <c r="AP72">
        <v>21.51797552447553</v>
      </c>
      <c r="AQ72">
        <v>3.530770713980373E-06</v>
      </c>
      <c r="AR72">
        <v>91.88205700752289</v>
      </c>
      <c r="AS72">
        <v>0</v>
      </c>
      <c r="AT72">
        <v>0</v>
      </c>
      <c r="AU72">
        <f>IF(AS72*$H$15&gt;=AW72,1.0,(AW72/(AW72-AS72*$H$15)))</f>
        <v>0</v>
      </c>
      <c r="AV72">
        <f>(AU72-1)*100</f>
        <v>0</v>
      </c>
      <c r="AW72">
        <f>MAX(0,($B$15+$C$15*BV72)/(1+$D$15*BV72)*BO72/(BQ72+273)*$E$15)</f>
        <v>0</v>
      </c>
      <c r="AX72">
        <f>$B$13*BW72+$C$13*BX72+$F$13*CI72*(1-CL72)</f>
        <v>0</v>
      </c>
      <c r="AY72">
        <f>AX72*AZ72</f>
        <v>0</v>
      </c>
      <c r="AZ72">
        <f>($B$13*$D$11+$C$13*$D$11+$F$13*((CV72+CN72)/MAX(CV72+CN72+CW72, 0.1)*$I$11+CW72/MAX(CV72+CN72+CW72, 0.1)*$J$11))/($B$13+$C$13+$F$13)</f>
        <v>0</v>
      </c>
      <c r="BA72">
        <f>($B$13*$K$11+$C$13*$K$11+$F$13*((CV72+CN72)/MAX(CV72+CN72+CW72, 0.1)*$P$11+CW72/MAX(CV72+CN72+CW72, 0.1)*$Q$11))/($B$13+$C$13+$F$13)</f>
        <v>0</v>
      </c>
      <c r="BB72">
        <v>6</v>
      </c>
      <c r="BC72">
        <v>0.5</v>
      </c>
      <c r="BD72" t="s">
        <v>358</v>
      </c>
      <c r="BE72">
        <v>2</v>
      </c>
      <c r="BF72" t="b">
        <v>1</v>
      </c>
      <c r="BG72">
        <v>1774681955.1</v>
      </c>
      <c r="BH72">
        <v>419.6131</v>
      </c>
      <c r="BI72">
        <v>419.9881</v>
      </c>
      <c r="BJ72">
        <v>21.51699</v>
      </c>
      <c r="BK72">
        <v>21.51257</v>
      </c>
      <c r="BL72">
        <v>419.9747</v>
      </c>
      <c r="BM72">
        <v>21.21953</v>
      </c>
      <c r="BN72">
        <v>499.9782</v>
      </c>
      <c r="BO72">
        <v>101.0282</v>
      </c>
      <c r="BP72">
        <v>0.09991387999999998</v>
      </c>
      <c r="BQ72">
        <v>26.90837</v>
      </c>
      <c r="BR72">
        <v>27.97761</v>
      </c>
      <c r="BS72">
        <v>999.9</v>
      </c>
      <c r="BT72">
        <v>0</v>
      </c>
      <c r="BU72">
        <v>0</v>
      </c>
      <c r="BV72">
        <v>9996.679</v>
      </c>
      <c r="BW72">
        <v>0</v>
      </c>
      <c r="BX72">
        <v>0.3833920000000001</v>
      </c>
      <c r="BY72">
        <v>-0.3747835</v>
      </c>
      <c r="BZ72">
        <v>428.8406</v>
      </c>
      <c r="CA72">
        <v>429.2216</v>
      </c>
      <c r="CB72">
        <v>0.004425622</v>
      </c>
      <c r="CC72">
        <v>419.9881</v>
      </c>
      <c r="CD72">
        <v>21.51257</v>
      </c>
      <c r="CE72">
        <v>2.173823</v>
      </c>
      <c r="CF72">
        <v>2.173375</v>
      </c>
      <c r="CG72">
        <v>18.77068999999999</v>
      </c>
      <c r="CH72">
        <v>18.7674</v>
      </c>
      <c r="CI72">
        <v>1799.999</v>
      </c>
      <c r="CJ72">
        <v>0</v>
      </c>
      <c r="CK72">
        <v>1</v>
      </c>
      <c r="CL72">
        <v>0</v>
      </c>
      <c r="CM72">
        <v>1.62983</v>
      </c>
      <c r="CN72">
        <v>0</v>
      </c>
      <c r="CO72">
        <v>95.08642999999999</v>
      </c>
      <c r="CP72">
        <v>9208.194999999998</v>
      </c>
      <c r="CQ72">
        <v>38.937</v>
      </c>
      <c r="CR72">
        <v>39.75</v>
      </c>
      <c r="CS72">
        <v>39.3687</v>
      </c>
      <c r="CT72">
        <v>38.25</v>
      </c>
      <c r="CU72">
        <v>38.875</v>
      </c>
      <c r="CV72">
        <v>0</v>
      </c>
      <c r="CW72">
        <v>1799.999</v>
      </c>
      <c r="CX72">
        <v>0</v>
      </c>
      <c r="CY72">
        <v>1774681956.2</v>
      </c>
      <c r="CZ72">
        <v>0</v>
      </c>
      <c r="DA72">
        <v>1774666326.5</v>
      </c>
      <c r="DB72" t="s">
        <v>359</v>
      </c>
      <c r="DC72">
        <v>1774666322</v>
      </c>
      <c r="DD72">
        <v>1774666326.5</v>
      </c>
      <c r="DE72">
        <v>2</v>
      </c>
      <c r="DF72">
        <v>0.343</v>
      </c>
      <c r="DG72">
        <v>-0.026</v>
      </c>
      <c r="DH72">
        <v>-0.36</v>
      </c>
      <c r="DI72">
        <v>0.298</v>
      </c>
      <c r="DJ72">
        <v>420</v>
      </c>
      <c r="DK72">
        <v>22</v>
      </c>
      <c r="DL72">
        <v>0.17</v>
      </c>
      <c r="DM72">
        <v>0.02</v>
      </c>
      <c r="DN72">
        <v>-0.392212</v>
      </c>
      <c r="DO72">
        <v>-0.1043642926829265</v>
      </c>
      <c r="DP72">
        <v>0.04483314318072529</v>
      </c>
      <c r="DQ72">
        <v>0</v>
      </c>
      <c r="DR72">
        <v>0.002751792926829268</v>
      </c>
      <c r="DS72">
        <v>0.01039796893379791</v>
      </c>
      <c r="DT72">
        <v>0.001223562723075735</v>
      </c>
      <c r="DU72">
        <v>1</v>
      </c>
      <c r="DV72">
        <v>1</v>
      </c>
      <c r="DW72">
        <v>2</v>
      </c>
      <c r="DX72" t="s">
        <v>367</v>
      </c>
      <c r="DY72">
        <v>3.13038</v>
      </c>
      <c r="DZ72">
        <v>2.80641</v>
      </c>
      <c r="EA72">
        <v>0.09977900000000001</v>
      </c>
      <c r="EB72">
        <v>0.0994913</v>
      </c>
      <c r="EC72">
        <v>0.105934</v>
      </c>
      <c r="ED72">
        <v>0.105604</v>
      </c>
      <c r="EE72">
        <v>21152.3</v>
      </c>
      <c r="EF72">
        <v>27423.4</v>
      </c>
      <c r="EG72">
        <v>26451.8</v>
      </c>
      <c r="EH72">
        <v>33005.9</v>
      </c>
      <c r="EI72">
        <v>34932.4</v>
      </c>
      <c r="EJ72">
        <v>40315</v>
      </c>
      <c r="EK72">
        <v>41103.3</v>
      </c>
      <c r="EL72">
        <v>46065.8</v>
      </c>
      <c r="EM72">
        <v>2.0357</v>
      </c>
      <c r="EN72">
        <v>2.00233</v>
      </c>
      <c r="EO72">
        <v>0.130758</v>
      </c>
      <c r="EP72">
        <v>0</v>
      </c>
      <c r="EQ72">
        <v>25.8434</v>
      </c>
      <c r="ER72">
        <v>999.9</v>
      </c>
      <c r="ES72">
        <v>67.40000000000001</v>
      </c>
      <c r="ET72">
        <v>27.4</v>
      </c>
      <c r="EU72">
        <v>24.4437</v>
      </c>
      <c r="EV72">
        <v>61.0226</v>
      </c>
      <c r="EW72">
        <v>31.5745</v>
      </c>
      <c r="EX72">
        <v>1</v>
      </c>
      <c r="EY72">
        <v>0.286103</v>
      </c>
      <c r="EZ72">
        <v>0.447737</v>
      </c>
      <c r="FA72">
        <v>20.2714</v>
      </c>
      <c r="FB72">
        <v>5.18749</v>
      </c>
      <c r="FC72">
        <v>11.9441</v>
      </c>
      <c r="FD72">
        <v>4.95575</v>
      </c>
      <c r="FE72">
        <v>3.285</v>
      </c>
      <c r="FF72">
        <v>9999</v>
      </c>
      <c r="FG72">
        <v>9999</v>
      </c>
      <c r="FH72">
        <v>9999</v>
      </c>
      <c r="FI72">
        <v>999.9</v>
      </c>
      <c r="FJ72">
        <v>1.86127</v>
      </c>
      <c r="FK72">
        <v>1.86264</v>
      </c>
      <c r="FL72">
        <v>1.86005</v>
      </c>
      <c r="FM72">
        <v>1.85837</v>
      </c>
      <c r="FN72">
        <v>1.8621</v>
      </c>
      <c r="FO72">
        <v>1.85886</v>
      </c>
      <c r="FP72">
        <v>1.85791</v>
      </c>
      <c r="FQ72">
        <v>1.86081</v>
      </c>
      <c r="FR72">
        <v>0</v>
      </c>
      <c r="FS72">
        <v>0</v>
      </c>
      <c r="FT72">
        <v>0</v>
      </c>
      <c r="FU72">
        <v>4.5</v>
      </c>
      <c r="FV72" t="s">
        <v>361</v>
      </c>
      <c r="FW72" t="s">
        <v>362</v>
      </c>
      <c r="FX72" t="s">
        <v>363</v>
      </c>
      <c r="FY72" t="s">
        <v>364</v>
      </c>
      <c r="FZ72" t="s">
        <v>364</v>
      </c>
      <c r="GA72" t="s">
        <v>363</v>
      </c>
      <c r="GB72">
        <v>0</v>
      </c>
      <c r="GC72">
        <v>100</v>
      </c>
      <c r="GD72">
        <v>100</v>
      </c>
      <c r="GE72">
        <v>-0.362</v>
      </c>
      <c r="GF72">
        <v>0.2975</v>
      </c>
      <c r="GG72">
        <v>-1.589593225013521</v>
      </c>
      <c r="GH72">
        <v>0.00192992804097616</v>
      </c>
      <c r="GI72">
        <v>3.244687122451424E-06</v>
      </c>
      <c r="GJ72">
        <v>-2.087531120305573E-09</v>
      </c>
      <c r="GK72">
        <v>0.05776174702018427</v>
      </c>
      <c r="GL72">
        <v>0.005089068596103195</v>
      </c>
      <c r="GM72">
        <v>0.0003257216593697226</v>
      </c>
      <c r="GN72">
        <v>-1.562898368296355E-06</v>
      </c>
      <c r="GO72">
        <v>0</v>
      </c>
      <c r="GP72">
        <v>1257</v>
      </c>
      <c r="GQ72">
        <v>1</v>
      </c>
      <c r="GR72">
        <v>31</v>
      </c>
      <c r="GS72">
        <v>260.6</v>
      </c>
      <c r="GT72">
        <v>260.5</v>
      </c>
      <c r="GU72">
        <v>1.0791</v>
      </c>
      <c r="GV72">
        <v>2.3938</v>
      </c>
      <c r="GW72">
        <v>1.44775</v>
      </c>
      <c r="GX72">
        <v>2.20215</v>
      </c>
      <c r="GY72">
        <v>1.44653</v>
      </c>
      <c r="GZ72">
        <v>2.34863</v>
      </c>
      <c r="HA72">
        <v>33.1099</v>
      </c>
      <c r="HB72">
        <v>14.7975</v>
      </c>
      <c r="HC72">
        <v>18</v>
      </c>
      <c r="HD72">
        <v>531.679</v>
      </c>
      <c r="HE72">
        <v>523.576</v>
      </c>
      <c r="HF72">
        <v>25.0002</v>
      </c>
      <c r="HG72">
        <v>30.6465</v>
      </c>
      <c r="HH72">
        <v>30.0001</v>
      </c>
      <c r="HI72">
        <v>31.0053</v>
      </c>
      <c r="HJ72">
        <v>31.0096</v>
      </c>
      <c r="HK72">
        <v>21.5732</v>
      </c>
      <c r="HL72">
        <v>20.0583</v>
      </c>
      <c r="HM72">
        <v>100</v>
      </c>
      <c r="HN72">
        <v>25</v>
      </c>
      <c r="HO72">
        <v>420</v>
      </c>
      <c r="HP72">
        <v>21.5</v>
      </c>
      <c r="HQ72">
        <v>103.162</v>
      </c>
      <c r="HR72">
        <v>102.036</v>
      </c>
    </row>
    <row r="73" spans="1:226">
      <c r="A73">
        <v>55</v>
      </c>
      <c r="B73">
        <v>1774681962</v>
      </c>
      <c r="C73">
        <v>216</v>
      </c>
      <c r="D73" t="s">
        <v>472</v>
      </c>
      <c r="E73" t="s">
        <v>473</v>
      </c>
      <c r="F73">
        <v>5</v>
      </c>
      <c r="I73">
        <v>1774681959.1</v>
      </c>
      <c r="J73">
        <f>(K73)/1000</f>
        <v>0</v>
      </c>
      <c r="K73">
        <f>IF(BF73, AN73, AH73)</f>
        <v>0</v>
      </c>
      <c r="L73">
        <f>IF(BF73, AI73, AG73)</f>
        <v>0</v>
      </c>
      <c r="M73">
        <f>BH73 - IF(AU73&gt;1, L73*BB73*100.0/(AW73), 0)</f>
        <v>0</v>
      </c>
      <c r="N73">
        <f>((T73-J73/2)*M73-L73)/(T73+J73/2)</f>
        <v>0</v>
      </c>
      <c r="O73">
        <f>N73*(BO73+BP73)/1000.0</f>
        <v>0</v>
      </c>
      <c r="P73">
        <f>(BH73 - IF(AU73&gt;1, L73*BB73*100.0/(AW73), 0))*(BO73+BP73)/1000.0</f>
        <v>0</v>
      </c>
      <c r="Q73">
        <f>2.0/((1/S73-1/R73)+SIGN(S73)*SQRT((1/S73-1/R73)*(1/S73-1/R73) + 4*BC73/((BC73+1)*(BC73+1))*(2*1/S73*1/R73-1/R73*1/R73)))</f>
        <v>0</v>
      </c>
      <c r="R73">
        <f>IF(LEFT(BD73,1)&lt;&gt;"0",IF(LEFT(BD73,1)="1",3.0,BE73),$D$5+$E$5*(BV73*BO73/($K$5*1000))+$F$5*(BV73*BO73/($K$5*1000))*MAX(MIN(BB73,$J$5),$I$5)*MAX(MIN(BB73,$J$5),$I$5)+$G$5*MAX(MIN(BB73,$J$5),$I$5)*(BV73*BO73/($K$5*1000))+$H$5*(BV73*BO73/($K$5*1000))*(BV73*BO73/($K$5*1000)))</f>
        <v>0</v>
      </c>
      <c r="S73">
        <f>J73*(1000-(1000*0.61365*exp(17.502*W73/(240.97+W73))/(BO73+BP73)+BJ73)/2)/(1000*0.61365*exp(17.502*W73/(240.97+W73))/(BO73+BP73)-BJ73)</f>
        <v>0</v>
      </c>
      <c r="T73">
        <f>1/((BC73+1)/(Q73/1.6)+1/(R73/1.37)) + BC73/((BC73+1)/(Q73/1.6) + BC73/(R73/1.37))</f>
        <v>0</v>
      </c>
      <c r="U73">
        <f>(AX73*BA73)</f>
        <v>0</v>
      </c>
      <c r="V73">
        <f>(BQ73+(U73+2*0.95*5.67E-8*(((BQ73+$B$9)+273)^4-(BQ73+273)^4)-44100*J73)/(1.84*29.3*R73+8*0.95*5.67E-8*(BQ73+273)^3))</f>
        <v>0</v>
      </c>
      <c r="W73">
        <f>($C$9*BR73+$D$9*BS73+$E$9*V73)</f>
        <v>0</v>
      </c>
      <c r="X73">
        <f>0.61365*exp(17.502*W73/(240.97+W73))</f>
        <v>0</v>
      </c>
      <c r="Y73">
        <f>(Z73/AA73*100)</f>
        <v>0</v>
      </c>
      <c r="Z73">
        <f>BJ73*(BO73+BP73)/1000</f>
        <v>0</v>
      </c>
      <c r="AA73">
        <f>0.61365*exp(17.502*BQ73/(240.97+BQ73))</f>
        <v>0</v>
      </c>
      <c r="AB73">
        <f>(X73-BJ73*(BO73+BP73)/1000)</f>
        <v>0</v>
      </c>
      <c r="AC73">
        <f>(-J73*44100)</f>
        <v>0</v>
      </c>
      <c r="AD73">
        <f>2*29.3*R73*0.92*(BQ73-W73)</f>
        <v>0</v>
      </c>
      <c r="AE73">
        <f>2*0.95*5.67E-8*(((BQ73+$B$9)+273)^4-(W73+273)^4)</f>
        <v>0</v>
      </c>
      <c r="AF73">
        <f>U73+AE73+AC73+AD73</f>
        <v>0</v>
      </c>
      <c r="AG73">
        <f>BN73*AU73*(BI73-BH73*(1000-AU73*BK73)/(1000-AU73*BJ73))/(100*BB73)</f>
        <v>0</v>
      </c>
      <c r="AH73">
        <f>1000*BN73*AU73*(BJ73-BK73)/(100*BB73*(1000-AU73*BJ73))</f>
        <v>0</v>
      </c>
      <c r="AI73">
        <f>(AJ73 - AK73 - BO73*1E3/(8.314*(BQ73+273.15)) * AM73/BN73 * AL73) * BN73/(100*BB73) * (1000 - BK73)/1000</f>
        <v>0</v>
      </c>
      <c r="AJ73">
        <v>429.2089672172298</v>
      </c>
      <c r="AK73">
        <v>428.858606060606</v>
      </c>
      <c r="AL73">
        <v>2.399251076996565E-05</v>
      </c>
      <c r="AM73">
        <v>61.35787655002243</v>
      </c>
      <c r="AN73">
        <f>(AP73 - AO73 + BO73*1E3/(8.314*(BQ73+273.15)) * AR73/BN73 * AQ73) * BN73/(100*BB73) * 1000/(1000 - AP73)</f>
        <v>0</v>
      </c>
      <c r="AO73">
        <v>21.51254490961353</v>
      </c>
      <c r="AP73">
        <v>21.51720979020979</v>
      </c>
      <c r="AQ73">
        <v>-3.313461286197664E-06</v>
      </c>
      <c r="AR73">
        <v>91.88205700752289</v>
      </c>
      <c r="AS73">
        <v>0</v>
      </c>
      <c r="AT73">
        <v>0</v>
      </c>
      <c r="AU73">
        <f>IF(AS73*$H$15&gt;=AW73,1.0,(AW73/(AW73-AS73*$H$15)))</f>
        <v>0</v>
      </c>
      <c r="AV73">
        <f>(AU73-1)*100</f>
        <v>0</v>
      </c>
      <c r="AW73">
        <f>MAX(0,($B$15+$C$15*BV73)/(1+$D$15*BV73)*BO73/(BQ73+273)*$E$15)</f>
        <v>0</v>
      </c>
      <c r="AX73">
        <f>$B$13*BW73+$C$13*BX73+$F$13*CI73*(1-CL73)</f>
        <v>0</v>
      </c>
      <c r="AY73">
        <f>AX73*AZ73</f>
        <v>0</v>
      </c>
      <c r="AZ73">
        <f>($B$13*$D$11+$C$13*$D$11+$F$13*((CV73+CN73)/MAX(CV73+CN73+CW73, 0.1)*$I$11+CW73/MAX(CV73+CN73+CW73, 0.1)*$J$11))/($B$13+$C$13+$F$13)</f>
        <v>0</v>
      </c>
      <c r="BA73">
        <f>($B$13*$K$11+$C$13*$K$11+$F$13*((CV73+CN73)/MAX(CV73+CN73+CW73, 0.1)*$P$11+CW73/MAX(CV73+CN73+CW73, 0.1)*$Q$11))/($B$13+$C$13+$F$13)</f>
        <v>0</v>
      </c>
      <c r="BB73">
        <v>6</v>
      </c>
      <c r="BC73">
        <v>0.5</v>
      </c>
      <c r="BD73" t="s">
        <v>358</v>
      </c>
      <c r="BE73">
        <v>2</v>
      </c>
      <c r="BF73" t="b">
        <v>1</v>
      </c>
      <c r="BG73">
        <v>1774681959.1</v>
      </c>
      <c r="BH73">
        <v>419.6228000000001</v>
      </c>
      <c r="BI73">
        <v>419.9878</v>
      </c>
      <c r="BJ73">
        <v>21.51728</v>
      </c>
      <c r="BK73">
        <v>21.5125</v>
      </c>
      <c r="BL73">
        <v>419.9841</v>
      </c>
      <c r="BM73">
        <v>21.21979</v>
      </c>
      <c r="BN73">
        <v>499.9635</v>
      </c>
      <c r="BO73">
        <v>101.0286</v>
      </c>
      <c r="BP73">
        <v>0.09995473000000001</v>
      </c>
      <c r="BQ73">
        <v>26.90978</v>
      </c>
      <c r="BR73">
        <v>27.98375</v>
      </c>
      <c r="BS73">
        <v>999.9</v>
      </c>
      <c r="BT73">
        <v>0</v>
      </c>
      <c r="BU73">
        <v>0</v>
      </c>
      <c r="BV73">
        <v>10000.367</v>
      </c>
      <c r="BW73">
        <v>0</v>
      </c>
      <c r="BX73">
        <v>0.3833920000000001</v>
      </c>
      <c r="BY73">
        <v>-0.3649108</v>
      </c>
      <c r="BZ73">
        <v>428.8505</v>
      </c>
      <c r="CA73">
        <v>429.2212</v>
      </c>
      <c r="CB73">
        <v>0.00478859</v>
      </c>
      <c r="CC73">
        <v>419.9878</v>
      </c>
      <c r="CD73">
        <v>21.5125</v>
      </c>
      <c r="CE73">
        <v>2.173863</v>
      </c>
      <c r="CF73">
        <v>2.173378</v>
      </c>
      <c r="CG73">
        <v>18.77098</v>
      </c>
      <c r="CH73">
        <v>18.76742</v>
      </c>
      <c r="CI73">
        <v>1799.999</v>
      </c>
      <c r="CJ73">
        <v>0</v>
      </c>
      <c r="CK73">
        <v>1</v>
      </c>
      <c r="CL73">
        <v>0</v>
      </c>
      <c r="CM73">
        <v>1.57697</v>
      </c>
      <c r="CN73">
        <v>0</v>
      </c>
      <c r="CO73">
        <v>94.86341</v>
      </c>
      <c r="CP73">
        <v>9208.200000000001</v>
      </c>
      <c r="CQ73">
        <v>38.937</v>
      </c>
      <c r="CR73">
        <v>39.75</v>
      </c>
      <c r="CS73">
        <v>39.375</v>
      </c>
      <c r="CT73">
        <v>38.25</v>
      </c>
      <c r="CU73">
        <v>38.875</v>
      </c>
      <c r="CV73">
        <v>0</v>
      </c>
      <c r="CW73">
        <v>1799.999</v>
      </c>
      <c r="CX73">
        <v>0</v>
      </c>
      <c r="CY73">
        <v>1774681960.4</v>
      </c>
      <c r="CZ73">
        <v>0</v>
      </c>
      <c r="DA73">
        <v>1774666326.5</v>
      </c>
      <c r="DB73" t="s">
        <v>359</v>
      </c>
      <c r="DC73">
        <v>1774666322</v>
      </c>
      <c r="DD73">
        <v>1774666326.5</v>
      </c>
      <c r="DE73">
        <v>2</v>
      </c>
      <c r="DF73">
        <v>0.343</v>
      </c>
      <c r="DG73">
        <v>-0.026</v>
      </c>
      <c r="DH73">
        <v>-0.36</v>
      </c>
      <c r="DI73">
        <v>0.298</v>
      </c>
      <c r="DJ73">
        <v>420</v>
      </c>
      <c r="DK73">
        <v>22</v>
      </c>
      <c r="DL73">
        <v>0.17</v>
      </c>
      <c r="DM73">
        <v>0.02</v>
      </c>
      <c r="DN73">
        <v>-0.3906220731707317</v>
      </c>
      <c r="DO73">
        <v>0.07545204878048725</v>
      </c>
      <c r="DP73">
        <v>0.04321562242556264</v>
      </c>
      <c r="DQ73">
        <v>1</v>
      </c>
      <c r="DR73">
        <v>0.003432297317073171</v>
      </c>
      <c r="DS73">
        <v>0.008575609965156796</v>
      </c>
      <c r="DT73">
        <v>0.001065601158911386</v>
      </c>
      <c r="DU73">
        <v>1</v>
      </c>
      <c r="DV73">
        <v>2</v>
      </c>
      <c r="DW73">
        <v>2</v>
      </c>
      <c r="DX73" t="s">
        <v>360</v>
      </c>
      <c r="DY73">
        <v>3.13049</v>
      </c>
      <c r="DZ73">
        <v>2.80642</v>
      </c>
      <c r="EA73">
        <v>0.09978090000000001</v>
      </c>
      <c r="EB73">
        <v>0.099499</v>
      </c>
      <c r="EC73">
        <v>0.105931</v>
      </c>
      <c r="ED73">
        <v>0.105602</v>
      </c>
      <c r="EE73">
        <v>21152.3</v>
      </c>
      <c r="EF73">
        <v>27423</v>
      </c>
      <c r="EG73">
        <v>26451.9</v>
      </c>
      <c r="EH73">
        <v>33005.7</v>
      </c>
      <c r="EI73">
        <v>34932.4</v>
      </c>
      <c r="EJ73">
        <v>40315.1</v>
      </c>
      <c r="EK73">
        <v>41103.3</v>
      </c>
      <c r="EL73">
        <v>46065.8</v>
      </c>
      <c r="EM73">
        <v>2.03575</v>
      </c>
      <c r="EN73">
        <v>2.00192</v>
      </c>
      <c r="EO73">
        <v>0.13072</v>
      </c>
      <c r="EP73">
        <v>0</v>
      </c>
      <c r="EQ73">
        <v>25.8461</v>
      </c>
      <c r="ER73">
        <v>999.9</v>
      </c>
      <c r="ES73">
        <v>67.40000000000001</v>
      </c>
      <c r="ET73">
        <v>27.4</v>
      </c>
      <c r="EU73">
        <v>24.4453</v>
      </c>
      <c r="EV73">
        <v>60.8626</v>
      </c>
      <c r="EW73">
        <v>31.6546</v>
      </c>
      <c r="EX73">
        <v>1</v>
      </c>
      <c r="EY73">
        <v>0.285897</v>
      </c>
      <c r="EZ73">
        <v>0.447168</v>
      </c>
      <c r="FA73">
        <v>20.2716</v>
      </c>
      <c r="FB73">
        <v>5.18779</v>
      </c>
      <c r="FC73">
        <v>11.9441</v>
      </c>
      <c r="FD73">
        <v>4.95555</v>
      </c>
      <c r="FE73">
        <v>3.285</v>
      </c>
      <c r="FF73">
        <v>9999</v>
      </c>
      <c r="FG73">
        <v>9999</v>
      </c>
      <c r="FH73">
        <v>9999</v>
      </c>
      <c r="FI73">
        <v>999.9</v>
      </c>
      <c r="FJ73">
        <v>1.86127</v>
      </c>
      <c r="FK73">
        <v>1.86264</v>
      </c>
      <c r="FL73">
        <v>1.86004</v>
      </c>
      <c r="FM73">
        <v>1.85837</v>
      </c>
      <c r="FN73">
        <v>1.86211</v>
      </c>
      <c r="FO73">
        <v>1.85886</v>
      </c>
      <c r="FP73">
        <v>1.85791</v>
      </c>
      <c r="FQ73">
        <v>1.86081</v>
      </c>
      <c r="FR73">
        <v>0</v>
      </c>
      <c r="FS73">
        <v>0</v>
      </c>
      <c r="FT73">
        <v>0</v>
      </c>
      <c r="FU73">
        <v>4.5</v>
      </c>
      <c r="FV73" t="s">
        <v>361</v>
      </c>
      <c r="FW73" t="s">
        <v>362</v>
      </c>
      <c r="FX73" t="s">
        <v>363</v>
      </c>
      <c r="FY73" t="s">
        <v>364</v>
      </c>
      <c r="FZ73" t="s">
        <v>364</v>
      </c>
      <c r="GA73" t="s">
        <v>363</v>
      </c>
      <c r="GB73">
        <v>0</v>
      </c>
      <c r="GC73">
        <v>100</v>
      </c>
      <c r="GD73">
        <v>100</v>
      </c>
      <c r="GE73">
        <v>-0.361</v>
      </c>
      <c r="GF73">
        <v>0.2974</v>
      </c>
      <c r="GG73">
        <v>-1.589593225013521</v>
      </c>
      <c r="GH73">
        <v>0.00192992804097616</v>
      </c>
      <c r="GI73">
        <v>3.244687122451424E-06</v>
      </c>
      <c r="GJ73">
        <v>-2.087531120305573E-09</v>
      </c>
      <c r="GK73">
        <v>0.05776174702018427</v>
      </c>
      <c r="GL73">
        <v>0.005089068596103195</v>
      </c>
      <c r="GM73">
        <v>0.0003257216593697226</v>
      </c>
      <c r="GN73">
        <v>-1.562898368296355E-06</v>
      </c>
      <c r="GO73">
        <v>0</v>
      </c>
      <c r="GP73">
        <v>1257</v>
      </c>
      <c r="GQ73">
        <v>1</v>
      </c>
      <c r="GR73">
        <v>31</v>
      </c>
      <c r="GS73">
        <v>260.7</v>
      </c>
      <c r="GT73">
        <v>260.6</v>
      </c>
      <c r="GU73">
        <v>1.0791</v>
      </c>
      <c r="GV73">
        <v>2.3877</v>
      </c>
      <c r="GW73">
        <v>1.44775</v>
      </c>
      <c r="GX73">
        <v>2.20215</v>
      </c>
      <c r="GY73">
        <v>1.44653</v>
      </c>
      <c r="GZ73">
        <v>2.37671</v>
      </c>
      <c r="HA73">
        <v>33.0875</v>
      </c>
      <c r="HB73">
        <v>14.8062</v>
      </c>
      <c r="HC73">
        <v>18</v>
      </c>
      <c r="HD73">
        <v>531.712</v>
      </c>
      <c r="HE73">
        <v>523.326</v>
      </c>
      <c r="HF73">
        <v>25</v>
      </c>
      <c r="HG73">
        <v>30.6479</v>
      </c>
      <c r="HH73">
        <v>30.0001</v>
      </c>
      <c r="HI73">
        <v>31.0053</v>
      </c>
      <c r="HJ73">
        <v>31.0122</v>
      </c>
      <c r="HK73">
        <v>21.5722</v>
      </c>
      <c r="HL73">
        <v>20.0583</v>
      </c>
      <c r="HM73">
        <v>100</v>
      </c>
      <c r="HN73">
        <v>25</v>
      </c>
      <c r="HO73">
        <v>420</v>
      </c>
      <c r="HP73">
        <v>21.5</v>
      </c>
      <c r="HQ73">
        <v>103.162</v>
      </c>
      <c r="HR73">
        <v>102.036</v>
      </c>
    </row>
    <row r="74" spans="1:226">
      <c r="A74">
        <v>56</v>
      </c>
      <c r="B74">
        <v>1774681966</v>
      </c>
      <c r="C74">
        <v>220</v>
      </c>
      <c r="D74" t="s">
        <v>474</v>
      </c>
      <c r="E74" t="s">
        <v>475</v>
      </c>
      <c r="F74">
        <v>5</v>
      </c>
      <c r="I74">
        <v>1774681963.1</v>
      </c>
      <c r="J74">
        <f>(K74)/1000</f>
        <v>0</v>
      </c>
      <c r="K74">
        <f>IF(BF74, AN74, AH74)</f>
        <v>0</v>
      </c>
      <c r="L74">
        <f>IF(BF74, AI74, AG74)</f>
        <v>0</v>
      </c>
      <c r="M74">
        <f>BH74 - IF(AU74&gt;1, L74*BB74*100.0/(AW74), 0)</f>
        <v>0</v>
      </c>
      <c r="N74">
        <f>((T74-J74/2)*M74-L74)/(T74+J74/2)</f>
        <v>0</v>
      </c>
      <c r="O74">
        <f>N74*(BO74+BP74)/1000.0</f>
        <v>0</v>
      </c>
      <c r="P74">
        <f>(BH74 - IF(AU74&gt;1, L74*BB74*100.0/(AW74), 0))*(BO74+BP74)/1000.0</f>
        <v>0</v>
      </c>
      <c r="Q74">
        <f>2.0/((1/S74-1/R74)+SIGN(S74)*SQRT((1/S74-1/R74)*(1/S74-1/R74) + 4*BC74/((BC74+1)*(BC74+1))*(2*1/S74*1/R74-1/R74*1/R74)))</f>
        <v>0</v>
      </c>
      <c r="R74">
        <f>IF(LEFT(BD74,1)&lt;&gt;"0",IF(LEFT(BD74,1)="1",3.0,BE74),$D$5+$E$5*(BV74*BO74/($K$5*1000))+$F$5*(BV74*BO74/($K$5*1000))*MAX(MIN(BB74,$J$5),$I$5)*MAX(MIN(BB74,$J$5),$I$5)+$G$5*MAX(MIN(BB74,$J$5),$I$5)*(BV74*BO74/($K$5*1000))+$H$5*(BV74*BO74/($K$5*1000))*(BV74*BO74/($K$5*1000)))</f>
        <v>0</v>
      </c>
      <c r="S74">
        <f>J74*(1000-(1000*0.61365*exp(17.502*W74/(240.97+W74))/(BO74+BP74)+BJ74)/2)/(1000*0.61365*exp(17.502*W74/(240.97+W74))/(BO74+BP74)-BJ74)</f>
        <v>0</v>
      </c>
      <c r="T74">
        <f>1/((BC74+1)/(Q74/1.6)+1/(R74/1.37)) + BC74/((BC74+1)/(Q74/1.6) + BC74/(R74/1.37))</f>
        <v>0</v>
      </c>
      <c r="U74">
        <f>(AX74*BA74)</f>
        <v>0</v>
      </c>
      <c r="V74">
        <f>(BQ74+(U74+2*0.95*5.67E-8*(((BQ74+$B$9)+273)^4-(BQ74+273)^4)-44100*J74)/(1.84*29.3*R74+8*0.95*5.67E-8*(BQ74+273)^3))</f>
        <v>0</v>
      </c>
      <c r="W74">
        <f>($C$9*BR74+$D$9*BS74+$E$9*V74)</f>
        <v>0</v>
      </c>
      <c r="X74">
        <f>0.61365*exp(17.502*W74/(240.97+W74))</f>
        <v>0</v>
      </c>
      <c r="Y74">
        <f>(Z74/AA74*100)</f>
        <v>0</v>
      </c>
      <c r="Z74">
        <f>BJ74*(BO74+BP74)/1000</f>
        <v>0</v>
      </c>
      <c r="AA74">
        <f>0.61365*exp(17.502*BQ74/(240.97+BQ74))</f>
        <v>0</v>
      </c>
      <c r="AB74">
        <f>(X74-BJ74*(BO74+BP74)/1000)</f>
        <v>0</v>
      </c>
      <c r="AC74">
        <f>(-J74*44100)</f>
        <v>0</v>
      </c>
      <c r="AD74">
        <f>2*29.3*R74*0.92*(BQ74-W74)</f>
        <v>0</v>
      </c>
      <c r="AE74">
        <f>2*0.95*5.67E-8*(((BQ74+$B$9)+273)^4-(W74+273)^4)</f>
        <v>0</v>
      </c>
      <c r="AF74">
        <f>U74+AE74+AC74+AD74</f>
        <v>0</v>
      </c>
      <c r="AG74">
        <f>BN74*AU74*(BI74-BH74*(1000-AU74*BK74)/(1000-AU74*BJ74))/(100*BB74)</f>
        <v>0</v>
      </c>
      <c r="AH74">
        <f>1000*BN74*AU74*(BJ74-BK74)/(100*BB74*(1000-AU74*BJ74))</f>
        <v>0</v>
      </c>
      <c r="AI74">
        <f>(AJ74 - AK74 - BO74*1E3/(8.314*(BQ74+273.15)) * AM74/BN74 * AL74) * BN74/(100*BB74) * (1000 - BK74)/1000</f>
        <v>0</v>
      </c>
      <c r="AJ74">
        <v>429.2690718419211</v>
      </c>
      <c r="AK74">
        <v>428.8253454545452</v>
      </c>
      <c r="AL74">
        <v>-3.744733738420639E-05</v>
      </c>
      <c r="AM74">
        <v>61.35787655002243</v>
      </c>
      <c r="AN74">
        <f>(AP74 - AO74 + BO74*1E3/(8.314*(BQ74+273.15)) * AR74/BN74 * AQ74) * BN74/(100*BB74) * 1000/(1000 - AP74)</f>
        <v>0</v>
      </c>
      <c r="AO74">
        <v>21.51196579809871</v>
      </c>
      <c r="AP74">
        <v>21.51769300699301</v>
      </c>
      <c r="AQ74">
        <v>1.543279019311667E-06</v>
      </c>
      <c r="AR74">
        <v>91.88205700752289</v>
      </c>
      <c r="AS74">
        <v>0</v>
      </c>
      <c r="AT74">
        <v>0</v>
      </c>
      <c r="AU74">
        <f>IF(AS74*$H$15&gt;=AW74,1.0,(AW74/(AW74-AS74*$H$15)))</f>
        <v>0</v>
      </c>
      <c r="AV74">
        <f>(AU74-1)*100</f>
        <v>0</v>
      </c>
      <c r="AW74">
        <f>MAX(0,($B$15+$C$15*BV74)/(1+$D$15*BV74)*BO74/(BQ74+273)*$E$15)</f>
        <v>0</v>
      </c>
      <c r="AX74">
        <f>$B$13*BW74+$C$13*BX74+$F$13*CI74*(1-CL74)</f>
        <v>0</v>
      </c>
      <c r="AY74">
        <f>AX74*AZ74</f>
        <v>0</v>
      </c>
      <c r="AZ74">
        <f>($B$13*$D$11+$C$13*$D$11+$F$13*((CV74+CN74)/MAX(CV74+CN74+CW74, 0.1)*$I$11+CW74/MAX(CV74+CN74+CW74, 0.1)*$J$11))/($B$13+$C$13+$F$13)</f>
        <v>0</v>
      </c>
      <c r="BA74">
        <f>($B$13*$K$11+$C$13*$K$11+$F$13*((CV74+CN74)/MAX(CV74+CN74+CW74, 0.1)*$P$11+CW74/MAX(CV74+CN74+CW74, 0.1)*$Q$11))/($B$13+$C$13+$F$13)</f>
        <v>0</v>
      </c>
      <c r="BB74">
        <v>6</v>
      </c>
      <c r="BC74">
        <v>0.5</v>
      </c>
      <c r="BD74" t="s">
        <v>358</v>
      </c>
      <c r="BE74">
        <v>2</v>
      </c>
      <c r="BF74" t="b">
        <v>1</v>
      </c>
      <c r="BG74">
        <v>1774681963.1</v>
      </c>
      <c r="BH74">
        <v>419.6184</v>
      </c>
      <c r="BI74">
        <v>420.0221</v>
      </c>
      <c r="BJ74">
        <v>21.51744</v>
      </c>
      <c r="BK74">
        <v>21.51228</v>
      </c>
      <c r="BL74">
        <v>419.9799</v>
      </c>
      <c r="BM74">
        <v>21.21995</v>
      </c>
      <c r="BN74">
        <v>500.0042</v>
      </c>
      <c r="BO74">
        <v>101.0284</v>
      </c>
      <c r="BP74">
        <v>0.09996753999999999</v>
      </c>
      <c r="BQ74">
        <v>26.9138</v>
      </c>
      <c r="BR74">
        <v>27.97817</v>
      </c>
      <c r="BS74">
        <v>999.9</v>
      </c>
      <c r="BT74">
        <v>0</v>
      </c>
      <c r="BU74">
        <v>0</v>
      </c>
      <c r="BV74">
        <v>10007.317</v>
      </c>
      <c r="BW74">
        <v>0</v>
      </c>
      <c r="BX74">
        <v>0.3833920000000001</v>
      </c>
      <c r="BY74">
        <v>-0.403595</v>
      </c>
      <c r="BZ74">
        <v>428.8463</v>
      </c>
      <c r="CA74">
        <v>429.2564</v>
      </c>
      <c r="CB74">
        <v>0.005182267000000001</v>
      </c>
      <c r="CC74">
        <v>420.0221</v>
      </c>
      <c r="CD74">
        <v>21.51228</v>
      </c>
      <c r="CE74">
        <v>2.173873</v>
      </c>
      <c r="CF74">
        <v>2.173349</v>
      </c>
      <c r="CG74">
        <v>18.77107</v>
      </c>
      <c r="CH74">
        <v>18.7672</v>
      </c>
      <c r="CI74">
        <v>1800.003</v>
      </c>
      <c r="CJ74">
        <v>0</v>
      </c>
      <c r="CK74">
        <v>1</v>
      </c>
      <c r="CL74">
        <v>0</v>
      </c>
      <c r="CM74">
        <v>1.96067</v>
      </c>
      <c r="CN74">
        <v>0</v>
      </c>
      <c r="CO74">
        <v>94.64734</v>
      </c>
      <c r="CP74">
        <v>9208.212</v>
      </c>
      <c r="CQ74">
        <v>38.9496</v>
      </c>
      <c r="CR74">
        <v>39.75</v>
      </c>
      <c r="CS74">
        <v>39.375</v>
      </c>
      <c r="CT74">
        <v>38.25</v>
      </c>
      <c r="CU74">
        <v>38.875</v>
      </c>
      <c r="CV74">
        <v>0</v>
      </c>
      <c r="CW74">
        <v>1800.003</v>
      </c>
      <c r="CX74">
        <v>0</v>
      </c>
      <c r="CY74">
        <v>1774681964.6</v>
      </c>
      <c r="CZ74">
        <v>0</v>
      </c>
      <c r="DA74">
        <v>1774666326.5</v>
      </c>
      <c r="DB74" t="s">
        <v>359</v>
      </c>
      <c r="DC74">
        <v>1774666322</v>
      </c>
      <c r="DD74">
        <v>1774666326.5</v>
      </c>
      <c r="DE74">
        <v>2</v>
      </c>
      <c r="DF74">
        <v>0.343</v>
      </c>
      <c r="DG74">
        <v>-0.026</v>
      </c>
      <c r="DH74">
        <v>-0.36</v>
      </c>
      <c r="DI74">
        <v>0.298</v>
      </c>
      <c r="DJ74">
        <v>420</v>
      </c>
      <c r="DK74">
        <v>22</v>
      </c>
      <c r="DL74">
        <v>0.17</v>
      </c>
      <c r="DM74">
        <v>0.02</v>
      </c>
      <c r="DN74">
        <v>-0.4011320243902439</v>
      </c>
      <c r="DO74">
        <v>0.1745983902439019</v>
      </c>
      <c r="DP74">
        <v>0.03336227202408674</v>
      </c>
      <c r="DQ74">
        <v>0</v>
      </c>
      <c r="DR74">
        <v>0.004015852926829268</v>
      </c>
      <c r="DS74">
        <v>0.01007144132404181</v>
      </c>
      <c r="DT74">
        <v>0.001173451100157022</v>
      </c>
      <c r="DU74">
        <v>1</v>
      </c>
      <c r="DV74">
        <v>1</v>
      </c>
      <c r="DW74">
        <v>2</v>
      </c>
      <c r="DX74" t="s">
        <v>367</v>
      </c>
      <c r="DY74">
        <v>3.1304</v>
      </c>
      <c r="DZ74">
        <v>2.80648</v>
      </c>
      <c r="EA74">
        <v>0.0997854</v>
      </c>
      <c r="EB74">
        <v>0.0995007</v>
      </c>
      <c r="EC74">
        <v>0.105932</v>
      </c>
      <c r="ED74">
        <v>0.105605</v>
      </c>
      <c r="EE74">
        <v>21152.1</v>
      </c>
      <c r="EF74">
        <v>27423</v>
      </c>
      <c r="EG74">
        <v>26451.8</v>
      </c>
      <c r="EH74">
        <v>33005.7</v>
      </c>
      <c r="EI74">
        <v>34932.3</v>
      </c>
      <c r="EJ74">
        <v>40314.7</v>
      </c>
      <c r="EK74">
        <v>41103.1</v>
      </c>
      <c r="EL74">
        <v>46065.6</v>
      </c>
      <c r="EM74">
        <v>2.03573</v>
      </c>
      <c r="EN74">
        <v>2.00217</v>
      </c>
      <c r="EO74">
        <v>0.129454</v>
      </c>
      <c r="EP74">
        <v>0</v>
      </c>
      <c r="EQ74">
        <v>25.8498</v>
      </c>
      <c r="ER74">
        <v>999.9</v>
      </c>
      <c r="ES74">
        <v>67.40000000000001</v>
      </c>
      <c r="ET74">
        <v>27.4</v>
      </c>
      <c r="EU74">
        <v>24.4459</v>
      </c>
      <c r="EV74">
        <v>61.0326</v>
      </c>
      <c r="EW74">
        <v>31.8109</v>
      </c>
      <c r="EX74">
        <v>1</v>
      </c>
      <c r="EY74">
        <v>0.286128</v>
      </c>
      <c r="EZ74">
        <v>0.449178</v>
      </c>
      <c r="FA74">
        <v>20.2715</v>
      </c>
      <c r="FB74">
        <v>5.18734</v>
      </c>
      <c r="FC74">
        <v>11.9441</v>
      </c>
      <c r="FD74">
        <v>4.95575</v>
      </c>
      <c r="FE74">
        <v>3.285</v>
      </c>
      <c r="FF74">
        <v>9999</v>
      </c>
      <c r="FG74">
        <v>9999</v>
      </c>
      <c r="FH74">
        <v>9999</v>
      </c>
      <c r="FI74">
        <v>999.9</v>
      </c>
      <c r="FJ74">
        <v>1.86127</v>
      </c>
      <c r="FK74">
        <v>1.86264</v>
      </c>
      <c r="FL74">
        <v>1.86005</v>
      </c>
      <c r="FM74">
        <v>1.85837</v>
      </c>
      <c r="FN74">
        <v>1.86211</v>
      </c>
      <c r="FO74">
        <v>1.85885</v>
      </c>
      <c r="FP74">
        <v>1.85791</v>
      </c>
      <c r="FQ74">
        <v>1.86081</v>
      </c>
      <c r="FR74">
        <v>0</v>
      </c>
      <c r="FS74">
        <v>0</v>
      </c>
      <c r="FT74">
        <v>0</v>
      </c>
      <c r="FU74">
        <v>4.5</v>
      </c>
      <c r="FV74" t="s">
        <v>361</v>
      </c>
      <c r="FW74" t="s">
        <v>362</v>
      </c>
      <c r="FX74" t="s">
        <v>363</v>
      </c>
      <c r="FY74" t="s">
        <v>364</v>
      </c>
      <c r="FZ74" t="s">
        <v>364</v>
      </c>
      <c r="GA74" t="s">
        <v>363</v>
      </c>
      <c r="GB74">
        <v>0</v>
      </c>
      <c r="GC74">
        <v>100</v>
      </c>
      <c r="GD74">
        <v>100</v>
      </c>
      <c r="GE74">
        <v>-0.362</v>
      </c>
      <c r="GF74">
        <v>0.2975</v>
      </c>
      <c r="GG74">
        <v>-1.589593225013521</v>
      </c>
      <c r="GH74">
        <v>0.00192992804097616</v>
      </c>
      <c r="GI74">
        <v>3.244687122451424E-06</v>
      </c>
      <c r="GJ74">
        <v>-2.087531120305573E-09</v>
      </c>
      <c r="GK74">
        <v>0.05776174702018427</v>
      </c>
      <c r="GL74">
        <v>0.005089068596103195</v>
      </c>
      <c r="GM74">
        <v>0.0003257216593697226</v>
      </c>
      <c r="GN74">
        <v>-1.562898368296355E-06</v>
      </c>
      <c r="GO74">
        <v>0</v>
      </c>
      <c r="GP74">
        <v>1257</v>
      </c>
      <c r="GQ74">
        <v>1</v>
      </c>
      <c r="GR74">
        <v>31</v>
      </c>
      <c r="GS74">
        <v>260.7</v>
      </c>
      <c r="GT74">
        <v>260.7</v>
      </c>
      <c r="GU74">
        <v>1.07788</v>
      </c>
      <c r="GV74">
        <v>2.38403</v>
      </c>
      <c r="GW74">
        <v>1.44775</v>
      </c>
      <c r="GX74">
        <v>2.20215</v>
      </c>
      <c r="GY74">
        <v>1.44653</v>
      </c>
      <c r="GZ74">
        <v>2.37793</v>
      </c>
      <c r="HA74">
        <v>33.1099</v>
      </c>
      <c r="HB74">
        <v>14.8062</v>
      </c>
      <c r="HC74">
        <v>18</v>
      </c>
      <c r="HD74">
        <v>531.696</v>
      </c>
      <c r="HE74">
        <v>523.497</v>
      </c>
      <c r="HF74">
        <v>25.0002</v>
      </c>
      <c r="HG74">
        <v>30.6479</v>
      </c>
      <c r="HH74">
        <v>30.0002</v>
      </c>
      <c r="HI74">
        <v>31.0053</v>
      </c>
      <c r="HJ74">
        <v>31.0123</v>
      </c>
      <c r="HK74">
        <v>21.5703</v>
      </c>
      <c r="HL74">
        <v>20.0583</v>
      </c>
      <c r="HM74">
        <v>100</v>
      </c>
      <c r="HN74">
        <v>25</v>
      </c>
      <c r="HO74">
        <v>420</v>
      </c>
      <c r="HP74">
        <v>21.5</v>
      </c>
      <c r="HQ74">
        <v>103.161</v>
      </c>
      <c r="HR74">
        <v>102.035</v>
      </c>
    </row>
    <row r="75" spans="1:226">
      <c r="A75">
        <v>57</v>
      </c>
      <c r="B75">
        <v>1774681970</v>
      </c>
      <c r="C75">
        <v>224</v>
      </c>
      <c r="D75" t="s">
        <v>476</v>
      </c>
      <c r="E75" t="s">
        <v>477</v>
      </c>
      <c r="F75">
        <v>5</v>
      </c>
      <c r="I75">
        <v>1774681967.1</v>
      </c>
      <c r="J75">
        <f>(K75)/1000</f>
        <v>0</v>
      </c>
      <c r="K75">
        <f>IF(BF75, AN75, AH75)</f>
        <v>0</v>
      </c>
      <c r="L75">
        <f>IF(BF75, AI75, AG75)</f>
        <v>0</v>
      </c>
      <c r="M75">
        <f>BH75 - IF(AU75&gt;1, L75*BB75*100.0/(AW75), 0)</f>
        <v>0</v>
      </c>
      <c r="N75">
        <f>((T75-J75/2)*M75-L75)/(T75+J75/2)</f>
        <v>0</v>
      </c>
      <c r="O75">
        <f>N75*(BO75+BP75)/1000.0</f>
        <v>0</v>
      </c>
      <c r="P75">
        <f>(BH75 - IF(AU75&gt;1, L75*BB75*100.0/(AW75), 0))*(BO75+BP75)/1000.0</f>
        <v>0</v>
      </c>
      <c r="Q75">
        <f>2.0/((1/S75-1/R75)+SIGN(S75)*SQRT((1/S75-1/R75)*(1/S75-1/R75) + 4*BC75/((BC75+1)*(BC75+1))*(2*1/S75*1/R75-1/R75*1/R75)))</f>
        <v>0</v>
      </c>
      <c r="R75">
        <f>IF(LEFT(BD75,1)&lt;&gt;"0",IF(LEFT(BD75,1)="1",3.0,BE75),$D$5+$E$5*(BV75*BO75/($K$5*1000))+$F$5*(BV75*BO75/($K$5*1000))*MAX(MIN(BB75,$J$5),$I$5)*MAX(MIN(BB75,$J$5),$I$5)+$G$5*MAX(MIN(BB75,$J$5),$I$5)*(BV75*BO75/($K$5*1000))+$H$5*(BV75*BO75/($K$5*1000))*(BV75*BO75/($K$5*1000)))</f>
        <v>0</v>
      </c>
      <c r="S75">
        <f>J75*(1000-(1000*0.61365*exp(17.502*W75/(240.97+W75))/(BO75+BP75)+BJ75)/2)/(1000*0.61365*exp(17.502*W75/(240.97+W75))/(BO75+BP75)-BJ75)</f>
        <v>0</v>
      </c>
      <c r="T75">
        <f>1/((BC75+1)/(Q75/1.6)+1/(R75/1.37)) + BC75/((BC75+1)/(Q75/1.6) + BC75/(R75/1.37))</f>
        <v>0</v>
      </c>
      <c r="U75">
        <f>(AX75*BA75)</f>
        <v>0</v>
      </c>
      <c r="V75">
        <f>(BQ75+(U75+2*0.95*5.67E-8*(((BQ75+$B$9)+273)^4-(BQ75+273)^4)-44100*J75)/(1.84*29.3*R75+8*0.95*5.67E-8*(BQ75+273)^3))</f>
        <v>0</v>
      </c>
      <c r="W75">
        <f>($C$9*BR75+$D$9*BS75+$E$9*V75)</f>
        <v>0</v>
      </c>
      <c r="X75">
        <f>0.61365*exp(17.502*W75/(240.97+W75))</f>
        <v>0</v>
      </c>
      <c r="Y75">
        <f>(Z75/AA75*100)</f>
        <v>0</v>
      </c>
      <c r="Z75">
        <f>BJ75*(BO75+BP75)/1000</f>
        <v>0</v>
      </c>
      <c r="AA75">
        <f>0.61365*exp(17.502*BQ75/(240.97+BQ75))</f>
        <v>0</v>
      </c>
      <c r="AB75">
        <f>(X75-BJ75*(BO75+BP75)/1000)</f>
        <v>0</v>
      </c>
      <c r="AC75">
        <f>(-J75*44100)</f>
        <v>0</v>
      </c>
      <c r="AD75">
        <f>2*29.3*R75*0.92*(BQ75-W75)</f>
        <v>0</v>
      </c>
      <c r="AE75">
        <f>2*0.95*5.67E-8*(((BQ75+$B$9)+273)^4-(W75+273)^4)</f>
        <v>0</v>
      </c>
      <c r="AF75">
        <f>U75+AE75+AC75+AD75</f>
        <v>0</v>
      </c>
      <c r="AG75">
        <f>BN75*AU75*(BI75-BH75*(1000-AU75*BK75)/(1000-AU75*BJ75))/(100*BB75)</f>
        <v>0</v>
      </c>
      <c r="AH75">
        <f>1000*BN75*AU75*(BJ75-BK75)/(100*BB75*(1000-AU75*BJ75))</f>
        <v>0</v>
      </c>
      <c r="AI75">
        <f>(AJ75 - AK75 - BO75*1E3/(8.314*(BQ75+273.15)) * AM75/BN75 * AL75) * BN75/(100*BB75) * (1000 - BK75)/1000</f>
        <v>0</v>
      </c>
      <c r="AJ75">
        <v>429.2745466145146</v>
      </c>
      <c r="AK75">
        <v>428.8625393939392</v>
      </c>
      <c r="AL75">
        <v>1.736760812846264E-05</v>
      </c>
      <c r="AM75">
        <v>61.35787655002243</v>
      </c>
      <c r="AN75">
        <f>(AP75 - AO75 + BO75*1E3/(8.314*(BQ75+273.15)) * AR75/BN75 * AQ75) * BN75/(100*BB75) * 1000/(1000 - AP75)</f>
        <v>0</v>
      </c>
      <c r="AO75">
        <v>21.51269582163156</v>
      </c>
      <c r="AP75">
        <v>21.51589440559442</v>
      </c>
      <c r="AQ75">
        <v>-6.887456788907852E-07</v>
      </c>
      <c r="AR75">
        <v>91.88205700752289</v>
      </c>
      <c r="AS75">
        <v>0</v>
      </c>
      <c r="AT75">
        <v>0</v>
      </c>
      <c r="AU75">
        <f>IF(AS75*$H$15&gt;=AW75,1.0,(AW75/(AW75-AS75*$H$15)))</f>
        <v>0</v>
      </c>
      <c r="AV75">
        <f>(AU75-1)*100</f>
        <v>0</v>
      </c>
      <c r="AW75">
        <f>MAX(0,($B$15+$C$15*BV75)/(1+$D$15*BV75)*BO75/(BQ75+273)*$E$15)</f>
        <v>0</v>
      </c>
      <c r="AX75">
        <f>$B$13*BW75+$C$13*BX75+$F$13*CI75*(1-CL75)</f>
        <v>0</v>
      </c>
      <c r="AY75">
        <f>AX75*AZ75</f>
        <v>0</v>
      </c>
      <c r="AZ75">
        <f>($B$13*$D$11+$C$13*$D$11+$F$13*((CV75+CN75)/MAX(CV75+CN75+CW75, 0.1)*$I$11+CW75/MAX(CV75+CN75+CW75, 0.1)*$J$11))/($B$13+$C$13+$F$13)</f>
        <v>0</v>
      </c>
      <c r="BA75">
        <f>($B$13*$K$11+$C$13*$K$11+$F$13*((CV75+CN75)/MAX(CV75+CN75+CW75, 0.1)*$P$11+CW75/MAX(CV75+CN75+CW75, 0.1)*$Q$11))/($B$13+$C$13+$F$13)</f>
        <v>0</v>
      </c>
      <c r="BB75">
        <v>6</v>
      </c>
      <c r="BC75">
        <v>0.5</v>
      </c>
      <c r="BD75" t="s">
        <v>358</v>
      </c>
      <c r="BE75">
        <v>2</v>
      </c>
      <c r="BF75" t="b">
        <v>1</v>
      </c>
      <c r="BG75">
        <v>1774681967.1</v>
      </c>
      <c r="BH75">
        <v>419.6274</v>
      </c>
      <c r="BI75">
        <v>420.0327</v>
      </c>
      <c r="BJ75">
        <v>21.51704</v>
      </c>
      <c r="BK75">
        <v>21.51234</v>
      </c>
      <c r="BL75">
        <v>419.9887</v>
      </c>
      <c r="BM75">
        <v>21.21957</v>
      </c>
      <c r="BN75">
        <v>499.9719</v>
      </c>
      <c r="BO75">
        <v>101.029</v>
      </c>
      <c r="BP75">
        <v>0.09994053</v>
      </c>
      <c r="BQ75">
        <v>26.91607</v>
      </c>
      <c r="BR75">
        <v>27.97697</v>
      </c>
      <c r="BS75">
        <v>999.9</v>
      </c>
      <c r="BT75">
        <v>0</v>
      </c>
      <c r="BU75">
        <v>0</v>
      </c>
      <c r="BV75">
        <v>10006.178</v>
      </c>
      <c r="BW75">
        <v>0</v>
      </c>
      <c r="BX75">
        <v>0.3833920000000001</v>
      </c>
      <c r="BY75">
        <v>-0.4051299</v>
      </c>
      <c r="BZ75">
        <v>428.8552</v>
      </c>
      <c r="CA75">
        <v>429.2671</v>
      </c>
      <c r="CB75">
        <v>0.004719353</v>
      </c>
      <c r="CC75">
        <v>420.0327</v>
      </c>
      <c r="CD75">
        <v>21.51234</v>
      </c>
      <c r="CE75">
        <v>2.173846</v>
      </c>
      <c r="CF75">
        <v>2.173366</v>
      </c>
      <c r="CG75">
        <v>18.77086000000001</v>
      </c>
      <c r="CH75">
        <v>18.76733</v>
      </c>
      <c r="CI75">
        <v>1800.001</v>
      </c>
      <c r="CJ75">
        <v>0</v>
      </c>
      <c r="CK75">
        <v>1</v>
      </c>
      <c r="CL75">
        <v>0</v>
      </c>
      <c r="CM75">
        <v>1.67005</v>
      </c>
      <c r="CN75">
        <v>0</v>
      </c>
      <c r="CO75">
        <v>94.91786999999999</v>
      </c>
      <c r="CP75">
        <v>9208.206</v>
      </c>
      <c r="CQ75">
        <v>38.9496</v>
      </c>
      <c r="CR75">
        <v>39.75</v>
      </c>
      <c r="CS75">
        <v>39.375</v>
      </c>
      <c r="CT75">
        <v>38.25</v>
      </c>
      <c r="CU75">
        <v>38.875</v>
      </c>
      <c r="CV75">
        <v>0</v>
      </c>
      <c r="CW75">
        <v>1800.001</v>
      </c>
      <c r="CX75">
        <v>0</v>
      </c>
      <c r="CY75">
        <v>1774681968.2</v>
      </c>
      <c r="CZ75">
        <v>0</v>
      </c>
      <c r="DA75">
        <v>1774666326.5</v>
      </c>
      <c r="DB75" t="s">
        <v>359</v>
      </c>
      <c r="DC75">
        <v>1774666322</v>
      </c>
      <c r="DD75">
        <v>1774666326.5</v>
      </c>
      <c r="DE75">
        <v>2</v>
      </c>
      <c r="DF75">
        <v>0.343</v>
      </c>
      <c r="DG75">
        <v>-0.026</v>
      </c>
      <c r="DH75">
        <v>-0.36</v>
      </c>
      <c r="DI75">
        <v>0.298</v>
      </c>
      <c r="DJ75">
        <v>420</v>
      </c>
      <c r="DK75">
        <v>22</v>
      </c>
      <c r="DL75">
        <v>0.17</v>
      </c>
      <c r="DM75">
        <v>0.02</v>
      </c>
      <c r="DN75">
        <v>-0.394632</v>
      </c>
      <c r="DO75">
        <v>0.03594594371482256</v>
      </c>
      <c r="DP75">
        <v>0.03041765150780053</v>
      </c>
      <c r="DQ75">
        <v>1</v>
      </c>
      <c r="DR75">
        <v>0.004325009</v>
      </c>
      <c r="DS75">
        <v>0.00797135977485928</v>
      </c>
      <c r="DT75">
        <v>0.001096552394142204</v>
      </c>
      <c r="DU75">
        <v>1</v>
      </c>
      <c r="DV75">
        <v>2</v>
      </c>
      <c r="DW75">
        <v>2</v>
      </c>
      <c r="DX75" t="s">
        <v>360</v>
      </c>
      <c r="DY75">
        <v>3.13047</v>
      </c>
      <c r="DZ75">
        <v>2.80646</v>
      </c>
      <c r="EA75">
        <v>0.0997871</v>
      </c>
      <c r="EB75">
        <v>0.0994973</v>
      </c>
      <c r="EC75">
        <v>0.105929</v>
      </c>
      <c r="ED75">
        <v>0.105603</v>
      </c>
      <c r="EE75">
        <v>21152.1</v>
      </c>
      <c r="EF75">
        <v>27423.2</v>
      </c>
      <c r="EG75">
        <v>26451.9</v>
      </c>
      <c r="EH75">
        <v>33005.8</v>
      </c>
      <c r="EI75">
        <v>34932.3</v>
      </c>
      <c r="EJ75">
        <v>40314.9</v>
      </c>
      <c r="EK75">
        <v>41103</v>
      </c>
      <c r="EL75">
        <v>46065.7</v>
      </c>
      <c r="EM75">
        <v>2.03562</v>
      </c>
      <c r="EN75">
        <v>2.00227</v>
      </c>
      <c r="EO75">
        <v>0.129715</v>
      </c>
      <c r="EP75">
        <v>0</v>
      </c>
      <c r="EQ75">
        <v>25.8546</v>
      </c>
      <c r="ER75">
        <v>999.9</v>
      </c>
      <c r="ES75">
        <v>67.40000000000001</v>
      </c>
      <c r="ET75">
        <v>27.4</v>
      </c>
      <c r="EU75">
        <v>24.4451</v>
      </c>
      <c r="EV75">
        <v>60.9925</v>
      </c>
      <c r="EW75">
        <v>31.883</v>
      </c>
      <c r="EX75">
        <v>1</v>
      </c>
      <c r="EY75">
        <v>0.286118</v>
      </c>
      <c r="EZ75">
        <v>0.44945</v>
      </c>
      <c r="FA75">
        <v>20.2713</v>
      </c>
      <c r="FB75">
        <v>5.18749</v>
      </c>
      <c r="FC75">
        <v>11.9441</v>
      </c>
      <c r="FD75">
        <v>4.9556</v>
      </c>
      <c r="FE75">
        <v>3.285</v>
      </c>
      <c r="FF75">
        <v>9999</v>
      </c>
      <c r="FG75">
        <v>9999</v>
      </c>
      <c r="FH75">
        <v>9999</v>
      </c>
      <c r="FI75">
        <v>999.9</v>
      </c>
      <c r="FJ75">
        <v>1.86127</v>
      </c>
      <c r="FK75">
        <v>1.86264</v>
      </c>
      <c r="FL75">
        <v>1.86005</v>
      </c>
      <c r="FM75">
        <v>1.85837</v>
      </c>
      <c r="FN75">
        <v>1.86211</v>
      </c>
      <c r="FO75">
        <v>1.85884</v>
      </c>
      <c r="FP75">
        <v>1.85791</v>
      </c>
      <c r="FQ75">
        <v>1.86081</v>
      </c>
      <c r="FR75">
        <v>0</v>
      </c>
      <c r="FS75">
        <v>0</v>
      </c>
      <c r="FT75">
        <v>0</v>
      </c>
      <c r="FU75">
        <v>4.5</v>
      </c>
      <c r="FV75" t="s">
        <v>361</v>
      </c>
      <c r="FW75" t="s">
        <v>362</v>
      </c>
      <c r="FX75" t="s">
        <v>363</v>
      </c>
      <c r="FY75" t="s">
        <v>364</v>
      </c>
      <c r="FZ75" t="s">
        <v>364</v>
      </c>
      <c r="GA75" t="s">
        <v>363</v>
      </c>
      <c r="GB75">
        <v>0</v>
      </c>
      <c r="GC75">
        <v>100</v>
      </c>
      <c r="GD75">
        <v>100</v>
      </c>
      <c r="GE75">
        <v>-0.362</v>
      </c>
      <c r="GF75">
        <v>0.2975</v>
      </c>
      <c r="GG75">
        <v>-1.589593225013521</v>
      </c>
      <c r="GH75">
        <v>0.00192992804097616</v>
      </c>
      <c r="GI75">
        <v>3.244687122451424E-06</v>
      </c>
      <c r="GJ75">
        <v>-2.087531120305573E-09</v>
      </c>
      <c r="GK75">
        <v>0.05776174702018427</v>
      </c>
      <c r="GL75">
        <v>0.005089068596103195</v>
      </c>
      <c r="GM75">
        <v>0.0003257216593697226</v>
      </c>
      <c r="GN75">
        <v>-1.562898368296355E-06</v>
      </c>
      <c r="GO75">
        <v>0</v>
      </c>
      <c r="GP75">
        <v>1257</v>
      </c>
      <c r="GQ75">
        <v>1</v>
      </c>
      <c r="GR75">
        <v>31</v>
      </c>
      <c r="GS75">
        <v>260.8</v>
      </c>
      <c r="GT75">
        <v>260.7</v>
      </c>
      <c r="GU75">
        <v>1.07788</v>
      </c>
      <c r="GV75">
        <v>2.37915</v>
      </c>
      <c r="GW75">
        <v>1.44775</v>
      </c>
      <c r="GX75">
        <v>2.20337</v>
      </c>
      <c r="GY75">
        <v>1.44653</v>
      </c>
      <c r="GZ75">
        <v>2.38647</v>
      </c>
      <c r="HA75">
        <v>33.0875</v>
      </c>
      <c r="HB75">
        <v>14.8062</v>
      </c>
      <c r="HC75">
        <v>18</v>
      </c>
      <c r="HD75">
        <v>531.6319999999999</v>
      </c>
      <c r="HE75">
        <v>523.5650000000001</v>
      </c>
      <c r="HF75">
        <v>25.0001</v>
      </c>
      <c r="HG75">
        <v>30.6479</v>
      </c>
      <c r="HH75">
        <v>30.0001</v>
      </c>
      <c r="HI75">
        <v>31.0053</v>
      </c>
      <c r="HJ75">
        <v>31.0123</v>
      </c>
      <c r="HK75">
        <v>21.5706</v>
      </c>
      <c r="HL75">
        <v>20.0583</v>
      </c>
      <c r="HM75">
        <v>100</v>
      </c>
      <c r="HN75">
        <v>25</v>
      </c>
      <c r="HO75">
        <v>420</v>
      </c>
      <c r="HP75">
        <v>21.5</v>
      </c>
      <c r="HQ75">
        <v>103.161</v>
      </c>
      <c r="HR75">
        <v>102.036</v>
      </c>
    </row>
    <row r="76" spans="1:226">
      <c r="A76">
        <v>58</v>
      </c>
      <c r="B76">
        <v>1774681974</v>
      </c>
      <c r="C76">
        <v>228</v>
      </c>
      <c r="D76" t="s">
        <v>478</v>
      </c>
      <c r="E76" t="s">
        <v>479</v>
      </c>
      <c r="F76">
        <v>5</v>
      </c>
      <c r="I76">
        <v>1774681971.1</v>
      </c>
      <c r="J76">
        <f>(K76)/1000</f>
        <v>0</v>
      </c>
      <c r="K76">
        <f>IF(BF76, AN76, AH76)</f>
        <v>0</v>
      </c>
      <c r="L76">
        <f>IF(BF76, AI76, AG76)</f>
        <v>0</v>
      </c>
      <c r="M76">
        <f>BH76 - IF(AU76&gt;1, L76*BB76*100.0/(AW76), 0)</f>
        <v>0</v>
      </c>
      <c r="N76">
        <f>((T76-J76/2)*M76-L76)/(T76+J76/2)</f>
        <v>0</v>
      </c>
      <c r="O76">
        <f>N76*(BO76+BP76)/1000.0</f>
        <v>0</v>
      </c>
      <c r="P76">
        <f>(BH76 - IF(AU76&gt;1, L76*BB76*100.0/(AW76), 0))*(BO76+BP76)/1000.0</f>
        <v>0</v>
      </c>
      <c r="Q76">
        <f>2.0/((1/S76-1/R76)+SIGN(S76)*SQRT((1/S76-1/R76)*(1/S76-1/R76) + 4*BC76/((BC76+1)*(BC76+1))*(2*1/S76*1/R76-1/R76*1/R76)))</f>
        <v>0</v>
      </c>
      <c r="R76">
        <f>IF(LEFT(BD76,1)&lt;&gt;"0",IF(LEFT(BD76,1)="1",3.0,BE76),$D$5+$E$5*(BV76*BO76/($K$5*1000))+$F$5*(BV76*BO76/($K$5*1000))*MAX(MIN(BB76,$J$5),$I$5)*MAX(MIN(BB76,$J$5),$I$5)+$G$5*MAX(MIN(BB76,$J$5),$I$5)*(BV76*BO76/($K$5*1000))+$H$5*(BV76*BO76/($K$5*1000))*(BV76*BO76/($K$5*1000)))</f>
        <v>0</v>
      </c>
      <c r="S76">
        <f>J76*(1000-(1000*0.61365*exp(17.502*W76/(240.97+W76))/(BO76+BP76)+BJ76)/2)/(1000*0.61365*exp(17.502*W76/(240.97+W76))/(BO76+BP76)-BJ76)</f>
        <v>0</v>
      </c>
      <c r="T76">
        <f>1/((BC76+1)/(Q76/1.6)+1/(R76/1.37)) + BC76/((BC76+1)/(Q76/1.6) + BC76/(R76/1.37))</f>
        <v>0</v>
      </c>
      <c r="U76">
        <f>(AX76*BA76)</f>
        <v>0</v>
      </c>
      <c r="V76">
        <f>(BQ76+(U76+2*0.95*5.67E-8*(((BQ76+$B$9)+273)^4-(BQ76+273)^4)-44100*J76)/(1.84*29.3*R76+8*0.95*5.67E-8*(BQ76+273)^3))</f>
        <v>0</v>
      </c>
      <c r="W76">
        <f>($C$9*BR76+$D$9*BS76+$E$9*V76)</f>
        <v>0</v>
      </c>
      <c r="X76">
        <f>0.61365*exp(17.502*W76/(240.97+W76))</f>
        <v>0</v>
      </c>
      <c r="Y76">
        <f>(Z76/AA76*100)</f>
        <v>0</v>
      </c>
      <c r="Z76">
        <f>BJ76*(BO76+BP76)/1000</f>
        <v>0</v>
      </c>
      <c r="AA76">
        <f>0.61365*exp(17.502*BQ76/(240.97+BQ76))</f>
        <v>0</v>
      </c>
      <c r="AB76">
        <f>(X76-BJ76*(BO76+BP76)/1000)</f>
        <v>0</v>
      </c>
      <c r="AC76">
        <f>(-J76*44100)</f>
        <v>0</v>
      </c>
      <c r="AD76">
        <f>2*29.3*R76*0.92*(BQ76-W76)</f>
        <v>0</v>
      </c>
      <c r="AE76">
        <f>2*0.95*5.67E-8*(((BQ76+$B$9)+273)^4-(W76+273)^4)</f>
        <v>0</v>
      </c>
      <c r="AF76">
        <f>U76+AE76+AC76+AD76</f>
        <v>0</v>
      </c>
      <c r="AG76">
        <f>BN76*AU76*(BI76-BH76*(1000-AU76*BK76)/(1000-AU76*BJ76))/(100*BB76)</f>
        <v>0</v>
      </c>
      <c r="AH76">
        <f>1000*BN76*AU76*(BJ76-BK76)/(100*BB76*(1000-AU76*BJ76))</f>
        <v>0</v>
      </c>
      <c r="AI76">
        <f>(AJ76 - AK76 - BO76*1E3/(8.314*(BQ76+273.15)) * AM76/BN76 * AL76) * BN76/(100*BB76) * (1000 - BK76)/1000</f>
        <v>0</v>
      </c>
      <c r="AJ76">
        <v>429.2170880570389</v>
      </c>
      <c r="AK76">
        <v>428.8362969696968</v>
      </c>
      <c r="AL76">
        <v>-4.383139786512517E-05</v>
      </c>
      <c r="AM76">
        <v>61.35787655002243</v>
      </c>
      <c r="AN76">
        <f>(AP76 - AO76 + BO76*1E3/(8.314*(BQ76+273.15)) * AR76/BN76 * AQ76) * BN76/(100*BB76) * 1000/(1000 - AP76)</f>
        <v>0</v>
      </c>
      <c r="AO76">
        <v>21.51201936831522</v>
      </c>
      <c r="AP76">
        <v>21.5170125874126</v>
      </c>
      <c r="AQ76">
        <v>1.687962587235549E-07</v>
      </c>
      <c r="AR76">
        <v>91.88205700752289</v>
      </c>
      <c r="AS76">
        <v>0</v>
      </c>
      <c r="AT76">
        <v>0</v>
      </c>
      <c r="AU76">
        <f>IF(AS76*$H$15&gt;=AW76,1.0,(AW76/(AW76-AS76*$H$15)))</f>
        <v>0</v>
      </c>
      <c r="AV76">
        <f>(AU76-1)*100</f>
        <v>0</v>
      </c>
      <c r="AW76">
        <f>MAX(0,($B$15+$C$15*BV76)/(1+$D$15*BV76)*BO76/(BQ76+273)*$E$15)</f>
        <v>0</v>
      </c>
      <c r="AX76">
        <f>$B$13*BW76+$C$13*BX76+$F$13*CI76*(1-CL76)</f>
        <v>0</v>
      </c>
      <c r="AY76">
        <f>AX76*AZ76</f>
        <v>0</v>
      </c>
      <c r="AZ76">
        <f>($B$13*$D$11+$C$13*$D$11+$F$13*((CV76+CN76)/MAX(CV76+CN76+CW76, 0.1)*$I$11+CW76/MAX(CV76+CN76+CW76, 0.1)*$J$11))/($B$13+$C$13+$F$13)</f>
        <v>0</v>
      </c>
      <c r="BA76">
        <f>($B$13*$K$11+$C$13*$K$11+$F$13*((CV76+CN76)/MAX(CV76+CN76+CW76, 0.1)*$P$11+CW76/MAX(CV76+CN76+CW76, 0.1)*$Q$11))/($B$13+$C$13+$F$13)</f>
        <v>0</v>
      </c>
      <c r="BB76">
        <v>6</v>
      </c>
      <c r="BC76">
        <v>0.5</v>
      </c>
      <c r="BD76" t="s">
        <v>358</v>
      </c>
      <c r="BE76">
        <v>2</v>
      </c>
      <c r="BF76" t="b">
        <v>1</v>
      </c>
      <c r="BG76">
        <v>1774681971.1</v>
      </c>
      <c r="BH76">
        <v>419.6229</v>
      </c>
      <c r="BI76">
        <v>419.9887</v>
      </c>
      <c r="BJ76">
        <v>21.51646</v>
      </c>
      <c r="BK76">
        <v>21.51114</v>
      </c>
      <c r="BL76">
        <v>419.984</v>
      </c>
      <c r="BM76">
        <v>21.21902</v>
      </c>
      <c r="BN76">
        <v>499.9741</v>
      </c>
      <c r="BO76">
        <v>101.03</v>
      </c>
      <c r="BP76">
        <v>0.10003148</v>
      </c>
      <c r="BQ76">
        <v>26.91351</v>
      </c>
      <c r="BR76">
        <v>27.97513</v>
      </c>
      <c r="BS76">
        <v>999.9</v>
      </c>
      <c r="BT76">
        <v>0</v>
      </c>
      <c r="BU76">
        <v>0</v>
      </c>
      <c r="BV76">
        <v>9995.063</v>
      </c>
      <c r="BW76">
        <v>0</v>
      </c>
      <c r="BX76">
        <v>0.3833920000000001</v>
      </c>
      <c r="BY76">
        <v>-0.3658753</v>
      </c>
      <c r="BZ76">
        <v>428.8501</v>
      </c>
      <c r="CA76">
        <v>429.2216999999999</v>
      </c>
      <c r="CB76">
        <v>0.005349349</v>
      </c>
      <c r="CC76">
        <v>419.9887</v>
      </c>
      <c r="CD76">
        <v>21.51114</v>
      </c>
      <c r="CE76">
        <v>2.173807</v>
      </c>
      <c r="CF76">
        <v>2.173263</v>
      </c>
      <c r="CG76">
        <v>18.77058</v>
      </c>
      <c r="CH76">
        <v>18.76659</v>
      </c>
      <c r="CI76">
        <v>1800</v>
      </c>
      <c r="CJ76">
        <v>0</v>
      </c>
      <c r="CK76">
        <v>1</v>
      </c>
      <c r="CL76">
        <v>0</v>
      </c>
      <c r="CM76">
        <v>1.67208</v>
      </c>
      <c r="CN76">
        <v>0</v>
      </c>
      <c r="CO76">
        <v>94.79585</v>
      </c>
      <c r="CP76">
        <v>9208.208000000002</v>
      </c>
      <c r="CQ76">
        <v>38.9874</v>
      </c>
      <c r="CR76">
        <v>39.75</v>
      </c>
      <c r="CS76">
        <v>39.375</v>
      </c>
      <c r="CT76">
        <v>38.27480000000001</v>
      </c>
      <c r="CU76">
        <v>38.875</v>
      </c>
      <c r="CV76">
        <v>0</v>
      </c>
      <c r="CW76">
        <v>1800</v>
      </c>
      <c r="CX76">
        <v>0</v>
      </c>
      <c r="CY76">
        <v>1774681972.4</v>
      </c>
      <c r="CZ76">
        <v>0</v>
      </c>
      <c r="DA76">
        <v>1774666326.5</v>
      </c>
      <c r="DB76" t="s">
        <v>359</v>
      </c>
      <c r="DC76">
        <v>1774666322</v>
      </c>
      <c r="DD76">
        <v>1774666326.5</v>
      </c>
      <c r="DE76">
        <v>2</v>
      </c>
      <c r="DF76">
        <v>0.343</v>
      </c>
      <c r="DG76">
        <v>-0.026</v>
      </c>
      <c r="DH76">
        <v>-0.36</v>
      </c>
      <c r="DI76">
        <v>0.298</v>
      </c>
      <c r="DJ76">
        <v>420</v>
      </c>
      <c r="DK76">
        <v>22</v>
      </c>
      <c r="DL76">
        <v>0.17</v>
      </c>
      <c r="DM76">
        <v>0.02</v>
      </c>
      <c r="DN76">
        <v>-0.3809688292682927</v>
      </c>
      <c r="DO76">
        <v>-0.02654170034843188</v>
      </c>
      <c r="DP76">
        <v>0.02744326498112987</v>
      </c>
      <c r="DQ76">
        <v>1</v>
      </c>
      <c r="DR76">
        <v>0.004842200243902439</v>
      </c>
      <c r="DS76">
        <v>0.003057685923344948</v>
      </c>
      <c r="DT76">
        <v>0.0008163910255403762</v>
      </c>
      <c r="DU76">
        <v>1</v>
      </c>
      <c r="DV76">
        <v>2</v>
      </c>
      <c r="DW76">
        <v>2</v>
      </c>
      <c r="DX76" t="s">
        <v>360</v>
      </c>
      <c r="DY76">
        <v>3.1305</v>
      </c>
      <c r="DZ76">
        <v>2.80647</v>
      </c>
      <c r="EA76">
        <v>0.0997759</v>
      </c>
      <c r="EB76">
        <v>0.0994854</v>
      </c>
      <c r="EC76">
        <v>0.105934</v>
      </c>
      <c r="ED76">
        <v>0.105594</v>
      </c>
      <c r="EE76">
        <v>21152.5</v>
      </c>
      <c r="EF76">
        <v>27423.3</v>
      </c>
      <c r="EG76">
        <v>26451.9</v>
      </c>
      <c r="EH76">
        <v>33005.6</v>
      </c>
      <c r="EI76">
        <v>34932.5</v>
      </c>
      <c r="EJ76">
        <v>40315.1</v>
      </c>
      <c r="EK76">
        <v>41103.5</v>
      </c>
      <c r="EL76">
        <v>46065.5</v>
      </c>
      <c r="EM76">
        <v>2.0358</v>
      </c>
      <c r="EN76">
        <v>2.00223</v>
      </c>
      <c r="EO76">
        <v>0.129752</v>
      </c>
      <c r="EP76">
        <v>0</v>
      </c>
      <c r="EQ76">
        <v>25.8596</v>
      </c>
      <c r="ER76">
        <v>999.9</v>
      </c>
      <c r="ES76">
        <v>67.40000000000001</v>
      </c>
      <c r="ET76">
        <v>27.4</v>
      </c>
      <c r="EU76">
        <v>24.4428</v>
      </c>
      <c r="EV76">
        <v>61.0426</v>
      </c>
      <c r="EW76">
        <v>31.867</v>
      </c>
      <c r="EX76">
        <v>1</v>
      </c>
      <c r="EY76">
        <v>0.286128</v>
      </c>
      <c r="EZ76">
        <v>0.451291</v>
      </c>
      <c r="FA76">
        <v>20.2714</v>
      </c>
      <c r="FB76">
        <v>5.18719</v>
      </c>
      <c r="FC76">
        <v>11.9441</v>
      </c>
      <c r="FD76">
        <v>4.95555</v>
      </c>
      <c r="FE76">
        <v>3.285</v>
      </c>
      <c r="FF76">
        <v>9999</v>
      </c>
      <c r="FG76">
        <v>9999</v>
      </c>
      <c r="FH76">
        <v>9999</v>
      </c>
      <c r="FI76">
        <v>999.9</v>
      </c>
      <c r="FJ76">
        <v>1.86127</v>
      </c>
      <c r="FK76">
        <v>1.86263</v>
      </c>
      <c r="FL76">
        <v>1.86004</v>
      </c>
      <c r="FM76">
        <v>1.85837</v>
      </c>
      <c r="FN76">
        <v>1.86212</v>
      </c>
      <c r="FO76">
        <v>1.85884</v>
      </c>
      <c r="FP76">
        <v>1.85791</v>
      </c>
      <c r="FQ76">
        <v>1.86081</v>
      </c>
      <c r="FR76">
        <v>0</v>
      </c>
      <c r="FS76">
        <v>0</v>
      </c>
      <c r="FT76">
        <v>0</v>
      </c>
      <c r="FU76">
        <v>4.5</v>
      </c>
      <c r="FV76" t="s">
        <v>361</v>
      </c>
      <c r="FW76" t="s">
        <v>362</v>
      </c>
      <c r="FX76" t="s">
        <v>363</v>
      </c>
      <c r="FY76" t="s">
        <v>364</v>
      </c>
      <c r="FZ76" t="s">
        <v>364</v>
      </c>
      <c r="GA76" t="s">
        <v>363</v>
      </c>
      <c r="GB76">
        <v>0</v>
      </c>
      <c r="GC76">
        <v>100</v>
      </c>
      <c r="GD76">
        <v>100</v>
      </c>
      <c r="GE76">
        <v>-0.361</v>
      </c>
      <c r="GF76">
        <v>0.2974</v>
      </c>
      <c r="GG76">
        <v>-1.589593225013521</v>
      </c>
      <c r="GH76">
        <v>0.00192992804097616</v>
      </c>
      <c r="GI76">
        <v>3.244687122451424E-06</v>
      </c>
      <c r="GJ76">
        <v>-2.087531120305573E-09</v>
      </c>
      <c r="GK76">
        <v>0.05776174702018427</v>
      </c>
      <c r="GL76">
        <v>0.005089068596103195</v>
      </c>
      <c r="GM76">
        <v>0.0003257216593697226</v>
      </c>
      <c r="GN76">
        <v>-1.562898368296355E-06</v>
      </c>
      <c r="GO76">
        <v>0</v>
      </c>
      <c r="GP76">
        <v>1257</v>
      </c>
      <c r="GQ76">
        <v>1</v>
      </c>
      <c r="GR76">
        <v>31</v>
      </c>
      <c r="GS76">
        <v>260.9</v>
      </c>
      <c r="GT76">
        <v>260.8</v>
      </c>
      <c r="GU76">
        <v>1.07788</v>
      </c>
      <c r="GV76">
        <v>2.38525</v>
      </c>
      <c r="GW76">
        <v>1.44775</v>
      </c>
      <c r="GX76">
        <v>2.20337</v>
      </c>
      <c r="GY76">
        <v>1.44653</v>
      </c>
      <c r="GZ76">
        <v>2.34619</v>
      </c>
      <c r="HA76">
        <v>33.1099</v>
      </c>
      <c r="HB76">
        <v>14.7975</v>
      </c>
      <c r="HC76">
        <v>18</v>
      </c>
      <c r="HD76">
        <v>531.7430000000001</v>
      </c>
      <c r="HE76">
        <v>523.5309999999999</v>
      </c>
      <c r="HF76">
        <v>25.0003</v>
      </c>
      <c r="HG76">
        <v>30.6479</v>
      </c>
      <c r="HH76">
        <v>30.0001</v>
      </c>
      <c r="HI76">
        <v>31.0053</v>
      </c>
      <c r="HJ76">
        <v>31.0123</v>
      </c>
      <c r="HK76">
        <v>21.5721</v>
      </c>
      <c r="HL76">
        <v>20.0583</v>
      </c>
      <c r="HM76">
        <v>100</v>
      </c>
      <c r="HN76">
        <v>25</v>
      </c>
      <c r="HO76">
        <v>420</v>
      </c>
      <c r="HP76">
        <v>21.5</v>
      </c>
      <c r="HQ76">
        <v>103.162</v>
      </c>
      <c r="HR76">
        <v>102.035</v>
      </c>
    </row>
    <row r="77" spans="1:226">
      <c r="A77">
        <v>59</v>
      </c>
      <c r="B77">
        <v>1774681978</v>
      </c>
      <c r="C77">
        <v>232</v>
      </c>
      <c r="D77" t="s">
        <v>480</v>
      </c>
      <c r="E77" t="s">
        <v>481</v>
      </c>
      <c r="F77">
        <v>5</v>
      </c>
      <c r="I77">
        <v>1774681975.1</v>
      </c>
      <c r="J77">
        <f>(K77)/1000</f>
        <v>0</v>
      </c>
      <c r="K77">
        <f>IF(BF77, AN77, AH77)</f>
        <v>0</v>
      </c>
      <c r="L77">
        <f>IF(BF77, AI77, AG77)</f>
        <v>0</v>
      </c>
      <c r="M77">
        <f>BH77 - IF(AU77&gt;1, L77*BB77*100.0/(AW77), 0)</f>
        <v>0</v>
      </c>
      <c r="N77">
        <f>((T77-J77/2)*M77-L77)/(T77+J77/2)</f>
        <v>0</v>
      </c>
      <c r="O77">
        <f>N77*(BO77+BP77)/1000.0</f>
        <v>0</v>
      </c>
      <c r="P77">
        <f>(BH77 - IF(AU77&gt;1, L77*BB77*100.0/(AW77), 0))*(BO77+BP77)/1000.0</f>
        <v>0</v>
      </c>
      <c r="Q77">
        <f>2.0/((1/S77-1/R77)+SIGN(S77)*SQRT((1/S77-1/R77)*(1/S77-1/R77) + 4*BC77/((BC77+1)*(BC77+1))*(2*1/S77*1/R77-1/R77*1/R77)))</f>
        <v>0</v>
      </c>
      <c r="R77">
        <f>IF(LEFT(BD77,1)&lt;&gt;"0",IF(LEFT(BD77,1)="1",3.0,BE77),$D$5+$E$5*(BV77*BO77/($K$5*1000))+$F$5*(BV77*BO77/($K$5*1000))*MAX(MIN(BB77,$J$5),$I$5)*MAX(MIN(BB77,$J$5),$I$5)+$G$5*MAX(MIN(BB77,$J$5),$I$5)*(BV77*BO77/($K$5*1000))+$H$5*(BV77*BO77/($K$5*1000))*(BV77*BO77/($K$5*1000)))</f>
        <v>0</v>
      </c>
      <c r="S77">
        <f>J77*(1000-(1000*0.61365*exp(17.502*W77/(240.97+W77))/(BO77+BP77)+BJ77)/2)/(1000*0.61365*exp(17.502*W77/(240.97+W77))/(BO77+BP77)-BJ77)</f>
        <v>0</v>
      </c>
      <c r="T77">
        <f>1/((BC77+1)/(Q77/1.6)+1/(R77/1.37)) + BC77/((BC77+1)/(Q77/1.6) + BC77/(R77/1.37))</f>
        <v>0</v>
      </c>
      <c r="U77">
        <f>(AX77*BA77)</f>
        <v>0</v>
      </c>
      <c r="V77">
        <f>(BQ77+(U77+2*0.95*5.67E-8*(((BQ77+$B$9)+273)^4-(BQ77+273)^4)-44100*J77)/(1.84*29.3*R77+8*0.95*5.67E-8*(BQ77+273)^3))</f>
        <v>0</v>
      </c>
      <c r="W77">
        <f>($C$9*BR77+$D$9*BS77+$E$9*V77)</f>
        <v>0</v>
      </c>
      <c r="X77">
        <f>0.61365*exp(17.502*W77/(240.97+W77))</f>
        <v>0</v>
      </c>
      <c r="Y77">
        <f>(Z77/AA77*100)</f>
        <v>0</v>
      </c>
      <c r="Z77">
        <f>BJ77*(BO77+BP77)/1000</f>
        <v>0</v>
      </c>
      <c r="AA77">
        <f>0.61365*exp(17.502*BQ77/(240.97+BQ77))</f>
        <v>0</v>
      </c>
      <c r="AB77">
        <f>(X77-BJ77*(BO77+BP77)/1000)</f>
        <v>0</v>
      </c>
      <c r="AC77">
        <f>(-J77*44100)</f>
        <v>0</v>
      </c>
      <c r="AD77">
        <f>2*29.3*R77*0.92*(BQ77-W77)</f>
        <v>0</v>
      </c>
      <c r="AE77">
        <f>2*0.95*5.67E-8*(((BQ77+$B$9)+273)^4-(W77+273)^4)</f>
        <v>0</v>
      </c>
      <c r="AF77">
        <f>U77+AE77+AC77+AD77</f>
        <v>0</v>
      </c>
      <c r="AG77">
        <f>BN77*AU77*(BI77-BH77*(1000-AU77*BK77)/(1000-AU77*BJ77))/(100*BB77)</f>
        <v>0</v>
      </c>
      <c r="AH77">
        <f>1000*BN77*AU77*(BJ77-BK77)/(100*BB77*(1000-AU77*BJ77))</f>
        <v>0</v>
      </c>
      <c r="AI77">
        <f>(AJ77 - AK77 - BO77*1E3/(8.314*(BQ77+273.15)) * AM77/BN77 * AL77) * BN77/(100*BB77) * (1000 - BK77)/1000</f>
        <v>0</v>
      </c>
      <c r="AJ77">
        <v>429.1685533565952</v>
      </c>
      <c r="AK77">
        <v>428.8317878787878</v>
      </c>
      <c r="AL77">
        <v>3.256183422213944E-05</v>
      </c>
      <c r="AM77">
        <v>61.35787655002243</v>
      </c>
      <c r="AN77">
        <f>(AP77 - AO77 + BO77*1E3/(8.314*(BQ77+273.15)) * AR77/BN77 * AQ77) * BN77/(100*BB77) * 1000/(1000 - AP77)</f>
        <v>0</v>
      </c>
      <c r="AO77">
        <v>21.50907858469753</v>
      </c>
      <c r="AP77">
        <v>21.51716433566435</v>
      </c>
      <c r="AQ77">
        <v>-1.486982500318703E-06</v>
      </c>
      <c r="AR77">
        <v>91.88205700752289</v>
      </c>
      <c r="AS77">
        <v>0</v>
      </c>
      <c r="AT77">
        <v>0</v>
      </c>
      <c r="AU77">
        <f>IF(AS77*$H$15&gt;=AW77,1.0,(AW77/(AW77-AS77*$H$15)))</f>
        <v>0</v>
      </c>
      <c r="AV77">
        <f>(AU77-1)*100</f>
        <v>0</v>
      </c>
      <c r="AW77">
        <f>MAX(0,($B$15+$C$15*BV77)/(1+$D$15*BV77)*BO77/(BQ77+273)*$E$15)</f>
        <v>0</v>
      </c>
      <c r="AX77">
        <f>$B$13*BW77+$C$13*BX77+$F$13*CI77*(1-CL77)</f>
        <v>0</v>
      </c>
      <c r="AY77">
        <f>AX77*AZ77</f>
        <v>0</v>
      </c>
      <c r="AZ77">
        <f>($B$13*$D$11+$C$13*$D$11+$F$13*((CV77+CN77)/MAX(CV77+CN77+CW77, 0.1)*$I$11+CW77/MAX(CV77+CN77+CW77, 0.1)*$J$11))/($B$13+$C$13+$F$13)</f>
        <v>0</v>
      </c>
      <c r="BA77">
        <f>($B$13*$K$11+$C$13*$K$11+$F$13*((CV77+CN77)/MAX(CV77+CN77+CW77, 0.1)*$P$11+CW77/MAX(CV77+CN77+CW77, 0.1)*$Q$11))/($B$13+$C$13+$F$13)</f>
        <v>0</v>
      </c>
      <c r="BB77">
        <v>6</v>
      </c>
      <c r="BC77">
        <v>0.5</v>
      </c>
      <c r="BD77" t="s">
        <v>358</v>
      </c>
      <c r="BE77">
        <v>2</v>
      </c>
      <c r="BF77" t="b">
        <v>1</v>
      </c>
      <c r="BG77">
        <v>1774681975.1</v>
      </c>
      <c r="BH77">
        <v>419.5896000000001</v>
      </c>
      <c r="BI77">
        <v>419.9555999999999</v>
      </c>
      <c r="BJ77">
        <v>21.51687</v>
      </c>
      <c r="BK77">
        <v>21.50994</v>
      </c>
      <c r="BL77">
        <v>419.9508</v>
      </c>
      <c r="BM77">
        <v>21.21942</v>
      </c>
      <c r="BN77">
        <v>500.017</v>
      </c>
      <c r="BO77">
        <v>101.0302</v>
      </c>
      <c r="BP77">
        <v>0.10005276</v>
      </c>
      <c r="BQ77">
        <v>26.91246</v>
      </c>
      <c r="BR77">
        <v>27.98265</v>
      </c>
      <c r="BS77">
        <v>999.9</v>
      </c>
      <c r="BT77">
        <v>0</v>
      </c>
      <c r="BU77">
        <v>0</v>
      </c>
      <c r="BV77">
        <v>9992.433999999999</v>
      </c>
      <c r="BW77">
        <v>0</v>
      </c>
      <c r="BX77">
        <v>0.3833920000000001</v>
      </c>
      <c r="BY77">
        <v>-0.3660736</v>
      </c>
      <c r="BZ77">
        <v>428.8162</v>
      </c>
      <c r="CA77">
        <v>429.1874</v>
      </c>
      <c r="CB77">
        <v>0.006933021</v>
      </c>
      <c r="CC77">
        <v>419.9555999999999</v>
      </c>
      <c r="CD77">
        <v>21.50994</v>
      </c>
      <c r="CE77">
        <v>2.173854</v>
      </c>
      <c r="CF77">
        <v>2.173151</v>
      </c>
      <c r="CG77">
        <v>18.77089</v>
      </c>
      <c r="CH77">
        <v>18.76575</v>
      </c>
      <c r="CI77">
        <v>1799.996</v>
      </c>
      <c r="CJ77">
        <v>0</v>
      </c>
      <c r="CK77">
        <v>1</v>
      </c>
      <c r="CL77">
        <v>0</v>
      </c>
      <c r="CM77">
        <v>1.53446</v>
      </c>
      <c r="CN77">
        <v>0</v>
      </c>
      <c r="CO77">
        <v>94.78251</v>
      </c>
      <c r="CP77">
        <v>9208.182999999999</v>
      </c>
      <c r="CQ77">
        <v>39</v>
      </c>
      <c r="CR77">
        <v>39.75</v>
      </c>
      <c r="CS77">
        <v>39.375</v>
      </c>
      <c r="CT77">
        <v>38.28099999999999</v>
      </c>
      <c r="CU77">
        <v>38.875</v>
      </c>
      <c r="CV77">
        <v>0</v>
      </c>
      <c r="CW77">
        <v>1799.996</v>
      </c>
      <c r="CX77">
        <v>0</v>
      </c>
      <c r="CY77">
        <v>1774681976.6</v>
      </c>
      <c r="CZ77">
        <v>0</v>
      </c>
      <c r="DA77">
        <v>1774666326.5</v>
      </c>
      <c r="DB77" t="s">
        <v>359</v>
      </c>
      <c r="DC77">
        <v>1774666322</v>
      </c>
      <c r="DD77">
        <v>1774666326.5</v>
      </c>
      <c r="DE77">
        <v>2</v>
      </c>
      <c r="DF77">
        <v>0.343</v>
      </c>
      <c r="DG77">
        <v>-0.026</v>
      </c>
      <c r="DH77">
        <v>-0.36</v>
      </c>
      <c r="DI77">
        <v>0.298</v>
      </c>
      <c r="DJ77">
        <v>420</v>
      </c>
      <c r="DK77">
        <v>22</v>
      </c>
      <c r="DL77">
        <v>0.17</v>
      </c>
      <c r="DM77">
        <v>0.02</v>
      </c>
      <c r="DN77">
        <v>-0.3803018780487805</v>
      </c>
      <c r="DO77">
        <v>0.04457130313588812</v>
      </c>
      <c r="DP77">
        <v>0.02850588286497994</v>
      </c>
      <c r="DQ77">
        <v>1</v>
      </c>
      <c r="DR77">
        <v>0.005407891951219513</v>
      </c>
      <c r="DS77">
        <v>0.006795235609756103</v>
      </c>
      <c r="DT77">
        <v>0.001157514888731552</v>
      </c>
      <c r="DU77">
        <v>1</v>
      </c>
      <c r="DV77">
        <v>2</v>
      </c>
      <c r="DW77">
        <v>2</v>
      </c>
      <c r="DX77" t="s">
        <v>360</v>
      </c>
      <c r="DY77">
        <v>3.13046</v>
      </c>
      <c r="DZ77">
        <v>2.80648</v>
      </c>
      <c r="EA77">
        <v>0.0997792</v>
      </c>
      <c r="EB77">
        <v>0.0994989</v>
      </c>
      <c r="EC77">
        <v>0.105931</v>
      </c>
      <c r="ED77">
        <v>0.105601</v>
      </c>
      <c r="EE77">
        <v>21152.4</v>
      </c>
      <c r="EF77">
        <v>27422.9</v>
      </c>
      <c r="EG77">
        <v>26452</v>
      </c>
      <c r="EH77">
        <v>33005.6</v>
      </c>
      <c r="EI77">
        <v>34932.7</v>
      </c>
      <c r="EJ77">
        <v>40314.9</v>
      </c>
      <c r="EK77">
        <v>41103.6</v>
      </c>
      <c r="EL77">
        <v>46065.5</v>
      </c>
      <c r="EM77">
        <v>2.03565</v>
      </c>
      <c r="EN77">
        <v>2.00215</v>
      </c>
      <c r="EO77">
        <v>0.130162</v>
      </c>
      <c r="EP77">
        <v>0</v>
      </c>
      <c r="EQ77">
        <v>25.8645</v>
      </c>
      <c r="ER77">
        <v>999.9</v>
      </c>
      <c r="ES77">
        <v>67.40000000000001</v>
      </c>
      <c r="ET77">
        <v>27.4</v>
      </c>
      <c r="EU77">
        <v>24.4449</v>
      </c>
      <c r="EV77">
        <v>61.3625</v>
      </c>
      <c r="EW77">
        <v>31.7508</v>
      </c>
      <c r="EX77">
        <v>1</v>
      </c>
      <c r="EY77">
        <v>0.28623</v>
      </c>
      <c r="EZ77">
        <v>0.45134</v>
      </c>
      <c r="FA77">
        <v>20.2713</v>
      </c>
      <c r="FB77">
        <v>5.18674</v>
      </c>
      <c r="FC77">
        <v>11.9441</v>
      </c>
      <c r="FD77">
        <v>4.9553</v>
      </c>
      <c r="FE77">
        <v>3.285</v>
      </c>
      <c r="FF77">
        <v>9999</v>
      </c>
      <c r="FG77">
        <v>9999</v>
      </c>
      <c r="FH77">
        <v>9999</v>
      </c>
      <c r="FI77">
        <v>999.9</v>
      </c>
      <c r="FJ77">
        <v>1.86127</v>
      </c>
      <c r="FK77">
        <v>1.86264</v>
      </c>
      <c r="FL77">
        <v>1.86005</v>
      </c>
      <c r="FM77">
        <v>1.85837</v>
      </c>
      <c r="FN77">
        <v>1.86212</v>
      </c>
      <c r="FO77">
        <v>1.85885</v>
      </c>
      <c r="FP77">
        <v>1.85791</v>
      </c>
      <c r="FQ77">
        <v>1.86081</v>
      </c>
      <c r="FR77">
        <v>0</v>
      </c>
      <c r="FS77">
        <v>0</v>
      </c>
      <c r="FT77">
        <v>0</v>
      </c>
      <c r="FU77">
        <v>4.5</v>
      </c>
      <c r="FV77" t="s">
        <v>361</v>
      </c>
      <c r="FW77" t="s">
        <v>362</v>
      </c>
      <c r="FX77" t="s">
        <v>363</v>
      </c>
      <c r="FY77" t="s">
        <v>364</v>
      </c>
      <c r="FZ77" t="s">
        <v>364</v>
      </c>
      <c r="GA77" t="s">
        <v>363</v>
      </c>
      <c r="GB77">
        <v>0</v>
      </c>
      <c r="GC77">
        <v>100</v>
      </c>
      <c r="GD77">
        <v>100</v>
      </c>
      <c r="GE77">
        <v>-0.361</v>
      </c>
      <c r="GF77">
        <v>0.2975</v>
      </c>
      <c r="GG77">
        <v>-1.589593225013521</v>
      </c>
      <c r="GH77">
        <v>0.00192992804097616</v>
      </c>
      <c r="GI77">
        <v>3.244687122451424E-06</v>
      </c>
      <c r="GJ77">
        <v>-2.087531120305573E-09</v>
      </c>
      <c r="GK77">
        <v>0.05776174702018427</v>
      </c>
      <c r="GL77">
        <v>0.005089068596103195</v>
      </c>
      <c r="GM77">
        <v>0.0003257216593697226</v>
      </c>
      <c r="GN77">
        <v>-1.562898368296355E-06</v>
      </c>
      <c r="GO77">
        <v>0</v>
      </c>
      <c r="GP77">
        <v>1257</v>
      </c>
      <c r="GQ77">
        <v>1</v>
      </c>
      <c r="GR77">
        <v>31</v>
      </c>
      <c r="GS77">
        <v>260.9</v>
      </c>
      <c r="GT77">
        <v>260.9</v>
      </c>
      <c r="GU77">
        <v>1.07788</v>
      </c>
      <c r="GV77">
        <v>2.39014</v>
      </c>
      <c r="GW77">
        <v>1.44775</v>
      </c>
      <c r="GX77">
        <v>2.20215</v>
      </c>
      <c r="GY77">
        <v>1.44653</v>
      </c>
      <c r="GZ77">
        <v>2.30469</v>
      </c>
      <c r="HA77">
        <v>33.1099</v>
      </c>
      <c r="HB77">
        <v>14.7975</v>
      </c>
      <c r="HC77">
        <v>18</v>
      </c>
      <c r="HD77">
        <v>531.648</v>
      </c>
      <c r="HE77">
        <v>523.48</v>
      </c>
      <c r="HF77">
        <v>25.0001</v>
      </c>
      <c r="HG77">
        <v>30.6498</v>
      </c>
      <c r="HH77">
        <v>30.0002</v>
      </c>
      <c r="HI77">
        <v>31.0053</v>
      </c>
      <c r="HJ77">
        <v>31.0123</v>
      </c>
      <c r="HK77">
        <v>21.5713</v>
      </c>
      <c r="HL77">
        <v>20.0583</v>
      </c>
      <c r="HM77">
        <v>100</v>
      </c>
      <c r="HN77">
        <v>25</v>
      </c>
      <c r="HO77">
        <v>420</v>
      </c>
      <c r="HP77">
        <v>21.5</v>
      </c>
      <c r="HQ77">
        <v>103.162</v>
      </c>
      <c r="HR77">
        <v>102.035</v>
      </c>
    </row>
    <row r="78" spans="1:226">
      <c r="A78">
        <v>60</v>
      </c>
      <c r="B78">
        <v>1774681982</v>
      </c>
      <c r="C78">
        <v>236</v>
      </c>
      <c r="D78" t="s">
        <v>482</v>
      </c>
      <c r="E78" t="s">
        <v>483</v>
      </c>
      <c r="F78">
        <v>5</v>
      </c>
      <c r="I78">
        <v>1774681979.1</v>
      </c>
      <c r="J78">
        <f>(K78)/1000</f>
        <v>0</v>
      </c>
      <c r="K78">
        <f>IF(BF78, AN78, AH78)</f>
        <v>0</v>
      </c>
      <c r="L78">
        <f>IF(BF78, AI78, AG78)</f>
        <v>0</v>
      </c>
      <c r="M78">
        <f>BH78 - IF(AU78&gt;1, L78*BB78*100.0/(AW78), 0)</f>
        <v>0</v>
      </c>
      <c r="N78">
        <f>((T78-J78/2)*M78-L78)/(T78+J78/2)</f>
        <v>0</v>
      </c>
      <c r="O78">
        <f>N78*(BO78+BP78)/1000.0</f>
        <v>0</v>
      </c>
      <c r="P78">
        <f>(BH78 - IF(AU78&gt;1, L78*BB78*100.0/(AW78), 0))*(BO78+BP78)/1000.0</f>
        <v>0</v>
      </c>
      <c r="Q78">
        <f>2.0/((1/S78-1/R78)+SIGN(S78)*SQRT((1/S78-1/R78)*(1/S78-1/R78) + 4*BC78/((BC78+1)*(BC78+1))*(2*1/S78*1/R78-1/R78*1/R78)))</f>
        <v>0</v>
      </c>
      <c r="R78">
        <f>IF(LEFT(BD78,1)&lt;&gt;"0",IF(LEFT(BD78,1)="1",3.0,BE78),$D$5+$E$5*(BV78*BO78/($K$5*1000))+$F$5*(BV78*BO78/($K$5*1000))*MAX(MIN(BB78,$J$5),$I$5)*MAX(MIN(BB78,$J$5),$I$5)+$G$5*MAX(MIN(BB78,$J$5),$I$5)*(BV78*BO78/($K$5*1000))+$H$5*(BV78*BO78/($K$5*1000))*(BV78*BO78/($K$5*1000)))</f>
        <v>0</v>
      </c>
      <c r="S78">
        <f>J78*(1000-(1000*0.61365*exp(17.502*W78/(240.97+W78))/(BO78+BP78)+BJ78)/2)/(1000*0.61365*exp(17.502*W78/(240.97+W78))/(BO78+BP78)-BJ78)</f>
        <v>0</v>
      </c>
      <c r="T78">
        <f>1/((BC78+1)/(Q78/1.6)+1/(R78/1.37)) + BC78/((BC78+1)/(Q78/1.6) + BC78/(R78/1.37))</f>
        <v>0</v>
      </c>
      <c r="U78">
        <f>(AX78*BA78)</f>
        <v>0</v>
      </c>
      <c r="V78">
        <f>(BQ78+(U78+2*0.95*5.67E-8*(((BQ78+$B$9)+273)^4-(BQ78+273)^4)-44100*J78)/(1.84*29.3*R78+8*0.95*5.67E-8*(BQ78+273)^3))</f>
        <v>0</v>
      </c>
      <c r="W78">
        <f>($C$9*BR78+$D$9*BS78+$E$9*V78)</f>
        <v>0</v>
      </c>
      <c r="X78">
        <f>0.61365*exp(17.502*W78/(240.97+W78))</f>
        <v>0</v>
      </c>
      <c r="Y78">
        <f>(Z78/AA78*100)</f>
        <v>0</v>
      </c>
      <c r="Z78">
        <f>BJ78*(BO78+BP78)/1000</f>
        <v>0</v>
      </c>
      <c r="AA78">
        <f>0.61365*exp(17.502*BQ78/(240.97+BQ78))</f>
        <v>0</v>
      </c>
      <c r="AB78">
        <f>(X78-BJ78*(BO78+BP78)/1000)</f>
        <v>0</v>
      </c>
      <c r="AC78">
        <f>(-J78*44100)</f>
        <v>0</v>
      </c>
      <c r="AD78">
        <f>2*29.3*R78*0.92*(BQ78-W78)</f>
        <v>0</v>
      </c>
      <c r="AE78">
        <f>2*0.95*5.67E-8*(((BQ78+$B$9)+273)^4-(W78+273)^4)</f>
        <v>0</v>
      </c>
      <c r="AF78">
        <f>U78+AE78+AC78+AD78</f>
        <v>0</v>
      </c>
      <c r="AG78">
        <f>BN78*AU78*(BI78-BH78*(1000-AU78*BK78)/(1000-AU78*BJ78))/(100*BB78)</f>
        <v>0</v>
      </c>
      <c r="AH78">
        <f>1000*BN78*AU78*(BJ78-BK78)/(100*BB78*(1000-AU78*BJ78))</f>
        <v>0</v>
      </c>
      <c r="AI78">
        <f>(AJ78 - AK78 - BO78*1E3/(8.314*(BQ78+273.15)) * AM78/BN78 * AL78) * BN78/(100*BB78) * (1000 - BK78)/1000</f>
        <v>0</v>
      </c>
      <c r="AJ78">
        <v>429.2832220019268</v>
      </c>
      <c r="AK78">
        <v>428.8580424242425</v>
      </c>
      <c r="AL78">
        <v>3.26288524931135E-05</v>
      </c>
      <c r="AM78">
        <v>61.35787655002243</v>
      </c>
      <c r="AN78">
        <f>(AP78 - AO78 + BO78*1E3/(8.314*(BQ78+273.15)) * AR78/BN78 * AQ78) * BN78/(100*BB78) * 1000/(1000 - AP78)</f>
        <v>0</v>
      </c>
      <c r="AO78">
        <v>21.51159234441165</v>
      </c>
      <c r="AP78">
        <v>21.51658951048953</v>
      </c>
      <c r="AQ78">
        <v>4.225910363322429E-07</v>
      </c>
      <c r="AR78">
        <v>91.88205700752289</v>
      </c>
      <c r="AS78">
        <v>0</v>
      </c>
      <c r="AT78">
        <v>0</v>
      </c>
      <c r="AU78">
        <f>IF(AS78*$H$15&gt;=AW78,1.0,(AW78/(AW78-AS78*$H$15)))</f>
        <v>0</v>
      </c>
      <c r="AV78">
        <f>(AU78-1)*100</f>
        <v>0</v>
      </c>
      <c r="AW78">
        <f>MAX(0,($B$15+$C$15*BV78)/(1+$D$15*BV78)*BO78/(BQ78+273)*$E$15)</f>
        <v>0</v>
      </c>
      <c r="AX78">
        <f>$B$13*BW78+$C$13*BX78+$F$13*CI78*(1-CL78)</f>
        <v>0</v>
      </c>
      <c r="AY78">
        <f>AX78*AZ78</f>
        <v>0</v>
      </c>
      <c r="AZ78">
        <f>($B$13*$D$11+$C$13*$D$11+$F$13*((CV78+CN78)/MAX(CV78+CN78+CW78, 0.1)*$I$11+CW78/MAX(CV78+CN78+CW78, 0.1)*$J$11))/($B$13+$C$13+$F$13)</f>
        <v>0</v>
      </c>
      <c r="BA78">
        <f>($B$13*$K$11+$C$13*$K$11+$F$13*((CV78+CN78)/MAX(CV78+CN78+CW78, 0.1)*$P$11+CW78/MAX(CV78+CN78+CW78, 0.1)*$Q$11))/($B$13+$C$13+$F$13)</f>
        <v>0</v>
      </c>
      <c r="BB78">
        <v>6</v>
      </c>
      <c r="BC78">
        <v>0.5</v>
      </c>
      <c r="BD78" t="s">
        <v>358</v>
      </c>
      <c r="BE78">
        <v>2</v>
      </c>
      <c r="BF78" t="b">
        <v>1</v>
      </c>
      <c r="BG78">
        <v>1774681979.1</v>
      </c>
      <c r="BH78">
        <v>419.622</v>
      </c>
      <c r="BI78">
        <v>420.0257</v>
      </c>
      <c r="BJ78">
        <v>21.51679</v>
      </c>
      <c r="BK78">
        <v>21.51092</v>
      </c>
      <c r="BL78">
        <v>419.9832</v>
      </c>
      <c r="BM78">
        <v>21.2193</v>
      </c>
      <c r="BN78">
        <v>500.0699</v>
      </c>
      <c r="BO78">
        <v>101.029</v>
      </c>
      <c r="BP78">
        <v>0.1000521</v>
      </c>
      <c r="BQ78">
        <v>26.91731</v>
      </c>
      <c r="BR78">
        <v>27.98904</v>
      </c>
      <c r="BS78">
        <v>999.9</v>
      </c>
      <c r="BT78">
        <v>0</v>
      </c>
      <c r="BU78">
        <v>0</v>
      </c>
      <c r="BV78">
        <v>9994.501999999999</v>
      </c>
      <c r="BW78">
        <v>0</v>
      </c>
      <c r="BX78">
        <v>0.3833920000000001</v>
      </c>
      <c r="BY78">
        <v>-0.4039185</v>
      </c>
      <c r="BZ78">
        <v>428.8493999999999</v>
      </c>
      <c r="CA78">
        <v>429.2596</v>
      </c>
      <c r="CB78">
        <v>0.005860137999999999</v>
      </c>
      <c r="CC78">
        <v>420.0257</v>
      </c>
      <c r="CD78">
        <v>21.51092</v>
      </c>
      <c r="CE78">
        <v>2.17382</v>
      </c>
      <c r="CF78">
        <v>2.173227</v>
      </c>
      <c r="CG78">
        <v>18.77065</v>
      </c>
      <c r="CH78">
        <v>18.7663</v>
      </c>
      <c r="CI78">
        <v>1799.999</v>
      </c>
      <c r="CJ78">
        <v>0</v>
      </c>
      <c r="CK78">
        <v>1</v>
      </c>
      <c r="CL78">
        <v>0</v>
      </c>
      <c r="CM78">
        <v>1.64986</v>
      </c>
      <c r="CN78">
        <v>0</v>
      </c>
      <c r="CO78">
        <v>94.56453999999999</v>
      </c>
      <c r="CP78">
        <v>9208.192999999999</v>
      </c>
      <c r="CQ78">
        <v>39</v>
      </c>
      <c r="CR78">
        <v>39.75</v>
      </c>
      <c r="CS78">
        <v>39.375</v>
      </c>
      <c r="CT78">
        <v>38.26860000000001</v>
      </c>
      <c r="CU78">
        <v>38.875</v>
      </c>
      <c r="CV78">
        <v>0</v>
      </c>
      <c r="CW78">
        <v>1799.999</v>
      </c>
      <c r="CX78">
        <v>0</v>
      </c>
      <c r="CY78">
        <v>1774681980.2</v>
      </c>
      <c r="CZ78">
        <v>0</v>
      </c>
      <c r="DA78">
        <v>1774666326.5</v>
      </c>
      <c r="DB78" t="s">
        <v>359</v>
      </c>
      <c r="DC78">
        <v>1774666322</v>
      </c>
      <c r="DD78">
        <v>1774666326.5</v>
      </c>
      <c r="DE78">
        <v>2</v>
      </c>
      <c r="DF78">
        <v>0.343</v>
      </c>
      <c r="DG78">
        <v>-0.026</v>
      </c>
      <c r="DH78">
        <v>-0.36</v>
      </c>
      <c r="DI78">
        <v>0.298</v>
      </c>
      <c r="DJ78">
        <v>420</v>
      </c>
      <c r="DK78">
        <v>22</v>
      </c>
      <c r="DL78">
        <v>0.17</v>
      </c>
      <c r="DM78">
        <v>0.02</v>
      </c>
      <c r="DN78">
        <v>-0.390364487804878</v>
      </c>
      <c r="DO78">
        <v>0.04648722648083511</v>
      </c>
      <c r="DP78">
        <v>0.02811481624072708</v>
      </c>
      <c r="DQ78">
        <v>1</v>
      </c>
      <c r="DR78">
        <v>0.005586298780487805</v>
      </c>
      <c r="DS78">
        <v>0.004849821533101043</v>
      </c>
      <c r="DT78">
        <v>0.001124919165924542</v>
      </c>
      <c r="DU78">
        <v>1</v>
      </c>
      <c r="DV78">
        <v>2</v>
      </c>
      <c r="DW78">
        <v>2</v>
      </c>
      <c r="DX78" t="s">
        <v>360</v>
      </c>
      <c r="DY78">
        <v>3.13055</v>
      </c>
      <c r="DZ78">
        <v>2.80634</v>
      </c>
      <c r="EA78">
        <v>0.09978480000000001</v>
      </c>
      <c r="EB78">
        <v>0.0994969</v>
      </c>
      <c r="EC78">
        <v>0.105931</v>
      </c>
      <c r="ED78">
        <v>0.105595</v>
      </c>
      <c r="EE78">
        <v>21152.2</v>
      </c>
      <c r="EF78">
        <v>27423.1</v>
      </c>
      <c r="EG78">
        <v>26451.8</v>
      </c>
      <c r="EH78">
        <v>33005.7</v>
      </c>
      <c r="EI78">
        <v>34932.5</v>
      </c>
      <c r="EJ78">
        <v>40315.3</v>
      </c>
      <c r="EK78">
        <v>41103.3</v>
      </c>
      <c r="EL78">
        <v>46065.7</v>
      </c>
      <c r="EM78">
        <v>2.03577</v>
      </c>
      <c r="EN78">
        <v>2.00213</v>
      </c>
      <c r="EO78">
        <v>0.12923</v>
      </c>
      <c r="EP78">
        <v>0</v>
      </c>
      <c r="EQ78">
        <v>25.8704</v>
      </c>
      <c r="ER78">
        <v>999.9</v>
      </c>
      <c r="ES78">
        <v>67.40000000000001</v>
      </c>
      <c r="ET78">
        <v>27.4</v>
      </c>
      <c r="EU78">
        <v>24.4442</v>
      </c>
      <c r="EV78">
        <v>61.1426</v>
      </c>
      <c r="EW78">
        <v>31.6346</v>
      </c>
      <c r="EX78">
        <v>1</v>
      </c>
      <c r="EY78">
        <v>0.28625</v>
      </c>
      <c r="EZ78">
        <v>0.452465</v>
      </c>
      <c r="FA78">
        <v>20.2715</v>
      </c>
      <c r="FB78">
        <v>5.18704</v>
      </c>
      <c r="FC78">
        <v>11.9441</v>
      </c>
      <c r="FD78">
        <v>4.9555</v>
      </c>
      <c r="FE78">
        <v>3.285</v>
      </c>
      <c r="FF78">
        <v>9999</v>
      </c>
      <c r="FG78">
        <v>9999</v>
      </c>
      <c r="FH78">
        <v>9999</v>
      </c>
      <c r="FI78">
        <v>999.9</v>
      </c>
      <c r="FJ78">
        <v>1.86127</v>
      </c>
      <c r="FK78">
        <v>1.86264</v>
      </c>
      <c r="FL78">
        <v>1.86005</v>
      </c>
      <c r="FM78">
        <v>1.85837</v>
      </c>
      <c r="FN78">
        <v>1.8621</v>
      </c>
      <c r="FO78">
        <v>1.85884</v>
      </c>
      <c r="FP78">
        <v>1.85791</v>
      </c>
      <c r="FQ78">
        <v>1.86081</v>
      </c>
      <c r="FR78">
        <v>0</v>
      </c>
      <c r="FS78">
        <v>0</v>
      </c>
      <c r="FT78">
        <v>0</v>
      </c>
      <c r="FU78">
        <v>4.5</v>
      </c>
      <c r="FV78" t="s">
        <v>361</v>
      </c>
      <c r="FW78" t="s">
        <v>362</v>
      </c>
      <c r="FX78" t="s">
        <v>363</v>
      </c>
      <c r="FY78" t="s">
        <v>364</v>
      </c>
      <c r="FZ78" t="s">
        <v>364</v>
      </c>
      <c r="GA78" t="s">
        <v>363</v>
      </c>
      <c r="GB78">
        <v>0</v>
      </c>
      <c r="GC78">
        <v>100</v>
      </c>
      <c r="GD78">
        <v>100</v>
      </c>
      <c r="GE78">
        <v>-0.361</v>
      </c>
      <c r="GF78">
        <v>0.2975</v>
      </c>
      <c r="GG78">
        <v>-1.589593225013521</v>
      </c>
      <c r="GH78">
        <v>0.00192992804097616</v>
      </c>
      <c r="GI78">
        <v>3.244687122451424E-06</v>
      </c>
      <c r="GJ78">
        <v>-2.087531120305573E-09</v>
      </c>
      <c r="GK78">
        <v>0.05776174702018427</v>
      </c>
      <c r="GL78">
        <v>0.005089068596103195</v>
      </c>
      <c r="GM78">
        <v>0.0003257216593697226</v>
      </c>
      <c r="GN78">
        <v>-1.562898368296355E-06</v>
      </c>
      <c r="GO78">
        <v>0</v>
      </c>
      <c r="GP78">
        <v>1257</v>
      </c>
      <c r="GQ78">
        <v>1</v>
      </c>
      <c r="GR78">
        <v>31</v>
      </c>
      <c r="GS78">
        <v>261</v>
      </c>
      <c r="GT78">
        <v>260.9</v>
      </c>
      <c r="GU78">
        <v>1.0791</v>
      </c>
      <c r="GV78">
        <v>2.40112</v>
      </c>
      <c r="GW78">
        <v>1.44775</v>
      </c>
      <c r="GX78">
        <v>2.20215</v>
      </c>
      <c r="GY78">
        <v>1.44653</v>
      </c>
      <c r="GZ78">
        <v>2.2644</v>
      </c>
      <c r="HA78">
        <v>33.0875</v>
      </c>
      <c r="HB78">
        <v>14.7975</v>
      </c>
      <c r="HC78">
        <v>18</v>
      </c>
      <c r="HD78">
        <v>531.732</v>
      </c>
      <c r="HE78">
        <v>523.463</v>
      </c>
      <c r="HF78">
        <v>25.0002</v>
      </c>
      <c r="HG78">
        <v>30.6505</v>
      </c>
      <c r="HH78">
        <v>30.0002</v>
      </c>
      <c r="HI78">
        <v>31.006</v>
      </c>
      <c r="HJ78">
        <v>31.0123</v>
      </c>
      <c r="HK78">
        <v>21.5722</v>
      </c>
      <c r="HL78">
        <v>20.0583</v>
      </c>
      <c r="HM78">
        <v>100</v>
      </c>
      <c r="HN78">
        <v>25</v>
      </c>
      <c r="HO78">
        <v>420</v>
      </c>
      <c r="HP78">
        <v>21.5</v>
      </c>
      <c r="HQ78">
        <v>103.162</v>
      </c>
      <c r="HR78">
        <v>102.036</v>
      </c>
    </row>
    <row r="79" spans="1:226">
      <c r="A79">
        <v>61</v>
      </c>
      <c r="B79">
        <v>1774681986</v>
      </c>
      <c r="C79">
        <v>240</v>
      </c>
      <c r="D79" t="s">
        <v>484</v>
      </c>
      <c r="E79" t="s">
        <v>485</v>
      </c>
      <c r="F79">
        <v>5</v>
      </c>
      <c r="I79">
        <v>1774681983.1</v>
      </c>
      <c r="J79">
        <f>(K79)/1000</f>
        <v>0</v>
      </c>
      <c r="K79">
        <f>IF(BF79, AN79, AH79)</f>
        <v>0</v>
      </c>
      <c r="L79">
        <f>IF(BF79, AI79, AG79)</f>
        <v>0</v>
      </c>
      <c r="M79">
        <f>BH79 - IF(AU79&gt;1, L79*BB79*100.0/(AW79), 0)</f>
        <v>0</v>
      </c>
      <c r="N79">
        <f>((T79-J79/2)*M79-L79)/(T79+J79/2)</f>
        <v>0</v>
      </c>
      <c r="O79">
        <f>N79*(BO79+BP79)/1000.0</f>
        <v>0</v>
      </c>
      <c r="P79">
        <f>(BH79 - IF(AU79&gt;1, L79*BB79*100.0/(AW79), 0))*(BO79+BP79)/1000.0</f>
        <v>0</v>
      </c>
      <c r="Q79">
        <f>2.0/((1/S79-1/R79)+SIGN(S79)*SQRT((1/S79-1/R79)*(1/S79-1/R79) + 4*BC79/((BC79+1)*(BC79+1))*(2*1/S79*1/R79-1/R79*1/R79)))</f>
        <v>0</v>
      </c>
      <c r="R79">
        <f>IF(LEFT(BD79,1)&lt;&gt;"0",IF(LEFT(BD79,1)="1",3.0,BE79),$D$5+$E$5*(BV79*BO79/($K$5*1000))+$F$5*(BV79*BO79/($K$5*1000))*MAX(MIN(BB79,$J$5),$I$5)*MAX(MIN(BB79,$J$5),$I$5)+$G$5*MAX(MIN(BB79,$J$5),$I$5)*(BV79*BO79/($K$5*1000))+$H$5*(BV79*BO79/($K$5*1000))*(BV79*BO79/($K$5*1000)))</f>
        <v>0</v>
      </c>
      <c r="S79">
        <f>J79*(1000-(1000*0.61365*exp(17.502*W79/(240.97+W79))/(BO79+BP79)+BJ79)/2)/(1000*0.61365*exp(17.502*W79/(240.97+W79))/(BO79+BP79)-BJ79)</f>
        <v>0</v>
      </c>
      <c r="T79">
        <f>1/((BC79+1)/(Q79/1.6)+1/(R79/1.37)) + BC79/((BC79+1)/(Q79/1.6) + BC79/(R79/1.37))</f>
        <v>0</v>
      </c>
      <c r="U79">
        <f>(AX79*BA79)</f>
        <v>0</v>
      </c>
      <c r="V79">
        <f>(BQ79+(U79+2*0.95*5.67E-8*(((BQ79+$B$9)+273)^4-(BQ79+273)^4)-44100*J79)/(1.84*29.3*R79+8*0.95*5.67E-8*(BQ79+273)^3))</f>
        <v>0</v>
      </c>
      <c r="W79">
        <f>($C$9*BR79+$D$9*BS79+$E$9*V79)</f>
        <v>0</v>
      </c>
      <c r="X79">
        <f>0.61365*exp(17.502*W79/(240.97+W79))</f>
        <v>0</v>
      </c>
      <c r="Y79">
        <f>(Z79/AA79*100)</f>
        <v>0</v>
      </c>
      <c r="Z79">
        <f>BJ79*(BO79+BP79)/1000</f>
        <v>0</v>
      </c>
      <c r="AA79">
        <f>0.61365*exp(17.502*BQ79/(240.97+BQ79))</f>
        <v>0</v>
      </c>
      <c r="AB79">
        <f>(X79-BJ79*(BO79+BP79)/1000)</f>
        <v>0</v>
      </c>
      <c r="AC79">
        <f>(-J79*44100)</f>
        <v>0</v>
      </c>
      <c r="AD79">
        <f>2*29.3*R79*0.92*(BQ79-W79)</f>
        <v>0</v>
      </c>
      <c r="AE79">
        <f>2*0.95*5.67E-8*(((BQ79+$B$9)+273)^4-(W79+273)^4)</f>
        <v>0</v>
      </c>
      <c r="AF79">
        <f>U79+AE79+AC79+AD79</f>
        <v>0</v>
      </c>
      <c r="AG79">
        <f>BN79*AU79*(BI79-BH79*(1000-AU79*BK79)/(1000-AU79*BJ79))/(100*BB79)</f>
        <v>0</v>
      </c>
      <c r="AH79">
        <f>1000*BN79*AU79*(BJ79-BK79)/(100*BB79*(1000-AU79*BJ79))</f>
        <v>0</v>
      </c>
      <c r="AI79">
        <f>(AJ79 - AK79 - BO79*1E3/(8.314*(BQ79+273.15)) * AM79/BN79 * AL79) * BN79/(100*BB79) * (1000 - BK79)/1000</f>
        <v>0</v>
      </c>
      <c r="AJ79">
        <v>429.2326339879175</v>
      </c>
      <c r="AK79">
        <v>428.8204666666666</v>
      </c>
      <c r="AL79">
        <v>-4.957158586753556E-05</v>
      </c>
      <c r="AM79">
        <v>61.35787655002243</v>
      </c>
      <c r="AN79">
        <f>(AP79 - AO79 + BO79*1E3/(8.314*(BQ79+273.15)) * AR79/BN79 * AQ79) * BN79/(100*BB79) * 1000/(1000 - AP79)</f>
        <v>0</v>
      </c>
      <c r="AO79">
        <v>21.50968436430096</v>
      </c>
      <c r="AP79">
        <v>21.51665104895106</v>
      </c>
      <c r="AQ79">
        <v>4.86888514322252E-07</v>
      </c>
      <c r="AR79">
        <v>91.88205700752289</v>
      </c>
      <c r="AS79">
        <v>0</v>
      </c>
      <c r="AT79">
        <v>0</v>
      </c>
      <c r="AU79">
        <f>IF(AS79*$H$15&gt;=AW79,1.0,(AW79/(AW79-AS79*$H$15)))</f>
        <v>0</v>
      </c>
      <c r="AV79">
        <f>(AU79-1)*100</f>
        <v>0</v>
      </c>
      <c r="AW79">
        <f>MAX(0,($B$15+$C$15*BV79)/(1+$D$15*BV79)*BO79/(BQ79+273)*$E$15)</f>
        <v>0</v>
      </c>
      <c r="AX79">
        <f>$B$13*BW79+$C$13*BX79+$F$13*CI79*(1-CL79)</f>
        <v>0</v>
      </c>
      <c r="AY79">
        <f>AX79*AZ79</f>
        <v>0</v>
      </c>
      <c r="AZ79">
        <f>($B$13*$D$11+$C$13*$D$11+$F$13*((CV79+CN79)/MAX(CV79+CN79+CW79, 0.1)*$I$11+CW79/MAX(CV79+CN79+CW79, 0.1)*$J$11))/($B$13+$C$13+$F$13)</f>
        <v>0</v>
      </c>
      <c r="BA79">
        <f>($B$13*$K$11+$C$13*$K$11+$F$13*((CV79+CN79)/MAX(CV79+CN79+CW79, 0.1)*$P$11+CW79/MAX(CV79+CN79+CW79, 0.1)*$Q$11))/($B$13+$C$13+$F$13)</f>
        <v>0</v>
      </c>
      <c r="BB79">
        <v>6</v>
      </c>
      <c r="BC79">
        <v>0.5</v>
      </c>
      <c r="BD79" t="s">
        <v>358</v>
      </c>
      <c r="BE79">
        <v>2</v>
      </c>
      <c r="BF79" t="b">
        <v>1</v>
      </c>
      <c r="BG79">
        <v>1774681983.1</v>
      </c>
      <c r="BH79">
        <v>419.6116</v>
      </c>
      <c r="BI79">
        <v>420.016</v>
      </c>
      <c r="BJ79">
        <v>21.51683</v>
      </c>
      <c r="BK79">
        <v>21.51025</v>
      </c>
      <c r="BL79">
        <v>419.9729</v>
      </c>
      <c r="BM79">
        <v>21.21935</v>
      </c>
      <c r="BN79">
        <v>500.0285</v>
      </c>
      <c r="BO79">
        <v>101.0292</v>
      </c>
      <c r="BP79">
        <v>0.09984204999999999</v>
      </c>
      <c r="BQ79">
        <v>26.91884</v>
      </c>
      <c r="BR79">
        <v>27.98458</v>
      </c>
      <c r="BS79">
        <v>999.9</v>
      </c>
      <c r="BT79">
        <v>0</v>
      </c>
      <c r="BU79">
        <v>0</v>
      </c>
      <c r="BV79">
        <v>10015.688</v>
      </c>
      <c r="BW79">
        <v>0</v>
      </c>
      <c r="BX79">
        <v>0.3833920000000001</v>
      </c>
      <c r="BY79">
        <v>-0.4045226000000001</v>
      </c>
      <c r="BZ79">
        <v>428.8388</v>
      </c>
      <c r="CA79">
        <v>429.2493000000001</v>
      </c>
      <c r="CB79">
        <v>0.006575584999999999</v>
      </c>
      <c r="CC79">
        <v>420.016</v>
      </c>
      <c r="CD79">
        <v>21.51025</v>
      </c>
      <c r="CE79">
        <v>2.173827</v>
      </c>
      <c r="CF79">
        <v>2.173162</v>
      </c>
      <c r="CG79">
        <v>18.77073</v>
      </c>
      <c r="CH79">
        <v>18.76585</v>
      </c>
      <c r="CI79">
        <v>1799.996</v>
      </c>
      <c r="CJ79">
        <v>0</v>
      </c>
      <c r="CK79">
        <v>1</v>
      </c>
      <c r="CL79">
        <v>0</v>
      </c>
      <c r="CM79">
        <v>1.92106</v>
      </c>
      <c r="CN79">
        <v>0</v>
      </c>
      <c r="CO79">
        <v>94.72845</v>
      </c>
      <c r="CP79">
        <v>9208.178</v>
      </c>
      <c r="CQ79">
        <v>39</v>
      </c>
      <c r="CR79">
        <v>39.75</v>
      </c>
      <c r="CS79">
        <v>39.375</v>
      </c>
      <c r="CT79">
        <v>38.28099999999999</v>
      </c>
      <c r="CU79">
        <v>38.875</v>
      </c>
      <c r="CV79">
        <v>0</v>
      </c>
      <c r="CW79">
        <v>1799.996</v>
      </c>
      <c r="CX79">
        <v>0</v>
      </c>
      <c r="CY79">
        <v>1774681984.4</v>
      </c>
      <c r="CZ79">
        <v>0</v>
      </c>
      <c r="DA79">
        <v>1774666326.5</v>
      </c>
      <c r="DB79" t="s">
        <v>359</v>
      </c>
      <c r="DC79">
        <v>1774666322</v>
      </c>
      <c r="DD79">
        <v>1774666326.5</v>
      </c>
      <c r="DE79">
        <v>2</v>
      </c>
      <c r="DF79">
        <v>0.343</v>
      </c>
      <c r="DG79">
        <v>-0.026</v>
      </c>
      <c r="DH79">
        <v>-0.36</v>
      </c>
      <c r="DI79">
        <v>0.298</v>
      </c>
      <c r="DJ79">
        <v>420</v>
      </c>
      <c r="DK79">
        <v>22</v>
      </c>
      <c r="DL79">
        <v>0.17</v>
      </c>
      <c r="DM79">
        <v>0.02</v>
      </c>
      <c r="DN79">
        <v>-0.3880838048780488</v>
      </c>
      <c r="DO79">
        <v>-0.0509120278745652</v>
      </c>
      <c r="DP79">
        <v>0.02710838208973201</v>
      </c>
      <c r="DQ79">
        <v>1</v>
      </c>
      <c r="DR79">
        <v>0.005871936097560975</v>
      </c>
      <c r="DS79">
        <v>0.006515835470383271</v>
      </c>
      <c r="DT79">
        <v>0.001224679213593977</v>
      </c>
      <c r="DU79">
        <v>1</v>
      </c>
      <c r="DV79">
        <v>2</v>
      </c>
      <c r="DW79">
        <v>2</v>
      </c>
      <c r="DX79" t="s">
        <v>360</v>
      </c>
      <c r="DY79">
        <v>3.13048</v>
      </c>
      <c r="DZ79">
        <v>2.80653</v>
      </c>
      <c r="EA79">
        <v>0.09977709999999999</v>
      </c>
      <c r="EB79">
        <v>0.09950249999999999</v>
      </c>
      <c r="EC79">
        <v>0.105929</v>
      </c>
      <c r="ED79">
        <v>0.105599</v>
      </c>
      <c r="EE79">
        <v>21152.4</v>
      </c>
      <c r="EF79">
        <v>27422.6</v>
      </c>
      <c r="EG79">
        <v>26451.9</v>
      </c>
      <c r="EH79">
        <v>33005.3</v>
      </c>
      <c r="EI79">
        <v>34932.6</v>
      </c>
      <c r="EJ79">
        <v>40314.5</v>
      </c>
      <c r="EK79">
        <v>41103.4</v>
      </c>
      <c r="EL79">
        <v>46065</v>
      </c>
      <c r="EM79">
        <v>2.03555</v>
      </c>
      <c r="EN79">
        <v>2.0021</v>
      </c>
      <c r="EO79">
        <v>0.128932</v>
      </c>
      <c r="EP79">
        <v>0</v>
      </c>
      <c r="EQ79">
        <v>25.8745</v>
      </c>
      <c r="ER79">
        <v>999.9</v>
      </c>
      <c r="ES79">
        <v>67.40000000000001</v>
      </c>
      <c r="ET79">
        <v>27.4</v>
      </c>
      <c r="EU79">
        <v>24.4449</v>
      </c>
      <c r="EV79">
        <v>61.0726</v>
      </c>
      <c r="EW79">
        <v>31.5625</v>
      </c>
      <c r="EX79">
        <v>1</v>
      </c>
      <c r="EY79">
        <v>0.286354</v>
      </c>
      <c r="EZ79">
        <v>0.45372</v>
      </c>
      <c r="FA79">
        <v>20.2714</v>
      </c>
      <c r="FB79">
        <v>5.18749</v>
      </c>
      <c r="FC79">
        <v>11.9441</v>
      </c>
      <c r="FD79">
        <v>4.95565</v>
      </c>
      <c r="FE79">
        <v>3.285</v>
      </c>
      <c r="FF79">
        <v>9999</v>
      </c>
      <c r="FG79">
        <v>9999</v>
      </c>
      <c r="FH79">
        <v>9999</v>
      </c>
      <c r="FI79">
        <v>999.9</v>
      </c>
      <c r="FJ79">
        <v>1.86127</v>
      </c>
      <c r="FK79">
        <v>1.86264</v>
      </c>
      <c r="FL79">
        <v>1.86005</v>
      </c>
      <c r="FM79">
        <v>1.85837</v>
      </c>
      <c r="FN79">
        <v>1.86209</v>
      </c>
      <c r="FO79">
        <v>1.85884</v>
      </c>
      <c r="FP79">
        <v>1.85791</v>
      </c>
      <c r="FQ79">
        <v>1.86081</v>
      </c>
      <c r="FR79">
        <v>0</v>
      </c>
      <c r="FS79">
        <v>0</v>
      </c>
      <c r="FT79">
        <v>0</v>
      </c>
      <c r="FU79">
        <v>4.5</v>
      </c>
      <c r="FV79" t="s">
        <v>361</v>
      </c>
      <c r="FW79" t="s">
        <v>362</v>
      </c>
      <c r="FX79" t="s">
        <v>363</v>
      </c>
      <c r="FY79" t="s">
        <v>364</v>
      </c>
      <c r="FZ79" t="s">
        <v>364</v>
      </c>
      <c r="GA79" t="s">
        <v>363</v>
      </c>
      <c r="GB79">
        <v>0</v>
      </c>
      <c r="GC79">
        <v>100</v>
      </c>
      <c r="GD79">
        <v>100</v>
      </c>
      <c r="GE79">
        <v>-0.362</v>
      </c>
      <c r="GF79">
        <v>0.2975</v>
      </c>
      <c r="GG79">
        <v>-1.589593225013521</v>
      </c>
      <c r="GH79">
        <v>0.00192992804097616</v>
      </c>
      <c r="GI79">
        <v>3.244687122451424E-06</v>
      </c>
      <c r="GJ79">
        <v>-2.087531120305573E-09</v>
      </c>
      <c r="GK79">
        <v>0.05776174702018427</v>
      </c>
      <c r="GL79">
        <v>0.005089068596103195</v>
      </c>
      <c r="GM79">
        <v>0.0003257216593697226</v>
      </c>
      <c r="GN79">
        <v>-1.562898368296355E-06</v>
      </c>
      <c r="GO79">
        <v>0</v>
      </c>
      <c r="GP79">
        <v>1257</v>
      </c>
      <c r="GQ79">
        <v>1</v>
      </c>
      <c r="GR79">
        <v>31</v>
      </c>
      <c r="GS79">
        <v>261.1</v>
      </c>
      <c r="GT79">
        <v>261</v>
      </c>
      <c r="GU79">
        <v>1.0791</v>
      </c>
      <c r="GV79">
        <v>2.39624</v>
      </c>
      <c r="GW79">
        <v>1.44775</v>
      </c>
      <c r="GX79">
        <v>2.20215</v>
      </c>
      <c r="GY79">
        <v>1.44653</v>
      </c>
      <c r="GZ79">
        <v>2.28638</v>
      </c>
      <c r="HA79">
        <v>33.0875</v>
      </c>
      <c r="HB79">
        <v>14.7975</v>
      </c>
      <c r="HC79">
        <v>18</v>
      </c>
      <c r="HD79">
        <v>531.607</v>
      </c>
      <c r="HE79">
        <v>523.462</v>
      </c>
      <c r="HF79">
        <v>25.0002</v>
      </c>
      <c r="HG79">
        <v>30.6505</v>
      </c>
      <c r="HH79">
        <v>30.0002</v>
      </c>
      <c r="HI79">
        <v>31.0079</v>
      </c>
      <c r="HJ79">
        <v>31.0142</v>
      </c>
      <c r="HK79">
        <v>21.5695</v>
      </c>
      <c r="HL79">
        <v>20.0583</v>
      </c>
      <c r="HM79">
        <v>100</v>
      </c>
      <c r="HN79">
        <v>25</v>
      </c>
      <c r="HO79">
        <v>420</v>
      </c>
      <c r="HP79">
        <v>21.5</v>
      </c>
      <c r="HQ79">
        <v>103.162</v>
      </c>
      <c r="HR79">
        <v>102.034</v>
      </c>
    </row>
    <row r="80" spans="1:226">
      <c r="A80">
        <v>62</v>
      </c>
      <c r="B80">
        <v>1774681990</v>
      </c>
      <c r="C80">
        <v>244</v>
      </c>
      <c r="D80" t="s">
        <v>486</v>
      </c>
      <c r="E80" t="s">
        <v>487</v>
      </c>
      <c r="F80">
        <v>5</v>
      </c>
      <c r="I80">
        <v>1774681987.1</v>
      </c>
      <c r="J80">
        <f>(K80)/1000</f>
        <v>0</v>
      </c>
      <c r="K80">
        <f>IF(BF80, AN80, AH80)</f>
        <v>0</v>
      </c>
      <c r="L80">
        <f>IF(BF80, AI80, AG80)</f>
        <v>0</v>
      </c>
      <c r="M80">
        <f>BH80 - IF(AU80&gt;1, L80*BB80*100.0/(AW80), 0)</f>
        <v>0</v>
      </c>
      <c r="N80">
        <f>((T80-J80/2)*M80-L80)/(T80+J80/2)</f>
        <v>0</v>
      </c>
      <c r="O80">
        <f>N80*(BO80+BP80)/1000.0</f>
        <v>0</v>
      </c>
      <c r="P80">
        <f>(BH80 - IF(AU80&gt;1, L80*BB80*100.0/(AW80), 0))*(BO80+BP80)/1000.0</f>
        <v>0</v>
      </c>
      <c r="Q80">
        <f>2.0/((1/S80-1/R80)+SIGN(S80)*SQRT((1/S80-1/R80)*(1/S80-1/R80) + 4*BC80/((BC80+1)*(BC80+1))*(2*1/S80*1/R80-1/R80*1/R80)))</f>
        <v>0</v>
      </c>
      <c r="R80">
        <f>IF(LEFT(BD80,1)&lt;&gt;"0",IF(LEFT(BD80,1)="1",3.0,BE80),$D$5+$E$5*(BV80*BO80/($K$5*1000))+$F$5*(BV80*BO80/($K$5*1000))*MAX(MIN(BB80,$J$5),$I$5)*MAX(MIN(BB80,$J$5),$I$5)+$G$5*MAX(MIN(BB80,$J$5),$I$5)*(BV80*BO80/($K$5*1000))+$H$5*(BV80*BO80/($K$5*1000))*(BV80*BO80/($K$5*1000)))</f>
        <v>0</v>
      </c>
      <c r="S80">
        <f>J80*(1000-(1000*0.61365*exp(17.502*W80/(240.97+W80))/(BO80+BP80)+BJ80)/2)/(1000*0.61365*exp(17.502*W80/(240.97+W80))/(BO80+BP80)-BJ80)</f>
        <v>0</v>
      </c>
      <c r="T80">
        <f>1/((BC80+1)/(Q80/1.6)+1/(R80/1.37)) + BC80/((BC80+1)/(Q80/1.6) + BC80/(R80/1.37))</f>
        <v>0</v>
      </c>
      <c r="U80">
        <f>(AX80*BA80)</f>
        <v>0</v>
      </c>
      <c r="V80">
        <f>(BQ80+(U80+2*0.95*5.67E-8*(((BQ80+$B$9)+273)^4-(BQ80+273)^4)-44100*J80)/(1.84*29.3*R80+8*0.95*5.67E-8*(BQ80+273)^3))</f>
        <v>0</v>
      </c>
      <c r="W80">
        <f>($C$9*BR80+$D$9*BS80+$E$9*V80)</f>
        <v>0</v>
      </c>
      <c r="X80">
        <f>0.61365*exp(17.502*W80/(240.97+W80))</f>
        <v>0</v>
      </c>
      <c r="Y80">
        <f>(Z80/AA80*100)</f>
        <v>0</v>
      </c>
      <c r="Z80">
        <f>BJ80*(BO80+BP80)/1000</f>
        <v>0</v>
      </c>
      <c r="AA80">
        <f>0.61365*exp(17.502*BQ80/(240.97+BQ80))</f>
        <v>0</v>
      </c>
      <c r="AB80">
        <f>(X80-BJ80*(BO80+BP80)/1000)</f>
        <v>0</v>
      </c>
      <c r="AC80">
        <f>(-J80*44100)</f>
        <v>0</v>
      </c>
      <c r="AD80">
        <f>2*29.3*R80*0.92*(BQ80-W80)</f>
        <v>0</v>
      </c>
      <c r="AE80">
        <f>2*0.95*5.67E-8*(((BQ80+$B$9)+273)^4-(W80+273)^4)</f>
        <v>0</v>
      </c>
      <c r="AF80">
        <f>U80+AE80+AC80+AD80</f>
        <v>0</v>
      </c>
      <c r="AG80">
        <f>BN80*AU80*(BI80-BH80*(1000-AU80*BK80)/(1000-AU80*BJ80))/(100*BB80)</f>
        <v>0</v>
      </c>
      <c r="AH80">
        <f>1000*BN80*AU80*(BJ80-BK80)/(100*BB80*(1000-AU80*BJ80))</f>
        <v>0</v>
      </c>
      <c r="AI80">
        <f>(AJ80 - AK80 - BO80*1E3/(8.314*(BQ80+273.15)) * AM80/BN80 * AL80) * BN80/(100*BB80) * (1000 - BK80)/1000</f>
        <v>0</v>
      </c>
      <c r="AJ80">
        <v>429.2850693611758</v>
      </c>
      <c r="AK80">
        <v>428.8448969696969</v>
      </c>
      <c r="AL80">
        <v>3.145112110611948E-05</v>
      </c>
      <c r="AM80">
        <v>61.35787655002243</v>
      </c>
      <c r="AN80">
        <f>(AP80 - AO80 + BO80*1E3/(8.314*(BQ80+273.15)) * AR80/BN80 * AQ80) * BN80/(100*BB80) * 1000/(1000 - AP80)</f>
        <v>0</v>
      </c>
      <c r="AO80">
        <v>21.51133382400061</v>
      </c>
      <c r="AP80">
        <v>21.51591748251749</v>
      </c>
      <c r="AQ80">
        <v>-2.099668306812732E-06</v>
      </c>
      <c r="AR80">
        <v>91.88205700752289</v>
      </c>
      <c r="AS80">
        <v>0</v>
      </c>
      <c r="AT80">
        <v>0</v>
      </c>
      <c r="AU80">
        <f>IF(AS80*$H$15&gt;=AW80,1.0,(AW80/(AW80-AS80*$H$15)))</f>
        <v>0</v>
      </c>
      <c r="AV80">
        <f>(AU80-1)*100</f>
        <v>0</v>
      </c>
      <c r="AW80">
        <f>MAX(0,($B$15+$C$15*BV80)/(1+$D$15*BV80)*BO80/(BQ80+273)*$E$15)</f>
        <v>0</v>
      </c>
      <c r="AX80">
        <f>$B$13*BW80+$C$13*BX80+$F$13*CI80*(1-CL80)</f>
        <v>0</v>
      </c>
      <c r="AY80">
        <f>AX80*AZ80</f>
        <v>0</v>
      </c>
      <c r="AZ80">
        <f>($B$13*$D$11+$C$13*$D$11+$F$13*((CV80+CN80)/MAX(CV80+CN80+CW80, 0.1)*$I$11+CW80/MAX(CV80+CN80+CW80, 0.1)*$J$11))/($B$13+$C$13+$F$13)</f>
        <v>0</v>
      </c>
      <c r="BA80">
        <f>($B$13*$K$11+$C$13*$K$11+$F$13*((CV80+CN80)/MAX(CV80+CN80+CW80, 0.1)*$P$11+CW80/MAX(CV80+CN80+CW80, 0.1)*$Q$11))/($B$13+$C$13+$F$13)</f>
        <v>0</v>
      </c>
      <c r="BB80">
        <v>6</v>
      </c>
      <c r="BC80">
        <v>0.5</v>
      </c>
      <c r="BD80" t="s">
        <v>358</v>
      </c>
      <c r="BE80">
        <v>2</v>
      </c>
      <c r="BF80" t="b">
        <v>1</v>
      </c>
      <c r="BG80">
        <v>1774681987.1</v>
      </c>
      <c r="BH80">
        <v>419.6084</v>
      </c>
      <c r="BI80">
        <v>420.0317</v>
      </c>
      <c r="BJ80">
        <v>21.51612</v>
      </c>
      <c r="BK80">
        <v>21.51082</v>
      </c>
      <c r="BL80">
        <v>419.9697</v>
      </c>
      <c r="BM80">
        <v>21.21868</v>
      </c>
      <c r="BN80">
        <v>500.0035</v>
      </c>
      <c r="BO80">
        <v>101.0285</v>
      </c>
      <c r="BP80">
        <v>0.10001972</v>
      </c>
      <c r="BQ80">
        <v>26.91711</v>
      </c>
      <c r="BR80">
        <v>27.98239</v>
      </c>
      <c r="BS80">
        <v>999.9</v>
      </c>
      <c r="BT80">
        <v>0</v>
      </c>
      <c r="BU80">
        <v>0</v>
      </c>
      <c r="BV80">
        <v>10000.806</v>
      </c>
      <c r="BW80">
        <v>0</v>
      </c>
      <c r="BX80">
        <v>0.3833920000000001</v>
      </c>
      <c r="BY80">
        <v>-0.423419</v>
      </c>
      <c r="BZ80">
        <v>428.8352</v>
      </c>
      <c r="CA80">
        <v>429.2655</v>
      </c>
      <c r="CB80">
        <v>0.005320168</v>
      </c>
      <c r="CC80">
        <v>420.0317</v>
      </c>
      <c r="CD80">
        <v>21.51082</v>
      </c>
      <c r="CE80">
        <v>2.173741</v>
      </c>
      <c r="CF80">
        <v>2.173202</v>
      </c>
      <c r="CG80">
        <v>18.77009</v>
      </c>
      <c r="CH80">
        <v>18.76613</v>
      </c>
      <c r="CI80">
        <v>1799.996</v>
      </c>
      <c r="CJ80">
        <v>0</v>
      </c>
      <c r="CK80">
        <v>1</v>
      </c>
      <c r="CL80">
        <v>0</v>
      </c>
      <c r="CM80">
        <v>1.68018</v>
      </c>
      <c r="CN80">
        <v>0</v>
      </c>
      <c r="CO80">
        <v>94.90177</v>
      </c>
      <c r="CP80">
        <v>9208.184999999999</v>
      </c>
      <c r="CQ80">
        <v>38.9874</v>
      </c>
      <c r="CR80">
        <v>39.75</v>
      </c>
      <c r="CS80">
        <v>39.375</v>
      </c>
      <c r="CT80">
        <v>38.2872</v>
      </c>
      <c r="CU80">
        <v>38.875</v>
      </c>
      <c r="CV80">
        <v>0</v>
      </c>
      <c r="CW80">
        <v>1799.996</v>
      </c>
      <c r="CX80">
        <v>0</v>
      </c>
      <c r="CY80">
        <v>1774681988.6</v>
      </c>
      <c r="CZ80">
        <v>0</v>
      </c>
      <c r="DA80">
        <v>1774666326.5</v>
      </c>
      <c r="DB80" t="s">
        <v>359</v>
      </c>
      <c r="DC80">
        <v>1774666322</v>
      </c>
      <c r="DD80">
        <v>1774666326.5</v>
      </c>
      <c r="DE80">
        <v>2</v>
      </c>
      <c r="DF80">
        <v>0.343</v>
      </c>
      <c r="DG80">
        <v>-0.026</v>
      </c>
      <c r="DH80">
        <v>-0.36</v>
      </c>
      <c r="DI80">
        <v>0.298</v>
      </c>
      <c r="DJ80">
        <v>420</v>
      </c>
      <c r="DK80">
        <v>22</v>
      </c>
      <c r="DL80">
        <v>0.17</v>
      </c>
      <c r="DM80">
        <v>0.02</v>
      </c>
      <c r="DN80">
        <v>-0.3946614634146342</v>
      </c>
      <c r="DO80">
        <v>-0.2313227247386762</v>
      </c>
      <c r="DP80">
        <v>0.03249611454455077</v>
      </c>
      <c r="DQ80">
        <v>0</v>
      </c>
      <c r="DR80">
        <v>0.005953905365853658</v>
      </c>
      <c r="DS80">
        <v>9.702167247387413E-05</v>
      </c>
      <c r="DT80">
        <v>0.001156703861277016</v>
      </c>
      <c r="DU80">
        <v>1</v>
      </c>
      <c r="DV80">
        <v>1</v>
      </c>
      <c r="DW80">
        <v>2</v>
      </c>
      <c r="DX80" t="s">
        <v>367</v>
      </c>
      <c r="DY80">
        <v>3.13046</v>
      </c>
      <c r="DZ80">
        <v>2.80649</v>
      </c>
      <c r="EA80">
        <v>0.0997808</v>
      </c>
      <c r="EB80">
        <v>0.09949180000000001</v>
      </c>
      <c r="EC80">
        <v>0.105927</v>
      </c>
      <c r="ED80">
        <v>0.105592</v>
      </c>
      <c r="EE80">
        <v>21152.2</v>
      </c>
      <c r="EF80">
        <v>27422.9</v>
      </c>
      <c r="EG80">
        <v>26451.8</v>
      </c>
      <c r="EH80">
        <v>33005.3</v>
      </c>
      <c r="EI80">
        <v>34932.7</v>
      </c>
      <c r="EJ80">
        <v>40314.7</v>
      </c>
      <c r="EK80">
        <v>41103.3</v>
      </c>
      <c r="EL80">
        <v>46064.9</v>
      </c>
      <c r="EM80">
        <v>2.03565</v>
      </c>
      <c r="EN80">
        <v>2.00198</v>
      </c>
      <c r="EO80">
        <v>0.129305</v>
      </c>
      <c r="EP80">
        <v>0</v>
      </c>
      <c r="EQ80">
        <v>25.8772</v>
      </c>
      <c r="ER80">
        <v>999.9</v>
      </c>
      <c r="ES80">
        <v>67.40000000000001</v>
      </c>
      <c r="ET80">
        <v>27.4</v>
      </c>
      <c r="EU80">
        <v>24.4443</v>
      </c>
      <c r="EV80">
        <v>61.0026</v>
      </c>
      <c r="EW80">
        <v>31.5585</v>
      </c>
      <c r="EX80">
        <v>1</v>
      </c>
      <c r="EY80">
        <v>0.286395</v>
      </c>
      <c r="EZ80">
        <v>0.455071</v>
      </c>
      <c r="FA80">
        <v>20.2716</v>
      </c>
      <c r="FB80">
        <v>5.18704</v>
      </c>
      <c r="FC80">
        <v>11.9441</v>
      </c>
      <c r="FD80">
        <v>4.9557</v>
      </c>
      <c r="FE80">
        <v>3.285</v>
      </c>
      <c r="FF80">
        <v>9999</v>
      </c>
      <c r="FG80">
        <v>9999</v>
      </c>
      <c r="FH80">
        <v>9999</v>
      </c>
      <c r="FI80">
        <v>999.9</v>
      </c>
      <c r="FJ80">
        <v>1.86127</v>
      </c>
      <c r="FK80">
        <v>1.86264</v>
      </c>
      <c r="FL80">
        <v>1.86005</v>
      </c>
      <c r="FM80">
        <v>1.85837</v>
      </c>
      <c r="FN80">
        <v>1.86209</v>
      </c>
      <c r="FO80">
        <v>1.85887</v>
      </c>
      <c r="FP80">
        <v>1.85791</v>
      </c>
      <c r="FQ80">
        <v>1.86081</v>
      </c>
      <c r="FR80">
        <v>0</v>
      </c>
      <c r="FS80">
        <v>0</v>
      </c>
      <c r="FT80">
        <v>0</v>
      </c>
      <c r="FU80">
        <v>4.5</v>
      </c>
      <c r="FV80" t="s">
        <v>361</v>
      </c>
      <c r="FW80" t="s">
        <v>362</v>
      </c>
      <c r="FX80" t="s">
        <v>363</v>
      </c>
      <c r="FY80" t="s">
        <v>364</v>
      </c>
      <c r="FZ80" t="s">
        <v>364</v>
      </c>
      <c r="GA80" t="s">
        <v>363</v>
      </c>
      <c r="GB80">
        <v>0</v>
      </c>
      <c r="GC80">
        <v>100</v>
      </c>
      <c r="GD80">
        <v>100</v>
      </c>
      <c r="GE80">
        <v>-0.361</v>
      </c>
      <c r="GF80">
        <v>0.2974</v>
      </c>
      <c r="GG80">
        <v>-1.589593225013521</v>
      </c>
      <c r="GH80">
        <v>0.00192992804097616</v>
      </c>
      <c r="GI80">
        <v>3.244687122451424E-06</v>
      </c>
      <c r="GJ80">
        <v>-2.087531120305573E-09</v>
      </c>
      <c r="GK80">
        <v>0.05776174702018427</v>
      </c>
      <c r="GL80">
        <v>0.005089068596103195</v>
      </c>
      <c r="GM80">
        <v>0.0003257216593697226</v>
      </c>
      <c r="GN80">
        <v>-1.562898368296355E-06</v>
      </c>
      <c r="GO80">
        <v>0</v>
      </c>
      <c r="GP80">
        <v>1257</v>
      </c>
      <c r="GQ80">
        <v>1</v>
      </c>
      <c r="GR80">
        <v>31</v>
      </c>
      <c r="GS80">
        <v>261.1</v>
      </c>
      <c r="GT80">
        <v>261.1</v>
      </c>
      <c r="GU80">
        <v>1.0791</v>
      </c>
      <c r="GV80">
        <v>2.3938</v>
      </c>
      <c r="GW80">
        <v>1.44775</v>
      </c>
      <c r="GX80">
        <v>2.20215</v>
      </c>
      <c r="GY80">
        <v>1.44653</v>
      </c>
      <c r="GZ80">
        <v>2.33032</v>
      </c>
      <c r="HA80">
        <v>33.1099</v>
      </c>
      <c r="HB80">
        <v>14.7975</v>
      </c>
      <c r="HC80">
        <v>18</v>
      </c>
      <c r="HD80">
        <v>531.67</v>
      </c>
      <c r="HE80">
        <v>523.384</v>
      </c>
      <c r="HF80">
        <v>25.0003</v>
      </c>
      <c r="HG80">
        <v>30.6505</v>
      </c>
      <c r="HH80">
        <v>30.0002</v>
      </c>
      <c r="HI80">
        <v>31.0079</v>
      </c>
      <c r="HJ80">
        <v>31.0149</v>
      </c>
      <c r="HK80">
        <v>21.5714</v>
      </c>
      <c r="HL80">
        <v>20.0583</v>
      </c>
      <c r="HM80">
        <v>100</v>
      </c>
      <c r="HN80">
        <v>25</v>
      </c>
      <c r="HO80">
        <v>420</v>
      </c>
      <c r="HP80">
        <v>21.5</v>
      </c>
      <c r="HQ80">
        <v>103.162</v>
      </c>
      <c r="HR80">
        <v>102.034</v>
      </c>
    </row>
    <row r="81" spans="1:226">
      <c r="A81">
        <v>63</v>
      </c>
      <c r="B81">
        <v>1774681994</v>
      </c>
      <c r="C81">
        <v>248</v>
      </c>
      <c r="D81" t="s">
        <v>488</v>
      </c>
      <c r="E81" t="s">
        <v>489</v>
      </c>
      <c r="F81">
        <v>5</v>
      </c>
      <c r="I81">
        <v>1774681991.1</v>
      </c>
      <c r="J81">
        <f>(K81)/1000</f>
        <v>0</v>
      </c>
      <c r="K81">
        <f>IF(BF81, AN81, AH81)</f>
        <v>0</v>
      </c>
      <c r="L81">
        <f>IF(BF81, AI81, AG81)</f>
        <v>0</v>
      </c>
      <c r="M81">
        <f>BH81 - IF(AU81&gt;1, L81*BB81*100.0/(AW81), 0)</f>
        <v>0</v>
      </c>
      <c r="N81">
        <f>((T81-J81/2)*M81-L81)/(T81+J81/2)</f>
        <v>0</v>
      </c>
      <c r="O81">
        <f>N81*(BO81+BP81)/1000.0</f>
        <v>0</v>
      </c>
      <c r="P81">
        <f>(BH81 - IF(AU81&gt;1, L81*BB81*100.0/(AW81), 0))*(BO81+BP81)/1000.0</f>
        <v>0</v>
      </c>
      <c r="Q81">
        <f>2.0/((1/S81-1/R81)+SIGN(S81)*SQRT((1/S81-1/R81)*(1/S81-1/R81) + 4*BC81/((BC81+1)*(BC81+1))*(2*1/S81*1/R81-1/R81*1/R81)))</f>
        <v>0</v>
      </c>
      <c r="R81">
        <f>IF(LEFT(BD81,1)&lt;&gt;"0",IF(LEFT(BD81,1)="1",3.0,BE81),$D$5+$E$5*(BV81*BO81/($K$5*1000))+$F$5*(BV81*BO81/($K$5*1000))*MAX(MIN(BB81,$J$5),$I$5)*MAX(MIN(BB81,$J$5),$I$5)+$G$5*MAX(MIN(BB81,$J$5),$I$5)*(BV81*BO81/($K$5*1000))+$H$5*(BV81*BO81/($K$5*1000))*(BV81*BO81/($K$5*1000)))</f>
        <v>0</v>
      </c>
      <c r="S81">
        <f>J81*(1000-(1000*0.61365*exp(17.502*W81/(240.97+W81))/(BO81+BP81)+BJ81)/2)/(1000*0.61365*exp(17.502*W81/(240.97+W81))/(BO81+BP81)-BJ81)</f>
        <v>0</v>
      </c>
      <c r="T81">
        <f>1/((BC81+1)/(Q81/1.6)+1/(R81/1.37)) + BC81/((BC81+1)/(Q81/1.6) + BC81/(R81/1.37))</f>
        <v>0</v>
      </c>
      <c r="U81">
        <f>(AX81*BA81)</f>
        <v>0</v>
      </c>
      <c r="V81">
        <f>(BQ81+(U81+2*0.95*5.67E-8*(((BQ81+$B$9)+273)^4-(BQ81+273)^4)-44100*J81)/(1.84*29.3*R81+8*0.95*5.67E-8*(BQ81+273)^3))</f>
        <v>0</v>
      </c>
      <c r="W81">
        <f>($C$9*BR81+$D$9*BS81+$E$9*V81)</f>
        <v>0</v>
      </c>
      <c r="X81">
        <f>0.61365*exp(17.502*W81/(240.97+W81))</f>
        <v>0</v>
      </c>
      <c r="Y81">
        <f>(Z81/AA81*100)</f>
        <v>0</v>
      </c>
      <c r="Z81">
        <f>BJ81*(BO81+BP81)/1000</f>
        <v>0</v>
      </c>
      <c r="AA81">
        <f>0.61365*exp(17.502*BQ81/(240.97+BQ81))</f>
        <v>0</v>
      </c>
      <c r="AB81">
        <f>(X81-BJ81*(BO81+BP81)/1000)</f>
        <v>0</v>
      </c>
      <c r="AC81">
        <f>(-J81*44100)</f>
        <v>0</v>
      </c>
      <c r="AD81">
        <f>2*29.3*R81*0.92*(BQ81-W81)</f>
        <v>0</v>
      </c>
      <c r="AE81">
        <f>2*0.95*5.67E-8*(((BQ81+$B$9)+273)^4-(W81+273)^4)</f>
        <v>0</v>
      </c>
      <c r="AF81">
        <f>U81+AE81+AC81+AD81</f>
        <v>0</v>
      </c>
      <c r="AG81">
        <f>BN81*AU81*(BI81-BH81*(1000-AU81*BK81)/(1000-AU81*BJ81))/(100*BB81)</f>
        <v>0</v>
      </c>
      <c r="AH81">
        <f>1000*BN81*AU81*(BJ81-BK81)/(100*BB81*(1000-AU81*BJ81))</f>
        <v>0</v>
      </c>
      <c r="AI81">
        <f>(AJ81 - AK81 - BO81*1E3/(8.314*(BQ81+273.15)) * AM81/BN81 * AL81) * BN81/(100*BB81) * (1000 - BK81)/1000</f>
        <v>0</v>
      </c>
      <c r="AJ81">
        <v>429.1956639356414</v>
      </c>
      <c r="AK81">
        <v>428.8208060606059</v>
      </c>
      <c r="AL81">
        <v>-3.490677620416649E-05</v>
      </c>
      <c r="AM81">
        <v>61.35787655002243</v>
      </c>
      <c r="AN81">
        <f>(AP81 - AO81 + BO81*1E3/(8.314*(BQ81+273.15)) * AR81/BN81 * AQ81) * BN81/(100*BB81) * 1000/(1000 - AP81)</f>
        <v>0</v>
      </c>
      <c r="AO81">
        <v>21.50941282551387</v>
      </c>
      <c r="AP81">
        <v>21.51549510489512</v>
      </c>
      <c r="AQ81">
        <v>2.00296644886796E-06</v>
      </c>
      <c r="AR81">
        <v>91.88205700752289</v>
      </c>
      <c r="AS81">
        <v>0</v>
      </c>
      <c r="AT81">
        <v>0</v>
      </c>
      <c r="AU81">
        <f>IF(AS81*$H$15&gt;=AW81,1.0,(AW81/(AW81-AS81*$H$15)))</f>
        <v>0</v>
      </c>
      <c r="AV81">
        <f>(AU81-1)*100</f>
        <v>0</v>
      </c>
      <c r="AW81">
        <f>MAX(0,($B$15+$C$15*BV81)/(1+$D$15*BV81)*BO81/(BQ81+273)*$E$15)</f>
        <v>0</v>
      </c>
      <c r="AX81">
        <f>$B$13*BW81+$C$13*BX81+$F$13*CI81*(1-CL81)</f>
        <v>0</v>
      </c>
      <c r="AY81">
        <f>AX81*AZ81</f>
        <v>0</v>
      </c>
      <c r="AZ81">
        <f>($B$13*$D$11+$C$13*$D$11+$F$13*((CV81+CN81)/MAX(CV81+CN81+CW81, 0.1)*$I$11+CW81/MAX(CV81+CN81+CW81, 0.1)*$J$11))/($B$13+$C$13+$F$13)</f>
        <v>0</v>
      </c>
      <c r="BA81">
        <f>($B$13*$K$11+$C$13*$K$11+$F$13*((CV81+CN81)/MAX(CV81+CN81+CW81, 0.1)*$P$11+CW81/MAX(CV81+CN81+CW81, 0.1)*$Q$11))/($B$13+$C$13+$F$13)</f>
        <v>0</v>
      </c>
      <c r="BB81">
        <v>6</v>
      </c>
      <c r="BC81">
        <v>0.5</v>
      </c>
      <c r="BD81" t="s">
        <v>358</v>
      </c>
      <c r="BE81">
        <v>2</v>
      </c>
      <c r="BF81" t="b">
        <v>1</v>
      </c>
      <c r="BG81">
        <v>1774681991.1</v>
      </c>
      <c r="BH81">
        <v>419.6033</v>
      </c>
      <c r="BI81">
        <v>419.9782</v>
      </c>
      <c r="BJ81">
        <v>21.51593</v>
      </c>
      <c r="BK81">
        <v>21.50917</v>
      </c>
      <c r="BL81">
        <v>419.965</v>
      </c>
      <c r="BM81">
        <v>21.21848</v>
      </c>
      <c r="BN81">
        <v>499.9949</v>
      </c>
      <c r="BO81">
        <v>101.029</v>
      </c>
      <c r="BP81">
        <v>0.10004446</v>
      </c>
      <c r="BQ81">
        <v>26.91861</v>
      </c>
      <c r="BR81">
        <v>27.99472</v>
      </c>
      <c r="BS81">
        <v>999.9</v>
      </c>
      <c r="BT81">
        <v>0</v>
      </c>
      <c r="BU81">
        <v>0</v>
      </c>
      <c r="BV81">
        <v>9998.441000000001</v>
      </c>
      <c r="BW81">
        <v>0</v>
      </c>
      <c r="BX81">
        <v>0.3833920000000001</v>
      </c>
      <c r="BY81">
        <v>-0.3746094</v>
      </c>
      <c r="BZ81">
        <v>428.83</v>
      </c>
      <c r="CA81">
        <v>429.21</v>
      </c>
      <c r="CB81">
        <v>0.006758881</v>
      </c>
      <c r="CC81">
        <v>419.9782</v>
      </c>
      <c r="CD81">
        <v>21.50917</v>
      </c>
      <c r="CE81">
        <v>2.173732</v>
      </c>
      <c r="CF81">
        <v>2.173049</v>
      </c>
      <c r="CG81">
        <v>18.77004</v>
      </c>
      <c r="CH81">
        <v>18.765</v>
      </c>
      <c r="CI81">
        <v>1800.001</v>
      </c>
      <c r="CJ81">
        <v>0</v>
      </c>
      <c r="CK81">
        <v>1</v>
      </c>
      <c r="CL81">
        <v>0</v>
      </c>
      <c r="CM81">
        <v>1.81696</v>
      </c>
      <c r="CN81">
        <v>0</v>
      </c>
      <c r="CO81">
        <v>95.01318000000001</v>
      </c>
      <c r="CP81">
        <v>9208.204000000002</v>
      </c>
      <c r="CQ81">
        <v>38.9937</v>
      </c>
      <c r="CR81">
        <v>39.75</v>
      </c>
      <c r="CS81">
        <v>39.375</v>
      </c>
      <c r="CT81">
        <v>38.2934</v>
      </c>
      <c r="CU81">
        <v>38.875</v>
      </c>
      <c r="CV81">
        <v>0</v>
      </c>
      <c r="CW81">
        <v>1800.001</v>
      </c>
      <c r="CX81">
        <v>0</v>
      </c>
      <c r="CY81">
        <v>1774681992.2</v>
      </c>
      <c r="CZ81">
        <v>0</v>
      </c>
      <c r="DA81">
        <v>1774666326.5</v>
      </c>
      <c r="DB81" t="s">
        <v>359</v>
      </c>
      <c r="DC81">
        <v>1774666322</v>
      </c>
      <c r="DD81">
        <v>1774666326.5</v>
      </c>
      <c r="DE81">
        <v>2</v>
      </c>
      <c r="DF81">
        <v>0.343</v>
      </c>
      <c r="DG81">
        <v>-0.026</v>
      </c>
      <c r="DH81">
        <v>-0.36</v>
      </c>
      <c r="DI81">
        <v>0.298</v>
      </c>
      <c r="DJ81">
        <v>420</v>
      </c>
      <c r="DK81">
        <v>22</v>
      </c>
      <c r="DL81">
        <v>0.17</v>
      </c>
      <c r="DM81">
        <v>0.02</v>
      </c>
      <c r="DN81">
        <v>-0.39437175</v>
      </c>
      <c r="DO81">
        <v>-0.07386436772983052</v>
      </c>
      <c r="DP81">
        <v>0.03084710198766652</v>
      </c>
      <c r="DQ81">
        <v>1</v>
      </c>
      <c r="DR81">
        <v>0.006356573500000001</v>
      </c>
      <c r="DS81">
        <v>-0.001841725553470941</v>
      </c>
      <c r="DT81">
        <v>0.001040714838324</v>
      </c>
      <c r="DU81">
        <v>1</v>
      </c>
      <c r="DV81">
        <v>2</v>
      </c>
      <c r="DW81">
        <v>2</v>
      </c>
      <c r="DX81" t="s">
        <v>360</v>
      </c>
      <c r="DY81">
        <v>3.13045</v>
      </c>
      <c r="DZ81">
        <v>2.80646</v>
      </c>
      <c r="EA81">
        <v>0.0997762</v>
      </c>
      <c r="EB81">
        <v>0.0994891</v>
      </c>
      <c r="EC81">
        <v>0.105924</v>
      </c>
      <c r="ED81">
        <v>0.105592</v>
      </c>
      <c r="EE81">
        <v>21152.3</v>
      </c>
      <c r="EF81">
        <v>27422.8</v>
      </c>
      <c r="EG81">
        <v>26451.8</v>
      </c>
      <c r="EH81">
        <v>33005.1</v>
      </c>
      <c r="EI81">
        <v>34932.8</v>
      </c>
      <c r="EJ81">
        <v>40314.8</v>
      </c>
      <c r="EK81">
        <v>41103.3</v>
      </c>
      <c r="EL81">
        <v>46065</v>
      </c>
      <c r="EM81">
        <v>2.03558</v>
      </c>
      <c r="EN81">
        <v>2.00192</v>
      </c>
      <c r="EO81">
        <v>0.129268</v>
      </c>
      <c r="EP81">
        <v>0</v>
      </c>
      <c r="EQ81">
        <v>25.8794</v>
      </c>
      <c r="ER81">
        <v>999.9</v>
      </c>
      <c r="ES81">
        <v>67.40000000000001</v>
      </c>
      <c r="ET81">
        <v>27.4</v>
      </c>
      <c r="EU81">
        <v>24.4448</v>
      </c>
      <c r="EV81">
        <v>60.8726</v>
      </c>
      <c r="EW81">
        <v>31.6106</v>
      </c>
      <c r="EX81">
        <v>1</v>
      </c>
      <c r="EY81">
        <v>0.286522</v>
      </c>
      <c r="EZ81">
        <v>0.455948</v>
      </c>
      <c r="FA81">
        <v>20.2717</v>
      </c>
      <c r="FB81">
        <v>5.18719</v>
      </c>
      <c r="FC81">
        <v>11.9441</v>
      </c>
      <c r="FD81">
        <v>4.9557</v>
      </c>
      <c r="FE81">
        <v>3.285</v>
      </c>
      <c r="FF81">
        <v>9999</v>
      </c>
      <c r="FG81">
        <v>9999</v>
      </c>
      <c r="FH81">
        <v>9999</v>
      </c>
      <c r="FI81">
        <v>999.9</v>
      </c>
      <c r="FJ81">
        <v>1.86127</v>
      </c>
      <c r="FK81">
        <v>1.86264</v>
      </c>
      <c r="FL81">
        <v>1.86005</v>
      </c>
      <c r="FM81">
        <v>1.85837</v>
      </c>
      <c r="FN81">
        <v>1.86211</v>
      </c>
      <c r="FO81">
        <v>1.85886</v>
      </c>
      <c r="FP81">
        <v>1.85791</v>
      </c>
      <c r="FQ81">
        <v>1.86081</v>
      </c>
      <c r="FR81">
        <v>0</v>
      </c>
      <c r="FS81">
        <v>0</v>
      </c>
      <c r="FT81">
        <v>0</v>
      </c>
      <c r="FU81">
        <v>4.5</v>
      </c>
      <c r="FV81" t="s">
        <v>361</v>
      </c>
      <c r="FW81" t="s">
        <v>362</v>
      </c>
      <c r="FX81" t="s">
        <v>363</v>
      </c>
      <c r="FY81" t="s">
        <v>364</v>
      </c>
      <c r="FZ81" t="s">
        <v>364</v>
      </c>
      <c r="GA81" t="s">
        <v>363</v>
      </c>
      <c r="GB81">
        <v>0</v>
      </c>
      <c r="GC81">
        <v>100</v>
      </c>
      <c r="GD81">
        <v>100</v>
      </c>
      <c r="GE81">
        <v>-0.362</v>
      </c>
      <c r="GF81">
        <v>0.2975</v>
      </c>
      <c r="GG81">
        <v>-1.589593225013521</v>
      </c>
      <c r="GH81">
        <v>0.00192992804097616</v>
      </c>
      <c r="GI81">
        <v>3.244687122451424E-06</v>
      </c>
      <c r="GJ81">
        <v>-2.087531120305573E-09</v>
      </c>
      <c r="GK81">
        <v>0.05776174702018427</v>
      </c>
      <c r="GL81">
        <v>0.005089068596103195</v>
      </c>
      <c r="GM81">
        <v>0.0003257216593697226</v>
      </c>
      <c r="GN81">
        <v>-1.562898368296355E-06</v>
      </c>
      <c r="GO81">
        <v>0</v>
      </c>
      <c r="GP81">
        <v>1257</v>
      </c>
      <c r="GQ81">
        <v>1</v>
      </c>
      <c r="GR81">
        <v>31</v>
      </c>
      <c r="GS81">
        <v>261.2</v>
      </c>
      <c r="GT81">
        <v>261.1</v>
      </c>
      <c r="GU81">
        <v>1.0791</v>
      </c>
      <c r="GV81">
        <v>2.39014</v>
      </c>
      <c r="GW81">
        <v>1.44775</v>
      </c>
      <c r="GX81">
        <v>2.20337</v>
      </c>
      <c r="GY81">
        <v>1.44653</v>
      </c>
      <c r="GZ81">
        <v>2.35596</v>
      </c>
      <c r="HA81">
        <v>33.1099</v>
      </c>
      <c r="HB81">
        <v>14.7975</v>
      </c>
      <c r="HC81">
        <v>18</v>
      </c>
      <c r="HD81">
        <v>531.623</v>
      </c>
      <c r="HE81">
        <v>523.35</v>
      </c>
      <c r="HF81">
        <v>25.0002</v>
      </c>
      <c r="HG81">
        <v>30.6525</v>
      </c>
      <c r="HH81">
        <v>30.0002</v>
      </c>
      <c r="HI81">
        <v>31.0079</v>
      </c>
      <c r="HJ81">
        <v>31.0149</v>
      </c>
      <c r="HK81">
        <v>21.5716</v>
      </c>
      <c r="HL81">
        <v>20.0583</v>
      </c>
      <c r="HM81">
        <v>100</v>
      </c>
      <c r="HN81">
        <v>25</v>
      </c>
      <c r="HO81">
        <v>420</v>
      </c>
      <c r="HP81">
        <v>21.5</v>
      </c>
      <c r="HQ81">
        <v>103.162</v>
      </c>
      <c r="HR81">
        <v>102.034</v>
      </c>
    </row>
    <row r="82" spans="1:226">
      <c r="A82">
        <v>64</v>
      </c>
      <c r="B82">
        <v>1774681998</v>
      </c>
      <c r="C82">
        <v>252</v>
      </c>
      <c r="D82" t="s">
        <v>490</v>
      </c>
      <c r="E82" t="s">
        <v>491</v>
      </c>
      <c r="F82">
        <v>5</v>
      </c>
      <c r="I82">
        <v>1774681995.1</v>
      </c>
      <c r="J82">
        <f>(K82)/1000</f>
        <v>0</v>
      </c>
      <c r="K82">
        <f>IF(BF82, AN82, AH82)</f>
        <v>0</v>
      </c>
      <c r="L82">
        <f>IF(BF82, AI82, AG82)</f>
        <v>0</v>
      </c>
      <c r="M82">
        <f>BH82 - IF(AU82&gt;1, L82*BB82*100.0/(AW82), 0)</f>
        <v>0</v>
      </c>
      <c r="N82">
        <f>((T82-J82/2)*M82-L82)/(T82+J82/2)</f>
        <v>0</v>
      </c>
      <c r="O82">
        <f>N82*(BO82+BP82)/1000.0</f>
        <v>0</v>
      </c>
      <c r="P82">
        <f>(BH82 - IF(AU82&gt;1, L82*BB82*100.0/(AW82), 0))*(BO82+BP82)/1000.0</f>
        <v>0</v>
      </c>
      <c r="Q82">
        <f>2.0/((1/S82-1/R82)+SIGN(S82)*SQRT((1/S82-1/R82)*(1/S82-1/R82) + 4*BC82/((BC82+1)*(BC82+1))*(2*1/S82*1/R82-1/R82*1/R82)))</f>
        <v>0</v>
      </c>
      <c r="R82">
        <f>IF(LEFT(BD82,1)&lt;&gt;"0",IF(LEFT(BD82,1)="1",3.0,BE82),$D$5+$E$5*(BV82*BO82/($K$5*1000))+$F$5*(BV82*BO82/($K$5*1000))*MAX(MIN(BB82,$J$5),$I$5)*MAX(MIN(BB82,$J$5),$I$5)+$G$5*MAX(MIN(BB82,$J$5),$I$5)*(BV82*BO82/($K$5*1000))+$H$5*(BV82*BO82/($K$5*1000))*(BV82*BO82/($K$5*1000)))</f>
        <v>0</v>
      </c>
      <c r="S82">
        <f>J82*(1000-(1000*0.61365*exp(17.502*W82/(240.97+W82))/(BO82+BP82)+BJ82)/2)/(1000*0.61365*exp(17.502*W82/(240.97+W82))/(BO82+BP82)-BJ82)</f>
        <v>0</v>
      </c>
      <c r="T82">
        <f>1/((BC82+1)/(Q82/1.6)+1/(R82/1.37)) + BC82/((BC82+1)/(Q82/1.6) + BC82/(R82/1.37))</f>
        <v>0</v>
      </c>
      <c r="U82">
        <f>(AX82*BA82)</f>
        <v>0</v>
      </c>
      <c r="V82">
        <f>(BQ82+(U82+2*0.95*5.67E-8*(((BQ82+$B$9)+273)^4-(BQ82+273)^4)-44100*J82)/(1.84*29.3*R82+8*0.95*5.67E-8*(BQ82+273)^3))</f>
        <v>0</v>
      </c>
      <c r="W82">
        <f>($C$9*BR82+$D$9*BS82+$E$9*V82)</f>
        <v>0</v>
      </c>
      <c r="X82">
        <f>0.61365*exp(17.502*W82/(240.97+W82))</f>
        <v>0</v>
      </c>
      <c r="Y82">
        <f>(Z82/AA82*100)</f>
        <v>0</v>
      </c>
      <c r="Z82">
        <f>BJ82*(BO82+BP82)/1000</f>
        <v>0</v>
      </c>
      <c r="AA82">
        <f>0.61365*exp(17.502*BQ82/(240.97+BQ82))</f>
        <v>0</v>
      </c>
      <c r="AB82">
        <f>(X82-BJ82*(BO82+BP82)/1000)</f>
        <v>0</v>
      </c>
      <c r="AC82">
        <f>(-J82*44100)</f>
        <v>0</v>
      </c>
      <c r="AD82">
        <f>2*29.3*R82*0.92*(BQ82-W82)</f>
        <v>0</v>
      </c>
      <c r="AE82">
        <f>2*0.95*5.67E-8*(((BQ82+$B$9)+273)^4-(W82+273)^4)</f>
        <v>0</v>
      </c>
      <c r="AF82">
        <f>U82+AE82+AC82+AD82</f>
        <v>0</v>
      </c>
      <c r="AG82">
        <f>BN82*AU82*(BI82-BH82*(1000-AU82*BK82)/(1000-AU82*BJ82))/(100*BB82)</f>
        <v>0</v>
      </c>
      <c r="AH82">
        <f>1000*BN82*AU82*(BJ82-BK82)/(100*BB82*(1000-AU82*BJ82))</f>
        <v>0</v>
      </c>
      <c r="AI82">
        <f>(AJ82 - AK82 - BO82*1E3/(8.314*(BQ82+273.15)) * AM82/BN82 * AL82) * BN82/(100*BB82) * (1000 - BK82)/1000</f>
        <v>0</v>
      </c>
      <c r="AJ82">
        <v>429.2012930460427</v>
      </c>
      <c r="AK82">
        <v>428.8556606060604</v>
      </c>
      <c r="AL82">
        <v>4.07007274634074E-05</v>
      </c>
      <c r="AM82">
        <v>61.35787655002243</v>
      </c>
      <c r="AN82">
        <f>(AP82 - AO82 + BO82*1E3/(8.314*(BQ82+273.15)) * AR82/BN82 * AQ82) * BN82/(100*BB82) * 1000/(1000 - AP82)</f>
        <v>0</v>
      </c>
      <c r="AO82">
        <v>21.50916619097551</v>
      </c>
      <c r="AP82">
        <v>21.51564475524477</v>
      </c>
      <c r="AQ82">
        <v>-2.18553977991499E-06</v>
      </c>
      <c r="AR82">
        <v>91.88205700752289</v>
      </c>
      <c r="AS82">
        <v>0</v>
      </c>
      <c r="AT82">
        <v>0</v>
      </c>
      <c r="AU82">
        <f>IF(AS82*$H$15&gt;=AW82,1.0,(AW82/(AW82-AS82*$H$15)))</f>
        <v>0</v>
      </c>
      <c r="AV82">
        <f>(AU82-1)*100</f>
        <v>0</v>
      </c>
      <c r="AW82">
        <f>MAX(0,($B$15+$C$15*BV82)/(1+$D$15*BV82)*BO82/(BQ82+273)*$E$15)</f>
        <v>0</v>
      </c>
      <c r="AX82">
        <f>$B$13*BW82+$C$13*BX82+$F$13*CI82*(1-CL82)</f>
        <v>0</v>
      </c>
      <c r="AY82">
        <f>AX82*AZ82</f>
        <v>0</v>
      </c>
      <c r="AZ82">
        <f>($B$13*$D$11+$C$13*$D$11+$F$13*((CV82+CN82)/MAX(CV82+CN82+CW82, 0.1)*$I$11+CW82/MAX(CV82+CN82+CW82, 0.1)*$J$11))/($B$13+$C$13+$F$13)</f>
        <v>0</v>
      </c>
      <c r="BA82">
        <f>($B$13*$K$11+$C$13*$K$11+$F$13*((CV82+CN82)/MAX(CV82+CN82+CW82, 0.1)*$P$11+CW82/MAX(CV82+CN82+CW82, 0.1)*$Q$11))/($B$13+$C$13+$F$13)</f>
        <v>0</v>
      </c>
      <c r="BB82">
        <v>6</v>
      </c>
      <c r="BC82">
        <v>0.5</v>
      </c>
      <c r="BD82" t="s">
        <v>358</v>
      </c>
      <c r="BE82">
        <v>2</v>
      </c>
      <c r="BF82" t="b">
        <v>1</v>
      </c>
      <c r="BG82">
        <v>1774681995.1</v>
      </c>
      <c r="BH82">
        <v>419.6176</v>
      </c>
      <c r="BI82">
        <v>419.9765</v>
      </c>
      <c r="BJ82">
        <v>21.51562</v>
      </c>
      <c r="BK82">
        <v>21.50979</v>
      </c>
      <c r="BL82">
        <v>419.9790999999999</v>
      </c>
      <c r="BM82">
        <v>21.21816</v>
      </c>
      <c r="BN82">
        <v>500.0183</v>
      </c>
      <c r="BO82">
        <v>101.0276</v>
      </c>
      <c r="BP82">
        <v>0.09988429000000001</v>
      </c>
      <c r="BQ82">
        <v>26.91805</v>
      </c>
      <c r="BR82">
        <v>27.99467</v>
      </c>
      <c r="BS82">
        <v>999.9</v>
      </c>
      <c r="BT82">
        <v>0</v>
      </c>
      <c r="BU82">
        <v>0</v>
      </c>
      <c r="BV82">
        <v>10012.503</v>
      </c>
      <c r="BW82">
        <v>0</v>
      </c>
      <c r="BX82">
        <v>0.3833920000000001</v>
      </c>
      <c r="BY82">
        <v>-0.358725</v>
      </c>
      <c r="BZ82">
        <v>428.8444000000001</v>
      </c>
      <c r="CA82">
        <v>429.2084</v>
      </c>
      <c r="CB82">
        <v>0.005822373</v>
      </c>
      <c r="CC82">
        <v>419.9765</v>
      </c>
      <c r="CD82">
        <v>21.50979</v>
      </c>
      <c r="CE82">
        <v>2.17367</v>
      </c>
      <c r="CF82">
        <v>2.173082</v>
      </c>
      <c r="CG82">
        <v>18.76958</v>
      </c>
      <c r="CH82">
        <v>18.76525</v>
      </c>
      <c r="CI82">
        <v>1799.996</v>
      </c>
      <c r="CJ82">
        <v>0</v>
      </c>
      <c r="CK82">
        <v>1</v>
      </c>
      <c r="CL82">
        <v>0</v>
      </c>
      <c r="CM82">
        <v>1.85666</v>
      </c>
      <c r="CN82">
        <v>0</v>
      </c>
      <c r="CO82">
        <v>94.99030999999999</v>
      </c>
      <c r="CP82">
        <v>9208.177</v>
      </c>
      <c r="CQ82">
        <v>38.9874</v>
      </c>
      <c r="CR82">
        <v>39.75</v>
      </c>
      <c r="CS82">
        <v>39.375</v>
      </c>
      <c r="CT82">
        <v>38.2996</v>
      </c>
      <c r="CU82">
        <v>38.875</v>
      </c>
      <c r="CV82">
        <v>0</v>
      </c>
      <c r="CW82">
        <v>1799.996</v>
      </c>
      <c r="CX82">
        <v>0</v>
      </c>
      <c r="CY82">
        <v>1774681996.4</v>
      </c>
      <c r="CZ82">
        <v>0</v>
      </c>
      <c r="DA82">
        <v>1774666326.5</v>
      </c>
      <c r="DB82" t="s">
        <v>359</v>
      </c>
      <c r="DC82">
        <v>1774666322</v>
      </c>
      <c r="DD82">
        <v>1774666326.5</v>
      </c>
      <c r="DE82">
        <v>2</v>
      </c>
      <c r="DF82">
        <v>0.343</v>
      </c>
      <c r="DG82">
        <v>-0.026</v>
      </c>
      <c r="DH82">
        <v>-0.36</v>
      </c>
      <c r="DI82">
        <v>0.298</v>
      </c>
      <c r="DJ82">
        <v>420</v>
      </c>
      <c r="DK82">
        <v>22</v>
      </c>
      <c r="DL82">
        <v>0.17</v>
      </c>
      <c r="DM82">
        <v>0.02</v>
      </c>
      <c r="DN82">
        <v>-0.3929599268292682</v>
      </c>
      <c r="DO82">
        <v>0.1860080487804885</v>
      </c>
      <c r="DP82">
        <v>0.03134084638481541</v>
      </c>
      <c r="DQ82">
        <v>0</v>
      </c>
      <c r="DR82">
        <v>0.006020058048780487</v>
      </c>
      <c r="DS82">
        <v>6.220620209061034E-05</v>
      </c>
      <c r="DT82">
        <v>0.0009604794972614498</v>
      </c>
      <c r="DU82">
        <v>1</v>
      </c>
      <c r="DV82">
        <v>1</v>
      </c>
      <c r="DW82">
        <v>2</v>
      </c>
      <c r="DX82" t="s">
        <v>367</v>
      </c>
      <c r="DY82">
        <v>3.13046</v>
      </c>
      <c r="DZ82">
        <v>2.8064</v>
      </c>
      <c r="EA82">
        <v>0.09977900000000001</v>
      </c>
      <c r="EB82">
        <v>0.0994949</v>
      </c>
      <c r="EC82">
        <v>0.105923</v>
      </c>
      <c r="ED82">
        <v>0.105594</v>
      </c>
      <c r="EE82">
        <v>21152.3</v>
      </c>
      <c r="EF82">
        <v>27422.4</v>
      </c>
      <c r="EG82">
        <v>26451.8</v>
      </c>
      <c r="EH82">
        <v>33004.8</v>
      </c>
      <c r="EI82">
        <v>34932.9</v>
      </c>
      <c r="EJ82">
        <v>40314.5</v>
      </c>
      <c r="EK82">
        <v>41103.3</v>
      </c>
      <c r="EL82">
        <v>46064.7</v>
      </c>
      <c r="EM82">
        <v>2.03562</v>
      </c>
      <c r="EN82">
        <v>2.00185</v>
      </c>
      <c r="EO82">
        <v>0.129044</v>
      </c>
      <c r="EP82">
        <v>0</v>
      </c>
      <c r="EQ82">
        <v>25.8795</v>
      </c>
      <c r="ER82">
        <v>999.9</v>
      </c>
      <c r="ES82">
        <v>67.40000000000001</v>
      </c>
      <c r="ET82">
        <v>27.4</v>
      </c>
      <c r="EU82">
        <v>24.4446</v>
      </c>
      <c r="EV82">
        <v>60.8926</v>
      </c>
      <c r="EW82">
        <v>31.7348</v>
      </c>
      <c r="EX82">
        <v>1</v>
      </c>
      <c r="EY82">
        <v>0.286555</v>
      </c>
      <c r="EZ82">
        <v>0.456525</v>
      </c>
      <c r="FA82">
        <v>20.2713</v>
      </c>
      <c r="FB82">
        <v>5.18734</v>
      </c>
      <c r="FC82">
        <v>11.9441</v>
      </c>
      <c r="FD82">
        <v>4.9557</v>
      </c>
      <c r="FE82">
        <v>3.285</v>
      </c>
      <c r="FF82">
        <v>9999</v>
      </c>
      <c r="FG82">
        <v>9999</v>
      </c>
      <c r="FH82">
        <v>9999</v>
      </c>
      <c r="FI82">
        <v>999.9</v>
      </c>
      <c r="FJ82">
        <v>1.86127</v>
      </c>
      <c r="FK82">
        <v>1.86264</v>
      </c>
      <c r="FL82">
        <v>1.86005</v>
      </c>
      <c r="FM82">
        <v>1.85837</v>
      </c>
      <c r="FN82">
        <v>1.86212</v>
      </c>
      <c r="FO82">
        <v>1.85887</v>
      </c>
      <c r="FP82">
        <v>1.85791</v>
      </c>
      <c r="FQ82">
        <v>1.86081</v>
      </c>
      <c r="FR82">
        <v>0</v>
      </c>
      <c r="FS82">
        <v>0</v>
      </c>
      <c r="FT82">
        <v>0</v>
      </c>
      <c r="FU82">
        <v>4.5</v>
      </c>
      <c r="FV82" t="s">
        <v>361</v>
      </c>
      <c r="FW82" t="s">
        <v>362</v>
      </c>
      <c r="FX82" t="s">
        <v>363</v>
      </c>
      <c r="FY82" t="s">
        <v>364</v>
      </c>
      <c r="FZ82" t="s">
        <v>364</v>
      </c>
      <c r="GA82" t="s">
        <v>363</v>
      </c>
      <c r="GB82">
        <v>0</v>
      </c>
      <c r="GC82">
        <v>100</v>
      </c>
      <c r="GD82">
        <v>100</v>
      </c>
      <c r="GE82">
        <v>-0.361</v>
      </c>
      <c r="GF82">
        <v>0.2974</v>
      </c>
      <c r="GG82">
        <v>-1.589593225013521</v>
      </c>
      <c r="GH82">
        <v>0.00192992804097616</v>
      </c>
      <c r="GI82">
        <v>3.244687122451424E-06</v>
      </c>
      <c r="GJ82">
        <v>-2.087531120305573E-09</v>
      </c>
      <c r="GK82">
        <v>0.05776174702018427</v>
      </c>
      <c r="GL82">
        <v>0.005089068596103195</v>
      </c>
      <c r="GM82">
        <v>0.0003257216593697226</v>
      </c>
      <c r="GN82">
        <v>-1.562898368296355E-06</v>
      </c>
      <c r="GO82">
        <v>0</v>
      </c>
      <c r="GP82">
        <v>1257</v>
      </c>
      <c r="GQ82">
        <v>1</v>
      </c>
      <c r="GR82">
        <v>31</v>
      </c>
      <c r="GS82">
        <v>261.3</v>
      </c>
      <c r="GT82">
        <v>261.2</v>
      </c>
      <c r="GU82">
        <v>1.07788</v>
      </c>
      <c r="GV82">
        <v>2.38403</v>
      </c>
      <c r="GW82">
        <v>1.44775</v>
      </c>
      <c r="GX82">
        <v>2.20215</v>
      </c>
      <c r="GY82">
        <v>1.44653</v>
      </c>
      <c r="GZ82">
        <v>2.39624</v>
      </c>
      <c r="HA82">
        <v>33.1099</v>
      </c>
      <c r="HB82">
        <v>14.7975</v>
      </c>
      <c r="HC82">
        <v>18</v>
      </c>
      <c r="HD82">
        <v>531.654</v>
      </c>
      <c r="HE82">
        <v>523.299</v>
      </c>
      <c r="HF82">
        <v>25.0002</v>
      </c>
      <c r="HG82">
        <v>30.6532</v>
      </c>
      <c r="HH82">
        <v>30.0001</v>
      </c>
      <c r="HI82">
        <v>31.0079</v>
      </c>
      <c r="HJ82">
        <v>31.0149</v>
      </c>
      <c r="HK82">
        <v>21.5703</v>
      </c>
      <c r="HL82">
        <v>20.0583</v>
      </c>
      <c r="HM82">
        <v>100</v>
      </c>
      <c r="HN82">
        <v>25</v>
      </c>
      <c r="HO82">
        <v>420</v>
      </c>
      <c r="HP82">
        <v>21.5</v>
      </c>
      <c r="HQ82">
        <v>103.162</v>
      </c>
      <c r="HR82">
        <v>102.033</v>
      </c>
    </row>
    <row r="83" spans="1:226">
      <c r="A83">
        <v>65</v>
      </c>
      <c r="B83">
        <v>1774682002</v>
      </c>
      <c r="C83">
        <v>256</v>
      </c>
      <c r="D83" t="s">
        <v>492</v>
      </c>
      <c r="E83" t="s">
        <v>493</v>
      </c>
      <c r="F83">
        <v>5</v>
      </c>
      <c r="I83">
        <v>1774681999.1</v>
      </c>
      <c r="J83">
        <f>(K83)/1000</f>
        <v>0</v>
      </c>
      <c r="K83">
        <f>IF(BF83, AN83, AH83)</f>
        <v>0</v>
      </c>
      <c r="L83">
        <f>IF(BF83, AI83, AG83)</f>
        <v>0</v>
      </c>
      <c r="M83">
        <f>BH83 - IF(AU83&gt;1, L83*BB83*100.0/(AW83), 0)</f>
        <v>0</v>
      </c>
      <c r="N83">
        <f>((T83-J83/2)*M83-L83)/(T83+J83/2)</f>
        <v>0</v>
      </c>
      <c r="O83">
        <f>N83*(BO83+BP83)/1000.0</f>
        <v>0</v>
      </c>
      <c r="P83">
        <f>(BH83 - IF(AU83&gt;1, L83*BB83*100.0/(AW83), 0))*(BO83+BP83)/1000.0</f>
        <v>0</v>
      </c>
      <c r="Q83">
        <f>2.0/((1/S83-1/R83)+SIGN(S83)*SQRT((1/S83-1/R83)*(1/S83-1/R83) + 4*BC83/((BC83+1)*(BC83+1))*(2*1/S83*1/R83-1/R83*1/R83)))</f>
        <v>0</v>
      </c>
      <c r="R83">
        <f>IF(LEFT(BD83,1)&lt;&gt;"0",IF(LEFT(BD83,1)="1",3.0,BE83),$D$5+$E$5*(BV83*BO83/($K$5*1000))+$F$5*(BV83*BO83/($K$5*1000))*MAX(MIN(BB83,$J$5),$I$5)*MAX(MIN(BB83,$J$5),$I$5)+$G$5*MAX(MIN(BB83,$J$5),$I$5)*(BV83*BO83/($K$5*1000))+$H$5*(BV83*BO83/($K$5*1000))*(BV83*BO83/($K$5*1000)))</f>
        <v>0</v>
      </c>
      <c r="S83">
        <f>J83*(1000-(1000*0.61365*exp(17.502*W83/(240.97+W83))/(BO83+BP83)+BJ83)/2)/(1000*0.61365*exp(17.502*W83/(240.97+W83))/(BO83+BP83)-BJ83)</f>
        <v>0</v>
      </c>
      <c r="T83">
        <f>1/((BC83+1)/(Q83/1.6)+1/(R83/1.37)) + BC83/((BC83+1)/(Q83/1.6) + BC83/(R83/1.37))</f>
        <v>0</v>
      </c>
      <c r="U83">
        <f>(AX83*BA83)</f>
        <v>0</v>
      </c>
      <c r="V83">
        <f>(BQ83+(U83+2*0.95*5.67E-8*(((BQ83+$B$9)+273)^4-(BQ83+273)^4)-44100*J83)/(1.84*29.3*R83+8*0.95*5.67E-8*(BQ83+273)^3))</f>
        <v>0</v>
      </c>
      <c r="W83">
        <f>($C$9*BR83+$D$9*BS83+$E$9*V83)</f>
        <v>0</v>
      </c>
      <c r="X83">
        <f>0.61365*exp(17.502*W83/(240.97+W83))</f>
        <v>0</v>
      </c>
      <c r="Y83">
        <f>(Z83/AA83*100)</f>
        <v>0</v>
      </c>
      <c r="Z83">
        <f>BJ83*(BO83+BP83)/1000</f>
        <v>0</v>
      </c>
      <c r="AA83">
        <f>0.61365*exp(17.502*BQ83/(240.97+BQ83))</f>
        <v>0</v>
      </c>
      <c r="AB83">
        <f>(X83-BJ83*(BO83+BP83)/1000)</f>
        <v>0</v>
      </c>
      <c r="AC83">
        <f>(-J83*44100)</f>
        <v>0</v>
      </c>
      <c r="AD83">
        <f>2*29.3*R83*0.92*(BQ83-W83)</f>
        <v>0</v>
      </c>
      <c r="AE83">
        <f>2*0.95*5.67E-8*(((BQ83+$B$9)+273)^4-(W83+273)^4)</f>
        <v>0</v>
      </c>
      <c r="AF83">
        <f>U83+AE83+AC83+AD83</f>
        <v>0</v>
      </c>
      <c r="AG83">
        <f>BN83*AU83*(BI83-BH83*(1000-AU83*BK83)/(1000-AU83*BJ83))/(100*BB83)</f>
        <v>0</v>
      </c>
      <c r="AH83">
        <f>1000*BN83*AU83*(BJ83-BK83)/(100*BB83*(1000-AU83*BJ83))</f>
        <v>0</v>
      </c>
      <c r="AI83">
        <f>(AJ83 - AK83 - BO83*1E3/(8.314*(BQ83+273.15)) * AM83/BN83 * AL83) * BN83/(100*BB83) * (1000 - BK83)/1000</f>
        <v>0</v>
      </c>
      <c r="AJ83">
        <v>429.2292529892958</v>
      </c>
      <c r="AK83">
        <v>428.8113636363635</v>
      </c>
      <c r="AL83">
        <v>-4.804092138683861E-05</v>
      </c>
      <c r="AM83">
        <v>61.35787655002243</v>
      </c>
      <c r="AN83">
        <f>(AP83 - AO83 + BO83*1E3/(8.314*(BQ83+273.15)) * AR83/BN83 * AQ83) * BN83/(100*BB83) * 1000/(1000 - AP83)</f>
        <v>0</v>
      </c>
      <c r="AO83">
        <v>21.51011814346234</v>
      </c>
      <c r="AP83">
        <v>21.51313636363638</v>
      </c>
      <c r="AQ83">
        <v>-2.817386983935063E-06</v>
      </c>
      <c r="AR83">
        <v>91.88205700752289</v>
      </c>
      <c r="AS83">
        <v>0</v>
      </c>
      <c r="AT83">
        <v>0</v>
      </c>
      <c r="AU83">
        <f>IF(AS83*$H$15&gt;=AW83,1.0,(AW83/(AW83-AS83*$H$15)))</f>
        <v>0</v>
      </c>
      <c r="AV83">
        <f>(AU83-1)*100</f>
        <v>0</v>
      </c>
      <c r="AW83">
        <f>MAX(0,($B$15+$C$15*BV83)/(1+$D$15*BV83)*BO83/(BQ83+273)*$E$15)</f>
        <v>0</v>
      </c>
      <c r="AX83">
        <f>$B$13*BW83+$C$13*BX83+$F$13*CI83*(1-CL83)</f>
        <v>0</v>
      </c>
      <c r="AY83">
        <f>AX83*AZ83</f>
        <v>0</v>
      </c>
      <c r="AZ83">
        <f>($B$13*$D$11+$C$13*$D$11+$F$13*((CV83+CN83)/MAX(CV83+CN83+CW83, 0.1)*$I$11+CW83/MAX(CV83+CN83+CW83, 0.1)*$J$11))/($B$13+$C$13+$F$13)</f>
        <v>0</v>
      </c>
      <c r="BA83">
        <f>($B$13*$K$11+$C$13*$K$11+$F$13*((CV83+CN83)/MAX(CV83+CN83+CW83, 0.1)*$P$11+CW83/MAX(CV83+CN83+CW83, 0.1)*$Q$11))/($B$13+$C$13+$F$13)</f>
        <v>0</v>
      </c>
      <c r="BB83">
        <v>6</v>
      </c>
      <c r="BC83">
        <v>0.5</v>
      </c>
      <c r="BD83" t="s">
        <v>358</v>
      </c>
      <c r="BE83">
        <v>2</v>
      </c>
      <c r="BF83" t="b">
        <v>1</v>
      </c>
      <c r="BG83">
        <v>1774681999.1</v>
      </c>
      <c r="BH83">
        <v>419.6008</v>
      </c>
      <c r="BI83">
        <v>419.9847</v>
      </c>
      <c r="BJ83">
        <v>21.51434</v>
      </c>
      <c r="BK83">
        <v>21.50934</v>
      </c>
      <c r="BL83">
        <v>419.9624</v>
      </c>
      <c r="BM83">
        <v>21.21691</v>
      </c>
      <c r="BN83">
        <v>499.9692</v>
      </c>
      <c r="BO83">
        <v>101.0276</v>
      </c>
      <c r="BP83">
        <v>0.1000951</v>
      </c>
      <c r="BQ83">
        <v>26.91949</v>
      </c>
      <c r="BR83">
        <v>27.98221</v>
      </c>
      <c r="BS83">
        <v>999.9</v>
      </c>
      <c r="BT83">
        <v>0</v>
      </c>
      <c r="BU83">
        <v>0</v>
      </c>
      <c r="BV83">
        <v>9987.058000000001</v>
      </c>
      <c r="BW83">
        <v>0</v>
      </c>
      <c r="BX83">
        <v>0.3833920000000001</v>
      </c>
      <c r="BY83">
        <v>-0.383728</v>
      </c>
      <c r="BZ83">
        <v>428.8266</v>
      </c>
      <c r="CA83">
        <v>429.2166</v>
      </c>
      <c r="CB83">
        <v>0.005004883999999999</v>
      </c>
      <c r="CC83">
        <v>419.9847</v>
      </c>
      <c r="CD83">
        <v>21.50934</v>
      </c>
      <c r="CE83">
        <v>2.173542</v>
      </c>
      <c r="CF83">
        <v>2.173038</v>
      </c>
      <c r="CG83">
        <v>18.76864</v>
      </c>
      <c r="CH83">
        <v>18.76492</v>
      </c>
      <c r="CI83">
        <v>1800.004</v>
      </c>
      <c r="CJ83">
        <v>0</v>
      </c>
      <c r="CK83">
        <v>1</v>
      </c>
      <c r="CL83">
        <v>0</v>
      </c>
      <c r="CM83">
        <v>1.96615</v>
      </c>
      <c r="CN83">
        <v>0</v>
      </c>
      <c r="CO83">
        <v>94.86463000000001</v>
      </c>
      <c r="CP83">
        <v>9208.218999999999</v>
      </c>
      <c r="CQ83">
        <v>39</v>
      </c>
      <c r="CR83">
        <v>39.75</v>
      </c>
      <c r="CS83">
        <v>39.375</v>
      </c>
      <c r="CT83">
        <v>38.3058</v>
      </c>
      <c r="CU83">
        <v>38.875</v>
      </c>
      <c r="CV83">
        <v>0</v>
      </c>
      <c r="CW83">
        <v>1800.004</v>
      </c>
      <c r="CX83">
        <v>0</v>
      </c>
      <c r="CY83">
        <v>1774682000.6</v>
      </c>
      <c r="CZ83">
        <v>0</v>
      </c>
      <c r="DA83">
        <v>1774666326.5</v>
      </c>
      <c r="DB83" t="s">
        <v>359</v>
      </c>
      <c r="DC83">
        <v>1774666322</v>
      </c>
      <c r="DD83">
        <v>1774666326.5</v>
      </c>
      <c r="DE83">
        <v>2</v>
      </c>
      <c r="DF83">
        <v>0.343</v>
      </c>
      <c r="DG83">
        <v>-0.026</v>
      </c>
      <c r="DH83">
        <v>-0.36</v>
      </c>
      <c r="DI83">
        <v>0.298</v>
      </c>
      <c r="DJ83">
        <v>420</v>
      </c>
      <c r="DK83">
        <v>22</v>
      </c>
      <c r="DL83">
        <v>0.17</v>
      </c>
      <c r="DM83">
        <v>0.02</v>
      </c>
      <c r="DN83">
        <v>-0.3896193658536585</v>
      </c>
      <c r="DO83">
        <v>0.1180783902439023</v>
      </c>
      <c r="DP83">
        <v>0.03120126996849068</v>
      </c>
      <c r="DQ83">
        <v>0</v>
      </c>
      <c r="DR83">
        <v>0.005927574878048781</v>
      </c>
      <c r="DS83">
        <v>-0.00469431135888499</v>
      </c>
      <c r="DT83">
        <v>0.001009602439954248</v>
      </c>
      <c r="DU83">
        <v>1</v>
      </c>
      <c r="DV83">
        <v>1</v>
      </c>
      <c r="DW83">
        <v>2</v>
      </c>
      <c r="DX83" t="s">
        <v>367</v>
      </c>
      <c r="DY83">
        <v>3.13043</v>
      </c>
      <c r="DZ83">
        <v>2.80648</v>
      </c>
      <c r="EA83">
        <v>0.0997762</v>
      </c>
      <c r="EB83">
        <v>0.0994826</v>
      </c>
      <c r="EC83">
        <v>0.105918</v>
      </c>
      <c r="ED83">
        <v>0.10559</v>
      </c>
      <c r="EE83">
        <v>21152.3</v>
      </c>
      <c r="EF83">
        <v>27423</v>
      </c>
      <c r="EG83">
        <v>26451.8</v>
      </c>
      <c r="EH83">
        <v>33005.2</v>
      </c>
      <c r="EI83">
        <v>34933.2</v>
      </c>
      <c r="EJ83">
        <v>40314.9</v>
      </c>
      <c r="EK83">
        <v>41103.5</v>
      </c>
      <c r="EL83">
        <v>46065</v>
      </c>
      <c r="EM83">
        <v>2.0357</v>
      </c>
      <c r="EN83">
        <v>2.00217</v>
      </c>
      <c r="EO83">
        <v>0.128038</v>
      </c>
      <c r="EP83">
        <v>0</v>
      </c>
      <c r="EQ83">
        <v>25.879</v>
      </c>
      <c r="ER83">
        <v>999.9</v>
      </c>
      <c r="ES83">
        <v>67.40000000000001</v>
      </c>
      <c r="ET83">
        <v>27.4</v>
      </c>
      <c r="EU83">
        <v>24.4442</v>
      </c>
      <c r="EV83">
        <v>61.2726</v>
      </c>
      <c r="EW83">
        <v>31.851</v>
      </c>
      <c r="EX83">
        <v>1</v>
      </c>
      <c r="EY83">
        <v>0.286435</v>
      </c>
      <c r="EZ83">
        <v>0.456571</v>
      </c>
      <c r="FA83">
        <v>20.2712</v>
      </c>
      <c r="FB83">
        <v>5.18734</v>
      </c>
      <c r="FC83">
        <v>11.9441</v>
      </c>
      <c r="FD83">
        <v>4.95555</v>
      </c>
      <c r="FE83">
        <v>3.285</v>
      </c>
      <c r="FF83">
        <v>9999</v>
      </c>
      <c r="FG83">
        <v>9999</v>
      </c>
      <c r="FH83">
        <v>9999</v>
      </c>
      <c r="FI83">
        <v>999.9</v>
      </c>
      <c r="FJ83">
        <v>1.86127</v>
      </c>
      <c r="FK83">
        <v>1.86264</v>
      </c>
      <c r="FL83">
        <v>1.86005</v>
      </c>
      <c r="FM83">
        <v>1.85837</v>
      </c>
      <c r="FN83">
        <v>1.86211</v>
      </c>
      <c r="FO83">
        <v>1.85884</v>
      </c>
      <c r="FP83">
        <v>1.85791</v>
      </c>
      <c r="FQ83">
        <v>1.86081</v>
      </c>
      <c r="FR83">
        <v>0</v>
      </c>
      <c r="FS83">
        <v>0</v>
      </c>
      <c r="FT83">
        <v>0</v>
      </c>
      <c r="FU83">
        <v>4.5</v>
      </c>
      <c r="FV83" t="s">
        <v>361</v>
      </c>
      <c r="FW83" t="s">
        <v>362</v>
      </c>
      <c r="FX83" t="s">
        <v>363</v>
      </c>
      <c r="FY83" t="s">
        <v>364</v>
      </c>
      <c r="FZ83" t="s">
        <v>364</v>
      </c>
      <c r="GA83" t="s">
        <v>363</v>
      </c>
      <c r="GB83">
        <v>0</v>
      </c>
      <c r="GC83">
        <v>100</v>
      </c>
      <c r="GD83">
        <v>100</v>
      </c>
      <c r="GE83">
        <v>-0.361</v>
      </c>
      <c r="GF83">
        <v>0.2975</v>
      </c>
      <c r="GG83">
        <v>-1.589593225013521</v>
      </c>
      <c r="GH83">
        <v>0.00192992804097616</v>
      </c>
      <c r="GI83">
        <v>3.244687122451424E-06</v>
      </c>
      <c r="GJ83">
        <v>-2.087531120305573E-09</v>
      </c>
      <c r="GK83">
        <v>0.05776174702018427</v>
      </c>
      <c r="GL83">
        <v>0.005089068596103195</v>
      </c>
      <c r="GM83">
        <v>0.0003257216593697226</v>
      </c>
      <c r="GN83">
        <v>-1.562898368296355E-06</v>
      </c>
      <c r="GO83">
        <v>0</v>
      </c>
      <c r="GP83">
        <v>1257</v>
      </c>
      <c r="GQ83">
        <v>1</v>
      </c>
      <c r="GR83">
        <v>31</v>
      </c>
      <c r="GS83">
        <v>261.3</v>
      </c>
      <c r="GT83">
        <v>261.3</v>
      </c>
      <c r="GU83">
        <v>1.07788</v>
      </c>
      <c r="GV83">
        <v>2.38037</v>
      </c>
      <c r="GW83">
        <v>1.44775</v>
      </c>
      <c r="GX83">
        <v>2.20337</v>
      </c>
      <c r="GY83">
        <v>1.44653</v>
      </c>
      <c r="GZ83">
        <v>2.38281</v>
      </c>
      <c r="HA83">
        <v>33.1099</v>
      </c>
      <c r="HB83">
        <v>14.7975</v>
      </c>
      <c r="HC83">
        <v>18</v>
      </c>
      <c r="HD83">
        <v>531.707</v>
      </c>
      <c r="HE83">
        <v>523.52</v>
      </c>
      <c r="HF83">
        <v>25</v>
      </c>
      <c r="HG83">
        <v>30.6532</v>
      </c>
      <c r="HH83">
        <v>30.0001</v>
      </c>
      <c r="HI83">
        <v>31.0086</v>
      </c>
      <c r="HJ83">
        <v>31.0149</v>
      </c>
      <c r="HK83">
        <v>21.5735</v>
      </c>
      <c r="HL83">
        <v>20.0583</v>
      </c>
      <c r="HM83">
        <v>100</v>
      </c>
      <c r="HN83">
        <v>25</v>
      </c>
      <c r="HO83">
        <v>420</v>
      </c>
      <c r="HP83">
        <v>21.5</v>
      </c>
      <c r="HQ83">
        <v>103.162</v>
      </c>
      <c r="HR83">
        <v>102.034</v>
      </c>
    </row>
    <row r="84" spans="1:226">
      <c r="A84">
        <v>66</v>
      </c>
      <c r="B84">
        <v>1774682006</v>
      </c>
      <c r="C84">
        <v>260</v>
      </c>
      <c r="D84" t="s">
        <v>494</v>
      </c>
      <c r="E84" t="s">
        <v>495</v>
      </c>
      <c r="F84">
        <v>5</v>
      </c>
      <c r="I84">
        <v>1774682003.1</v>
      </c>
      <c r="J84">
        <f>(K84)/1000</f>
        <v>0</v>
      </c>
      <c r="K84">
        <f>IF(BF84, AN84, AH84)</f>
        <v>0</v>
      </c>
      <c r="L84">
        <f>IF(BF84, AI84, AG84)</f>
        <v>0</v>
      </c>
      <c r="M84">
        <f>BH84 - IF(AU84&gt;1, L84*BB84*100.0/(AW84), 0)</f>
        <v>0</v>
      </c>
      <c r="N84">
        <f>((T84-J84/2)*M84-L84)/(T84+J84/2)</f>
        <v>0</v>
      </c>
      <c r="O84">
        <f>N84*(BO84+BP84)/1000.0</f>
        <v>0</v>
      </c>
      <c r="P84">
        <f>(BH84 - IF(AU84&gt;1, L84*BB84*100.0/(AW84), 0))*(BO84+BP84)/1000.0</f>
        <v>0</v>
      </c>
      <c r="Q84">
        <f>2.0/((1/S84-1/R84)+SIGN(S84)*SQRT((1/S84-1/R84)*(1/S84-1/R84) + 4*BC84/((BC84+1)*(BC84+1))*(2*1/S84*1/R84-1/R84*1/R84)))</f>
        <v>0</v>
      </c>
      <c r="R84">
        <f>IF(LEFT(BD84,1)&lt;&gt;"0",IF(LEFT(BD84,1)="1",3.0,BE84),$D$5+$E$5*(BV84*BO84/($K$5*1000))+$F$5*(BV84*BO84/($K$5*1000))*MAX(MIN(BB84,$J$5),$I$5)*MAX(MIN(BB84,$J$5),$I$5)+$G$5*MAX(MIN(BB84,$J$5),$I$5)*(BV84*BO84/($K$5*1000))+$H$5*(BV84*BO84/($K$5*1000))*(BV84*BO84/($K$5*1000)))</f>
        <v>0</v>
      </c>
      <c r="S84">
        <f>J84*(1000-(1000*0.61365*exp(17.502*W84/(240.97+W84))/(BO84+BP84)+BJ84)/2)/(1000*0.61365*exp(17.502*W84/(240.97+W84))/(BO84+BP84)-BJ84)</f>
        <v>0</v>
      </c>
      <c r="T84">
        <f>1/((BC84+1)/(Q84/1.6)+1/(R84/1.37)) + BC84/((BC84+1)/(Q84/1.6) + BC84/(R84/1.37))</f>
        <v>0</v>
      </c>
      <c r="U84">
        <f>(AX84*BA84)</f>
        <v>0</v>
      </c>
      <c r="V84">
        <f>(BQ84+(U84+2*0.95*5.67E-8*(((BQ84+$B$9)+273)^4-(BQ84+273)^4)-44100*J84)/(1.84*29.3*R84+8*0.95*5.67E-8*(BQ84+273)^3))</f>
        <v>0</v>
      </c>
      <c r="W84">
        <f>($C$9*BR84+$D$9*BS84+$E$9*V84)</f>
        <v>0</v>
      </c>
      <c r="X84">
        <f>0.61365*exp(17.502*W84/(240.97+W84))</f>
        <v>0</v>
      </c>
      <c r="Y84">
        <f>(Z84/AA84*100)</f>
        <v>0</v>
      </c>
      <c r="Z84">
        <f>BJ84*(BO84+BP84)/1000</f>
        <v>0</v>
      </c>
      <c r="AA84">
        <f>0.61365*exp(17.502*BQ84/(240.97+BQ84))</f>
        <v>0</v>
      </c>
      <c r="AB84">
        <f>(X84-BJ84*(BO84+BP84)/1000)</f>
        <v>0</v>
      </c>
      <c r="AC84">
        <f>(-J84*44100)</f>
        <v>0</v>
      </c>
      <c r="AD84">
        <f>2*29.3*R84*0.92*(BQ84-W84)</f>
        <v>0</v>
      </c>
      <c r="AE84">
        <f>2*0.95*5.67E-8*(((BQ84+$B$9)+273)^4-(W84+273)^4)</f>
        <v>0</v>
      </c>
      <c r="AF84">
        <f>U84+AE84+AC84+AD84</f>
        <v>0</v>
      </c>
      <c r="AG84">
        <f>BN84*AU84*(BI84-BH84*(1000-AU84*BK84)/(1000-AU84*BJ84))/(100*BB84)</f>
        <v>0</v>
      </c>
      <c r="AH84">
        <f>1000*BN84*AU84*(BJ84-BK84)/(100*BB84*(1000-AU84*BJ84))</f>
        <v>0</v>
      </c>
      <c r="AI84">
        <f>(AJ84 - AK84 - BO84*1E3/(8.314*(BQ84+273.15)) * AM84/BN84 * AL84) * BN84/(100*BB84) * (1000 - BK84)/1000</f>
        <v>0</v>
      </c>
      <c r="AJ84">
        <v>429.207343869722</v>
      </c>
      <c r="AK84">
        <v>428.8066363636362</v>
      </c>
      <c r="AL84">
        <v>-6.624623201701569E-06</v>
      </c>
      <c r="AM84">
        <v>61.35787655002243</v>
      </c>
      <c r="AN84">
        <f>(AP84 - AO84 + BO84*1E3/(8.314*(BQ84+273.15)) * AR84/BN84 * AQ84) * BN84/(100*BB84) * 1000/(1000 - AP84)</f>
        <v>0</v>
      </c>
      <c r="AO84">
        <v>21.50903495138285</v>
      </c>
      <c r="AP84">
        <v>21.51292307692308</v>
      </c>
      <c r="AQ84">
        <v>1.788576173919013E-06</v>
      </c>
      <c r="AR84">
        <v>91.88205700752289</v>
      </c>
      <c r="AS84">
        <v>0</v>
      </c>
      <c r="AT84">
        <v>0</v>
      </c>
      <c r="AU84">
        <f>IF(AS84*$H$15&gt;=AW84,1.0,(AW84/(AW84-AS84*$H$15)))</f>
        <v>0</v>
      </c>
      <c r="AV84">
        <f>(AU84-1)*100</f>
        <v>0</v>
      </c>
      <c r="AW84">
        <f>MAX(0,($B$15+$C$15*BV84)/(1+$D$15*BV84)*BO84/(BQ84+273)*$E$15)</f>
        <v>0</v>
      </c>
      <c r="AX84">
        <f>$B$13*BW84+$C$13*BX84+$F$13*CI84*(1-CL84)</f>
        <v>0</v>
      </c>
      <c r="AY84">
        <f>AX84*AZ84</f>
        <v>0</v>
      </c>
      <c r="AZ84">
        <f>($B$13*$D$11+$C$13*$D$11+$F$13*((CV84+CN84)/MAX(CV84+CN84+CW84, 0.1)*$I$11+CW84/MAX(CV84+CN84+CW84, 0.1)*$J$11))/($B$13+$C$13+$F$13)</f>
        <v>0</v>
      </c>
      <c r="BA84">
        <f>($B$13*$K$11+$C$13*$K$11+$F$13*((CV84+CN84)/MAX(CV84+CN84+CW84, 0.1)*$P$11+CW84/MAX(CV84+CN84+CW84, 0.1)*$Q$11))/($B$13+$C$13+$F$13)</f>
        <v>0</v>
      </c>
      <c r="BB84">
        <v>6</v>
      </c>
      <c r="BC84">
        <v>0.5</v>
      </c>
      <c r="BD84" t="s">
        <v>358</v>
      </c>
      <c r="BE84">
        <v>2</v>
      </c>
      <c r="BF84" t="b">
        <v>1</v>
      </c>
      <c r="BG84">
        <v>1774682003.1</v>
      </c>
      <c r="BH84">
        <v>419.5840999999999</v>
      </c>
      <c r="BI84">
        <v>419.9834</v>
      </c>
      <c r="BJ84">
        <v>21.51341</v>
      </c>
      <c r="BK84">
        <v>21.50939</v>
      </c>
      <c r="BL84">
        <v>419.9456</v>
      </c>
      <c r="BM84">
        <v>21.216</v>
      </c>
      <c r="BN84">
        <v>500.0115000000001</v>
      </c>
      <c r="BO84">
        <v>101.0279</v>
      </c>
      <c r="BP84">
        <v>0.10015682</v>
      </c>
      <c r="BQ84">
        <v>26.918</v>
      </c>
      <c r="BR84">
        <v>27.98087</v>
      </c>
      <c r="BS84">
        <v>999.9</v>
      </c>
      <c r="BT84">
        <v>0</v>
      </c>
      <c r="BU84">
        <v>0</v>
      </c>
      <c r="BV84">
        <v>9976.067999999999</v>
      </c>
      <c r="BW84">
        <v>0</v>
      </c>
      <c r="BX84">
        <v>0.3833920000000001</v>
      </c>
      <c r="BY84">
        <v>-0.3994475</v>
      </c>
      <c r="BZ84">
        <v>428.8092</v>
      </c>
      <c r="CA84">
        <v>429.2156</v>
      </c>
      <c r="CB84">
        <v>0.00404396</v>
      </c>
      <c r="CC84">
        <v>419.9834</v>
      </c>
      <c r="CD84">
        <v>21.50939</v>
      </c>
      <c r="CE84">
        <v>2.173457</v>
      </c>
      <c r="CF84">
        <v>2.173046</v>
      </c>
      <c r="CG84">
        <v>18.76799</v>
      </c>
      <c r="CH84">
        <v>18.76498</v>
      </c>
      <c r="CI84">
        <v>1800.002</v>
      </c>
      <c r="CJ84">
        <v>0</v>
      </c>
      <c r="CK84">
        <v>1</v>
      </c>
      <c r="CL84">
        <v>0</v>
      </c>
      <c r="CM84">
        <v>1.85113</v>
      </c>
      <c r="CN84">
        <v>0</v>
      </c>
      <c r="CO84">
        <v>94.91388999999999</v>
      </c>
      <c r="CP84">
        <v>9208.201999999999</v>
      </c>
      <c r="CQ84">
        <v>39</v>
      </c>
      <c r="CR84">
        <v>39.75</v>
      </c>
      <c r="CS84">
        <v>39.375</v>
      </c>
      <c r="CT84">
        <v>38.2872</v>
      </c>
      <c r="CU84">
        <v>38.875</v>
      </c>
      <c r="CV84">
        <v>0</v>
      </c>
      <c r="CW84">
        <v>1800.002</v>
      </c>
      <c r="CX84">
        <v>0</v>
      </c>
      <c r="CY84">
        <v>1774682004.2</v>
      </c>
      <c r="CZ84">
        <v>0</v>
      </c>
      <c r="DA84">
        <v>1774666326.5</v>
      </c>
      <c r="DB84" t="s">
        <v>359</v>
      </c>
      <c r="DC84">
        <v>1774666322</v>
      </c>
      <c r="DD84">
        <v>1774666326.5</v>
      </c>
      <c r="DE84">
        <v>2</v>
      </c>
      <c r="DF84">
        <v>0.343</v>
      </c>
      <c r="DG84">
        <v>-0.026</v>
      </c>
      <c r="DH84">
        <v>-0.36</v>
      </c>
      <c r="DI84">
        <v>0.298</v>
      </c>
      <c r="DJ84">
        <v>420</v>
      </c>
      <c r="DK84">
        <v>22</v>
      </c>
      <c r="DL84">
        <v>0.17</v>
      </c>
      <c r="DM84">
        <v>0.02</v>
      </c>
      <c r="DN84">
        <v>-0.388202625</v>
      </c>
      <c r="DO84">
        <v>0.1103959812382747</v>
      </c>
      <c r="DP84">
        <v>0.03443439467573627</v>
      </c>
      <c r="DQ84">
        <v>0</v>
      </c>
      <c r="DR84">
        <v>0.00539112125</v>
      </c>
      <c r="DS84">
        <v>-0.005768254671669818</v>
      </c>
      <c r="DT84">
        <v>0.001091177249401277</v>
      </c>
      <c r="DU84">
        <v>1</v>
      </c>
      <c r="DV84">
        <v>1</v>
      </c>
      <c r="DW84">
        <v>2</v>
      </c>
      <c r="DX84" t="s">
        <v>367</v>
      </c>
      <c r="DY84">
        <v>3.13054</v>
      </c>
      <c r="DZ84">
        <v>2.80638</v>
      </c>
      <c r="EA84">
        <v>0.0997726</v>
      </c>
      <c r="EB84">
        <v>0.0994987</v>
      </c>
      <c r="EC84">
        <v>0.105914</v>
      </c>
      <c r="ED84">
        <v>0.105592</v>
      </c>
      <c r="EE84">
        <v>21152.4</v>
      </c>
      <c r="EF84">
        <v>27423</v>
      </c>
      <c r="EG84">
        <v>26451.8</v>
      </c>
      <c r="EH84">
        <v>33005.8</v>
      </c>
      <c r="EI84">
        <v>34933.2</v>
      </c>
      <c r="EJ84">
        <v>40315.4</v>
      </c>
      <c r="EK84">
        <v>41103.3</v>
      </c>
      <c r="EL84">
        <v>46065.7</v>
      </c>
      <c r="EM84">
        <v>2.0358</v>
      </c>
      <c r="EN84">
        <v>2.00198</v>
      </c>
      <c r="EO84">
        <v>0.129007</v>
      </c>
      <c r="EP84">
        <v>0</v>
      </c>
      <c r="EQ84">
        <v>25.8773</v>
      </c>
      <c r="ER84">
        <v>999.9</v>
      </c>
      <c r="ES84">
        <v>67.40000000000001</v>
      </c>
      <c r="ET84">
        <v>27.4</v>
      </c>
      <c r="EU84">
        <v>24.4427</v>
      </c>
      <c r="EV84">
        <v>60.9926</v>
      </c>
      <c r="EW84">
        <v>31.8349</v>
      </c>
      <c r="EX84">
        <v>1</v>
      </c>
      <c r="EY84">
        <v>0.286728</v>
      </c>
      <c r="EZ84">
        <v>0.457582</v>
      </c>
      <c r="FA84">
        <v>20.2711</v>
      </c>
      <c r="FB84">
        <v>5.18734</v>
      </c>
      <c r="FC84">
        <v>11.9441</v>
      </c>
      <c r="FD84">
        <v>4.9558</v>
      </c>
      <c r="FE84">
        <v>3.285</v>
      </c>
      <c r="FF84">
        <v>9999</v>
      </c>
      <c r="FG84">
        <v>9999</v>
      </c>
      <c r="FH84">
        <v>9999</v>
      </c>
      <c r="FI84">
        <v>999.9</v>
      </c>
      <c r="FJ84">
        <v>1.86127</v>
      </c>
      <c r="FK84">
        <v>1.86263</v>
      </c>
      <c r="FL84">
        <v>1.86005</v>
      </c>
      <c r="FM84">
        <v>1.85837</v>
      </c>
      <c r="FN84">
        <v>1.86209</v>
      </c>
      <c r="FO84">
        <v>1.85883</v>
      </c>
      <c r="FP84">
        <v>1.85791</v>
      </c>
      <c r="FQ84">
        <v>1.86081</v>
      </c>
      <c r="FR84">
        <v>0</v>
      </c>
      <c r="FS84">
        <v>0</v>
      </c>
      <c r="FT84">
        <v>0</v>
      </c>
      <c r="FU84">
        <v>4.5</v>
      </c>
      <c r="FV84" t="s">
        <v>361</v>
      </c>
      <c r="FW84" t="s">
        <v>362</v>
      </c>
      <c r="FX84" t="s">
        <v>363</v>
      </c>
      <c r="FY84" t="s">
        <v>364</v>
      </c>
      <c r="FZ84" t="s">
        <v>364</v>
      </c>
      <c r="GA84" t="s">
        <v>363</v>
      </c>
      <c r="GB84">
        <v>0</v>
      </c>
      <c r="GC84">
        <v>100</v>
      </c>
      <c r="GD84">
        <v>100</v>
      </c>
      <c r="GE84">
        <v>-0.361</v>
      </c>
      <c r="GF84">
        <v>0.2974</v>
      </c>
      <c r="GG84">
        <v>-1.589593225013521</v>
      </c>
      <c r="GH84">
        <v>0.00192992804097616</v>
      </c>
      <c r="GI84">
        <v>3.244687122451424E-06</v>
      </c>
      <c r="GJ84">
        <v>-2.087531120305573E-09</v>
      </c>
      <c r="GK84">
        <v>0.05776174702018427</v>
      </c>
      <c r="GL84">
        <v>0.005089068596103195</v>
      </c>
      <c r="GM84">
        <v>0.0003257216593697226</v>
      </c>
      <c r="GN84">
        <v>-1.562898368296355E-06</v>
      </c>
      <c r="GO84">
        <v>0</v>
      </c>
      <c r="GP84">
        <v>1257</v>
      </c>
      <c r="GQ84">
        <v>1</v>
      </c>
      <c r="GR84">
        <v>31</v>
      </c>
      <c r="GS84">
        <v>261.4</v>
      </c>
      <c r="GT84">
        <v>261.3</v>
      </c>
      <c r="GU84">
        <v>1.07788</v>
      </c>
      <c r="GV84">
        <v>2.38281</v>
      </c>
      <c r="GW84">
        <v>1.44775</v>
      </c>
      <c r="GX84">
        <v>2.20337</v>
      </c>
      <c r="GY84">
        <v>1.44653</v>
      </c>
      <c r="GZ84">
        <v>2.38647</v>
      </c>
      <c r="HA84">
        <v>33.0875</v>
      </c>
      <c r="HB84">
        <v>14.7975</v>
      </c>
      <c r="HC84">
        <v>18</v>
      </c>
      <c r="HD84">
        <v>531.788</v>
      </c>
      <c r="HE84">
        <v>523.388</v>
      </c>
      <c r="HF84">
        <v>25.0001</v>
      </c>
      <c r="HG84">
        <v>30.6532</v>
      </c>
      <c r="HH84">
        <v>30.0001</v>
      </c>
      <c r="HI84">
        <v>31.0106</v>
      </c>
      <c r="HJ84">
        <v>31.0155</v>
      </c>
      <c r="HK84">
        <v>21.5725</v>
      </c>
      <c r="HL84">
        <v>20.0583</v>
      </c>
      <c r="HM84">
        <v>100</v>
      </c>
      <c r="HN84">
        <v>25</v>
      </c>
      <c r="HO84">
        <v>420</v>
      </c>
      <c r="HP84">
        <v>21.5</v>
      </c>
      <c r="HQ84">
        <v>103.162</v>
      </c>
      <c r="HR84">
        <v>102.036</v>
      </c>
    </row>
    <row r="85" spans="1:226">
      <c r="A85">
        <v>67</v>
      </c>
      <c r="B85">
        <v>1774682010</v>
      </c>
      <c r="C85">
        <v>264</v>
      </c>
      <c r="D85" t="s">
        <v>496</v>
      </c>
      <c r="E85" t="s">
        <v>497</v>
      </c>
      <c r="F85">
        <v>5</v>
      </c>
      <c r="I85">
        <v>1774682007.1</v>
      </c>
      <c r="J85">
        <f>(K85)/1000</f>
        <v>0</v>
      </c>
      <c r="K85">
        <f>IF(BF85, AN85, AH85)</f>
        <v>0</v>
      </c>
      <c r="L85">
        <f>IF(BF85, AI85, AG85)</f>
        <v>0</v>
      </c>
      <c r="M85">
        <f>BH85 - IF(AU85&gt;1, L85*BB85*100.0/(AW85), 0)</f>
        <v>0</v>
      </c>
      <c r="N85">
        <f>((T85-J85/2)*M85-L85)/(T85+J85/2)</f>
        <v>0</v>
      </c>
      <c r="O85">
        <f>N85*(BO85+BP85)/1000.0</f>
        <v>0</v>
      </c>
      <c r="P85">
        <f>(BH85 - IF(AU85&gt;1, L85*BB85*100.0/(AW85), 0))*(BO85+BP85)/1000.0</f>
        <v>0</v>
      </c>
      <c r="Q85">
        <f>2.0/((1/S85-1/R85)+SIGN(S85)*SQRT((1/S85-1/R85)*(1/S85-1/R85) + 4*BC85/((BC85+1)*(BC85+1))*(2*1/S85*1/R85-1/R85*1/R85)))</f>
        <v>0</v>
      </c>
      <c r="R85">
        <f>IF(LEFT(BD85,1)&lt;&gt;"0",IF(LEFT(BD85,1)="1",3.0,BE85),$D$5+$E$5*(BV85*BO85/($K$5*1000))+$F$5*(BV85*BO85/($K$5*1000))*MAX(MIN(BB85,$J$5),$I$5)*MAX(MIN(BB85,$J$5),$I$5)+$G$5*MAX(MIN(BB85,$J$5),$I$5)*(BV85*BO85/($K$5*1000))+$H$5*(BV85*BO85/($K$5*1000))*(BV85*BO85/($K$5*1000)))</f>
        <v>0</v>
      </c>
      <c r="S85">
        <f>J85*(1000-(1000*0.61365*exp(17.502*W85/(240.97+W85))/(BO85+BP85)+BJ85)/2)/(1000*0.61365*exp(17.502*W85/(240.97+W85))/(BO85+BP85)-BJ85)</f>
        <v>0</v>
      </c>
      <c r="T85">
        <f>1/((BC85+1)/(Q85/1.6)+1/(R85/1.37)) + BC85/((BC85+1)/(Q85/1.6) + BC85/(R85/1.37))</f>
        <v>0</v>
      </c>
      <c r="U85">
        <f>(AX85*BA85)</f>
        <v>0</v>
      </c>
      <c r="V85">
        <f>(BQ85+(U85+2*0.95*5.67E-8*(((BQ85+$B$9)+273)^4-(BQ85+273)^4)-44100*J85)/(1.84*29.3*R85+8*0.95*5.67E-8*(BQ85+273)^3))</f>
        <v>0</v>
      </c>
      <c r="W85">
        <f>($C$9*BR85+$D$9*BS85+$E$9*V85)</f>
        <v>0</v>
      </c>
      <c r="X85">
        <f>0.61365*exp(17.502*W85/(240.97+W85))</f>
        <v>0</v>
      </c>
      <c r="Y85">
        <f>(Z85/AA85*100)</f>
        <v>0</v>
      </c>
      <c r="Z85">
        <f>BJ85*(BO85+BP85)/1000</f>
        <v>0</v>
      </c>
      <c r="AA85">
        <f>0.61365*exp(17.502*BQ85/(240.97+BQ85))</f>
        <v>0</v>
      </c>
      <c r="AB85">
        <f>(X85-BJ85*(BO85+BP85)/1000)</f>
        <v>0</v>
      </c>
      <c r="AC85">
        <f>(-J85*44100)</f>
        <v>0</v>
      </c>
      <c r="AD85">
        <f>2*29.3*R85*0.92*(BQ85-W85)</f>
        <v>0</v>
      </c>
      <c r="AE85">
        <f>2*0.95*5.67E-8*(((BQ85+$B$9)+273)^4-(W85+273)^4)</f>
        <v>0</v>
      </c>
      <c r="AF85">
        <f>U85+AE85+AC85+AD85</f>
        <v>0</v>
      </c>
      <c r="AG85">
        <f>BN85*AU85*(BI85-BH85*(1000-AU85*BK85)/(1000-AU85*BJ85))/(100*BB85)</f>
        <v>0</v>
      </c>
      <c r="AH85">
        <f>1000*BN85*AU85*(BJ85-BK85)/(100*BB85*(1000-AU85*BJ85))</f>
        <v>0</v>
      </c>
      <c r="AI85">
        <f>(AJ85 - AK85 - BO85*1E3/(8.314*(BQ85+273.15)) * AM85/BN85 * AL85) * BN85/(100*BB85) * (1000 - BK85)/1000</f>
        <v>0</v>
      </c>
      <c r="AJ85">
        <v>429.2447916874947</v>
      </c>
      <c r="AK85">
        <v>428.8455878787879</v>
      </c>
      <c r="AL85">
        <v>5.253173133339762E-05</v>
      </c>
      <c r="AM85">
        <v>61.35787655002243</v>
      </c>
      <c r="AN85">
        <f>(AP85 - AO85 + BO85*1E3/(8.314*(BQ85+273.15)) * AR85/BN85 * AQ85) * BN85/(100*BB85) * 1000/(1000 - AP85)</f>
        <v>0</v>
      </c>
      <c r="AO85">
        <v>21.50941592885786</v>
      </c>
      <c r="AP85">
        <v>21.51232447552448</v>
      </c>
      <c r="AQ85">
        <v>-3.665511239833719E-06</v>
      </c>
      <c r="AR85">
        <v>91.88205700752289</v>
      </c>
      <c r="AS85">
        <v>0</v>
      </c>
      <c r="AT85">
        <v>0</v>
      </c>
      <c r="AU85">
        <f>IF(AS85*$H$15&gt;=AW85,1.0,(AW85/(AW85-AS85*$H$15)))</f>
        <v>0</v>
      </c>
      <c r="AV85">
        <f>(AU85-1)*100</f>
        <v>0</v>
      </c>
      <c r="AW85">
        <f>MAX(0,($B$15+$C$15*BV85)/(1+$D$15*BV85)*BO85/(BQ85+273)*$E$15)</f>
        <v>0</v>
      </c>
      <c r="AX85">
        <f>$B$13*BW85+$C$13*BX85+$F$13*CI85*(1-CL85)</f>
        <v>0</v>
      </c>
      <c r="AY85">
        <f>AX85*AZ85</f>
        <v>0</v>
      </c>
      <c r="AZ85">
        <f>($B$13*$D$11+$C$13*$D$11+$F$13*((CV85+CN85)/MAX(CV85+CN85+CW85, 0.1)*$I$11+CW85/MAX(CV85+CN85+CW85, 0.1)*$J$11))/($B$13+$C$13+$F$13)</f>
        <v>0</v>
      </c>
      <c r="BA85">
        <f>($B$13*$K$11+$C$13*$K$11+$F$13*((CV85+CN85)/MAX(CV85+CN85+CW85, 0.1)*$P$11+CW85/MAX(CV85+CN85+CW85, 0.1)*$Q$11))/($B$13+$C$13+$F$13)</f>
        <v>0</v>
      </c>
      <c r="BB85">
        <v>6</v>
      </c>
      <c r="BC85">
        <v>0.5</v>
      </c>
      <c r="BD85" t="s">
        <v>358</v>
      </c>
      <c r="BE85">
        <v>2</v>
      </c>
      <c r="BF85" t="b">
        <v>1</v>
      </c>
      <c r="BG85">
        <v>1774682007.1</v>
      </c>
      <c r="BH85">
        <v>419.6014999999999</v>
      </c>
      <c r="BI85">
        <v>420.0132</v>
      </c>
      <c r="BJ85">
        <v>21.51252</v>
      </c>
      <c r="BK85">
        <v>21.50975</v>
      </c>
      <c r="BL85">
        <v>419.9629</v>
      </c>
      <c r="BM85">
        <v>21.21512</v>
      </c>
      <c r="BN85">
        <v>500.0142</v>
      </c>
      <c r="BO85">
        <v>101.0277</v>
      </c>
      <c r="BP85">
        <v>0.09980651999999998</v>
      </c>
      <c r="BQ85">
        <v>26.91241</v>
      </c>
      <c r="BR85">
        <v>27.98739</v>
      </c>
      <c r="BS85">
        <v>999.9</v>
      </c>
      <c r="BT85">
        <v>0</v>
      </c>
      <c r="BU85">
        <v>0</v>
      </c>
      <c r="BV85">
        <v>10016.626</v>
      </c>
      <c r="BW85">
        <v>0</v>
      </c>
      <c r="BX85">
        <v>0.3833920000000001</v>
      </c>
      <c r="BY85">
        <v>-0.4117004</v>
      </c>
      <c r="BZ85">
        <v>428.8267</v>
      </c>
      <c r="CA85">
        <v>429.2461</v>
      </c>
      <c r="CB85">
        <v>0.002780341</v>
      </c>
      <c r="CC85">
        <v>420.0132</v>
      </c>
      <c r="CD85">
        <v>21.50975</v>
      </c>
      <c r="CE85">
        <v>2.173364</v>
      </c>
      <c r="CF85">
        <v>2.17308</v>
      </c>
      <c r="CG85">
        <v>18.7673</v>
      </c>
      <c r="CH85">
        <v>18.76524</v>
      </c>
      <c r="CI85">
        <v>1800.002</v>
      </c>
      <c r="CJ85">
        <v>0</v>
      </c>
      <c r="CK85">
        <v>1</v>
      </c>
      <c r="CL85">
        <v>0</v>
      </c>
      <c r="CM85">
        <v>1.82091</v>
      </c>
      <c r="CN85">
        <v>0</v>
      </c>
      <c r="CO85">
        <v>94.78197</v>
      </c>
      <c r="CP85">
        <v>9208.200000000001</v>
      </c>
      <c r="CQ85">
        <v>39</v>
      </c>
      <c r="CR85">
        <v>39.75</v>
      </c>
      <c r="CS85">
        <v>39.375</v>
      </c>
      <c r="CT85">
        <v>38.29340000000001</v>
      </c>
      <c r="CU85">
        <v>38.875</v>
      </c>
      <c r="CV85">
        <v>0</v>
      </c>
      <c r="CW85">
        <v>1800.002</v>
      </c>
      <c r="CX85">
        <v>0</v>
      </c>
      <c r="CY85">
        <v>1774682008.4</v>
      </c>
      <c r="CZ85">
        <v>0</v>
      </c>
      <c r="DA85">
        <v>1774666326.5</v>
      </c>
      <c r="DB85" t="s">
        <v>359</v>
      </c>
      <c r="DC85">
        <v>1774666322</v>
      </c>
      <c r="DD85">
        <v>1774666326.5</v>
      </c>
      <c r="DE85">
        <v>2</v>
      </c>
      <c r="DF85">
        <v>0.343</v>
      </c>
      <c r="DG85">
        <v>-0.026</v>
      </c>
      <c r="DH85">
        <v>-0.36</v>
      </c>
      <c r="DI85">
        <v>0.298</v>
      </c>
      <c r="DJ85">
        <v>420</v>
      </c>
      <c r="DK85">
        <v>22</v>
      </c>
      <c r="DL85">
        <v>0.17</v>
      </c>
      <c r="DM85">
        <v>0.02</v>
      </c>
      <c r="DN85">
        <v>-0.3850871463414634</v>
      </c>
      <c r="DO85">
        <v>-0.1610532125435548</v>
      </c>
      <c r="DP85">
        <v>0.03161220554072929</v>
      </c>
      <c r="DQ85">
        <v>0</v>
      </c>
      <c r="DR85">
        <v>0.004897838536585365</v>
      </c>
      <c r="DS85">
        <v>-0.01451227128919859</v>
      </c>
      <c r="DT85">
        <v>0.001530068215626685</v>
      </c>
      <c r="DU85">
        <v>1</v>
      </c>
      <c r="DV85">
        <v>1</v>
      </c>
      <c r="DW85">
        <v>2</v>
      </c>
      <c r="DX85" t="s">
        <v>367</v>
      </c>
      <c r="DY85">
        <v>3.1304</v>
      </c>
      <c r="DZ85">
        <v>2.80642</v>
      </c>
      <c r="EA85">
        <v>0.0997808</v>
      </c>
      <c r="EB85">
        <v>0.09949719999999999</v>
      </c>
      <c r="EC85">
        <v>0.105913</v>
      </c>
      <c r="ED85">
        <v>0.105592</v>
      </c>
      <c r="EE85">
        <v>21152</v>
      </c>
      <c r="EF85">
        <v>27423</v>
      </c>
      <c r="EG85">
        <v>26451.6</v>
      </c>
      <c r="EH85">
        <v>33005.6</v>
      </c>
      <c r="EI85">
        <v>34932.9</v>
      </c>
      <c r="EJ85">
        <v>40315.1</v>
      </c>
      <c r="EK85">
        <v>41102.9</v>
      </c>
      <c r="EL85">
        <v>46065.3</v>
      </c>
      <c r="EM85">
        <v>2.03562</v>
      </c>
      <c r="EN85">
        <v>2.00205</v>
      </c>
      <c r="EO85">
        <v>0.128895</v>
      </c>
      <c r="EP85">
        <v>0</v>
      </c>
      <c r="EQ85">
        <v>25.8758</v>
      </c>
      <c r="ER85">
        <v>999.9</v>
      </c>
      <c r="ES85">
        <v>67.40000000000001</v>
      </c>
      <c r="ET85">
        <v>27.4</v>
      </c>
      <c r="EU85">
        <v>24.4442</v>
      </c>
      <c r="EV85">
        <v>61.1326</v>
      </c>
      <c r="EW85">
        <v>31.8429</v>
      </c>
      <c r="EX85">
        <v>1</v>
      </c>
      <c r="EY85">
        <v>0.286568</v>
      </c>
      <c r="EZ85">
        <v>0.459341</v>
      </c>
      <c r="FA85">
        <v>20.2714</v>
      </c>
      <c r="FB85">
        <v>5.18734</v>
      </c>
      <c r="FC85">
        <v>11.9441</v>
      </c>
      <c r="FD85">
        <v>4.95565</v>
      </c>
      <c r="FE85">
        <v>3.285</v>
      </c>
      <c r="FF85">
        <v>9999</v>
      </c>
      <c r="FG85">
        <v>9999</v>
      </c>
      <c r="FH85">
        <v>9999</v>
      </c>
      <c r="FI85">
        <v>999.9</v>
      </c>
      <c r="FJ85">
        <v>1.86127</v>
      </c>
      <c r="FK85">
        <v>1.86263</v>
      </c>
      <c r="FL85">
        <v>1.86005</v>
      </c>
      <c r="FM85">
        <v>1.85837</v>
      </c>
      <c r="FN85">
        <v>1.86209</v>
      </c>
      <c r="FO85">
        <v>1.85883</v>
      </c>
      <c r="FP85">
        <v>1.85791</v>
      </c>
      <c r="FQ85">
        <v>1.86081</v>
      </c>
      <c r="FR85">
        <v>0</v>
      </c>
      <c r="FS85">
        <v>0</v>
      </c>
      <c r="FT85">
        <v>0</v>
      </c>
      <c r="FU85">
        <v>4.5</v>
      </c>
      <c r="FV85" t="s">
        <v>361</v>
      </c>
      <c r="FW85" t="s">
        <v>362</v>
      </c>
      <c r="FX85" t="s">
        <v>363</v>
      </c>
      <c r="FY85" t="s">
        <v>364</v>
      </c>
      <c r="FZ85" t="s">
        <v>364</v>
      </c>
      <c r="GA85" t="s">
        <v>363</v>
      </c>
      <c r="GB85">
        <v>0</v>
      </c>
      <c r="GC85">
        <v>100</v>
      </c>
      <c r="GD85">
        <v>100</v>
      </c>
      <c r="GE85">
        <v>-0.361</v>
      </c>
      <c r="GF85">
        <v>0.2974</v>
      </c>
      <c r="GG85">
        <v>-1.589593225013521</v>
      </c>
      <c r="GH85">
        <v>0.00192992804097616</v>
      </c>
      <c r="GI85">
        <v>3.244687122451424E-06</v>
      </c>
      <c r="GJ85">
        <v>-2.087531120305573E-09</v>
      </c>
      <c r="GK85">
        <v>0.05776174702018427</v>
      </c>
      <c r="GL85">
        <v>0.005089068596103195</v>
      </c>
      <c r="GM85">
        <v>0.0003257216593697226</v>
      </c>
      <c r="GN85">
        <v>-1.562898368296355E-06</v>
      </c>
      <c r="GO85">
        <v>0</v>
      </c>
      <c r="GP85">
        <v>1257</v>
      </c>
      <c r="GQ85">
        <v>1</v>
      </c>
      <c r="GR85">
        <v>31</v>
      </c>
      <c r="GS85">
        <v>261.5</v>
      </c>
      <c r="GT85">
        <v>261.4</v>
      </c>
      <c r="GU85">
        <v>1.07788</v>
      </c>
      <c r="GV85">
        <v>2.38647</v>
      </c>
      <c r="GW85">
        <v>1.44775</v>
      </c>
      <c r="GX85">
        <v>2.20337</v>
      </c>
      <c r="GY85">
        <v>1.44653</v>
      </c>
      <c r="GZ85">
        <v>2.34497</v>
      </c>
      <c r="HA85">
        <v>33.1099</v>
      </c>
      <c r="HB85">
        <v>14.7975</v>
      </c>
      <c r="HC85">
        <v>18</v>
      </c>
      <c r="HD85">
        <v>531.677</v>
      </c>
      <c r="HE85">
        <v>523.458</v>
      </c>
      <c r="HF85">
        <v>25.0003</v>
      </c>
      <c r="HG85">
        <v>30.6559</v>
      </c>
      <c r="HH85">
        <v>30.0001</v>
      </c>
      <c r="HI85">
        <v>31.0106</v>
      </c>
      <c r="HJ85">
        <v>31.0176</v>
      </c>
      <c r="HK85">
        <v>21.5712</v>
      </c>
      <c r="HL85">
        <v>20.0583</v>
      </c>
      <c r="HM85">
        <v>100</v>
      </c>
      <c r="HN85">
        <v>25</v>
      </c>
      <c r="HO85">
        <v>420</v>
      </c>
      <c r="HP85">
        <v>21.5</v>
      </c>
      <c r="HQ85">
        <v>103.161</v>
      </c>
      <c r="HR85">
        <v>102.035</v>
      </c>
    </row>
    <row r="86" spans="1:226">
      <c r="A86">
        <v>68</v>
      </c>
      <c r="B86">
        <v>1774682014</v>
      </c>
      <c r="C86">
        <v>268</v>
      </c>
      <c r="D86" t="s">
        <v>498</v>
      </c>
      <c r="E86" t="s">
        <v>499</v>
      </c>
      <c r="F86">
        <v>5</v>
      </c>
      <c r="I86">
        <v>1774682011.1</v>
      </c>
      <c r="J86">
        <f>(K86)/1000</f>
        <v>0</v>
      </c>
      <c r="K86">
        <f>IF(BF86, AN86, AH86)</f>
        <v>0</v>
      </c>
      <c r="L86">
        <f>IF(BF86, AI86, AG86)</f>
        <v>0</v>
      </c>
      <c r="M86">
        <f>BH86 - IF(AU86&gt;1, L86*BB86*100.0/(AW86), 0)</f>
        <v>0</v>
      </c>
      <c r="N86">
        <f>((T86-J86/2)*M86-L86)/(T86+J86/2)</f>
        <v>0</v>
      </c>
      <c r="O86">
        <f>N86*(BO86+BP86)/1000.0</f>
        <v>0</v>
      </c>
      <c r="P86">
        <f>(BH86 - IF(AU86&gt;1, L86*BB86*100.0/(AW86), 0))*(BO86+BP86)/1000.0</f>
        <v>0</v>
      </c>
      <c r="Q86">
        <f>2.0/((1/S86-1/R86)+SIGN(S86)*SQRT((1/S86-1/R86)*(1/S86-1/R86) + 4*BC86/((BC86+1)*(BC86+1))*(2*1/S86*1/R86-1/R86*1/R86)))</f>
        <v>0</v>
      </c>
      <c r="R86">
        <f>IF(LEFT(BD86,1)&lt;&gt;"0",IF(LEFT(BD86,1)="1",3.0,BE86),$D$5+$E$5*(BV86*BO86/($K$5*1000))+$F$5*(BV86*BO86/($K$5*1000))*MAX(MIN(BB86,$J$5),$I$5)*MAX(MIN(BB86,$J$5),$I$5)+$G$5*MAX(MIN(BB86,$J$5),$I$5)*(BV86*BO86/($K$5*1000))+$H$5*(BV86*BO86/($K$5*1000))*(BV86*BO86/($K$5*1000)))</f>
        <v>0</v>
      </c>
      <c r="S86">
        <f>J86*(1000-(1000*0.61365*exp(17.502*W86/(240.97+W86))/(BO86+BP86)+BJ86)/2)/(1000*0.61365*exp(17.502*W86/(240.97+W86))/(BO86+BP86)-BJ86)</f>
        <v>0</v>
      </c>
      <c r="T86">
        <f>1/((BC86+1)/(Q86/1.6)+1/(R86/1.37)) + BC86/((BC86+1)/(Q86/1.6) + BC86/(R86/1.37))</f>
        <v>0</v>
      </c>
      <c r="U86">
        <f>(AX86*BA86)</f>
        <v>0</v>
      </c>
      <c r="V86">
        <f>(BQ86+(U86+2*0.95*5.67E-8*(((BQ86+$B$9)+273)^4-(BQ86+273)^4)-44100*J86)/(1.84*29.3*R86+8*0.95*5.67E-8*(BQ86+273)^3))</f>
        <v>0</v>
      </c>
      <c r="W86">
        <f>($C$9*BR86+$D$9*BS86+$E$9*V86)</f>
        <v>0</v>
      </c>
      <c r="X86">
        <f>0.61365*exp(17.502*W86/(240.97+W86))</f>
        <v>0</v>
      </c>
      <c r="Y86">
        <f>(Z86/AA86*100)</f>
        <v>0</v>
      </c>
      <c r="Z86">
        <f>BJ86*(BO86+BP86)/1000</f>
        <v>0</v>
      </c>
      <c r="AA86">
        <f>0.61365*exp(17.502*BQ86/(240.97+BQ86))</f>
        <v>0</v>
      </c>
      <c r="AB86">
        <f>(X86-BJ86*(BO86+BP86)/1000)</f>
        <v>0</v>
      </c>
      <c r="AC86">
        <f>(-J86*44100)</f>
        <v>0</v>
      </c>
      <c r="AD86">
        <f>2*29.3*R86*0.92*(BQ86-W86)</f>
        <v>0</v>
      </c>
      <c r="AE86">
        <f>2*0.95*5.67E-8*(((BQ86+$B$9)+273)^4-(W86+273)^4)</f>
        <v>0</v>
      </c>
      <c r="AF86">
        <f>U86+AE86+AC86+AD86</f>
        <v>0</v>
      </c>
      <c r="AG86">
        <f>BN86*AU86*(BI86-BH86*(1000-AU86*BK86)/(1000-AU86*BJ86))/(100*BB86)</f>
        <v>0</v>
      </c>
      <c r="AH86">
        <f>1000*BN86*AU86*(BJ86-BK86)/(100*BB86*(1000-AU86*BJ86))</f>
        <v>0</v>
      </c>
      <c r="AI86">
        <f>(AJ86 - AK86 - BO86*1E3/(8.314*(BQ86+273.15)) * AM86/BN86 * AL86) * BN86/(100*BB86) * (1000 - BK86)/1000</f>
        <v>0</v>
      </c>
      <c r="AJ86">
        <v>429.2768849177847</v>
      </c>
      <c r="AK86">
        <v>428.8541575757577</v>
      </c>
      <c r="AL86">
        <v>8.02741748152951E-06</v>
      </c>
      <c r="AM86">
        <v>61.35787655002243</v>
      </c>
      <c r="AN86">
        <f>(AP86 - AO86 + BO86*1E3/(8.314*(BQ86+273.15)) * AR86/BN86 * AQ86) * BN86/(100*BB86) * 1000/(1000 - AP86)</f>
        <v>0</v>
      </c>
      <c r="AO86">
        <v>21.50984853968571</v>
      </c>
      <c r="AP86">
        <v>21.51183566433568</v>
      </c>
      <c r="AQ86">
        <v>2.38542712870331E-07</v>
      </c>
      <c r="AR86">
        <v>91.88205700752289</v>
      </c>
      <c r="AS86">
        <v>0</v>
      </c>
      <c r="AT86">
        <v>0</v>
      </c>
      <c r="AU86">
        <f>IF(AS86*$H$15&gt;=AW86,1.0,(AW86/(AW86-AS86*$H$15)))</f>
        <v>0</v>
      </c>
      <c r="AV86">
        <f>(AU86-1)*100</f>
        <v>0</v>
      </c>
      <c r="AW86">
        <f>MAX(0,($B$15+$C$15*BV86)/(1+$D$15*BV86)*BO86/(BQ86+273)*$E$15)</f>
        <v>0</v>
      </c>
      <c r="AX86">
        <f>$B$13*BW86+$C$13*BX86+$F$13*CI86*(1-CL86)</f>
        <v>0</v>
      </c>
      <c r="AY86">
        <f>AX86*AZ86</f>
        <v>0</v>
      </c>
      <c r="AZ86">
        <f>($B$13*$D$11+$C$13*$D$11+$F$13*((CV86+CN86)/MAX(CV86+CN86+CW86, 0.1)*$I$11+CW86/MAX(CV86+CN86+CW86, 0.1)*$J$11))/($B$13+$C$13+$F$13)</f>
        <v>0</v>
      </c>
      <c r="BA86">
        <f>($B$13*$K$11+$C$13*$K$11+$F$13*((CV86+CN86)/MAX(CV86+CN86+CW86, 0.1)*$P$11+CW86/MAX(CV86+CN86+CW86, 0.1)*$Q$11))/($B$13+$C$13+$F$13)</f>
        <v>0</v>
      </c>
      <c r="BB86">
        <v>6</v>
      </c>
      <c r="BC86">
        <v>0.5</v>
      </c>
      <c r="BD86" t="s">
        <v>358</v>
      </c>
      <c r="BE86">
        <v>2</v>
      </c>
      <c r="BF86" t="b">
        <v>1</v>
      </c>
      <c r="BG86">
        <v>1774682011.1</v>
      </c>
      <c r="BH86">
        <v>419.622</v>
      </c>
      <c r="BI86">
        <v>420.0313</v>
      </c>
      <c r="BJ86">
        <v>21.5121</v>
      </c>
      <c r="BK86">
        <v>21.50948</v>
      </c>
      <c r="BL86">
        <v>419.9835</v>
      </c>
      <c r="BM86">
        <v>21.2147</v>
      </c>
      <c r="BN86">
        <v>499.9645</v>
      </c>
      <c r="BO86">
        <v>101.0279</v>
      </c>
      <c r="BP86">
        <v>0.09985973000000001</v>
      </c>
      <c r="BQ86">
        <v>26.91499</v>
      </c>
      <c r="BR86">
        <v>27.98371</v>
      </c>
      <c r="BS86">
        <v>999.9</v>
      </c>
      <c r="BT86">
        <v>0</v>
      </c>
      <c r="BU86">
        <v>0</v>
      </c>
      <c r="BV86">
        <v>10023.57</v>
      </c>
      <c r="BW86">
        <v>0</v>
      </c>
      <c r="BX86">
        <v>0.3833920000000001</v>
      </c>
      <c r="BY86">
        <v>-0.4092011</v>
      </c>
      <c r="BZ86">
        <v>428.8475</v>
      </c>
      <c r="CA86">
        <v>429.2646000000001</v>
      </c>
      <c r="CB86">
        <v>0.002615548</v>
      </c>
      <c r="CC86">
        <v>420.0313</v>
      </c>
      <c r="CD86">
        <v>21.50948</v>
      </c>
      <c r="CE86">
        <v>2.173322</v>
      </c>
      <c r="CF86">
        <v>2.173056</v>
      </c>
      <c r="CG86">
        <v>18.767</v>
      </c>
      <c r="CH86">
        <v>18.76504</v>
      </c>
      <c r="CI86">
        <v>1800.009</v>
      </c>
      <c r="CJ86">
        <v>0</v>
      </c>
      <c r="CK86">
        <v>1</v>
      </c>
      <c r="CL86">
        <v>0</v>
      </c>
      <c r="CM86">
        <v>1.77806</v>
      </c>
      <c r="CN86">
        <v>0</v>
      </c>
      <c r="CO86">
        <v>94.5288</v>
      </c>
      <c r="CP86">
        <v>9208.230999999998</v>
      </c>
      <c r="CQ86">
        <v>39</v>
      </c>
      <c r="CR86">
        <v>39.75</v>
      </c>
      <c r="CS86">
        <v>39.375</v>
      </c>
      <c r="CT86">
        <v>38.312</v>
      </c>
      <c r="CU86">
        <v>38.875</v>
      </c>
      <c r="CV86">
        <v>0</v>
      </c>
      <c r="CW86">
        <v>1800.009</v>
      </c>
      <c r="CX86">
        <v>0</v>
      </c>
      <c r="CY86">
        <v>1774682012.6</v>
      </c>
      <c r="CZ86">
        <v>0</v>
      </c>
      <c r="DA86">
        <v>1774666326.5</v>
      </c>
      <c r="DB86" t="s">
        <v>359</v>
      </c>
      <c r="DC86">
        <v>1774666322</v>
      </c>
      <c r="DD86">
        <v>1774666326.5</v>
      </c>
      <c r="DE86">
        <v>2</v>
      </c>
      <c r="DF86">
        <v>0.343</v>
      </c>
      <c r="DG86">
        <v>-0.026</v>
      </c>
      <c r="DH86">
        <v>-0.36</v>
      </c>
      <c r="DI86">
        <v>0.298</v>
      </c>
      <c r="DJ86">
        <v>420</v>
      </c>
      <c r="DK86">
        <v>22</v>
      </c>
      <c r="DL86">
        <v>0.17</v>
      </c>
      <c r="DM86">
        <v>0.02</v>
      </c>
      <c r="DN86">
        <v>-0.3932516829268292</v>
      </c>
      <c r="DO86">
        <v>-0.2015812055749128</v>
      </c>
      <c r="DP86">
        <v>0.03264966805227665</v>
      </c>
      <c r="DQ86">
        <v>0</v>
      </c>
      <c r="DR86">
        <v>0.004043625609756098</v>
      </c>
      <c r="DS86">
        <v>-0.01283241909407663</v>
      </c>
      <c r="DT86">
        <v>0.001362219264647159</v>
      </c>
      <c r="DU86">
        <v>1</v>
      </c>
      <c r="DV86">
        <v>1</v>
      </c>
      <c r="DW86">
        <v>2</v>
      </c>
      <c r="DX86" t="s">
        <v>367</v>
      </c>
      <c r="DY86">
        <v>3.13049</v>
      </c>
      <c r="DZ86">
        <v>2.80656</v>
      </c>
      <c r="EA86">
        <v>0.0997783</v>
      </c>
      <c r="EB86">
        <v>0.0994912</v>
      </c>
      <c r="EC86">
        <v>0.105913</v>
      </c>
      <c r="ED86">
        <v>0.105588</v>
      </c>
      <c r="EE86">
        <v>21152.1</v>
      </c>
      <c r="EF86">
        <v>27422.4</v>
      </c>
      <c r="EG86">
        <v>26451.6</v>
      </c>
      <c r="EH86">
        <v>33004.8</v>
      </c>
      <c r="EI86">
        <v>34932.9</v>
      </c>
      <c r="EJ86">
        <v>40314.5</v>
      </c>
      <c r="EK86">
        <v>41102.9</v>
      </c>
      <c r="EL86">
        <v>46064.4</v>
      </c>
      <c r="EM86">
        <v>2.03568</v>
      </c>
      <c r="EN86">
        <v>2.00198</v>
      </c>
      <c r="EO86">
        <v>0.128746</v>
      </c>
      <c r="EP86">
        <v>0</v>
      </c>
      <c r="EQ86">
        <v>25.8751</v>
      </c>
      <c r="ER86">
        <v>999.9</v>
      </c>
      <c r="ES86">
        <v>67.40000000000001</v>
      </c>
      <c r="ET86">
        <v>27.4</v>
      </c>
      <c r="EU86">
        <v>24.4441</v>
      </c>
      <c r="EV86">
        <v>60.9126</v>
      </c>
      <c r="EW86">
        <v>31.7428</v>
      </c>
      <c r="EX86">
        <v>1</v>
      </c>
      <c r="EY86">
        <v>0.286763</v>
      </c>
      <c r="EZ86">
        <v>0.460177</v>
      </c>
      <c r="FA86">
        <v>20.2715</v>
      </c>
      <c r="FB86">
        <v>5.18719</v>
      </c>
      <c r="FC86">
        <v>11.9441</v>
      </c>
      <c r="FD86">
        <v>4.95575</v>
      </c>
      <c r="FE86">
        <v>3.285</v>
      </c>
      <c r="FF86">
        <v>9999</v>
      </c>
      <c r="FG86">
        <v>9999</v>
      </c>
      <c r="FH86">
        <v>9999</v>
      </c>
      <c r="FI86">
        <v>999.9</v>
      </c>
      <c r="FJ86">
        <v>1.86127</v>
      </c>
      <c r="FK86">
        <v>1.86264</v>
      </c>
      <c r="FL86">
        <v>1.86005</v>
      </c>
      <c r="FM86">
        <v>1.85837</v>
      </c>
      <c r="FN86">
        <v>1.86217</v>
      </c>
      <c r="FO86">
        <v>1.85884</v>
      </c>
      <c r="FP86">
        <v>1.85791</v>
      </c>
      <c r="FQ86">
        <v>1.86081</v>
      </c>
      <c r="FR86">
        <v>0</v>
      </c>
      <c r="FS86">
        <v>0</v>
      </c>
      <c r="FT86">
        <v>0</v>
      </c>
      <c r="FU86">
        <v>4.5</v>
      </c>
      <c r="FV86" t="s">
        <v>361</v>
      </c>
      <c r="FW86" t="s">
        <v>362</v>
      </c>
      <c r="FX86" t="s">
        <v>363</v>
      </c>
      <c r="FY86" t="s">
        <v>364</v>
      </c>
      <c r="FZ86" t="s">
        <v>364</v>
      </c>
      <c r="GA86" t="s">
        <v>363</v>
      </c>
      <c r="GB86">
        <v>0</v>
      </c>
      <c r="GC86">
        <v>100</v>
      </c>
      <c r="GD86">
        <v>100</v>
      </c>
      <c r="GE86">
        <v>-0.362</v>
      </c>
      <c r="GF86">
        <v>0.2974</v>
      </c>
      <c r="GG86">
        <v>-1.589593225013521</v>
      </c>
      <c r="GH86">
        <v>0.00192992804097616</v>
      </c>
      <c r="GI86">
        <v>3.244687122451424E-06</v>
      </c>
      <c r="GJ86">
        <v>-2.087531120305573E-09</v>
      </c>
      <c r="GK86">
        <v>0.05776174702018427</v>
      </c>
      <c r="GL86">
        <v>0.005089068596103195</v>
      </c>
      <c r="GM86">
        <v>0.0003257216593697226</v>
      </c>
      <c r="GN86">
        <v>-1.562898368296355E-06</v>
      </c>
      <c r="GO86">
        <v>0</v>
      </c>
      <c r="GP86">
        <v>1257</v>
      </c>
      <c r="GQ86">
        <v>1</v>
      </c>
      <c r="GR86">
        <v>31</v>
      </c>
      <c r="GS86">
        <v>261.5</v>
      </c>
      <c r="GT86">
        <v>261.5</v>
      </c>
      <c r="GU86">
        <v>1.07788</v>
      </c>
      <c r="GV86">
        <v>2.40112</v>
      </c>
      <c r="GW86">
        <v>1.44775</v>
      </c>
      <c r="GX86">
        <v>2.20337</v>
      </c>
      <c r="GY86">
        <v>1.44653</v>
      </c>
      <c r="GZ86">
        <v>2.2937</v>
      </c>
      <c r="HA86">
        <v>33.0875</v>
      </c>
      <c r="HB86">
        <v>14.7887</v>
      </c>
      <c r="HC86">
        <v>18</v>
      </c>
      <c r="HD86">
        <v>531.708</v>
      </c>
      <c r="HE86">
        <v>523.407</v>
      </c>
      <c r="HF86">
        <v>25.0002</v>
      </c>
      <c r="HG86">
        <v>30.6559</v>
      </c>
      <c r="HH86">
        <v>30.0001</v>
      </c>
      <c r="HI86">
        <v>31.0106</v>
      </c>
      <c r="HJ86">
        <v>31.0176</v>
      </c>
      <c r="HK86">
        <v>21.5718</v>
      </c>
      <c r="HL86">
        <v>20.0583</v>
      </c>
      <c r="HM86">
        <v>100</v>
      </c>
      <c r="HN86">
        <v>25</v>
      </c>
      <c r="HO86">
        <v>420</v>
      </c>
      <c r="HP86">
        <v>21.5</v>
      </c>
      <c r="HQ86">
        <v>103.161</v>
      </c>
      <c r="HR86">
        <v>102.033</v>
      </c>
    </row>
    <row r="87" spans="1:226">
      <c r="A87">
        <v>69</v>
      </c>
      <c r="B87">
        <v>1774682018</v>
      </c>
      <c r="C87">
        <v>272</v>
      </c>
      <c r="D87" t="s">
        <v>500</v>
      </c>
      <c r="E87" t="s">
        <v>501</v>
      </c>
      <c r="F87">
        <v>5</v>
      </c>
      <c r="I87">
        <v>1774682015.1</v>
      </c>
      <c r="J87">
        <f>(K87)/1000</f>
        <v>0</v>
      </c>
      <c r="K87">
        <f>IF(BF87, AN87, AH87)</f>
        <v>0</v>
      </c>
      <c r="L87">
        <f>IF(BF87, AI87, AG87)</f>
        <v>0</v>
      </c>
      <c r="M87">
        <f>BH87 - IF(AU87&gt;1, L87*BB87*100.0/(AW87), 0)</f>
        <v>0</v>
      </c>
      <c r="N87">
        <f>((T87-J87/2)*M87-L87)/(T87+J87/2)</f>
        <v>0</v>
      </c>
      <c r="O87">
        <f>N87*(BO87+BP87)/1000.0</f>
        <v>0</v>
      </c>
      <c r="P87">
        <f>(BH87 - IF(AU87&gt;1, L87*BB87*100.0/(AW87), 0))*(BO87+BP87)/1000.0</f>
        <v>0</v>
      </c>
      <c r="Q87">
        <f>2.0/((1/S87-1/R87)+SIGN(S87)*SQRT((1/S87-1/R87)*(1/S87-1/R87) + 4*BC87/((BC87+1)*(BC87+1))*(2*1/S87*1/R87-1/R87*1/R87)))</f>
        <v>0</v>
      </c>
      <c r="R87">
        <f>IF(LEFT(BD87,1)&lt;&gt;"0",IF(LEFT(BD87,1)="1",3.0,BE87),$D$5+$E$5*(BV87*BO87/($K$5*1000))+$F$5*(BV87*BO87/($K$5*1000))*MAX(MIN(BB87,$J$5),$I$5)*MAX(MIN(BB87,$J$5),$I$5)+$G$5*MAX(MIN(BB87,$J$5),$I$5)*(BV87*BO87/($K$5*1000))+$H$5*(BV87*BO87/($K$5*1000))*(BV87*BO87/($K$5*1000)))</f>
        <v>0</v>
      </c>
      <c r="S87">
        <f>J87*(1000-(1000*0.61365*exp(17.502*W87/(240.97+W87))/(BO87+BP87)+BJ87)/2)/(1000*0.61365*exp(17.502*W87/(240.97+W87))/(BO87+BP87)-BJ87)</f>
        <v>0</v>
      </c>
      <c r="T87">
        <f>1/((BC87+1)/(Q87/1.6)+1/(R87/1.37)) + BC87/((BC87+1)/(Q87/1.6) + BC87/(R87/1.37))</f>
        <v>0</v>
      </c>
      <c r="U87">
        <f>(AX87*BA87)</f>
        <v>0</v>
      </c>
      <c r="V87">
        <f>(BQ87+(U87+2*0.95*5.67E-8*(((BQ87+$B$9)+273)^4-(BQ87+273)^4)-44100*J87)/(1.84*29.3*R87+8*0.95*5.67E-8*(BQ87+273)^3))</f>
        <v>0</v>
      </c>
      <c r="W87">
        <f>($C$9*BR87+$D$9*BS87+$E$9*V87)</f>
        <v>0</v>
      </c>
      <c r="X87">
        <f>0.61365*exp(17.502*W87/(240.97+W87))</f>
        <v>0</v>
      </c>
      <c r="Y87">
        <f>(Z87/AA87*100)</f>
        <v>0</v>
      </c>
      <c r="Z87">
        <f>BJ87*(BO87+BP87)/1000</f>
        <v>0</v>
      </c>
      <c r="AA87">
        <f>0.61365*exp(17.502*BQ87/(240.97+BQ87))</f>
        <v>0</v>
      </c>
      <c r="AB87">
        <f>(X87-BJ87*(BO87+BP87)/1000)</f>
        <v>0</v>
      </c>
      <c r="AC87">
        <f>(-J87*44100)</f>
        <v>0</v>
      </c>
      <c r="AD87">
        <f>2*29.3*R87*0.92*(BQ87-W87)</f>
        <v>0</v>
      </c>
      <c r="AE87">
        <f>2*0.95*5.67E-8*(((BQ87+$B$9)+273)^4-(W87+273)^4)</f>
        <v>0</v>
      </c>
      <c r="AF87">
        <f>U87+AE87+AC87+AD87</f>
        <v>0</v>
      </c>
      <c r="AG87">
        <f>BN87*AU87*(BI87-BH87*(1000-AU87*BK87)/(1000-AU87*BJ87))/(100*BB87)</f>
        <v>0</v>
      </c>
      <c r="AH87">
        <f>1000*BN87*AU87*(BJ87-BK87)/(100*BB87*(1000-AU87*BJ87))</f>
        <v>0</v>
      </c>
      <c r="AI87">
        <f>(AJ87 - AK87 - BO87*1E3/(8.314*(BQ87+273.15)) * AM87/BN87 * AL87) * BN87/(100*BB87) * (1000 - BK87)/1000</f>
        <v>0</v>
      </c>
      <c r="AJ87">
        <v>429.2137964057636</v>
      </c>
      <c r="AK87">
        <v>428.8335454545451</v>
      </c>
      <c r="AL87">
        <v>-2.168000627502031E-05</v>
      </c>
      <c r="AM87">
        <v>61.35787655002243</v>
      </c>
      <c r="AN87">
        <f>(AP87 - AO87 + BO87*1E3/(8.314*(BQ87+273.15)) * AR87/BN87 * AQ87) * BN87/(100*BB87) * 1000/(1000 - AP87)</f>
        <v>0</v>
      </c>
      <c r="AO87">
        <v>21.50887811060075</v>
      </c>
      <c r="AP87">
        <v>21.51232937062937</v>
      </c>
      <c r="AQ87">
        <v>2.511667932399364E-06</v>
      </c>
      <c r="AR87">
        <v>91.88205700752289</v>
      </c>
      <c r="AS87">
        <v>0</v>
      </c>
      <c r="AT87">
        <v>0</v>
      </c>
      <c r="AU87">
        <f>IF(AS87*$H$15&gt;=AW87,1.0,(AW87/(AW87-AS87*$H$15)))</f>
        <v>0</v>
      </c>
      <c r="AV87">
        <f>(AU87-1)*100</f>
        <v>0</v>
      </c>
      <c r="AW87">
        <f>MAX(0,($B$15+$C$15*BV87)/(1+$D$15*BV87)*BO87/(BQ87+273)*$E$15)</f>
        <v>0</v>
      </c>
      <c r="AX87">
        <f>$B$13*BW87+$C$13*BX87+$F$13*CI87*(1-CL87)</f>
        <v>0</v>
      </c>
      <c r="AY87">
        <f>AX87*AZ87</f>
        <v>0</v>
      </c>
      <c r="AZ87">
        <f>($B$13*$D$11+$C$13*$D$11+$F$13*((CV87+CN87)/MAX(CV87+CN87+CW87, 0.1)*$I$11+CW87/MAX(CV87+CN87+CW87, 0.1)*$J$11))/($B$13+$C$13+$F$13)</f>
        <v>0</v>
      </c>
      <c r="BA87">
        <f>($B$13*$K$11+$C$13*$K$11+$F$13*((CV87+CN87)/MAX(CV87+CN87+CW87, 0.1)*$P$11+CW87/MAX(CV87+CN87+CW87, 0.1)*$Q$11))/($B$13+$C$13+$F$13)</f>
        <v>0</v>
      </c>
      <c r="BB87">
        <v>6</v>
      </c>
      <c r="BC87">
        <v>0.5</v>
      </c>
      <c r="BD87" t="s">
        <v>358</v>
      </c>
      <c r="BE87">
        <v>2</v>
      </c>
      <c r="BF87" t="b">
        <v>1</v>
      </c>
      <c r="BG87">
        <v>1774682015.1</v>
      </c>
      <c r="BH87">
        <v>419.6215999999999</v>
      </c>
      <c r="BI87">
        <v>419.9974</v>
      </c>
      <c r="BJ87">
        <v>21.51228</v>
      </c>
      <c r="BK87">
        <v>21.50902</v>
      </c>
      <c r="BL87">
        <v>419.9828000000001</v>
      </c>
      <c r="BM87">
        <v>21.21488</v>
      </c>
      <c r="BN87">
        <v>500.0461</v>
      </c>
      <c r="BO87">
        <v>101.027</v>
      </c>
      <c r="BP87">
        <v>0.10002501</v>
      </c>
      <c r="BQ87">
        <v>26.91659</v>
      </c>
      <c r="BR87">
        <v>27.98066</v>
      </c>
      <c r="BS87">
        <v>999.9</v>
      </c>
      <c r="BT87">
        <v>0</v>
      </c>
      <c r="BU87">
        <v>0</v>
      </c>
      <c r="BV87">
        <v>10001.125</v>
      </c>
      <c r="BW87">
        <v>0</v>
      </c>
      <c r="BX87">
        <v>0.3833920000000001</v>
      </c>
      <c r="BY87">
        <v>-0.3758515</v>
      </c>
      <c r="BZ87">
        <v>428.8471000000001</v>
      </c>
      <c r="CA87">
        <v>429.2296</v>
      </c>
      <c r="CB87">
        <v>0.003247644</v>
      </c>
      <c r="CC87">
        <v>419.9974</v>
      </c>
      <c r="CD87">
        <v>21.50902</v>
      </c>
      <c r="CE87">
        <v>2.173319</v>
      </c>
      <c r="CF87">
        <v>2.17299</v>
      </c>
      <c r="CG87">
        <v>18.76699</v>
      </c>
      <c r="CH87">
        <v>18.76457</v>
      </c>
      <c r="CI87">
        <v>1800.003</v>
      </c>
      <c r="CJ87">
        <v>0</v>
      </c>
      <c r="CK87">
        <v>1</v>
      </c>
      <c r="CL87">
        <v>0</v>
      </c>
      <c r="CM87">
        <v>1.88401</v>
      </c>
      <c r="CN87">
        <v>0</v>
      </c>
      <c r="CO87">
        <v>94.50989999999999</v>
      </c>
      <c r="CP87">
        <v>9208.212</v>
      </c>
      <c r="CQ87">
        <v>39</v>
      </c>
      <c r="CR87">
        <v>39.75</v>
      </c>
      <c r="CS87">
        <v>39.375</v>
      </c>
      <c r="CT87">
        <v>38.312</v>
      </c>
      <c r="CU87">
        <v>38.8874</v>
      </c>
      <c r="CV87">
        <v>0</v>
      </c>
      <c r="CW87">
        <v>1800.003</v>
      </c>
      <c r="CX87">
        <v>0</v>
      </c>
      <c r="CY87">
        <v>1774682016.2</v>
      </c>
      <c r="CZ87">
        <v>0</v>
      </c>
      <c r="DA87">
        <v>1774666326.5</v>
      </c>
      <c r="DB87" t="s">
        <v>359</v>
      </c>
      <c r="DC87">
        <v>1774666322</v>
      </c>
      <c r="DD87">
        <v>1774666326.5</v>
      </c>
      <c r="DE87">
        <v>2</v>
      </c>
      <c r="DF87">
        <v>0.343</v>
      </c>
      <c r="DG87">
        <v>-0.026</v>
      </c>
      <c r="DH87">
        <v>-0.36</v>
      </c>
      <c r="DI87">
        <v>0.298</v>
      </c>
      <c r="DJ87">
        <v>420</v>
      </c>
      <c r="DK87">
        <v>22</v>
      </c>
      <c r="DL87">
        <v>0.17</v>
      </c>
      <c r="DM87">
        <v>0.02</v>
      </c>
      <c r="DN87">
        <v>-0.3950499756097561</v>
      </c>
      <c r="DO87">
        <v>0.04023175609756118</v>
      </c>
      <c r="DP87">
        <v>0.03174638575663632</v>
      </c>
      <c r="DQ87">
        <v>1</v>
      </c>
      <c r="DR87">
        <v>0.003615635365853658</v>
      </c>
      <c r="DS87">
        <v>-0.006626164599303126</v>
      </c>
      <c r="DT87">
        <v>0.001007086350622543</v>
      </c>
      <c r="DU87">
        <v>1</v>
      </c>
      <c r="DV87">
        <v>2</v>
      </c>
      <c r="DW87">
        <v>2</v>
      </c>
      <c r="DX87" t="s">
        <v>360</v>
      </c>
      <c r="DY87">
        <v>3.1305</v>
      </c>
      <c r="DZ87">
        <v>2.80649</v>
      </c>
      <c r="EA87">
        <v>0.0997789</v>
      </c>
      <c r="EB87">
        <v>0.09949280000000001</v>
      </c>
      <c r="EC87">
        <v>0.105911</v>
      </c>
      <c r="ED87">
        <v>0.105589</v>
      </c>
      <c r="EE87">
        <v>21152</v>
      </c>
      <c r="EF87">
        <v>27422.6</v>
      </c>
      <c r="EG87">
        <v>26451.5</v>
      </c>
      <c r="EH87">
        <v>33005</v>
      </c>
      <c r="EI87">
        <v>34932.7</v>
      </c>
      <c r="EJ87">
        <v>40314.6</v>
      </c>
      <c r="EK87">
        <v>41102.6</v>
      </c>
      <c r="EL87">
        <v>46064.6</v>
      </c>
      <c r="EM87">
        <v>2.03577</v>
      </c>
      <c r="EN87">
        <v>2.00213</v>
      </c>
      <c r="EO87">
        <v>0.12897</v>
      </c>
      <c r="EP87">
        <v>0</v>
      </c>
      <c r="EQ87">
        <v>25.8751</v>
      </c>
      <c r="ER87">
        <v>999.9</v>
      </c>
      <c r="ES87">
        <v>67.40000000000001</v>
      </c>
      <c r="ET87">
        <v>27.4</v>
      </c>
      <c r="EU87">
        <v>24.4459</v>
      </c>
      <c r="EV87">
        <v>61.2925</v>
      </c>
      <c r="EW87">
        <v>31.6266</v>
      </c>
      <c r="EX87">
        <v>1</v>
      </c>
      <c r="EY87">
        <v>0.286799</v>
      </c>
      <c r="EZ87">
        <v>0.462339</v>
      </c>
      <c r="FA87">
        <v>20.2714</v>
      </c>
      <c r="FB87">
        <v>5.18704</v>
      </c>
      <c r="FC87">
        <v>11.9441</v>
      </c>
      <c r="FD87">
        <v>4.9557</v>
      </c>
      <c r="FE87">
        <v>3.285</v>
      </c>
      <c r="FF87">
        <v>9999</v>
      </c>
      <c r="FG87">
        <v>9999</v>
      </c>
      <c r="FH87">
        <v>9999</v>
      </c>
      <c r="FI87">
        <v>999.9</v>
      </c>
      <c r="FJ87">
        <v>1.86127</v>
      </c>
      <c r="FK87">
        <v>1.86264</v>
      </c>
      <c r="FL87">
        <v>1.86005</v>
      </c>
      <c r="FM87">
        <v>1.85837</v>
      </c>
      <c r="FN87">
        <v>1.8621</v>
      </c>
      <c r="FO87">
        <v>1.85885</v>
      </c>
      <c r="FP87">
        <v>1.85791</v>
      </c>
      <c r="FQ87">
        <v>1.86081</v>
      </c>
      <c r="FR87">
        <v>0</v>
      </c>
      <c r="FS87">
        <v>0</v>
      </c>
      <c r="FT87">
        <v>0</v>
      </c>
      <c r="FU87">
        <v>4.5</v>
      </c>
      <c r="FV87" t="s">
        <v>361</v>
      </c>
      <c r="FW87" t="s">
        <v>362</v>
      </c>
      <c r="FX87" t="s">
        <v>363</v>
      </c>
      <c r="FY87" t="s">
        <v>364</v>
      </c>
      <c r="FZ87" t="s">
        <v>364</v>
      </c>
      <c r="GA87" t="s">
        <v>363</v>
      </c>
      <c r="GB87">
        <v>0</v>
      </c>
      <c r="GC87">
        <v>100</v>
      </c>
      <c r="GD87">
        <v>100</v>
      </c>
      <c r="GE87">
        <v>-0.361</v>
      </c>
      <c r="GF87">
        <v>0.2974</v>
      </c>
      <c r="GG87">
        <v>-1.589593225013521</v>
      </c>
      <c r="GH87">
        <v>0.00192992804097616</v>
      </c>
      <c r="GI87">
        <v>3.244687122451424E-06</v>
      </c>
      <c r="GJ87">
        <v>-2.087531120305573E-09</v>
      </c>
      <c r="GK87">
        <v>0.05776174702018427</v>
      </c>
      <c r="GL87">
        <v>0.005089068596103195</v>
      </c>
      <c r="GM87">
        <v>0.0003257216593697226</v>
      </c>
      <c r="GN87">
        <v>-1.562898368296355E-06</v>
      </c>
      <c r="GO87">
        <v>0</v>
      </c>
      <c r="GP87">
        <v>1257</v>
      </c>
      <c r="GQ87">
        <v>1</v>
      </c>
      <c r="GR87">
        <v>31</v>
      </c>
      <c r="GS87">
        <v>261.6</v>
      </c>
      <c r="GT87">
        <v>261.5</v>
      </c>
      <c r="GU87">
        <v>1.0791</v>
      </c>
      <c r="GV87">
        <v>2.39746</v>
      </c>
      <c r="GW87">
        <v>1.44775</v>
      </c>
      <c r="GX87">
        <v>2.20337</v>
      </c>
      <c r="GY87">
        <v>1.44653</v>
      </c>
      <c r="GZ87">
        <v>2.23755</v>
      </c>
      <c r="HA87">
        <v>33.1099</v>
      </c>
      <c r="HB87">
        <v>14.7887</v>
      </c>
      <c r="HC87">
        <v>18</v>
      </c>
      <c r="HD87">
        <v>531.772</v>
      </c>
      <c r="HE87">
        <v>523.509</v>
      </c>
      <c r="HF87">
        <v>25.0004</v>
      </c>
      <c r="HG87">
        <v>30.6559</v>
      </c>
      <c r="HH87">
        <v>30.0002</v>
      </c>
      <c r="HI87">
        <v>31.0106</v>
      </c>
      <c r="HJ87">
        <v>31.0176</v>
      </c>
      <c r="HK87">
        <v>21.5718</v>
      </c>
      <c r="HL87">
        <v>20.0583</v>
      </c>
      <c r="HM87">
        <v>100</v>
      </c>
      <c r="HN87">
        <v>25</v>
      </c>
      <c r="HO87">
        <v>420</v>
      </c>
      <c r="HP87">
        <v>21.5</v>
      </c>
      <c r="HQ87">
        <v>103.16</v>
      </c>
      <c r="HR87">
        <v>102.033</v>
      </c>
    </row>
    <row r="88" spans="1:226">
      <c r="A88">
        <v>70</v>
      </c>
      <c r="B88">
        <v>1774682022</v>
      </c>
      <c r="C88">
        <v>276</v>
      </c>
      <c r="D88" t="s">
        <v>502</v>
      </c>
      <c r="E88" t="s">
        <v>503</v>
      </c>
      <c r="F88">
        <v>5</v>
      </c>
      <c r="I88">
        <v>1774682019.1</v>
      </c>
      <c r="J88">
        <f>(K88)/1000</f>
        <v>0</v>
      </c>
      <c r="K88">
        <f>IF(BF88, AN88, AH88)</f>
        <v>0</v>
      </c>
      <c r="L88">
        <f>IF(BF88, AI88, AG88)</f>
        <v>0</v>
      </c>
      <c r="M88">
        <f>BH88 - IF(AU88&gt;1, L88*BB88*100.0/(AW88), 0)</f>
        <v>0</v>
      </c>
      <c r="N88">
        <f>((T88-J88/2)*M88-L88)/(T88+J88/2)</f>
        <v>0</v>
      </c>
      <c r="O88">
        <f>N88*(BO88+BP88)/1000.0</f>
        <v>0</v>
      </c>
      <c r="P88">
        <f>(BH88 - IF(AU88&gt;1, L88*BB88*100.0/(AW88), 0))*(BO88+BP88)/1000.0</f>
        <v>0</v>
      </c>
      <c r="Q88">
        <f>2.0/((1/S88-1/R88)+SIGN(S88)*SQRT((1/S88-1/R88)*(1/S88-1/R88) + 4*BC88/((BC88+1)*(BC88+1))*(2*1/S88*1/R88-1/R88*1/R88)))</f>
        <v>0</v>
      </c>
      <c r="R88">
        <f>IF(LEFT(BD88,1)&lt;&gt;"0",IF(LEFT(BD88,1)="1",3.0,BE88),$D$5+$E$5*(BV88*BO88/($K$5*1000))+$F$5*(BV88*BO88/($K$5*1000))*MAX(MIN(BB88,$J$5),$I$5)*MAX(MIN(BB88,$J$5),$I$5)+$G$5*MAX(MIN(BB88,$J$5),$I$5)*(BV88*BO88/($K$5*1000))+$H$5*(BV88*BO88/($K$5*1000))*(BV88*BO88/($K$5*1000)))</f>
        <v>0</v>
      </c>
      <c r="S88">
        <f>J88*(1000-(1000*0.61365*exp(17.502*W88/(240.97+W88))/(BO88+BP88)+BJ88)/2)/(1000*0.61365*exp(17.502*W88/(240.97+W88))/(BO88+BP88)-BJ88)</f>
        <v>0</v>
      </c>
      <c r="T88">
        <f>1/((BC88+1)/(Q88/1.6)+1/(R88/1.37)) + BC88/((BC88+1)/(Q88/1.6) + BC88/(R88/1.37))</f>
        <v>0</v>
      </c>
      <c r="U88">
        <f>(AX88*BA88)</f>
        <v>0</v>
      </c>
      <c r="V88">
        <f>(BQ88+(U88+2*0.95*5.67E-8*(((BQ88+$B$9)+273)^4-(BQ88+273)^4)-44100*J88)/(1.84*29.3*R88+8*0.95*5.67E-8*(BQ88+273)^3))</f>
        <v>0</v>
      </c>
      <c r="W88">
        <f>($C$9*BR88+$D$9*BS88+$E$9*V88)</f>
        <v>0</v>
      </c>
      <c r="X88">
        <f>0.61365*exp(17.502*W88/(240.97+W88))</f>
        <v>0</v>
      </c>
      <c r="Y88">
        <f>(Z88/AA88*100)</f>
        <v>0</v>
      </c>
      <c r="Z88">
        <f>BJ88*(BO88+BP88)/1000</f>
        <v>0</v>
      </c>
      <c r="AA88">
        <f>0.61365*exp(17.502*BQ88/(240.97+BQ88))</f>
        <v>0</v>
      </c>
      <c r="AB88">
        <f>(X88-BJ88*(BO88+BP88)/1000)</f>
        <v>0</v>
      </c>
      <c r="AC88">
        <f>(-J88*44100)</f>
        <v>0</v>
      </c>
      <c r="AD88">
        <f>2*29.3*R88*0.92*(BQ88-W88)</f>
        <v>0</v>
      </c>
      <c r="AE88">
        <f>2*0.95*5.67E-8*(((BQ88+$B$9)+273)^4-(W88+273)^4)</f>
        <v>0</v>
      </c>
      <c r="AF88">
        <f>U88+AE88+AC88+AD88</f>
        <v>0</v>
      </c>
      <c r="AG88">
        <f>BN88*AU88*(BI88-BH88*(1000-AU88*BK88)/(1000-AU88*BJ88))/(100*BB88)</f>
        <v>0</v>
      </c>
      <c r="AH88">
        <f>1000*BN88*AU88*(BJ88-BK88)/(100*BB88*(1000-AU88*BJ88))</f>
        <v>0</v>
      </c>
      <c r="AI88">
        <f>(AJ88 - AK88 - BO88*1E3/(8.314*(BQ88+273.15)) * AM88/BN88 * AL88) * BN88/(100*BB88) * (1000 - BK88)/1000</f>
        <v>0</v>
      </c>
      <c r="AJ88">
        <v>429.238998686812</v>
      </c>
      <c r="AK88">
        <v>428.8358666666667</v>
      </c>
      <c r="AL88">
        <v>1.972687175899211E-06</v>
      </c>
      <c r="AM88">
        <v>61.35787655002243</v>
      </c>
      <c r="AN88">
        <f>(AP88 - AO88 + BO88*1E3/(8.314*(BQ88+273.15)) * AR88/BN88 * AQ88) * BN88/(100*BB88) * 1000/(1000 - AP88)</f>
        <v>0</v>
      </c>
      <c r="AO88">
        <v>21.50911355836396</v>
      </c>
      <c r="AP88">
        <v>21.51274755244757</v>
      </c>
      <c r="AQ88">
        <v>-2.150565186758724E-06</v>
      </c>
      <c r="AR88">
        <v>91.88205700752289</v>
      </c>
      <c r="AS88">
        <v>0</v>
      </c>
      <c r="AT88">
        <v>0</v>
      </c>
      <c r="AU88">
        <f>IF(AS88*$H$15&gt;=AW88,1.0,(AW88/(AW88-AS88*$H$15)))</f>
        <v>0</v>
      </c>
      <c r="AV88">
        <f>(AU88-1)*100</f>
        <v>0</v>
      </c>
      <c r="AW88">
        <f>MAX(0,($B$15+$C$15*BV88)/(1+$D$15*BV88)*BO88/(BQ88+273)*$E$15)</f>
        <v>0</v>
      </c>
      <c r="AX88">
        <f>$B$13*BW88+$C$13*BX88+$F$13*CI88*(1-CL88)</f>
        <v>0</v>
      </c>
      <c r="AY88">
        <f>AX88*AZ88</f>
        <v>0</v>
      </c>
      <c r="AZ88">
        <f>($B$13*$D$11+$C$13*$D$11+$F$13*((CV88+CN88)/MAX(CV88+CN88+CW88, 0.1)*$I$11+CW88/MAX(CV88+CN88+CW88, 0.1)*$J$11))/($B$13+$C$13+$F$13)</f>
        <v>0</v>
      </c>
      <c r="BA88">
        <f>($B$13*$K$11+$C$13*$K$11+$F$13*((CV88+CN88)/MAX(CV88+CN88+CW88, 0.1)*$P$11+CW88/MAX(CV88+CN88+CW88, 0.1)*$Q$11))/($B$13+$C$13+$F$13)</f>
        <v>0</v>
      </c>
      <c r="BB88">
        <v>6</v>
      </c>
      <c r="BC88">
        <v>0.5</v>
      </c>
      <c r="BD88" t="s">
        <v>358</v>
      </c>
      <c r="BE88">
        <v>2</v>
      </c>
      <c r="BF88" t="b">
        <v>1</v>
      </c>
      <c r="BG88">
        <v>1774682019.1</v>
      </c>
      <c r="BH88">
        <v>419.6032</v>
      </c>
      <c r="BI88">
        <v>419.9893</v>
      </c>
      <c r="BJ88">
        <v>21.5123</v>
      </c>
      <c r="BK88">
        <v>21.5097</v>
      </c>
      <c r="BL88">
        <v>419.9646000000001</v>
      </c>
      <c r="BM88">
        <v>21.21489</v>
      </c>
      <c r="BN88">
        <v>500.0184</v>
      </c>
      <c r="BO88">
        <v>101.0277</v>
      </c>
      <c r="BP88">
        <v>0.10006969</v>
      </c>
      <c r="BQ88">
        <v>26.91749</v>
      </c>
      <c r="BR88">
        <v>27.98083</v>
      </c>
      <c r="BS88">
        <v>999.9</v>
      </c>
      <c r="BT88">
        <v>0</v>
      </c>
      <c r="BU88">
        <v>0</v>
      </c>
      <c r="BV88">
        <v>9978.874</v>
      </c>
      <c r="BW88">
        <v>0</v>
      </c>
      <c r="BX88">
        <v>0.3833920000000001</v>
      </c>
      <c r="BY88">
        <v>-0.3860901</v>
      </c>
      <c r="BZ88">
        <v>428.8283</v>
      </c>
      <c r="CA88">
        <v>429.2216</v>
      </c>
      <c r="CB88">
        <v>0.002618407000000001</v>
      </c>
      <c r="CC88">
        <v>419.9893</v>
      </c>
      <c r="CD88">
        <v>21.5097</v>
      </c>
      <c r="CE88">
        <v>2.173343</v>
      </c>
      <c r="CF88">
        <v>2.173078</v>
      </c>
      <c r="CG88">
        <v>18.76716</v>
      </c>
      <c r="CH88">
        <v>18.7652</v>
      </c>
      <c r="CI88">
        <v>1800.004</v>
      </c>
      <c r="CJ88">
        <v>0</v>
      </c>
      <c r="CK88">
        <v>1</v>
      </c>
      <c r="CL88">
        <v>0</v>
      </c>
      <c r="CM88">
        <v>1.81779</v>
      </c>
      <c r="CN88">
        <v>0</v>
      </c>
      <c r="CO88">
        <v>94.71866</v>
      </c>
      <c r="CP88">
        <v>9208.212</v>
      </c>
      <c r="CQ88">
        <v>39</v>
      </c>
      <c r="CR88">
        <v>39.77480000000001</v>
      </c>
      <c r="CS88">
        <v>39.375</v>
      </c>
      <c r="CT88">
        <v>38.312</v>
      </c>
      <c r="CU88">
        <v>38.8874</v>
      </c>
      <c r="CV88">
        <v>0</v>
      </c>
      <c r="CW88">
        <v>1800.004</v>
      </c>
      <c r="CX88">
        <v>0</v>
      </c>
      <c r="CY88">
        <v>1774682020.4</v>
      </c>
      <c r="CZ88">
        <v>0</v>
      </c>
      <c r="DA88">
        <v>1774666326.5</v>
      </c>
      <c r="DB88" t="s">
        <v>359</v>
      </c>
      <c r="DC88">
        <v>1774666322</v>
      </c>
      <c r="DD88">
        <v>1774666326.5</v>
      </c>
      <c r="DE88">
        <v>2</v>
      </c>
      <c r="DF88">
        <v>0.343</v>
      </c>
      <c r="DG88">
        <v>-0.026</v>
      </c>
      <c r="DH88">
        <v>-0.36</v>
      </c>
      <c r="DI88">
        <v>0.298</v>
      </c>
      <c r="DJ88">
        <v>420</v>
      </c>
      <c r="DK88">
        <v>22</v>
      </c>
      <c r="DL88">
        <v>0.17</v>
      </c>
      <c r="DM88">
        <v>0.02</v>
      </c>
      <c r="DN88">
        <v>-0.3962067073170731</v>
      </c>
      <c r="DO88">
        <v>0.03274768641114915</v>
      </c>
      <c r="DP88">
        <v>0.03160811407190611</v>
      </c>
      <c r="DQ88">
        <v>1</v>
      </c>
      <c r="DR88">
        <v>0.003109210487804877</v>
      </c>
      <c r="DS88">
        <v>-0.003796527804878051</v>
      </c>
      <c r="DT88">
        <v>0.0007800495374167926</v>
      </c>
      <c r="DU88">
        <v>1</v>
      </c>
      <c r="DV88">
        <v>2</v>
      </c>
      <c r="DW88">
        <v>2</v>
      </c>
      <c r="DX88" t="s">
        <v>360</v>
      </c>
      <c r="DY88">
        <v>3.13042</v>
      </c>
      <c r="DZ88">
        <v>2.80619</v>
      </c>
      <c r="EA88">
        <v>0.0997773</v>
      </c>
      <c r="EB88">
        <v>0.09949040000000001</v>
      </c>
      <c r="EC88">
        <v>0.105916</v>
      </c>
      <c r="ED88">
        <v>0.105599</v>
      </c>
      <c r="EE88">
        <v>21152.1</v>
      </c>
      <c r="EF88">
        <v>27423</v>
      </c>
      <c r="EG88">
        <v>26451.6</v>
      </c>
      <c r="EH88">
        <v>33005.4</v>
      </c>
      <c r="EI88">
        <v>34932.8</v>
      </c>
      <c r="EJ88">
        <v>40314.8</v>
      </c>
      <c r="EK88">
        <v>41102.9</v>
      </c>
      <c r="EL88">
        <v>46065.4</v>
      </c>
      <c r="EM88">
        <v>2.0352</v>
      </c>
      <c r="EN88">
        <v>2.00218</v>
      </c>
      <c r="EO88">
        <v>0.12856</v>
      </c>
      <c r="EP88">
        <v>0</v>
      </c>
      <c r="EQ88">
        <v>25.8751</v>
      </c>
      <c r="ER88">
        <v>999.9</v>
      </c>
      <c r="ES88">
        <v>67.40000000000001</v>
      </c>
      <c r="ET88">
        <v>27.4</v>
      </c>
      <c r="EU88">
        <v>24.4451</v>
      </c>
      <c r="EV88">
        <v>60.9525</v>
      </c>
      <c r="EW88">
        <v>31.5986</v>
      </c>
      <c r="EX88">
        <v>1</v>
      </c>
      <c r="EY88">
        <v>0.286738</v>
      </c>
      <c r="EZ88">
        <v>0.464257</v>
      </c>
      <c r="FA88">
        <v>20.2715</v>
      </c>
      <c r="FB88">
        <v>5.18704</v>
      </c>
      <c r="FC88">
        <v>11.9441</v>
      </c>
      <c r="FD88">
        <v>4.9557</v>
      </c>
      <c r="FE88">
        <v>3.285</v>
      </c>
      <c r="FF88">
        <v>9999</v>
      </c>
      <c r="FG88">
        <v>9999</v>
      </c>
      <c r="FH88">
        <v>9999</v>
      </c>
      <c r="FI88">
        <v>999.9</v>
      </c>
      <c r="FJ88">
        <v>1.86127</v>
      </c>
      <c r="FK88">
        <v>1.86264</v>
      </c>
      <c r="FL88">
        <v>1.86005</v>
      </c>
      <c r="FM88">
        <v>1.85837</v>
      </c>
      <c r="FN88">
        <v>1.86211</v>
      </c>
      <c r="FO88">
        <v>1.85884</v>
      </c>
      <c r="FP88">
        <v>1.85791</v>
      </c>
      <c r="FQ88">
        <v>1.86081</v>
      </c>
      <c r="FR88">
        <v>0</v>
      </c>
      <c r="FS88">
        <v>0</v>
      </c>
      <c r="FT88">
        <v>0</v>
      </c>
      <c r="FU88">
        <v>4.5</v>
      </c>
      <c r="FV88" t="s">
        <v>361</v>
      </c>
      <c r="FW88" t="s">
        <v>362</v>
      </c>
      <c r="FX88" t="s">
        <v>363</v>
      </c>
      <c r="FY88" t="s">
        <v>364</v>
      </c>
      <c r="FZ88" t="s">
        <v>364</v>
      </c>
      <c r="GA88" t="s">
        <v>363</v>
      </c>
      <c r="GB88">
        <v>0</v>
      </c>
      <c r="GC88">
        <v>100</v>
      </c>
      <c r="GD88">
        <v>100</v>
      </c>
      <c r="GE88">
        <v>-0.362</v>
      </c>
      <c r="GF88">
        <v>0.2974</v>
      </c>
      <c r="GG88">
        <v>-1.589593225013521</v>
      </c>
      <c r="GH88">
        <v>0.00192992804097616</v>
      </c>
      <c r="GI88">
        <v>3.244687122451424E-06</v>
      </c>
      <c r="GJ88">
        <v>-2.087531120305573E-09</v>
      </c>
      <c r="GK88">
        <v>0.05776174702018427</v>
      </c>
      <c r="GL88">
        <v>0.005089068596103195</v>
      </c>
      <c r="GM88">
        <v>0.0003257216593697226</v>
      </c>
      <c r="GN88">
        <v>-1.562898368296355E-06</v>
      </c>
      <c r="GO88">
        <v>0</v>
      </c>
      <c r="GP88">
        <v>1257</v>
      </c>
      <c r="GQ88">
        <v>1</v>
      </c>
      <c r="GR88">
        <v>31</v>
      </c>
      <c r="GS88">
        <v>261.7</v>
      </c>
      <c r="GT88">
        <v>261.6</v>
      </c>
      <c r="GU88">
        <v>1.0791</v>
      </c>
      <c r="GV88">
        <v>2.39624</v>
      </c>
      <c r="GW88">
        <v>1.44775</v>
      </c>
      <c r="GX88">
        <v>2.20215</v>
      </c>
      <c r="GY88">
        <v>1.44653</v>
      </c>
      <c r="GZ88">
        <v>2.29614</v>
      </c>
      <c r="HA88">
        <v>33.1099</v>
      </c>
      <c r="HB88">
        <v>14.7887</v>
      </c>
      <c r="HC88">
        <v>18</v>
      </c>
      <c r="HD88">
        <v>531.424</v>
      </c>
      <c r="HE88">
        <v>523.543</v>
      </c>
      <c r="HF88">
        <v>25.0004</v>
      </c>
      <c r="HG88">
        <v>30.6585</v>
      </c>
      <c r="HH88">
        <v>30.0001</v>
      </c>
      <c r="HI88">
        <v>31.0126</v>
      </c>
      <c r="HJ88">
        <v>31.0176</v>
      </c>
      <c r="HK88">
        <v>21.5715</v>
      </c>
      <c r="HL88">
        <v>20.0583</v>
      </c>
      <c r="HM88">
        <v>100</v>
      </c>
      <c r="HN88">
        <v>25</v>
      </c>
      <c r="HO88">
        <v>420</v>
      </c>
      <c r="HP88">
        <v>21.5</v>
      </c>
      <c r="HQ88">
        <v>103.161</v>
      </c>
      <c r="HR88">
        <v>102.035</v>
      </c>
    </row>
    <row r="89" spans="1:226">
      <c r="A89">
        <v>71</v>
      </c>
      <c r="B89">
        <v>1774682026</v>
      </c>
      <c r="C89">
        <v>280</v>
      </c>
      <c r="D89" t="s">
        <v>504</v>
      </c>
      <c r="E89" t="s">
        <v>505</v>
      </c>
      <c r="F89">
        <v>5</v>
      </c>
      <c r="I89">
        <v>1774682023.1</v>
      </c>
      <c r="J89">
        <f>(K89)/1000</f>
        <v>0</v>
      </c>
      <c r="K89">
        <f>IF(BF89, AN89, AH89)</f>
        <v>0</v>
      </c>
      <c r="L89">
        <f>IF(BF89, AI89, AG89)</f>
        <v>0</v>
      </c>
      <c r="M89">
        <f>BH89 - IF(AU89&gt;1, L89*BB89*100.0/(AW89), 0)</f>
        <v>0</v>
      </c>
      <c r="N89">
        <f>((T89-J89/2)*M89-L89)/(T89+J89/2)</f>
        <v>0</v>
      </c>
      <c r="O89">
        <f>N89*(BO89+BP89)/1000.0</f>
        <v>0</v>
      </c>
      <c r="P89">
        <f>(BH89 - IF(AU89&gt;1, L89*BB89*100.0/(AW89), 0))*(BO89+BP89)/1000.0</f>
        <v>0</v>
      </c>
      <c r="Q89">
        <f>2.0/((1/S89-1/R89)+SIGN(S89)*SQRT((1/S89-1/R89)*(1/S89-1/R89) + 4*BC89/((BC89+1)*(BC89+1))*(2*1/S89*1/R89-1/R89*1/R89)))</f>
        <v>0</v>
      </c>
      <c r="R89">
        <f>IF(LEFT(BD89,1)&lt;&gt;"0",IF(LEFT(BD89,1)="1",3.0,BE89),$D$5+$E$5*(BV89*BO89/($K$5*1000))+$F$5*(BV89*BO89/($K$5*1000))*MAX(MIN(BB89,$J$5),$I$5)*MAX(MIN(BB89,$J$5),$I$5)+$G$5*MAX(MIN(BB89,$J$5),$I$5)*(BV89*BO89/($K$5*1000))+$H$5*(BV89*BO89/($K$5*1000))*(BV89*BO89/($K$5*1000)))</f>
        <v>0</v>
      </c>
      <c r="S89">
        <f>J89*(1000-(1000*0.61365*exp(17.502*W89/(240.97+W89))/(BO89+BP89)+BJ89)/2)/(1000*0.61365*exp(17.502*W89/(240.97+W89))/(BO89+BP89)-BJ89)</f>
        <v>0</v>
      </c>
      <c r="T89">
        <f>1/((BC89+1)/(Q89/1.6)+1/(R89/1.37)) + BC89/((BC89+1)/(Q89/1.6) + BC89/(R89/1.37))</f>
        <v>0</v>
      </c>
      <c r="U89">
        <f>(AX89*BA89)</f>
        <v>0</v>
      </c>
      <c r="V89">
        <f>(BQ89+(U89+2*0.95*5.67E-8*(((BQ89+$B$9)+273)^4-(BQ89+273)^4)-44100*J89)/(1.84*29.3*R89+8*0.95*5.67E-8*(BQ89+273)^3))</f>
        <v>0</v>
      </c>
      <c r="W89">
        <f>($C$9*BR89+$D$9*BS89+$E$9*V89)</f>
        <v>0</v>
      </c>
      <c r="X89">
        <f>0.61365*exp(17.502*W89/(240.97+W89))</f>
        <v>0</v>
      </c>
      <c r="Y89">
        <f>(Z89/AA89*100)</f>
        <v>0</v>
      </c>
      <c r="Z89">
        <f>BJ89*(BO89+BP89)/1000</f>
        <v>0</v>
      </c>
      <c r="AA89">
        <f>0.61365*exp(17.502*BQ89/(240.97+BQ89))</f>
        <v>0</v>
      </c>
      <c r="AB89">
        <f>(X89-BJ89*(BO89+BP89)/1000)</f>
        <v>0</v>
      </c>
      <c r="AC89">
        <f>(-J89*44100)</f>
        <v>0</v>
      </c>
      <c r="AD89">
        <f>2*29.3*R89*0.92*(BQ89-W89)</f>
        <v>0</v>
      </c>
      <c r="AE89">
        <f>2*0.95*5.67E-8*(((BQ89+$B$9)+273)^4-(W89+273)^4)</f>
        <v>0</v>
      </c>
      <c r="AF89">
        <f>U89+AE89+AC89+AD89</f>
        <v>0</v>
      </c>
      <c r="AG89">
        <f>BN89*AU89*(BI89-BH89*(1000-AU89*BK89)/(1000-AU89*BJ89))/(100*BB89)</f>
        <v>0</v>
      </c>
      <c r="AH89">
        <f>1000*BN89*AU89*(BJ89-BK89)/(100*BB89*(1000-AU89*BJ89))</f>
        <v>0</v>
      </c>
      <c r="AI89">
        <f>(AJ89 - AK89 - BO89*1E3/(8.314*(BQ89+273.15)) * AM89/BN89 * AL89) * BN89/(100*BB89) * (1000 - BK89)/1000</f>
        <v>0</v>
      </c>
      <c r="AJ89">
        <v>429.2159672636296</v>
      </c>
      <c r="AK89">
        <v>428.8343999999999</v>
      </c>
      <c r="AL89">
        <v>-1.094809572805893E-05</v>
      </c>
      <c r="AM89">
        <v>61.35787655002243</v>
      </c>
      <c r="AN89">
        <f>(AP89 - AO89 + BO89*1E3/(8.314*(BQ89+273.15)) * AR89/BN89 * AQ89) * BN89/(100*BB89) * 1000/(1000 - AP89)</f>
        <v>0</v>
      </c>
      <c r="AO89">
        <v>21.51159292778124</v>
      </c>
      <c r="AP89">
        <v>21.5138104895105</v>
      </c>
      <c r="AQ89">
        <v>3.179472089471001E-06</v>
      </c>
      <c r="AR89">
        <v>91.88205700752289</v>
      </c>
      <c r="AS89">
        <v>0</v>
      </c>
      <c r="AT89">
        <v>0</v>
      </c>
      <c r="AU89">
        <f>IF(AS89*$H$15&gt;=AW89,1.0,(AW89/(AW89-AS89*$H$15)))</f>
        <v>0</v>
      </c>
      <c r="AV89">
        <f>(AU89-1)*100</f>
        <v>0</v>
      </c>
      <c r="AW89">
        <f>MAX(0,($B$15+$C$15*BV89)/(1+$D$15*BV89)*BO89/(BQ89+273)*$E$15)</f>
        <v>0</v>
      </c>
      <c r="AX89">
        <f>$B$13*BW89+$C$13*BX89+$F$13*CI89*(1-CL89)</f>
        <v>0</v>
      </c>
      <c r="AY89">
        <f>AX89*AZ89</f>
        <v>0</v>
      </c>
      <c r="AZ89">
        <f>($B$13*$D$11+$C$13*$D$11+$F$13*((CV89+CN89)/MAX(CV89+CN89+CW89, 0.1)*$I$11+CW89/MAX(CV89+CN89+CW89, 0.1)*$J$11))/($B$13+$C$13+$F$13)</f>
        <v>0</v>
      </c>
      <c r="BA89">
        <f>($B$13*$K$11+$C$13*$K$11+$F$13*((CV89+CN89)/MAX(CV89+CN89+CW89, 0.1)*$P$11+CW89/MAX(CV89+CN89+CW89, 0.1)*$Q$11))/($B$13+$C$13+$F$13)</f>
        <v>0</v>
      </c>
      <c r="BB89">
        <v>6</v>
      </c>
      <c r="BC89">
        <v>0.5</v>
      </c>
      <c r="BD89" t="s">
        <v>358</v>
      </c>
      <c r="BE89">
        <v>2</v>
      </c>
      <c r="BF89" t="b">
        <v>1</v>
      </c>
      <c r="BG89">
        <v>1774682023.1</v>
      </c>
      <c r="BH89">
        <v>419.6171000000001</v>
      </c>
      <c r="BI89">
        <v>419.9987</v>
      </c>
      <c r="BJ89">
        <v>21.51335</v>
      </c>
      <c r="BK89">
        <v>21.5113</v>
      </c>
      <c r="BL89">
        <v>419.9785</v>
      </c>
      <c r="BM89">
        <v>21.21592</v>
      </c>
      <c r="BN89">
        <v>499.9545</v>
      </c>
      <c r="BO89">
        <v>101.0277</v>
      </c>
      <c r="BP89">
        <v>0.09982099</v>
      </c>
      <c r="BQ89">
        <v>26.91928</v>
      </c>
      <c r="BR89">
        <v>27.97924</v>
      </c>
      <c r="BS89">
        <v>999.9</v>
      </c>
      <c r="BT89">
        <v>0</v>
      </c>
      <c r="BU89">
        <v>0</v>
      </c>
      <c r="BV89">
        <v>10011.557</v>
      </c>
      <c r="BW89">
        <v>0</v>
      </c>
      <c r="BX89">
        <v>0.3833920000000001</v>
      </c>
      <c r="BY89">
        <v>-0.3814759</v>
      </c>
      <c r="BZ89">
        <v>428.843</v>
      </c>
      <c r="CA89">
        <v>429.2319000000001</v>
      </c>
      <c r="CB89">
        <v>0.00205078</v>
      </c>
      <c r="CC89">
        <v>419.9987</v>
      </c>
      <c r="CD89">
        <v>21.5113</v>
      </c>
      <c r="CE89">
        <v>2.173445</v>
      </c>
      <c r="CF89">
        <v>2.173237</v>
      </c>
      <c r="CG89">
        <v>18.7679</v>
      </c>
      <c r="CH89">
        <v>18.76638</v>
      </c>
      <c r="CI89">
        <v>1799.997</v>
      </c>
      <c r="CJ89">
        <v>0</v>
      </c>
      <c r="CK89">
        <v>1</v>
      </c>
      <c r="CL89">
        <v>0</v>
      </c>
      <c r="CM89">
        <v>1.82191</v>
      </c>
      <c r="CN89">
        <v>0</v>
      </c>
      <c r="CO89">
        <v>94.60636</v>
      </c>
      <c r="CP89">
        <v>9208.183000000001</v>
      </c>
      <c r="CQ89">
        <v>39</v>
      </c>
      <c r="CR89">
        <v>39.781</v>
      </c>
      <c r="CS89">
        <v>39.375</v>
      </c>
      <c r="CT89">
        <v>38.312</v>
      </c>
      <c r="CU89">
        <v>38.89980000000001</v>
      </c>
      <c r="CV89">
        <v>0</v>
      </c>
      <c r="CW89">
        <v>1799.997</v>
      </c>
      <c r="CX89">
        <v>0</v>
      </c>
      <c r="CY89">
        <v>1774682024.6</v>
      </c>
      <c r="CZ89">
        <v>0</v>
      </c>
      <c r="DA89">
        <v>1774666326.5</v>
      </c>
      <c r="DB89" t="s">
        <v>359</v>
      </c>
      <c r="DC89">
        <v>1774666322</v>
      </c>
      <c r="DD89">
        <v>1774666326.5</v>
      </c>
      <c r="DE89">
        <v>2</v>
      </c>
      <c r="DF89">
        <v>0.343</v>
      </c>
      <c r="DG89">
        <v>-0.026</v>
      </c>
      <c r="DH89">
        <v>-0.36</v>
      </c>
      <c r="DI89">
        <v>0.298</v>
      </c>
      <c r="DJ89">
        <v>420</v>
      </c>
      <c r="DK89">
        <v>22</v>
      </c>
      <c r="DL89">
        <v>0.17</v>
      </c>
      <c r="DM89">
        <v>0.02</v>
      </c>
      <c r="DN89">
        <v>-0.3928073414634147</v>
      </c>
      <c r="DO89">
        <v>0.1660282996515677</v>
      </c>
      <c r="DP89">
        <v>0.03073952801549025</v>
      </c>
      <c r="DQ89">
        <v>0</v>
      </c>
      <c r="DR89">
        <v>0.002693547804878049</v>
      </c>
      <c r="DS89">
        <v>-0.002759106271777006</v>
      </c>
      <c r="DT89">
        <v>0.0007244502592446024</v>
      </c>
      <c r="DU89">
        <v>1</v>
      </c>
      <c r="DV89">
        <v>1</v>
      </c>
      <c r="DW89">
        <v>2</v>
      </c>
      <c r="DX89" t="s">
        <v>367</v>
      </c>
      <c r="DY89">
        <v>3.13041</v>
      </c>
      <c r="DZ89">
        <v>2.80659</v>
      </c>
      <c r="EA89">
        <v>0.0997745</v>
      </c>
      <c r="EB89">
        <v>0.0994992</v>
      </c>
      <c r="EC89">
        <v>0.105915</v>
      </c>
      <c r="ED89">
        <v>0.105595</v>
      </c>
      <c r="EE89">
        <v>21152.1</v>
      </c>
      <c r="EF89">
        <v>27422.3</v>
      </c>
      <c r="EG89">
        <v>26451.5</v>
      </c>
      <c r="EH89">
        <v>33005</v>
      </c>
      <c r="EI89">
        <v>34932.8</v>
      </c>
      <c r="EJ89">
        <v>40314.4</v>
      </c>
      <c r="EK89">
        <v>41102.9</v>
      </c>
      <c r="EL89">
        <v>46064.7</v>
      </c>
      <c r="EM89">
        <v>2.03542</v>
      </c>
      <c r="EN89">
        <v>2.00207</v>
      </c>
      <c r="EO89">
        <v>0.129342</v>
      </c>
      <c r="EP89">
        <v>0</v>
      </c>
      <c r="EQ89">
        <v>25.8751</v>
      </c>
      <c r="ER89">
        <v>999.9</v>
      </c>
      <c r="ES89">
        <v>67.40000000000001</v>
      </c>
      <c r="ET89">
        <v>27.4</v>
      </c>
      <c r="EU89">
        <v>24.4451</v>
      </c>
      <c r="EV89">
        <v>61.2725</v>
      </c>
      <c r="EW89">
        <v>31.6226</v>
      </c>
      <c r="EX89">
        <v>1</v>
      </c>
      <c r="EY89">
        <v>0.286794</v>
      </c>
      <c r="EZ89">
        <v>0.465566</v>
      </c>
      <c r="FA89">
        <v>20.2716</v>
      </c>
      <c r="FB89">
        <v>5.18734</v>
      </c>
      <c r="FC89">
        <v>11.9441</v>
      </c>
      <c r="FD89">
        <v>4.9557</v>
      </c>
      <c r="FE89">
        <v>3.285</v>
      </c>
      <c r="FF89">
        <v>9999</v>
      </c>
      <c r="FG89">
        <v>9999</v>
      </c>
      <c r="FH89">
        <v>9999</v>
      </c>
      <c r="FI89">
        <v>999.9</v>
      </c>
      <c r="FJ89">
        <v>1.86127</v>
      </c>
      <c r="FK89">
        <v>1.86264</v>
      </c>
      <c r="FL89">
        <v>1.86005</v>
      </c>
      <c r="FM89">
        <v>1.85837</v>
      </c>
      <c r="FN89">
        <v>1.86216</v>
      </c>
      <c r="FO89">
        <v>1.85884</v>
      </c>
      <c r="FP89">
        <v>1.85791</v>
      </c>
      <c r="FQ89">
        <v>1.86081</v>
      </c>
      <c r="FR89">
        <v>0</v>
      </c>
      <c r="FS89">
        <v>0</v>
      </c>
      <c r="FT89">
        <v>0</v>
      </c>
      <c r="FU89">
        <v>4.5</v>
      </c>
      <c r="FV89" t="s">
        <v>361</v>
      </c>
      <c r="FW89" t="s">
        <v>362</v>
      </c>
      <c r="FX89" t="s">
        <v>363</v>
      </c>
      <c r="FY89" t="s">
        <v>364</v>
      </c>
      <c r="FZ89" t="s">
        <v>364</v>
      </c>
      <c r="GA89" t="s">
        <v>363</v>
      </c>
      <c r="GB89">
        <v>0</v>
      </c>
      <c r="GC89">
        <v>100</v>
      </c>
      <c r="GD89">
        <v>100</v>
      </c>
      <c r="GE89">
        <v>-0.362</v>
      </c>
      <c r="GF89">
        <v>0.2974</v>
      </c>
      <c r="GG89">
        <v>-1.589593225013521</v>
      </c>
      <c r="GH89">
        <v>0.00192992804097616</v>
      </c>
      <c r="GI89">
        <v>3.244687122451424E-06</v>
      </c>
      <c r="GJ89">
        <v>-2.087531120305573E-09</v>
      </c>
      <c r="GK89">
        <v>0.05776174702018427</v>
      </c>
      <c r="GL89">
        <v>0.005089068596103195</v>
      </c>
      <c r="GM89">
        <v>0.0003257216593697226</v>
      </c>
      <c r="GN89">
        <v>-1.562898368296355E-06</v>
      </c>
      <c r="GO89">
        <v>0</v>
      </c>
      <c r="GP89">
        <v>1257</v>
      </c>
      <c r="GQ89">
        <v>1</v>
      </c>
      <c r="GR89">
        <v>31</v>
      </c>
      <c r="GS89">
        <v>261.7</v>
      </c>
      <c r="GT89">
        <v>261.7</v>
      </c>
      <c r="GU89">
        <v>1.0791</v>
      </c>
      <c r="GV89">
        <v>2.39258</v>
      </c>
      <c r="GW89">
        <v>1.44775</v>
      </c>
      <c r="GX89">
        <v>2.20215</v>
      </c>
      <c r="GY89">
        <v>1.44653</v>
      </c>
      <c r="GZ89">
        <v>2.34619</v>
      </c>
      <c r="HA89">
        <v>33.1099</v>
      </c>
      <c r="HB89">
        <v>14.7887</v>
      </c>
      <c r="HC89">
        <v>18</v>
      </c>
      <c r="HD89">
        <v>531.572</v>
      </c>
      <c r="HE89">
        <v>523.479</v>
      </c>
      <c r="HF89">
        <v>25.0003</v>
      </c>
      <c r="HG89">
        <v>30.6585</v>
      </c>
      <c r="HH89">
        <v>30.0002</v>
      </c>
      <c r="HI89">
        <v>31.0133</v>
      </c>
      <c r="HJ89">
        <v>31.0181</v>
      </c>
      <c r="HK89">
        <v>21.5697</v>
      </c>
      <c r="HL89">
        <v>20.0583</v>
      </c>
      <c r="HM89">
        <v>100</v>
      </c>
      <c r="HN89">
        <v>25</v>
      </c>
      <c r="HO89">
        <v>420</v>
      </c>
      <c r="HP89">
        <v>21.5</v>
      </c>
      <c r="HQ89">
        <v>103.16</v>
      </c>
      <c r="HR89">
        <v>102.033</v>
      </c>
    </row>
    <row r="90" spans="1:226">
      <c r="A90">
        <v>72</v>
      </c>
      <c r="B90">
        <v>1774682030</v>
      </c>
      <c r="C90">
        <v>284</v>
      </c>
      <c r="D90" t="s">
        <v>506</v>
      </c>
      <c r="E90" t="s">
        <v>507</v>
      </c>
      <c r="F90">
        <v>5</v>
      </c>
      <c r="I90">
        <v>1774682027.1</v>
      </c>
      <c r="J90">
        <f>(K90)/1000</f>
        <v>0</v>
      </c>
      <c r="K90">
        <f>IF(BF90, AN90, AH90)</f>
        <v>0</v>
      </c>
      <c r="L90">
        <f>IF(BF90, AI90, AG90)</f>
        <v>0</v>
      </c>
      <c r="M90">
        <f>BH90 - IF(AU90&gt;1, L90*BB90*100.0/(AW90), 0)</f>
        <v>0</v>
      </c>
      <c r="N90">
        <f>((T90-J90/2)*M90-L90)/(T90+J90/2)</f>
        <v>0</v>
      </c>
      <c r="O90">
        <f>N90*(BO90+BP90)/1000.0</f>
        <v>0</v>
      </c>
      <c r="P90">
        <f>(BH90 - IF(AU90&gt;1, L90*BB90*100.0/(AW90), 0))*(BO90+BP90)/1000.0</f>
        <v>0</v>
      </c>
      <c r="Q90">
        <f>2.0/((1/S90-1/R90)+SIGN(S90)*SQRT((1/S90-1/R90)*(1/S90-1/R90) + 4*BC90/((BC90+1)*(BC90+1))*(2*1/S90*1/R90-1/R90*1/R90)))</f>
        <v>0</v>
      </c>
      <c r="R90">
        <f>IF(LEFT(BD90,1)&lt;&gt;"0",IF(LEFT(BD90,1)="1",3.0,BE90),$D$5+$E$5*(BV90*BO90/($K$5*1000))+$F$5*(BV90*BO90/($K$5*1000))*MAX(MIN(BB90,$J$5),$I$5)*MAX(MIN(BB90,$J$5),$I$5)+$G$5*MAX(MIN(BB90,$J$5),$I$5)*(BV90*BO90/($K$5*1000))+$H$5*(BV90*BO90/($K$5*1000))*(BV90*BO90/($K$5*1000)))</f>
        <v>0</v>
      </c>
      <c r="S90">
        <f>J90*(1000-(1000*0.61365*exp(17.502*W90/(240.97+W90))/(BO90+BP90)+BJ90)/2)/(1000*0.61365*exp(17.502*W90/(240.97+W90))/(BO90+BP90)-BJ90)</f>
        <v>0</v>
      </c>
      <c r="T90">
        <f>1/((BC90+1)/(Q90/1.6)+1/(R90/1.37)) + BC90/((BC90+1)/(Q90/1.6) + BC90/(R90/1.37))</f>
        <v>0</v>
      </c>
      <c r="U90">
        <f>(AX90*BA90)</f>
        <v>0</v>
      </c>
      <c r="V90">
        <f>(BQ90+(U90+2*0.95*5.67E-8*(((BQ90+$B$9)+273)^4-(BQ90+273)^4)-44100*J90)/(1.84*29.3*R90+8*0.95*5.67E-8*(BQ90+273)^3))</f>
        <v>0</v>
      </c>
      <c r="W90">
        <f>($C$9*BR90+$D$9*BS90+$E$9*V90)</f>
        <v>0</v>
      </c>
      <c r="X90">
        <f>0.61365*exp(17.502*W90/(240.97+W90))</f>
        <v>0</v>
      </c>
      <c r="Y90">
        <f>(Z90/AA90*100)</f>
        <v>0</v>
      </c>
      <c r="Z90">
        <f>BJ90*(BO90+BP90)/1000</f>
        <v>0</v>
      </c>
      <c r="AA90">
        <f>0.61365*exp(17.502*BQ90/(240.97+BQ90))</f>
        <v>0</v>
      </c>
      <c r="AB90">
        <f>(X90-BJ90*(BO90+BP90)/1000)</f>
        <v>0</v>
      </c>
      <c r="AC90">
        <f>(-J90*44100)</f>
        <v>0</v>
      </c>
      <c r="AD90">
        <f>2*29.3*R90*0.92*(BQ90-W90)</f>
        <v>0</v>
      </c>
      <c r="AE90">
        <f>2*0.95*5.67E-8*(((BQ90+$B$9)+273)^4-(W90+273)^4)</f>
        <v>0</v>
      </c>
      <c r="AF90">
        <f>U90+AE90+AC90+AD90</f>
        <v>0</v>
      </c>
      <c r="AG90">
        <f>BN90*AU90*(BI90-BH90*(1000-AU90*BK90)/(1000-AU90*BJ90))/(100*BB90)</f>
        <v>0</v>
      </c>
      <c r="AH90">
        <f>1000*BN90*AU90*(BJ90-BK90)/(100*BB90*(1000-AU90*BJ90))</f>
        <v>0</v>
      </c>
      <c r="AI90">
        <f>(AJ90 - AK90 - BO90*1E3/(8.314*(BQ90+273.15)) * AM90/BN90 * AL90) * BN90/(100*BB90) * (1000 - BK90)/1000</f>
        <v>0</v>
      </c>
      <c r="AJ90">
        <v>429.2558155633527</v>
      </c>
      <c r="AK90">
        <v>428.8553272727272</v>
      </c>
      <c r="AL90">
        <v>4.331451643234032E-05</v>
      </c>
      <c r="AM90">
        <v>61.35787655002243</v>
      </c>
      <c r="AN90">
        <f>(AP90 - AO90 + BO90*1E3/(8.314*(BQ90+273.15)) * AR90/BN90 * AQ90) * BN90/(100*BB90) * 1000/(1000 - AP90)</f>
        <v>0</v>
      </c>
      <c r="AO90">
        <v>21.51071048383447</v>
      </c>
      <c r="AP90">
        <v>21.51444405594406</v>
      </c>
      <c r="AQ90">
        <v>-9.886545172204014E-07</v>
      </c>
      <c r="AR90">
        <v>91.88205700752289</v>
      </c>
      <c r="AS90">
        <v>0</v>
      </c>
      <c r="AT90">
        <v>0</v>
      </c>
      <c r="AU90">
        <f>IF(AS90*$H$15&gt;=AW90,1.0,(AW90/(AW90-AS90*$H$15)))</f>
        <v>0</v>
      </c>
      <c r="AV90">
        <f>(AU90-1)*100</f>
        <v>0</v>
      </c>
      <c r="AW90">
        <f>MAX(0,($B$15+$C$15*BV90)/(1+$D$15*BV90)*BO90/(BQ90+273)*$E$15)</f>
        <v>0</v>
      </c>
      <c r="AX90">
        <f>$B$13*BW90+$C$13*BX90+$F$13*CI90*(1-CL90)</f>
        <v>0</v>
      </c>
      <c r="AY90">
        <f>AX90*AZ90</f>
        <v>0</v>
      </c>
      <c r="AZ90">
        <f>($B$13*$D$11+$C$13*$D$11+$F$13*((CV90+CN90)/MAX(CV90+CN90+CW90, 0.1)*$I$11+CW90/MAX(CV90+CN90+CW90, 0.1)*$J$11))/($B$13+$C$13+$F$13)</f>
        <v>0</v>
      </c>
      <c r="BA90">
        <f>($B$13*$K$11+$C$13*$K$11+$F$13*((CV90+CN90)/MAX(CV90+CN90+CW90, 0.1)*$P$11+CW90/MAX(CV90+CN90+CW90, 0.1)*$Q$11))/($B$13+$C$13+$F$13)</f>
        <v>0</v>
      </c>
      <c r="BB90">
        <v>6</v>
      </c>
      <c r="BC90">
        <v>0.5</v>
      </c>
      <c r="BD90" t="s">
        <v>358</v>
      </c>
      <c r="BE90">
        <v>2</v>
      </c>
      <c r="BF90" t="b">
        <v>1</v>
      </c>
      <c r="BG90">
        <v>1774682027.1</v>
      </c>
      <c r="BH90">
        <v>419.6118</v>
      </c>
      <c r="BI90">
        <v>420.0133</v>
      </c>
      <c r="BJ90">
        <v>21.51394</v>
      </c>
      <c r="BK90">
        <v>21.51125</v>
      </c>
      <c r="BL90">
        <v>419.9733</v>
      </c>
      <c r="BM90">
        <v>21.2165</v>
      </c>
      <c r="BN90">
        <v>499.9978</v>
      </c>
      <c r="BO90">
        <v>101.0271</v>
      </c>
      <c r="BP90">
        <v>0.10010426</v>
      </c>
      <c r="BQ90">
        <v>26.9212</v>
      </c>
      <c r="BR90">
        <v>27.99381</v>
      </c>
      <c r="BS90">
        <v>999.9</v>
      </c>
      <c r="BT90">
        <v>0</v>
      </c>
      <c r="BU90">
        <v>0</v>
      </c>
      <c r="BV90">
        <v>9995.435000000001</v>
      </c>
      <c r="BW90">
        <v>0</v>
      </c>
      <c r="BX90">
        <v>0.3833920000000001</v>
      </c>
      <c r="BY90">
        <v>-0.4014771</v>
      </c>
      <c r="BZ90">
        <v>428.8377</v>
      </c>
      <c r="CA90">
        <v>429.2470999999999</v>
      </c>
      <c r="CB90">
        <v>0.002678297</v>
      </c>
      <c r="CC90">
        <v>420.0133</v>
      </c>
      <c r="CD90">
        <v>21.51125</v>
      </c>
      <c r="CE90">
        <v>2.173492</v>
      </c>
      <c r="CF90">
        <v>2.173222</v>
      </c>
      <c r="CG90">
        <v>18.76826</v>
      </c>
      <c r="CH90">
        <v>18.76628</v>
      </c>
      <c r="CI90">
        <v>1799.991</v>
      </c>
      <c r="CJ90">
        <v>0</v>
      </c>
      <c r="CK90">
        <v>1</v>
      </c>
      <c r="CL90">
        <v>0</v>
      </c>
      <c r="CM90">
        <v>1.80861</v>
      </c>
      <c r="CN90">
        <v>0</v>
      </c>
      <c r="CO90">
        <v>94.71369000000001</v>
      </c>
      <c r="CP90">
        <v>9208.154</v>
      </c>
      <c r="CQ90">
        <v>39</v>
      </c>
      <c r="CR90">
        <v>39.7624</v>
      </c>
      <c r="CS90">
        <v>39.375</v>
      </c>
      <c r="CT90">
        <v>38.312</v>
      </c>
      <c r="CU90">
        <v>38.89980000000001</v>
      </c>
      <c r="CV90">
        <v>0</v>
      </c>
      <c r="CW90">
        <v>1799.991</v>
      </c>
      <c r="CX90">
        <v>0</v>
      </c>
      <c r="CY90">
        <v>1774682028.2</v>
      </c>
      <c r="CZ90">
        <v>0</v>
      </c>
      <c r="DA90">
        <v>1774666326.5</v>
      </c>
      <c r="DB90" t="s">
        <v>359</v>
      </c>
      <c r="DC90">
        <v>1774666322</v>
      </c>
      <c r="DD90">
        <v>1774666326.5</v>
      </c>
      <c r="DE90">
        <v>2</v>
      </c>
      <c r="DF90">
        <v>0.343</v>
      </c>
      <c r="DG90">
        <v>-0.026</v>
      </c>
      <c r="DH90">
        <v>-0.36</v>
      </c>
      <c r="DI90">
        <v>0.298</v>
      </c>
      <c r="DJ90">
        <v>420</v>
      </c>
      <c r="DK90">
        <v>22</v>
      </c>
      <c r="DL90">
        <v>0.17</v>
      </c>
      <c r="DM90">
        <v>0.02</v>
      </c>
      <c r="DN90">
        <v>-0.3920433</v>
      </c>
      <c r="DO90">
        <v>-0.015570168855535</v>
      </c>
      <c r="DP90">
        <v>0.02946198453617814</v>
      </c>
      <c r="DQ90">
        <v>1</v>
      </c>
      <c r="DR90">
        <v>0.00268039625</v>
      </c>
      <c r="DS90">
        <v>-0.00147602060037523</v>
      </c>
      <c r="DT90">
        <v>0.0006988843443506497</v>
      </c>
      <c r="DU90">
        <v>1</v>
      </c>
      <c r="DV90">
        <v>2</v>
      </c>
      <c r="DW90">
        <v>2</v>
      </c>
      <c r="DX90" t="s">
        <v>360</v>
      </c>
      <c r="DY90">
        <v>3.13053</v>
      </c>
      <c r="DZ90">
        <v>2.80642</v>
      </c>
      <c r="EA90">
        <v>0.09978090000000001</v>
      </c>
      <c r="EB90">
        <v>0.0994896</v>
      </c>
      <c r="EC90">
        <v>0.105918</v>
      </c>
      <c r="ED90">
        <v>0.105599</v>
      </c>
      <c r="EE90">
        <v>21152.2</v>
      </c>
      <c r="EF90">
        <v>27422.6</v>
      </c>
      <c r="EG90">
        <v>26451.8</v>
      </c>
      <c r="EH90">
        <v>33004.9</v>
      </c>
      <c r="EI90">
        <v>34932.8</v>
      </c>
      <c r="EJ90">
        <v>40314.3</v>
      </c>
      <c r="EK90">
        <v>41103</v>
      </c>
      <c r="EL90">
        <v>46064.9</v>
      </c>
      <c r="EM90">
        <v>2.03568</v>
      </c>
      <c r="EN90">
        <v>2.00187</v>
      </c>
      <c r="EO90">
        <v>0.12964</v>
      </c>
      <c r="EP90">
        <v>0</v>
      </c>
      <c r="EQ90">
        <v>25.8751</v>
      </c>
      <c r="ER90">
        <v>999.9</v>
      </c>
      <c r="ES90">
        <v>67.40000000000001</v>
      </c>
      <c r="ET90">
        <v>27.4</v>
      </c>
      <c r="EU90">
        <v>24.4455</v>
      </c>
      <c r="EV90">
        <v>61.1726</v>
      </c>
      <c r="EW90">
        <v>31.6987</v>
      </c>
      <c r="EX90">
        <v>1</v>
      </c>
      <c r="EY90">
        <v>0.286875</v>
      </c>
      <c r="EZ90">
        <v>0.466727</v>
      </c>
      <c r="FA90">
        <v>20.2715</v>
      </c>
      <c r="FB90">
        <v>5.18749</v>
      </c>
      <c r="FC90">
        <v>11.9441</v>
      </c>
      <c r="FD90">
        <v>4.9556</v>
      </c>
      <c r="FE90">
        <v>3.285</v>
      </c>
      <c r="FF90">
        <v>9999</v>
      </c>
      <c r="FG90">
        <v>9999</v>
      </c>
      <c r="FH90">
        <v>9999</v>
      </c>
      <c r="FI90">
        <v>999.9</v>
      </c>
      <c r="FJ90">
        <v>1.86127</v>
      </c>
      <c r="FK90">
        <v>1.86264</v>
      </c>
      <c r="FL90">
        <v>1.86005</v>
      </c>
      <c r="FM90">
        <v>1.85837</v>
      </c>
      <c r="FN90">
        <v>1.86216</v>
      </c>
      <c r="FO90">
        <v>1.85886</v>
      </c>
      <c r="FP90">
        <v>1.85791</v>
      </c>
      <c r="FQ90">
        <v>1.86081</v>
      </c>
      <c r="FR90">
        <v>0</v>
      </c>
      <c r="FS90">
        <v>0</v>
      </c>
      <c r="FT90">
        <v>0</v>
      </c>
      <c r="FU90">
        <v>4.5</v>
      </c>
      <c r="FV90" t="s">
        <v>361</v>
      </c>
      <c r="FW90" t="s">
        <v>362</v>
      </c>
      <c r="FX90" t="s">
        <v>363</v>
      </c>
      <c r="FY90" t="s">
        <v>364</v>
      </c>
      <c r="FZ90" t="s">
        <v>364</v>
      </c>
      <c r="GA90" t="s">
        <v>363</v>
      </c>
      <c r="GB90">
        <v>0</v>
      </c>
      <c r="GC90">
        <v>100</v>
      </c>
      <c r="GD90">
        <v>100</v>
      </c>
      <c r="GE90">
        <v>-0.361</v>
      </c>
      <c r="GF90">
        <v>0.2974</v>
      </c>
      <c r="GG90">
        <v>-1.589593225013521</v>
      </c>
      <c r="GH90">
        <v>0.00192992804097616</v>
      </c>
      <c r="GI90">
        <v>3.244687122451424E-06</v>
      </c>
      <c r="GJ90">
        <v>-2.087531120305573E-09</v>
      </c>
      <c r="GK90">
        <v>0.05776174702018427</v>
      </c>
      <c r="GL90">
        <v>0.005089068596103195</v>
      </c>
      <c r="GM90">
        <v>0.0003257216593697226</v>
      </c>
      <c r="GN90">
        <v>-1.562898368296355E-06</v>
      </c>
      <c r="GO90">
        <v>0</v>
      </c>
      <c r="GP90">
        <v>1257</v>
      </c>
      <c r="GQ90">
        <v>1</v>
      </c>
      <c r="GR90">
        <v>31</v>
      </c>
      <c r="GS90">
        <v>261.8</v>
      </c>
      <c r="GT90">
        <v>261.7</v>
      </c>
      <c r="GU90">
        <v>1.07788</v>
      </c>
      <c r="GV90">
        <v>2.39014</v>
      </c>
      <c r="GW90">
        <v>1.44775</v>
      </c>
      <c r="GX90">
        <v>2.20337</v>
      </c>
      <c r="GY90">
        <v>1.44653</v>
      </c>
      <c r="GZ90">
        <v>2.38647</v>
      </c>
      <c r="HA90">
        <v>33.1099</v>
      </c>
      <c r="HB90">
        <v>14.7887</v>
      </c>
      <c r="HC90">
        <v>18</v>
      </c>
      <c r="HD90">
        <v>531.731</v>
      </c>
      <c r="HE90">
        <v>523.362</v>
      </c>
      <c r="HF90">
        <v>25.0003</v>
      </c>
      <c r="HG90">
        <v>30.6585</v>
      </c>
      <c r="HH90">
        <v>30.0002</v>
      </c>
      <c r="HI90">
        <v>31.0133</v>
      </c>
      <c r="HJ90">
        <v>31.0203</v>
      </c>
      <c r="HK90">
        <v>21.5699</v>
      </c>
      <c r="HL90">
        <v>20.0583</v>
      </c>
      <c r="HM90">
        <v>100</v>
      </c>
      <c r="HN90">
        <v>25</v>
      </c>
      <c r="HO90">
        <v>420</v>
      </c>
      <c r="HP90">
        <v>21.5</v>
      </c>
      <c r="HQ90">
        <v>103.161</v>
      </c>
      <c r="HR90">
        <v>102.033</v>
      </c>
    </row>
    <row r="91" spans="1:226">
      <c r="A91">
        <v>73</v>
      </c>
      <c r="B91">
        <v>1774682034</v>
      </c>
      <c r="C91">
        <v>288</v>
      </c>
      <c r="D91" t="s">
        <v>508</v>
      </c>
      <c r="E91" t="s">
        <v>509</v>
      </c>
      <c r="F91">
        <v>5</v>
      </c>
      <c r="I91">
        <v>1774682031.1</v>
      </c>
      <c r="J91">
        <f>(K91)/1000</f>
        <v>0</v>
      </c>
      <c r="K91">
        <f>IF(BF91, AN91, AH91)</f>
        <v>0</v>
      </c>
      <c r="L91">
        <f>IF(BF91, AI91, AG91)</f>
        <v>0</v>
      </c>
      <c r="M91">
        <f>BH91 - IF(AU91&gt;1, L91*BB91*100.0/(AW91), 0)</f>
        <v>0</v>
      </c>
      <c r="N91">
        <f>((T91-J91/2)*M91-L91)/(T91+J91/2)</f>
        <v>0</v>
      </c>
      <c r="O91">
        <f>N91*(BO91+BP91)/1000.0</f>
        <v>0</v>
      </c>
      <c r="P91">
        <f>(BH91 - IF(AU91&gt;1, L91*BB91*100.0/(AW91), 0))*(BO91+BP91)/1000.0</f>
        <v>0</v>
      </c>
      <c r="Q91">
        <f>2.0/((1/S91-1/R91)+SIGN(S91)*SQRT((1/S91-1/R91)*(1/S91-1/R91) + 4*BC91/((BC91+1)*(BC91+1))*(2*1/S91*1/R91-1/R91*1/R91)))</f>
        <v>0</v>
      </c>
      <c r="R91">
        <f>IF(LEFT(BD91,1)&lt;&gt;"0",IF(LEFT(BD91,1)="1",3.0,BE91),$D$5+$E$5*(BV91*BO91/($K$5*1000))+$F$5*(BV91*BO91/($K$5*1000))*MAX(MIN(BB91,$J$5),$I$5)*MAX(MIN(BB91,$J$5),$I$5)+$G$5*MAX(MIN(BB91,$J$5),$I$5)*(BV91*BO91/($K$5*1000))+$H$5*(BV91*BO91/($K$5*1000))*(BV91*BO91/($K$5*1000)))</f>
        <v>0</v>
      </c>
      <c r="S91">
        <f>J91*(1000-(1000*0.61365*exp(17.502*W91/(240.97+W91))/(BO91+BP91)+BJ91)/2)/(1000*0.61365*exp(17.502*W91/(240.97+W91))/(BO91+BP91)-BJ91)</f>
        <v>0</v>
      </c>
      <c r="T91">
        <f>1/((BC91+1)/(Q91/1.6)+1/(R91/1.37)) + BC91/((BC91+1)/(Q91/1.6) + BC91/(R91/1.37))</f>
        <v>0</v>
      </c>
      <c r="U91">
        <f>(AX91*BA91)</f>
        <v>0</v>
      </c>
      <c r="V91">
        <f>(BQ91+(U91+2*0.95*5.67E-8*(((BQ91+$B$9)+273)^4-(BQ91+273)^4)-44100*J91)/(1.84*29.3*R91+8*0.95*5.67E-8*(BQ91+273)^3))</f>
        <v>0</v>
      </c>
      <c r="W91">
        <f>($C$9*BR91+$D$9*BS91+$E$9*V91)</f>
        <v>0</v>
      </c>
      <c r="X91">
        <f>0.61365*exp(17.502*W91/(240.97+W91))</f>
        <v>0</v>
      </c>
      <c r="Y91">
        <f>(Z91/AA91*100)</f>
        <v>0</v>
      </c>
      <c r="Z91">
        <f>BJ91*(BO91+BP91)/1000</f>
        <v>0</v>
      </c>
      <c r="AA91">
        <f>0.61365*exp(17.502*BQ91/(240.97+BQ91))</f>
        <v>0</v>
      </c>
      <c r="AB91">
        <f>(X91-BJ91*(BO91+BP91)/1000)</f>
        <v>0</v>
      </c>
      <c r="AC91">
        <f>(-J91*44100)</f>
        <v>0</v>
      </c>
      <c r="AD91">
        <f>2*29.3*R91*0.92*(BQ91-W91)</f>
        <v>0</v>
      </c>
      <c r="AE91">
        <f>2*0.95*5.67E-8*(((BQ91+$B$9)+273)^4-(W91+273)^4)</f>
        <v>0</v>
      </c>
      <c r="AF91">
        <f>U91+AE91+AC91+AD91</f>
        <v>0</v>
      </c>
      <c r="AG91">
        <f>BN91*AU91*(BI91-BH91*(1000-AU91*BK91)/(1000-AU91*BJ91))/(100*BB91)</f>
        <v>0</v>
      </c>
      <c r="AH91">
        <f>1000*BN91*AU91*(BJ91-BK91)/(100*BB91*(1000-AU91*BJ91))</f>
        <v>0</v>
      </c>
      <c r="AI91">
        <f>(AJ91 - AK91 - BO91*1E3/(8.314*(BQ91+273.15)) * AM91/BN91 * AL91) * BN91/(100*BB91) * (1000 - BK91)/1000</f>
        <v>0</v>
      </c>
      <c r="AJ91">
        <v>429.2363906836712</v>
      </c>
      <c r="AK91">
        <v>428.8531333333331</v>
      </c>
      <c r="AL91">
        <v>-5.588828801381692E-06</v>
      </c>
      <c r="AM91">
        <v>61.35787655002243</v>
      </c>
      <c r="AN91">
        <f>(AP91 - AO91 + BO91*1E3/(8.314*(BQ91+273.15)) * AR91/BN91 * AQ91) * BN91/(100*BB91) * 1000/(1000 - AP91)</f>
        <v>0</v>
      </c>
      <c r="AO91">
        <v>21.5123663930874</v>
      </c>
      <c r="AP91">
        <v>21.51473356643358</v>
      </c>
      <c r="AQ91">
        <v>4.198095547259142E-07</v>
      </c>
      <c r="AR91">
        <v>91.88205700752289</v>
      </c>
      <c r="AS91">
        <v>0</v>
      </c>
      <c r="AT91">
        <v>0</v>
      </c>
      <c r="AU91">
        <f>IF(AS91*$H$15&gt;=AW91,1.0,(AW91/(AW91-AS91*$H$15)))</f>
        <v>0</v>
      </c>
      <c r="AV91">
        <f>(AU91-1)*100</f>
        <v>0</v>
      </c>
      <c r="AW91">
        <f>MAX(0,($B$15+$C$15*BV91)/(1+$D$15*BV91)*BO91/(BQ91+273)*$E$15)</f>
        <v>0</v>
      </c>
      <c r="AX91">
        <f>$B$13*BW91+$C$13*BX91+$F$13*CI91*(1-CL91)</f>
        <v>0</v>
      </c>
      <c r="AY91">
        <f>AX91*AZ91</f>
        <v>0</v>
      </c>
      <c r="AZ91">
        <f>($B$13*$D$11+$C$13*$D$11+$F$13*((CV91+CN91)/MAX(CV91+CN91+CW91, 0.1)*$I$11+CW91/MAX(CV91+CN91+CW91, 0.1)*$J$11))/($B$13+$C$13+$F$13)</f>
        <v>0</v>
      </c>
      <c r="BA91">
        <f>($B$13*$K$11+$C$13*$K$11+$F$13*((CV91+CN91)/MAX(CV91+CN91+CW91, 0.1)*$P$11+CW91/MAX(CV91+CN91+CW91, 0.1)*$Q$11))/($B$13+$C$13+$F$13)</f>
        <v>0</v>
      </c>
      <c r="BB91">
        <v>6</v>
      </c>
      <c r="BC91">
        <v>0.5</v>
      </c>
      <c r="BD91" t="s">
        <v>358</v>
      </c>
      <c r="BE91">
        <v>2</v>
      </c>
      <c r="BF91" t="b">
        <v>1</v>
      </c>
      <c r="BG91">
        <v>1774682031.1</v>
      </c>
      <c r="BH91">
        <v>419.6247999999999</v>
      </c>
      <c r="BI91">
        <v>419.997</v>
      </c>
      <c r="BJ91">
        <v>21.51442</v>
      </c>
      <c r="BK91">
        <v>21.51201</v>
      </c>
      <c r="BL91">
        <v>419.9863999999999</v>
      </c>
      <c r="BM91">
        <v>21.21698</v>
      </c>
      <c r="BN91">
        <v>500.0074000000001</v>
      </c>
      <c r="BO91">
        <v>101.0261</v>
      </c>
      <c r="BP91">
        <v>0.09998667999999999</v>
      </c>
      <c r="BQ91">
        <v>26.92019</v>
      </c>
      <c r="BR91">
        <v>27.99186</v>
      </c>
      <c r="BS91">
        <v>999.9</v>
      </c>
      <c r="BT91">
        <v>0</v>
      </c>
      <c r="BU91">
        <v>0</v>
      </c>
      <c r="BV91">
        <v>9999.561</v>
      </c>
      <c r="BW91">
        <v>0</v>
      </c>
      <c r="BX91">
        <v>0.3833920000000001</v>
      </c>
      <c r="BY91">
        <v>-0.3719604</v>
      </c>
      <c r="BZ91">
        <v>428.8514</v>
      </c>
      <c r="CA91">
        <v>429.2305</v>
      </c>
      <c r="CB91">
        <v>0.002404974</v>
      </c>
      <c r="CC91">
        <v>419.997</v>
      </c>
      <c r="CD91">
        <v>21.51201</v>
      </c>
      <c r="CE91">
        <v>2.173516999999999</v>
      </c>
      <c r="CF91">
        <v>2.173274999999999</v>
      </c>
      <c r="CG91">
        <v>18.76845</v>
      </c>
      <c r="CH91">
        <v>18.76666</v>
      </c>
      <c r="CI91">
        <v>1800.001</v>
      </c>
      <c r="CJ91">
        <v>0</v>
      </c>
      <c r="CK91">
        <v>1</v>
      </c>
      <c r="CL91">
        <v>0</v>
      </c>
      <c r="CM91">
        <v>1.8789</v>
      </c>
      <c r="CN91">
        <v>0</v>
      </c>
      <c r="CO91">
        <v>94.72896</v>
      </c>
      <c r="CP91">
        <v>9208.208000000001</v>
      </c>
      <c r="CQ91">
        <v>39</v>
      </c>
      <c r="CR91">
        <v>39.7624</v>
      </c>
      <c r="CS91">
        <v>39.375</v>
      </c>
      <c r="CT91">
        <v>38.312</v>
      </c>
      <c r="CU91">
        <v>38.9122</v>
      </c>
      <c r="CV91">
        <v>0</v>
      </c>
      <c r="CW91">
        <v>1800.001</v>
      </c>
      <c r="CX91">
        <v>0</v>
      </c>
      <c r="CY91">
        <v>1774682032.4</v>
      </c>
      <c r="CZ91">
        <v>0</v>
      </c>
      <c r="DA91">
        <v>1774666326.5</v>
      </c>
      <c r="DB91" t="s">
        <v>359</v>
      </c>
      <c r="DC91">
        <v>1774666322</v>
      </c>
      <c r="DD91">
        <v>1774666326.5</v>
      </c>
      <c r="DE91">
        <v>2</v>
      </c>
      <c r="DF91">
        <v>0.343</v>
      </c>
      <c r="DG91">
        <v>-0.026</v>
      </c>
      <c r="DH91">
        <v>-0.36</v>
      </c>
      <c r="DI91">
        <v>0.298</v>
      </c>
      <c r="DJ91">
        <v>420</v>
      </c>
      <c r="DK91">
        <v>22</v>
      </c>
      <c r="DL91">
        <v>0.17</v>
      </c>
      <c r="DM91">
        <v>0.02</v>
      </c>
      <c r="DN91">
        <v>-0.3842378780487805</v>
      </c>
      <c r="DO91">
        <v>-0.0008532125435549332</v>
      </c>
      <c r="DP91">
        <v>0.02795320273913835</v>
      </c>
      <c r="DQ91">
        <v>1</v>
      </c>
      <c r="DR91">
        <v>0.002594644390243902</v>
      </c>
      <c r="DS91">
        <v>-0.003115313937282231</v>
      </c>
      <c r="DT91">
        <v>0.000714774561011044</v>
      </c>
      <c r="DU91">
        <v>1</v>
      </c>
      <c r="DV91">
        <v>2</v>
      </c>
      <c r="DW91">
        <v>2</v>
      </c>
      <c r="DX91" t="s">
        <v>360</v>
      </c>
      <c r="DY91">
        <v>3.13039</v>
      </c>
      <c r="DZ91">
        <v>2.80641</v>
      </c>
      <c r="EA91">
        <v>0.0997812</v>
      </c>
      <c r="EB91">
        <v>0.09948460000000001</v>
      </c>
      <c r="EC91">
        <v>0.105918</v>
      </c>
      <c r="ED91">
        <v>0.105597</v>
      </c>
      <c r="EE91">
        <v>21152.1</v>
      </c>
      <c r="EF91">
        <v>27422.9</v>
      </c>
      <c r="EG91">
        <v>26451.7</v>
      </c>
      <c r="EH91">
        <v>33005.1</v>
      </c>
      <c r="EI91">
        <v>34932.6</v>
      </c>
      <c r="EJ91">
        <v>40314.7</v>
      </c>
      <c r="EK91">
        <v>41102.8</v>
      </c>
      <c r="EL91">
        <v>46065.1</v>
      </c>
      <c r="EM91">
        <v>2.0355</v>
      </c>
      <c r="EN91">
        <v>2.00182</v>
      </c>
      <c r="EO91">
        <v>0.128634</v>
      </c>
      <c r="EP91">
        <v>0</v>
      </c>
      <c r="EQ91">
        <v>25.8751</v>
      </c>
      <c r="ER91">
        <v>999.9</v>
      </c>
      <c r="ES91">
        <v>67.5</v>
      </c>
      <c r="ET91">
        <v>27.4</v>
      </c>
      <c r="EU91">
        <v>24.4811</v>
      </c>
      <c r="EV91">
        <v>60.8025</v>
      </c>
      <c r="EW91">
        <v>31.8389</v>
      </c>
      <c r="EX91">
        <v>1</v>
      </c>
      <c r="EY91">
        <v>0.286951</v>
      </c>
      <c r="EZ91">
        <v>0.467696</v>
      </c>
      <c r="FA91">
        <v>20.2714</v>
      </c>
      <c r="FB91">
        <v>5.18719</v>
      </c>
      <c r="FC91">
        <v>11.9441</v>
      </c>
      <c r="FD91">
        <v>4.9557</v>
      </c>
      <c r="FE91">
        <v>3.285</v>
      </c>
      <c r="FF91">
        <v>9999</v>
      </c>
      <c r="FG91">
        <v>9999</v>
      </c>
      <c r="FH91">
        <v>9999</v>
      </c>
      <c r="FI91">
        <v>999.9</v>
      </c>
      <c r="FJ91">
        <v>1.86127</v>
      </c>
      <c r="FK91">
        <v>1.86264</v>
      </c>
      <c r="FL91">
        <v>1.86005</v>
      </c>
      <c r="FM91">
        <v>1.85837</v>
      </c>
      <c r="FN91">
        <v>1.86215</v>
      </c>
      <c r="FO91">
        <v>1.85886</v>
      </c>
      <c r="FP91">
        <v>1.85791</v>
      </c>
      <c r="FQ91">
        <v>1.86081</v>
      </c>
      <c r="FR91">
        <v>0</v>
      </c>
      <c r="FS91">
        <v>0</v>
      </c>
      <c r="FT91">
        <v>0</v>
      </c>
      <c r="FU91">
        <v>4.5</v>
      </c>
      <c r="FV91" t="s">
        <v>361</v>
      </c>
      <c r="FW91" t="s">
        <v>362</v>
      </c>
      <c r="FX91" t="s">
        <v>363</v>
      </c>
      <c r="FY91" t="s">
        <v>364</v>
      </c>
      <c r="FZ91" t="s">
        <v>364</v>
      </c>
      <c r="GA91" t="s">
        <v>363</v>
      </c>
      <c r="GB91">
        <v>0</v>
      </c>
      <c r="GC91">
        <v>100</v>
      </c>
      <c r="GD91">
        <v>100</v>
      </c>
      <c r="GE91">
        <v>-0.362</v>
      </c>
      <c r="GF91">
        <v>0.2974</v>
      </c>
      <c r="GG91">
        <v>-1.589593225013521</v>
      </c>
      <c r="GH91">
        <v>0.00192992804097616</v>
      </c>
      <c r="GI91">
        <v>3.244687122451424E-06</v>
      </c>
      <c r="GJ91">
        <v>-2.087531120305573E-09</v>
      </c>
      <c r="GK91">
        <v>0.05776174702018427</v>
      </c>
      <c r="GL91">
        <v>0.005089068596103195</v>
      </c>
      <c r="GM91">
        <v>0.0003257216593697226</v>
      </c>
      <c r="GN91">
        <v>-1.562898368296355E-06</v>
      </c>
      <c r="GO91">
        <v>0</v>
      </c>
      <c r="GP91">
        <v>1257</v>
      </c>
      <c r="GQ91">
        <v>1</v>
      </c>
      <c r="GR91">
        <v>31</v>
      </c>
      <c r="GS91">
        <v>261.9</v>
      </c>
      <c r="GT91">
        <v>261.8</v>
      </c>
      <c r="GU91">
        <v>1.07788</v>
      </c>
      <c r="GV91">
        <v>2.38159</v>
      </c>
      <c r="GW91">
        <v>1.44775</v>
      </c>
      <c r="GX91">
        <v>2.20337</v>
      </c>
      <c r="GY91">
        <v>1.44653</v>
      </c>
      <c r="GZ91">
        <v>2.40967</v>
      </c>
      <c r="HA91">
        <v>33.1099</v>
      </c>
      <c r="HB91">
        <v>14.7975</v>
      </c>
      <c r="HC91">
        <v>18</v>
      </c>
      <c r="HD91">
        <v>531.62</v>
      </c>
      <c r="HE91">
        <v>523.328</v>
      </c>
      <c r="HF91">
        <v>25.0003</v>
      </c>
      <c r="HG91">
        <v>30.6598</v>
      </c>
      <c r="HH91">
        <v>30.0002</v>
      </c>
      <c r="HI91">
        <v>31.0133</v>
      </c>
      <c r="HJ91">
        <v>31.0203</v>
      </c>
      <c r="HK91">
        <v>21.5718</v>
      </c>
      <c r="HL91">
        <v>20.0583</v>
      </c>
      <c r="HM91">
        <v>100</v>
      </c>
      <c r="HN91">
        <v>25</v>
      </c>
      <c r="HO91">
        <v>420</v>
      </c>
      <c r="HP91">
        <v>21.5</v>
      </c>
      <c r="HQ91">
        <v>103.161</v>
      </c>
      <c r="HR91">
        <v>102.034</v>
      </c>
    </row>
    <row r="92" spans="1:226">
      <c r="A92">
        <v>74</v>
      </c>
      <c r="B92">
        <v>1774682038</v>
      </c>
      <c r="C92">
        <v>292</v>
      </c>
      <c r="D92" t="s">
        <v>510</v>
      </c>
      <c r="E92" t="s">
        <v>511</v>
      </c>
      <c r="F92">
        <v>5</v>
      </c>
      <c r="I92">
        <v>1774682035.1</v>
      </c>
      <c r="J92">
        <f>(K92)/1000</f>
        <v>0</v>
      </c>
      <c r="K92">
        <f>IF(BF92, AN92, AH92)</f>
        <v>0</v>
      </c>
      <c r="L92">
        <f>IF(BF92, AI92, AG92)</f>
        <v>0</v>
      </c>
      <c r="M92">
        <f>BH92 - IF(AU92&gt;1, L92*BB92*100.0/(AW92), 0)</f>
        <v>0</v>
      </c>
      <c r="N92">
        <f>((T92-J92/2)*M92-L92)/(T92+J92/2)</f>
        <v>0</v>
      </c>
      <c r="O92">
        <f>N92*(BO92+BP92)/1000.0</f>
        <v>0</v>
      </c>
      <c r="P92">
        <f>(BH92 - IF(AU92&gt;1, L92*BB92*100.0/(AW92), 0))*(BO92+BP92)/1000.0</f>
        <v>0</v>
      </c>
      <c r="Q92">
        <f>2.0/((1/S92-1/R92)+SIGN(S92)*SQRT((1/S92-1/R92)*(1/S92-1/R92) + 4*BC92/((BC92+1)*(BC92+1))*(2*1/S92*1/R92-1/R92*1/R92)))</f>
        <v>0</v>
      </c>
      <c r="R92">
        <f>IF(LEFT(BD92,1)&lt;&gt;"0",IF(LEFT(BD92,1)="1",3.0,BE92),$D$5+$E$5*(BV92*BO92/($K$5*1000))+$F$5*(BV92*BO92/($K$5*1000))*MAX(MIN(BB92,$J$5),$I$5)*MAX(MIN(BB92,$J$5),$I$5)+$G$5*MAX(MIN(BB92,$J$5),$I$5)*(BV92*BO92/($K$5*1000))+$H$5*(BV92*BO92/($K$5*1000))*(BV92*BO92/($K$5*1000)))</f>
        <v>0</v>
      </c>
      <c r="S92">
        <f>J92*(1000-(1000*0.61365*exp(17.502*W92/(240.97+W92))/(BO92+BP92)+BJ92)/2)/(1000*0.61365*exp(17.502*W92/(240.97+W92))/(BO92+BP92)-BJ92)</f>
        <v>0</v>
      </c>
      <c r="T92">
        <f>1/((BC92+1)/(Q92/1.6)+1/(R92/1.37)) + BC92/((BC92+1)/(Q92/1.6) + BC92/(R92/1.37))</f>
        <v>0</v>
      </c>
      <c r="U92">
        <f>(AX92*BA92)</f>
        <v>0</v>
      </c>
      <c r="V92">
        <f>(BQ92+(U92+2*0.95*5.67E-8*(((BQ92+$B$9)+273)^4-(BQ92+273)^4)-44100*J92)/(1.84*29.3*R92+8*0.95*5.67E-8*(BQ92+273)^3))</f>
        <v>0</v>
      </c>
      <c r="W92">
        <f>($C$9*BR92+$D$9*BS92+$E$9*V92)</f>
        <v>0</v>
      </c>
      <c r="X92">
        <f>0.61365*exp(17.502*W92/(240.97+W92))</f>
        <v>0</v>
      </c>
      <c r="Y92">
        <f>(Z92/AA92*100)</f>
        <v>0</v>
      </c>
      <c r="Z92">
        <f>BJ92*(BO92+BP92)/1000</f>
        <v>0</v>
      </c>
      <c r="AA92">
        <f>0.61365*exp(17.502*BQ92/(240.97+BQ92))</f>
        <v>0</v>
      </c>
      <c r="AB92">
        <f>(X92-BJ92*(BO92+BP92)/1000)</f>
        <v>0</v>
      </c>
      <c r="AC92">
        <f>(-J92*44100)</f>
        <v>0</v>
      </c>
      <c r="AD92">
        <f>2*29.3*R92*0.92*(BQ92-W92)</f>
        <v>0</v>
      </c>
      <c r="AE92">
        <f>2*0.95*5.67E-8*(((BQ92+$B$9)+273)^4-(W92+273)^4)</f>
        <v>0</v>
      </c>
      <c r="AF92">
        <f>U92+AE92+AC92+AD92</f>
        <v>0</v>
      </c>
      <c r="AG92">
        <f>BN92*AU92*(BI92-BH92*(1000-AU92*BK92)/(1000-AU92*BJ92))/(100*BB92)</f>
        <v>0</v>
      </c>
      <c r="AH92">
        <f>1000*BN92*AU92*(BJ92-BK92)/(100*BB92*(1000-AU92*BJ92))</f>
        <v>0</v>
      </c>
      <c r="AI92">
        <f>(AJ92 - AK92 - BO92*1E3/(8.314*(BQ92+273.15)) * AM92/BN92 * AL92) * BN92/(100*BB92) * (1000 - BK92)/1000</f>
        <v>0</v>
      </c>
      <c r="AJ92">
        <v>429.2218695019923</v>
      </c>
      <c r="AK92">
        <v>428.8659575757576</v>
      </c>
      <c r="AL92">
        <v>8.163445774542021E-06</v>
      </c>
      <c r="AM92">
        <v>61.35787655002243</v>
      </c>
      <c r="AN92">
        <f>(AP92 - AO92 + BO92*1E3/(8.314*(BQ92+273.15)) * AR92/BN92 * AQ92) * BN92/(100*BB92) * 1000/(1000 - AP92)</f>
        <v>0</v>
      </c>
      <c r="AO92">
        <v>21.51179394865573</v>
      </c>
      <c r="AP92">
        <v>21.51458881118882</v>
      </c>
      <c r="AQ92">
        <v>1.909721301925665E-06</v>
      </c>
      <c r="AR92">
        <v>91.88205700752289</v>
      </c>
      <c r="AS92">
        <v>0</v>
      </c>
      <c r="AT92">
        <v>0</v>
      </c>
      <c r="AU92">
        <f>IF(AS92*$H$15&gt;=AW92,1.0,(AW92/(AW92-AS92*$H$15)))</f>
        <v>0</v>
      </c>
      <c r="AV92">
        <f>(AU92-1)*100</f>
        <v>0</v>
      </c>
      <c r="AW92">
        <f>MAX(0,($B$15+$C$15*BV92)/(1+$D$15*BV92)*BO92/(BQ92+273)*$E$15)</f>
        <v>0</v>
      </c>
      <c r="AX92">
        <f>$B$13*BW92+$C$13*BX92+$F$13*CI92*(1-CL92)</f>
        <v>0</v>
      </c>
      <c r="AY92">
        <f>AX92*AZ92</f>
        <v>0</v>
      </c>
      <c r="AZ92">
        <f>($B$13*$D$11+$C$13*$D$11+$F$13*((CV92+CN92)/MAX(CV92+CN92+CW92, 0.1)*$I$11+CW92/MAX(CV92+CN92+CW92, 0.1)*$J$11))/($B$13+$C$13+$F$13)</f>
        <v>0</v>
      </c>
      <c r="BA92">
        <f>($B$13*$K$11+$C$13*$K$11+$F$13*((CV92+CN92)/MAX(CV92+CN92+CW92, 0.1)*$P$11+CW92/MAX(CV92+CN92+CW92, 0.1)*$Q$11))/($B$13+$C$13+$F$13)</f>
        <v>0</v>
      </c>
      <c r="BB92">
        <v>6</v>
      </c>
      <c r="BC92">
        <v>0.5</v>
      </c>
      <c r="BD92" t="s">
        <v>358</v>
      </c>
      <c r="BE92">
        <v>2</v>
      </c>
      <c r="BF92" t="b">
        <v>1</v>
      </c>
      <c r="BG92">
        <v>1774682035.1</v>
      </c>
      <c r="BH92">
        <v>419.6323</v>
      </c>
      <c r="BI92">
        <v>419.9997</v>
      </c>
      <c r="BJ92">
        <v>21.51487</v>
      </c>
      <c r="BK92">
        <v>21.51232</v>
      </c>
      <c r="BL92">
        <v>419.9937</v>
      </c>
      <c r="BM92">
        <v>21.21745</v>
      </c>
      <c r="BN92">
        <v>499.9531</v>
      </c>
      <c r="BO92">
        <v>101.0259</v>
      </c>
      <c r="BP92">
        <v>0.09989842000000002</v>
      </c>
      <c r="BQ92">
        <v>26.92149</v>
      </c>
      <c r="BR92">
        <v>27.97951</v>
      </c>
      <c r="BS92">
        <v>999.9</v>
      </c>
      <c r="BT92">
        <v>0</v>
      </c>
      <c r="BU92">
        <v>0</v>
      </c>
      <c r="BV92">
        <v>10006.5</v>
      </c>
      <c r="BW92">
        <v>0</v>
      </c>
      <c r="BX92">
        <v>0.3833920000000001</v>
      </c>
      <c r="BY92">
        <v>-0.3673493</v>
      </c>
      <c r="BZ92">
        <v>428.859</v>
      </c>
      <c r="CA92">
        <v>429.2334</v>
      </c>
      <c r="CB92">
        <v>0.002570723</v>
      </c>
      <c r="CC92">
        <v>419.9997</v>
      </c>
      <c r="CD92">
        <v>21.51232</v>
      </c>
      <c r="CE92">
        <v>2.17356</v>
      </c>
      <c r="CF92">
        <v>2.173301</v>
      </c>
      <c r="CG92">
        <v>18.76876</v>
      </c>
      <c r="CH92">
        <v>18.76685</v>
      </c>
      <c r="CI92">
        <v>1799.999</v>
      </c>
      <c r="CJ92">
        <v>0</v>
      </c>
      <c r="CK92">
        <v>1</v>
      </c>
      <c r="CL92">
        <v>0</v>
      </c>
      <c r="CM92">
        <v>1.94128</v>
      </c>
      <c r="CN92">
        <v>0</v>
      </c>
      <c r="CO92">
        <v>94.86325000000002</v>
      </c>
      <c r="CP92">
        <v>9208.200999999999</v>
      </c>
      <c r="CQ92">
        <v>39</v>
      </c>
      <c r="CR92">
        <v>39.7624</v>
      </c>
      <c r="CS92">
        <v>39.375</v>
      </c>
      <c r="CT92">
        <v>38.312</v>
      </c>
      <c r="CU92">
        <v>38.8998</v>
      </c>
      <c r="CV92">
        <v>0</v>
      </c>
      <c r="CW92">
        <v>1799.999</v>
      </c>
      <c r="CX92">
        <v>0</v>
      </c>
      <c r="CY92">
        <v>1774682036.6</v>
      </c>
      <c r="CZ92">
        <v>0</v>
      </c>
      <c r="DA92">
        <v>1774666326.5</v>
      </c>
      <c r="DB92" t="s">
        <v>359</v>
      </c>
      <c r="DC92">
        <v>1774666322</v>
      </c>
      <c r="DD92">
        <v>1774666326.5</v>
      </c>
      <c r="DE92">
        <v>2</v>
      </c>
      <c r="DF92">
        <v>0.343</v>
      </c>
      <c r="DG92">
        <v>-0.026</v>
      </c>
      <c r="DH92">
        <v>-0.36</v>
      </c>
      <c r="DI92">
        <v>0.298</v>
      </c>
      <c r="DJ92">
        <v>420</v>
      </c>
      <c r="DK92">
        <v>22</v>
      </c>
      <c r="DL92">
        <v>0.17</v>
      </c>
      <c r="DM92">
        <v>0.02</v>
      </c>
      <c r="DN92">
        <v>-0.3816089024390244</v>
      </c>
      <c r="DO92">
        <v>0.07863328222996466</v>
      </c>
      <c r="DP92">
        <v>0.02874146770341729</v>
      </c>
      <c r="DQ92">
        <v>1</v>
      </c>
      <c r="DR92">
        <v>0.002465734878048781</v>
      </c>
      <c r="DS92">
        <v>0.0001339013937282266</v>
      </c>
      <c r="DT92">
        <v>0.0006372251889901416</v>
      </c>
      <c r="DU92">
        <v>1</v>
      </c>
      <c r="DV92">
        <v>2</v>
      </c>
      <c r="DW92">
        <v>2</v>
      </c>
      <c r="DX92" t="s">
        <v>360</v>
      </c>
      <c r="DY92">
        <v>3.13053</v>
      </c>
      <c r="DZ92">
        <v>2.80654</v>
      </c>
      <c r="EA92">
        <v>0.0997797</v>
      </c>
      <c r="EB92">
        <v>0.09949620000000001</v>
      </c>
      <c r="EC92">
        <v>0.105919</v>
      </c>
      <c r="ED92">
        <v>0.105602</v>
      </c>
      <c r="EE92">
        <v>21152.1</v>
      </c>
      <c r="EF92">
        <v>27422.5</v>
      </c>
      <c r="EG92">
        <v>26451.6</v>
      </c>
      <c r="EH92">
        <v>33005.1</v>
      </c>
      <c r="EI92">
        <v>34932.6</v>
      </c>
      <c r="EJ92">
        <v>40314.4</v>
      </c>
      <c r="EK92">
        <v>41102.8</v>
      </c>
      <c r="EL92">
        <v>46065</v>
      </c>
      <c r="EM92">
        <v>2.03558</v>
      </c>
      <c r="EN92">
        <v>2.00182</v>
      </c>
      <c r="EO92">
        <v>0.128709</v>
      </c>
      <c r="EP92">
        <v>0</v>
      </c>
      <c r="EQ92">
        <v>25.8751</v>
      </c>
      <c r="ER92">
        <v>999.9</v>
      </c>
      <c r="ES92">
        <v>67.40000000000001</v>
      </c>
      <c r="ET92">
        <v>27.4</v>
      </c>
      <c r="EU92">
        <v>24.4457</v>
      </c>
      <c r="EV92">
        <v>60.9725</v>
      </c>
      <c r="EW92">
        <v>31.867</v>
      </c>
      <c r="EX92">
        <v>1</v>
      </c>
      <c r="EY92">
        <v>0.286951</v>
      </c>
      <c r="EZ92">
        <v>0.46793</v>
      </c>
      <c r="FA92">
        <v>20.2713</v>
      </c>
      <c r="FB92">
        <v>5.18734</v>
      </c>
      <c r="FC92">
        <v>11.9441</v>
      </c>
      <c r="FD92">
        <v>4.9556</v>
      </c>
      <c r="FE92">
        <v>3.285</v>
      </c>
      <c r="FF92">
        <v>9999</v>
      </c>
      <c r="FG92">
        <v>9999</v>
      </c>
      <c r="FH92">
        <v>9999</v>
      </c>
      <c r="FI92">
        <v>999.9</v>
      </c>
      <c r="FJ92">
        <v>1.86127</v>
      </c>
      <c r="FK92">
        <v>1.86264</v>
      </c>
      <c r="FL92">
        <v>1.86005</v>
      </c>
      <c r="FM92">
        <v>1.85837</v>
      </c>
      <c r="FN92">
        <v>1.86214</v>
      </c>
      <c r="FO92">
        <v>1.85887</v>
      </c>
      <c r="FP92">
        <v>1.85791</v>
      </c>
      <c r="FQ92">
        <v>1.86081</v>
      </c>
      <c r="FR92">
        <v>0</v>
      </c>
      <c r="FS92">
        <v>0</v>
      </c>
      <c r="FT92">
        <v>0</v>
      </c>
      <c r="FU92">
        <v>4.5</v>
      </c>
      <c r="FV92" t="s">
        <v>361</v>
      </c>
      <c r="FW92" t="s">
        <v>362</v>
      </c>
      <c r="FX92" t="s">
        <v>363</v>
      </c>
      <c r="FY92" t="s">
        <v>364</v>
      </c>
      <c r="FZ92" t="s">
        <v>364</v>
      </c>
      <c r="GA92" t="s">
        <v>363</v>
      </c>
      <c r="GB92">
        <v>0</v>
      </c>
      <c r="GC92">
        <v>100</v>
      </c>
      <c r="GD92">
        <v>100</v>
      </c>
      <c r="GE92">
        <v>-0.361</v>
      </c>
      <c r="GF92">
        <v>0.2974</v>
      </c>
      <c r="GG92">
        <v>-1.589593225013521</v>
      </c>
      <c r="GH92">
        <v>0.00192992804097616</v>
      </c>
      <c r="GI92">
        <v>3.244687122451424E-06</v>
      </c>
      <c r="GJ92">
        <v>-2.087531120305573E-09</v>
      </c>
      <c r="GK92">
        <v>0.05776174702018427</v>
      </c>
      <c r="GL92">
        <v>0.005089068596103195</v>
      </c>
      <c r="GM92">
        <v>0.0003257216593697226</v>
      </c>
      <c r="GN92">
        <v>-1.562898368296355E-06</v>
      </c>
      <c r="GO92">
        <v>0</v>
      </c>
      <c r="GP92">
        <v>1257</v>
      </c>
      <c r="GQ92">
        <v>1</v>
      </c>
      <c r="GR92">
        <v>31</v>
      </c>
      <c r="GS92">
        <v>261.9</v>
      </c>
      <c r="GT92">
        <v>261.9</v>
      </c>
      <c r="GU92">
        <v>1.07788</v>
      </c>
      <c r="GV92">
        <v>2.38159</v>
      </c>
      <c r="GW92">
        <v>1.44775</v>
      </c>
      <c r="GX92">
        <v>2.20337</v>
      </c>
      <c r="GY92">
        <v>1.44653</v>
      </c>
      <c r="GZ92">
        <v>2.38647</v>
      </c>
      <c r="HA92">
        <v>33.1099</v>
      </c>
      <c r="HB92">
        <v>14.7975</v>
      </c>
      <c r="HC92">
        <v>18</v>
      </c>
      <c r="HD92">
        <v>531.672</v>
      </c>
      <c r="HE92">
        <v>523.328</v>
      </c>
      <c r="HF92">
        <v>25.0001</v>
      </c>
      <c r="HG92">
        <v>30.6612</v>
      </c>
      <c r="HH92">
        <v>30.0002</v>
      </c>
      <c r="HI92">
        <v>31.014</v>
      </c>
      <c r="HJ92">
        <v>31.0203</v>
      </c>
      <c r="HK92">
        <v>21.5708</v>
      </c>
      <c r="HL92">
        <v>20.0583</v>
      </c>
      <c r="HM92">
        <v>100</v>
      </c>
      <c r="HN92">
        <v>25</v>
      </c>
      <c r="HO92">
        <v>420</v>
      </c>
      <c r="HP92">
        <v>21.5</v>
      </c>
      <c r="HQ92">
        <v>103.161</v>
      </c>
      <c r="HR92">
        <v>102.034</v>
      </c>
    </row>
    <row r="93" spans="1:226">
      <c r="A93">
        <v>75</v>
      </c>
      <c r="B93">
        <v>1774682042</v>
      </c>
      <c r="C93">
        <v>296</v>
      </c>
      <c r="D93" t="s">
        <v>512</v>
      </c>
      <c r="E93" t="s">
        <v>513</v>
      </c>
      <c r="F93">
        <v>5</v>
      </c>
      <c r="I93">
        <v>1774682039.1</v>
      </c>
      <c r="J93">
        <f>(K93)/1000</f>
        <v>0</v>
      </c>
      <c r="K93">
        <f>IF(BF93, AN93, AH93)</f>
        <v>0</v>
      </c>
      <c r="L93">
        <f>IF(BF93, AI93, AG93)</f>
        <v>0</v>
      </c>
      <c r="M93">
        <f>BH93 - IF(AU93&gt;1, L93*BB93*100.0/(AW93), 0)</f>
        <v>0</v>
      </c>
      <c r="N93">
        <f>((T93-J93/2)*M93-L93)/(T93+J93/2)</f>
        <v>0</v>
      </c>
      <c r="O93">
        <f>N93*(BO93+BP93)/1000.0</f>
        <v>0</v>
      </c>
      <c r="P93">
        <f>(BH93 - IF(AU93&gt;1, L93*BB93*100.0/(AW93), 0))*(BO93+BP93)/1000.0</f>
        <v>0</v>
      </c>
      <c r="Q93">
        <f>2.0/((1/S93-1/R93)+SIGN(S93)*SQRT((1/S93-1/R93)*(1/S93-1/R93) + 4*BC93/((BC93+1)*(BC93+1))*(2*1/S93*1/R93-1/R93*1/R93)))</f>
        <v>0</v>
      </c>
      <c r="R93">
        <f>IF(LEFT(BD93,1)&lt;&gt;"0",IF(LEFT(BD93,1)="1",3.0,BE93),$D$5+$E$5*(BV93*BO93/($K$5*1000))+$F$5*(BV93*BO93/($K$5*1000))*MAX(MIN(BB93,$J$5),$I$5)*MAX(MIN(BB93,$J$5),$I$5)+$G$5*MAX(MIN(BB93,$J$5),$I$5)*(BV93*BO93/($K$5*1000))+$H$5*(BV93*BO93/($K$5*1000))*(BV93*BO93/($K$5*1000)))</f>
        <v>0</v>
      </c>
      <c r="S93">
        <f>J93*(1000-(1000*0.61365*exp(17.502*W93/(240.97+W93))/(BO93+BP93)+BJ93)/2)/(1000*0.61365*exp(17.502*W93/(240.97+W93))/(BO93+BP93)-BJ93)</f>
        <v>0</v>
      </c>
      <c r="T93">
        <f>1/((BC93+1)/(Q93/1.6)+1/(R93/1.37)) + BC93/((BC93+1)/(Q93/1.6) + BC93/(R93/1.37))</f>
        <v>0</v>
      </c>
      <c r="U93">
        <f>(AX93*BA93)</f>
        <v>0</v>
      </c>
      <c r="V93">
        <f>(BQ93+(U93+2*0.95*5.67E-8*(((BQ93+$B$9)+273)^4-(BQ93+273)^4)-44100*J93)/(1.84*29.3*R93+8*0.95*5.67E-8*(BQ93+273)^3))</f>
        <v>0</v>
      </c>
      <c r="W93">
        <f>($C$9*BR93+$D$9*BS93+$E$9*V93)</f>
        <v>0</v>
      </c>
      <c r="X93">
        <f>0.61365*exp(17.502*W93/(240.97+W93))</f>
        <v>0</v>
      </c>
      <c r="Y93">
        <f>(Z93/AA93*100)</f>
        <v>0</v>
      </c>
      <c r="Z93">
        <f>BJ93*(BO93+BP93)/1000</f>
        <v>0</v>
      </c>
      <c r="AA93">
        <f>0.61365*exp(17.502*BQ93/(240.97+BQ93))</f>
        <v>0</v>
      </c>
      <c r="AB93">
        <f>(X93-BJ93*(BO93+BP93)/1000)</f>
        <v>0</v>
      </c>
      <c r="AC93">
        <f>(-J93*44100)</f>
        <v>0</v>
      </c>
      <c r="AD93">
        <f>2*29.3*R93*0.92*(BQ93-W93)</f>
        <v>0</v>
      </c>
      <c r="AE93">
        <f>2*0.95*5.67E-8*(((BQ93+$B$9)+273)^4-(W93+273)^4)</f>
        <v>0</v>
      </c>
      <c r="AF93">
        <f>U93+AE93+AC93+AD93</f>
        <v>0</v>
      </c>
      <c r="AG93">
        <f>BN93*AU93*(BI93-BH93*(1000-AU93*BK93)/(1000-AU93*BJ93))/(100*BB93)</f>
        <v>0</v>
      </c>
      <c r="AH93">
        <f>1000*BN93*AU93*(BJ93-BK93)/(100*BB93*(1000-AU93*BJ93))</f>
        <v>0</v>
      </c>
      <c r="AI93">
        <f>(AJ93 - AK93 - BO93*1E3/(8.314*(BQ93+273.15)) * AM93/BN93 * AL93) * BN93/(100*BB93) * (1000 - BK93)/1000</f>
        <v>0</v>
      </c>
      <c r="AJ93">
        <v>429.2755979733029</v>
      </c>
      <c r="AK93">
        <v>428.8254181818183</v>
      </c>
      <c r="AL93">
        <v>-5.001593279882337E-05</v>
      </c>
      <c r="AM93">
        <v>61.35787655002243</v>
      </c>
      <c r="AN93">
        <f>(AP93 - AO93 + BO93*1E3/(8.314*(BQ93+273.15)) * AR93/BN93 * AQ93) * BN93/(100*BB93) * 1000/(1000 - AP93)</f>
        <v>0</v>
      </c>
      <c r="AO93">
        <v>21.51322679192855</v>
      </c>
      <c r="AP93">
        <v>21.51442797202799</v>
      </c>
      <c r="AQ93">
        <v>-2.411574356984016E-06</v>
      </c>
      <c r="AR93">
        <v>91.88205700752289</v>
      </c>
      <c r="AS93">
        <v>0</v>
      </c>
      <c r="AT93">
        <v>0</v>
      </c>
      <c r="AU93">
        <f>IF(AS93*$H$15&gt;=AW93,1.0,(AW93/(AW93-AS93*$H$15)))</f>
        <v>0</v>
      </c>
      <c r="AV93">
        <f>(AU93-1)*100</f>
        <v>0</v>
      </c>
      <c r="AW93">
        <f>MAX(0,($B$15+$C$15*BV93)/(1+$D$15*BV93)*BO93/(BQ93+273)*$E$15)</f>
        <v>0</v>
      </c>
      <c r="AX93">
        <f>$B$13*BW93+$C$13*BX93+$F$13*CI93*(1-CL93)</f>
        <v>0</v>
      </c>
      <c r="AY93">
        <f>AX93*AZ93</f>
        <v>0</v>
      </c>
      <c r="AZ93">
        <f>($B$13*$D$11+$C$13*$D$11+$F$13*((CV93+CN93)/MAX(CV93+CN93+CW93, 0.1)*$I$11+CW93/MAX(CV93+CN93+CW93, 0.1)*$J$11))/($B$13+$C$13+$F$13)</f>
        <v>0</v>
      </c>
      <c r="BA93">
        <f>($B$13*$K$11+$C$13*$K$11+$F$13*((CV93+CN93)/MAX(CV93+CN93+CW93, 0.1)*$P$11+CW93/MAX(CV93+CN93+CW93, 0.1)*$Q$11))/($B$13+$C$13+$F$13)</f>
        <v>0</v>
      </c>
      <c r="BB93">
        <v>6</v>
      </c>
      <c r="BC93">
        <v>0.5</v>
      </c>
      <c r="BD93" t="s">
        <v>358</v>
      </c>
      <c r="BE93">
        <v>2</v>
      </c>
      <c r="BF93" t="b">
        <v>1</v>
      </c>
      <c r="BG93">
        <v>1774682039.1</v>
      </c>
      <c r="BH93">
        <v>419.6261</v>
      </c>
      <c r="BI93">
        <v>420.0305</v>
      </c>
      <c r="BJ93">
        <v>21.51435</v>
      </c>
      <c r="BK93">
        <v>21.51325</v>
      </c>
      <c r="BL93">
        <v>419.9873000000001</v>
      </c>
      <c r="BM93">
        <v>21.21693</v>
      </c>
      <c r="BN93">
        <v>500.0503</v>
      </c>
      <c r="BO93">
        <v>101.0271</v>
      </c>
      <c r="BP93">
        <v>0.10020741</v>
      </c>
      <c r="BQ93">
        <v>26.92197</v>
      </c>
      <c r="BR93">
        <v>27.98182</v>
      </c>
      <c r="BS93">
        <v>999.9</v>
      </c>
      <c r="BT93">
        <v>0</v>
      </c>
      <c r="BU93">
        <v>0</v>
      </c>
      <c r="BV93">
        <v>9983.315000000001</v>
      </c>
      <c r="BW93">
        <v>0</v>
      </c>
      <c r="BX93">
        <v>0.3833920000000001</v>
      </c>
      <c r="BY93">
        <v>-0.4045197</v>
      </c>
      <c r="BZ93">
        <v>428.8523999999999</v>
      </c>
      <c r="CA93">
        <v>429.2655</v>
      </c>
      <c r="CB93">
        <v>0.0011116026</v>
      </c>
      <c r="CC93">
        <v>420.0305</v>
      </c>
      <c r="CD93">
        <v>21.51325</v>
      </c>
      <c r="CE93">
        <v>2.173531</v>
      </c>
      <c r="CF93">
        <v>2.173419</v>
      </c>
      <c r="CG93">
        <v>18.76854</v>
      </c>
      <c r="CH93">
        <v>18.76771</v>
      </c>
      <c r="CI93">
        <v>1799.996</v>
      </c>
      <c r="CJ93">
        <v>0</v>
      </c>
      <c r="CK93">
        <v>1</v>
      </c>
      <c r="CL93">
        <v>0</v>
      </c>
      <c r="CM93">
        <v>1.65784</v>
      </c>
      <c r="CN93">
        <v>0</v>
      </c>
      <c r="CO93">
        <v>95.05798999999999</v>
      </c>
      <c r="CP93">
        <v>9208.174000000003</v>
      </c>
      <c r="CQ93">
        <v>39</v>
      </c>
      <c r="CR93">
        <v>39.7624</v>
      </c>
      <c r="CS93">
        <v>39.375</v>
      </c>
      <c r="CT93">
        <v>38.312</v>
      </c>
      <c r="CU93">
        <v>38.8874</v>
      </c>
      <c r="CV93">
        <v>0</v>
      </c>
      <c r="CW93">
        <v>1799.996</v>
      </c>
      <c r="CX93">
        <v>0</v>
      </c>
      <c r="CY93">
        <v>1774682040.2</v>
      </c>
      <c r="CZ93">
        <v>0</v>
      </c>
      <c r="DA93">
        <v>1774666326.5</v>
      </c>
      <c r="DB93" t="s">
        <v>359</v>
      </c>
      <c r="DC93">
        <v>1774666322</v>
      </c>
      <c r="DD93">
        <v>1774666326.5</v>
      </c>
      <c r="DE93">
        <v>2</v>
      </c>
      <c r="DF93">
        <v>0.343</v>
      </c>
      <c r="DG93">
        <v>-0.026</v>
      </c>
      <c r="DH93">
        <v>-0.36</v>
      </c>
      <c r="DI93">
        <v>0.298</v>
      </c>
      <c r="DJ93">
        <v>420</v>
      </c>
      <c r="DK93">
        <v>22</v>
      </c>
      <c r="DL93">
        <v>0.17</v>
      </c>
      <c r="DM93">
        <v>0.02</v>
      </c>
      <c r="DN93">
        <v>-0.38367385</v>
      </c>
      <c r="DO93">
        <v>-0.01403772607879876</v>
      </c>
      <c r="DP93">
        <v>0.02840766244567652</v>
      </c>
      <c r="DQ93">
        <v>1</v>
      </c>
      <c r="DR93">
        <v>0.0021306979</v>
      </c>
      <c r="DS93">
        <v>-0.002115113088180118</v>
      </c>
      <c r="DT93">
        <v>0.0008037439458925585</v>
      </c>
      <c r="DU93">
        <v>1</v>
      </c>
      <c r="DV93">
        <v>2</v>
      </c>
      <c r="DW93">
        <v>2</v>
      </c>
      <c r="DX93" t="s">
        <v>360</v>
      </c>
      <c r="DY93">
        <v>3.13048</v>
      </c>
      <c r="DZ93">
        <v>2.80637</v>
      </c>
      <c r="EA93">
        <v>0.0997724</v>
      </c>
      <c r="EB93">
        <v>0.0994973</v>
      </c>
      <c r="EC93">
        <v>0.105917</v>
      </c>
      <c r="ED93">
        <v>0.105604</v>
      </c>
      <c r="EE93">
        <v>21152</v>
      </c>
      <c r="EF93">
        <v>27422.4</v>
      </c>
      <c r="EG93">
        <v>26451.3</v>
      </c>
      <c r="EH93">
        <v>33005</v>
      </c>
      <c r="EI93">
        <v>34932.4</v>
      </c>
      <c r="EJ93">
        <v>40314.3</v>
      </c>
      <c r="EK93">
        <v>41102.5</v>
      </c>
      <c r="EL93">
        <v>46065.1</v>
      </c>
      <c r="EM93">
        <v>2.03555</v>
      </c>
      <c r="EN93">
        <v>2.00182</v>
      </c>
      <c r="EO93">
        <v>0.128895</v>
      </c>
      <c r="EP93">
        <v>0</v>
      </c>
      <c r="EQ93">
        <v>25.8751</v>
      </c>
      <c r="ER93">
        <v>999.9</v>
      </c>
      <c r="ES93">
        <v>67.40000000000001</v>
      </c>
      <c r="ET93">
        <v>27.4</v>
      </c>
      <c r="EU93">
        <v>24.4467</v>
      </c>
      <c r="EV93">
        <v>61.2325</v>
      </c>
      <c r="EW93">
        <v>31.899</v>
      </c>
      <c r="EX93">
        <v>1</v>
      </c>
      <c r="EY93">
        <v>0.287066</v>
      </c>
      <c r="EZ93">
        <v>0.468007</v>
      </c>
      <c r="FA93">
        <v>20.2713</v>
      </c>
      <c r="FB93">
        <v>5.18734</v>
      </c>
      <c r="FC93">
        <v>11.9441</v>
      </c>
      <c r="FD93">
        <v>4.95575</v>
      </c>
      <c r="FE93">
        <v>3.285</v>
      </c>
      <c r="FF93">
        <v>9999</v>
      </c>
      <c r="FG93">
        <v>9999</v>
      </c>
      <c r="FH93">
        <v>9999</v>
      </c>
      <c r="FI93">
        <v>999.9</v>
      </c>
      <c r="FJ93">
        <v>1.86127</v>
      </c>
      <c r="FK93">
        <v>1.86263</v>
      </c>
      <c r="FL93">
        <v>1.86005</v>
      </c>
      <c r="FM93">
        <v>1.85837</v>
      </c>
      <c r="FN93">
        <v>1.86211</v>
      </c>
      <c r="FO93">
        <v>1.85884</v>
      </c>
      <c r="FP93">
        <v>1.85791</v>
      </c>
      <c r="FQ93">
        <v>1.86081</v>
      </c>
      <c r="FR93">
        <v>0</v>
      </c>
      <c r="FS93">
        <v>0</v>
      </c>
      <c r="FT93">
        <v>0</v>
      </c>
      <c r="FU93">
        <v>4.5</v>
      </c>
      <c r="FV93" t="s">
        <v>361</v>
      </c>
      <c r="FW93" t="s">
        <v>362</v>
      </c>
      <c r="FX93" t="s">
        <v>363</v>
      </c>
      <c r="FY93" t="s">
        <v>364</v>
      </c>
      <c r="FZ93" t="s">
        <v>364</v>
      </c>
      <c r="GA93" t="s">
        <v>363</v>
      </c>
      <c r="GB93">
        <v>0</v>
      </c>
      <c r="GC93">
        <v>100</v>
      </c>
      <c r="GD93">
        <v>100</v>
      </c>
      <c r="GE93">
        <v>-0.362</v>
      </c>
      <c r="GF93">
        <v>0.2974</v>
      </c>
      <c r="GG93">
        <v>-1.589593225013521</v>
      </c>
      <c r="GH93">
        <v>0.00192992804097616</v>
      </c>
      <c r="GI93">
        <v>3.244687122451424E-06</v>
      </c>
      <c r="GJ93">
        <v>-2.087531120305573E-09</v>
      </c>
      <c r="GK93">
        <v>0.05776174702018427</v>
      </c>
      <c r="GL93">
        <v>0.005089068596103195</v>
      </c>
      <c r="GM93">
        <v>0.0003257216593697226</v>
      </c>
      <c r="GN93">
        <v>-1.562898368296355E-06</v>
      </c>
      <c r="GO93">
        <v>0</v>
      </c>
      <c r="GP93">
        <v>1257</v>
      </c>
      <c r="GQ93">
        <v>1</v>
      </c>
      <c r="GR93">
        <v>31</v>
      </c>
      <c r="GS93">
        <v>262</v>
      </c>
      <c r="GT93">
        <v>261.9</v>
      </c>
      <c r="GU93">
        <v>1.07788</v>
      </c>
      <c r="GV93">
        <v>2.37915</v>
      </c>
      <c r="GW93">
        <v>1.44775</v>
      </c>
      <c r="GX93">
        <v>2.20337</v>
      </c>
      <c r="GY93">
        <v>1.44653</v>
      </c>
      <c r="GZ93">
        <v>2.36572</v>
      </c>
      <c r="HA93">
        <v>33.1099</v>
      </c>
      <c r="HB93">
        <v>14.7887</v>
      </c>
      <c r="HC93">
        <v>18</v>
      </c>
      <c r="HD93">
        <v>531.674</v>
      </c>
      <c r="HE93">
        <v>523.328</v>
      </c>
      <c r="HF93">
        <v>25</v>
      </c>
      <c r="HG93">
        <v>30.6612</v>
      </c>
      <c r="HH93">
        <v>30.0003</v>
      </c>
      <c r="HI93">
        <v>31.016</v>
      </c>
      <c r="HJ93">
        <v>31.0203</v>
      </c>
      <c r="HK93">
        <v>21.5694</v>
      </c>
      <c r="HL93">
        <v>20.0583</v>
      </c>
      <c r="HM93">
        <v>100</v>
      </c>
      <c r="HN93">
        <v>25</v>
      </c>
      <c r="HO93">
        <v>420</v>
      </c>
      <c r="HP93">
        <v>21.5</v>
      </c>
      <c r="HQ93">
        <v>103.16</v>
      </c>
      <c r="HR93">
        <v>102.034</v>
      </c>
    </row>
    <row r="94" spans="1:226">
      <c r="A94">
        <v>76</v>
      </c>
      <c r="B94">
        <v>1774682096.5</v>
      </c>
      <c r="C94">
        <v>350.5</v>
      </c>
      <c r="D94" t="s">
        <v>514</v>
      </c>
      <c r="E94" t="s">
        <v>515</v>
      </c>
      <c r="F94">
        <v>5</v>
      </c>
      <c r="I94">
        <v>1774682093.75</v>
      </c>
      <c r="J94">
        <f>(K94)/1000</f>
        <v>0</v>
      </c>
      <c r="K94">
        <f>IF(BF94, AN94, AH94)</f>
        <v>0</v>
      </c>
      <c r="L94">
        <f>IF(BF94, AI94, AG94)</f>
        <v>0</v>
      </c>
      <c r="M94">
        <f>BH94 - IF(AU94&gt;1, L94*BB94*100.0/(AW94), 0)</f>
        <v>0</v>
      </c>
      <c r="N94">
        <f>((T94-J94/2)*M94-L94)/(T94+J94/2)</f>
        <v>0</v>
      </c>
      <c r="O94">
        <f>N94*(BO94+BP94)/1000.0</f>
        <v>0</v>
      </c>
      <c r="P94">
        <f>(BH94 - IF(AU94&gt;1, L94*BB94*100.0/(AW94), 0))*(BO94+BP94)/1000.0</f>
        <v>0</v>
      </c>
      <c r="Q94">
        <f>2.0/((1/S94-1/R94)+SIGN(S94)*SQRT((1/S94-1/R94)*(1/S94-1/R94) + 4*BC94/((BC94+1)*(BC94+1))*(2*1/S94*1/R94-1/R94*1/R94)))</f>
        <v>0</v>
      </c>
      <c r="R94">
        <f>IF(LEFT(BD94,1)&lt;&gt;"0",IF(LEFT(BD94,1)="1",3.0,BE94),$D$5+$E$5*(BV94*BO94/($K$5*1000))+$F$5*(BV94*BO94/($K$5*1000))*MAX(MIN(BB94,$J$5),$I$5)*MAX(MIN(BB94,$J$5),$I$5)+$G$5*MAX(MIN(BB94,$J$5),$I$5)*(BV94*BO94/($K$5*1000))+$H$5*(BV94*BO94/($K$5*1000))*(BV94*BO94/($K$5*1000)))</f>
        <v>0</v>
      </c>
      <c r="S94">
        <f>J94*(1000-(1000*0.61365*exp(17.502*W94/(240.97+W94))/(BO94+BP94)+BJ94)/2)/(1000*0.61365*exp(17.502*W94/(240.97+W94))/(BO94+BP94)-BJ94)</f>
        <v>0</v>
      </c>
      <c r="T94">
        <f>1/((BC94+1)/(Q94/1.6)+1/(R94/1.37)) + BC94/((BC94+1)/(Q94/1.6) + BC94/(R94/1.37))</f>
        <v>0</v>
      </c>
      <c r="U94">
        <f>(AX94*BA94)</f>
        <v>0</v>
      </c>
      <c r="V94">
        <f>(BQ94+(U94+2*0.95*5.67E-8*(((BQ94+$B$9)+273)^4-(BQ94+273)^4)-44100*J94)/(1.84*29.3*R94+8*0.95*5.67E-8*(BQ94+273)^3))</f>
        <v>0</v>
      </c>
      <c r="W94">
        <f>($C$9*BR94+$D$9*BS94+$E$9*V94)</f>
        <v>0</v>
      </c>
      <c r="X94">
        <f>0.61365*exp(17.502*W94/(240.97+W94))</f>
        <v>0</v>
      </c>
      <c r="Y94">
        <f>(Z94/AA94*100)</f>
        <v>0</v>
      </c>
      <c r="Z94">
        <f>BJ94*(BO94+BP94)/1000</f>
        <v>0</v>
      </c>
      <c r="AA94">
        <f>0.61365*exp(17.502*BQ94/(240.97+BQ94))</f>
        <v>0</v>
      </c>
      <c r="AB94">
        <f>(X94-BJ94*(BO94+BP94)/1000)</f>
        <v>0</v>
      </c>
      <c r="AC94">
        <f>(-J94*44100)</f>
        <v>0</v>
      </c>
      <c r="AD94">
        <f>2*29.3*R94*0.92*(BQ94-W94)</f>
        <v>0</v>
      </c>
      <c r="AE94">
        <f>2*0.95*5.67E-8*(((BQ94+$B$9)+273)^4-(W94+273)^4)</f>
        <v>0</v>
      </c>
      <c r="AF94">
        <f>U94+AE94+AC94+AD94</f>
        <v>0</v>
      </c>
      <c r="AG94">
        <f>BN94*AU94*(BI94-BH94*(1000-AU94*BK94)/(1000-AU94*BJ94))/(100*BB94)</f>
        <v>0</v>
      </c>
      <c r="AH94">
        <f>1000*BN94*AU94*(BJ94-BK94)/(100*BB94*(1000-AU94*BJ94))</f>
        <v>0</v>
      </c>
      <c r="AI94">
        <f>(AJ94 - AK94 - BO94*1E3/(8.314*(BQ94+273.15)) * AM94/BN94 * AL94) * BN94/(100*BB94) * (1000 - BK94)/1000</f>
        <v>0</v>
      </c>
      <c r="AJ94">
        <v>429.2930584020846</v>
      </c>
      <c r="AK94">
        <v>428.8600545454547</v>
      </c>
      <c r="AL94">
        <v>-2.794185344379855E-05</v>
      </c>
      <c r="AM94">
        <v>61.35787655002243</v>
      </c>
      <c r="AN94">
        <f>(AP94 - AO94 + BO94*1E3/(8.314*(BQ94+273.15)) * AR94/BN94 * AQ94) * BN94/(100*BB94) * 1000/(1000 - AP94)</f>
        <v>0</v>
      </c>
      <c r="AO94">
        <v>21.52276518090227</v>
      </c>
      <c r="AP94">
        <v>21.52143006993008</v>
      </c>
      <c r="AQ94">
        <v>6.580906718840149E-07</v>
      </c>
      <c r="AR94">
        <v>91.88205700752289</v>
      </c>
      <c r="AS94">
        <v>0</v>
      </c>
      <c r="AT94">
        <v>0</v>
      </c>
      <c r="AU94">
        <f>IF(AS94*$H$15&gt;=AW94,1.0,(AW94/(AW94-AS94*$H$15)))</f>
        <v>0</v>
      </c>
      <c r="AV94">
        <f>(AU94-1)*100</f>
        <v>0</v>
      </c>
      <c r="AW94">
        <f>MAX(0,($B$15+$C$15*BV94)/(1+$D$15*BV94)*BO94/(BQ94+273)*$E$15)</f>
        <v>0</v>
      </c>
      <c r="AX94">
        <f>$B$13*BW94+$C$13*BX94+$F$13*CI94*(1-CL94)</f>
        <v>0</v>
      </c>
      <c r="AY94">
        <f>AX94*AZ94</f>
        <v>0</v>
      </c>
      <c r="AZ94">
        <f>($B$13*$D$11+$C$13*$D$11+$F$13*((CV94+CN94)/MAX(CV94+CN94+CW94, 0.1)*$I$11+CW94/MAX(CV94+CN94+CW94, 0.1)*$J$11))/($B$13+$C$13+$F$13)</f>
        <v>0</v>
      </c>
      <c r="BA94">
        <f>($B$13*$K$11+$C$13*$K$11+$F$13*((CV94+CN94)/MAX(CV94+CN94+CW94, 0.1)*$P$11+CW94/MAX(CV94+CN94+CW94, 0.1)*$Q$11))/($B$13+$C$13+$F$13)</f>
        <v>0</v>
      </c>
      <c r="BB94">
        <v>6</v>
      </c>
      <c r="BC94">
        <v>0.5</v>
      </c>
      <c r="BD94" t="s">
        <v>358</v>
      </c>
      <c r="BE94">
        <v>2</v>
      </c>
      <c r="BF94" t="b">
        <v>1</v>
      </c>
      <c r="BG94">
        <v>1774682093.75</v>
      </c>
      <c r="BH94">
        <v>419.6457</v>
      </c>
      <c r="BI94">
        <v>420.0441000000001</v>
      </c>
      <c r="BJ94">
        <v>21.52159</v>
      </c>
      <c r="BK94">
        <v>21.52183</v>
      </c>
      <c r="BL94">
        <v>420.0069</v>
      </c>
      <c r="BM94">
        <v>21.22402</v>
      </c>
      <c r="BN94">
        <v>500.0186</v>
      </c>
      <c r="BO94">
        <v>101.0248</v>
      </c>
      <c r="BP94">
        <v>0.10006309</v>
      </c>
      <c r="BQ94">
        <v>26.92474</v>
      </c>
      <c r="BR94">
        <v>27.98427</v>
      </c>
      <c r="BS94">
        <v>999.9</v>
      </c>
      <c r="BT94">
        <v>0</v>
      </c>
      <c r="BU94">
        <v>0</v>
      </c>
      <c r="BV94">
        <v>9994.562</v>
      </c>
      <c r="BW94">
        <v>0</v>
      </c>
      <c r="BX94">
        <v>0.3833920000000001</v>
      </c>
      <c r="BY94">
        <v>-0.3984588</v>
      </c>
      <c r="BZ94">
        <v>428.8756</v>
      </c>
      <c r="CA94">
        <v>429.2831</v>
      </c>
      <c r="CB94">
        <v>-0.0002309784</v>
      </c>
      <c r="CC94">
        <v>420.0441000000001</v>
      </c>
      <c r="CD94">
        <v>21.52183</v>
      </c>
      <c r="CE94">
        <v>2.174213</v>
      </c>
      <c r="CF94">
        <v>2.174237</v>
      </c>
      <c r="CG94">
        <v>18.77357</v>
      </c>
      <c r="CH94">
        <v>18.77374</v>
      </c>
      <c r="CI94">
        <v>1659.534</v>
      </c>
      <c r="CJ94">
        <v>0</v>
      </c>
      <c r="CK94">
        <v>1</v>
      </c>
      <c r="CL94">
        <v>0</v>
      </c>
      <c r="CM94">
        <v>1.62168</v>
      </c>
      <c r="CN94">
        <v>0</v>
      </c>
      <c r="CO94">
        <v>87.44827000000001</v>
      </c>
      <c r="CP94">
        <v>8489.630999999999</v>
      </c>
      <c r="CQ94">
        <v>39</v>
      </c>
      <c r="CR94">
        <v>39.8058</v>
      </c>
      <c r="CS94">
        <v>39.375</v>
      </c>
      <c r="CT94">
        <v>38.312</v>
      </c>
      <c r="CU94">
        <v>38.9184</v>
      </c>
      <c r="CV94">
        <v>0</v>
      </c>
      <c r="CW94">
        <v>1659.534</v>
      </c>
      <c r="CX94">
        <v>0</v>
      </c>
      <c r="CY94">
        <v>1774682094.8</v>
      </c>
      <c r="CZ94">
        <v>0</v>
      </c>
      <c r="DA94">
        <v>1774666326.5</v>
      </c>
      <c r="DB94" t="s">
        <v>359</v>
      </c>
      <c r="DC94">
        <v>1774666322</v>
      </c>
      <c r="DD94">
        <v>1774666326.5</v>
      </c>
      <c r="DE94">
        <v>2</v>
      </c>
      <c r="DF94">
        <v>0.343</v>
      </c>
      <c r="DG94">
        <v>-0.026</v>
      </c>
      <c r="DH94">
        <v>-0.36</v>
      </c>
      <c r="DI94">
        <v>0.298</v>
      </c>
      <c r="DJ94">
        <v>420</v>
      </c>
      <c r="DK94">
        <v>22</v>
      </c>
      <c r="DL94">
        <v>0.17</v>
      </c>
      <c r="DM94">
        <v>0.02</v>
      </c>
      <c r="DN94">
        <v>-0.39045865</v>
      </c>
      <c r="DO94">
        <v>-0.01536099061913616</v>
      </c>
      <c r="DP94">
        <v>0.03864192323924238</v>
      </c>
      <c r="DQ94">
        <v>1</v>
      </c>
      <c r="DR94">
        <v>-0.0008532042525000001</v>
      </c>
      <c r="DS94">
        <v>0.002151902952720452</v>
      </c>
      <c r="DT94">
        <v>0.001195516577415967</v>
      </c>
      <c r="DU94">
        <v>1</v>
      </c>
      <c r="DV94">
        <v>2</v>
      </c>
      <c r="DW94">
        <v>2</v>
      </c>
      <c r="DX94" t="s">
        <v>360</v>
      </c>
      <c r="DY94">
        <v>3.13046</v>
      </c>
      <c r="DZ94">
        <v>2.80638</v>
      </c>
      <c r="EA94">
        <v>0.09977809999999999</v>
      </c>
      <c r="EB94">
        <v>0.0994876</v>
      </c>
      <c r="EC94">
        <v>0.105939</v>
      </c>
      <c r="ED94">
        <v>0.105627</v>
      </c>
      <c r="EE94">
        <v>21151.4</v>
      </c>
      <c r="EF94">
        <v>27422.6</v>
      </c>
      <c r="EG94">
        <v>26450.8</v>
      </c>
      <c r="EH94">
        <v>33005</v>
      </c>
      <c r="EI94">
        <v>34930.8</v>
      </c>
      <c r="EJ94">
        <v>40313.2</v>
      </c>
      <c r="EK94">
        <v>41101.6</v>
      </c>
      <c r="EL94">
        <v>46065</v>
      </c>
      <c r="EM94">
        <v>2.0353</v>
      </c>
      <c r="EN94">
        <v>2.0018</v>
      </c>
      <c r="EO94">
        <v>0.124779</v>
      </c>
      <c r="EP94">
        <v>0</v>
      </c>
      <c r="EQ94">
        <v>25.8859</v>
      </c>
      <c r="ER94">
        <v>999.9</v>
      </c>
      <c r="ES94">
        <v>67.5</v>
      </c>
      <c r="ET94">
        <v>27.4</v>
      </c>
      <c r="EU94">
        <v>24.4821</v>
      </c>
      <c r="EV94">
        <v>60.9626</v>
      </c>
      <c r="EW94">
        <v>31.5946</v>
      </c>
      <c r="EX94">
        <v>1</v>
      </c>
      <c r="EY94">
        <v>0.287937</v>
      </c>
      <c r="EZ94">
        <v>0.469368</v>
      </c>
      <c r="FA94">
        <v>20.2737</v>
      </c>
      <c r="FB94">
        <v>5.18794</v>
      </c>
      <c r="FC94">
        <v>11.9441</v>
      </c>
      <c r="FD94">
        <v>4.9557</v>
      </c>
      <c r="FE94">
        <v>3.285</v>
      </c>
      <c r="FF94">
        <v>9999</v>
      </c>
      <c r="FG94">
        <v>9999</v>
      </c>
      <c r="FH94">
        <v>9999</v>
      </c>
      <c r="FI94">
        <v>999.9</v>
      </c>
      <c r="FJ94">
        <v>1.86127</v>
      </c>
      <c r="FK94">
        <v>1.86264</v>
      </c>
      <c r="FL94">
        <v>1.86005</v>
      </c>
      <c r="FM94">
        <v>1.85837</v>
      </c>
      <c r="FN94">
        <v>1.86213</v>
      </c>
      <c r="FO94">
        <v>1.85884</v>
      </c>
      <c r="FP94">
        <v>1.85791</v>
      </c>
      <c r="FQ94">
        <v>1.86081</v>
      </c>
      <c r="FR94">
        <v>0</v>
      </c>
      <c r="FS94">
        <v>0</v>
      </c>
      <c r="FT94">
        <v>0</v>
      </c>
      <c r="FU94">
        <v>4.5</v>
      </c>
      <c r="FV94" t="s">
        <v>361</v>
      </c>
      <c r="FW94" t="s">
        <v>362</v>
      </c>
      <c r="FX94" t="s">
        <v>363</v>
      </c>
      <c r="FY94" t="s">
        <v>364</v>
      </c>
      <c r="FZ94" t="s">
        <v>364</v>
      </c>
      <c r="GA94" t="s">
        <v>363</v>
      </c>
      <c r="GB94">
        <v>0</v>
      </c>
      <c r="GC94">
        <v>100</v>
      </c>
      <c r="GD94">
        <v>100</v>
      </c>
      <c r="GE94">
        <v>-0.362</v>
      </c>
      <c r="GF94">
        <v>0.2976</v>
      </c>
      <c r="GG94">
        <v>-1.589593225013521</v>
      </c>
      <c r="GH94">
        <v>0.00192992804097616</v>
      </c>
      <c r="GI94">
        <v>3.244687122451424E-06</v>
      </c>
      <c r="GJ94">
        <v>-2.087531120305573E-09</v>
      </c>
      <c r="GK94">
        <v>0.05776174702018427</v>
      </c>
      <c r="GL94">
        <v>0.005089068596103195</v>
      </c>
      <c r="GM94">
        <v>0.0003257216593697226</v>
      </c>
      <c r="GN94">
        <v>-1.562898368296355E-06</v>
      </c>
      <c r="GO94">
        <v>0</v>
      </c>
      <c r="GP94">
        <v>1257</v>
      </c>
      <c r="GQ94">
        <v>1</v>
      </c>
      <c r="GR94">
        <v>31</v>
      </c>
      <c r="GS94">
        <v>262.9</v>
      </c>
      <c r="GT94">
        <v>262.8</v>
      </c>
      <c r="GU94">
        <v>1.0791</v>
      </c>
      <c r="GV94">
        <v>2.39258</v>
      </c>
      <c r="GW94">
        <v>1.44775</v>
      </c>
      <c r="GX94">
        <v>2.20215</v>
      </c>
      <c r="GY94">
        <v>1.44653</v>
      </c>
      <c r="GZ94">
        <v>2.32056</v>
      </c>
      <c r="HA94">
        <v>33.1099</v>
      </c>
      <c r="HB94">
        <v>14.78</v>
      </c>
      <c r="HC94">
        <v>18</v>
      </c>
      <c r="HD94">
        <v>531.5599999999999</v>
      </c>
      <c r="HE94">
        <v>523.381</v>
      </c>
      <c r="HF94">
        <v>25</v>
      </c>
      <c r="HG94">
        <v>30.6715</v>
      </c>
      <c r="HH94">
        <v>30.0001</v>
      </c>
      <c r="HI94">
        <v>31.0214</v>
      </c>
      <c r="HJ94">
        <v>31.0283</v>
      </c>
      <c r="HK94">
        <v>21.5676</v>
      </c>
      <c r="HL94">
        <v>20.0583</v>
      </c>
      <c r="HM94">
        <v>100</v>
      </c>
      <c r="HN94">
        <v>25</v>
      </c>
      <c r="HO94">
        <v>420</v>
      </c>
      <c r="HP94">
        <v>21.5</v>
      </c>
      <c r="HQ94">
        <v>103.157</v>
      </c>
      <c r="HR94">
        <v>102.034</v>
      </c>
    </row>
    <row r="95" spans="1:226">
      <c r="A95">
        <v>77</v>
      </c>
      <c r="B95">
        <v>1774682100.5</v>
      </c>
      <c r="C95">
        <v>354.5</v>
      </c>
      <c r="D95" t="s">
        <v>516</v>
      </c>
      <c r="E95" t="s">
        <v>517</v>
      </c>
      <c r="F95">
        <v>5</v>
      </c>
      <c r="I95">
        <v>1774682097.888889</v>
      </c>
      <c r="J95">
        <f>(K95)/1000</f>
        <v>0</v>
      </c>
      <c r="K95">
        <f>IF(BF95, AN95, AH95)</f>
        <v>0</v>
      </c>
      <c r="L95">
        <f>IF(BF95, AI95, AG95)</f>
        <v>0</v>
      </c>
      <c r="M95">
        <f>BH95 - IF(AU95&gt;1, L95*BB95*100.0/(AW95), 0)</f>
        <v>0</v>
      </c>
      <c r="N95">
        <f>((T95-J95/2)*M95-L95)/(T95+J95/2)</f>
        <v>0</v>
      </c>
      <c r="O95">
        <f>N95*(BO95+BP95)/1000.0</f>
        <v>0</v>
      </c>
      <c r="P95">
        <f>(BH95 - IF(AU95&gt;1, L95*BB95*100.0/(AW95), 0))*(BO95+BP95)/1000.0</f>
        <v>0</v>
      </c>
      <c r="Q95">
        <f>2.0/((1/S95-1/R95)+SIGN(S95)*SQRT((1/S95-1/R95)*(1/S95-1/R95) + 4*BC95/((BC95+1)*(BC95+1))*(2*1/S95*1/R95-1/R95*1/R95)))</f>
        <v>0</v>
      </c>
      <c r="R95">
        <f>IF(LEFT(BD95,1)&lt;&gt;"0",IF(LEFT(BD95,1)="1",3.0,BE95),$D$5+$E$5*(BV95*BO95/($K$5*1000))+$F$5*(BV95*BO95/($K$5*1000))*MAX(MIN(BB95,$J$5),$I$5)*MAX(MIN(BB95,$J$5),$I$5)+$G$5*MAX(MIN(BB95,$J$5),$I$5)*(BV95*BO95/($K$5*1000))+$H$5*(BV95*BO95/($K$5*1000))*(BV95*BO95/($K$5*1000)))</f>
        <v>0</v>
      </c>
      <c r="S95">
        <f>J95*(1000-(1000*0.61365*exp(17.502*W95/(240.97+W95))/(BO95+BP95)+BJ95)/2)/(1000*0.61365*exp(17.502*W95/(240.97+W95))/(BO95+BP95)-BJ95)</f>
        <v>0</v>
      </c>
      <c r="T95">
        <f>1/((BC95+1)/(Q95/1.6)+1/(R95/1.37)) + BC95/((BC95+1)/(Q95/1.6) + BC95/(R95/1.37))</f>
        <v>0</v>
      </c>
      <c r="U95">
        <f>(AX95*BA95)</f>
        <v>0</v>
      </c>
      <c r="V95">
        <f>(BQ95+(U95+2*0.95*5.67E-8*(((BQ95+$B$9)+273)^4-(BQ95+273)^4)-44100*J95)/(1.84*29.3*R95+8*0.95*5.67E-8*(BQ95+273)^3))</f>
        <v>0</v>
      </c>
      <c r="W95">
        <f>($C$9*BR95+$D$9*BS95+$E$9*V95)</f>
        <v>0</v>
      </c>
      <c r="X95">
        <f>0.61365*exp(17.502*W95/(240.97+W95))</f>
        <v>0</v>
      </c>
      <c r="Y95">
        <f>(Z95/AA95*100)</f>
        <v>0</v>
      </c>
      <c r="Z95">
        <f>BJ95*(BO95+BP95)/1000</f>
        <v>0</v>
      </c>
      <c r="AA95">
        <f>0.61365*exp(17.502*BQ95/(240.97+BQ95))</f>
        <v>0</v>
      </c>
      <c r="AB95">
        <f>(X95-BJ95*(BO95+BP95)/1000)</f>
        <v>0</v>
      </c>
      <c r="AC95">
        <f>(-J95*44100)</f>
        <v>0</v>
      </c>
      <c r="AD95">
        <f>2*29.3*R95*0.92*(BQ95-W95)</f>
        <v>0</v>
      </c>
      <c r="AE95">
        <f>2*0.95*5.67E-8*(((BQ95+$B$9)+273)^4-(W95+273)^4)</f>
        <v>0</v>
      </c>
      <c r="AF95">
        <f>U95+AE95+AC95+AD95</f>
        <v>0</v>
      </c>
      <c r="AG95">
        <f>BN95*AU95*(BI95-BH95*(1000-AU95*BK95)/(1000-AU95*BJ95))/(100*BB95)</f>
        <v>0</v>
      </c>
      <c r="AH95">
        <f>1000*BN95*AU95*(BJ95-BK95)/(100*BB95*(1000-AU95*BJ95))</f>
        <v>0</v>
      </c>
      <c r="AI95">
        <f>(AJ95 - AK95 - BO95*1E3/(8.314*(BQ95+273.15)) * AM95/BN95 * AL95) * BN95/(100*BB95) * (1000 - BK95)/1000</f>
        <v>0</v>
      </c>
      <c r="AJ95">
        <v>429.2477080642741</v>
      </c>
      <c r="AK95">
        <v>428.8633515151516</v>
      </c>
      <c r="AL95">
        <v>-5.127621160192634E-06</v>
      </c>
      <c r="AM95">
        <v>61.35787655002243</v>
      </c>
      <c r="AN95">
        <f>(AP95 - AO95 + BO95*1E3/(8.314*(BQ95+273.15)) * AR95/BN95 * AQ95) * BN95/(100*BB95) * 1000/(1000 - AP95)</f>
        <v>0</v>
      </c>
      <c r="AO95">
        <v>21.52121062786072</v>
      </c>
      <c r="AP95">
        <v>21.51987762237763</v>
      </c>
      <c r="AQ95">
        <v>-1.403059964193677E-06</v>
      </c>
      <c r="AR95">
        <v>91.88205700752289</v>
      </c>
      <c r="AS95">
        <v>0</v>
      </c>
      <c r="AT95">
        <v>0</v>
      </c>
      <c r="AU95">
        <f>IF(AS95*$H$15&gt;=AW95,1.0,(AW95/(AW95-AS95*$H$15)))</f>
        <v>0</v>
      </c>
      <c r="AV95">
        <f>(AU95-1)*100</f>
        <v>0</v>
      </c>
      <c r="AW95">
        <f>MAX(0,($B$15+$C$15*BV95)/(1+$D$15*BV95)*BO95/(BQ95+273)*$E$15)</f>
        <v>0</v>
      </c>
      <c r="AX95">
        <f>$B$13*BW95+$C$13*BX95+$F$13*CI95*(1-CL95)</f>
        <v>0</v>
      </c>
      <c r="AY95">
        <f>AX95*AZ95</f>
        <v>0</v>
      </c>
      <c r="AZ95">
        <f>($B$13*$D$11+$C$13*$D$11+$F$13*((CV95+CN95)/MAX(CV95+CN95+CW95, 0.1)*$I$11+CW95/MAX(CV95+CN95+CW95, 0.1)*$J$11))/($B$13+$C$13+$F$13)</f>
        <v>0</v>
      </c>
      <c r="BA95">
        <f>($B$13*$K$11+$C$13*$K$11+$F$13*((CV95+CN95)/MAX(CV95+CN95+CW95, 0.1)*$P$11+CW95/MAX(CV95+CN95+CW95, 0.1)*$Q$11))/($B$13+$C$13+$F$13)</f>
        <v>0</v>
      </c>
      <c r="BB95">
        <v>6</v>
      </c>
      <c r="BC95">
        <v>0.5</v>
      </c>
      <c r="BD95" t="s">
        <v>358</v>
      </c>
      <c r="BE95">
        <v>2</v>
      </c>
      <c r="BF95" t="b">
        <v>1</v>
      </c>
      <c r="BG95">
        <v>1774682097.888889</v>
      </c>
      <c r="BH95">
        <v>419.6405555555556</v>
      </c>
      <c r="BI95">
        <v>420.0141111111112</v>
      </c>
      <c r="BJ95">
        <v>21.52065555555556</v>
      </c>
      <c r="BK95">
        <v>21.52114444444445</v>
      </c>
      <c r="BL95">
        <v>420.002</v>
      </c>
      <c r="BM95">
        <v>21.22314444444444</v>
      </c>
      <c r="BN95">
        <v>500.0201111111112</v>
      </c>
      <c r="BO95">
        <v>101.0238888888889</v>
      </c>
      <c r="BP95">
        <v>0.1000253666666667</v>
      </c>
      <c r="BQ95">
        <v>26.91193333333333</v>
      </c>
      <c r="BR95">
        <v>27.87217777777778</v>
      </c>
      <c r="BS95">
        <v>999.9000000000001</v>
      </c>
      <c r="BT95">
        <v>0</v>
      </c>
      <c r="BU95">
        <v>0</v>
      </c>
      <c r="BV95">
        <v>9996.462222222221</v>
      </c>
      <c r="BW95">
        <v>0</v>
      </c>
      <c r="BX95">
        <v>0.3756332222222222</v>
      </c>
      <c r="BY95">
        <v>-0.373413</v>
      </c>
      <c r="BZ95">
        <v>428.8702222222222</v>
      </c>
      <c r="CA95">
        <v>429.2521111111112</v>
      </c>
      <c r="CB95">
        <v>-0.0004740818888888888</v>
      </c>
      <c r="CC95">
        <v>420.0141111111112</v>
      </c>
      <c r="CD95">
        <v>21.52114444444445</v>
      </c>
      <c r="CE95">
        <v>2.174105555555555</v>
      </c>
      <c r="CF95">
        <v>2.174153333333333</v>
      </c>
      <c r="CG95">
        <v>18.77276666666667</v>
      </c>
      <c r="CH95">
        <v>18.77312222222222</v>
      </c>
      <c r="CI95">
        <v>1512.296666666667</v>
      </c>
      <c r="CJ95">
        <v>0</v>
      </c>
      <c r="CK95">
        <v>1</v>
      </c>
      <c r="CL95">
        <v>0</v>
      </c>
      <c r="CM95">
        <v>1.636155555555556</v>
      </c>
      <c r="CN95">
        <v>0</v>
      </c>
      <c r="CO95">
        <v>80.08916666666667</v>
      </c>
      <c r="CP95">
        <v>7736.401111111111</v>
      </c>
      <c r="CQ95">
        <v>39</v>
      </c>
      <c r="CR95">
        <v>39.812</v>
      </c>
      <c r="CS95">
        <v>39.375</v>
      </c>
      <c r="CT95">
        <v>38.312</v>
      </c>
      <c r="CU95">
        <v>38.937</v>
      </c>
      <c r="CV95">
        <v>0</v>
      </c>
      <c r="CW95">
        <v>1512.296666666667</v>
      </c>
      <c r="CX95">
        <v>0</v>
      </c>
      <c r="CY95">
        <v>1774682099</v>
      </c>
      <c r="CZ95">
        <v>0</v>
      </c>
      <c r="DA95">
        <v>1774666326.5</v>
      </c>
      <c r="DB95" t="s">
        <v>359</v>
      </c>
      <c r="DC95">
        <v>1774666322</v>
      </c>
      <c r="DD95">
        <v>1774666326.5</v>
      </c>
      <c r="DE95">
        <v>2</v>
      </c>
      <c r="DF95">
        <v>0.343</v>
      </c>
      <c r="DG95">
        <v>-0.026</v>
      </c>
      <c r="DH95">
        <v>-0.36</v>
      </c>
      <c r="DI95">
        <v>0.298</v>
      </c>
      <c r="DJ95">
        <v>420</v>
      </c>
      <c r="DK95">
        <v>22</v>
      </c>
      <c r="DL95">
        <v>0.17</v>
      </c>
      <c r="DM95">
        <v>0.02</v>
      </c>
      <c r="DN95">
        <v>-0.379388375</v>
      </c>
      <c r="DO95">
        <v>-0.141282833020638</v>
      </c>
      <c r="DP95">
        <v>0.03247411109075005</v>
      </c>
      <c r="DQ95">
        <v>0</v>
      </c>
      <c r="DR95">
        <v>-0.00091514528</v>
      </c>
      <c r="DS95">
        <v>0.005626668891557227</v>
      </c>
      <c r="DT95">
        <v>0.001129145814616507</v>
      </c>
      <c r="DU95">
        <v>1</v>
      </c>
      <c r="DV95">
        <v>1</v>
      </c>
      <c r="DW95">
        <v>2</v>
      </c>
      <c r="DX95" t="s">
        <v>367</v>
      </c>
      <c r="DY95">
        <v>3.13055</v>
      </c>
      <c r="DZ95">
        <v>2.80654</v>
      </c>
      <c r="EA95">
        <v>0.0997738</v>
      </c>
      <c r="EB95">
        <v>0.0994873</v>
      </c>
      <c r="EC95">
        <v>0.105931</v>
      </c>
      <c r="ED95">
        <v>0.105623</v>
      </c>
      <c r="EE95">
        <v>21151.5</v>
      </c>
      <c r="EF95">
        <v>27422.2</v>
      </c>
      <c r="EG95">
        <v>26450.9</v>
      </c>
      <c r="EH95">
        <v>33004.5</v>
      </c>
      <c r="EI95">
        <v>34931.3</v>
      </c>
      <c r="EJ95">
        <v>40312.6</v>
      </c>
      <c r="EK95">
        <v>41101.8</v>
      </c>
      <c r="EL95">
        <v>46064.1</v>
      </c>
      <c r="EM95">
        <v>2.03562</v>
      </c>
      <c r="EN95">
        <v>2.00172</v>
      </c>
      <c r="EO95">
        <v>0.116881</v>
      </c>
      <c r="EP95">
        <v>0</v>
      </c>
      <c r="EQ95">
        <v>25.8839</v>
      </c>
      <c r="ER95">
        <v>999.9</v>
      </c>
      <c r="ES95">
        <v>67.5</v>
      </c>
      <c r="ET95">
        <v>27.4</v>
      </c>
      <c r="EU95">
        <v>24.4824</v>
      </c>
      <c r="EV95">
        <v>60.9826</v>
      </c>
      <c r="EW95">
        <v>31.5825</v>
      </c>
      <c r="EX95">
        <v>1</v>
      </c>
      <c r="EY95">
        <v>0.28797</v>
      </c>
      <c r="EZ95">
        <v>0.469188</v>
      </c>
      <c r="FA95">
        <v>20.2747</v>
      </c>
      <c r="FB95">
        <v>5.18809</v>
      </c>
      <c r="FC95">
        <v>11.9441</v>
      </c>
      <c r="FD95">
        <v>4.9557</v>
      </c>
      <c r="FE95">
        <v>3.285</v>
      </c>
      <c r="FF95">
        <v>9999</v>
      </c>
      <c r="FG95">
        <v>9999</v>
      </c>
      <c r="FH95">
        <v>9999</v>
      </c>
      <c r="FI95">
        <v>999.9</v>
      </c>
      <c r="FJ95">
        <v>1.86127</v>
      </c>
      <c r="FK95">
        <v>1.86264</v>
      </c>
      <c r="FL95">
        <v>1.86005</v>
      </c>
      <c r="FM95">
        <v>1.85837</v>
      </c>
      <c r="FN95">
        <v>1.86213</v>
      </c>
      <c r="FO95">
        <v>1.85884</v>
      </c>
      <c r="FP95">
        <v>1.85791</v>
      </c>
      <c r="FQ95">
        <v>1.86081</v>
      </c>
      <c r="FR95">
        <v>0</v>
      </c>
      <c r="FS95">
        <v>0</v>
      </c>
      <c r="FT95">
        <v>0</v>
      </c>
      <c r="FU95">
        <v>4.5</v>
      </c>
      <c r="FV95" t="s">
        <v>361</v>
      </c>
      <c r="FW95" t="s">
        <v>362</v>
      </c>
      <c r="FX95" t="s">
        <v>363</v>
      </c>
      <c r="FY95" t="s">
        <v>364</v>
      </c>
      <c r="FZ95" t="s">
        <v>364</v>
      </c>
      <c r="GA95" t="s">
        <v>363</v>
      </c>
      <c r="GB95">
        <v>0</v>
      </c>
      <c r="GC95">
        <v>100</v>
      </c>
      <c r="GD95">
        <v>100</v>
      </c>
      <c r="GE95">
        <v>-0.361</v>
      </c>
      <c r="GF95">
        <v>0.2975</v>
      </c>
      <c r="GG95">
        <v>-1.589593225013521</v>
      </c>
      <c r="GH95">
        <v>0.00192992804097616</v>
      </c>
      <c r="GI95">
        <v>3.244687122451424E-06</v>
      </c>
      <c r="GJ95">
        <v>-2.087531120305573E-09</v>
      </c>
      <c r="GK95">
        <v>0.05776174702018427</v>
      </c>
      <c r="GL95">
        <v>0.005089068596103195</v>
      </c>
      <c r="GM95">
        <v>0.0003257216593697226</v>
      </c>
      <c r="GN95">
        <v>-1.562898368296355E-06</v>
      </c>
      <c r="GO95">
        <v>0</v>
      </c>
      <c r="GP95">
        <v>1257</v>
      </c>
      <c r="GQ95">
        <v>1</v>
      </c>
      <c r="GR95">
        <v>31</v>
      </c>
      <c r="GS95">
        <v>263</v>
      </c>
      <c r="GT95">
        <v>262.9</v>
      </c>
      <c r="GU95">
        <v>1.0791</v>
      </c>
      <c r="GV95">
        <v>2.39502</v>
      </c>
      <c r="GW95">
        <v>1.44775</v>
      </c>
      <c r="GX95">
        <v>2.20337</v>
      </c>
      <c r="GY95">
        <v>1.44653</v>
      </c>
      <c r="GZ95">
        <v>2.34985</v>
      </c>
      <c r="HA95">
        <v>33.1099</v>
      </c>
      <c r="HB95">
        <v>14.78</v>
      </c>
      <c r="HC95">
        <v>18</v>
      </c>
      <c r="HD95">
        <v>531.774</v>
      </c>
      <c r="HE95">
        <v>523.33</v>
      </c>
      <c r="HF95">
        <v>24.9999</v>
      </c>
      <c r="HG95">
        <v>30.6718</v>
      </c>
      <c r="HH95">
        <v>30.0001</v>
      </c>
      <c r="HI95">
        <v>31.0224</v>
      </c>
      <c r="HJ95">
        <v>31.0283</v>
      </c>
      <c r="HK95">
        <v>21.5687</v>
      </c>
      <c r="HL95">
        <v>20.0583</v>
      </c>
      <c r="HM95">
        <v>100</v>
      </c>
      <c r="HN95">
        <v>25</v>
      </c>
      <c r="HO95">
        <v>420</v>
      </c>
      <c r="HP95">
        <v>21.5</v>
      </c>
      <c r="HQ95">
        <v>103.158</v>
      </c>
      <c r="HR95">
        <v>102.032</v>
      </c>
    </row>
    <row r="96" spans="1:226">
      <c r="A96">
        <v>78</v>
      </c>
      <c r="B96">
        <v>1774682104.5</v>
      </c>
      <c r="C96">
        <v>358.5</v>
      </c>
      <c r="D96" t="s">
        <v>518</v>
      </c>
      <c r="E96" t="s">
        <v>519</v>
      </c>
      <c r="F96">
        <v>5</v>
      </c>
      <c r="I96">
        <v>1774682101.6</v>
      </c>
      <c r="J96">
        <f>(K96)/1000</f>
        <v>0</v>
      </c>
      <c r="K96">
        <f>IF(BF96, AN96, AH96)</f>
        <v>0</v>
      </c>
      <c r="L96">
        <f>IF(BF96, AI96, AG96)</f>
        <v>0</v>
      </c>
      <c r="M96">
        <f>BH96 - IF(AU96&gt;1, L96*BB96*100.0/(AW96), 0)</f>
        <v>0</v>
      </c>
      <c r="N96">
        <f>((T96-J96/2)*M96-L96)/(T96+J96/2)</f>
        <v>0</v>
      </c>
      <c r="O96">
        <f>N96*(BO96+BP96)/1000.0</f>
        <v>0</v>
      </c>
      <c r="P96">
        <f>(BH96 - IF(AU96&gt;1, L96*BB96*100.0/(AW96), 0))*(BO96+BP96)/1000.0</f>
        <v>0</v>
      </c>
      <c r="Q96">
        <f>2.0/((1/S96-1/R96)+SIGN(S96)*SQRT((1/S96-1/R96)*(1/S96-1/R96) + 4*BC96/((BC96+1)*(BC96+1))*(2*1/S96*1/R96-1/R96*1/R96)))</f>
        <v>0</v>
      </c>
      <c r="R96">
        <f>IF(LEFT(BD96,1)&lt;&gt;"0",IF(LEFT(BD96,1)="1",3.0,BE96),$D$5+$E$5*(BV96*BO96/($K$5*1000))+$F$5*(BV96*BO96/($K$5*1000))*MAX(MIN(BB96,$J$5),$I$5)*MAX(MIN(BB96,$J$5),$I$5)+$G$5*MAX(MIN(BB96,$J$5),$I$5)*(BV96*BO96/($K$5*1000))+$H$5*(BV96*BO96/($K$5*1000))*(BV96*BO96/($K$5*1000)))</f>
        <v>0</v>
      </c>
      <c r="S96">
        <f>J96*(1000-(1000*0.61365*exp(17.502*W96/(240.97+W96))/(BO96+BP96)+BJ96)/2)/(1000*0.61365*exp(17.502*W96/(240.97+W96))/(BO96+BP96)-BJ96)</f>
        <v>0</v>
      </c>
      <c r="T96">
        <f>1/((BC96+1)/(Q96/1.6)+1/(R96/1.37)) + BC96/((BC96+1)/(Q96/1.6) + BC96/(R96/1.37))</f>
        <v>0</v>
      </c>
      <c r="U96">
        <f>(AX96*BA96)</f>
        <v>0</v>
      </c>
      <c r="V96">
        <f>(BQ96+(U96+2*0.95*5.67E-8*(((BQ96+$B$9)+273)^4-(BQ96+273)^4)-44100*J96)/(1.84*29.3*R96+8*0.95*5.67E-8*(BQ96+273)^3))</f>
        <v>0</v>
      </c>
      <c r="W96">
        <f>($C$9*BR96+$D$9*BS96+$E$9*V96)</f>
        <v>0</v>
      </c>
      <c r="X96">
        <f>0.61365*exp(17.502*W96/(240.97+W96))</f>
        <v>0</v>
      </c>
      <c r="Y96">
        <f>(Z96/AA96*100)</f>
        <v>0</v>
      </c>
      <c r="Z96">
        <f>BJ96*(BO96+BP96)/1000</f>
        <v>0</v>
      </c>
      <c r="AA96">
        <f>0.61365*exp(17.502*BQ96/(240.97+BQ96))</f>
        <v>0</v>
      </c>
      <c r="AB96">
        <f>(X96-BJ96*(BO96+BP96)/1000)</f>
        <v>0</v>
      </c>
      <c r="AC96">
        <f>(-J96*44100)</f>
        <v>0</v>
      </c>
      <c r="AD96">
        <f>2*29.3*R96*0.92*(BQ96-W96)</f>
        <v>0</v>
      </c>
      <c r="AE96">
        <f>2*0.95*5.67E-8*(((BQ96+$B$9)+273)^4-(W96+273)^4)</f>
        <v>0</v>
      </c>
      <c r="AF96">
        <f>U96+AE96+AC96+AD96</f>
        <v>0</v>
      </c>
      <c r="AG96">
        <f>BN96*AU96*(BI96-BH96*(1000-AU96*BK96)/(1000-AU96*BJ96))/(100*BB96)</f>
        <v>0</v>
      </c>
      <c r="AH96">
        <f>1000*BN96*AU96*(BJ96-BK96)/(100*BB96*(1000-AU96*BJ96))</f>
        <v>0</v>
      </c>
      <c r="AI96">
        <f>(AJ96 - AK96 - BO96*1E3/(8.314*(BQ96+273.15)) * AM96/BN96 * AL96) * BN96/(100*BB96) * (1000 - BK96)/1000</f>
        <v>0</v>
      </c>
      <c r="AJ96">
        <v>429.2028694224935</v>
      </c>
      <c r="AK96">
        <v>428.7928424242423</v>
      </c>
      <c r="AL96">
        <v>-6.726298235425657E-05</v>
      </c>
      <c r="AM96">
        <v>61.35787655002243</v>
      </c>
      <c r="AN96">
        <f>(AP96 - AO96 + BO96*1E3/(8.314*(BQ96+273.15)) * AR96/BN96 * AQ96) * BN96/(100*BB96) * 1000/(1000 - AP96)</f>
        <v>0</v>
      </c>
      <c r="AO96">
        <v>21.52079228524932</v>
      </c>
      <c r="AP96">
        <v>21.51729370629372</v>
      </c>
      <c r="AQ96">
        <v>-7.56160158832653E-07</v>
      </c>
      <c r="AR96">
        <v>91.88205700752289</v>
      </c>
      <c r="AS96">
        <v>0</v>
      </c>
      <c r="AT96">
        <v>0</v>
      </c>
      <c r="AU96">
        <f>IF(AS96*$H$15&gt;=AW96,1.0,(AW96/(AW96-AS96*$H$15)))</f>
        <v>0</v>
      </c>
      <c r="AV96">
        <f>(AU96-1)*100</f>
        <v>0</v>
      </c>
      <c r="AW96">
        <f>MAX(0,($B$15+$C$15*BV96)/(1+$D$15*BV96)*BO96/(BQ96+273)*$E$15)</f>
        <v>0</v>
      </c>
      <c r="AX96">
        <f>$B$13*BW96+$C$13*BX96+$F$13*CI96*(1-CL96)</f>
        <v>0</v>
      </c>
      <c r="AY96">
        <f>AX96*AZ96</f>
        <v>0</v>
      </c>
      <c r="AZ96">
        <f>($B$13*$D$11+$C$13*$D$11+$F$13*((CV96+CN96)/MAX(CV96+CN96+CW96, 0.1)*$I$11+CW96/MAX(CV96+CN96+CW96, 0.1)*$J$11))/($B$13+$C$13+$F$13)</f>
        <v>0</v>
      </c>
      <c r="BA96">
        <f>($B$13*$K$11+$C$13*$K$11+$F$13*((CV96+CN96)/MAX(CV96+CN96+CW96, 0.1)*$P$11+CW96/MAX(CV96+CN96+CW96, 0.1)*$Q$11))/($B$13+$C$13+$F$13)</f>
        <v>0</v>
      </c>
      <c r="BB96">
        <v>6</v>
      </c>
      <c r="BC96">
        <v>0.5</v>
      </c>
      <c r="BD96" t="s">
        <v>358</v>
      </c>
      <c r="BE96">
        <v>2</v>
      </c>
      <c r="BF96" t="b">
        <v>1</v>
      </c>
      <c r="BG96">
        <v>1774682101.6</v>
      </c>
      <c r="BH96">
        <v>419.5959</v>
      </c>
      <c r="BI96">
        <v>419.9787</v>
      </c>
      <c r="BJ96">
        <v>21.51906</v>
      </c>
      <c r="BK96">
        <v>21.52123</v>
      </c>
      <c r="BL96">
        <v>419.9577</v>
      </c>
      <c r="BM96">
        <v>21.22156</v>
      </c>
      <c r="BN96">
        <v>500.0268</v>
      </c>
      <c r="BO96">
        <v>101.0244</v>
      </c>
      <c r="BP96">
        <v>0.10000792</v>
      </c>
      <c r="BQ96">
        <v>26.89885</v>
      </c>
      <c r="BR96">
        <v>27.79011999999999</v>
      </c>
      <c r="BS96">
        <v>999.9</v>
      </c>
      <c r="BT96">
        <v>0</v>
      </c>
      <c r="BU96">
        <v>0</v>
      </c>
      <c r="BV96">
        <v>10004.123</v>
      </c>
      <c r="BW96">
        <v>0</v>
      </c>
      <c r="BX96">
        <v>0.376683</v>
      </c>
      <c r="BY96">
        <v>-0.3826324</v>
      </c>
      <c r="BZ96">
        <v>428.8239</v>
      </c>
      <c r="CA96">
        <v>429.2162</v>
      </c>
      <c r="CB96">
        <v>-0.0021640759</v>
      </c>
      <c r="CC96">
        <v>419.9787</v>
      </c>
      <c r="CD96">
        <v>21.52123</v>
      </c>
      <c r="CE96">
        <v>2.173953</v>
      </c>
      <c r="CF96">
        <v>2.174172</v>
      </c>
      <c r="CG96">
        <v>18.77165</v>
      </c>
      <c r="CH96">
        <v>18.77324</v>
      </c>
      <c r="CI96">
        <v>1500.987</v>
      </c>
      <c r="CJ96">
        <v>0</v>
      </c>
      <c r="CK96">
        <v>1</v>
      </c>
      <c r="CL96">
        <v>0</v>
      </c>
      <c r="CM96">
        <v>2.08948</v>
      </c>
      <c r="CN96">
        <v>0</v>
      </c>
      <c r="CO96">
        <v>79.21102</v>
      </c>
      <c r="CP96">
        <v>7678.548999999999</v>
      </c>
      <c r="CQ96">
        <v>38.9559</v>
      </c>
      <c r="CR96">
        <v>39.812</v>
      </c>
      <c r="CS96">
        <v>39.375</v>
      </c>
      <c r="CT96">
        <v>38.312</v>
      </c>
      <c r="CU96">
        <v>38.8998</v>
      </c>
      <c r="CV96">
        <v>0</v>
      </c>
      <c r="CW96">
        <v>1500.987</v>
      </c>
      <c r="CX96">
        <v>0</v>
      </c>
      <c r="CY96">
        <v>1774682102.6</v>
      </c>
      <c r="CZ96">
        <v>0</v>
      </c>
      <c r="DA96">
        <v>1774666326.5</v>
      </c>
      <c r="DB96" t="s">
        <v>359</v>
      </c>
      <c r="DC96">
        <v>1774666322</v>
      </c>
      <c r="DD96">
        <v>1774666326.5</v>
      </c>
      <c r="DE96">
        <v>2</v>
      </c>
      <c r="DF96">
        <v>0.343</v>
      </c>
      <c r="DG96">
        <v>-0.026</v>
      </c>
      <c r="DH96">
        <v>-0.36</v>
      </c>
      <c r="DI96">
        <v>0.298</v>
      </c>
      <c r="DJ96">
        <v>420</v>
      </c>
      <c r="DK96">
        <v>22</v>
      </c>
      <c r="DL96">
        <v>0.17</v>
      </c>
      <c r="DM96">
        <v>0.02</v>
      </c>
      <c r="DN96">
        <v>-0.387015475</v>
      </c>
      <c r="DO96">
        <v>0.03992448405253366</v>
      </c>
      <c r="DP96">
        <v>0.02514619892646551</v>
      </c>
      <c r="DQ96">
        <v>1</v>
      </c>
      <c r="DR96">
        <v>-0.00086069028</v>
      </c>
      <c r="DS96">
        <v>-0.004237745826641654</v>
      </c>
      <c r="DT96">
        <v>0.001136965153342782</v>
      </c>
      <c r="DU96">
        <v>1</v>
      </c>
      <c r="DV96">
        <v>2</v>
      </c>
      <c r="DW96">
        <v>2</v>
      </c>
      <c r="DX96" t="s">
        <v>360</v>
      </c>
      <c r="DY96">
        <v>3.13046</v>
      </c>
      <c r="DZ96">
        <v>2.80642</v>
      </c>
      <c r="EA96">
        <v>0.0997644</v>
      </c>
      <c r="EB96">
        <v>0.0994772</v>
      </c>
      <c r="EC96">
        <v>0.105924</v>
      </c>
      <c r="ED96">
        <v>0.105628</v>
      </c>
      <c r="EE96">
        <v>21151.6</v>
      </c>
      <c r="EF96">
        <v>27422.3</v>
      </c>
      <c r="EG96">
        <v>26450.7</v>
      </c>
      <c r="EH96">
        <v>33004.2</v>
      </c>
      <c r="EI96">
        <v>34931.2</v>
      </c>
      <c r="EJ96">
        <v>40312.4</v>
      </c>
      <c r="EK96">
        <v>41101.4</v>
      </c>
      <c r="EL96">
        <v>46064.2</v>
      </c>
      <c r="EM96">
        <v>2.0356</v>
      </c>
      <c r="EN96">
        <v>2.0019</v>
      </c>
      <c r="EO96">
        <v>0.115577</v>
      </c>
      <c r="EP96">
        <v>0</v>
      </c>
      <c r="EQ96">
        <v>25.8819</v>
      </c>
      <c r="ER96">
        <v>999.9</v>
      </c>
      <c r="ES96">
        <v>67.5</v>
      </c>
      <c r="ET96">
        <v>27.4</v>
      </c>
      <c r="EU96">
        <v>24.4817</v>
      </c>
      <c r="EV96">
        <v>61.1225</v>
      </c>
      <c r="EW96">
        <v>31.6426</v>
      </c>
      <c r="EX96">
        <v>1</v>
      </c>
      <c r="EY96">
        <v>0.287957</v>
      </c>
      <c r="EZ96">
        <v>0.468687</v>
      </c>
      <c r="FA96">
        <v>20.2748</v>
      </c>
      <c r="FB96">
        <v>5.18839</v>
      </c>
      <c r="FC96">
        <v>11.9441</v>
      </c>
      <c r="FD96">
        <v>4.9558</v>
      </c>
      <c r="FE96">
        <v>3.285</v>
      </c>
      <c r="FF96">
        <v>9999</v>
      </c>
      <c r="FG96">
        <v>9999</v>
      </c>
      <c r="FH96">
        <v>9999</v>
      </c>
      <c r="FI96">
        <v>999.9</v>
      </c>
      <c r="FJ96">
        <v>1.86127</v>
      </c>
      <c r="FK96">
        <v>1.86263</v>
      </c>
      <c r="FL96">
        <v>1.86005</v>
      </c>
      <c r="FM96">
        <v>1.85837</v>
      </c>
      <c r="FN96">
        <v>1.86216</v>
      </c>
      <c r="FO96">
        <v>1.85885</v>
      </c>
      <c r="FP96">
        <v>1.85791</v>
      </c>
      <c r="FQ96">
        <v>1.86081</v>
      </c>
      <c r="FR96">
        <v>0</v>
      </c>
      <c r="FS96">
        <v>0</v>
      </c>
      <c r="FT96">
        <v>0</v>
      </c>
      <c r="FU96">
        <v>4.5</v>
      </c>
      <c r="FV96" t="s">
        <v>361</v>
      </c>
      <c r="FW96" t="s">
        <v>362</v>
      </c>
      <c r="FX96" t="s">
        <v>363</v>
      </c>
      <c r="FY96" t="s">
        <v>364</v>
      </c>
      <c r="FZ96" t="s">
        <v>364</v>
      </c>
      <c r="GA96" t="s">
        <v>363</v>
      </c>
      <c r="GB96">
        <v>0</v>
      </c>
      <c r="GC96">
        <v>100</v>
      </c>
      <c r="GD96">
        <v>100</v>
      </c>
      <c r="GE96">
        <v>-0.362</v>
      </c>
      <c r="GF96">
        <v>0.2975</v>
      </c>
      <c r="GG96">
        <v>-1.589593225013521</v>
      </c>
      <c r="GH96">
        <v>0.00192992804097616</v>
      </c>
      <c r="GI96">
        <v>3.244687122451424E-06</v>
      </c>
      <c r="GJ96">
        <v>-2.087531120305573E-09</v>
      </c>
      <c r="GK96">
        <v>0.05776174702018427</v>
      </c>
      <c r="GL96">
        <v>0.005089068596103195</v>
      </c>
      <c r="GM96">
        <v>0.0003257216593697226</v>
      </c>
      <c r="GN96">
        <v>-1.562898368296355E-06</v>
      </c>
      <c r="GO96">
        <v>0</v>
      </c>
      <c r="GP96">
        <v>1257</v>
      </c>
      <c r="GQ96">
        <v>1</v>
      </c>
      <c r="GR96">
        <v>31</v>
      </c>
      <c r="GS96">
        <v>263</v>
      </c>
      <c r="GT96">
        <v>263</v>
      </c>
      <c r="GU96">
        <v>1.0791</v>
      </c>
      <c r="GV96">
        <v>2.39136</v>
      </c>
      <c r="GW96">
        <v>1.44775</v>
      </c>
      <c r="GX96">
        <v>2.20337</v>
      </c>
      <c r="GY96">
        <v>1.44653</v>
      </c>
      <c r="GZ96">
        <v>2.36694</v>
      </c>
      <c r="HA96">
        <v>33.1099</v>
      </c>
      <c r="HB96">
        <v>14.78</v>
      </c>
      <c r="HC96">
        <v>18</v>
      </c>
      <c r="HD96">
        <v>531.773</v>
      </c>
      <c r="HE96">
        <v>523.449</v>
      </c>
      <c r="HF96">
        <v>24.9998</v>
      </c>
      <c r="HG96">
        <v>30.6718</v>
      </c>
      <c r="HH96">
        <v>30.0001</v>
      </c>
      <c r="HI96">
        <v>31.0241</v>
      </c>
      <c r="HJ96">
        <v>31.0283</v>
      </c>
      <c r="HK96">
        <v>21.5703</v>
      </c>
      <c r="HL96">
        <v>20.0583</v>
      </c>
      <c r="HM96">
        <v>100</v>
      </c>
      <c r="HN96">
        <v>25</v>
      </c>
      <c r="HO96">
        <v>420</v>
      </c>
      <c r="HP96">
        <v>21.5</v>
      </c>
      <c r="HQ96">
        <v>103.157</v>
      </c>
      <c r="HR96">
        <v>102.032</v>
      </c>
    </row>
    <row r="97" spans="1:226">
      <c r="A97">
        <v>79</v>
      </c>
      <c r="B97">
        <v>1774682108.5</v>
      </c>
      <c r="C97">
        <v>362.5</v>
      </c>
      <c r="D97" t="s">
        <v>520</v>
      </c>
      <c r="E97" t="s">
        <v>521</v>
      </c>
      <c r="F97">
        <v>5</v>
      </c>
      <c r="I97">
        <v>1774682105.6</v>
      </c>
      <c r="J97">
        <f>(K97)/1000</f>
        <v>0</v>
      </c>
      <c r="K97">
        <f>IF(BF97, AN97, AH97)</f>
        <v>0</v>
      </c>
      <c r="L97">
        <f>IF(BF97, AI97, AG97)</f>
        <v>0</v>
      </c>
      <c r="M97">
        <f>BH97 - IF(AU97&gt;1, L97*BB97*100.0/(AW97), 0)</f>
        <v>0</v>
      </c>
      <c r="N97">
        <f>((T97-J97/2)*M97-L97)/(T97+J97/2)</f>
        <v>0</v>
      </c>
      <c r="O97">
        <f>N97*(BO97+BP97)/1000.0</f>
        <v>0</v>
      </c>
      <c r="P97">
        <f>(BH97 - IF(AU97&gt;1, L97*BB97*100.0/(AW97), 0))*(BO97+BP97)/1000.0</f>
        <v>0</v>
      </c>
      <c r="Q97">
        <f>2.0/((1/S97-1/R97)+SIGN(S97)*SQRT((1/S97-1/R97)*(1/S97-1/R97) + 4*BC97/((BC97+1)*(BC97+1))*(2*1/S97*1/R97-1/R97*1/R97)))</f>
        <v>0</v>
      </c>
      <c r="R97">
        <f>IF(LEFT(BD97,1)&lt;&gt;"0",IF(LEFT(BD97,1)="1",3.0,BE97),$D$5+$E$5*(BV97*BO97/($K$5*1000))+$F$5*(BV97*BO97/($K$5*1000))*MAX(MIN(BB97,$J$5),$I$5)*MAX(MIN(BB97,$J$5),$I$5)+$G$5*MAX(MIN(BB97,$J$5),$I$5)*(BV97*BO97/($K$5*1000))+$H$5*(BV97*BO97/($K$5*1000))*(BV97*BO97/($K$5*1000)))</f>
        <v>0</v>
      </c>
      <c r="S97">
        <f>J97*(1000-(1000*0.61365*exp(17.502*W97/(240.97+W97))/(BO97+BP97)+BJ97)/2)/(1000*0.61365*exp(17.502*W97/(240.97+W97))/(BO97+BP97)-BJ97)</f>
        <v>0</v>
      </c>
      <c r="T97">
        <f>1/((BC97+1)/(Q97/1.6)+1/(R97/1.37)) + BC97/((BC97+1)/(Q97/1.6) + BC97/(R97/1.37))</f>
        <v>0</v>
      </c>
      <c r="U97">
        <f>(AX97*BA97)</f>
        <v>0</v>
      </c>
      <c r="V97">
        <f>(BQ97+(U97+2*0.95*5.67E-8*(((BQ97+$B$9)+273)^4-(BQ97+273)^4)-44100*J97)/(1.84*29.3*R97+8*0.95*5.67E-8*(BQ97+273)^3))</f>
        <v>0</v>
      </c>
      <c r="W97">
        <f>($C$9*BR97+$D$9*BS97+$E$9*V97)</f>
        <v>0</v>
      </c>
      <c r="X97">
        <f>0.61365*exp(17.502*W97/(240.97+W97))</f>
        <v>0</v>
      </c>
      <c r="Y97">
        <f>(Z97/AA97*100)</f>
        <v>0</v>
      </c>
      <c r="Z97">
        <f>BJ97*(BO97+BP97)/1000</f>
        <v>0</v>
      </c>
      <c r="AA97">
        <f>0.61365*exp(17.502*BQ97/(240.97+BQ97))</f>
        <v>0</v>
      </c>
      <c r="AB97">
        <f>(X97-BJ97*(BO97+BP97)/1000)</f>
        <v>0</v>
      </c>
      <c r="AC97">
        <f>(-J97*44100)</f>
        <v>0</v>
      </c>
      <c r="AD97">
        <f>2*29.3*R97*0.92*(BQ97-W97)</f>
        <v>0</v>
      </c>
      <c r="AE97">
        <f>2*0.95*5.67E-8*(((BQ97+$B$9)+273)^4-(W97+273)^4)</f>
        <v>0</v>
      </c>
      <c r="AF97">
        <f>U97+AE97+AC97+AD97</f>
        <v>0</v>
      </c>
      <c r="AG97">
        <f>BN97*AU97*(BI97-BH97*(1000-AU97*BK97)/(1000-AU97*BJ97))/(100*BB97)</f>
        <v>0</v>
      </c>
      <c r="AH97">
        <f>1000*BN97*AU97*(BJ97-BK97)/(100*BB97*(1000-AU97*BJ97))</f>
        <v>0</v>
      </c>
      <c r="AI97">
        <f>(AJ97 - AK97 - BO97*1E3/(8.314*(BQ97+273.15)) * AM97/BN97 * AL97) * BN97/(100*BB97) * (1000 - BK97)/1000</f>
        <v>0</v>
      </c>
      <c r="AJ97">
        <v>429.1867994694679</v>
      </c>
      <c r="AK97">
        <v>428.7916787878789</v>
      </c>
      <c r="AL97">
        <v>-3.479564390162857E-07</v>
      </c>
      <c r="AM97">
        <v>61.35787655002243</v>
      </c>
      <c r="AN97">
        <f>(AP97 - AO97 + BO97*1E3/(8.314*(BQ97+273.15)) * AR97/BN97 * AQ97) * BN97/(100*BB97) * 1000/(1000 - AP97)</f>
        <v>0</v>
      </c>
      <c r="AO97">
        <v>21.5215624808407</v>
      </c>
      <c r="AP97">
        <v>21.51650559440561</v>
      </c>
      <c r="AQ97">
        <v>-2.724175496401269E-06</v>
      </c>
      <c r="AR97">
        <v>91.88205700752289</v>
      </c>
      <c r="AS97">
        <v>0</v>
      </c>
      <c r="AT97">
        <v>0</v>
      </c>
      <c r="AU97">
        <f>IF(AS97*$H$15&gt;=AW97,1.0,(AW97/(AW97-AS97*$H$15)))</f>
        <v>0</v>
      </c>
      <c r="AV97">
        <f>(AU97-1)*100</f>
        <v>0</v>
      </c>
      <c r="AW97">
        <f>MAX(0,($B$15+$C$15*BV97)/(1+$D$15*BV97)*BO97/(BQ97+273)*$E$15)</f>
        <v>0</v>
      </c>
      <c r="AX97">
        <f>$B$13*BW97+$C$13*BX97+$F$13*CI97*(1-CL97)</f>
        <v>0</v>
      </c>
      <c r="AY97">
        <f>AX97*AZ97</f>
        <v>0</v>
      </c>
      <c r="AZ97">
        <f>($B$13*$D$11+$C$13*$D$11+$F$13*((CV97+CN97)/MAX(CV97+CN97+CW97, 0.1)*$I$11+CW97/MAX(CV97+CN97+CW97, 0.1)*$J$11))/($B$13+$C$13+$F$13)</f>
        <v>0</v>
      </c>
      <c r="BA97">
        <f>($B$13*$K$11+$C$13*$K$11+$F$13*((CV97+CN97)/MAX(CV97+CN97+CW97, 0.1)*$P$11+CW97/MAX(CV97+CN97+CW97, 0.1)*$Q$11))/($B$13+$C$13+$F$13)</f>
        <v>0</v>
      </c>
      <c r="BB97">
        <v>6</v>
      </c>
      <c r="BC97">
        <v>0.5</v>
      </c>
      <c r="BD97" t="s">
        <v>358</v>
      </c>
      <c r="BE97">
        <v>2</v>
      </c>
      <c r="BF97" t="b">
        <v>1</v>
      </c>
      <c r="BG97">
        <v>1774682105.6</v>
      </c>
      <c r="BH97">
        <v>419.5681</v>
      </c>
      <c r="BI97">
        <v>419.9517</v>
      </c>
      <c r="BJ97">
        <v>21.51685</v>
      </c>
      <c r="BK97">
        <v>21.5213</v>
      </c>
      <c r="BL97">
        <v>419.9296000000001</v>
      </c>
      <c r="BM97">
        <v>21.21937</v>
      </c>
      <c r="BN97">
        <v>499.9836000000001</v>
      </c>
      <c r="BO97">
        <v>101.0252</v>
      </c>
      <c r="BP97">
        <v>0.09988872</v>
      </c>
      <c r="BQ97">
        <v>26.89146</v>
      </c>
      <c r="BR97">
        <v>27.76936</v>
      </c>
      <c r="BS97">
        <v>999.9</v>
      </c>
      <c r="BT97">
        <v>0</v>
      </c>
      <c r="BU97">
        <v>0</v>
      </c>
      <c r="BV97">
        <v>10011.943</v>
      </c>
      <c r="BW97">
        <v>0</v>
      </c>
      <c r="BX97">
        <v>0.3833920000000001</v>
      </c>
      <c r="BY97">
        <v>-0.3836821</v>
      </c>
      <c r="BZ97">
        <v>428.7943999999999</v>
      </c>
      <c r="CA97">
        <v>429.1885</v>
      </c>
      <c r="CB97">
        <v>-0.004461478</v>
      </c>
      <c r="CC97">
        <v>419.9517</v>
      </c>
      <c r="CD97">
        <v>21.5213</v>
      </c>
      <c r="CE97">
        <v>2.173743</v>
      </c>
      <c r="CF97">
        <v>2.174196</v>
      </c>
      <c r="CG97">
        <v>18.77012</v>
      </c>
      <c r="CH97">
        <v>18.77341</v>
      </c>
      <c r="CI97">
        <v>1500.063</v>
      </c>
      <c r="CJ97">
        <v>0</v>
      </c>
      <c r="CK97">
        <v>1</v>
      </c>
      <c r="CL97">
        <v>0</v>
      </c>
      <c r="CM97">
        <v>1.87597</v>
      </c>
      <c r="CN97">
        <v>0</v>
      </c>
      <c r="CO97">
        <v>79.15662999999999</v>
      </c>
      <c r="CP97">
        <v>7673.821000000001</v>
      </c>
      <c r="CQ97">
        <v>38.937</v>
      </c>
      <c r="CR97">
        <v>39.812</v>
      </c>
      <c r="CS97">
        <v>39.375</v>
      </c>
      <c r="CT97">
        <v>38.312</v>
      </c>
      <c r="CU97">
        <v>38.8812</v>
      </c>
      <c r="CV97">
        <v>0</v>
      </c>
      <c r="CW97">
        <v>1500.063</v>
      </c>
      <c r="CX97">
        <v>0</v>
      </c>
      <c r="CY97">
        <v>1774682106.8</v>
      </c>
      <c r="CZ97">
        <v>0</v>
      </c>
      <c r="DA97">
        <v>1774666326.5</v>
      </c>
      <c r="DB97" t="s">
        <v>359</v>
      </c>
      <c r="DC97">
        <v>1774666322</v>
      </c>
      <c r="DD97">
        <v>1774666326.5</v>
      </c>
      <c r="DE97">
        <v>2</v>
      </c>
      <c r="DF97">
        <v>0.343</v>
      </c>
      <c r="DG97">
        <v>-0.026</v>
      </c>
      <c r="DH97">
        <v>-0.36</v>
      </c>
      <c r="DI97">
        <v>0.298</v>
      </c>
      <c r="DJ97">
        <v>420</v>
      </c>
      <c r="DK97">
        <v>22</v>
      </c>
      <c r="DL97">
        <v>0.17</v>
      </c>
      <c r="DM97">
        <v>0.02</v>
      </c>
      <c r="DN97">
        <v>-0.3888720487804878</v>
      </c>
      <c r="DO97">
        <v>0.1061207665505218</v>
      </c>
      <c r="DP97">
        <v>0.0236560833324489</v>
      </c>
      <c r="DQ97">
        <v>0</v>
      </c>
      <c r="DR97">
        <v>-0.001504478287804878</v>
      </c>
      <c r="DS97">
        <v>-0.01289724994703833</v>
      </c>
      <c r="DT97">
        <v>0.001737290778589892</v>
      </c>
      <c r="DU97">
        <v>1</v>
      </c>
      <c r="DV97">
        <v>1</v>
      </c>
      <c r="DW97">
        <v>2</v>
      </c>
      <c r="DX97" t="s">
        <v>367</v>
      </c>
      <c r="DY97">
        <v>3.13043</v>
      </c>
      <c r="DZ97">
        <v>2.80642</v>
      </c>
      <c r="EA97">
        <v>0.0997653</v>
      </c>
      <c r="EB97">
        <v>0.0994833</v>
      </c>
      <c r="EC97">
        <v>0.10592</v>
      </c>
      <c r="ED97">
        <v>0.105628</v>
      </c>
      <c r="EE97">
        <v>21151.7</v>
      </c>
      <c r="EF97">
        <v>27422.4</v>
      </c>
      <c r="EG97">
        <v>26450.8</v>
      </c>
      <c r="EH97">
        <v>33004.6</v>
      </c>
      <c r="EI97">
        <v>34931.5</v>
      </c>
      <c r="EJ97">
        <v>40312.9</v>
      </c>
      <c r="EK97">
        <v>41101.6</v>
      </c>
      <c r="EL97">
        <v>46064.7</v>
      </c>
      <c r="EM97">
        <v>2.03552</v>
      </c>
      <c r="EN97">
        <v>2.00198</v>
      </c>
      <c r="EO97">
        <v>0.115223</v>
      </c>
      <c r="EP97">
        <v>0</v>
      </c>
      <c r="EQ97">
        <v>25.8781</v>
      </c>
      <c r="ER97">
        <v>999.9</v>
      </c>
      <c r="ES97">
        <v>67.5</v>
      </c>
      <c r="ET97">
        <v>27.4</v>
      </c>
      <c r="EU97">
        <v>24.4839</v>
      </c>
      <c r="EV97">
        <v>61.0825</v>
      </c>
      <c r="EW97">
        <v>31.7428</v>
      </c>
      <c r="EX97">
        <v>1</v>
      </c>
      <c r="EY97">
        <v>0.287985</v>
      </c>
      <c r="EZ97">
        <v>0.468164</v>
      </c>
      <c r="FA97">
        <v>20.2747</v>
      </c>
      <c r="FB97">
        <v>5.18764</v>
      </c>
      <c r="FC97">
        <v>11.9441</v>
      </c>
      <c r="FD97">
        <v>4.9557</v>
      </c>
      <c r="FE97">
        <v>3.285</v>
      </c>
      <c r="FF97">
        <v>9999</v>
      </c>
      <c r="FG97">
        <v>9999</v>
      </c>
      <c r="FH97">
        <v>9999</v>
      </c>
      <c r="FI97">
        <v>999.9</v>
      </c>
      <c r="FJ97">
        <v>1.86127</v>
      </c>
      <c r="FK97">
        <v>1.86264</v>
      </c>
      <c r="FL97">
        <v>1.86005</v>
      </c>
      <c r="FM97">
        <v>1.85837</v>
      </c>
      <c r="FN97">
        <v>1.86216</v>
      </c>
      <c r="FO97">
        <v>1.85885</v>
      </c>
      <c r="FP97">
        <v>1.85791</v>
      </c>
      <c r="FQ97">
        <v>1.86081</v>
      </c>
      <c r="FR97">
        <v>0</v>
      </c>
      <c r="FS97">
        <v>0</v>
      </c>
      <c r="FT97">
        <v>0</v>
      </c>
      <c r="FU97">
        <v>4.5</v>
      </c>
      <c r="FV97" t="s">
        <v>361</v>
      </c>
      <c r="FW97" t="s">
        <v>362</v>
      </c>
      <c r="FX97" t="s">
        <v>363</v>
      </c>
      <c r="FY97" t="s">
        <v>364</v>
      </c>
      <c r="FZ97" t="s">
        <v>364</v>
      </c>
      <c r="GA97" t="s">
        <v>363</v>
      </c>
      <c r="GB97">
        <v>0</v>
      </c>
      <c r="GC97">
        <v>100</v>
      </c>
      <c r="GD97">
        <v>100</v>
      </c>
      <c r="GE97">
        <v>-0.362</v>
      </c>
      <c r="GF97">
        <v>0.2975</v>
      </c>
      <c r="GG97">
        <v>-1.589593225013521</v>
      </c>
      <c r="GH97">
        <v>0.00192992804097616</v>
      </c>
      <c r="GI97">
        <v>3.244687122451424E-06</v>
      </c>
      <c r="GJ97">
        <v>-2.087531120305573E-09</v>
      </c>
      <c r="GK97">
        <v>0.05776174702018427</v>
      </c>
      <c r="GL97">
        <v>0.005089068596103195</v>
      </c>
      <c r="GM97">
        <v>0.0003257216593697226</v>
      </c>
      <c r="GN97">
        <v>-1.562898368296355E-06</v>
      </c>
      <c r="GO97">
        <v>0</v>
      </c>
      <c r="GP97">
        <v>1257</v>
      </c>
      <c r="GQ97">
        <v>1</v>
      </c>
      <c r="GR97">
        <v>31</v>
      </c>
      <c r="GS97">
        <v>263.1</v>
      </c>
      <c r="GT97">
        <v>263</v>
      </c>
      <c r="GU97">
        <v>1.0791</v>
      </c>
      <c r="GV97">
        <v>2.38281</v>
      </c>
      <c r="GW97">
        <v>1.44775</v>
      </c>
      <c r="GX97">
        <v>2.20337</v>
      </c>
      <c r="GY97">
        <v>1.44653</v>
      </c>
      <c r="GZ97">
        <v>2.40479</v>
      </c>
      <c r="HA97">
        <v>33.1099</v>
      </c>
      <c r="HB97">
        <v>14.78</v>
      </c>
      <c r="HC97">
        <v>18</v>
      </c>
      <c r="HD97">
        <v>531.725</v>
      </c>
      <c r="HE97">
        <v>523.499</v>
      </c>
      <c r="HF97">
        <v>24.9998</v>
      </c>
      <c r="HG97">
        <v>30.6728</v>
      </c>
      <c r="HH97">
        <v>30.0001</v>
      </c>
      <c r="HI97">
        <v>31.0241</v>
      </c>
      <c r="HJ97">
        <v>31.0283</v>
      </c>
      <c r="HK97">
        <v>21.5706</v>
      </c>
      <c r="HL97">
        <v>20.0583</v>
      </c>
      <c r="HM97">
        <v>100</v>
      </c>
      <c r="HN97">
        <v>25</v>
      </c>
      <c r="HO97">
        <v>420</v>
      </c>
      <c r="HP97">
        <v>21.5</v>
      </c>
      <c r="HQ97">
        <v>103.157</v>
      </c>
      <c r="HR97">
        <v>102.033</v>
      </c>
    </row>
    <row r="98" spans="1:226">
      <c r="A98">
        <v>80</v>
      </c>
      <c r="B98">
        <v>1774682112.5</v>
      </c>
      <c r="C98">
        <v>366.5</v>
      </c>
      <c r="D98" t="s">
        <v>522</v>
      </c>
      <c r="E98" t="s">
        <v>523</v>
      </c>
      <c r="F98">
        <v>5</v>
      </c>
      <c r="I98">
        <v>1774682109.6</v>
      </c>
      <c r="J98">
        <f>(K98)/1000</f>
        <v>0</v>
      </c>
      <c r="K98">
        <f>IF(BF98, AN98, AH98)</f>
        <v>0</v>
      </c>
      <c r="L98">
        <f>IF(BF98, AI98, AG98)</f>
        <v>0</v>
      </c>
      <c r="M98">
        <f>BH98 - IF(AU98&gt;1, L98*BB98*100.0/(AW98), 0)</f>
        <v>0</v>
      </c>
      <c r="N98">
        <f>((T98-J98/2)*M98-L98)/(T98+J98/2)</f>
        <v>0</v>
      </c>
      <c r="O98">
        <f>N98*(BO98+BP98)/1000.0</f>
        <v>0</v>
      </c>
      <c r="P98">
        <f>(BH98 - IF(AU98&gt;1, L98*BB98*100.0/(AW98), 0))*(BO98+BP98)/1000.0</f>
        <v>0</v>
      </c>
      <c r="Q98">
        <f>2.0/((1/S98-1/R98)+SIGN(S98)*SQRT((1/S98-1/R98)*(1/S98-1/R98) + 4*BC98/((BC98+1)*(BC98+1))*(2*1/S98*1/R98-1/R98*1/R98)))</f>
        <v>0</v>
      </c>
      <c r="R98">
        <f>IF(LEFT(BD98,1)&lt;&gt;"0",IF(LEFT(BD98,1)="1",3.0,BE98),$D$5+$E$5*(BV98*BO98/($K$5*1000))+$F$5*(BV98*BO98/($K$5*1000))*MAX(MIN(BB98,$J$5),$I$5)*MAX(MIN(BB98,$J$5),$I$5)+$G$5*MAX(MIN(BB98,$J$5),$I$5)*(BV98*BO98/($K$5*1000))+$H$5*(BV98*BO98/($K$5*1000))*(BV98*BO98/($K$5*1000)))</f>
        <v>0</v>
      </c>
      <c r="S98">
        <f>J98*(1000-(1000*0.61365*exp(17.502*W98/(240.97+W98))/(BO98+BP98)+BJ98)/2)/(1000*0.61365*exp(17.502*W98/(240.97+W98))/(BO98+BP98)-BJ98)</f>
        <v>0</v>
      </c>
      <c r="T98">
        <f>1/((BC98+1)/(Q98/1.6)+1/(R98/1.37)) + BC98/((BC98+1)/(Q98/1.6) + BC98/(R98/1.37))</f>
        <v>0</v>
      </c>
      <c r="U98">
        <f>(AX98*BA98)</f>
        <v>0</v>
      </c>
      <c r="V98">
        <f>(BQ98+(U98+2*0.95*5.67E-8*(((BQ98+$B$9)+273)^4-(BQ98+273)^4)-44100*J98)/(1.84*29.3*R98+8*0.95*5.67E-8*(BQ98+273)^3))</f>
        <v>0</v>
      </c>
      <c r="W98">
        <f>($C$9*BR98+$D$9*BS98+$E$9*V98)</f>
        <v>0</v>
      </c>
      <c r="X98">
        <f>0.61365*exp(17.502*W98/(240.97+W98))</f>
        <v>0</v>
      </c>
      <c r="Y98">
        <f>(Z98/AA98*100)</f>
        <v>0</v>
      </c>
      <c r="Z98">
        <f>BJ98*(BO98+BP98)/1000</f>
        <v>0</v>
      </c>
      <c r="AA98">
        <f>0.61365*exp(17.502*BQ98/(240.97+BQ98))</f>
        <v>0</v>
      </c>
      <c r="AB98">
        <f>(X98-BJ98*(BO98+BP98)/1000)</f>
        <v>0</v>
      </c>
      <c r="AC98">
        <f>(-J98*44100)</f>
        <v>0</v>
      </c>
      <c r="AD98">
        <f>2*29.3*R98*0.92*(BQ98-W98)</f>
        <v>0</v>
      </c>
      <c r="AE98">
        <f>2*0.95*5.67E-8*(((BQ98+$B$9)+273)^4-(W98+273)^4)</f>
        <v>0</v>
      </c>
      <c r="AF98">
        <f>U98+AE98+AC98+AD98</f>
        <v>0</v>
      </c>
      <c r="AG98">
        <f>BN98*AU98*(BI98-BH98*(1000-AU98*BK98)/(1000-AU98*BJ98))/(100*BB98)</f>
        <v>0</v>
      </c>
      <c r="AH98">
        <f>1000*BN98*AU98*(BJ98-BK98)/(100*BB98*(1000-AU98*BJ98))</f>
        <v>0</v>
      </c>
      <c r="AI98">
        <f>(AJ98 - AK98 - BO98*1E3/(8.314*(BQ98+273.15)) * AM98/BN98 * AL98) * BN98/(100*BB98) * (1000 - BK98)/1000</f>
        <v>0</v>
      </c>
      <c r="AJ98">
        <v>429.2380468038635</v>
      </c>
      <c r="AK98">
        <v>428.8074727272725</v>
      </c>
      <c r="AL98">
        <v>9.319948939414413E-06</v>
      </c>
      <c r="AM98">
        <v>61.35787655002243</v>
      </c>
      <c r="AN98">
        <f>(AP98 - AO98 + BO98*1E3/(8.314*(BQ98+273.15)) * AR98/BN98 * AQ98) * BN98/(100*BB98) * 1000/(1000 - AP98)</f>
        <v>0</v>
      </c>
      <c r="AO98">
        <v>21.5218764344656</v>
      </c>
      <c r="AP98">
        <v>21.51673216783218</v>
      </c>
      <c r="AQ98">
        <v>-1.834224172630615E-06</v>
      </c>
      <c r="AR98">
        <v>91.88205700752289</v>
      </c>
      <c r="AS98">
        <v>0</v>
      </c>
      <c r="AT98">
        <v>0</v>
      </c>
      <c r="AU98">
        <f>IF(AS98*$H$15&gt;=AW98,1.0,(AW98/(AW98-AS98*$H$15)))</f>
        <v>0</v>
      </c>
      <c r="AV98">
        <f>(AU98-1)*100</f>
        <v>0</v>
      </c>
      <c r="AW98">
        <f>MAX(0,($B$15+$C$15*BV98)/(1+$D$15*BV98)*BO98/(BQ98+273)*$E$15)</f>
        <v>0</v>
      </c>
      <c r="AX98">
        <f>$B$13*BW98+$C$13*BX98+$F$13*CI98*(1-CL98)</f>
        <v>0</v>
      </c>
      <c r="AY98">
        <f>AX98*AZ98</f>
        <v>0</v>
      </c>
      <c r="AZ98">
        <f>($B$13*$D$11+$C$13*$D$11+$F$13*((CV98+CN98)/MAX(CV98+CN98+CW98, 0.1)*$I$11+CW98/MAX(CV98+CN98+CW98, 0.1)*$J$11))/($B$13+$C$13+$F$13)</f>
        <v>0</v>
      </c>
      <c r="BA98">
        <f>($B$13*$K$11+$C$13*$K$11+$F$13*((CV98+CN98)/MAX(CV98+CN98+CW98, 0.1)*$P$11+CW98/MAX(CV98+CN98+CW98, 0.1)*$Q$11))/($B$13+$C$13+$F$13)</f>
        <v>0</v>
      </c>
      <c r="BB98">
        <v>6</v>
      </c>
      <c r="BC98">
        <v>0.5</v>
      </c>
      <c r="BD98" t="s">
        <v>358</v>
      </c>
      <c r="BE98">
        <v>2</v>
      </c>
      <c r="BF98" t="b">
        <v>1</v>
      </c>
      <c r="BG98">
        <v>1774682109.6</v>
      </c>
      <c r="BH98">
        <v>419.5706</v>
      </c>
      <c r="BI98">
        <v>419.9866</v>
      </c>
      <c r="BJ98">
        <v>21.51649</v>
      </c>
      <c r="BK98">
        <v>21.5219</v>
      </c>
      <c r="BL98">
        <v>419.9323000000001</v>
      </c>
      <c r="BM98">
        <v>21.21899</v>
      </c>
      <c r="BN98">
        <v>499.9834</v>
      </c>
      <c r="BO98">
        <v>101.0246</v>
      </c>
      <c r="BP98">
        <v>0.10000771</v>
      </c>
      <c r="BQ98">
        <v>26.88846</v>
      </c>
      <c r="BR98">
        <v>27.75603</v>
      </c>
      <c r="BS98">
        <v>999.9</v>
      </c>
      <c r="BT98">
        <v>0</v>
      </c>
      <c r="BU98">
        <v>0</v>
      </c>
      <c r="BV98">
        <v>9999.063</v>
      </c>
      <c r="BW98">
        <v>0</v>
      </c>
      <c r="BX98">
        <v>0.3833920000000001</v>
      </c>
      <c r="BY98">
        <v>-0.4158478</v>
      </c>
      <c r="BZ98">
        <v>428.7969999999999</v>
      </c>
      <c r="CA98">
        <v>429.2243</v>
      </c>
      <c r="CB98">
        <v>-0.005441856</v>
      </c>
      <c r="CC98">
        <v>419.9866</v>
      </c>
      <c r="CD98">
        <v>21.5219</v>
      </c>
      <c r="CE98">
        <v>2.173695</v>
      </c>
      <c r="CF98">
        <v>2.174245</v>
      </c>
      <c r="CG98">
        <v>18.76974</v>
      </c>
      <c r="CH98">
        <v>18.77379</v>
      </c>
      <c r="CI98">
        <v>1500.009</v>
      </c>
      <c r="CJ98">
        <v>0</v>
      </c>
      <c r="CK98">
        <v>1</v>
      </c>
      <c r="CL98">
        <v>0</v>
      </c>
      <c r="CM98">
        <v>1.67737</v>
      </c>
      <c r="CN98">
        <v>0</v>
      </c>
      <c r="CO98">
        <v>79.34557000000001</v>
      </c>
      <c r="CP98">
        <v>7673.55</v>
      </c>
      <c r="CQ98">
        <v>38.8936</v>
      </c>
      <c r="CR98">
        <v>39.812</v>
      </c>
      <c r="CS98">
        <v>39.375</v>
      </c>
      <c r="CT98">
        <v>38.312</v>
      </c>
      <c r="CU98">
        <v>38.875</v>
      </c>
      <c r="CV98">
        <v>0</v>
      </c>
      <c r="CW98">
        <v>1500.009</v>
      </c>
      <c r="CX98">
        <v>0</v>
      </c>
      <c r="CY98">
        <v>1774682111</v>
      </c>
      <c r="CZ98">
        <v>0</v>
      </c>
      <c r="DA98">
        <v>1774666326.5</v>
      </c>
      <c r="DB98" t="s">
        <v>359</v>
      </c>
      <c r="DC98">
        <v>1774666322</v>
      </c>
      <c r="DD98">
        <v>1774666326.5</v>
      </c>
      <c r="DE98">
        <v>2</v>
      </c>
      <c r="DF98">
        <v>0.343</v>
      </c>
      <c r="DG98">
        <v>-0.026</v>
      </c>
      <c r="DH98">
        <v>-0.36</v>
      </c>
      <c r="DI98">
        <v>0.298</v>
      </c>
      <c r="DJ98">
        <v>420</v>
      </c>
      <c r="DK98">
        <v>22</v>
      </c>
      <c r="DL98">
        <v>0.17</v>
      </c>
      <c r="DM98">
        <v>0.02</v>
      </c>
      <c r="DN98">
        <v>-0.39018625</v>
      </c>
      <c r="DO98">
        <v>-0.08189173733583444</v>
      </c>
      <c r="DP98">
        <v>0.02394527282236517</v>
      </c>
      <c r="DQ98">
        <v>1</v>
      </c>
      <c r="DR98">
        <v>-0.00259861869</v>
      </c>
      <c r="DS98">
        <v>-0.02220873292007506</v>
      </c>
      <c r="DT98">
        <v>0.002295055265106507</v>
      </c>
      <c r="DU98">
        <v>1</v>
      </c>
      <c r="DV98">
        <v>2</v>
      </c>
      <c r="DW98">
        <v>2</v>
      </c>
      <c r="DX98" t="s">
        <v>360</v>
      </c>
      <c r="DY98">
        <v>3.13048</v>
      </c>
      <c r="DZ98">
        <v>2.80653</v>
      </c>
      <c r="EA98">
        <v>0.0997648</v>
      </c>
      <c r="EB98">
        <v>0.0994839</v>
      </c>
      <c r="EC98">
        <v>0.105923</v>
      </c>
      <c r="ED98">
        <v>0.105632</v>
      </c>
      <c r="EE98">
        <v>21151.7</v>
      </c>
      <c r="EF98">
        <v>27422.2</v>
      </c>
      <c r="EG98">
        <v>26450.8</v>
      </c>
      <c r="EH98">
        <v>33004.4</v>
      </c>
      <c r="EI98">
        <v>34931.3</v>
      </c>
      <c r="EJ98">
        <v>40312.4</v>
      </c>
      <c r="EK98">
        <v>41101.5</v>
      </c>
      <c r="EL98">
        <v>46064.4</v>
      </c>
      <c r="EM98">
        <v>2.0354</v>
      </c>
      <c r="EN98">
        <v>2.0018</v>
      </c>
      <c r="EO98">
        <v>0.113882</v>
      </c>
      <c r="EP98">
        <v>0</v>
      </c>
      <c r="EQ98">
        <v>25.8737</v>
      </c>
      <c r="ER98">
        <v>999.9</v>
      </c>
      <c r="ES98">
        <v>67.5</v>
      </c>
      <c r="ET98">
        <v>27.4</v>
      </c>
      <c r="EU98">
        <v>24.4823</v>
      </c>
      <c r="EV98">
        <v>61.3125</v>
      </c>
      <c r="EW98">
        <v>31.8149</v>
      </c>
      <c r="EX98">
        <v>1</v>
      </c>
      <c r="EY98">
        <v>0.288003</v>
      </c>
      <c r="EZ98">
        <v>0.468709</v>
      </c>
      <c r="FA98">
        <v>20.2747</v>
      </c>
      <c r="FB98">
        <v>5.18794</v>
      </c>
      <c r="FC98">
        <v>11.9441</v>
      </c>
      <c r="FD98">
        <v>4.9557</v>
      </c>
      <c r="FE98">
        <v>3.285</v>
      </c>
      <c r="FF98">
        <v>9999</v>
      </c>
      <c r="FG98">
        <v>9999</v>
      </c>
      <c r="FH98">
        <v>9999</v>
      </c>
      <c r="FI98">
        <v>999.9</v>
      </c>
      <c r="FJ98">
        <v>1.86127</v>
      </c>
      <c r="FK98">
        <v>1.86264</v>
      </c>
      <c r="FL98">
        <v>1.86005</v>
      </c>
      <c r="FM98">
        <v>1.85837</v>
      </c>
      <c r="FN98">
        <v>1.86213</v>
      </c>
      <c r="FO98">
        <v>1.85883</v>
      </c>
      <c r="FP98">
        <v>1.85791</v>
      </c>
      <c r="FQ98">
        <v>1.86081</v>
      </c>
      <c r="FR98">
        <v>0</v>
      </c>
      <c r="FS98">
        <v>0</v>
      </c>
      <c r="FT98">
        <v>0</v>
      </c>
      <c r="FU98">
        <v>4.5</v>
      </c>
      <c r="FV98" t="s">
        <v>361</v>
      </c>
      <c r="FW98" t="s">
        <v>362</v>
      </c>
      <c r="FX98" t="s">
        <v>363</v>
      </c>
      <c r="FY98" t="s">
        <v>364</v>
      </c>
      <c r="FZ98" t="s">
        <v>364</v>
      </c>
      <c r="GA98" t="s">
        <v>363</v>
      </c>
      <c r="GB98">
        <v>0</v>
      </c>
      <c r="GC98">
        <v>100</v>
      </c>
      <c r="GD98">
        <v>100</v>
      </c>
      <c r="GE98">
        <v>-0.361</v>
      </c>
      <c r="GF98">
        <v>0.2975</v>
      </c>
      <c r="GG98">
        <v>-1.589593225013521</v>
      </c>
      <c r="GH98">
        <v>0.00192992804097616</v>
      </c>
      <c r="GI98">
        <v>3.244687122451424E-06</v>
      </c>
      <c r="GJ98">
        <v>-2.087531120305573E-09</v>
      </c>
      <c r="GK98">
        <v>0.05776174702018427</v>
      </c>
      <c r="GL98">
        <v>0.005089068596103195</v>
      </c>
      <c r="GM98">
        <v>0.0003257216593697226</v>
      </c>
      <c r="GN98">
        <v>-1.562898368296355E-06</v>
      </c>
      <c r="GO98">
        <v>0</v>
      </c>
      <c r="GP98">
        <v>1257</v>
      </c>
      <c r="GQ98">
        <v>1</v>
      </c>
      <c r="GR98">
        <v>31</v>
      </c>
      <c r="GS98">
        <v>263.2</v>
      </c>
      <c r="GT98">
        <v>263.1</v>
      </c>
      <c r="GU98">
        <v>1.07788</v>
      </c>
      <c r="GV98">
        <v>2.38281</v>
      </c>
      <c r="GW98">
        <v>1.44775</v>
      </c>
      <c r="GX98">
        <v>2.20215</v>
      </c>
      <c r="GY98">
        <v>1.44653</v>
      </c>
      <c r="GZ98">
        <v>2.37915</v>
      </c>
      <c r="HA98">
        <v>33.1099</v>
      </c>
      <c r="HB98">
        <v>14.78</v>
      </c>
      <c r="HC98">
        <v>18</v>
      </c>
      <c r="HD98">
        <v>531.646</v>
      </c>
      <c r="HE98">
        <v>523.3819999999999</v>
      </c>
      <c r="HF98">
        <v>25</v>
      </c>
      <c r="HG98">
        <v>30.6745</v>
      </c>
      <c r="HH98">
        <v>30.0001</v>
      </c>
      <c r="HI98">
        <v>31.0241</v>
      </c>
      <c r="HJ98">
        <v>31.0285</v>
      </c>
      <c r="HK98">
        <v>21.5724</v>
      </c>
      <c r="HL98">
        <v>20.0583</v>
      </c>
      <c r="HM98">
        <v>100</v>
      </c>
      <c r="HN98">
        <v>25</v>
      </c>
      <c r="HO98">
        <v>420</v>
      </c>
      <c r="HP98">
        <v>21.5</v>
      </c>
      <c r="HQ98">
        <v>103.157</v>
      </c>
      <c r="HR98">
        <v>102.032</v>
      </c>
    </row>
    <row r="99" spans="1:226">
      <c r="A99">
        <v>81</v>
      </c>
      <c r="B99">
        <v>1774682116.5</v>
      </c>
      <c r="C99">
        <v>370.5</v>
      </c>
      <c r="D99" t="s">
        <v>524</v>
      </c>
      <c r="E99" t="s">
        <v>525</v>
      </c>
      <c r="F99">
        <v>5</v>
      </c>
      <c r="I99">
        <v>1774682113.6</v>
      </c>
      <c r="J99">
        <f>(K99)/1000</f>
        <v>0</v>
      </c>
      <c r="K99">
        <f>IF(BF99, AN99, AH99)</f>
        <v>0</v>
      </c>
      <c r="L99">
        <f>IF(BF99, AI99, AG99)</f>
        <v>0</v>
      </c>
      <c r="M99">
        <f>BH99 - IF(AU99&gt;1, L99*BB99*100.0/(AW99), 0)</f>
        <v>0</v>
      </c>
      <c r="N99">
        <f>((T99-J99/2)*M99-L99)/(T99+J99/2)</f>
        <v>0</v>
      </c>
      <c r="O99">
        <f>N99*(BO99+BP99)/1000.0</f>
        <v>0</v>
      </c>
      <c r="P99">
        <f>(BH99 - IF(AU99&gt;1, L99*BB99*100.0/(AW99), 0))*(BO99+BP99)/1000.0</f>
        <v>0</v>
      </c>
      <c r="Q99">
        <f>2.0/((1/S99-1/R99)+SIGN(S99)*SQRT((1/S99-1/R99)*(1/S99-1/R99) + 4*BC99/((BC99+1)*(BC99+1))*(2*1/S99*1/R99-1/R99*1/R99)))</f>
        <v>0</v>
      </c>
      <c r="R99">
        <f>IF(LEFT(BD99,1)&lt;&gt;"0",IF(LEFT(BD99,1)="1",3.0,BE99),$D$5+$E$5*(BV99*BO99/($K$5*1000))+$F$5*(BV99*BO99/($K$5*1000))*MAX(MIN(BB99,$J$5),$I$5)*MAX(MIN(BB99,$J$5),$I$5)+$G$5*MAX(MIN(BB99,$J$5),$I$5)*(BV99*BO99/($K$5*1000))+$H$5*(BV99*BO99/($K$5*1000))*(BV99*BO99/($K$5*1000)))</f>
        <v>0</v>
      </c>
      <c r="S99">
        <f>J99*(1000-(1000*0.61365*exp(17.502*W99/(240.97+W99))/(BO99+BP99)+BJ99)/2)/(1000*0.61365*exp(17.502*W99/(240.97+W99))/(BO99+BP99)-BJ99)</f>
        <v>0</v>
      </c>
      <c r="T99">
        <f>1/((BC99+1)/(Q99/1.6)+1/(R99/1.37)) + BC99/((BC99+1)/(Q99/1.6) + BC99/(R99/1.37))</f>
        <v>0</v>
      </c>
      <c r="U99">
        <f>(AX99*BA99)</f>
        <v>0</v>
      </c>
      <c r="V99">
        <f>(BQ99+(U99+2*0.95*5.67E-8*(((BQ99+$B$9)+273)^4-(BQ99+273)^4)-44100*J99)/(1.84*29.3*R99+8*0.95*5.67E-8*(BQ99+273)^3))</f>
        <v>0</v>
      </c>
      <c r="W99">
        <f>($C$9*BR99+$D$9*BS99+$E$9*V99)</f>
        <v>0</v>
      </c>
      <c r="X99">
        <f>0.61365*exp(17.502*W99/(240.97+W99))</f>
        <v>0</v>
      </c>
      <c r="Y99">
        <f>(Z99/AA99*100)</f>
        <v>0</v>
      </c>
      <c r="Z99">
        <f>BJ99*(BO99+BP99)/1000</f>
        <v>0</v>
      </c>
      <c r="AA99">
        <f>0.61365*exp(17.502*BQ99/(240.97+BQ99))</f>
        <v>0</v>
      </c>
      <c r="AB99">
        <f>(X99-BJ99*(BO99+BP99)/1000)</f>
        <v>0</v>
      </c>
      <c r="AC99">
        <f>(-J99*44100)</f>
        <v>0</v>
      </c>
      <c r="AD99">
        <f>2*29.3*R99*0.92*(BQ99-W99)</f>
        <v>0</v>
      </c>
      <c r="AE99">
        <f>2*0.95*5.67E-8*(((BQ99+$B$9)+273)^4-(W99+273)^4)</f>
        <v>0</v>
      </c>
      <c r="AF99">
        <f>U99+AE99+AC99+AD99</f>
        <v>0</v>
      </c>
      <c r="AG99">
        <f>BN99*AU99*(BI99-BH99*(1000-AU99*BK99)/(1000-AU99*BJ99))/(100*BB99)</f>
        <v>0</v>
      </c>
      <c r="AH99">
        <f>1000*BN99*AU99*(BJ99-BK99)/(100*BB99*(1000-AU99*BJ99))</f>
        <v>0</v>
      </c>
      <c r="AI99">
        <f>(AJ99 - AK99 - BO99*1E3/(8.314*(BQ99+273.15)) * AM99/BN99 * AL99) * BN99/(100*BB99) * (1000 - BK99)/1000</f>
        <v>0</v>
      </c>
      <c r="AJ99">
        <v>429.2193251656643</v>
      </c>
      <c r="AK99">
        <v>428.8120303030301</v>
      </c>
      <c r="AL99">
        <v>1.05940480154486E-05</v>
      </c>
      <c r="AM99">
        <v>61.35787655002243</v>
      </c>
      <c r="AN99">
        <f>(AP99 - AO99 + BO99*1E3/(8.314*(BQ99+273.15)) * AR99/BN99 * AQ99) * BN99/(100*BB99) * 1000/(1000 - AP99)</f>
        <v>0</v>
      </c>
      <c r="AO99">
        <v>21.52245163347489</v>
      </c>
      <c r="AP99">
        <v>21.51779650349651</v>
      </c>
      <c r="AQ99">
        <v>7.191020347259283E-08</v>
      </c>
      <c r="AR99">
        <v>91.88205700752289</v>
      </c>
      <c r="AS99">
        <v>0</v>
      </c>
      <c r="AT99">
        <v>0</v>
      </c>
      <c r="AU99">
        <f>IF(AS99*$H$15&gt;=AW99,1.0,(AW99/(AW99-AS99*$H$15)))</f>
        <v>0</v>
      </c>
      <c r="AV99">
        <f>(AU99-1)*100</f>
        <v>0</v>
      </c>
      <c r="AW99">
        <f>MAX(0,($B$15+$C$15*BV99)/(1+$D$15*BV99)*BO99/(BQ99+273)*$E$15)</f>
        <v>0</v>
      </c>
      <c r="AX99">
        <f>$B$13*BW99+$C$13*BX99+$F$13*CI99*(1-CL99)</f>
        <v>0</v>
      </c>
      <c r="AY99">
        <f>AX99*AZ99</f>
        <v>0</v>
      </c>
      <c r="AZ99">
        <f>($B$13*$D$11+$C$13*$D$11+$F$13*((CV99+CN99)/MAX(CV99+CN99+CW99, 0.1)*$I$11+CW99/MAX(CV99+CN99+CW99, 0.1)*$J$11))/($B$13+$C$13+$F$13)</f>
        <v>0</v>
      </c>
      <c r="BA99">
        <f>($B$13*$K$11+$C$13*$K$11+$F$13*((CV99+CN99)/MAX(CV99+CN99+CW99, 0.1)*$P$11+CW99/MAX(CV99+CN99+CW99, 0.1)*$Q$11))/($B$13+$C$13+$F$13)</f>
        <v>0</v>
      </c>
      <c r="BB99">
        <v>6</v>
      </c>
      <c r="BC99">
        <v>0.5</v>
      </c>
      <c r="BD99" t="s">
        <v>358</v>
      </c>
      <c r="BE99">
        <v>2</v>
      </c>
      <c r="BF99" t="b">
        <v>1</v>
      </c>
      <c r="BG99">
        <v>1774682113.6</v>
      </c>
      <c r="BH99">
        <v>419.585</v>
      </c>
      <c r="BI99">
        <v>419.9931</v>
      </c>
      <c r="BJ99">
        <v>21.51692</v>
      </c>
      <c r="BK99">
        <v>21.52279</v>
      </c>
      <c r="BL99">
        <v>419.9463</v>
      </c>
      <c r="BM99">
        <v>21.21943</v>
      </c>
      <c r="BN99">
        <v>499.9976</v>
      </c>
      <c r="BO99">
        <v>101.0251</v>
      </c>
      <c r="BP99">
        <v>0.10004761</v>
      </c>
      <c r="BQ99">
        <v>26.88448</v>
      </c>
      <c r="BR99">
        <v>27.73802</v>
      </c>
      <c r="BS99">
        <v>999.9</v>
      </c>
      <c r="BT99">
        <v>0</v>
      </c>
      <c r="BU99">
        <v>0</v>
      </c>
      <c r="BV99">
        <v>9991.120999999999</v>
      </c>
      <c r="BW99">
        <v>0</v>
      </c>
      <c r="BX99">
        <v>0.3833920000000001</v>
      </c>
      <c r="BY99">
        <v>-0.4082459999999999</v>
      </c>
      <c r="BZ99">
        <v>428.8117</v>
      </c>
      <c r="CA99">
        <v>429.2315</v>
      </c>
      <c r="CB99">
        <v>-0.005894277999999999</v>
      </c>
      <c r="CC99">
        <v>419.9931</v>
      </c>
      <c r="CD99">
        <v>21.52279</v>
      </c>
      <c r="CE99">
        <v>2.173749</v>
      </c>
      <c r="CF99">
        <v>2.174345</v>
      </c>
      <c r="CG99">
        <v>18.77013</v>
      </c>
      <c r="CH99">
        <v>18.77451</v>
      </c>
      <c r="CI99">
        <v>1500.001</v>
      </c>
      <c r="CJ99">
        <v>0</v>
      </c>
      <c r="CK99">
        <v>1</v>
      </c>
      <c r="CL99">
        <v>0</v>
      </c>
      <c r="CM99">
        <v>1.80667</v>
      </c>
      <c r="CN99">
        <v>0</v>
      </c>
      <c r="CO99">
        <v>79.44345000000001</v>
      </c>
      <c r="CP99">
        <v>7673.503</v>
      </c>
      <c r="CQ99">
        <v>38.875</v>
      </c>
      <c r="CR99">
        <v>39.812</v>
      </c>
      <c r="CS99">
        <v>39.375</v>
      </c>
      <c r="CT99">
        <v>38.312</v>
      </c>
      <c r="CU99">
        <v>38.875</v>
      </c>
      <c r="CV99">
        <v>0</v>
      </c>
      <c r="CW99">
        <v>1500.001</v>
      </c>
      <c r="CX99">
        <v>0</v>
      </c>
      <c r="CY99">
        <v>1774682114.6</v>
      </c>
      <c r="CZ99">
        <v>0</v>
      </c>
      <c r="DA99">
        <v>1774666326.5</v>
      </c>
      <c r="DB99" t="s">
        <v>359</v>
      </c>
      <c r="DC99">
        <v>1774666322</v>
      </c>
      <c r="DD99">
        <v>1774666326.5</v>
      </c>
      <c r="DE99">
        <v>2</v>
      </c>
      <c r="DF99">
        <v>0.343</v>
      </c>
      <c r="DG99">
        <v>-0.026</v>
      </c>
      <c r="DH99">
        <v>-0.36</v>
      </c>
      <c r="DI99">
        <v>0.298</v>
      </c>
      <c r="DJ99">
        <v>420</v>
      </c>
      <c r="DK99">
        <v>22</v>
      </c>
      <c r="DL99">
        <v>0.17</v>
      </c>
      <c r="DM99">
        <v>0.02</v>
      </c>
      <c r="DN99">
        <v>-0.3891095121951219</v>
      </c>
      <c r="DO99">
        <v>-0.1558851010452967</v>
      </c>
      <c r="DP99">
        <v>0.02299786004797918</v>
      </c>
      <c r="DQ99">
        <v>0</v>
      </c>
      <c r="DR99">
        <v>-0.003522174160975609</v>
      </c>
      <c r="DS99">
        <v>-0.02312117048362369</v>
      </c>
      <c r="DT99">
        <v>0.002373965946191524</v>
      </c>
      <c r="DU99">
        <v>1</v>
      </c>
      <c r="DV99">
        <v>1</v>
      </c>
      <c r="DW99">
        <v>2</v>
      </c>
      <c r="DX99" t="s">
        <v>367</v>
      </c>
      <c r="DY99">
        <v>3.13042</v>
      </c>
      <c r="DZ99">
        <v>2.80635</v>
      </c>
      <c r="EA99">
        <v>0.0997666</v>
      </c>
      <c r="EB99">
        <v>0.099492</v>
      </c>
      <c r="EC99">
        <v>0.105925</v>
      </c>
      <c r="ED99">
        <v>0.105628</v>
      </c>
      <c r="EE99">
        <v>21151.5</v>
      </c>
      <c r="EF99">
        <v>27421.8</v>
      </c>
      <c r="EG99">
        <v>26450.7</v>
      </c>
      <c r="EH99">
        <v>33004.1</v>
      </c>
      <c r="EI99">
        <v>34931.3</v>
      </c>
      <c r="EJ99">
        <v>40312.1</v>
      </c>
      <c r="EK99">
        <v>41101.5</v>
      </c>
      <c r="EL99">
        <v>46063.8</v>
      </c>
      <c r="EM99">
        <v>2.03552</v>
      </c>
      <c r="EN99">
        <v>2.00192</v>
      </c>
      <c r="EO99">
        <v>0.114143</v>
      </c>
      <c r="EP99">
        <v>0</v>
      </c>
      <c r="EQ99">
        <v>25.8693</v>
      </c>
      <c r="ER99">
        <v>999.9</v>
      </c>
      <c r="ES99">
        <v>67.5</v>
      </c>
      <c r="ET99">
        <v>27.4</v>
      </c>
      <c r="EU99">
        <v>24.4805</v>
      </c>
      <c r="EV99">
        <v>60.9425</v>
      </c>
      <c r="EW99">
        <v>31.867</v>
      </c>
      <c r="EX99">
        <v>1</v>
      </c>
      <c r="EY99">
        <v>0.288074</v>
      </c>
      <c r="EZ99">
        <v>0.469129</v>
      </c>
      <c r="FA99">
        <v>20.2747</v>
      </c>
      <c r="FB99">
        <v>5.18779</v>
      </c>
      <c r="FC99">
        <v>11.9441</v>
      </c>
      <c r="FD99">
        <v>4.95575</v>
      </c>
      <c r="FE99">
        <v>3.285</v>
      </c>
      <c r="FF99">
        <v>9999</v>
      </c>
      <c r="FG99">
        <v>9999</v>
      </c>
      <c r="FH99">
        <v>9999</v>
      </c>
      <c r="FI99">
        <v>999.9</v>
      </c>
      <c r="FJ99">
        <v>1.86127</v>
      </c>
      <c r="FK99">
        <v>1.86263</v>
      </c>
      <c r="FL99">
        <v>1.86005</v>
      </c>
      <c r="FM99">
        <v>1.85837</v>
      </c>
      <c r="FN99">
        <v>1.86213</v>
      </c>
      <c r="FO99">
        <v>1.85884</v>
      </c>
      <c r="FP99">
        <v>1.85791</v>
      </c>
      <c r="FQ99">
        <v>1.86081</v>
      </c>
      <c r="FR99">
        <v>0</v>
      </c>
      <c r="FS99">
        <v>0</v>
      </c>
      <c r="FT99">
        <v>0</v>
      </c>
      <c r="FU99">
        <v>4.5</v>
      </c>
      <c r="FV99" t="s">
        <v>361</v>
      </c>
      <c r="FW99" t="s">
        <v>362</v>
      </c>
      <c r="FX99" t="s">
        <v>363</v>
      </c>
      <c r="FY99" t="s">
        <v>364</v>
      </c>
      <c r="FZ99" t="s">
        <v>364</v>
      </c>
      <c r="GA99" t="s">
        <v>363</v>
      </c>
      <c r="GB99">
        <v>0</v>
      </c>
      <c r="GC99">
        <v>100</v>
      </c>
      <c r="GD99">
        <v>100</v>
      </c>
      <c r="GE99">
        <v>-0.361</v>
      </c>
      <c r="GF99">
        <v>0.2975</v>
      </c>
      <c r="GG99">
        <v>-1.589593225013521</v>
      </c>
      <c r="GH99">
        <v>0.00192992804097616</v>
      </c>
      <c r="GI99">
        <v>3.244687122451424E-06</v>
      </c>
      <c r="GJ99">
        <v>-2.087531120305573E-09</v>
      </c>
      <c r="GK99">
        <v>0.05776174702018427</v>
      </c>
      <c r="GL99">
        <v>0.005089068596103195</v>
      </c>
      <c r="GM99">
        <v>0.0003257216593697226</v>
      </c>
      <c r="GN99">
        <v>-1.562898368296355E-06</v>
      </c>
      <c r="GO99">
        <v>0</v>
      </c>
      <c r="GP99">
        <v>1257</v>
      </c>
      <c r="GQ99">
        <v>1</v>
      </c>
      <c r="GR99">
        <v>31</v>
      </c>
      <c r="GS99">
        <v>263.2</v>
      </c>
      <c r="GT99">
        <v>263.2</v>
      </c>
      <c r="GU99">
        <v>1.07788</v>
      </c>
      <c r="GV99">
        <v>2.38037</v>
      </c>
      <c r="GW99">
        <v>1.44775</v>
      </c>
      <c r="GX99">
        <v>2.20337</v>
      </c>
      <c r="GY99">
        <v>1.44653</v>
      </c>
      <c r="GZ99">
        <v>2.39868</v>
      </c>
      <c r="HA99">
        <v>33.1099</v>
      </c>
      <c r="HB99">
        <v>14.78</v>
      </c>
      <c r="HC99">
        <v>18</v>
      </c>
      <c r="HD99">
        <v>531.727</v>
      </c>
      <c r="HE99">
        <v>523.489</v>
      </c>
      <c r="HF99">
        <v>25</v>
      </c>
      <c r="HG99">
        <v>30.6745</v>
      </c>
      <c r="HH99">
        <v>30.0002</v>
      </c>
      <c r="HI99">
        <v>31.0245</v>
      </c>
      <c r="HJ99">
        <v>31.031</v>
      </c>
      <c r="HK99">
        <v>21.5699</v>
      </c>
      <c r="HL99">
        <v>20.0583</v>
      </c>
      <c r="HM99">
        <v>100</v>
      </c>
      <c r="HN99">
        <v>25</v>
      </c>
      <c r="HO99">
        <v>420</v>
      </c>
      <c r="HP99">
        <v>21.5</v>
      </c>
      <c r="HQ99">
        <v>103.157</v>
      </c>
      <c r="HR99">
        <v>102.031</v>
      </c>
    </row>
    <row r="100" spans="1:226">
      <c r="A100">
        <v>82</v>
      </c>
      <c r="B100">
        <v>1774682120.5</v>
      </c>
      <c r="C100">
        <v>374.5</v>
      </c>
      <c r="D100" t="s">
        <v>526</v>
      </c>
      <c r="E100" t="s">
        <v>527</v>
      </c>
      <c r="F100">
        <v>5</v>
      </c>
      <c r="I100">
        <v>1774682117.6</v>
      </c>
      <c r="J100">
        <f>(K100)/1000</f>
        <v>0</v>
      </c>
      <c r="K100">
        <f>IF(BF100, AN100, AH100)</f>
        <v>0</v>
      </c>
      <c r="L100">
        <f>IF(BF100, AI100, AG100)</f>
        <v>0</v>
      </c>
      <c r="M100">
        <f>BH100 - IF(AU100&gt;1, L100*BB100*100.0/(AW100), 0)</f>
        <v>0</v>
      </c>
      <c r="N100">
        <f>((T100-J100/2)*M100-L100)/(T100+J100/2)</f>
        <v>0</v>
      </c>
      <c r="O100">
        <f>N100*(BO100+BP100)/1000.0</f>
        <v>0</v>
      </c>
      <c r="P100">
        <f>(BH100 - IF(AU100&gt;1, L100*BB100*100.0/(AW100), 0))*(BO100+BP100)/1000.0</f>
        <v>0</v>
      </c>
      <c r="Q100">
        <f>2.0/((1/S100-1/R100)+SIGN(S100)*SQRT((1/S100-1/R100)*(1/S100-1/R100) + 4*BC100/((BC100+1)*(BC100+1))*(2*1/S100*1/R100-1/R100*1/R100)))</f>
        <v>0</v>
      </c>
      <c r="R100">
        <f>IF(LEFT(BD100,1)&lt;&gt;"0",IF(LEFT(BD100,1)="1",3.0,BE100),$D$5+$E$5*(BV100*BO100/($K$5*1000))+$F$5*(BV100*BO100/($K$5*1000))*MAX(MIN(BB100,$J$5),$I$5)*MAX(MIN(BB100,$J$5),$I$5)+$G$5*MAX(MIN(BB100,$J$5),$I$5)*(BV100*BO100/($K$5*1000))+$H$5*(BV100*BO100/($K$5*1000))*(BV100*BO100/($K$5*1000)))</f>
        <v>0</v>
      </c>
      <c r="S100">
        <f>J100*(1000-(1000*0.61365*exp(17.502*W100/(240.97+W100))/(BO100+BP100)+BJ100)/2)/(1000*0.61365*exp(17.502*W100/(240.97+W100))/(BO100+BP100)-BJ100)</f>
        <v>0</v>
      </c>
      <c r="T100">
        <f>1/((BC100+1)/(Q100/1.6)+1/(R100/1.37)) + BC100/((BC100+1)/(Q100/1.6) + BC100/(R100/1.37))</f>
        <v>0</v>
      </c>
      <c r="U100">
        <f>(AX100*BA100)</f>
        <v>0</v>
      </c>
      <c r="V100">
        <f>(BQ100+(U100+2*0.95*5.67E-8*(((BQ100+$B$9)+273)^4-(BQ100+273)^4)-44100*J100)/(1.84*29.3*R100+8*0.95*5.67E-8*(BQ100+273)^3))</f>
        <v>0</v>
      </c>
      <c r="W100">
        <f>($C$9*BR100+$D$9*BS100+$E$9*V100)</f>
        <v>0</v>
      </c>
      <c r="X100">
        <f>0.61365*exp(17.502*W100/(240.97+W100))</f>
        <v>0</v>
      </c>
      <c r="Y100">
        <f>(Z100/AA100*100)</f>
        <v>0</v>
      </c>
      <c r="Z100">
        <f>BJ100*(BO100+BP100)/1000</f>
        <v>0</v>
      </c>
      <c r="AA100">
        <f>0.61365*exp(17.502*BQ100/(240.97+BQ100))</f>
        <v>0</v>
      </c>
      <c r="AB100">
        <f>(X100-BJ100*(BO100+BP100)/1000)</f>
        <v>0</v>
      </c>
      <c r="AC100">
        <f>(-J100*44100)</f>
        <v>0</v>
      </c>
      <c r="AD100">
        <f>2*29.3*R100*0.92*(BQ100-W100)</f>
        <v>0</v>
      </c>
      <c r="AE100">
        <f>2*0.95*5.67E-8*(((BQ100+$B$9)+273)^4-(W100+273)^4)</f>
        <v>0</v>
      </c>
      <c r="AF100">
        <f>U100+AE100+AC100+AD100</f>
        <v>0</v>
      </c>
      <c r="AG100">
        <f>BN100*AU100*(BI100-BH100*(1000-AU100*BK100)/(1000-AU100*BJ100))/(100*BB100)</f>
        <v>0</v>
      </c>
      <c r="AH100">
        <f>1000*BN100*AU100*(BJ100-BK100)/(100*BB100*(1000-AU100*BJ100))</f>
        <v>0</v>
      </c>
      <c r="AI100">
        <f>(AJ100 - AK100 - BO100*1E3/(8.314*(BQ100+273.15)) * AM100/BN100 * AL100) * BN100/(100*BB100) * (1000 - BK100)/1000</f>
        <v>0</v>
      </c>
      <c r="AJ100">
        <v>429.2712933376784</v>
      </c>
      <c r="AK100">
        <v>428.8088060606062</v>
      </c>
      <c r="AL100">
        <v>2.766213899661838E-07</v>
      </c>
      <c r="AM100">
        <v>61.35787655002243</v>
      </c>
      <c r="AN100">
        <f>(AP100 - AO100 + BO100*1E3/(8.314*(BQ100+273.15)) * AR100/BN100 * AQ100) * BN100/(100*BB100) * 1000/(1000 - AP100)</f>
        <v>0</v>
      </c>
      <c r="AO100">
        <v>21.5222950772234</v>
      </c>
      <c r="AP100">
        <v>21.51698881118883</v>
      </c>
      <c r="AQ100">
        <v>2.900975892667091E-06</v>
      </c>
      <c r="AR100">
        <v>91.88205700752289</v>
      </c>
      <c r="AS100">
        <v>0</v>
      </c>
      <c r="AT100">
        <v>0</v>
      </c>
      <c r="AU100">
        <f>IF(AS100*$H$15&gt;=AW100,1.0,(AW100/(AW100-AS100*$H$15)))</f>
        <v>0</v>
      </c>
      <c r="AV100">
        <f>(AU100-1)*100</f>
        <v>0</v>
      </c>
      <c r="AW100">
        <f>MAX(0,($B$15+$C$15*BV100)/(1+$D$15*BV100)*BO100/(BQ100+273)*$E$15)</f>
        <v>0</v>
      </c>
      <c r="AX100">
        <f>$B$13*BW100+$C$13*BX100+$F$13*CI100*(1-CL100)</f>
        <v>0</v>
      </c>
      <c r="AY100">
        <f>AX100*AZ100</f>
        <v>0</v>
      </c>
      <c r="AZ100">
        <f>($B$13*$D$11+$C$13*$D$11+$F$13*((CV100+CN100)/MAX(CV100+CN100+CW100, 0.1)*$I$11+CW100/MAX(CV100+CN100+CW100, 0.1)*$J$11))/($B$13+$C$13+$F$13)</f>
        <v>0</v>
      </c>
      <c r="BA100">
        <f>($B$13*$K$11+$C$13*$K$11+$F$13*((CV100+CN100)/MAX(CV100+CN100+CW100, 0.1)*$P$11+CW100/MAX(CV100+CN100+CW100, 0.1)*$Q$11))/($B$13+$C$13+$F$13)</f>
        <v>0</v>
      </c>
      <c r="BB100">
        <v>6</v>
      </c>
      <c r="BC100">
        <v>0.5</v>
      </c>
      <c r="BD100" t="s">
        <v>358</v>
      </c>
      <c r="BE100">
        <v>2</v>
      </c>
      <c r="BF100" t="b">
        <v>1</v>
      </c>
      <c r="BG100">
        <v>1774682117.6</v>
      </c>
      <c r="BH100">
        <v>419.5856</v>
      </c>
      <c r="BI100">
        <v>420.0258</v>
      </c>
      <c r="BJ100">
        <v>21.51769</v>
      </c>
      <c r="BK100">
        <v>21.52241</v>
      </c>
      <c r="BL100">
        <v>419.9471</v>
      </c>
      <c r="BM100">
        <v>21.22021</v>
      </c>
      <c r="BN100">
        <v>499.9707</v>
      </c>
      <c r="BO100">
        <v>101.0242</v>
      </c>
      <c r="BP100">
        <v>0.09996120999999999</v>
      </c>
      <c r="BQ100">
        <v>26.87854</v>
      </c>
      <c r="BR100">
        <v>27.73515</v>
      </c>
      <c r="BS100">
        <v>999.9</v>
      </c>
      <c r="BT100">
        <v>0</v>
      </c>
      <c r="BU100">
        <v>0</v>
      </c>
      <c r="BV100">
        <v>10001.555</v>
      </c>
      <c r="BW100">
        <v>0</v>
      </c>
      <c r="BX100">
        <v>0.3740814</v>
      </c>
      <c r="BY100">
        <v>-0.4404755</v>
      </c>
      <c r="BZ100">
        <v>428.8127000000001</v>
      </c>
      <c r="CA100">
        <v>429.2648</v>
      </c>
      <c r="CB100">
        <v>-0.004723356</v>
      </c>
      <c r="CC100">
        <v>420.0258</v>
      </c>
      <c r="CD100">
        <v>21.52241</v>
      </c>
      <c r="CE100">
        <v>2.173808</v>
      </c>
      <c r="CF100">
        <v>2.174283</v>
      </c>
      <c r="CG100">
        <v>18.77058</v>
      </c>
      <c r="CH100">
        <v>18.77408</v>
      </c>
      <c r="CI100">
        <v>1500.006</v>
      </c>
      <c r="CJ100">
        <v>0</v>
      </c>
      <c r="CK100">
        <v>1</v>
      </c>
      <c r="CL100">
        <v>0</v>
      </c>
      <c r="CM100">
        <v>1.68908</v>
      </c>
      <c r="CN100">
        <v>0</v>
      </c>
      <c r="CO100">
        <v>79.34071000000002</v>
      </c>
      <c r="CP100">
        <v>7673.522</v>
      </c>
      <c r="CQ100">
        <v>38.875</v>
      </c>
      <c r="CR100">
        <v>39.812</v>
      </c>
      <c r="CS100">
        <v>39.375</v>
      </c>
      <c r="CT100">
        <v>38.312</v>
      </c>
      <c r="CU100">
        <v>38.8687</v>
      </c>
      <c r="CV100">
        <v>0</v>
      </c>
      <c r="CW100">
        <v>1500.006</v>
      </c>
      <c r="CX100">
        <v>0</v>
      </c>
      <c r="CY100">
        <v>1774682118.8</v>
      </c>
      <c r="CZ100">
        <v>0</v>
      </c>
      <c r="DA100">
        <v>1774666326.5</v>
      </c>
      <c r="DB100" t="s">
        <v>359</v>
      </c>
      <c r="DC100">
        <v>1774666322</v>
      </c>
      <c r="DD100">
        <v>1774666326.5</v>
      </c>
      <c r="DE100">
        <v>2</v>
      </c>
      <c r="DF100">
        <v>0.343</v>
      </c>
      <c r="DG100">
        <v>-0.026</v>
      </c>
      <c r="DH100">
        <v>-0.36</v>
      </c>
      <c r="DI100">
        <v>0.298</v>
      </c>
      <c r="DJ100">
        <v>420</v>
      </c>
      <c r="DK100">
        <v>22</v>
      </c>
      <c r="DL100">
        <v>0.17</v>
      </c>
      <c r="DM100">
        <v>0.02</v>
      </c>
      <c r="DN100">
        <v>-0.406140125</v>
      </c>
      <c r="DO100">
        <v>-0.2315924690431514</v>
      </c>
      <c r="DP100">
        <v>0.02785264919912242</v>
      </c>
      <c r="DQ100">
        <v>0</v>
      </c>
      <c r="DR100">
        <v>-0.0045126425</v>
      </c>
      <c r="DS100">
        <v>-0.008759668142589112</v>
      </c>
      <c r="DT100">
        <v>0.001505731354838488</v>
      </c>
      <c r="DU100">
        <v>1</v>
      </c>
      <c r="DV100">
        <v>1</v>
      </c>
      <c r="DW100">
        <v>2</v>
      </c>
      <c r="DX100" t="s">
        <v>367</v>
      </c>
      <c r="DY100">
        <v>3.13046</v>
      </c>
      <c r="DZ100">
        <v>2.80658</v>
      </c>
      <c r="EA100">
        <v>0.09976599999999999</v>
      </c>
      <c r="EB100">
        <v>0.09948990000000001</v>
      </c>
      <c r="EC100">
        <v>0.105924</v>
      </c>
      <c r="ED100">
        <v>0.105632</v>
      </c>
      <c r="EE100">
        <v>21151.7</v>
      </c>
      <c r="EF100">
        <v>27421.7</v>
      </c>
      <c r="EG100">
        <v>26450.8</v>
      </c>
      <c r="EH100">
        <v>33004</v>
      </c>
      <c r="EI100">
        <v>34931.4</v>
      </c>
      <c r="EJ100">
        <v>40311.9</v>
      </c>
      <c r="EK100">
        <v>41101.6</v>
      </c>
      <c r="EL100">
        <v>46063.8</v>
      </c>
      <c r="EM100">
        <v>2.0355</v>
      </c>
      <c r="EN100">
        <v>2.00187</v>
      </c>
      <c r="EO100">
        <v>0.114162</v>
      </c>
      <c r="EP100">
        <v>0</v>
      </c>
      <c r="EQ100">
        <v>25.865</v>
      </c>
      <c r="ER100">
        <v>999.9</v>
      </c>
      <c r="ES100">
        <v>67.5</v>
      </c>
      <c r="ET100">
        <v>27.4</v>
      </c>
      <c r="EU100">
        <v>24.4815</v>
      </c>
      <c r="EV100">
        <v>61.2625</v>
      </c>
      <c r="EW100">
        <v>31.859</v>
      </c>
      <c r="EX100">
        <v>1</v>
      </c>
      <c r="EY100">
        <v>0.288252</v>
      </c>
      <c r="EZ100">
        <v>0.468377</v>
      </c>
      <c r="FA100">
        <v>20.2747</v>
      </c>
      <c r="FB100">
        <v>5.18779</v>
      </c>
      <c r="FC100">
        <v>11.9441</v>
      </c>
      <c r="FD100">
        <v>4.95565</v>
      </c>
      <c r="FE100">
        <v>3.285</v>
      </c>
      <c r="FF100">
        <v>9999</v>
      </c>
      <c r="FG100">
        <v>9999</v>
      </c>
      <c r="FH100">
        <v>9999</v>
      </c>
      <c r="FI100">
        <v>999.9</v>
      </c>
      <c r="FJ100">
        <v>1.86127</v>
      </c>
      <c r="FK100">
        <v>1.86264</v>
      </c>
      <c r="FL100">
        <v>1.86005</v>
      </c>
      <c r="FM100">
        <v>1.85837</v>
      </c>
      <c r="FN100">
        <v>1.86212</v>
      </c>
      <c r="FO100">
        <v>1.85883</v>
      </c>
      <c r="FP100">
        <v>1.85791</v>
      </c>
      <c r="FQ100">
        <v>1.86081</v>
      </c>
      <c r="FR100">
        <v>0</v>
      </c>
      <c r="FS100">
        <v>0</v>
      </c>
      <c r="FT100">
        <v>0</v>
      </c>
      <c r="FU100">
        <v>4.5</v>
      </c>
      <c r="FV100" t="s">
        <v>361</v>
      </c>
      <c r="FW100" t="s">
        <v>362</v>
      </c>
      <c r="FX100" t="s">
        <v>363</v>
      </c>
      <c r="FY100" t="s">
        <v>364</v>
      </c>
      <c r="FZ100" t="s">
        <v>364</v>
      </c>
      <c r="GA100" t="s">
        <v>363</v>
      </c>
      <c r="GB100">
        <v>0</v>
      </c>
      <c r="GC100">
        <v>100</v>
      </c>
      <c r="GD100">
        <v>100</v>
      </c>
      <c r="GE100">
        <v>-0.362</v>
      </c>
      <c r="GF100">
        <v>0.2975</v>
      </c>
      <c r="GG100">
        <v>-1.589593225013521</v>
      </c>
      <c r="GH100">
        <v>0.00192992804097616</v>
      </c>
      <c r="GI100">
        <v>3.244687122451424E-06</v>
      </c>
      <c r="GJ100">
        <v>-2.087531120305573E-09</v>
      </c>
      <c r="GK100">
        <v>0.05776174702018427</v>
      </c>
      <c r="GL100">
        <v>0.005089068596103195</v>
      </c>
      <c r="GM100">
        <v>0.0003257216593697226</v>
      </c>
      <c r="GN100">
        <v>-1.562898368296355E-06</v>
      </c>
      <c r="GO100">
        <v>0</v>
      </c>
      <c r="GP100">
        <v>1257</v>
      </c>
      <c r="GQ100">
        <v>1</v>
      </c>
      <c r="GR100">
        <v>31</v>
      </c>
      <c r="GS100">
        <v>263.3</v>
      </c>
      <c r="GT100">
        <v>263.2</v>
      </c>
      <c r="GU100">
        <v>1.07788</v>
      </c>
      <c r="GV100">
        <v>2.38281</v>
      </c>
      <c r="GW100">
        <v>1.44775</v>
      </c>
      <c r="GX100">
        <v>2.20215</v>
      </c>
      <c r="GY100">
        <v>1.44653</v>
      </c>
      <c r="GZ100">
        <v>2.39624</v>
      </c>
      <c r="HA100">
        <v>33.1099</v>
      </c>
      <c r="HB100">
        <v>14.78</v>
      </c>
      <c r="HC100">
        <v>18</v>
      </c>
      <c r="HD100">
        <v>531.731</v>
      </c>
      <c r="HE100">
        <v>523.455</v>
      </c>
      <c r="HF100">
        <v>24.9998</v>
      </c>
      <c r="HG100">
        <v>30.6748</v>
      </c>
      <c r="HH100">
        <v>30.0003</v>
      </c>
      <c r="HI100">
        <v>31.0268</v>
      </c>
      <c r="HJ100">
        <v>31.031</v>
      </c>
      <c r="HK100">
        <v>21.57</v>
      </c>
      <c r="HL100">
        <v>20.0583</v>
      </c>
      <c r="HM100">
        <v>100</v>
      </c>
      <c r="HN100">
        <v>25</v>
      </c>
      <c r="HO100">
        <v>420</v>
      </c>
      <c r="HP100">
        <v>21.5</v>
      </c>
      <c r="HQ100">
        <v>103.157</v>
      </c>
      <c r="HR100">
        <v>102.031</v>
      </c>
    </row>
    <row r="101" spans="1:226">
      <c r="A101">
        <v>83</v>
      </c>
      <c r="B101">
        <v>1774682124.5</v>
      </c>
      <c r="C101">
        <v>378.5</v>
      </c>
      <c r="D101" t="s">
        <v>528</v>
      </c>
      <c r="E101" t="s">
        <v>529</v>
      </c>
      <c r="F101">
        <v>5</v>
      </c>
      <c r="I101">
        <v>1774682121.6</v>
      </c>
      <c r="J101">
        <f>(K101)/1000</f>
        <v>0</v>
      </c>
      <c r="K101">
        <f>IF(BF101, AN101, AH101)</f>
        <v>0</v>
      </c>
      <c r="L101">
        <f>IF(BF101, AI101, AG101)</f>
        <v>0</v>
      </c>
      <c r="M101">
        <f>BH101 - IF(AU101&gt;1, L101*BB101*100.0/(AW101), 0)</f>
        <v>0</v>
      </c>
      <c r="N101">
        <f>((T101-J101/2)*M101-L101)/(T101+J101/2)</f>
        <v>0</v>
      </c>
      <c r="O101">
        <f>N101*(BO101+BP101)/1000.0</f>
        <v>0</v>
      </c>
      <c r="P101">
        <f>(BH101 - IF(AU101&gt;1, L101*BB101*100.0/(AW101), 0))*(BO101+BP101)/1000.0</f>
        <v>0</v>
      </c>
      <c r="Q101">
        <f>2.0/((1/S101-1/R101)+SIGN(S101)*SQRT((1/S101-1/R101)*(1/S101-1/R101) + 4*BC101/((BC101+1)*(BC101+1))*(2*1/S101*1/R101-1/R101*1/R101)))</f>
        <v>0</v>
      </c>
      <c r="R101">
        <f>IF(LEFT(BD101,1)&lt;&gt;"0",IF(LEFT(BD101,1)="1",3.0,BE101),$D$5+$E$5*(BV101*BO101/($K$5*1000))+$F$5*(BV101*BO101/($K$5*1000))*MAX(MIN(BB101,$J$5),$I$5)*MAX(MIN(BB101,$J$5),$I$5)+$G$5*MAX(MIN(BB101,$J$5),$I$5)*(BV101*BO101/($K$5*1000))+$H$5*(BV101*BO101/($K$5*1000))*(BV101*BO101/($K$5*1000)))</f>
        <v>0</v>
      </c>
      <c r="S101">
        <f>J101*(1000-(1000*0.61365*exp(17.502*W101/(240.97+W101))/(BO101+BP101)+BJ101)/2)/(1000*0.61365*exp(17.502*W101/(240.97+W101))/(BO101+BP101)-BJ101)</f>
        <v>0</v>
      </c>
      <c r="T101">
        <f>1/((BC101+1)/(Q101/1.6)+1/(R101/1.37)) + BC101/((BC101+1)/(Q101/1.6) + BC101/(R101/1.37))</f>
        <v>0</v>
      </c>
      <c r="U101">
        <f>(AX101*BA101)</f>
        <v>0</v>
      </c>
      <c r="V101">
        <f>(BQ101+(U101+2*0.95*5.67E-8*(((BQ101+$B$9)+273)^4-(BQ101+273)^4)-44100*J101)/(1.84*29.3*R101+8*0.95*5.67E-8*(BQ101+273)^3))</f>
        <v>0</v>
      </c>
      <c r="W101">
        <f>($C$9*BR101+$D$9*BS101+$E$9*V101)</f>
        <v>0</v>
      </c>
      <c r="X101">
        <f>0.61365*exp(17.502*W101/(240.97+W101))</f>
        <v>0</v>
      </c>
      <c r="Y101">
        <f>(Z101/AA101*100)</f>
        <v>0</v>
      </c>
      <c r="Z101">
        <f>BJ101*(BO101+BP101)/1000</f>
        <v>0</v>
      </c>
      <c r="AA101">
        <f>0.61365*exp(17.502*BQ101/(240.97+BQ101))</f>
        <v>0</v>
      </c>
      <c r="AB101">
        <f>(X101-BJ101*(BO101+BP101)/1000)</f>
        <v>0</v>
      </c>
      <c r="AC101">
        <f>(-J101*44100)</f>
        <v>0</v>
      </c>
      <c r="AD101">
        <f>2*29.3*R101*0.92*(BQ101-W101)</f>
        <v>0</v>
      </c>
      <c r="AE101">
        <f>2*0.95*5.67E-8*(((BQ101+$B$9)+273)^4-(W101+273)^4)</f>
        <v>0</v>
      </c>
      <c r="AF101">
        <f>U101+AE101+AC101+AD101</f>
        <v>0</v>
      </c>
      <c r="AG101">
        <f>BN101*AU101*(BI101-BH101*(1000-AU101*BK101)/(1000-AU101*BJ101))/(100*BB101)</f>
        <v>0</v>
      </c>
      <c r="AH101">
        <f>1000*BN101*AU101*(BJ101-BK101)/(100*BB101*(1000-AU101*BJ101))</f>
        <v>0</v>
      </c>
      <c r="AI101">
        <f>(AJ101 - AK101 - BO101*1E3/(8.314*(BQ101+273.15)) * AM101/BN101 * AL101) * BN101/(100*BB101) * (1000 - BK101)/1000</f>
        <v>0</v>
      </c>
      <c r="AJ101">
        <v>429.2610620506412</v>
      </c>
      <c r="AK101">
        <v>428.8445818181817</v>
      </c>
      <c r="AL101">
        <v>4.399299348477638E-05</v>
      </c>
      <c r="AM101">
        <v>61.35787655002243</v>
      </c>
      <c r="AN101">
        <f>(AP101 - AO101 + BO101*1E3/(8.314*(BQ101+273.15)) * AR101/BN101 * AQ101) * BN101/(100*BB101) * 1000/(1000 - AP101)</f>
        <v>0</v>
      </c>
      <c r="AO101">
        <v>21.52308820532435</v>
      </c>
      <c r="AP101">
        <v>21.51859790209791</v>
      </c>
      <c r="AQ101">
        <v>-3.770159327696565E-07</v>
      </c>
      <c r="AR101">
        <v>91.88205700752289</v>
      </c>
      <c r="AS101">
        <v>0</v>
      </c>
      <c r="AT101">
        <v>0</v>
      </c>
      <c r="AU101">
        <f>IF(AS101*$H$15&gt;=AW101,1.0,(AW101/(AW101-AS101*$H$15)))</f>
        <v>0</v>
      </c>
      <c r="AV101">
        <f>(AU101-1)*100</f>
        <v>0</v>
      </c>
      <c r="AW101">
        <f>MAX(0,($B$15+$C$15*BV101)/(1+$D$15*BV101)*BO101/(BQ101+273)*$E$15)</f>
        <v>0</v>
      </c>
      <c r="AX101">
        <f>$B$13*BW101+$C$13*BX101+$F$13*CI101*(1-CL101)</f>
        <v>0</v>
      </c>
      <c r="AY101">
        <f>AX101*AZ101</f>
        <v>0</v>
      </c>
      <c r="AZ101">
        <f>($B$13*$D$11+$C$13*$D$11+$F$13*((CV101+CN101)/MAX(CV101+CN101+CW101, 0.1)*$I$11+CW101/MAX(CV101+CN101+CW101, 0.1)*$J$11))/($B$13+$C$13+$F$13)</f>
        <v>0</v>
      </c>
      <c r="BA101">
        <f>($B$13*$K$11+$C$13*$K$11+$F$13*((CV101+CN101)/MAX(CV101+CN101+CW101, 0.1)*$P$11+CW101/MAX(CV101+CN101+CW101, 0.1)*$Q$11))/($B$13+$C$13+$F$13)</f>
        <v>0</v>
      </c>
      <c r="BB101">
        <v>6</v>
      </c>
      <c r="BC101">
        <v>0.5</v>
      </c>
      <c r="BD101" t="s">
        <v>358</v>
      </c>
      <c r="BE101">
        <v>2</v>
      </c>
      <c r="BF101" t="b">
        <v>1</v>
      </c>
      <c r="BG101">
        <v>1774682121.6</v>
      </c>
      <c r="BH101">
        <v>419.592</v>
      </c>
      <c r="BI101">
        <v>420.0279</v>
      </c>
      <c r="BJ101">
        <v>21.5178</v>
      </c>
      <c r="BK101">
        <v>21.52404</v>
      </c>
      <c r="BL101">
        <v>419.9535</v>
      </c>
      <c r="BM101">
        <v>21.22033</v>
      </c>
      <c r="BN101">
        <v>500.0346000000001</v>
      </c>
      <c r="BO101">
        <v>101.0254</v>
      </c>
      <c r="BP101">
        <v>0.10020577</v>
      </c>
      <c r="BQ101">
        <v>26.87165</v>
      </c>
      <c r="BR101">
        <v>27.72919</v>
      </c>
      <c r="BS101">
        <v>999.9</v>
      </c>
      <c r="BT101">
        <v>0</v>
      </c>
      <c r="BU101">
        <v>0</v>
      </c>
      <c r="BV101">
        <v>9978.371999999999</v>
      </c>
      <c r="BW101">
        <v>0</v>
      </c>
      <c r="BX101">
        <v>0.3790106000000001</v>
      </c>
      <c r="BY101">
        <v>-0.4359345</v>
      </c>
      <c r="BZ101">
        <v>428.8192</v>
      </c>
      <c r="CA101">
        <v>429.2674</v>
      </c>
      <c r="CB101">
        <v>-0.006248282</v>
      </c>
      <c r="CC101">
        <v>420.0279</v>
      </c>
      <c r="CD101">
        <v>21.52404</v>
      </c>
      <c r="CE101">
        <v>2.173845</v>
      </c>
      <c r="CF101">
        <v>2.174476</v>
      </c>
      <c r="CG101">
        <v>18.77085</v>
      </c>
      <c r="CH101">
        <v>18.77549</v>
      </c>
      <c r="CI101">
        <v>1499.996</v>
      </c>
      <c r="CJ101">
        <v>0</v>
      </c>
      <c r="CK101">
        <v>1</v>
      </c>
      <c r="CL101">
        <v>0</v>
      </c>
      <c r="CM101">
        <v>1.89342</v>
      </c>
      <c r="CN101">
        <v>0</v>
      </c>
      <c r="CO101">
        <v>79.27844</v>
      </c>
      <c r="CP101">
        <v>7673.472</v>
      </c>
      <c r="CQ101">
        <v>38.8687</v>
      </c>
      <c r="CR101">
        <v>39.812</v>
      </c>
      <c r="CS101">
        <v>39.375</v>
      </c>
      <c r="CT101">
        <v>38.312</v>
      </c>
      <c r="CU101">
        <v>38.8624</v>
      </c>
      <c r="CV101">
        <v>0</v>
      </c>
      <c r="CW101">
        <v>1499.996</v>
      </c>
      <c r="CX101">
        <v>0</v>
      </c>
      <c r="CY101">
        <v>1774682123</v>
      </c>
      <c r="CZ101">
        <v>0</v>
      </c>
      <c r="DA101">
        <v>1774666326.5</v>
      </c>
      <c r="DB101" t="s">
        <v>359</v>
      </c>
      <c r="DC101">
        <v>1774666322</v>
      </c>
      <c r="DD101">
        <v>1774666326.5</v>
      </c>
      <c r="DE101">
        <v>2</v>
      </c>
      <c r="DF101">
        <v>0.343</v>
      </c>
      <c r="DG101">
        <v>-0.026</v>
      </c>
      <c r="DH101">
        <v>-0.36</v>
      </c>
      <c r="DI101">
        <v>0.298</v>
      </c>
      <c r="DJ101">
        <v>420</v>
      </c>
      <c r="DK101">
        <v>22</v>
      </c>
      <c r="DL101">
        <v>0.17</v>
      </c>
      <c r="DM101">
        <v>0.02</v>
      </c>
      <c r="DN101">
        <v>-0.417964925</v>
      </c>
      <c r="DO101">
        <v>-0.1927254146341467</v>
      </c>
      <c r="DP101">
        <v>0.02577572936542</v>
      </c>
      <c r="DQ101">
        <v>0</v>
      </c>
      <c r="DR101">
        <v>-0.005411147</v>
      </c>
      <c r="DS101">
        <v>-0.004105529380863026</v>
      </c>
      <c r="DT101">
        <v>0.001024448410053429</v>
      </c>
      <c r="DU101">
        <v>1</v>
      </c>
      <c r="DV101">
        <v>1</v>
      </c>
      <c r="DW101">
        <v>2</v>
      </c>
      <c r="DX101" t="s">
        <v>367</v>
      </c>
      <c r="DY101">
        <v>3.13054</v>
      </c>
      <c r="DZ101">
        <v>2.80638</v>
      </c>
      <c r="EA101">
        <v>0.0997704</v>
      </c>
      <c r="EB101">
        <v>0.09949230000000001</v>
      </c>
      <c r="EC101">
        <v>0.105928</v>
      </c>
      <c r="ED101">
        <v>0.105641</v>
      </c>
      <c r="EE101">
        <v>21151.5</v>
      </c>
      <c r="EF101">
        <v>27421.6</v>
      </c>
      <c r="EG101">
        <v>26450.7</v>
      </c>
      <c r="EH101">
        <v>33004</v>
      </c>
      <c r="EI101">
        <v>34931.2</v>
      </c>
      <c r="EJ101">
        <v>40311.4</v>
      </c>
      <c r="EK101">
        <v>41101.6</v>
      </c>
      <c r="EL101">
        <v>46063.7</v>
      </c>
      <c r="EM101">
        <v>2.0355</v>
      </c>
      <c r="EN101">
        <v>2.00165</v>
      </c>
      <c r="EO101">
        <v>0.114087</v>
      </c>
      <c r="EP101">
        <v>0</v>
      </c>
      <c r="EQ101">
        <v>25.8606</v>
      </c>
      <c r="ER101">
        <v>999.9</v>
      </c>
      <c r="ES101">
        <v>67.5</v>
      </c>
      <c r="ET101">
        <v>27.4</v>
      </c>
      <c r="EU101">
        <v>24.4819</v>
      </c>
      <c r="EV101">
        <v>61.1026</v>
      </c>
      <c r="EW101">
        <v>31.7548</v>
      </c>
      <c r="EX101">
        <v>1</v>
      </c>
      <c r="EY101">
        <v>0.288201</v>
      </c>
      <c r="EZ101">
        <v>0.469257</v>
      </c>
      <c r="FA101">
        <v>20.2747</v>
      </c>
      <c r="FB101">
        <v>5.18839</v>
      </c>
      <c r="FC101">
        <v>11.9441</v>
      </c>
      <c r="FD101">
        <v>4.95575</v>
      </c>
      <c r="FE101">
        <v>3.285</v>
      </c>
      <c r="FF101">
        <v>9999</v>
      </c>
      <c r="FG101">
        <v>9999</v>
      </c>
      <c r="FH101">
        <v>9999</v>
      </c>
      <c r="FI101">
        <v>999.9</v>
      </c>
      <c r="FJ101">
        <v>1.86127</v>
      </c>
      <c r="FK101">
        <v>1.86263</v>
      </c>
      <c r="FL101">
        <v>1.86005</v>
      </c>
      <c r="FM101">
        <v>1.85837</v>
      </c>
      <c r="FN101">
        <v>1.86213</v>
      </c>
      <c r="FO101">
        <v>1.85884</v>
      </c>
      <c r="FP101">
        <v>1.85791</v>
      </c>
      <c r="FQ101">
        <v>1.86081</v>
      </c>
      <c r="FR101">
        <v>0</v>
      </c>
      <c r="FS101">
        <v>0</v>
      </c>
      <c r="FT101">
        <v>0</v>
      </c>
      <c r="FU101">
        <v>4.5</v>
      </c>
      <c r="FV101" t="s">
        <v>361</v>
      </c>
      <c r="FW101" t="s">
        <v>362</v>
      </c>
      <c r="FX101" t="s">
        <v>363</v>
      </c>
      <c r="FY101" t="s">
        <v>364</v>
      </c>
      <c r="FZ101" t="s">
        <v>364</v>
      </c>
      <c r="GA101" t="s">
        <v>363</v>
      </c>
      <c r="GB101">
        <v>0</v>
      </c>
      <c r="GC101">
        <v>100</v>
      </c>
      <c r="GD101">
        <v>100</v>
      </c>
      <c r="GE101">
        <v>-0.361</v>
      </c>
      <c r="GF101">
        <v>0.2975</v>
      </c>
      <c r="GG101">
        <v>-1.589593225013521</v>
      </c>
      <c r="GH101">
        <v>0.00192992804097616</v>
      </c>
      <c r="GI101">
        <v>3.244687122451424E-06</v>
      </c>
      <c r="GJ101">
        <v>-2.087531120305573E-09</v>
      </c>
      <c r="GK101">
        <v>0.05776174702018427</v>
      </c>
      <c r="GL101">
        <v>0.005089068596103195</v>
      </c>
      <c r="GM101">
        <v>0.0003257216593697226</v>
      </c>
      <c r="GN101">
        <v>-1.562898368296355E-06</v>
      </c>
      <c r="GO101">
        <v>0</v>
      </c>
      <c r="GP101">
        <v>1257</v>
      </c>
      <c r="GQ101">
        <v>1</v>
      </c>
      <c r="GR101">
        <v>31</v>
      </c>
      <c r="GS101">
        <v>263.4</v>
      </c>
      <c r="GT101">
        <v>263.3</v>
      </c>
      <c r="GU101">
        <v>1.07788</v>
      </c>
      <c r="GV101">
        <v>2.39258</v>
      </c>
      <c r="GW101">
        <v>1.44775</v>
      </c>
      <c r="GX101">
        <v>2.20215</v>
      </c>
      <c r="GY101">
        <v>1.44653</v>
      </c>
      <c r="GZ101">
        <v>2.33521</v>
      </c>
      <c r="HA101">
        <v>33.1099</v>
      </c>
      <c r="HB101">
        <v>14.7712</v>
      </c>
      <c r="HC101">
        <v>18</v>
      </c>
      <c r="HD101">
        <v>531.731</v>
      </c>
      <c r="HE101">
        <v>523.302</v>
      </c>
      <c r="HF101">
        <v>25</v>
      </c>
      <c r="HG101">
        <v>30.6772</v>
      </c>
      <c r="HH101">
        <v>30.0002</v>
      </c>
      <c r="HI101">
        <v>31.0268</v>
      </c>
      <c r="HJ101">
        <v>31.031</v>
      </c>
      <c r="HK101">
        <v>21.5687</v>
      </c>
      <c r="HL101">
        <v>20.0583</v>
      </c>
      <c r="HM101">
        <v>100</v>
      </c>
      <c r="HN101">
        <v>25</v>
      </c>
      <c r="HO101">
        <v>420</v>
      </c>
      <c r="HP101">
        <v>21.5</v>
      </c>
      <c r="HQ101">
        <v>103.157</v>
      </c>
      <c r="HR101">
        <v>102.031</v>
      </c>
    </row>
    <row r="102" spans="1:226">
      <c r="A102">
        <v>84</v>
      </c>
      <c r="B102">
        <v>1774682128.5</v>
      </c>
      <c r="C102">
        <v>382.5</v>
      </c>
      <c r="D102" t="s">
        <v>530</v>
      </c>
      <c r="E102" t="s">
        <v>531</v>
      </c>
      <c r="F102">
        <v>5</v>
      </c>
      <c r="I102">
        <v>1774682125.6</v>
      </c>
      <c r="J102">
        <f>(K102)/1000</f>
        <v>0</v>
      </c>
      <c r="K102">
        <f>IF(BF102, AN102, AH102)</f>
        <v>0</v>
      </c>
      <c r="L102">
        <f>IF(BF102, AI102, AG102)</f>
        <v>0</v>
      </c>
      <c r="M102">
        <f>BH102 - IF(AU102&gt;1, L102*BB102*100.0/(AW102), 0)</f>
        <v>0</v>
      </c>
      <c r="N102">
        <f>((T102-J102/2)*M102-L102)/(T102+J102/2)</f>
        <v>0</v>
      </c>
      <c r="O102">
        <f>N102*(BO102+BP102)/1000.0</f>
        <v>0</v>
      </c>
      <c r="P102">
        <f>(BH102 - IF(AU102&gt;1, L102*BB102*100.0/(AW102), 0))*(BO102+BP102)/1000.0</f>
        <v>0</v>
      </c>
      <c r="Q102">
        <f>2.0/((1/S102-1/R102)+SIGN(S102)*SQRT((1/S102-1/R102)*(1/S102-1/R102) + 4*BC102/((BC102+1)*(BC102+1))*(2*1/S102*1/R102-1/R102*1/R102)))</f>
        <v>0</v>
      </c>
      <c r="R102">
        <f>IF(LEFT(BD102,1)&lt;&gt;"0",IF(LEFT(BD102,1)="1",3.0,BE102),$D$5+$E$5*(BV102*BO102/($K$5*1000))+$F$5*(BV102*BO102/($K$5*1000))*MAX(MIN(BB102,$J$5),$I$5)*MAX(MIN(BB102,$J$5),$I$5)+$G$5*MAX(MIN(BB102,$J$5),$I$5)*(BV102*BO102/($K$5*1000))+$H$5*(BV102*BO102/($K$5*1000))*(BV102*BO102/($K$5*1000)))</f>
        <v>0</v>
      </c>
      <c r="S102">
        <f>J102*(1000-(1000*0.61365*exp(17.502*W102/(240.97+W102))/(BO102+BP102)+BJ102)/2)/(1000*0.61365*exp(17.502*W102/(240.97+W102))/(BO102+BP102)-BJ102)</f>
        <v>0</v>
      </c>
      <c r="T102">
        <f>1/((BC102+1)/(Q102/1.6)+1/(R102/1.37)) + BC102/((BC102+1)/(Q102/1.6) + BC102/(R102/1.37))</f>
        <v>0</v>
      </c>
      <c r="U102">
        <f>(AX102*BA102)</f>
        <v>0</v>
      </c>
      <c r="V102">
        <f>(BQ102+(U102+2*0.95*5.67E-8*(((BQ102+$B$9)+273)^4-(BQ102+273)^4)-44100*J102)/(1.84*29.3*R102+8*0.95*5.67E-8*(BQ102+273)^3))</f>
        <v>0</v>
      </c>
      <c r="W102">
        <f>($C$9*BR102+$D$9*BS102+$E$9*V102)</f>
        <v>0</v>
      </c>
      <c r="X102">
        <f>0.61365*exp(17.502*W102/(240.97+W102))</f>
        <v>0</v>
      </c>
      <c r="Y102">
        <f>(Z102/AA102*100)</f>
        <v>0</v>
      </c>
      <c r="Z102">
        <f>BJ102*(BO102+BP102)/1000</f>
        <v>0</v>
      </c>
      <c r="AA102">
        <f>0.61365*exp(17.502*BQ102/(240.97+BQ102))</f>
        <v>0</v>
      </c>
      <c r="AB102">
        <f>(X102-BJ102*(BO102+BP102)/1000)</f>
        <v>0</v>
      </c>
      <c r="AC102">
        <f>(-J102*44100)</f>
        <v>0</v>
      </c>
      <c r="AD102">
        <f>2*29.3*R102*0.92*(BQ102-W102)</f>
        <v>0</v>
      </c>
      <c r="AE102">
        <f>2*0.95*5.67E-8*(((BQ102+$B$9)+273)^4-(W102+273)^4)</f>
        <v>0</v>
      </c>
      <c r="AF102">
        <f>U102+AE102+AC102+AD102</f>
        <v>0</v>
      </c>
      <c r="AG102">
        <f>BN102*AU102*(BI102-BH102*(1000-AU102*BK102)/(1000-AU102*BJ102))/(100*BB102)</f>
        <v>0</v>
      </c>
      <c r="AH102">
        <f>1000*BN102*AU102*(BJ102-BK102)/(100*BB102*(1000-AU102*BJ102))</f>
        <v>0</v>
      </c>
      <c r="AI102">
        <f>(AJ102 - AK102 - BO102*1E3/(8.314*(BQ102+273.15)) * AM102/BN102 * AL102) * BN102/(100*BB102) * (1000 - BK102)/1000</f>
        <v>0</v>
      </c>
      <c r="AJ102">
        <v>429.2410239663892</v>
      </c>
      <c r="AK102">
        <v>428.8191878787877</v>
      </c>
      <c r="AL102">
        <v>-2.90600814494711E-05</v>
      </c>
      <c r="AM102">
        <v>61.35787655002243</v>
      </c>
      <c r="AN102">
        <f>(AP102 - AO102 + BO102*1E3/(8.314*(BQ102+273.15)) * AR102/BN102 * AQ102) * BN102/(100*BB102) * 1000/(1000 - AP102)</f>
        <v>0</v>
      </c>
      <c r="AO102">
        <v>21.5256885883132</v>
      </c>
      <c r="AP102">
        <v>21.52021678321679</v>
      </c>
      <c r="AQ102">
        <v>6.387414289475081E-07</v>
      </c>
      <c r="AR102">
        <v>91.88205700752289</v>
      </c>
      <c r="AS102">
        <v>0</v>
      </c>
      <c r="AT102">
        <v>0</v>
      </c>
      <c r="AU102">
        <f>IF(AS102*$H$15&gt;=AW102,1.0,(AW102/(AW102-AS102*$H$15)))</f>
        <v>0</v>
      </c>
      <c r="AV102">
        <f>(AU102-1)*100</f>
        <v>0</v>
      </c>
      <c r="AW102">
        <f>MAX(0,($B$15+$C$15*BV102)/(1+$D$15*BV102)*BO102/(BQ102+273)*$E$15)</f>
        <v>0</v>
      </c>
      <c r="AX102">
        <f>$B$13*BW102+$C$13*BX102+$F$13*CI102*(1-CL102)</f>
        <v>0</v>
      </c>
      <c r="AY102">
        <f>AX102*AZ102</f>
        <v>0</v>
      </c>
      <c r="AZ102">
        <f>($B$13*$D$11+$C$13*$D$11+$F$13*((CV102+CN102)/MAX(CV102+CN102+CW102, 0.1)*$I$11+CW102/MAX(CV102+CN102+CW102, 0.1)*$J$11))/($B$13+$C$13+$F$13)</f>
        <v>0</v>
      </c>
      <c r="BA102">
        <f>($B$13*$K$11+$C$13*$K$11+$F$13*((CV102+CN102)/MAX(CV102+CN102+CW102, 0.1)*$P$11+CW102/MAX(CV102+CN102+CW102, 0.1)*$Q$11))/($B$13+$C$13+$F$13)</f>
        <v>0</v>
      </c>
      <c r="BB102">
        <v>6</v>
      </c>
      <c r="BC102">
        <v>0.5</v>
      </c>
      <c r="BD102" t="s">
        <v>358</v>
      </c>
      <c r="BE102">
        <v>2</v>
      </c>
      <c r="BF102" t="b">
        <v>1</v>
      </c>
      <c r="BG102">
        <v>1774682125.6</v>
      </c>
      <c r="BH102">
        <v>419.6061</v>
      </c>
      <c r="BI102">
        <v>420.0076000000001</v>
      </c>
      <c r="BJ102">
        <v>21.51902</v>
      </c>
      <c r="BK102">
        <v>21.52537</v>
      </c>
      <c r="BL102">
        <v>419.9674</v>
      </c>
      <c r="BM102">
        <v>21.22151</v>
      </c>
      <c r="BN102">
        <v>500.0465</v>
      </c>
      <c r="BO102">
        <v>101.0249</v>
      </c>
      <c r="BP102">
        <v>0.09994144000000001</v>
      </c>
      <c r="BQ102">
        <v>26.8689</v>
      </c>
      <c r="BR102">
        <v>27.72771</v>
      </c>
      <c r="BS102">
        <v>999.9</v>
      </c>
      <c r="BT102">
        <v>0</v>
      </c>
      <c r="BU102">
        <v>0</v>
      </c>
      <c r="BV102">
        <v>10000.558</v>
      </c>
      <c r="BW102">
        <v>0</v>
      </c>
      <c r="BX102">
        <v>0.3833920000000001</v>
      </c>
      <c r="BY102">
        <v>-0.4015381</v>
      </c>
      <c r="BZ102">
        <v>428.8342</v>
      </c>
      <c r="CA102">
        <v>429.2474</v>
      </c>
      <c r="CB102">
        <v>-0.006353758000000001</v>
      </c>
      <c r="CC102">
        <v>420.0076000000001</v>
      </c>
      <c r="CD102">
        <v>21.52537</v>
      </c>
      <c r="CE102">
        <v>2.173957</v>
      </c>
      <c r="CF102">
        <v>2.174598</v>
      </c>
      <c r="CG102">
        <v>18.77167</v>
      </c>
      <c r="CH102">
        <v>18.7764</v>
      </c>
      <c r="CI102">
        <v>1499.999</v>
      </c>
      <c r="CJ102">
        <v>0</v>
      </c>
      <c r="CK102">
        <v>1</v>
      </c>
      <c r="CL102">
        <v>0</v>
      </c>
      <c r="CM102">
        <v>2.06187</v>
      </c>
      <c r="CN102">
        <v>0</v>
      </c>
      <c r="CO102">
        <v>79.12047</v>
      </c>
      <c r="CP102">
        <v>7673.490999999999</v>
      </c>
      <c r="CQ102">
        <v>38.8372</v>
      </c>
      <c r="CR102">
        <v>39.812</v>
      </c>
      <c r="CS102">
        <v>39.375</v>
      </c>
      <c r="CT102">
        <v>38.312</v>
      </c>
      <c r="CU102">
        <v>38.8372</v>
      </c>
      <c r="CV102">
        <v>0</v>
      </c>
      <c r="CW102">
        <v>1499.999</v>
      </c>
      <c r="CX102">
        <v>0</v>
      </c>
      <c r="CY102">
        <v>1774682126.6</v>
      </c>
      <c r="CZ102">
        <v>0</v>
      </c>
      <c r="DA102">
        <v>1774666326.5</v>
      </c>
      <c r="DB102" t="s">
        <v>359</v>
      </c>
      <c r="DC102">
        <v>1774666322</v>
      </c>
      <c r="DD102">
        <v>1774666326.5</v>
      </c>
      <c r="DE102">
        <v>2</v>
      </c>
      <c r="DF102">
        <v>0.343</v>
      </c>
      <c r="DG102">
        <v>-0.026</v>
      </c>
      <c r="DH102">
        <v>-0.36</v>
      </c>
      <c r="DI102">
        <v>0.298</v>
      </c>
      <c r="DJ102">
        <v>420</v>
      </c>
      <c r="DK102">
        <v>22</v>
      </c>
      <c r="DL102">
        <v>0.17</v>
      </c>
      <c r="DM102">
        <v>0.02</v>
      </c>
      <c r="DN102">
        <v>-0.4196213</v>
      </c>
      <c r="DO102">
        <v>0.02313748592870639</v>
      </c>
      <c r="DP102">
        <v>0.02418422494747351</v>
      </c>
      <c r="DQ102">
        <v>1</v>
      </c>
      <c r="DR102">
        <v>-0.00576057325</v>
      </c>
      <c r="DS102">
        <v>-0.002544619699812387</v>
      </c>
      <c r="DT102">
        <v>0.001052211908125895</v>
      </c>
      <c r="DU102">
        <v>1</v>
      </c>
      <c r="DV102">
        <v>2</v>
      </c>
      <c r="DW102">
        <v>2</v>
      </c>
      <c r="DX102" t="s">
        <v>360</v>
      </c>
      <c r="DY102">
        <v>3.1305</v>
      </c>
      <c r="DZ102">
        <v>2.80637</v>
      </c>
      <c r="EA102">
        <v>0.0997677</v>
      </c>
      <c r="EB102">
        <v>0.0994905</v>
      </c>
      <c r="EC102">
        <v>0.10593</v>
      </c>
      <c r="ED102">
        <v>0.105641</v>
      </c>
      <c r="EE102">
        <v>21151.4</v>
      </c>
      <c r="EF102">
        <v>27421.6</v>
      </c>
      <c r="EG102">
        <v>26450.5</v>
      </c>
      <c r="EH102">
        <v>33003.9</v>
      </c>
      <c r="EI102">
        <v>34930.8</v>
      </c>
      <c r="EJ102">
        <v>40311.5</v>
      </c>
      <c r="EK102">
        <v>41101.2</v>
      </c>
      <c r="EL102">
        <v>46063.7</v>
      </c>
      <c r="EM102">
        <v>2.03548</v>
      </c>
      <c r="EN102">
        <v>2.00172</v>
      </c>
      <c r="EO102">
        <v>0.114422</v>
      </c>
      <c r="EP102">
        <v>0</v>
      </c>
      <c r="EQ102">
        <v>25.8562</v>
      </c>
      <c r="ER102">
        <v>999.9</v>
      </c>
      <c r="ES102">
        <v>67.5</v>
      </c>
      <c r="ET102">
        <v>27.4</v>
      </c>
      <c r="EU102">
        <v>24.4808</v>
      </c>
      <c r="EV102">
        <v>61.5426</v>
      </c>
      <c r="EW102">
        <v>31.6266</v>
      </c>
      <c r="EX102">
        <v>1</v>
      </c>
      <c r="EY102">
        <v>0.288516</v>
      </c>
      <c r="EZ102">
        <v>0.470095</v>
      </c>
      <c r="FA102">
        <v>20.2749</v>
      </c>
      <c r="FB102">
        <v>5.18884</v>
      </c>
      <c r="FC102">
        <v>11.9441</v>
      </c>
      <c r="FD102">
        <v>4.95575</v>
      </c>
      <c r="FE102">
        <v>3.285</v>
      </c>
      <c r="FF102">
        <v>9999</v>
      </c>
      <c r="FG102">
        <v>9999</v>
      </c>
      <c r="FH102">
        <v>9999</v>
      </c>
      <c r="FI102">
        <v>999.9</v>
      </c>
      <c r="FJ102">
        <v>1.86127</v>
      </c>
      <c r="FK102">
        <v>1.86264</v>
      </c>
      <c r="FL102">
        <v>1.86005</v>
      </c>
      <c r="FM102">
        <v>1.85837</v>
      </c>
      <c r="FN102">
        <v>1.86213</v>
      </c>
      <c r="FO102">
        <v>1.85885</v>
      </c>
      <c r="FP102">
        <v>1.85791</v>
      </c>
      <c r="FQ102">
        <v>1.86081</v>
      </c>
      <c r="FR102">
        <v>0</v>
      </c>
      <c r="FS102">
        <v>0</v>
      </c>
      <c r="FT102">
        <v>0</v>
      </c>
      <c r="FU102">
        <v>4.5</v>
      </c>
      <c r="FV102" t="s">
        <v>361</v>
      </c>
      <c r="FW102" t="s">
        <v>362</v>
      </c>
      <c r="FX102" t="s">
        <v>363</v>
      </c>
      <c r="FY102" t="s">
        <v>364</v>
      </c>
      <c r="FZ102" t="s">
        <v>364</v>
      </c>
      <c r="GA102" t="s">
        <v>363</v>
      </c>
      <c r="GB102">
        <v>0</v>
      </c>
      <c r="GC102">
        <v>100</v>
      </c>
      <c r="GD102">
        <v>100</v>
      </c>
      <c r="GE102">
        <v>-0.362</v>
      </c>
      <c r="GF102">
        <v>0.2975</v>
      </c>
      <c r="GG102">
        <v>-1.589593225013521</v>
      </c>
      <c r="GH102">
        <v>0.00192992804097616</v>
      </c>
      <c r="GI102">
        <v>3.244687122451424E-06</v>
      </c>
      <c r="GJ102">
        <v>-2.087531120305573E-09</v>
      </c>
      <c r="GK102">
        <v>0.05776174702018427</v>
      </c>
      <c r="GL102">
        <v>0.005089068596103195</v>
      </c>
      <c r="GM102">
        <v>0.0003257216593697226</v>
      </c>
      <c r="GN102">
        <v>-1.562898368296355E-06</v>
      </c>
      <c r="GO102">
        <v>0</v>
      </c>
      <c r="GP102">
        <v>1257</v>
      </c>
      <c r="GQ102">
        <v>1</v>
      </c>
      <c r="GR102">
        <v>31</v>
      </c>
      <c r="GS102">
        <v>263.4</v>
      </c>
      <c r="GT102">
        <v>263.4</v>
      </c>
      <c r="GU102">
        <v>1.07788</v>
      </c>
      <c r="GV102">
        <v>2.39746</v>
      </c>
      <c r="GW102">
        <v>1.44775</v>
      </c>
      <c r="GX102">
        <v>2.20215</v>
      </c>
      <c r="GY102">
        <v>1.44653</v>
      </c>
      <c r="GZ102">
        <v>2.2583</v>
      </c>
      <c r="HA102">
        <v>33.1099</v>
      </c>
      <c r="HB102">
        <v>14.7712</v>
      </c>
      <c r="HC102">
        <v>18</v>
      </c>
      <c r="HD102">
        <v>531.715</v>
      </c>
      <c r="HE102">
        <v>523.353</v>
      </c>
      <c r="HF102">
        <v>25</v>
      </c>
      <c r="HG102">
        <v>30.6772</v>
      </c>
      <c r="HH102">
        <v>30.0002</v>
      </c>
      <c r="HI102">
        <v>31.0268</v>
      </c>
      <c r="HJ102">
        <v>31.031</v>
      </c>
      <c r="HK102">
        <v>21.5669</v>
      </c>
      <c r="HL102">
        <v>20.0583</v>
      </c>
      <c r="HM102">
        <v>100</v>
      </c>
      <c r="HN102">
        <v>25</v>
      </c>
      <c r="HO102">
        <v>420</v>
      </c>
      <c r="HP102">
        <v>21.5</v>
      </c>
      <c r="HQ102">
        <v>103.156</v>
      </c>
      <c r="HR102">
        <v>102.031</v>
      </c>
    </row>
    <row r="103" spans="1:226">
      <c r="A103">
        <v>85</v>
      </c>
      <c r="B103">
        <v>1774682132.5</v>
      </c>
      <c r="C103">
        <v>386.5</v>
      </c>
      <c r="D103" t="s">
        <v>532</v>
      </c>
      <c r="E103" t="s">
        <v>533</v>
      </c>
      <c r="F103">
        <v>5</v>
      </c>
      <c r="I103">
        <v>1774682129.6</v>
      </c>
      <c r="J103">
        <f>(K103)/1000</f>
        <v>0</v>
      </c>
      <c r="K103">
        <f>IF(BF103, AN103, AH103)</f>
        <v>0</v>
      </c>
      <c r="L103">
        <f>IF(BF103, AI103, AG103)</f>
        <v>0</v>
      </c>
      <c r="M103">
        <f>BH103 - IF(AU103&gt;1, L103*BB103*100.0/(AW103), 0)</f>
        <v>0</v>
      </c>
      <c r="N103">
        <f>((T103-J103/2)*M103-L103)/(T103+J103/2)</f>
        <v>0</v>
      </c>
      <c r="O103">
        <f>N103*(BO103+BP103)/1000.0</f>
        <v>0</v>
      </c>
      <c r="P103">
        <f>(BH103 - IF(AU103&gt;1, L103*BB103*100.0/(AW103), 0))*(BO103+BP103)/1000.0</f>
        <v>0</v>
      </c>
      <c r="Q103">
        <f>2.0/((1/S103-1/R103)+SIGN(S103)*SQRT((1/S103-1/R103)*(1/S103-1/R103) + 4*BC103/((BC103+1)*(BC103+1))*(2*1/S103*1/R103-1/R103*1/R103)))</f>
        <v>0</v>
      </c>
      <c r="R103">
        <f>IF(LEFT(BD103,1)&lt;&gt;"0",IF(LEFT(BD103,1)="1",3.0,BE103),$D$5+$E$5*(BV103*BO103/($K$5*1000))+$F$5*(BV103*BO103/($K$5*1000))*MAX(MIN(BB103,$J$5),$I$5)*MAX(MIN(BB103,$J$5),$I$5)+$G$5*MAX(MIN(BB103,$J$5),$I$5)*(BV103*BO103/($K$5*1000))+$H$5*(BV103*BO103/($K$5*1000))*(BV103*BO103/($K$5*1000)))</f>
        <v>0</v>
      </c>
      <c r="S103">
        <f>J103*(1000-(1000*0.61365*exp(17.502*W103/(240.97+W103))/(BO103+BP103)+BJ103)/2)/(1000*0.61365*exp(17.502*W103/(240.97+W103))/(BO103+BP103)-BJ103)</f>
        <v>0</v>
      </c>
      <c r="T103">
        <f>1/((BC103+1)/(Q103/1.6)+1/(R103/1.37)) + BC103/((BC103+1)/(Q103/1.6) + BC103/(R103/1.37))</f>
        <v>0</v>
      </c>
      <c r="U103">
        <f>(AX103*BA103)</f>
        <v>0</v>
      </c>
      <c r="V103">
        <f>(BQ103+(U103+2*0.95*5.67E-8*(((BQ103+$B$9)+273)^4-(BQ103+273)^4)-44100*J103)/(1.84*29.3*R103+8*0.95*5.67E-8*(BQ103+273)^3))</f>
        <v>0</v>
      </c>
      <c r="W103">
        <f>($C$9*BR103+$D$9*BS103+$E$9*V103)</f>
        <v>0</v>
      </c>
      <c r="X103">
        <f>0.61365*exp(17.502*W103/(240.97+W103))</f>
        <v>0</v>
      </c>
      <c r="Y103">
        <f>(Z103/AA103*100)</f>
        <v>0</v>
      </c>
      <c r="Z103">
        <f>BJ103*(BO103+BP103)/1000</f>
        <v>0</v>
      </c>
      <c r="AA103">
        <f>0.61365*exp(17.502*BQ103/(240.97+BQ103))</f>
        <v>0</v>
      </c>
      <c r="AB103">
        <f>(X103-BJ103*(BO103+BP103)/1000)</f>
        <v>0</v>
      </c>
      <c r="AC103">
        <f>(-J103*44100)</f>
        <v>0</v>
      </c>
      <c r="AD103">
        <f>2*29.3*R103*0.92*(BQ103-W103)</f>
        <v>0</v>
      </c>
      <c r="AE103">
        <f>2*0.95*5.67E-8*(((BQ103+$B$9)+273)^4-(W103+273)^4)</f>
        <v>0</v>
      </c>
      <c r="AF103">
        <f>U103+AE103+AC103+AD103</f>
        <v>0</v>
      </c>
      <c r="AG103">
        <f>BN103*AU103*(BI103-BH103*(1000-AU103*BK103)/(1000-AU103*BJ103))/(100*BB103)</f>
        <v>0</v>
      </c>
      <c r="AH103">
        <f>1000*BN103*AU103*(BJ103-BK103)/(100*BB103*(1000-AU103*BJ103))</f>
        <v>0</v>
      </c>
      <c r="AI103">
        <f>(AJ103 - AK103 - BO103*1E3/(8.314*(BQ103+273.15)) * AM103/BN103 * AL103) * BN103/(100*BB103) * (1000 - BK103)/1000</f>
        <v>0</v>
      </c>
      <c r="AJ103">
        <v>429.2489294511521</v>
      </c>
      <c r="AK103">
        <v>428.8491696969695</v>
      </c>
      <c r="AL103">
        <v>3.815177660063797E-05</v>
      </c>
      <c r="AM103">
        <v>61.35787655002243</v>
      </c>
      <c r="AN103">
        <f>(AP103 - AO103 + BO103*1E3/(8.314*(BQ103+273.15)) * AR103/BN103 * AQ103) * BN103/(100*BB103) * 1000/(1000 - AP103)</f>
        <v>0</v>
      </c>
      <c r="AO103">
        <v>21.52543312198649</v>
      </c>
      <c r="AP103">
        <v>21.51891958041958</v>
      </c>
      <c r="AQ103">
        <v>2.148569180717245E-06</v>
      </c>
      <c r="AR103">
        <v>91.88205700752289</v>
      </c>
      <c r="AS103">
        <v>0</v>
      </c>
      <c r="AT103">
        <v>0</v>
      </c>
      <c r="AU103">
        <f>IF(AS103*$H$15&gt;=AW103,1.0,(AW103/(AW103-AS103*$H$15)))</f>
        <v>0</v>
      </c>
      <c r="AV103">
        <f>(AU103-1)*100</f>
        <v>0</v>
      </c>
      <c r="AW103">
        <f>MAX(0,($B$15+$C$15*BV103)/(1+$D$15*BV103)*BO103/(BQ103+273)*$E$15)</f>
        <v>0</v>
      </c>
      <c r="AX103">
        <f>$B$13*BW103+$C$13*BX103+$F$13*CI103*(1-CL103)</f>
        <v>0</v>
      </c>
      <c r="AY103">
        <f>AX103*AZ103</f>
        <v>0</v>
      </c>
      <c r="AZ103">
        <f>($B$13*$D$11+$C$13*$D$11+$F$13*((CV103+CN103)/MAX(CV103+CN103+CW103, 0.1)*$I$11+CW103/MAX(CV103+CN103+CW103, 0.1)*$J$11))/($B$13+$C$13+$F$13)</f>
        <v>0</v>
      </c>
      <c r="BA103">
        <f>($B$13*$K$11+$C$13*$K$11+$F$13*((CV103+CN103)/MAX(CV103+CN103+CW103, 0.1)*$P$11+CW103/MAX(CV103+CN103+CW103, 0.1)*$Q$11))/($B$13+$C$13+$F$13)</f>
        <v>0</v>
      </c>
      <c r="BB103">
        <v>6</v>
      </c>
      <c r="BC103">
        <v>0.5</v>
      </c>
      <c r="BD103" t="s">
        <v>358</v>
      </c>
      <c r="BE103">
        <v>2</v>
      </c>
      <c r="BF103" t="b">
        <v>1</v>
      </c>
      <c r="BG103">
        <v>1774682129.6</v>
      </c>
      <c r="BH103">
        <v>419.5983</v>
      </c>
      <c r="BI103">
        <v>419.9895</v>
      </c>
      <c r="BJ103">
        <v>21.51988</v>
      </c>
      <c r="BK103">
        <v>21.52626</v>
      </c>
      <c r="BL103">
        <v>419.9598</v>
      </c>
      <c r="BM103">
        <v>21.22235</v>
      </c>
      <c r="BN103">
        <v>500.0071</v>
      </c>
      <c r="BO103">
        <v>101.0241</v>
      </c>
      <c r="BP103">
        <v>0.09996085</v>
      </c>
      <c r="BQ103">
        <v>26.86627</v>
      </c>
      <c r="BR103">
        <v>27.72839</v>
      </c>
      <c r="BS103">
        <v>999.9</v>
      </c>
      <c r="BT103">
        <v>0</v>
      </c>
      <c r="BU103">
        <v>0</v>
      </c>
      <c r="BV103">
        <v>9999.753000000001</v>
      </c>
      <c r="BW103">
        <v>0</v>
      </c>
      <c r="BX103">
        <v>0.3764090999999999</v>
      </c>
      <c r="BY103">
        <v>-0.3912383</v>
      </c>
      <c r="BZ103">
        <v>428.8266</v>
      </c>
      <c r="CA103">
        <v>429.2293</v>
      </c>
      <c r="CB103">
        <v>-0.006386185</v>
      </c>
      <c r="CC103">
        <v>419.9895</v>
      </c>
      <c r="CD103">
        <v>21.52626</v>
      </c>
      <c r="CE103">
        <v>2.174025</v>
      </c>
      <c r="CF103">
        <v>2.174668</v>
      </c>
      <c r="CG103">
        <v>18.77217</v>
      </c>
      <c r="CH103">
        <v>18.77693</v>
      </c>
      <c r="CI103">
        <v>1500.004</v>
      </c>
      <c r="CJ103">
        <v>0</v>
      </c>
      <c r="CK103">
        <v>1</v>
      </c>
      <c r="CL103">
        <v>0</v>
      </c>
      <c r="CM103">
        <v>1.60204</v>
      </c>
      <c r="CN103">
        <v>0</v>
      </c>
      <c r="CO103">
        <v>79.20273</v>
      </c>
      <c r="CP103">
        <v>7673.517</v>
      </c>
      <c r="CQ103">
        <v>38.812</v>
      </c>
      <c r="CR103">
        <v>39.812</v>
      </c>
      <c r="CS103">
        <v>39.375</v>
      </c>
      <c r="CT103">
        <v>38.312</v>
      </c>
      <c r="CU103">
        <v>38.812</v>
      </c>
      <c r="CV103">
        <v>0</v>
      </c>
      <c r="CW103">
        <v>1500.004</v>
      </c>
      <c r="CX103">
        <v>0</v>
      </c>
      <c r="CY103">
        <v>1774682130.8</v>
      </c>
      <c r="CZ103">
        <v>0</v>
      </c>
      <c r="DA103">
        <v>1774666326.5</v>
      </c>
      <c r="DB103" t="s">
        <v>359</v>
      </c>
      <c r="DC103">
        <v>1774666322</v>
      </c>
      <c r="DD103">
        <v>1774666326.5</v>
      </c>
      <c r="DE103">
        <v>2</v>
      </c>
      <c r="DF103">
        <v>0.343</v>
      </c>
      <c r="DG103">
        <v>-0.026</v>
      </c>
      <c r="DH103">
        <v>-0.36</v>
      </c>
      <c r="DI103">
        <v>0.298</v>
      </c>
      <c r="DJ103">
        <v>420</v>
      </c>
      <c r="DK103">
        <v>22</v>
      </c>
      <c r="DL103">
        <v>0.17</v>
      </c>
      <c r="DM103">
        <v>0.02</v>
      </c>
      <c r="DN103">
        <v>-0.417595675</v>
      </c>
      <c r="DO103">
        <v>0.07678078424015065</v>
      </c>
      <c r="DP103">
        <v>0.02551323209472636</v>
      </c>
      <c r="DQ103">
        <v>1</v>
      </c>
      <c r="DR103">
        <v>-0.00589318175</v>
      </c>
      <c r="DS103">
        <v>-0.004334914108818012</v>
      </c>
      <c r="DT103">
        <v>0.001179953296870023</v>
      </c>
      <c r="DU103">
        <v>1</v>
      </c>
      <c r="DV103">
        <v>2</v>
      </c>
      <c r="DW103">
        <v>2</v>
      </c>
      <c r="DX103" t="s">
        <v>360</v>
      </c>
      <c r="DY103">
        <v>3.13046</v>
      </c>
      <c r="DZ103">
        <v>2.80639</v>
      </c>
      <c r="EA103">
        <v>0.0997716</v>
      </c>
      <c r="EB103">
        <v>0.09947499999999999</v>
      </c>
      <c r="EC103">
        <v>0.10593</v>
      </c>
      <c r="ED103">
        <v>0.105647</v>
      </c>
      <c r="EE103">
        <v>21151.4</v>
      </c>
      <c r="EF103">
        <v>27422.1</v>
      </c>
      <c r="EG103">
        <v>26450.6</v>
      </c>
      <c r="EH103">
        <v>33004</v>
      </c>
      <c r="EI103">
        <v>34930.9</v>
      </c>
      <c r="EJ103">
        <v>40311.3</v>
      </c>
      <c r="EK103">
        <v>41101.4</v>
      </c>
      <c r="EL103">
        <v>46063.8</v>
      </c>
      <c r="EM103">
        <v>2.03555</v>
      </c>
      <c r="EN103">
        <v>2.00178</v>
      </c>
      <c r="EO103">
        <v>0.114758</v>
      </c>
      <c r="EP103">
        <v>0</v>
      </c>
      <c r="EQ103">
        <v>25.8519</v>
      </c>
      <c r="ER103">
        <v>999.9</v>
      </c>
      <c r="ES103">
        <v>67.5</v>
      </c>
      <c r="ET103">
        <v>27.4</v>
      </c>
      <c r="EU103">
        <v>24.4817</v>
      </c>
      <c r="EV103">
        <v>61.1726</v>
      </c>
      <c r="EW103">
        <v>31.5665</v>
      </c>
      <c r="EX103">
        <v>1</v>
      </c>
      <c r="EY103">
        <v>0.288326</v>
      </c>
      <c r="EZ103">
        <v>0.469782</v>
      </c>
      <c r="FA103">
        <v>20.2748</v>
      </c>
      <c r="FB103">
        <v>5.18824</v>
      </c>
      <c r="FC103">
        <v>11.9441</v>
      </c>
      <c r="FD103">
        <v>4.95575</v>
      </c>
      <c r="FE103">
        <v>3.285</v>
      </c>
      <c r="FF103">
        <v>9999</v>
      </c>
      <c r="FG103">
        <v>9999</v>
      </c>
      <c r="FH103">
        <v>9999</v>
      </c>
      <c r="FI103">
        <v>999.9</v>
      </c>
      <c r="FJ103">
        <v>1.86127</v>
      </c>
      <c r="FK103">
        <v>1.86264</v>
      </c>
      <c r="FL103">
        <v>1.86005</v>
      </c>
      <c r="FM103">
        <v>1.85837</v>
      </c>
      <c r="FN103">
        <v>1.86214</v>
      </c>
      <c r="FO103">
        <v>1.85886</v>
      </c>
      <c r="FP103">
        <v>1.85791</v>
      </c>
      <c r="FQ103">
        <v>1.8608</v>
      </c>
      <c r="FR103">
        <v>0</v>
      </c>
      <c r="FS103">
        <v>0</v>
      </c>
      <c r="FT103">
        <v>0</v>
      </c>
      <c r="FU103">
        <v>4.5</v>
      </c>
      <c r="FV103" t="s">
        <v>361</v>
      </c>
      <c r="FW103" t="s">
        <v>362</v>
      </c>
      <c r="FX103" t="s">
        <v>363</v>
      </c>
      <c r="FY103" t="s">
        <v>364</v>
      </c>
      <c r="FZ103" t="s">
        <v>364</v>
      </c>
      <c r="GA103" t="s">
        <v>363</v>
      </c>
      <c r="GB103">
        <v>0</v>
      </c>
      <c r="GC103">
        <v>100</v>
      </c>
      <c r="GD103">
        <v>100</v>
      </c>
      <c r="GE103">
        <v>-0.361</v>
      </c>
      <c r="GF103">
        <v>0.2975</v>
      </c>
      <c r="GG103">
        <v>-1.589593225013521</v>
      </c>
      <c r="GH103">
        <v>0.00192992804097616</v>
      </c>
      <c r="GI103">
        <v>3.244687122451424E-06</v>
      </c>
      <c r="GJ103">
        <v>-2.087531120305573E-09</v>
      </c>
      <c r="GK103">
        <v>0.05776174702018427</v>
      </c>
      <c r="GL103">
        <v>0.005089068596103195</v>
      </c>
      <c r="GM103">
        <v>0.0003257216593697226</v>
      </c>
      <c r="GN103">
        <v>-1.562898368296355E-06</v>
      </c>
      <c r="GO103">
        <v>0</v>
      </c>
      <c r="GP103">
        <v>1257</v>
      </c>
      <c r="GQ103">
        <v>1</v>
      </c>
      <c r="GR103">
        <v>31</v>
      </c>
      <c r="GS103">
        <v>263.5</v>
      </c>
      <c r="GT103">
        <v>263.4</v>
      </c>
      <c r="GU103">
        <v>1.0791</v>
      </c>
      <c r="GV103">
        <v>2.39624</v>
      </c>
      <c r="GW103">
        <v>1.44775</v>
      </c>
      <c r="GX103">
        <v>2.20215</v>
      </c>
      <c r="GY103">
        <v>1.44653</v>
      </c>
      <c r="GZ103">
        <v>2.28638</v>
      </c>
      <c r="HA103">
        <v>33.1099</v>
      </c>
      <c r="HB103">
        <v>14.7712</v>
      </c>
      <c r="HC103">
        <v>18</v>
      </c>
      <c r="HD103">
        <v>531.763</v>
      </c>
      <c r="HE103">
        <v>523.394</v>
      </c>
      <c r="HF103">
        <v>24.9999</v>
      </c>
      <c r="HG103">
        <v>30.6772</v>
      </c>
      <c r="HH103">
        <v>30</v>
      </c>
      <c r="HI103">
        <v>31.0268</v>
      </c>
      <c r="HJ103">
        <v>31.0319</v>
      </c>
      <c r="HK103">
        <v>21.5704</v>
      </c>
      <c r="HL103">
        <v>20.0583</v>
      </c>
      <c r="HM103">
        <v>100</v>
      </c>
      <c r="HN103">
        <v>25</v>
      </c>
      <c r="HO103">
        <v>420</v>
      </c>
      <c r="HP103">
        <v>21.5</v>
      </c>
      <c r="HQ103">
        <v>103.157</v>
      </c>
      <c r="HR103">
        <v>102.031</v>
      </c>
    </row>
    <row r="104" spans="1:226">
      <c r="A104">
        <v>86</v>
      </c>
      <c r="B104">
        <v>1774682136.5</v>
      </c>
      <c r="C104">
        <v>390.5</v>
      </c>
      <c r="D104" t="s">
        <v>534</v>
      </c>
      <c r="E104" t="s">
        <v>535</v>
      </c>
      <c r="F104">
        <v>5</v>
      </c>
      <c r="I104">
        <v>1774682133.6</v>
      </c>
      <c r="J104">
        <f>(K104)/1000</f>
        <v>0</v>
      </c>
      <c r="K104">
        <f>IF(BF104, AN104, AH104)</f>
        <v>0</v>
      </c>
      <c r="L104">
        <f>IF(BF104, AI104, AG104)</f>
        <v>0</v>
      </c>
      <c r="M104">
        <f>BH104 - IF(AU104&gt;1, L104*BB104*100.0/(AW104), 0)</f>
        <v>0</v>
      </c>
      <c r="N104">
        <f>((T104-J104/2)*M104-L104)/(T104+J104/2)</f>
        <v>0</v>
      </c>
      <c r="O104">
        <f>N104*(BO104+BP104)/1000.0</f>
        <v>0</v>
      </c>
      <c r="P104">
        <f>(BH104 - IF(AU104&gt;1, L104*BB104*100.0/(AW104), 0))*(BO104+BP104)/1000.0</f>
        <v>0</v>
      </c>
      <c r="Q104">
        <f>2.0/((1/S104-1/R104)+SIGN(S104)*SQRT((1/S104-1/R104)*(1/S104-1/R104) + 4*BC104/((BC104+1)*(BC104+1))*(2*1/S104*1/R104-1/R104*1/R104)))</f>
        <v>0</v>
      </c>
      <c r="R104">
        <f>IF(LEFT(BD104,1)&lt;&gt;"0",IF(LEFT(BD104,1)="1",3.0,BE104),$D$5+$E$5*(BV104*BO104/($K$5*1000))+$F$5*(BV104*BO104/($K$5*1000))*MAX(MIN(BB104,$J$5),$I$5)*MAX(MIN(BB104,$J$5),$I$5)+$G$5*MAX(MIN(BB104,$J$5),$I$5)*(BV104*BO104/($K$5*1000))+$H$5*(BV104*BO104/($K$5*1000))*(BV104*BO104/($K$5*1000)))</f>
        <v>0</v>
      </c>
      <c r="S104">
        <f>J104*(1000-(1000*0.61365*exp(17.502*W104/(240.97+W104))/(BO104+BP104)+BJ104)/2)/(1000*0.61365*exp(17.502*W104/(240.97+W104))/(BO104+BP104)-BJ104)</f>
        <v>0</v>
      </c>
      <c r="T104">
        <f>1/((BC104+1)/(Q104/1.6)+1/(R104/1.37)) + BC104/((BC104+1)/(Q104/1.6) + BC104/(R104/1.37))</f>
        <v>0</v>
      </c>
      <c r="U104">
        <f>(AX104*BA104)</f>
        <v>0</v>
      </c>
      <c r="V104">
        <f>(BQ104+(U104+2*0.95*5.67E-8*(((BQ104+$B$9)+273)^4-(BQ104+273)^4)-44100*J104)/(1.84*29.3*R104+8*0.95*5.67E-8*(BQ104+273)^3))</f>
        <v>0</v>
      </c>
      <c r="W104">
        <f>($C$9*BR104+$D$9*BS104+$E$9*V104)</f>
        <v>0</v>
      </c>
      <c r="X104">
        <f>0.61365*exp(17.502*W104/(240.97+W104))</f>
        <v>0</v>
      </c>
      <c r="Y104">
        <f>(Z104/AA104*100)</f>
        <v>0</v>
      </c>
      <c r="Z104">
        <f>BJ104*(BO104+BP104)/1000</f>
        <v>0</v>
      </c>
      <c r="AA104">
        <f>0.61365*exp(17.502*BQ104/(240.97+BQ104))</f>
        <v>0</v>
      </c>
      <c r="AB104">
        <f>(X104-BJ104*(BO104+BP104)/1000)</f>
        <v>0</v>
      </c>
      <c r="AC104">
        <f>(-J104*44100)</f>
        <v>0</v>
      </c>
      <c r="AD104">
        <f>2*29.3*R104*0.92*(BQ104-W104)</f>
        <v>0</v>
      </c>
      <c r="AE104">
        <f>2*0.95*5.67E-8*(((BQ104+$B$9)+273)^4-(W104+273)^4)</f>
        <v>0</v>
      </c>
      <c r="AF104">
        <f>U104+AE104+AC104+AD104</f>
        <v>0</v>
      </c>
      <c r="AG104">
        <f>BN104*AU104*(BI104-BH104*(1000-AU104*BK104)/(1000-AU104*BJ104))/(100*BB104)</f>
        <v>0</v>
      </c>
      <c r="AH104">
        <f>1000*BN104*AU104*(BJ104-BK104)/(100*BB104*(1000-AU104*BJ104))</f>
        <v>0</v>
      </c>
      <c r="AI104">
        <f>(AJ104 - AK104 - BO104*1E3/(8.314*(BQ104+273.15)) * AM104/BN104 * AL104) * BN104/(100*BB104) * (1000 - BK104)/1000</f>
        <v>0</v>
      </c>
      <c r="AJ104">
        <v>429.1871524594412</v>
      </c>
      <c r="AK104">
        <v>428.776703030303</v>
      </c>
      <c r="AL104">
        <v>-7.037879658276401E-05</v>
      </c>
      <c r="AM104">
        <v>61.35787655002243</v>
      </c>
      <c r="AN104">
        <f>(AP104 - AO104 + BO104*1E3/(8.314*(BQ104+273.15)) * AR104/BN104 * AQ104) * BN104/(100*BB104) * 1000/(1000 - AP104)</f>
        <v>0</v>
      </c>
      <c r="AO104">
        <v>21.52780875158889</v>
      </c>
      <c r="AP104">
        <v>21.52135454545456</v>
      </c>
      <c r="AQ104">
        <v>-1.152487506898445E-06</v>
      </c>
      <c r="AR104">
        <v>91.88205700752289</v>
      </c>
      <c r="AS104">
        <v>0</v>
      </c>
      <c r="AT104">
        <v>0</v>
      </c>
      <c r="AU104">
        <f>IF(AS104*$H$15&gt;=AW104,1.0,(AW104/(AW104-AS104*$H$15)))</f>
        <v>0</v>
      </c>
      <c r="AV104">
        <f>(AU104-1)*100</f>
        <v>0</v>
      </c>
      <c r="AW104">
        <f>MAX(0,($B$15+$C$15*BV104)/(1+$D$15*BV104)*BO104/(BQ104+273)*$E$15)</f>
        <v>0</v>
      </c>
      <c r="AX104">
        <f>$B$13*BW104+$C$13*BX104+$F$13*CI104*(1-CL104)</f>
        <v>0</v>
      </c>
      <c r="AY104">
        <f>AX104*AZ104</f>
        <v>0</v>
      </c>
      <c r="AZ104">
        <f>($B$13*$D$11+$C$13*$D$11+$F$13*((CV104+CN104)/MAX(CV104+CN104+CW104, 0.1)*$I$11+CW104/MAX(CV104+CN104+CW104, 0.1)*$J$11))/($B$13+$C$13+$F$13)</f>
        <v>0</v>
      </c>
      <c r="BA104">
        <f>($B$13*$K$11+$C$13*$K$11+$F$13*((CV104+CN104)/MAX(CV104+CN104+CW104, 0.1)*$P$11+CW104/MAX(CV104+CN104+CW104, 0.1)*$Q$11))/($B$13+$C$13+$F$13)</f>
        <v>0</v>
      </c>
      <c r="BB104">
        <v>6</v>
      </c>
      <c r="BC104">
        <v>0.5</v>
      </c>
      <c r="BD104" t="s">
        <v>358</v>
      </c>
      <c r="BE104">
        <v>2</v>
      </c>
      <c r="BF104" t="b">
        <v>1</v>
      </c>
      <c r="BG104">
        <v>1774682133.6</v>
      </c>
      <c r="BH104">
        <v>419.587</v>
      </c>
      <c r="BI104">
        <v>419.968</v>
      </c>
      <c r="BJ104">
        <v>21.51988</v>
      </c>
      <c r="BK104">
        <v>21.5279</v>
      </c>
      <c r="BL104">
        <v>419.9484</v>
      </c>
      <c r="BM104">
        <v>21.22236</v>
      </c>
      <c r="BN104">
        <v>499.9928000000001</v>
      </c>
      <c r="BO104">
        <v>101.0242</v>
      </c>
      <c r="BP104">
        <v>0.09998575</v>
      </c>
      <c r="BQ104">
        <v>26.86203</v>
      </c>
      <c r="BR104">
        <v>27.72887</v>
      </c>
      <c r="BS104">
        <v>999.9</v>
      </c>
      <c r="BT104">
        <v>0</v>
      </c>
      <c r="BU104">
        <v>0</v>
      </c>
      <c r="BV104">
        <v>9996.115000000002</v>
      </c>
      <c r="BW104">
        <v>0</v>
      </c>
      <c r="BX104">
        <v>0.376683</v>
      </c>
      <c r="BY104">
        <v>-0.3810394</v>
      </c>
      <c r="BZ104">
        <v>428.8151</v>
      </c>
      <c r="CA104">
        <v>429.2079</v>
      </c>
      <c r="CB104">
        <v>-0.008020021</v>
      </c>
      <c r="CC104">
        <v>419.968</v>
      </c>
      <c r="CD104">
        <v>21.5279</v>
      </c>
      <c r="CE104">
        <v>2.174029</v>
      </c>
      <c r="CF104">
        <v>2.174837</v>
      </c>
      <c r="CG104">
        <v>18.77219</v>
      </c>
      <c r="CH104">
        <v>18.77817</v>
      </c>
      <c r="CI104">
        <v>1500.001</v>
      </c>
      <c r="CJ104">
        <v>0</v>
      </c>
      <c r="CK104">
        <v>1</v>
      </c>
      <c r="CL104">
        <v>0</v>
      </c>
      <c r="CM104">
        <v>1.73756</v>
      </c>
      <c r="CN104">
        <v>0</v>
      </c>
      <c r="CO104">
        <v>79.24345000000001</v>
      </c>
      <c r="CP104">
        <v>7673.505999999998</v>
      </c>
      <c r="CQ104">
        <v>38.8058</v>
      </c>
      <c r="CR104">
        <v>39.812</v>
      </c>
      <c r="CS104">
        <v>39.375</v>
      </c>
      <c r="CT104">
        <v>38.312</v>
      </c>
      <c r="CU104">
        <v>38.812</v>
      </c>
      <c r="CV104">
        <v>0</v>
      </c>
      <c r="CW104">
        <v>1500.001</v>
      </c>
      <c r="CX104">
        <v>0</v>
      </c>
      <c r="CY104">
        <v>1774682135</v>
      </c>
      <c r="CZ104">
        <v>0</v>
      </c>
      <c r="DA104">
        <v>1774666326.5</v>
      </c>
      <c r="DB104" t="s">
        <v>359</v>
      </c>
      <c r="DC104">
        <v>1774666322</v>
      </c>
      <c r="DD104">
        <v>1774666326.5</v>
      </c>
      <c r="DE104">
        <v>2</v>
      </c>
      <c r="DF104">
        <v>0.343</v>
      </c>
      <c r="DG104">
        <v>-0.026</v>
      </c>
      <c r="DH104">
        <v>-0.36</v>
      </c>
      <c r="DI104">
        <v>0.298</v>
      </c>
      <c r="DJ104">
        <v>420</v>
      </c>
      <c r="DK104">
        <v>22</v>
      </c>
      <c r="DL104">
        <v>0.17</v>
      </c>
      <c r="DM104">
        <v>0.02</v>
      </c>
      <c r="DN104">
        <v>-0.410594175</v>
      </c>
      <c r="DO104">
        <v>0.2735113058161358</v>
      </c>
      <c r="DP104">
        <v>0.03664321555683091</v>
      </c>
      <c r="DQ104">
        <v>0</v>
      </c>
      <c r="DR104">
        <v>-0.006311177749999999</v>
      </c>
      <c r="DS104">
        <v>-0.0111433590619137</v>
      </c>
      <c r="DT104">
        <v>0.001501706348560676</v>
      </c>
      <c r="DU104">
        <v>1</v>
      </c>
      <c r="DV104">
        <v>1</v>
      </c>
      <c r="DW104">
        <v>2</v>
      </c>
      <c r="DX104" t="s">
        <v>367</v>
      </c>
      <c r="DY104">
        <v>3.13048</v>
      </c>
      <c r="DZ104">
        <v>2.80646</v>
      </c>
      <c r="EA104">
        <v>0.0997623</v>
      </c>
      <c r="EB104">
        <v>0.09948269999999999</v>
      </c>
      <c r="EC104">
        <v>0.105936</v>
      </c>
      <c r="ED104">
        <v>0.10565</v>
      </c>
      <c r="EE104">
        <v>21151.5</v>
      </c>
      <c r="EF104">
        <v>27421.4</v>
      </c>
      <c r="EG104">
        <v>26450.5</v>
      </c>
      <c r="EH104">
        <v>33003.4</v>
      </c>
      <c r="EI104">
        <v>34930.6</v>
      </c>
      <c r="EJ104">
        <v>40310.7</v>
      </c>
      <c r="EK104">
        <v>41101.3</v>
      </c>
      <c r="EL104">
        <v>46063.3</v>
      </c>
      <c r="EM104">
        <v>2.03527</v>
      </c>
      <c r="EN104">
        <v>2.00187</v>
      </c>
      <c r="EO104">
        <v>0.114422</v>
      </c>
      <c r="EP104">
        <v>0</v>
      </c>
      <c r="EQ104">
        <v>25.8482</v>
      </c>
      <c r="ER104">
        <v>999.9</v>
      </c>
      <c r="ES104">
        <v>67.5</v>
      </c>
      <c r="ET104">
        <v>27.4</v>
      </c>
      <c r="EU104">
        <v>24.481</v>
      </c>
      <c r="EV104">
        <v>61.4026</v>
      </c>
      <c r="EW104">
        <v>31.5625</v>
      </c>
      <c r="EX104">
        <v>1</v>
      </c>
      <c r="EY104">
        <v>0.288486</v>
      </c>
      <c r="EZ104">
        <v>0.469548</v>
      </c>
      <c r="FA104">
        <v>20.2749</v>
      </c>
      <c r="FB104">
        <v>5.18794</v>
      </c>
      <c r="FC104">
        <v>11.9441</v>
      </c>
      <c r="FD104">
        <v>4.95565</v>
      </c>
      <c r="FE104">
        <v>3.285</v>
      </c>
      <c r="FF104">
        <v>9999</v>
      </c>
      <c r="FG104">
        <v>9999</v>
      </c>
      <c r="FH104">
        <v>9999</v>
      </c>
      <c r="FI104">
        <v>999.9</v>
      </c>
      <c r="FJ104">
        <v>1.86127</v>
      </c>
      <c r="FK104">
        <v>1.86264</v>
      </c>
      <c r="FL104">
        <v>1.86005</v>
      </c>
      <c r="FM104">
        <v>1.85837</v>
      </c>
      <c r="FN104">
        <v>1.86211</v>
      </c>
      <c r="FO104">
        <v>1.85886</v>
      </c>
      <c r="FP104">
        <v>1.85791</v>
      </c>
      <c r="FQ104">
        <v>1.86081</v>
      </c>
      <c r="FR104">
        <v>0</v>
      </c>
      <c r="FS104">
        <v>0</v>
      </c>
      <c r="FT104">
        <v>0</v>
      </c>
      <c r="FU104">
        <v>4.5</v>
      </c>
      <c r="FV104" t="s">
        <v>361</v>
      </c>
      <c r="FW104" t="s">
        <v>362</v>
      </c>
      <c r="FX104" t="s">
        <v>363</v>
      </c>
      <c r="FY104" t="s">
        <v>364</v>
      </c>
      <c r="FZ104" t="s">
        <v>364</v>
      </c>
      <c r="GA104" t="s">
        <v>363</v>
      </c>
      <c r="GB104">
        <v>0</v>
      </c>
      <c r="GC104">
        <v>100</v>
      </c>
      <c r="GD104">
        <v>100</v>
      </c>
      <c r="GE104">
        <v>-0.362</v>
      </c>
      <c r="GF104">
        <v>0.2976</v>
      </c>
      <c r="GG104">
        <v>-1.589593225013521</v>
      </c>
      <c r="GH104">
        <v>0.00192992804097616</v>
      </c>
      <c r="GI104">
        <v>3.244687122451424E-06</v>
      </c>
      <c r="GJ104">
        <v>-2.087531120305573E-09</v>
      </c>
      <c r="GK104">
        <v>0.05776174702018427</v>
      </c>
      <c r="GL104">
        <v>0.005089068596103195</v>
      </c>
      <c r="GM104">
        <v>0.0003257216593697226</v>
      </c>
      <c r="GN104">
        <v>-1.562898368296355E-06</v>
      </c>
      <c r="GO104">
        <v>0</v>
      </c>
      <c r="GP104">
        <v>1257</v>
      </c>
      <c r="GQ104">
        <v>1</v>
      </c>
      <c r="GR104">
        <v>31</v>
      </c>
      <c r="GS104">
        <v>263.6</v>
      </c>
      <c r="GT104">
        <v>263.5</v>
      </c>
      <c r="GU104">
        <v>1.0791</v>
      </c>
      <c r="GV104">
        <v>2.3938</v>
      </c>
      <c r="GW104">
        <v>1.44775</v>
      </c>
      <c r="GX104">
        <v>2.20215</v>
      </c>
      <c r="GY104">
        <v>1.44653</v>
      </c>
      <c r="GZ104">
        <v>2.34009</v>
      </c>
      <c r="HA104">
        <v>33.1099</v>
      </c>
      <c r="HB104">
        <v>14.7712</v>
      </c>
      <c r="HC104">
        <v>18</v>
      </c>
      <c r="HD104">
        <v>531.591</v>
      </c>
      <c r="HE104">
        <v>523.478</v>
      </c>
      <c r="HF104">
        <v>24.9999</v>
      </c>
      <c r="HG104">
        <v>30.6772</v>
      </c>
      <c r="HH104">
        <v>30.0002</v>
      </c>
      <c r="HI104">
        <v>31.0271</v>
      </c>
      <c r="HJ104">
        <v>31.0337</v>
      </c>
      <c r="HK104">
        <v>21.5707</v>
      </c>
      <c r="HL104">
        <v>20.0583</v>
      </c>
      <c r="HM104">
        <v>100</v>
      </c>
      <c r="HN104">
        <v>25</v>
      </c>
      <c r="HO104">
        <v>420</v>
      </c>
      <c r="HP104">
        <v>21.5</v>
      </c>
      <c r="HQ104">
        <v>103.156</v>
      </c>
      <c r="HR104">
        <v>102.029</v>
      </c>
    </row>
    <row r="105" spans="1:226">
      <c r="A105">
        <v>87</v>
      </c>
      <c r="B105">
        <v>1774682140.5</v>
      </c>
      <c r="C105">
        <v>394.5</v>
      </c>
      <c r="D105" t="s">
        <v>536</v>
      </c>
      <c r="E105" t="s">
        <v>537</v>
      </c>
      <c r="F105">
        <v>5</v>
      </c>
      <c r="I105">
        <v>1774682137.6</v>
      </c>
      <c r="J105">
        <f>(K105)/1000</f>
        <v>0</v>
      </c>
      <c r="K105">
        <f>IF(BF105, AN105, AH105)</f>
        <v>0</v>
      </c>
      <c r="L105">
        <f>IF(BF105, AI105, AG105)</f>
        <v>0</v>
      </c>
      <c r="M105">
        <f>BH105 - IF(AU105&gt;1, L105*BB105*100.0/(AW105), 0)</f>
        <v>0</v>
      </c>
      <c r="N105">
        <f>((T105-J105/2)*M105-L105)/(T105+J105/2)</f>
        <v>0</v>
      </c>
      <c r="O105">
        <f>N105*(BO105+BP105)/1000.0</f>
        <v>0</v>
      </c>
      <c r="P105">
        <f>(BH105 - IF(AU105&gt;1, L105*BB105*100.0/(AW105), 0))*(BO105+BP105)/1000.0</f>
        <v>0</v>
      </c>
      <c r="Q105">
        <f>2.0/((1/S105-1/R105)+SIGN(S105)*SQRT((1/S105-1/R105)*(1/S105-1/R105) + 4*BC105/((BC105+1)*(BC105+1))*(2*1/S105*1/R105-1/R105*1/R105)))</f>
        <v>0</v>
      </c>
      <c r="R105">
        <f>IF(LEFT(BD105,1)&lt;&gt;"0",IF(LEFT(BD105,1)="1",3.0,BE105),$D$5+$E$5*(BV105*BO105/($K$5*1000))+$F$5*(BV105*BO105/($K$5*1000))*MAX(MIN(BB105,$J$5),$I$5)*MAX(MIN(BB105,$J$5),$I$5)+$G$5*MAX(MIN(BB105,$J$5),$I$5)*(BV105*BO105/($K$5*1000))+$H$5*(BV105*BO105/($K$5*1000))*(BV105*BO105/($K$5*1000)))</f>
        <v>0</v>
      </c>
      <c r="S105">
        <f>J105*(1000-(1000*0.61365*exp(17.502*W105/(240.97+W105))/(BO105+BP105)+BJ105)/2)/(1000*0.61365*exp(17.502*W105/(240.97+W105))/(BO105+BP105)-BJ105)</f>
        <v>0</v>
      </c>
      <c r="T105">
        <f>1/((BC105+1)/(Q105/1.6)+1/(R105/1.37)) + BC105/((BC105+1)/(Q105/1.6) + BC105/(R105/1.37))</f>
        <v>0</v>
      </c>
      <c r="U105">
        <f>(AX105*BA105)</f>
        <v>0</v>
      </c>
      <c r="V105">
        <f>(BQ105+(U105+2*0.95*5.67E-8*(((BQ105+$B$9)+273)^4-(BQ105+273)^4)-44100*J105)/(1.84*29.3*R105+8*0.95*5.67E-8*(BQ105+273)^3))</f>
        <v>0</v>
      </c>
      <c r="W105">
        <f>($C$9*BR105+$D$9*BS105+$E$9*V105)</f>
        <v>0</v>
      </c>
      <c r="X105">
        <f>0.61365*exp(17.502*W105/(240.97+W105))</f>
        <v>0</v>
      </c>
      <c r="Y105">
        <f>(Z105/AA105*100)</f>
        <v>0</v>
      </c>
      <c r="Z105">
        <f>BJ105*(BO105+BP105)/1000</f>
        <v>0</v>
      </c>
      <c r="AA105">
        <f>0.61365*exp(17.502*BQ105/(240.97+BQ105))</f>
        <v>0</v>
      </c>
      <c r="AB105">
        <f>(X105-BJ105*(BO105+BP105)/1000)</f>
        <v>0</v>
      </c>
      <c r="AC105">
        <f>(-J105*44100)</f>
        <v>0</v>
      </c>
      <c r="AD105">
        <f>2*29.3*R105*0.92*(BQ105-W105)</f>
        <v>0</v>
      </c>
      <c r="AE105">
        <f>2*0.95*5.67E-8*(((BQ105+$B$9)+273)^4-(W105+273)^4)</f>
        <v>0</v>
      </c>
      <c r="AF105">
        <f>U105+AE105+AC105+AD105</f>
        <v>0</v>
      </c>
      <c r="AG105">
        <f>BN105*AU105*(BI105-BH105*(1000-AU105*BK105)/(1000-AU105*BJ105))/(100*BB105)</f>
        <v>0</v>
      </c>
      <c r="AH105">
        <f>1000*BN105*AU105*(BJ105-BK105)/(100*BB105*(1000-AU105*BJ105))</f>
        <v>0</v>
      </c>
      <c r="AI105">
        <f>(AJ105 - AK105 - BO105*1E3/(8.314*(BQ105+273.15)) * AM105/BN105 * AL105) * BN105/(100*BB105) * (1000 - BK105)/1000</f>
        <v>0</v>
      </c>
      <c r="AJ105">
        <v>429.2362651869951</v>
      </c>
      <c r="AK105">
        <v>428.8165636363636</v>
      </c>
      <c r="AL105">
        <v>2.33085687054011E-05</v>
      </c>
      <c r="AM105">
        <v>61.35787655002243</v>
      </c>
      <c r="AN105">
        <f>(AP105 - AO105 + BO105*1E3/(8.314*(BQ105+273.15)) * AR105/BN105 * AQ105) * BN105/(100*BB105) * 1000/(1000 - AP105)</f>
        <v>0</v>
      </c>
      <c r="AO105">
        <v>21.52865992658277</v>
      </c>
      <c r="AP105">
        <v>21.52113496503498</v>
      </c>
      <c r="AQ105">
        <v>1.85128797016218E-06</v>
      </c>
      <c r="AR105">
        <v>91.88205700752289</v>
      </c>
      <c r="AS105">
        <v>0</v>
      </c>
      <c r="AT105">
        <v>0</v>
      </c>
      <c r="AU105">
        <f>IF(AS105*$H$15&gt;=AW105,1.0,(AW105/(AW105-AS105*$H$15)))</f>
        <v>0</v>
      </c>
      <c r="AV105">
        <f>(AU105-1)*100</f>
        <v>0</v>
      </c>
      <c r="AW105">
        <f>MAX(0,($B$15+$C$15*BV105)/(1+$D$15*BV105)*BO105/(BQ105+273)*$E$15)</f>
        <v>0</v>
      </c>
      <c r="AX105">
        <f>$B$13*BW105+$C$13*BX105+$F$13*CI105*(1-CL105)</f>
        <v>0</v>
      </c>
      <c r="AY105">
        <f>AX105*AZ105</f>
        <v>0</v>
      </c>
      <c r="AZ105">
        <f>($B$13*$D$11+$C$13*$D$11+$F$13*((CV105+CN105)/MAX(CV105+CN105+CW105, 0.1)*$I$11+CW105/MAX(CV105+CN105+CW105, 0.1)*$J$11))/($B$13+$C$13+$F$13)</f>
        <v>0</v>
      </c>
      <c r="BA105">
        <f>($B$13*$K$11+$C$13*$K$11+$F$13*((CV105+CN105)/MAX(CV105+CN105+CW105, 0.1)*$P$11+CW105/MAX(CV105+CN105+CW105, 0.1)*$Q$11))/($B$13+$C$13+$F$13)</f>
        <v>0</v>
      </c>
      <c r="BB105">
        <v>6</v>
      </c>
      <c r="BC105">
        <v>0.5</v>
      </c>
      <c r="BD105" t="s">
        <v>358</v>
      </c>
      <c r="BE105">
        <v>2</v>
      </c>
      <c r="BF105" t="b">
        <v>1</v>
      </c>
      <c r="BG105">
        <v>1774682137.6</v>
      </c>
      <c r="BH105">
        <v>419.5769999999999</v>
      </c>
      <c r="BI105">
        <v>419.99</v>
      </c>
      <c r="BJ105">
        <v>21.52116</v>
      </c>
      <c r="BK105">
        <v>21.52875</v>
      </c>
      <c r="BL105">
        <v>419.9387</v>
      </c>
      <c r="BM105">
        <v>21.22362</v>
      </c>
      <c r="BN105">
        <v>499.9914000000001</v>
      </c>
      <c r="BO105">
        <v>101.0234</v>
      </c>
      <c r="BP105">
        <v>0.09987539000000001</v>
      </c>
      <c r="BQ105">
        <v>26.85697</v>
      </c>
      <c r="BR105">
        <v>27.71731</v>
      </c>
      <c r="BS105">
        <v>999.9</v>
      </c>
      <c r="BT105">
        <v>0</v>
      </c>
      <c r="BU105">
        <v>0</v>
      </c>
      <c r="BV105">
        <v>10013.618</v>
      </c>
      <c r="BW105">
        <v>0</v>
      </c>
      <c r="BX105">
        <v>0.3833920000000001</v>
      </c>
      <c r="BY105">
        <v>-0.4129546000000001</v>
      </c>
      <c r="BZ105">
        <v>428.8056</v>
      </c>
      <c r="CA105">
        <v>429.2308</v>
      </c>
      <c r="CB105">
        <v>-0.007579423</v>
      </c>
      <c r="CC105">
        <v>419.99</v>
      </c>
      <c r="CD105">
        <v>21.52875</v>
      </c>
      <c r="CE105">
        <v>2.174145999999999</v>
      </c>
      <c r="CF105">
        <v>2.174911</v>
      </c>
      <c r="CG105">
        <v>18.77307</v>
      </c>
      <c r="CH105">
        <v>18.77868</v>
      </c>
      <c r="CI105">
        <v>1500.006</v>
      </c>
      <c r="CJ105">
        <v>0</v>
      </c>
      <c r="CK105">
        <v>1</v>
      </c>
      <c r="CL105">
        <v>0</v>
      </c>
      <c r="CM105">
        <v>1.43865</v>
      </c>
      <c r="CN105">
        <v>0</v>
      </c>
      <c r="CO105">
        <v>79.49198999999999</v>
      </c>
      <c r="CP105">
        <v>7673.533</v>
      </c>
      <c r="CQ105">
        <v>38.7996</v>
      </c>
      <c r="CR105">
        <v>39.812</v>
      </c>
      <c r="CS105">
        <v>39.375</v>
      </c>
      <c r="CT105">
        <v>38.312</v>
      </c>
      <c r="CU105">
        <v>38.812</v>
      </c>
      <c r="CV105">
        <v>0</v>
      </c>
      <c r="CW105">
        <v>1500.006</v>
      </c>
      <c r="CX105">
        <v>0</v>
      </c>
      <c r="CY105">
        <v>1774682138.6</v>
      </c>
      <c r="CZ105">
        <v>0</v>
      </c>
      <c r="DA105">
        <v>1774666326.5</v>
      </c>
      <c r="DB105" t="s">
        <v>359</v>
      </c>
      <c r="DC105">
        <v>1774666322</v>
      </c>
      <c r="DD105">
        <v>1774666326.5</v>
      </c>
      <c r="DE105">
        <v>2</v>
      </c>
      <c r="DF105">
        <v>0.343</v>
      </c>
      <c r="DG105">
        <v>-0.026</v>
      </c>
      <c r="DH105">
        <v>-0.36</v>
      </c>
      <c r="DI105">
        <v>0.298</v>
      </c>
      <c r="DJ105">
        <v>420</v>
      </c>
      <c r="DK105">
        <v>22</v>
      </c>
      <c r="DL105">
        <v>0.17</v>
      </c>
      <c r="DM105">
        <v>0.02</v>
      </c>
      <c r="DN105">
        <v>-0.4035249756097561</v>
      </c>
      <c r="DO105">
        <v>0.1106613031358889</v>
      </c>
      <c r="DP105">
        <v>0.03273892742070121</v>
      </c>
      <c r="DQ105">
        <v>0</v>
      </c>
      <c r="DR105">
        <v>-0.00699852756097561</v>
      </c>
      <c r="DS105">
        <v>-0.005581495400696862</v>
      </c>
      <c r="DT105">
        <v>0.001080987610544241</v>
      </c>
      <c r="DU105">
        <v>1</v>
      </c>
      <c r="DV105">
        <v>1</v>
      </c>
      <c r="DW105">
        <v>2</v>
      </c>
      <c r="DX105" t="s">
        <v>367</v>
      </c>
      <c r="DY105">
        <v>3.13043</v>
      </c>
      <c r="DZ105">
        <v>2.80646</v>
      </c>
      <c r="EA105">
        <v>0.0997639</v>
      </c>
      <c r="EB105">
        <v>0.0994821</v>
      </c>
      <c r="EC105">
        <v>0.105935</v>
      </c>
      <c r="ED105">
        <v>0.10565</v>
      </c>
      <c r="EE105">
        <v>21151.4</v>
      </c>
      <c r="EF105">
        <v>27421</v>
      </c>
      <c r="EG105">
        <v>26450.5</v>
      </c>
      <c r="EH105">
        <v>33002.9</v>
      </c>
      <c r="EI105">
        <v>34930.6</v>
      </c>
      <c r="EJ105">
        <v>40309.8</v>
      </c>
      <c r="EK105">
        <v>41101.2</v>
      </c>
      <c r="EL105">
        <v>46062.3</v>
      </c>
      <c r="EM105">
        <v>2.03548</v>
      </c>
      <c r="EN105">
        <v>2.0018</v>
      </c>
      <c r="EO105">
        <v>0.114422</v>
      </c>
      <c r="EP105">
        <v>0</v>
      </c>
      <c r="EQ105">
        <v>25.8461</v>
      </c>
      <c r="ER105">
        <v>999.9</v>
      </c>
      <c r="ES105">
        <v>67.5</v>
      </c>
      <c r="ET105">
        <v>27.4</v>
      </c>
      <c r="EU105">
        <v>24.4797</v>
      </c>
      <c r="EV105">
        <v>61.3326</v>
      </c>
      <c r="EW105">
        <v>31.6226</v>
      </c>
      <c r="EX105">
        <v>1</v>
      </c>
      <c r="EY105">
        <v>0.288557</v>
      </c>
      <c r="EZ105">
        <v>0.468303</v>
      </c>
      <c r="FA105">
        <v>20.2747</v>
      </c>
      <c r="FB105">
        <v>5.18824</v>
      </c>
      <c r="FC105">
        <v>11.9441</v>
      </c>
      <c r="FD105">
        <v>4.95575</v>
      </c>
      <c r="FE105">
        <v>3.285</v>
      </c>
      <c r="FF105">
        <v>9999</v>
      </c>
      <c r="FG105">
        <v>9999</v>
      </c>
      <c r="FH105">
        <v>9999</v>
      </c>
      <c r="FI105">
        <v>999.9</v>
      </c>
      <c r="FJ105">
        <v>1.86127</v>
      </c>
      <c r="FK105">
        <v>1.86264</v>
      </c>
      <c r="FL105">
        <v>1.86005</v>
      </c>
      <c r="FM105">
        <v>1.85837</v>
      </c>
      <c r="FN105">
        <v>1.86212</v>
      </c>
      <c r="FO105">
        <v>1.85889</v>
      </c>
      <c r="FP105">
        <v>1.85791</v>
      </c>
      <c r="FQ105">
        <v>1.86081</v>
      </c>
      <c r="FR105">
        <v>0</v>
      </c>
      <c r="FS105">
        <v>0</v>
      </c>
      <c r="FT105">
        <v>0</v>
      </c>
      <c r="FU105">
        <v>4.5</v>
      </c>
      <c r="FV105" t="s">
        <v>361</v>
      </c>
      <c r="FW105" t="s">
        <v>362</v>
      </c>
      <c r="FX105" t="s">
        <v>363</v>
      </c>
      <c r="FY105" t="s">
        <v>364</v>
      </c>
      <c r="FZ105" t="s">
        <v>364</v>
      </c>
      <c r="GA105" t="s">
        <v>363</v>
      </c>
      <c r="GB105">
        <v>0</v>
      </c>
      <c r="GC105">
        <v>100</v>
      </c>
      <c r="GD105">
        <v>100</v>
      </c>
      <c r="GE105">
        <v>-0.362</v>
      </c>
      <c r="GF105">
        <v>0.2976</v>
      </c>
      <c r="GG105">
        <v>-1.589593225013521</v>
      </c>
      <c r="GH105">
        <v>0.00192992804097616</v>
      </c>
      <c r="GI105">
        <v>3.244687122451424E-06</v>
      </c>
      <c r="GJ105">
        <v>-2.087531120305573E-09</v>
      </c>
      <c r="GK105">
        <v>0.05776174702018427</v>
      </c>
      <c r="GL105">
        <v>0.005089068596103195</v>
      </c>
      <c r="GM105">
        <v>0.0003257216593697226</v>
      </c>
      <c r="GN105">
        <v>-1.562898368296355E-06</v>
      </c>
      <c r="GO105">
        <v>0</v>
      </c>
      <c r="GP105">
        <v>1257</v>
      </c>
      <c r="GQ105">
        <v>1</v>
      </c>
      <c r="GR105">
        <v>31</v>
      </c>
      <c r="GS105">
        <v>263.6</v>
      </c>
      <c r="GT105">
        <v>263.6</v>
      </c>
      <c r="GU105">
        <v>1.0791</v>
      </c>
      <c r="GV105">
        <v>2.38892</v>
      </c>
      <c r="GW105">
        <v>1.44775</v>
      </c>
      <c r="GX105">
        <v>2.20337</v>
      </c>
      <c r="GY105">
        <v>1.44653</v>
      </c>
      <c r="GZ105">
        <v>2.3584</v>
      </c>
      <c r="HA105">
        <v>33.1099</v>
      </c>
      <c r="HB105">
        <v>14.7712</v>
      </c>
      <c r="HC105">
        <v>18</v>
      </c>
      <c r="HD105">
        <v>531.7380000000001</v>
      </c>
      <c r="HE105">
        <v>523.427</v>
      </c>
      <c r="HF105">
        <v>24.9998</v>
      </c>
      <c r="HG105">
        <v>30.6782</v>
      </c>
      <c r="HH105">
        <v>30.0001</v>
      </c>
      <c r="HI105">
        <v>31.0295</v>
      </c>
      <c r="HJ105">
        <v>31.0337</v>
      </c>
      <c r="HK105">
        <v>21.5709</v>
      </c>
      <c r="HL105">
        <v>20.0583</v>
      </c>
      <c r="HM105">
        <v>100</v>
      </c>
      <c r="HN105">
        <v>25</v>
      </c>
      <c r="HO105">
        <v>420</v>
      </c>
      <c r="HP105">
        <v>21.5</v>
      </c>
      <c r="HQ105">
        <v>103.156</v>
      </c>
      <c r="HR105">
        <v>102.028</v>
      </c>
    </row>
    <row r="106" spans="1:226">
      <c r="A106">
        <v>88</v>
      </c>
      <c r="B106">
        <v>1774682144.5</v>
      </c>
      <c r="C106">
        <v>398.5</v>
      </c>
      <c r="D106" t="s">
        <v>538</v>
      </c>
      <c r="E106" t="s">
        <v>539</v>
      </c>
      <c r="F106">
        <v>5</v>
      </c>
      <c r="I106">
        <v>1774682141.6</v>
      </c>
      <c r="J106">
        <f>(K106)/1000</f>
        <v>0</v>
      </c>
      <c r="K106">
        <f>IF(BF106, AN106, AH106)</f>
        <v>0</v>
      </c>
      <c r="L106">
        <f>IF(BF106, AI106, AG106)</f>
        <v>0</v>
      </c>
      <c r="M106">
        <f>BH106 - IF(AU106&gt;1, L106*BB106*100.0/(AW106), 0)</f>
        <v>0</v>
      </c>
      <c r="N106">
        <f>((T106-J106/2)*M106-L106)/(T106+J106/2)</f>
        <v>0</v>
      </c>
      <c r="O106">
        <f>N106*(BO106+BP106)/1000.0</f>
        <v>0</v>
      </c>
      <c r="P106">
        <f>(BH106 - IF(AU106&gt;1, L106*BB106*100.0/(AW106), 0))*(BO106+BP106)/1000.0</f>
        <v>0</v>
      </c>
      <c r="Q106">
        <f>2.0/((1/S106-1/R106)+SIGN(S106)*SQRT((1/S106-1/R106)*(1/S106-1/R106) + 4*BC106/((BC106+1)*(BC106+1))*(2*1/S106*1/R106-1/R106*1/R106)))</f>
        <v>0</v>
      </c>
      <c r="R106">
        <f>IF(LEFT(BD106,1)&lt;&gt;"0",IF(LEFT(BD106,1)="1",3.0,BE106),$D$5+$E$5*(BV106*BO106/($K$5*1000))+$F$5*(BV106*BO106/($K$5*1000))*MAX(MIN(BB106,$J$5),$I$5)*MAX(MIN(BB106,$J$5),$I$5)+$G$5*MAX(MIN(BB106,$J$5),$I$5)*(BV106*BO106/($K$5*1000))+$H$5*(BV106*BO106/($K$5*1000))*(BV106*BO106/($K$5*1000)))</f>
        <v>0</v>
      </c>
      <c r="S106">
        <f>J106*(1000-(1000*0.61365*exp(17.502*W106/(240.97+W106))/(BO106+BP106)+BJ106)/2)/(1000*0.61365*exp(17.502*W106/(240.97+W106))/(BO106+BP106)-BJ106)</f>
        <v>0</v>
      </c>
      <c r="T106">
        <f>1/((BC106+1)/(Q106/1.6)+1/(R106/1.37)) + BC106/((BC106+1)/(Q106/1.6) + BC106/(R106/1.37))</f>
        <v>0</v>
      </c>
      <c r="U106">
        <f>(AX106*BA106)</f>
        <v>0</v>
      </c>
      <c r="V106">
        <f>(BQ106+(U106+2*0.95*5.67E-8*(((BQ106+$B$9)+273)^4-(BQ106+273)^4)-44100*J106)/(1.84*29.3*R106+8*0.95*5.67E-8*(BQ106+273)^3))</f>
        <v>0</v>
      </c>
      <c r="W106">
        <f>($C$9*BR106+$D$9*BS106+$E$9*V106)</f>
        <v>0</v>
      </c>
      <c r="X106">
        <f>0.61365*exp(17.502*W106/(240.97+W106))</f>
        <v>0</v>
      </c>
      <c r="Y106">
        <f>(Z106/AA106*100)</f>
        <v>0</v>
      </c>
      <c r="Z106">
        <f>BJ106*(BO106+BP106)/1000</f>
        <v>0</v>
      </c>
      <c r="AA106">
        <f>0.61365*exp(17.502*BQ106/(240.97+BQ106))</f>
        <v>0</v>
      </c>
      <c r="AB106">
        <f>(X106-BJ106*(BO106+BP106)/1000)</f>
        <v>0</v>
      </c>
      <c r="AC106">
        <f>(-J106*44100)</f>
        <v>0</v>
      </c>
      <c r="AD106">
        <f>2*29.3*R106*0.92*(BQ106-W106)</f>
        <v>0</v>
      </c>
      <c r="AE106">
        <f>2*0.95*5.67E-8*(((BQ106+$B$9)+273)^4-(W106+273)^4)</f>
        <v>0</v>
      </c>
      <c r="AF106">
        <f>U106+AE106+AC106+AD106</f>
        <v>0</v>
      </c>
      <c r="AG106">
        <f>BN106*AU106*(BI106-BH106*(1000-AU106*BK106)/(1000-AU106*BJ106))/(100*BB106)</f>
        <v>0</v>
      </c>
      <c r="AH106">
        <f>1000*BN106*AU106*(BJ106-BK106)/(100*BB106*(1000-AU106*BJ106))</f>
        <v>0</v>
      </c>
      <c r="AI106">
        <f>(AJ106 - AK106 - BO106*1E3/(8.314*(BQ106+273.15)) * AM106/BN106 * AL106) * BN106/(100*BB106) * (1000 - BK106)/1000</f>
        <v>0</v>
      </c>
      <c r="AJ106">
        <v>429.2345677363381</v>
      </c>
      <c r="AK106">
        <v>428.8137333333332</v>
      </c>
      <c r="AL106">
        <v>2.840717963075242E-07</v>
      </c>
      <c r="AM106">
        <v>61.35787655002243</v>
      </c>
      <c r="AN106">
        <f>(AP106 - AO106 + BO106*1E3/(8.314*(BQ106+273.15)) * AR106/BN106 * AQ106) * BN106/(100*BB106) * 1000/(1000 - AP106)</f>
        <v>0</v>
      </c>
      <c r="AO106">
        <v>21.52873585001176</v>
      </c>
      <c r="AP106">
        <v>21.520913986014</v>
      </c>
      <c r="AQ106">
        <v>-7.203749904336311E-07</v>
      </c>
      <c r="AR106">
        <v>91.88205700752289</v>
      </c>
      <c r="AS106">
        <v>0</v>
      </c>
      <c r="AT106">
        <v>0</v>
      </c>
      <c r="AU106">
        <f>IF(AS106*$H$15&gt;=AW106,1.0,(AW106/(AW106-AS106*$H$15)))</f>
        <v>0</v>
      </c>
      <c r="AV106">
        <f>(AU106-1)*100</f>
        <v>0</v>
      </c>
      <c r="AW106">
        <f>MAX(0,($B$15+$C$15*BV106)/(1+$D$15*BV106)*BO106/(BQ106+273)*$E$15)</f>
        <v>0</v>
      </c>
      <c r="AX106">
        <f>$B$13*BW106+$C$13*BX106+$F$13*CI106*(1-CL106)</f>
        <v>0</v>
      </c>
      <c r="AY106">
        <f>AX106*AZ106</f>
        <v>0</v>
      </c>
      <c r="AZ106">
        <f>($B$13*$D$11+$C$13*$D$11+$F$13*((CV106+CN106)/MAX(CV106+CN106+CW106, 0.1)*$I$11+CW106/MAX(CV106+CN106+CW106, 0.1)*$J$11))/($B$13+$C$13+$F$13)</f>
        <v>0</v>
      </c>
      <c r="BA106">
        <f>($B$13*$K$11+$C$13*$K$11+$F$13*((CV106+CN106)/MAX(CV106+CN106+CW106, 0.1)*$P$11+CW106/MAX(CV106+CN106+CW106, 0.1)*$Q$11))/($B$13+$C$13+$F$13)</f>
        <v>0</v>
      </c>
      <c r="BB106">
        <v>6</v>
      </c>
      <c r="BC106">
        <v>0.5</v>
      </c>
      <c r="BD106" t="s">
        <v>358</v>
      </c>
      <c r="BE106">
        <v>2</v>
      </c>
      <c r="BF106" t="b">
        <v>1</v>
      </c>
      <c r="BG106">
        <v>1774682141.6</v>
      </c>
      <c r="BH106">
        <v>419.5856</v>
      </c>
      <c r="BI106">
        <v>419.9977</v>
      </c>
      <c r="BJ106">
        <v>21.52114</v>
      </c>
      <c r="BK106">
        <v>21.52848</v>
      </c>
      <c r="BL106">
        <v>419.9472</v>
      </c>
      <c r="BM106">
        <v>21.22359</v>
      </c>
      <c r="BN106">
        <v>499.9892</v>
      </c>
      <c r="BO106">
        <v>101.0246</v>
      </c>
      <c r="BP106">
        <v>0.10002053</v>
      </c>
      <c r="BQ106">
        <v>26.85576</v>
      </c>
      <c r="BR106">
        <v>27.71550999999999</v>
      </c>
      <c r="BS106">
        <v>999.9</v>
      </c>
      <c r="BT106">
        <v>0</v>
      </c>
      <c r="BU106">
        <v>0</v>
      </c>
      <c r="BV106">
        <v>9998.187000000002</v>
      </c>
      <c r="BW106">
        <v>0</v>
      </c>
      <c r="BX106">
        <v>0.3833920000000001</v>
      </c>
      <c r="BY106">
        <v>-0.4121400000000001</v>
      </c>
      <c r="BZ106">
        <v>428.8143</v>
      </c>
      <c r="CA106">
        <v>429.2386</v>
      </c>
      <c r="CB106">
        <v>-0.007348823</v>
      </c>
      <c r="CC106">
        <v>419.9977</v>
      </c>
      <c r="CD106">
        <v>21.52848</v>
      </c>
      <c r="CE106">
        <v>2.174162</v>
      </c>
      <c r="CF106">
        <v>2.174904999999999</v>
      </c>
      <c r="CG106">
        <v>18.77318</v>
      </c>
      <c r="CH106">
        <v>18.77865</v>
      </c>
      <c r="CI106">
        <v>1500.004</v>
      </c>
      <c r="CJ106">
        <v>0</v>
      </c>
      <c r="CK106">
        <v>1</v>
      </c>
      <c r="CL106">
        <v>0</v>
      </c>
      <c r="CM106">
        <v>1.78178</v>
      </c>
      <c r="CN106">
        <v>0</v>
      </c>
      <c r="CO106">
        <v>79.24830999999999</v>
      </c>
      <c r="CP106">
        <v>7673.519</v>
      </c>
      <c r="CQ106">
        <v>38.7624</v>
      </c>
      <c r="CR106">
        <v>39.812</v>
      </c>
      <c r="CS106">
        <v>39.375</v>
      </c>
      <c r="CT106">
        <v>38.312</v>
      </c>
      <c r="CU106">
        <v>38.7996</v>
      </c>
      <c r="CV106">
        <v>0</v>
      </c>
      <c r="CW106">
        <v>1500.004</v>
      </c>
      <c r="CX106">
        <v>0</v>
      </c>
      <c r="CY106">
        <v>1774682142.8</v>
      </c>
      <c r="CZ106">
        <v>0</v>
      </c>
      <c r="DA106">
        <v>1774666326.5</v>
      </c>
      <c r="DB106" t="s">
        <v>359</v>
      </c>
      <c r="DC106">
        <v>1774666322</v>
      </c>
      <c r="DD106">
        <v>1774666326.5</v>
      </c>
      <c r="DE106">
        <v>2</v>
      </c>
      <c r="DF106">
        <v>0.343</v>
      </c>
      <c r="DG106">
        <v>-0.026</v>
      </c>
      <c r="DH106">
        <v>-0.36</v>
      </c>
      <c r="DI106">
        <v>0.298</v>
      </c>
      <c r="DJ106">
        <v>420</v>
      </c>
      <c r="DK106">
        <v>22</v>
      </c>
      <c r="DL106">
        <v>0.17</v>
      </c>
      <c r="DM106">
        <v>0.02</v>
      </c>
      <c r="DN106">
        <v>-0.3994341219512195</v>
      </c>
      <c r="DO106">
        <v>-0.01773618815331063</v>
      </c>
      <c r="DP106">
        <v>0.02943046281859725</v>
      </c>
      <c r="DQ106">
        <v>1</v>
      </c>
      <c r="DR106">
        <v>-0.007161489512195121</v>
      </c>
      <c r="DS106">
        <v>-0.003860610104529631</v>
      </c>
      <c r="DT106">
        <v>0.001012647342601466</v>
      </c>
      <c r="DU106">
        <v>1</v>
      </c>
      <c r="DV106">
        <v>2</v>
      </c>
      <c r="DW106">
        <v>2</v>
      </c>
      <c r="DX106" t="s">
        <v>360</v>
      </c>
      <c r="DY106">
        <v>3.13044</v>
      </c>
      <c r="DZ106">
        <v>2.80641</v>
      </c>
      <c r="EA106">
        <v>0.0997691</v>
      </c>
      <c r="EB106">
        <v>0.0994907</v>
      </c>
      <c r="EC106">
        <v>0.105935</v>
      </c>
      <c r="ED106">
        <v>0.105651</v>
      </c>
      <c r="EE106">
        <v>21151.3</v>
      </c>
      <c r="EF106">
        <v>27420.9</v>
      </c>
      <c r="EG106">
        <v>26450.5</v>
      </c>
      <c r="EH106">
        <v>33003.1</v>
      </c>
      <c r="EI106">
        <v>34930.6</v>
      </c>
      <c r="EJ106">
        <v>40310</v>
      </c>
      <c r="EK106">
        <v>41101.2</v>
      </c>
      <c r="EL106">
        <v>46062.6</v>
      </c>
      <c r="EM106">
        <v>2.03542</v>
      </c>
      <c r="EN106">
        <v>2.00178</v>
      </c>
      <c r="EO106">
        <v>0.11418</v>
      </c>
      <c r="EP106">
        <v>0</v>
      </c>
      <c r="EQ106">
        <v>25.8432</v>
      </c>
      <c r="ER106">
        <v>999.9</v>
      </c>
      <c r="ES106">
        <v>67.5</v>
      </c>
      <c r="ET106">
        <v>27.4</v>
      </c>
      <c r="EU106">
        <v>24.483</v>
      </c>
      <c r="EV106">
        <v>61.3526</v>
      </c>
      <c r="EW106">
        <v>31.7588</v>
      </c>
      <c r="EX106">
        <v>1</v>
      </c>
      <c r="EY106">
        <v>0.288552</v>
      </c>
      <c r="EZ106">
        <v>0.46811</v>
      </c>
      <c r="FA106">
        <v>20.2747</v>
      </c>
      <c r="FB106">
        <v>5.18839</v>
      </c>
      <c r="FC106">
        <v>11.9441</v>
      </c>
      <c r="FD106">
        <v>4.95575</v>
      </c>
      <c r="FE106">
        <v>3.285</v>
      </c>
      <c r="FF106">
        <v>9999</v>
      </c>
      <c r="FG106">
        <v>9999</v>
      </c>
      <c r="FH106">
        <v>9999</v>
      </c>
      <c r="FI106">
        <v>999.9</v>
      </c>
      <c r="FJ106">
        <v>1.86127</v>
      </c>
      <c r="FK106">
        <v>1.86264</v>
      </c>
      <c r="FL106">
        <v>1.86005</v>
      </c>
      <c r="FM106">
        <v>1.85837</v>
      </c>
      <c r="FN106">
        <v>1.86211</v>
      </c>
      <c r="FO106">
        <v>1.85884</v>
      </c>
      <c r="FP106">
        <v>1.85791</v>
      </c>
      <c r="FQ106">
        <v>1.86081</v>
      </c>
      <c r="FR106">
        <v>0</v>
      </c>
      <c r="FS106">
        <v>0</v>
      </c>
      <c r="FT106">
        <v>0</v>
      </c>
      <c r="FU106">
        <v>4.5</v>
      </c>
      <c r="FV106" t="s">
        <v>361</v>
      </c>
      <c r="FW106" t="s">
        <v>362</v>
      </c>
      <c r="FX106" t="s">
        <v>363</v>
      </c>
      <c r="FY106" t="s">
        <v>364</v>
      </c>
      <c r="FZ106" t="s">
        <v>364</v>
      </c>
      <c r="GA106" t="s">
        <v>363</v>
      </c>
      <c r="GB106">
        <v>0</v>
      </c>
      <c r="GC106">
        <v>100</v>
      </c>
      <c r="GD106">
        <v>100</v>
      </c>
      <c r="GE106">
        <v>-0.362</v>
      </c>
      <c r="GF106">
        <v>0.2976</v>
      </c>
      <c r="GG106">
        <v>-1.589593225013521</v>
      </c>
      <c r="GH106">
        <v>0.00192992804097616</v>
      </c>
      <c r="GI106">
        <v>3.244687122451424E-06</v>
      </c>
      <c r="GJ106">
        <v>-2.087531120305573E-09</v>
      </c>
      <c r="GK106">
        <v>0.05776174702018427</v>
      </c>
      <c r="GL106">
        <v>0.005089068596103195</v>
      </c>
      <c r="GM106">
        <v>0.0003257216593697226</v>
      </c>
      <c r="GN106">
        <v>-1.562898368296355E-06</v>
      </c>
      <c r="GO106">
        <v>0</v>
      </c>
      <c r="GP106">
        <v>1257</v>
      </c>
      <c r="GQ106">
        <v>1</v>
      </c>
      <c r="GR106">
        <v>31</v>
      </c>
      <c r="GS106">
        <v>263.7</v>
      </c>
      <c r="GT106">
        <v>263.6</v>
      </c>
      <c r="GU106">
        <v>1.0791</v>
      </c>
      <c r="GV106">
        <v>2.38892</v>
      </c>
      <c r="GW106">
        <v>1.44775</v>
      </c>
      <c r="GX106">
        <v>2.20215</v>
      </c>
      <c r="GY106">
        <v>1.44653</v>
      </c>
      <c r="GZ106">
        <v>2.39136</v>
      </c>
      <c r="HA106">
        <v>33.1099</v>
      </c>
      <c r="HB106">
        <v>14.7712</v>
      </c>
      <c r="HC106">
        <v>18</v>
      </c>
      <c r="HD106">
        <v>531.706</v>
      </c>
      <c r="HE106">
        <v>523.41</v>
      </c>
      <c r="HF106">
        <v>24.9998</v>
      </c>
      <c r="HG106">
        <v>30.6798</v>
      </c>
      <c r="HH106">
        <v>30.0001</v>
      </c>
      <c r="HI106">
        <v>31.0295</v>
      </c>
      <c r="HJ106">
        <v>31.0337</v>
      </c>
      <c r="HK106">
        <v>21.5698</v>
      </c>
      <c r="HL106">
        <v>20.0583</v>
      </c>
      <c r="HM106">
        <v>100</v>
      </c>
      <c r="HN106">
        <v>25</v>
      </c>
      <c r="HO106">
        <v>420</v>
      </c>
      <c r="HP106">
        <v>21.5</v>
      </c>
      <c r="HQ106">
        <v>103.156</v>
      </c>
      <c r="HR106">
        <v>102.028</v>
      </c>
    </row>
    <row r="107" spans="1:226">
      <c r="A107">
        <v>89</v>
      </c>
      <c r="B107">
        <v>1774682148.5</v>
      </c>
      <c r="C107">
        <v>402.5</v>
      </c>
      <c r="D107" t="s">
        <v>540</v>
      </c>
      <c r="E107" t="s">
        <v>541</v>
      </c>
      <c r="F107">
        <v>5</v>
      </c>
      <c r="I107">
        <v>1774682145.6</v>
      </c>
      <c r="J107">
        <f>(K107)/1000</f>
        <v>0</v>
      </c>
      <c r="K107">
        <f>IF(BF107, AN107, AH107)</f>
        <v>0</v>
      </c>
      <c r="L107">
        <f>IF(BF107, AI107, AG107)</f>
        <v>0</v>
      </c>
      <c r="M107">
        <f>BH107 - IF(AU107&gt;1, L107*BB107*100.0/(AW107), 0)</f>
        <v>0</v>
      </c>
      <c r="N107">
        <f>((T107-J107/2)*M107-L107)/(T107+J107/2)</f>
        <v>0</v>
      </c>
      <c r="O107">
        <f>N107*(BO107+BP107)/1000.0</f>
        <v>0</v>
      </c>
      <c r="P107">
        <f>(BH107 - IF(AU107&gt;1, L107*BB107*100.0/(AW107), 0))*(BO107+BP107)/1000.0</f>
        <v>0</v>
      </c>
      <c r="Q107">
        <f>2.0/((1/S107-1/R107)+SIGN(S107)*SQRT((1/S107-1/R107)*(1/S107-1/R107) + 4*BC107/((BC107+1)*(BC107+1))*(2*1/S107*1/R107-1/R107*1/R107)))</f>
        <v>0</v>
      </c>
      <c r="R107">
        <f>IF(LEFT(BD107,1)&lt;&gt;"0",IF(LEFT(BD107,1)="1",3.0,BE107),$D$5+$E$5*(BV107*BO107/($K$5*1000))+$F$5*(BV107*BO107/($K$5*1000))*MAX(MIN(BB107,$J$5),$I$5)*MAX(MIN(BB107,$J$5),$I$5)+$G$5*MAX(MIN(BB107,$J$5),$I$5)*(BV107*BO107/($K$5*1000))+$H$5*(BV107*BO107/($K$5*1000))*(BV107*BO107/($K$5*1000)))</f>
        <v>0</v>
      </c>
      <c r="S107">
        <f>J107*(1000-(1000*0.61365*exp(17.502*W107/(240.97+W107))/(BO107+BP107)+BJ107)/2)/(1000*0.61365*exp(17.502*W107/(240.97+W107))/(BO107+BP107)-BJ107)</f>
        <v>0</v>
      </c>
      <c r="T107">
        <f>1/((BC107+1)/(Q107/1.6)+1/(R107/1.37)) + BC107/((BC107+1)/(Q107/1.6) + BC107/(R107/1.37))</f>
        <v>0</v>
      </c>
      <c r="U107">
        <f>(AX107*BA107)</f>
        <v>0</v>
      </c>
      <c r="V107">
        <f>(BQ107+(U107+2*0.95*5.67E-8*(((BQ107+$B$9)+273)^4-(BQ107+273)^4)-44100*J107)/(1.84*29.3*R107+8*0.95*5.67E-8*(BQ107+273)^3))</f>
        <v>0</v>
      </c>
      <c r="W107">
        <f>($C$9*BR107+$D$9*BS107+$E$9*V107)</f>
        <v>0</v>
      </c>
      <c r="X107">
        <f>0.61365*exp(17.502*W107/(240.97+W107))</f>
        <v>0</v>
      </c>
      <c r="Y107">
        <f>(Z107/AA107*100)</f>
        <v>0</v>
      </c>
      <c r="Z107">
        <f>BJ107*(BO107+BP107)/1000</f>
        <v>0</v>
      </c>
      <c r="AA107">
        <f>0.61365*exp(17.502*BQ107/(240.97+BQ107))</f>
        <v>0</v>
      </c>
      <c r="AB107">
        <f>(X107-BJ107*(BO107+BP107)/1000)</f>
        <v>0</v>
      </c>
      <c r="AC107">
        <f>(-J107*44100)</f>
        <v>0</v>
      </c>
      <c r="AD107">
        <f>2*29.3*R107*0.92*(BQ107-W107)</f>
        <v>0</v>
      </c>
      <c r="AE107">
        <f>2*0.95*5.67E-8*(((BQ107+$B$9)+273)^4-(W107+273)^4)</f>
        <v>0</v>
      </c>
      <c r="AF107">
        <f>U107+AE107+AC107+AD107</f>
        <v>0</v>
      </c>
      <c r="AG107">
        <f>BN107*AU107*(BI107-BH107*(1000-AU107*BK107)/(1000-AU107*BJ107))/(100*BB107)</f>
        <v>0</v>
      </c>
      <c r="AH107">
        <f>1000*BN107*AU107*(BJ107-BK107)/(100*BB107*(1000-AU107*BJ107))</f>
        <v>0</v>
      </c>
      <c r="AI107">
        <f>(AJ107 - AK107 - BO107*1E3/(8.314*(BQ107+273.15)) * AM107/BN107 * AL107) * BN107/(100*BB107) * (1000 - BK107)/1000</f>
        <v>0</v>
      </c>
      <c r="AJ107">
        <v>429.2779628012501</v>
      </c>
      <c r="AK107">
        <v>428.8534060606058</v>
      </c>
      <c r="AL107">
        <v>2.557541639502437E-05</v>
      </c>
      <c r="AM107">
        <v>61.35787655002243</v>
      </c>
      <c r="AN107">
        <f>(AP107 - AO107 + BO107*1E3/(8.314*(BQ107+273.15)) * AR107/BN107 * AQ107) * BN107/(100*BB107) * 1000/(1000 - AP107)</f>
        <v>0</v>
      </c>
      <c r="AO107">
        <v>21.52888773734957</v>
      </c>
      <c r="AP107">
        <v>21.52212377622379</v>
      </c>
      <c r="AQ107">
        <v>5.729833026548133E-07</v>
      </c>
      <c r="AR107">
        <v>91.88205700752289</v>
      </c>
      <c r="AS107">
        <v>0</v>
      </c>
      <c r="AT107">
        <v>0</v>
      </c>
      <c r="AU107">
        <f>IF(AS107*$H$15&gt;=AW107,1.0,(AW107/(AW107-AS107*$H$15)))</f>
        <v>0</v>
      </c>
      <c r="AV107">
        <f>(AU107-1)*100</f>
        <v>0</v>
      </c>
      <c r="AW107">
        <f>MAX(0,($B$15+$C$15*BV107)/(1+$D$15*BV107)*BO107/(BQ107+273)*$E$15)</f>
        <v>0</v>
      </c>
      <c r="AX107">
        <f>$B$13*BW107+$C$13*BX107+$F$13*CI107*(1-CL107)</f>
        <v>0</v>
      </c>
      <c r="AY107">
        <f>AX107*AZ107</f>
        <v>0</v>
      </c>
      <c r="AZ107">
        <f>($B$13*$D$11+$C$13*$D$11+$F$13*((CV107+CN107)/MAX(CV107+CN107+CW107, 0.1)*$I$11+CW107/MAX(CV107+CN107+CW107, 0.1)*$J$11))/($B$13+$C$13+$F$13)</f>
        <v>0</v>
      </c>
      <c r="BA107">
        <f>($B$13*$K$11+$C$13*$K$11+$F$13*((CV107+CN107)/MAX(CV107+CN107+CW107, 0.1)*$P$11+CW107/MAX(CV107+CN107+CW107, 0.1)*$Q$11))/($B$13+$C$13+$F$13)</f>
        <v>0</v>
      </c>
      <c r="BB107">
        <v>6</v>
      </c>
      <c r="BC107">
        <v>0.5</v>
      </c>
      <c r="BD107" t="s">
        <v>358</v>
      </c>
      <c r="BE107">
        <v>2</v>
      </c>
      <c r="BF107" t="b">
        <v>1</v>
      </c>
      <c r="BG107">
        <v>1774682145.6</v>
      </c>
      <c r="BH107">
        <v>419.6104999999999</v>
      </c>
      <c r="BI107">
        <v>420.0292000000001</v>
      </c>
      <c r="BJ107">
        <v>21.5214</v>
      </c>
      <c r="BK107">
        <v>21.53004</v>
      </c>
      <c r="BL107">
        <v>419.9718000000001</v>
      </c>
      <c r="BM107">
        <v>21.22387</v>
      </c>
      <c r="BN107">
        <v>499.9879</v>
      </c>
      <c r="BO107">
        <v>101.024</v>
      </c>
      <c r="BP107">
        <v>0.10009451</v>
      </c>
      <c r="BQ107">
        <v>26.85319</v>
      </c>
      <c r="BR107">
        <v>27.71063</v>
      </c>
      <c r="BS107">
        <v>999.9</v>
      </c>
      <c r="BT107">
        <v>0</v>
      </c>
      <c r="BU107">
        <v>0</v>
      </c>
      <c r="BV107">
        <v>9990.428</v>
      </c>
      <c r="BW107">
        <v>0</v>
      </c>
      <c r="BX107">
        <v>0.3833920000000001</v>
      </c>
      <c r="BY107">
        <v>-0.4186981</v>
      </c>
      <c r="BZ107">
        <v>428.8398</v>
      </c>
      <c r="CA107">
        <v>429.2712</v>
      </c>
      <c r="CB107">
        <v>-0.008638191999999999</v>
      </c>
      <c r="CC107">
        <v>420.0292000000001</v>
      </c>
      <c r="CD107">
        <v>21.53004</v>
      </c>
      <c r="CE107">
        <v>2.174179</v>
      </c>
      <c r="CF107">
        <v>2.175051</v>
      </c>
      <c r="CG107">
        <v>18.7733</v>
      </c>
      <c r="CH107">
        <v>18.77973</v>
      </c>
      <c r="CI107">
        <v>1500.012</v>
      </c>
      <c r="CJ107">
        <v>0</v>
      </c>
      <c r="CK107">
        <v>1</v>
      </c>
      <c r="CL107">
        <v>0</v>
      </c>
      <c r="CM107">
        <v>1.69864</v>
      </c>
      <c r="CN107">
        <v>0</v>
      </c>
      <c r="CO107">
        <v>79.22864</v>
      </c>
      <c r="CP107">
        <v>7673.557000000001</v>
      </c>
      <c r="CQ107">
        <v>38.75</v>
      </c>
      <c r="CR107">
        <v>39.812</v>
      </c>
      <c r="CS107">
        <v>39.3435</v>
      </c>
      <c r="CT107">
        <v>38.3058</v>
      </c>
      <c r="CU107">
        <v>38.76860000000001</v>
      </c>
      <c r="CV107">
        <v>0</v>
      </c>
      <c r="CW107">
        <v>1500.012</v>
      </c>
      <c r="CX107">
        <v>0</v>
      </c>
      <c r="CY107">
        <v>1774682147</v>
      </c>
      <c r="CZ107">
        <v>0</v>
      </c>
      <c r="DA107">
        <v>1774666326.5</v>
      </c>
      <c r="DB107" t="s">
        <v>359</v>
      </c>
      <c r="DC107">
        <v>1774666322</v>
      </c>
      <c r="DD107">
        <v>1774666326.5</v>
      </c>
      <c r="DE107">
        <v>2</v>
      </c>
      <c r="DF107">
        <v>0.343</v>
      </c>
      <c r="DG107">
        <v>-0.026</v>
      </c>
      <c r="DH107">
        <v>-0.36</v>
      </c>
      <c r="DI107">
        <v>0.298</v>
      </c>
      <c r="DJ107">
        <v>420</v>
      </c>
      <c r="DK107">
        <v>22</v>
      </c>
      <c r="DL107">
        <v>0.17</v>
      </c>
      <c r="DM107">
        <v>0.02</v>
      </c>
      <c r="DN107">
        <v>-0.403689525</v>
      </c>
      <c r="DO107">
        <v>-0.09446720825515882</v>
      </c>
      <c r="DP107">
        <v>0.03024871300980217</v>
      </c>
      <c r="DQ107">
        <v>1</v>
      </c>
      <c r="DR107">
        <v>-0.007635689499999999</v>
      </c>
      <c r="DS107">
        <v>-0.006452190168855535</v>
      </c>
      <c r="DT107">
        <v>0.001087255782456341</v>
      </c>
      <c r="DU107">
        <v>1</v>
      </c>
      <c r="DV107">
        <v>2</v>
      </c>
      <c r="DW107">
        <v>2</v>
      </c>
      <c r="DX107" t="s">
        <v>360</v>
      </c>
      <c r="DY107">
        <v>3.13049</v>
      </c>
      <c r="DZ107">
        <v>2.80647</v>
      </c>
      <c r="EA107">
        <v>0.09977030000000001</v>
      </c>
      <c r="EB107">
        <v>0.09949180000000001</v>
      </c>
      <c r="EC107">
        <v>0.105941</v>
      </c>
      <c r="ED107">
        <v>0.105659</v>
      </c>
      <c r="EE107">
        <v>21151.4</v>
      </c>
      <c r="EF107">
        <v>27421.3</v>
      </c>
      <c r="EG107">
        <v>26450.6</v>
      </c>
      <c r="EH107">
        <v>33003.6</v>
      </c>
      <c r="EI107">
        <v>34930.6</v>
      </c>
      <c r="EJ107">
        <v>40310.3</v>
      </c>
      <c r="EK107">
        <v>41101.5</v>
      </c>
      <c r="EL107">
        <v>46063.3</v>
      </c>
      <c r="EM107">
        <v>2.03538</v>
      </c>
      <c r="EN107">
        <v>2.00155</v>
      </c>
      <c r="EO107">
        <v>0.113733</v>
      </c>
      <c r="EP107">
        <v>0</v>
      </c>
      <c r="EQ107">
        <v>25.8395</v>
      </c>
      <c r="ER107">
        <v>999.9</v>
      </c>
      <c r="ES107">
        <v>67.5</v>
      </c>
      <c r="ET107">
        <v>27.4</v>
      </c>
      <c r="EU107">
        <v>24.4816</v>
      </c>
      <c r="EV107">
        <v>61.2226</v>
      </c>
      <c r="EW107">
        <v>31.8269</v>
      </c>
      <c r="EX107">
        <v>1</v>
      </c>
      <c r="EY107">
        <v>0.288382</v>
      </c>
      <c r="EZ107">
        <v>0.467737</v>
      </c>
      <c r="FA107">
        <v>20.2746</v>
      </c>
      <c r="FB107">
        <v>5.18854</v>
      </c>
      <c r="FC107">
        <v>11.9441</v>
      </c>
      <c r="FD107">
        <v>4.95565</v>
      </c>
      <c r="FE107">
        <v>3.285</v>
      </c>
      <c r="FF107">
        <v>9999</v>
      </c>
      <c r="FG107">
        <v>9999</v>
      </c>
      <c r="FH107">
        <v>9999</v>
      </c>
      <c r="FI107">
        <v>999.9</v>
      </c>
      <c r="FJ107">
        <v>1.86127</v>
      </c>
      <c r="FK107">
        <v>1.86264</v>
      </c>
      <c r="FL107">
        <v>1.86005</v>
      </c>
      <c r="FM107">
        <v>1.85837</v>
      </c>
      <c r="FN107">
        <v>1.86212</v>
      </c>
      <c r="FO107">
        <v>1.85886</v>
      </c>
      <c r="FP107">
        <v>1.85791</v>
      </c>
      <c r="FQ107">
        <v>1.86081</v>
      </c>
      <c r="FR107">
        <v>0</v>
      </c>
      <c r="FS107">
        <v>0</v>
      </c>
      <c r="FT107">
        <v>0</v>
      </c>
      <c r="FU107">
        <v>4.5</v>
      </c>
      <c r="FV107" t="s">
        <v>361</v>
      </c>
      <c r="FW107" t="s">
        <v>362</v>
      </c>
      <c r="FX107" t="s">
        <v>363</v>
      </c>
      <c r="FY107" t="s">
        <v>364</v>
      </c>
      <c r="FZ107" t="s">
        <v>364</v>
      </c>
      <c r="GA107" t="s">
        <v>363</v>
      </c>
      <c r="GB107">
        <v>0</v>
      </c>
      <c r="GC107">
        <v>100</v>
      </c>
      <c r="GD107">
        <v>100</v>
      </c>
      <c r="GE107">
        <v>-0.362</v>
      </c>
      <c r="GF107">
        <v>0.2976</v>
      </c>
      <c r="GG107">
        <v>-1.589593225013521</v>
      </c>
      <c r="GH107">
        <v>0.00192992804097616</v>
      </c>
      <c r="GI107">
        <v>3.244687122451424E-06</v>
      </c>
      <c r="GJ107">
        <v>-2.087531120305573E-09</v>
      </c>
      <c r="GK107">
        <v>0.05776174702018427</v>
      </c>
      <c r="GL107">
        <v>0.005089068596103195</v>
      </c>
      <c r="GM107">
        <v>0.0003257216593697226</v>
      </c>
      <c r="GN107">
        <v>-1.562898368296355E-06</v>
      </c>
      <c r="GO107">
        <v>0</v>
      </c>
      <c r="GP107">
        <v>1257</v>
      </c>
      <c r="GQ107">
        <v>1</v>
      </c>
      <c r="GR107">
        <v>31</v>
      </c>
      <c r="GS107">
        <v>263.8</v>
      </c>
      <c r="GT107">
        <v>263.7</v>
      </c>
      <c r="GU107">
        <v>1.07788</v>
      </c>
      <c r="GV107">
        <v>2.38037</v>
      </c>
      <c r="GW107">
        <v>1.44775</v>
      </c>
      <c r="GX107">
        <v>2.20337</v>
      </c>
      <c r="GY107">
        <v>1.44653</v>
      </c>
      <c r="GZ107">
        <v>2.40479</v>
      </c>
      <c r="HA107">
        <v>33.1099</v>
      </c>
      <c r="HB107">
        <v>14.78</v>
      </c>
      <c r="HC107">
        <v>18</v>
      </c>
      <c r="HD107">
        <v>531.674</v>
      </c>
      <c r="HE107">
        <v>523.2569999999999</v>
      </c>
      <c r="HF107">
        <v>24.9998</v>
      </c>
      <c r="HG107">
        <v>30.6798</v>
      </c>
      <c r="HH107">
        <v>30.0001</v>
      </c>
      <c r="HI107">
        <v>31.0295</v>
      </c>
      <c r="HJ107">
        <v>31.0337</v>
      </c>
      <c r="HK107">
        <v>21.569</v>
      </c>
      <c r="HL107">
        <v>20.0583</v>
      </c>
      <c r="HM107">
        <v>100</v>
      </c>
      <c r="HN107">
        <v>25</v>
      </c>
      <c r="HO107">
        <v>420</v>
      </c>
      <c r="HP107">
        <v>21.5</v>
      </c>
      <c r="HQ107">
        <v>103.157</v>
      </c>
      <c r="HR107">
        <v>102.03</v>
      </c>
    </row>
    <row r="108" spans="1:226">
      <c r="A108">
        <v>90</v>
      </c>
      <c r="B108">
        <v>1774682152.5</v>
      </c>
      <c r="C108">
        <v>406.5</v>
      </c>
      <c r="D108" t="s">
        <v>542</v>
      </c>
      <c r="E108" t="s">
        <v>543</v>
      </c>
      <c r="F108">
        <v>5</v>
      </c>
      <c r="I108">
        <v>1774682149.6</v>
      </c>
      <c r="J108">
        <f>(K108)/1000</f>
        <v>0</v>
      </c>
      <c r="K108">
        <f>IF(BF108, AN108, AH108)</f>
        <v>0</v>
      </c>
      <c r="L108">
        <f>IF(BF108, AI108, AG108)</f>
        <v>0</v>
      </c>
      <c r="M108">
        <f>BH108 - IF(AU108&gt;1, L108*BB108*100.0/(AW108), 0)</f>
        <v>0</v>
      </c>
      <c r="N108">
        <f>((T108-J108/2)*M108-L108)/(T108+J108/2)</f>
        <v>0</v>
      </c>
      <c r="O108">
        <f>N108*(BO108+BP108)/1000.0</f>
        <v>0</v>
      </c>
      <c r="P108">
        <f>(BH108 - IF(AU108&gt;1, L108*BB108*100.0/(AW108), 0))*(BO108+BP108)/1000.0</f>
        <v>0</v>
      </c>
      <c r="Q108">
        <f>2.0/((1/S108-1/R108)+SIGN(S108)*SQRT((1/S108-1/R108)*(1/S108-1/R108) + 4*BC108/((BC108+1)*(BC108+1))*(2*1/S108*1/R108-1/R108*1/R108)))</f>
        <v>0</v>
      </c>
      <c r="R108">
        <f>IF(LEFT(BD108,1)&lt;&gt;"0",IF(LEFT(BD108,1)="1",3.0,BE108),$D$5+$E$5*(BV108*BO108/($K$5*1000))+$F$5*(BV108*BO108/($K$5*1000))*MAX(MIN(BB108,$J$5),$I$5)*MAX(MIN(BB108,$J$5),$I$5)+$G$5*MAX(MIN(BB108,$J$5),$I$5)*(BV108*BO108/($K$5*1000))+$H$5*(BV108*BO108/($K$5*1000))*(BV108*BO108/($K$5*1000)))</f>
        <v>0</v>
      </c>
      <c r="S108">
        <f>J108*(1000-(1000*0.61365*exp(17.502*W108/(240.97+W108))/(BO108+BP108)+BJ108)/2)/(1000*0.61365*exp(17.502*W108/(240.97+W108))/(BO108+BP108)-BJ108)</f>
        <v>0</v>
      </c>
      <c r="T108">
        <f>1/((BC108+1)/(Q108/1.6)+1/(R108/1.37)) + BC108/((BC108+1)/(Q108/1.6) + BC108/(R108/1.37))</f>
        <v>0</v>
      </c>
      <c r="U108">
        <f>(AX108*BA108)</f>
        <v>0</v>
      </c>
      <c r="V108">
        <f>(BQ108+(U108+2*0.95*5.67E-8*(((BQ108+$B$9)+273)^4-(BQ108+273)^4)-44100*J108)/(1.84*29.3*R108+8*0.95*5.67E-8*(BQ108+273)^3))</f>
        <v>0</v>
      </c>
      <c r="W108">
        <f>($C$9*BR108+$D$9*BS108+$E$9*V108)</f>
        <v>0</v>
      </c>
      <c r="X108">
        <f>0.61365*exp(17.502*W108/(240.97+W108))</f>
        <v>0</v>
      </c>
      <c r="Y108">
        <f>(Z108/AA108*100)</f>
        <v>0</v>
      </c>
      <c r="Z108">
        <f>BJ108*(BO108+BP108)/1000</f>
        <v>0</v>
      </c>
      <c r="AA108">
        <f>0.61365*exp(17.502*BQ108/(240.97+BQ108))</f>
        <v>0</v>
      </c>
      <c r="AB108">
        <f>(X108-BJ108*(BO108+BP108)/1000)</f>
        <v>0</v>
      </c>
      <c r="AC108">
        <f>(-J108*44100)</f>
        <v>0</v>
      </c>
      <c r="AD108">
        <f>2*29.3*R108*0.92*(BQ108-W108)</f>
        <v>0</v>
      </c>
      <c r="AE108">
        <f>2*0.95*5.67E-8*(((BQ108+$B$9)+273)^4-(W108+273)^4)</f>
        <v>0</v>
      </c>
      <c r="AF108">
        <f>U108+AE108+AC108+AD108</f>
        <v>0</v>
      </c>
      <c r="AG108">
        <f>BN108*AU108*(BI108-BH108*(1000-AU108*BK108)/(1000-AU108*BJ108))/(100*BB108)</f>
        <v>0</v>
      </c>
      <c r="AH108">
        <f>1000*BN108*AU108*(BJ108-BK108)/(100*BB108*(1000-AU108*BJ108))</f>
        <v>0</v>
      </c>
      <c r="AI108">
        <f>(AJ108 - AK108 - BO108*1E3/(8.314*(BQ108+273.15)) * AM108/BN108 * AL108) * BN108/(100*BB108) * (1000 - BK108)/1000</f>
        <v>0</v>
      </c>
      <c r="AJ108">
        <v>429.2683658830965</v>
      </c>
      <c r="AK108">
        <v>428.8616484848483</v>
      </c>
      <c r="AL108">
        <v>1.75654987999531E-05</v>
      </c>
      <c r="AM108">
        <v>61.35787655002243</v>
      </c>
      <c r="AN108">
        <f>(AP108 - AO108 + BO108*1E3/(8.314*(BQ108+273.15)) * AR108/BN108 * AQ108) * BN108/(100*BB108) * 1000/(1000 - AP108)</f>
        <v>0</v>
      </c>
      <c r="AO108">
        <v>21.53145876339843</v>
      </c>
      <c r="AP108">
        <v>21.52307062937064</v>
      </c>
      <c r="AQ108">
        <v>2.827617763761518E-06</v>
      </c>
      <c r="AR108">
        <v>91.88205700752289</v>
      </c>
      <c r="AS108">
        <v>0</v>
      </c>
      <c r="AT108">
        <v>0</v>
      </c>
      <c r="AU108">
        <f>IF(AS108*$H$15&gt;=AW108,1.0,(AW108/(AW108-AS108*$H$15)))</f>
        <v>0</v>
      </c>
      <c r="AV108">
        <f>(AU108-1)*100</f>
        <v>0</v>
      </c>
      <c r="AW108">
        <f>MAX(0,($B$15+$C$15*BV108)/(1+$D$15*BV108)*BO108/(BQ108+273)*$E$15)</f>
        <v>0</v>
      </c>
      <c r="AX108">
        <f>$B$13*BW108+$C$13*BX108+$F$13*CI108*(1-CL108)</f>
        <v>0</v>
      </c>
      <c r="AY108">
        <f>AX108*AZ108</f>
        <v>0</v>
      </c>
      <c r="AZ108">
        <f>($B$13*$D$11+$C$13*$D$11+$F$13*((CV108+CN108)/MAX(CV108+CN108+CW108, 0.1)*$I$11+CW108/MAX(CV108+CN108+CW108, 0.1)*$J$11))/($B$13+$C$13+$F$13)</f>
        <v>0</v>
      </c>
      <c r="BA108">
        <f>($B$13*$K$11+$C$13*$K$11+$F$13*((CV108+CN108)/MAX(CV108+CN108+CW108, 0.1)*$P$11+CW108/MAX(CV108+CN108+CW108, 0.1)*$Q$11))/($B$13+$C$13+$F$13)</f>
        <v>0</v>
      </c>
      <c r="BB108">
        <v>6</v>
      </c>
      <c r="BC108">
        <v>0.5</v>
      </c>
      <c r="BD108" t="s">
        <v>358</v>
      </c>
      <c r="BE108">
        <v>2</v>
      </c>
      <c r="BF108" t="b">
        <v>1</v>
      </c>
      <c r="BG108">
        <v>1774682149.6</v>
      </c>
      <c r="BH108">
        <v>419.6212</v>
      </c>
      <c r="BI108">
        <v>420.0153</v>
      </c>
      <c r="BJ108">
        <v>21.52273</v>
      </c>
      <c r="BK108">
        <v>21.53105</v>
      </c>
      <c r="BL108">
        <v>419.9824</v>
      </c>
      <c r="BM108">
        <v>21.22519</v>
      </c>
      <c r="BN108">
        <v>500.0057</v>
      </c>
      <c r="BO108">
        <v>101.0236</v>
      </c>
      <c r="BP108">
        <v>0.09999674</v>
      </c>
      <c r="BQ108">
        <v>26.84789</v>
      </c>
      <c r="BR108">
        <v>27.70455</v>
      </c>
      <c r="BS108">
        <v>999.9</v>
      </c>
      <c r="BT108">
        <v>0</v>
      </c>
      <c r="BU108">
        <v>0</v>
      </c>
      <c r="BV108">
        <v>9992.746999999999</v>
      </c>
      <c r="BW108">
        <v>0</v>
      </c>
      <c r="BX108">
        <v>0.3833920000000001</v>
      </c>
      <c r="BY108">
        <v>-0.3942504000000001</v>
      </c>
      <c r="BZ108">
        <v>428.8511</v>
      </c>
      <c r="CA108">
        <v>429.2577</v>
      </c>
      <c r="CB108">
        <v>-0.008286098</v>
      </c>
      <c r="CC108">
        <v>420.0153</v>
      </c>
      <c r="CD108">
        <v>21.53105</v>
      </c>
      <c r="CE108">
        <v>2.174306</v>
      </c>
      <c r="CF108">
        <v>2.175143</v>
      </c>
      <c r="CG108">
        <v>18.77425</v>
      </c>
      <c r="CH108">
        <v>18.78041</v>
      </c>
      <c r="CI108">
        <v>1499.992</v>
      </c>
      <c r="CJ108">
        <v>0</v>
      </c>
      <c r="CK108">
        <v>1</v>
      </c>
      <c r="CL108">
        <v>0</v>
      </c>
      <c r="CM108">
        <v>1.84814</v>
      </c>
      <c r="CN108">
        <v>0</v>
      </c>
      <c r="CO108">
        <v>79.19459999999999</v>
      </c>
      <c r="CP108">
        <v>7673.461</v>
      </c>
      <c r="CQ108">
        <v>38.75</v>
      </c>
      <c r="CR108">
        <v>39.812</v>
      </c>
      <c r="CS108">
        <v>39.3246</v>
      </c>
      <c r="CT108">
        <v>38.2996</v>
      </c>
      <c r="CU108">
        <v>38.7624</v>
      </c>
      <c r="CV108">
        <v>0</v>
      </c>
      <c r="CW108">
        <v>1499.992</v>
      </c>
      <c r="CX108">
        <v>0</v>
      </c>
      <c r="CY108">
        <v>1774682150.6</v>
      </c>
      <c r="CZ108">
        <v>0</v>
      </c>
      <c r="DA108">
        <v>1774666326.5</v>
      </c>
      <c r="DB108" t="s">
        <v>359</v>
      </c>
      <c r="DC108">
        <v>1774666322</v>
      </c>
      <c r="DD108">
        <v>1774666326.5</v>
      </c>
      <c r="DE108">
        <v>2</v>
      </c>
      <c r="DF108">
        <v>0.343</v>
      </c>
      <c r="DG108">
        <v>-0.026</v>
      </c>
      <c r="DH108">
        <v>-0.36</v>
      </c>
      <c r="DI108">
        <v>0.298</v>
      </c>
      <c r="DJ108">
        <v>420</v>
      </c>
      <c r="DK108">
        <v>22</v>
      </c>
      <c r="DL108">
        <v>0.17</v>
      </c>
      <c r="DM108">
        <v>0.02</v>
      </c>
      <c r="DN108">
        <v>-0.4023253999999999</v>
      </c>
      <c r="DO108">
        <v>-0.1063392495309551</v>
      </c>
      <c r="DP108">
        <v>0.03007620859566578</v>
      </c>
      <c r="DQ108">
        <v>0</v>
      </c>
      <c r="DR108">
        <v>-0.007981539749999999</v>
      </c>
      <c r="DS108">
        <v>-0.001570420525328341</v>
      </c>
      <c r="DT108">
        <v>0.0007879474242818725</v>
      </c>
      <c r="DU108">
        <v>1</v>
      </c>
      <c r="DV108">
        <v>1</v>
      </c>
      <c r="DW108">
        <v>2</v>
      </c>
      <c r="DX108" t="s">
        <v>367</v>
      </c>
      <c r="DY108">
        <v>3.13043</v>
      </c>
      <c r="DZ108">
        <v>2.80635</v>
      </c>
      <c r="EA108">
        <v>0.0997697</v>
      </c>
      <c r="EB108">
        <v>0.09948319999999999</v>
      </c>
      <c r="EC108">
        <v>0.10594</v>
      </c>
      <c r="ED108">
        <v>0.105656</v>
      </c>
      <c r="EE108">
        <v>21151.5</v>
      </c>
      <c r="EF108">
        <v>27421.1</v>
      </c>
      <c r="EG108">
        <v>26450.7</v>
      </c>
      <c r="EH108">
        <v>33003.1</v>
      </c>
      <c r="EI108">
        <v>34930.5</v>
      </c>
      <c r="EJ108">
        <v>40309.8</v>
      </c>
      <c r="EK108">
        <v>41101.4</v>
      </c>
      <c r="EL108">
        <v>46062.6</v>
      </c>
      <c r="EM108">
        <v>2.03538</v>
      </c>
      <c r="EN108">
        <v>2.00163</v>
      </c>
      <c r="EO108">
        <v>0.114776</v>
      </c>
      <c r="EP108">
        <v>0</v>
      </c>
      <c r="EQ108">
        <v>25.8368</v>
      </c>
      <c r="ER108">
        <v>999.9</v>
      </c>
      <c r="ES108">
        <v>67.5</v>
      </c>
      <c r="ET108">
        <v>27.4</v>
      </c>
      <c r="EU108">
        <v>24.4805</v>
      </c>
      <c r="EV108">
        <v>61.3026</v>
      </c>
      <c r="EW108">
        <v>31.859</v>
      </c>
      <c r="EX108">
        <v>1</v>
      </c>
      <c r="EY108">
        <v>0.288613</v>
      </c>
      <c r="EZ108">
        <v>0.466874</v>
      </c>
      <c r="FA108">
        <v>20.2748</v>
      </c>
      <c r="FB108">
        <v>5.18809</v>
      </c>
      <c r="FC108">
        <v>11.9441</v>
      </c>
      <c r="FD108">
        <v>4.95575</v>
      </c>
      <c r="FE108">
        <v>3.285</v>
      </c>
      <c r="FF108">
        <v>9999</v>
      </c>
      <c r="FG108">
        <v>9999</v>
      </c>
      <c r="FH108">
        <v>9999</v>
      </c>
      <c r="FI108">
        <v>999.9</v>
      </c>
      <c r="FJ108">
        <v>1.86127</v>
      </c>
      <c r="FK108">
        <v>1.86264</v>
      </c>
      <c r="FL108">
        <v>1.86005</v>
      </c>
      <c r="FM108">
        <v>1.85837</v>
      </c>
      <c r="FN108">
        <v>1.86212</v>
      </c>
      <c r="FO108">
        <v>1.85884</v>
      </c>
      <c r="FP108">
        <v>1.85791</v>
      </c>
      <c r="FQ108">
        <v>1.86081</v>
      </c>
      <c r="FR108">
        <v>0</v>
      </c>
      <c r="FS108">
        <v>0</v>
      </c>
      <c r="FT108">
        <v>0</v>
      </c>
      <c r="FU108">
        <v>4.5</v>
      </c>
      <c r="FV108" t="s">
        <v>361</v>
      </c>
      <c r="FW108" t="s">
        <v>362</v>
      </c>
      <c r="FX108" t="s">
        <v>363</v>
      </c>
      <c r="FY108" t="s">
        <v>364</v>
      </c>
      <c r="FZ108" t="s">
        <v>364</v>
      </c>
      <c r="GA108" t="s">
        <v>363</v>
      </c>
      <c r="GB108">
        <v>0</v>
      </c>
      <c r="GC108">
        <v>100</v>
      </c>
      <c r="GD108">
        <v>100</v>
      </c>
      <c r="GE108">
        <v>-0.361</v>
      </c>
      <c r="GF108">
        <v>0.2975</v>
      </c>
      <c r="GG108">
        <v>-1.589593225013521</v>
      </c>
      <c r="GH108">
        <v>0.00192992804097616</v>
      </c>
      <c r="GI108">
        <v>3.244687122451424E-06</v>
      </c>
      <c r="GJ108">
        <v>-2.087531120305573E-09</v>
      </c>
      <c r="GK108">
        <v>0.05776174702018427</v>
      </c>
      <c r="GL108">
        <v>0.005089068596103195</v>
      </c>
      <c r="GM108">
        <v>0.0003257216593697226</v>
      </c>
      <c r="GN108">
        <v>-1.562898368296355E-06</v>
      </c>
      <c r="GO108">
        <v>0</v>
      </c>
      <c r="GP108">
        <v>1257</v>
      </c>
      <c r="GQ108">
        <v>1</v>
      </c>
      <c r="GR108">
        <v>31</v>
      </c>
      <c r="GS108">
        <v>263.8</v>
      </c>
      <c r="GT108">
        <v>263.8</v>
      </c>
      <c r="GU108">
        <v>1.07788</v>
      </c>
      <c r="GV108">
        <v>2.38159</v>
      </c>
      <c r="GW108">
        <v>1.44775</v>
      </c>
      <c r="GX108">
        <v>2.20337</v>
      </c>
      <c r="GY108">
        <v>1.44653</v>
      </c>
      <c r="GZ108">
        <v>2.38159</v>
      </c>
      <c r="HA108">
        <v>33.1099</v>
      </c>
      <c r="HB108">
        <v>14.7712</v>
      </c>
      <c r="HC108">
        <v>18</v>
      </c>
      <c r="HD108">
        <v>531.674</v>
      </c>
      <c r="HE108">
        <v>523.309</v>
      </c>
      <c r="HF108">
        <v>24.9997</v>
      </c>
      <c r="HG108">
        <v>30.6798</v>
      </c>
      <c r="HH108">
        <v>30.0001</v>
      </c>
      <c r="HI108">
        <v>31.0295</v>
      </c>
      <c r="HJ108">
        <v>31.0339</v>
      </c>
      <c r="HK108">
        <v>21.5692</v>
      </c>
      <c r="HL108">
        <v>20.0583</v>
      </c>
      <c r="HM108">
        <v>100</v>
      </c>
      <c r="HN108">
        <v>25</v>
      </c>
      <c r="HO108">
        <v>420</v>
      </c>
      <c r="HP108">
        <v>21.5</v>
      </c>
      <c r="HQ108">
        <v>103.157</v>
      </c>
      <c r="HR108">
        <v>102.028</v>
      </c>
    </row>
    <row r="109" spans="1:226">
      <c r="A109">
        <v>91</v>
      </c>
      <c r="B109">
        <v>1774682156.5</v>
      </c>
      <c r="C109">
        <v>410.5</v>
      </c>
      <c r="D109" t="s">
        <v>544</v>
      </c>
      <c r="E109" t="s">
        <v>545</v>
      </c>
      <c r="F109">
        <v>5</v>
      </c>
      <c r="I109">
        <v>1774682153.6</v>
      </c>
      <c r="J109">
        <f>(K109)/1000</f>
        <v>0</v>
      </c>
      <c r="K109">
        <f>IF(BF109, AN109, AH109)</f>
        <v>0</v>
      </c>
      <c r="L109">
        <f>IF(BF109, AI109, AG109)</f>
        <v>0</v>
      </c>
      <c r="M109">
        <f>BH109 - IF(AU109&gt;1, L109*BB109*100.0/(AW109), 0)</f>
        <v>0</v>
      </c>
      <c r="N109">
        <f>((T109-J109/2)*M109-L109)/(T109+J109/2)</f>
        <v>0</v>
      </c>
      <c r="O109">
        <f>N109*(BO109+BP109)/1000.0</f>
        <v>0</v>
      </c>
      <c r="P109">
        <f>(BH109 - IF(AU109&gt;1, L109*BB109*100.0/(AW109), 0))*(BO109+BP109)/1000.0</f>
        <v>0</v>
      </c>
      <c r="Q109">
        <f>2.0/((1/S109-1/R109)+SIGN(S109)*SQRT((1/S109-1/R109)*(1/S109-1/R109) + 4*BC109/((BC109+1)*(BC109+1))*(2*1/S109*1/R109-1/R109*1/R109)))</f>
        <v>0</v>
      </c>
      <c r="R109">
        <f>IF(LEFT(BD109,1)&lt;&gt;"0",IF(LEFT(BD109,1)="1",3.0,BE109),$D$5+$E$5*(BV109*BO109/($K$5*1000))+$F$5*(BV109*BO109/($K$5*1000))*MAX(MIN(BB109,$J$5),$I$5)*MAX(MIN(BB109,$J$5),$I$5)+$G$5*MAX(MIN(BB109,$J$5),$I$5)*(BV109*BO109/($K$5*1000))+$H$5*(BV109*BO109/($K$5*1000))*(BV109*BO109/($K$5*1000)))</f>
        <v>0</v>
      </c>
      <c r="S109">
        <f>J109*(1000-(1000*0.61365*exp(17.502*W109/(240.97+W109))/(BO109+BP109)+BJ109)/2)/(1000*0.61365*exp(17.502*W109/(240.97+W109))/(BO109+BP109)-BJ109)</f>
        <v>0</v>
      </c>
      <c r="T109">
        <f>1/((BC109+1)/(Q109/1.6)+1/(R109/1.37)) + BC109/((BC109+1)/(Q109/1.6) + BC109/(R109/1.37))</f>
        <v>0</v>
      </c>
      <c r="U109">
        <f>(AX109*BA109)</f>
        <v>0</v>
      </c>
      <c r="V109">
        <f>(BQ109+(U109+2*0.95*5.67E-8*(((BQ109+$B$9)+273)^4-(BQ109+273)^4)-44100*J109)/(1.84*29.3*R109+8*0.95*5.67E-8*(BQ109+273)^3))</f>
        <v>0</v>
      </c>
      <c r="W109">
        <f>($C$9*BR109+$D$9*BS109+$E$9*V109)</f>
        <v>0</v>
      </c>
      <c r="X109">
        <f>0.61365*exp(17.502*W109/(240.97+W109))</f>
        <v>0</v>
      </c>
      <c r="Y109">
        <f>(Z109/AA109*100)</f>
        <v>0</v>
      </c>
      <c r="Z109">
        <f>BJ109*(BO109+BP109)/1000</f>
        <v>0</v>
      </c>
      <c r="AA109">
        <f>0.61365*exp(17.502*BQ109/(240.97+BQ109))</f>
        <v>0</v>
      </c>
      <c r="AB109">
        <f>(X109-BJ109*(BO109+BP109)/1000)</f>
        <v>0</v>
      </c>
      <c r="AC109">
        <f>(-J109*44100)</f>
        <v>0</v>
      </c>
      <c r="AD109">
        <f>2*29.3*R109*0.92*(BQ109-W109)</f>
        <v>0</v>
      </c>
      <c r="AE109">
        <f>2*0.95*5.67E-8*(((BQ109+$B$9)+273)^4-(W109+273)^4)</f>
        <v>0</v>
      </c>
      <c r="AF109">
        <f>U109+AE109+AC109+AD109</f>
        <v>0</v>
      </c>
      <c r="AG109">
        <f>BN109*AU109*(BI109-BH109*(1000-AU109*BK109)/(1000-AU109*BJ109))/(100*BB109)</f>
        <v>0</v>
      </c>
      <c r="AH109">
        <f>1000*BN109*AU109*(BJ109-BK109)/(100*BB109*(1000-AU109*BJ109))</f>
        <v>0</v>
      </c>
      <c r="AI109">
        <f>(AJ109 - AK109 - BO109*1E3/(8.314*(BQ109+273.15)) * AM109/BN109 * AL109) * BN109/(100*BB109) * (1000 - BK109)/1000</f>
        <v>0</v>
      </c>
      <c r="AJ109">
        <v>429.2270020809254</v>
      </c>
      <c r="AK109">
        <v>428.7947090909091</v>
      </c>
      <c r="AL109">
        <v>-5.214375123137243E-05</v>
      </c>
      <c r="AM109">
        <v>61.35787655002243</v>
      </c>
      <c r="AN109">
        <f>(AP109 - AO109 + BO109*1E3/(8.314*(BQ109+273.15)) * AR109/BN109 * AQ109) * BN109/(100*BB109) * 1000/(1000 - AP109)</f>
        <v>0</v>
      </c>
      <c r="AO109">
        <v>21.53027838674724</v>
      </c>
      <c r="AP109">
        <v>21.52490000000002</v>
      </c>
      <c r="AQ109">
        <v>-2.426092528012154E-06</v>
      </c>
      <c r="AR109">
        <v>91.88205700752289</v>
      </c>
      <c r="AS109">
        <v>0</v>
      </c>
      <c r="AT109">
        <v>0</v>
      </c>
      <c r="AU109">
        <f>IF(AS109*$H$15&gt;=AW109,1.0,(AW109/(AW109-AS109*$H$15)))</f>
        <v>0</v>
      </c>
      <c r="AV109">
        <f>(AU109-1)*100</f>
        <v>0</v>
      </c>
      <c r="AW109">
        <f>MAX(0,($B$15+$C$15*BV109)/(1+$D$15*BV109)*BO109/(BQ109+273)*$E$15)</f>
        <v>0</v>
      </c>
      <c r="AX109">
        <f>$B$13*BW109+$C$13*BX109+$F$13*CI109*(1-CL109)</f>
        <v>0</v>
      </c>
      <c r="AY109">
        <f>AX109*AZ109</f>
        <v>0</v>
      </c>
      <c r="AZ109">
        <f>($B$13*$D$11+$C$13*$D$11+$F$13*((CV109+CN109)/MAX(CV109+CN109+CW109, 0.1)*$I$11+CW109/MAX(CV109+CN109+CW109, 0.1)*$J$11))/($B$13+$C$13+$F$13)</f>
        <v>0</v>
      </c>
      <c r="BA109">
        <f>($B$13*$K$11+$C$13*$K$11+$F$13*((CV109+CN109)/MAX(CV109+CN109+CW109, 0.1)*$P$11+CW109/MAX(CV109+CN109+CW109, 0.1)*$Q$11))/($B$13+$C$13+$F$13)</f>
        <v>0</v>
      </c>
      <c r="BB109">
        <v>6</v>
      </c>
      <c r="BC109">
        <v>0.5</v>
      </c>
      <c r="BD109" t="s">
        <v>358</v>
      </c>
      <c r="BE109">
        <v>2</v>
      </c>
      <c r="BF109" t="b">
        <v>1</v>
      </c>
      <c r="BG109">
        <v>1774682153.6</v>
      </c>
      <c r="BH109">
        <v>419.5942999999999</v>
      </c>
      <c r="BI109">
        <v>419.9853</v>
      </c>
      <c r="BJ109">
        <v>21.5234</v>
      </c>
      <c r="BK109">
        <v>21.53117</v>
      </c>
      <c r="BL109">
        <v>419.9557</v>
      </c>
      <c r="BM109">
        <v>21.22581</v>
      </c>
      <c r="BN109">
        <v>499.9845</v>
      </c>
      <c r="BO109">
        <v>101.0247</v>
      </c>
      <c r="BP109">
        <v>0.09975819999999999</v>
      </c>
      <c r="BQ109">
        <v>26.84567</v>
      </c>
      <c r="BR109">
        <v>27.70919</v>
      </c>
      <c r="BS109">
        <v>999.9</v>
      </c>
      <c r="BT109">
        <v>0</v>
      </c>
      <c r="BU109">
        <v>0</v>
      </c>
      <c r="BV109">
        <v>10021.385</v>
      </c>
      <c r="BW109">
        <v>0</v>
      </c>
      <c r="BX109">
        <v>0.3833920000000001</v>
      </c>
      <c r="BY109">
        <v>-0.3910735</v>
      </c>
      <c r="BZ109">
        <v>428.824</v>
      </c>
      <c r="CA109">
        <v>429.2272</v>
      </c>
      <c r="CB109">
        <v>-0.007778169</v>
      </c>
      <c r="CC109">
        <v>419.9853</v>
      </c>
      <c r="CD109">
        <v>21.53117</v>
      </c>
      <c r="CE109">
        <v>2.174393</v>
      </c>
      <c r="CF109">
        <v>2.175178</v>
      </c>
      <c r="CG109">
        <v>18.77488</v>
      </c>
      <c r="CH109">
        <v>18.78067</v>
      </c>
      <c r="CI109">
        <v>1500.001</v>
      </c>
      <c r="CJ109">
        <v>0</v>
      </c>
      <c r="CK109">
        <v>1</v>
      </c>
      <c r="CL109">
        <v>0</v>
      </c>
      <c r="CM109">
        <v>1.73107</v>
      </c>
      <c r="CN109">
        <v>0</v>
      </c>
      <c r="CO109">
        <v>79.29269000000001</v>
      </c>
      <c r="CP109">
        <v>7673.492999999999</v>
      </c>
      <c r="CQ109">
        <v>38.75</v>
      </c>
      <c r="CR109">
        <v>39.812</v>
      </c>
      <c r="CS109">
        <v>39.312</v>
      </c>
      <c r="CT109">
        <v>38.281</v>
      </c>
      <c r="CU109">
        <v>38.75</v>
      </c>
      <c r="CV109">
        <v>0</v>
      </c>
      <c r="CW109">
        <v>1500.001</v>
      </c>
      <c r="CX109">
        <v>0</v>
      </c>
      <c r="CY109">
        <v>1774682154.8</v>
      </c>
      <c r="CZ109">
        <v>0</v>
      </c>
      <c r="DA109">
        <v>1774666326.5</v>
      </c>
      <c r="DB109" t="s">
        <v>359</v>
      </c>
      <c r="DC109">
        <v>1774666322</v>
      </c>
      <c r="DD109">
        <v>1774666326.5</v>
      </c>
      <c r="DE109">
        <v>2</v>
      </c>
      <c r="DF109">
        <v>0.343</v>
      </c>
      <c r="DG109">
        <v>-0.026</v>
      </c>
      <c r="DH109">
        <v>-0.36</v>
      </c>
      <c r="DI109">
        <v>0.298</v>
      </c>
      <c r="DJ109">
        <v>420</v>
      </c>
      <c r="DK109">
        <v>22</v>
      </c>
      <c r="DL109">
        <v>0.17</v>
      </c>
      <c r="DM109">
        <v>0.02</v>
      </c>
      <c r="DN109">
        <v>-0.4076797</v>
      </c>
      <c r="DO109">
        <v>0.07668986116322792</v>
      </c>
      <c r="DP109">
        <v>0.02148774846069267</v>
      </c>
      <c r="DQ109">
        <v>1</v>
      </c>
      <c r="DR109">
        <v>-0.007932091499999998</v>
      </c>
      <c r="DS109">
        <v>-0.00224102656660412</v>
      </c>
      <c r="DT109">
        <v>0.0007545235881818074</v>
      </c>
      <c r="DU109">
        <v>1</v>
      </c>
      <c r="DV109">
        <v>2</v>
      </c>
      <c r="DW109">
        <v>2</v>
      </c>
      <c r="DX109" t="s">
        <v>360</v>
      </c>
      <c r="DY109">
        <v>3.13043</v>
      </c>
      <c r="DZ109">
        <v>2.80662</v>
      </c>
      <c r="EA109">
        <v>0.09976450000000001</v>
      </c>
      <c r="EB109">
        <v>0.09947979999999999</v>
      </c>
      <c r="EC109">
        <v>0.105949</v>
      </c>
      <c r="ED109">
        <v>0.105664</v>
      </c>
      <c r="EE109">
        <v>21151.4</v>
      </c>
      <c r="EF109">
        <v>27421.1</v>
      </c>
      <c r="EG109">
        <v>26450.4</v>
      </c>
      <c r="EH109">
        <v>33002.9</v>
      </c>
      <c r="EI109">
        <v>34930.1</v>
      </c>
      <c r="EJ109">
        <v>40309.3</v>
      </c>
      <c r="EK109">
        <v>41101.2</v>
      </c>
      <c r="EL109">
        <v>46062.5</v>
      </c>
      <c r="EM109">
        <v>2.03517</v>
      </c>
      <c r="EN109">
        <v>2.0018</v>
      </c>
      <c r="EO109">
        <v>0.114385</v>
      </c>
      <c r="EP109">
        <v>0</v>
      </c>
      <c r="EQ109">
        <v>25.8346</v>
      </c>
      <c r="ER109">
        <v>999.9</v>
      </c>
      <c r="ES109">
        <v>67.5</v>
      </c>
      <c r="ET109">
        <v>27.4</v>
      </c>
      <c r="EU109">
        <v>24.4808</v>
      </c>
      <c r="EV109">
        <v>60.6926</v>
      </c>
      <c r="EW109">
        <v>31.8309</v>
      </c>
      <c r="EX109">
        <v>1</v>
      </c>
      <c r="EY109">
        <v>0.288633</v>
      </c>
      <c r="EZ109">
        <v>0.46598</v>
      </c>
      <c r="FA109">
        <v>20.2748</v>
      </c>
      <c r="FB109">
        <v>5.18809</v>
      </c>
      <c r="FC109">
        <v>11.9441</v>
      </c>
      <c r="FD109">
        <v>4.9558</v>
      </c>
      <c r="FE109">
        <v>3.285</v>
      </c>
      <c r="FF109">
        <v>9999</v>
      </c>
      <c r="FG109">
        <v>9999</v>
      </c>
      <c r="FH109">
        <v>9999</v>
      </c>
      <c r="FI109">
        <v>999.9</v>
      </c>
      <c r="FJ109">
        <v>1.86127</v>
      </c>
      <c r="FK109">
        <v>1.86264</v>
      </c>
      <c r="FL109">
        <v>1.86005</v>
      </c>
      <c r="FM109">
        <v>1.85837</v>
      </c>
      <c r="FN109">
        <v>1.86212</v>
      </c>
      <c r="FO109">
        <v>1.85886</v>
      </c>
      <c r="FP109">
        <v>1.85791</v>
      </c>
      <c r="FQ109">
        <v>1.86081</v>
      </c>
      <c r="FR109">
        <v>0</v>
      </c>
      <c r="FS109">
        <v>0</v>
      </c>
      <c r="FT109">
        <v>0</v>
      </c>
      <c r="FU109">
        <v>4.5</v>
      </c>
      <c r="FV109" t="s">
        <v>361</v>
      </c>
      <c r="FW109" t="s">
        <v>362</v>
      </c>
      <c r="FX109" t="s">
        <v>363</v>
      </c>
      <c r="FY109" t="s">
        <v>364</v>
      </c>
      <c r="FZ109" t="s">
        <v>364</v>
      </c>
      <c r="GA109" t="s">
        <v>363</v>
      </c>
      <c r="GB109">
        <v>0</v>
      </c>
      <c r="GC109">
        <v>100</v>
      </c>
      <c r="GD109">
        <v>100</v>
      </c>
      <c r="GE109">
        <v>-0.362</v>
      </c>
      <c r="GF109">
        <v>0.2976</v>
      </c>
      <c r="GG109">
        <v>-1.589593225013521</v>
      </c>
      <c r="GH109">
        <v>0.00192992804097616</v>
      </c>
      <c r="GI109">
        <v>3.244687122451424E-06</v>
      </c>
      <c r="GJ109">
        <v>-2.087531120305573E-09</v>
      </c>
      <c r="GK109">
        <v>0.05776174702018427</v>
      </c>
      <c r="GL109">
        <v>0.005089068596103195</v>
      </c>
      <c r="GM109">
        <v>0.0003257216593697226</v>
      </c>
      <c r="GN109">
        <v>-1.562898368296355E-06</v>
      </c>
      <c r="GO109">
        <v>0</v>
      </c>
      <c r="GP109">
        <v>1257</v>
      </c>
      <c r="GQ109">
        <v>1</v>
      </c>
      <c r="GR109">
        <v>31</v>
      </c>
      <c r="GS109">
        <v>263.9</v>
      </c>
      <c r="GT109">
        <v>263.8</v>
      </c>
      <c r="GU109">
        <v>1.07788</v>
      </c>
      <c r="GV109">
        <v>2.38892</v>
      </c>
      <c r="GW109">
        <v>1.44775</v>
      </c>
      <c r="GX109">
        <v>2.20337</v>
      </c>
      <c r="GY109">
        <v>1.44653</v>
      </c>
      <c r="GZ109">
        <v>2.34741</v>
      </c>
      <c r="HA109">
        <v>33.1099</v>
      </c>
      <c r="HB109">
        <v>14.7712</v>
      </c>
      <c r="HC109">
        <v>18</v>
      </c>
      <c r="HD109">
        <v>531.55</v>
      </c>
      <c r="HE109">
        <v>523.45</v>
      </c>
      <c r="HF109">
        <v>24.9997</v>
      </c>
      <c r="HG109">
        <v>30.6801</v>
      </c>
      <c r="HH109">
        <v>30.0002</v>
      </c>
      <c r="HI109">
        <v>31.0298</v>
      </c>
      <c r="HJ109">
        <v>31.0364</v>
      </c>
      <c r="HK109">
        <v>21.5696</v>
      </c>
      <c r="HL109">
        <v>20.0583</v>
      </c>
      <c r="HM109">
        <v>100</v>
      </c>
      <c r="HN109">
        <v>25</v>
      </c>
      <c r="HO109">
        <v>420</v>
      </c>
      <c r="HP109">
        <v>21.5</v>
      </c>
      <c r="HQ109">
        <v>103.156</v>
      </c>
      <c r="HR109">
        <v>102.028</v>
      </c>
    </row>
    <row r="110" spans="1:226">
      <c r="A110">
        <v>92</v>
      </c>
      <c r="B110">
        <v>1774682160.5</v>
      </c>
      <c r="C110">
        <v>414.5</v>
      </c>
      <c r="D110" t="s">
        <v>546</v>
      </c>
      <c r="E110" t="s">
        <v>547</v>
      </c>
      <c r="F110">
        <v>5</v>
      </c>
      <c r="I110">
        <v>1774682157.6</v>
      </c>
      <c r="J110">
        <f>(K110)/1000</f>
        <v>0</v>
      </c>
      <c r="K110">
        <f>IF(BF110, AN110, AH110)</f>
        <v>0</v>
      </c>
      <c r="L110">
        <f>IF(BF110, AI110, AG110)</f>
        <v>0</v>
      </c>
      <c r="M110">
        <f>BH110 - IF(AU110&gt;1, L110*BB110*100.0/(AW110), 0)</f>
        <v>0</v>
      </c>
      <c r="N110">
        <f>((T110-J110/2)*M110-L110)/(T110+J110/2)</f>
        <v>0</v>
      </c>
      <c r="O110">
        <f>N110*(BO110+BP110)/1000.0</f>
        <v>0</v>
      </c>
      <c r="P110">
        <f>(BH110 - IF(AU110&gt;1, L110*BB110*100.0/(AW110), 0))*(BO110+BP110)/1000.0</f>
        <v>0</v>
      </c>
      <c r="Q110">
        <f>2.0/((1/S110-1/R110)+SIGN(S110)*SQRT((1/S110-1/R110)*(1/S110-1/R110) + 4*BC110/((BC110+1)*(BC110+1))*(2*1/S110*1/R110-1/R110*1/R110)))</f>
        <v>0</v>
      </c>
      <c r="R110">
        <f>IF(LEFT(BD110,1)&lt;&gt;"0",IF(LEFT(BD110,1)="1",3.0,BE110),$D$5+$E$5*(BV110*BO110/($K$5*1000))+$F$5*(BV110*BO110/($K$5*1000))*MAX(MIN(BB110,$J$5),$I$5)*MAX(MIN(BB110,$J$5),$I$5)+$G$5*MAX(MIN(BB110,$J$5),$I$5)*(BV110*BO110/($K$5*1000))+$H$5*(BV110*BO110/($K$5*1000))*(BV110*BO110/($K$5*1000)))</f>
        <v>0</v>
      </c>
      <c r="S110">
        <f>J110*(1000-(1000*0.61365*exp(17.502*W110/(240.97+W110))/(BO110+BP110)+BJ110)/2)/(1000*0.61365*exp(17.502*W110/(240.97+W110))/(BO110+BP110)-BJ110)</f>
        <v>0</v>
      </c>
      <c r="T110">
        <f>1/((BC110+1)/(Q110/1.6)+1/(R110/1.37)) + BC110/((BC110+1)/(Q110/1.6) + BC110/(R110/1.37))</f>
        <v>0</v>
      </c>
      <c r="U110">
        <f>(AX110*BA110)</f>
        <v>0</v>
      </c>
      <c r="V110">
        <f>(BQ110+(U110+2*0.95*5.67E-8*(((BQ110+$B$9)+273)^4-(BQ110+273)^4)-44100*J110)/(1.84*29.3*R110+8*0.95*5.67E-8*(BQ110+273)^3))</f>
        <v>0</v>
      </c>
      <c r="W110">
        <f>($C$9*BR110+$D$9*BS110+$E$9*V110)</f>
        <v>0</v>
      </c>
      <c r="X110">
        <f>0.61365*exp(17.502*W110/(240.97+W110))</f>
        <v>0</v>
      </c>
      <c r="Y110">
        <f>(Z110/AA110*100)</f>
        <v>0</v>
      </c>
      <c r="Z110">
        <f>BJ110*(BO110+BP110)/1000</f>
        <v>0</v>
      </c>
      <c r="AA110">
        <f>0.61365*exp(17.502*BQ110/(240.97+BQ110))</f>
        <v>0</v>
      </c>
      <c r="AB110">
        <f>(X110-BJ110*(BO110+BP110)/1000)</f>
        <v>0</v>
      </c>
      <c r="AC110">
        <f>(-J110*44100)</f>
        <v>0</v>
      </c>
      <c r="AD110">
        <f>2*29.3*R110*0.92*(BQ110-W110)</f>
        <v>0</v>
      </c>
      <c r="AE110">
        <f>2*0.95*5.67E-8*(((BQ110+$B$9)+273)^4-(W110+273)^4)</f>
        <v>0</v>
      </c>
      <c r="AF110">
        <f>U110+AE110+AC110+AD110</f>
        <v>0</v>
      </c>
      <c r="AG110">
        <f>BN110*AU110*(BI110-BH110*(1000-AU110*BK110)/(1000-AU110*BJ110))/(100*BB110)</f>
        <v>0</v>
      </c>
      <c r="AH110">
        <f>1000*BN110*AU110*(BJ110-BK110)/(100*BB110*(1000-AU110*BJ110))</f>
        <v>0</v>
      </c>
      <c r="AI110">
        <f>(AJ110 - AK110 - BO110*1E3/(8.314*(BQ110+273.15)) * AM110/BN110 * AL110) * BN110/(100*BB110) * (1000 - BK110)/1000</f>
        <v>0</v>
      </c>
      <c r="AJ110">
        <v>429.2031774652821</v>
      </c>
      <c r="AK110">
        <v>428.8367393939393</v>
      </c>
      <c r="AL110">
        <v>2.948426480622975E-05</v>
      </c>
      <c r="AM110">
        <v>61.35787655002243</v>
      </c>
      <c r="AN110">
        <f>(AP110 - AO110 + BO110*1E3/(8.314*(BQ110+273.15)) * AR110/BN110 * AQ110) * BN110/(100*BB110) * 1000/(1000 - AP110)</f>
        <v>0</v>
      </c>
      <c r="AO110">
        <v>21.53289177817645</v>
      </c>
      <c r="AP110">
        <v>21.52582867132869</v>
      </c>
      <c r="AQ110">
        <v>2.500903080542216E-06</v>
      </c>
      <c r="AR110">
        <v>91.88205700752289</v>
      </c>
      <c r="AS110">
        <v>0</v>
      </c>
      <c r="AT110">
        <v>0</v>
      </c>
      <c r="AU110">
        <f>IF(AS110*$H$15&gt;=AW110,1.0,(AW110/(AW110-AS110*$H$15)))</f>
        <v>0</v>
      </c>
      <c r="AV110">
        <f>(AU110-1)*100</f>
        <v>0</v>
      </c>
      <c r="AW110">
        <f>MAX(0,($B$15+$C$15*BV110)/(1+$D$15*BV110)*BO110/(BQ110+273)*$E$15)</f>
        <v>0</v>
      </c>
      <c r="AX110">
        <f>$B$13*BW110+$C$13*BX110+$F$13*CI110*(1-CL110)</f>
        <v>0</v>
      </c>
      <c r="AY110">
        <f>AX110*AZ110</f>
        <v>0</v>
      </c>
      <c r="AZ110">
        <f>($B$13*$D$11+$C$13*$D$11+$F$13*((CV110+CN110)/MAX(CV110+CN110+CW110, 0.1)*$I$11+CW110/MAX(CV110+CN110+CW110, 0.1)*$J$11))/($B$13+$C$13+$F$13)</f>
        <v>0</v>
      </c>
      <c r="BA110">
        <f>($B$13*$K$11+$C$13*$K$11+$F$13*((CV110+CN110)/MAX(CV110+CN110+CW110, 0.1)*$P$11+CW110/MAX(CV110+CN110+CW110, 0.1)*$Q$11))/($B$13+$C$13+$F$13)</f>
        <v>0</v>
      </c>
      <c r="BB110">
        <v>6</v>
      </c>
      <c r="BC110">
        <v>0.5</v>
      </c>
      <c r="BD110" t="s">
        <v>358</v>
      </c>
      <c r="BE110">
        <v>2</v>
      </c>
      <c r="BF110" t="b">
        <v>1</v>
      </c>
      <c r="BG110">
        <v>1774682157.6</v>
      </c>
      <c r="BH110">
        <v>419.5895</v>
      </c>
      <c r="BI110">
        <v>419.9665</v>
      </c>
      <c r="BJ110">
        <v>21.52522</v>
      </c>
      <c r="BK110">
        <v>21.53274</v>
      </c>
      <c r="BL110">
        <v>419.9511000000001</v>
      </c>
      <c r="BM110">
        <v>21.22761</v>
      </c>
      <c r="BN110">
        <v>500.0393999999999</v>
      </c>
      <c r="BO110">
        <v>101.0245</v>
      </c>
      <c r="BP110">
        <v>0.10011258</v>
      </c>
      <c r="BQ110">
        <v>26.84368</v>
      </c>
      <c r="BR110">
        <v>27.71091</v>
      </c>
      <c r="BS110">
        <v>999.9</v>
      </c>
      <c r="BT110">
        <v>0</v>
      </c>
      <c r="BU110">
        <v>0</v>
      </c>
      <c r="BV110">
        <v>10010.39</v>
      </c>
      <c r="BW110">
        <v>0</v>
      </c>
      <c r="BX110">
        <v>0.3833920000000001</v>
      </c>
      <c r="BY110">
        <v>-0.3769653</v>
      </c>
      <c r="BZ110">
        <v>428.82</v>
      </c>
      <c r="CA110">
        <v>429.2086</v>
      </c>
      <c r="CB110">
        <v>-0.007521057</v>
      </c>
      <c r="CC110">
        <v>419.9665</v>
      </c>
      <c r="CD110">
        <v>21.53274</v>
      </c>
      <c r="CE110">
        <v>2.174572</v>
      </c>
      <c r="CF110">
        <v>2.175331</v>
      </c>
      <c r="CG110">
        <v>18.7762</v>
      </c>
      <c r="CH110">
        <v>18.78178</v>
      </c>
      <c r="CI110">
        <v>1499.999</v>
      </c>
      <c r="CJ110">
        <v>0</v>
      </c>
      <c r="CK110">
        <v>1</v>
      </c>
      <c r="CL110">
        <v>0</v>
      </c>
      <c r="CM110">
        <v>2.02767</v>
      </c>
      <c r="CN110">
        <v>0</v>
      </c>
      <c r="CO110">
        <v>79.19969</v>
      </c>
      <c r="CP110">
        <v>7673.488</v>
      </c>
      <c r="CQ110">
        <v>38.7185</v>
      </c>
      <c r="CR110">
        <v>39.812</v>
      </c>
      <c r="CS110">
        <v>39.312</v>
      </c>
      <c r="CT110">
        <v>38.2872</v>
      </c>
      <c r="CU110">
        <v>38.75</v>
      </c>
      <c r="CV110">
        <v>0</v>
      </c>
      <c r="CW110">
        <v>1499.999</v>
      </c>
      <c r="CX110">
        <v>0</v>
      </c>
      <c r="CY110">
        <v>1774682159</v>
      </c>
      <c r="CZ110">
        <v>0</v>
      </c>
      <c r="DA110">
        <v>1774666326.5</v>
      </c>
      <c r="DB110" t="s">
        <v>359</v>
      </c>
      <c r="DC110">
        <v>1774666322</v>
      </c>
      <c r="DD110">
        <v>1774666326.5</v>
      </c>
      <c r="DE110">
        <v>2</v>
      </c>
      <c r="DF110">
        <v>0.343</v>
      </c>
      <c r="DG110">
        <v>-0.026</v>
      </c>
      <c r="DH110">
        <v>-0.36</v>
      </c>
      <c r="DI110">
        <v>0.298</v>
      </c>
      <c r="DJ110">
        <v>420</v>
      </c>
      <c r="DK110">
        <v>22</v>
      </c>
      <c r="DL110">
        <v>0.17</v>
      </c>
      <c r="DM110">
        <v>0.02</v>
      </c>
      <c r="DN110">
        <v>-0.3987724</v>
      </c>
      <c r="DO110">
        <v>0.1635414934333949</v>
      </c>
      <c r="DP110">
        <v>0.02685005822414543</v>
      </c>
      <c r="DQ110">
        <v>0</v>
      </c>
      <c r="DR110">
        <v>-0.007930088499999998</v>
      </c>
      <c r="DS110">
        <v>0.0008838790243902617</v>
      </c>
      <c r="DT110">
        <v>0.0007760563351701665</v>
      </c>
      <c r="DU110">
        <v>1</v>
      </c>
      <c r="DV110">
        <v>1</v>
      </c>
      <c r="DW110">
        <v>2</v>
      </c>
      <c r="DX110" t="s">
        <v>367</v>
      </c>
      <c r="DY110">
        <v>3.13063</v>
      </c>
      <c r="DZ110">
        <v>2.8066</v>
      </c>
      <c r="EA110">
        <v>0.0997675</v>
      </c>
      <c r="EB110">
        <v>0.0994768</v>
      </c>
      <c r="EC110">
        <v>0.105953</v>
      </c>
      <c r="ED110">
        <v>0.105664</v>
      </c>
      <c r="EE110">
        <v>21151.3</v>
      </c>
      <c r="EF110">
        <v>27421.5</v>
      </c>
      <c r="EG110">
        <v>26450.4</v>
      </c>
      <c r="EH110">
        <v>33003.3</v>
      </c>
      <c r="EI110">
        <v>34929.8</v>
      </c>
      <c r="EJ110">
        <v>40309.9</v>
      </c>
      <c r="EK110">
        <v>41101.1</v>
      </c>
      <c r="EL110">
        <v>46063.2</v>
      </c>
      <c r="EM110">
        <v>2.03548</v>
      </c>
      <c r="EN110">
        <v>2.0016</v>
      </c>
      <c r="EO110">
        <v>0.115186</v>
      </c>
      <c r="EP110">
        <v>0</v>
      </c>
      <c r="EQ110">
        <v>25.8319</v>
      </c>
      <c r="ER110">
        <v>999.9</v>
      </c>
      <c r="ES110">
        <v>67.5</v>
      </c>
      <c r="ET110">
        <v>27.4</v>
      </c>
      <c r="EU110">
        <v>24.4832</v>
      </c>
      <c r="EV110">
        <v>61.2526</v>
      </c>
      <c r="EW110">
        <v>31.6627</v>
      </c>
      <c r="EX110">
        <v>1</v>
      </c>
      <c r="EY110">
        <v>0.288679</v>
      </c>
      <c r="EZ110">
        <v>0.466149</v>
      </c>
      <c r="FA110">
        <v>20.2748</v>
      </c>
      <c r="FB110">
        <v>5.18764</v>
      </c>
      <c r="FC110">
        <v>11.9441</v>
      </c>
      <c r="FD110">
        <v>4.9556</v>
      </c>
      <c r="FE110">
        <v>3.285</v>
      </c>
      <c r="FF110">
        <v>9999</v>
      </c>
      <c r="FG110">
        <v>9999</v>
      </c>
      <c r="FH110">
        <v>9999</v>
      </c>
      <c r="FI110">
        <v>999.9</v>
      </c>
      <c r="FJ110">
        <v>1.86127</v>
      </c>
      <c r="FK110">
        <v>1.86264</v>
      </c>
      <c r="FL110">
        <v>1.86005</v>
      </c>
      <c r="FM110">
        <v>1.85837</v>
      </c>
      <c r="FN110">
        <v>1.8621</v>
      </c>
      <c r="FO110">
        <v>1.85887</v>
      </c>
      <c r="FP110">
        <v>1.85791</v>
      </c>
      <c r="FQ110">
        <v>1.86081</v>
      </c>
      <c r="FR110">
        <v>0</v>
      </c>
      <c r="FS110">
        <v>0</v>
      </c>
      <c r="FT110">
        <v>0</v>
      </c>
      <c r="FU110">
        <v>4.5</v>
      </c>
      <c r="FV110" t="s">
        <v>361</v>
      </c>
      <c r="FW110" t="s">
        <v>362</v>
      </c>
      <c r="FX110" t="s">
        <v>363</v>
      </c>
      <c r="FY110" t="s">
        <v>364</v>
      </c>
      <c r="FZ110" t="s">
        <v>364</v>
      </c>
      <c r="GA110" t="s">
        <v>363</v>
      </c>
      <c r="GB110">
        <v>0</v>
      </c>
      <c r="GC110">
        <v>100</v>
      </c>
      <c r="GD110">
        <v>100</v>
      </c>
      <c r="GE110">
        <v>-0.361</v>
      </c>
      <c r="GF110">
        <v>0.2976</v>
      </c>
      <c r="GG110">
        <v>-1.589593225013521</v>
      </c>
      <c r="GH110">
        <v>0.00192992804097616</v>
      </c>
      <c r="GI110">
        <v>3.244687122451424E-06</v>
      </c>
      <c r="GJ110">
        <v>-2.087531120305573E-09</v>
      </c>
      <c r="GK110">
        <v>0.05776174702018427</v>
      </c>
      <c r="GL110">
        <v>0.005089068596103195</v>
      </c>
      <c r="GM110">
        <v>0.0003257216593697226</v>
      </c>
      <c r="GN110">
        <v>-1.562898368296355E-06</v>
      </c>
      <c r="GO110">
        <v>0</v>
      </c>
      <c r="GP110">
        <v>1257</v>
      </c>
      <c r="GQ110">
        <v>1</v>
      </c>
      <c r="GR110">
        <v>31</v>
      </c>
      <c r="GS110">
        <v>264</v>
      </c>
      <c r="GT110">
        <v>263.9</v>
      </c>
      <c r="GU110">
        <v>1.07788</v>
      </c>
      <c r="GV110">
        <v>2.39258</v>
      </c>
      <c r="GW110">
        <v>1.44775</v>
      </c>
      <c r="GX110">
        <v>2.20337</v>
      </c>
      <c r="GY110">
        <v>1.44653</v>
      </c>
      <c r="GZ110">
        <v>2.28638</v>
      </c>
      <c r="HA110">
        <v>33.1099</v>
      </c>
      <c r="HB110">
        <v>14.7625</v>
      </c>
      <c r="HC110">
        <v>18</v>
      </c>
      <c r="HD110">
        <v>531.76</v>
      </c>
      <c r="HE110">
        <v>523.314</v>
      </c>
      <c r="HF110">
        <v>24.9998</v>
      </c>
      <c r="HG110">
        <v>30.6825</v>
      </c>
      <c r="HH110">
        <v>30.0002</v>
      </c>
      <c r="HI110">
        <v>31.0322</v>
      </c>
      <c r="HJ110">
        <v>31.0364</v>
      </c>
      <c r="HK110">
        <v>21.5722</v>
      </c>
      <c r="HL110">
        <v>20.0583</v>
      </c>
      <c r="HM110">
        <v>100</v>
      </c>
      <c r="HN110">
        <v>25</v>
      </c>
      <c r="HO110">
        <v>420</v>
      </c>
      <c r="HP110">
        <v>21.5</v>
      </c>
      <c r="HQ110">
        <v>103.156</v>
      </c>
      <c r="HR110">
        <v>102.029</v>
      </c>
    </row>
    <row r="111" spans="1:226">
      <c r="A111">
        <v>93</v>
      </c>
      <c r="B111">
        <v>1774682164.5</v>
      </c>
      <c r="C111">
        <v>418.5</v>
      </c>
      <c r="D111" t="s">
        <v>548</v>
      </c>
      <c r="E111" t="s">
        <v>549</v>
      </c>
      <c r="F111">
        <v>5</v>
      </c>
      <c r="I111">
        <v>1774682161.6</v>
      </c>
      <c r="J111">
        <f>(K111)/1000</f>
        <v>0</v>
      </c>
      <c r="K111">
        <f>IF(BF111, AN111, AH111)</f>
        <v>0</v>
      </c>
      <c r="L111">
        <f>IF(BF111, AI111, AG111)</f>
        <v>0</v>
      </c>
      <c r="M111">
        <f>BH111 - IF(AU111&gt;1, L111*BB111*100.0/(AW111), 0)</f>
        <v>0</v>
      </c>
      <c r="N111">
        <f>((T111-J111/2)*M111-L111)/(T111+J111/2)</f>
        <v>0</v>
      </c>
      <c r="O111">
        <f>N111*(BO111+BP111)/1000.0</f>
        <v>0</v>
      </c>
      <c r="P111">
        <f>(BH111 - IF(AU111&gt;1, L111*BB111*100.0/(AW111), 0))*(BO111+BP111)/1000.0</f>
        <v>0</v>
      </c>
      <c r="Q111">
        <f>2.0/((1/S111-1/R111)+SIGN(S111)*SQRT((1/S111-1/R111)*(1/S111-1/R111) + 4*BC111/((BC111+1)*(BC111+1))*(2*1/S111*1/R111-1/R111*1/R111)))</f>
        <v>0</v>
      </c>
      <c r="R111">
        <f>IF(LEFT(BD111,1)&lt;&gt;"0",IF(LEFT(BD111,1)="1",3.0,BE111),$D$5+$E$5*(BV111*BO111/($K$5*1000))+$F$5*(BV111*BO111/($K$5*1000))*MAX(MIN(BB111,$J$5),$I$5)*MAX(MIN(BB111,$J$5),$I$5)+$G$5*MAX(MIN(BB111,$J$5),$I$5)*(BV111*BO111/($K$5*1000))+$H$5*(BV111*BO111/($K$5*1000))*(BV111*BO111/($K$5*1000)))</f>
        <v>0</v>
      </c>
      <c r="S111">
        <f>J111*(1000-(1000*0.61365*exp(17.502*W111/(240.97+W111))/(BO111+BP111)+BJ111)/2)/(1000*0.61365*exp(17.502*W111/(240.97+W111))/(BO111+BP111)-BJ111)</f>
        <v>0</v>
      </c>
      <c r="T111">
        <f>1/((BC111+1)/(Q111/1.6)+1/(R111/1.37)) + BC111/((BC111+1)/(Q111/1.6) + BC111/(R111/1.37))</f>
        <v>0</v>
      </c>
      <c r="U111">
        <f>(AX111*BA111)</f>
        <v>0</v>
      </c>
      <c r="V111">
        <f>(BQ111+(U111+2*0.95*5.67E-8*(((BQ111+$B$9)+273)^4-(BQ111+273)^4)-44100*J111)/(1.84*29.3*R111+8*0.95*5.67E-8*(BQ111+273)^3))</f>
        <v>0</v>
      </c>
      <c r="W111">
        <f>($C$9*BR111+$D$9*BS111+$E$9*V111)</f>
        <v>0</v>
      </c>
      <c r="X111">
        <f>0.61365*exp(17.502*W111/(240.97+W111))</f>
        <v>0</v>
      </c>
      <c r="Y111">
        <f>(Z111/AA111*100)</f>
        <v>0</v>
      </c>
      <c r="Z111">
        <f>BJ111*(BO111+BP111)/1000</f>
        <v>0</v>
      </c>
      <c r="AA111">
        <f>0.61365*exp(17.502*BQ111/(240.97+BQ111))</f>
        <v>0</v>
      </c>
      <c r="AB111">
        <f>(X111-BJ111*(BO111+BP111)/1000)</f>
        <v>0</v>
      </c>
      <c r="AC111">
        <f>(-J111*44100)</f>
        <v>0</v>
      </c>
      <c r="AD111">
        <f>2*29.3*R111*0.92*(BQ111-W111)</f>
        <v>0</v>
      </c>
      <c r="AE111">
        <f>2*0.95*5.67E-8*(((BQ111+$B$9)+273)^4-(W111+273)^4)</f>
        <v>0</v>
      </c>
      <c r="AF111">
        <f>U111+AE111+AC111+AD111</f>
        <v>0</v>
      </c>
      <c r="AG111">
        <f>BN111*AU111*(BI111-BH111*(1000-AU111*BK111)/(1000-AU111*BJ111))/(100*BB111)</f>
        <v>0</v>
      </c>
      <c r="AH111">
        <f>1000*BN111*AU111*(BJ111-BK111)/(100*BB111*(1000-AU111*BJ111))</f>
        <v>0</v>
      </c>
      <c r="AI111">
        <f>(AJ111 - AK111 - BO111*1E3/(8.314*(BQ111+273.15)) * AM111/BN111 * AL111) * BN111/(100*BB111) * (1000 - BK111)/1000</f>
        <v>0</v>
      </c>
      <c r="AJ111">
        <v>429.2155965135436</v>
      </c>
      <c r="AK111">
        <v>428.8247090909092</v>
      </c>
      <c r="AL111">
        <v>-4.697644435782272E-06</v>
      </c>
      <c r="AM111">
        <v>61.35787655002243</v>
      </c>
      <c r="AN111">
        <f>(AP111 - AO111 + BO111*1E3/(8.314*(BQ111+273.15)) * AR111/BN111 * AQ111) * BN111/(100*BB111) * 1000/(1000 - AP111)</f>
        <v>0</v>
      </c>
      <c r="AO111">
        <v>21.53301373219231</v>
      </c>
      <c r="AP111">
        <v>21.53011048951049</v>
      </c>
      <c r="AQ111">
        <v>4.80235316618416E-06</v>
      </c>
      <c r="AR111">
        <v>91.88205700752289</v>
      </c>
      <c r="AS111">
        <v>0</v>
      </c>
      <c r="AT111">
        <v>0</v>
      </c>
      <c r="AU111">
        <f>IF(AS111*$H$15&gt;=AW111,1.0,(AW111/(AW111-AS111*$H$15)))</f>
        <v>0</v>
      </c>
      <c r="AV111">
        <f>(AU111-1)*100</f>
        <v>0</v>
      </c>
      <c r="AW111">
        <f>MAX(0,($B$15+$C$15*BV111)/(1+$D$15*BV111)*BO111/(BQ111+273)*$E$15)</f>
        <v>0</v>
      </c>
      <c r="AX111">
        <f>$B$13*BW111+$C$13*BX111+$F$13*CI111*(1-CL111)</f>
        <v>0</v>
      </c>
      <c r="AY111">
        <f>AX111*AZ111</f>
        <v>0</v>
      </c>
      <c r="AZ111">
        <f>($B$13*$D$11+$C$13*$D$11+$F$13*((CV111+CN111)/MAX(CV111+CN111+CW111, 0.1)*$I$11+CW111/MAX(CV111+CN111+CW111, 0.1)*$J$11))/($B$13+$C$13+$F$13)</f>
        <v>0</v>
      </c>
      <c r="BA111">
        <f>($B$13*$K$11+$C$13*$K$11+$F$13*((CV111+CN111)/MAX(CV111+CN111+CW111, 0.1)*$P$11+CW111/MAX(CV111+CN111+CW111, 0.1)*$Q$11))/($B$13+$C$13+$F$13)</f>
        <v>0</v>
      </c>
      <c r="BB111">
        <v>6</v>
      </c>
      <c r="BC111">
        <v>0.5</v>
      </c>
      <c r="BD111" t="s">
        <v>358</v>
      </c>
      <c r="BE111">
        <v>2</v>
      </c>
      <c r="BF111" t="b">
        <v>1</v>
      </c>
      <c r="BG111">
        <v>1774682161.6</v>
      </c>
      <c r="BH111">
        <v>419.5916</v>
      </c>
      <c r="BI111">
        <v>419.9805</v>
      </c>
      <c r="BJ111">
        <v>21.52792</v>
      </c>
      <c r="BK111">
        <v>21.53319</v>
      </c>
      <c r="BL111">
        <v>419.9533</v>
      </c>
      <c r="BM111">
        <v>21.23025</v>
      </c>
      <c r="BN111">
        <v>500.0826999999999</v>
      </c>
      <c r="BO111">
        <v>101.0238</v>
      </c>
      <c r="BP111">
        <v>0.10017971</v>
      </c>
      <c r="BQ111">
        <v>26.84236</v>
      </c>
      <c r="BR111">
        <v>27.70952</v>
      </c>
      <c r="BS111">
        <v>999.9</v>
      </c>
      <c r="BT111">
        <v>0</v>
      </c>
      <c r="BU111">
        <v>0</v>
      </c>
      <c r="BV111">
        <v>9983.245000000001</v>
      </c>
      <c r="BW111">
        <v>0</v>
      </c>
      <c r="BX111">
        <v>0.3833920000000001</v>
      </c>
      <c r="BY111">
        <v>-0.3888032</v>
      </c>
      <c r="BZ111">
        <v>428.8234</v>
      </c>
      <c r="CA111">
        <v>429.2232</v>
      </c>
      <c r="CB111">
        <v>-0.005243684</v>
      </c>
      <c r="CC111">
        <v>419.9805</v>
      </c>
      <c r="CD111">
        <v>21.53319</v>
      </c>
      <c r="CE111">
        <v>2.174832</v>
      </c>
      <c r="CF111">
        <v>2.17536</v>
      </c>
      <c r="CG111">
        <v>18.77813</v>
      </c>
      <c r="CH111">
        <v>18.78201</v>
      </c>
      <c r="CI111">
        <v>1500.002</v>
      </c>
      <c r="CJ111">
        <v>0</v>
      </c>
      <c r="CK111">
        <v>1</v>
      </c>
      <c r="CL111">
        <v>0</v>
      </c>
      <c r="CM111">
        <v>1.66924</v>
      </c>
      <c r="CN111">
        <v>0</v>
      </c>
      <c r="CO111">
        <v>79.33989</v>
      </c>
      <c r="CP111">
        <v>7673.512</v>
      </c>
      <c r="CQ111">
        <v>38.687</v>
      </c>
      <c r="CR111">
        <v>39.812</v>
      </c>
      <c r="CS111">
        <v>39.312</v>
      </c>
      <c r="CT111">
        <v>38.27480000000001</v>
      </c>
      <c r="CU111">
        <v>38.75</v>
      </c>
      <c r="CV111">
        <v>0</v>
      </c>
      <c r="CW111">
        <v>1500.002</v>
      </c>
      <c r="CX111">
        <v>0</v>
      </c>
      <c r="CY111">
        <v>1774682162.6</v>
      </c>
      <c r="CZ111">
        <v>0</v>
      </c>
      <c r="DA111">
        <v>1774666326.5</v>
      </c>
      <c r="DB111" t="s">
        <v>359</v>
      </c>
      <c r="DC111">
        <v>1774666322</v>
      </c>
      <c r="DD111">
        <v>1774666326.5</v>
      </c>
      <c r="DE111">
        <v>2</v>
      </c>
      <c r="DF111">
        <v>0.343</v>
      </c>
      <c r="DG111">
        <v>-0.026</v>
      </c>
      <c r="DH111">
        <v>-0.36</v>
      </c>
      <c r="DI111">
        <v>0.298</v>
      </c>
      <c r="DJ111">
        <v>420</v>
      </c>
      <c r="DK111">
        <v>22</v>
      </c>
      <c r="DL111">
        <v>0.17</v>
      </c>
      <c r="DM111">
        <v>0.02</v>
      </c>
      <c r="DN111">
        <v>-0.39448165</v>
      </c>
      <c r="DO111">
        <v>0.1231523527204517</v>
      </c>
      <c r="DP111">
        <v>0.0281572190419704</v>
      </c>
      <c r="DQ111">
        <v>0</v>
      </c>
      <c r="DR111">
        <v>-0.007487441</v>
      </c>
      <c r="DS111">
        <v>0.01155233020637901</v>
      </c>
      <c r="DT111">
        <v>0.001450746635542885</v>
      </c>
      <c r="DU111">
        <v>1</v>
      </c>
      <c r="DV111">
        <v>1</v>
      </c>
      <c r="DW111">
        <v>2</v>
      </c>
      <c r="DX111" t="s">
        <v>367</v>
      </c>
      <c r="DY111">
        <v>3.13046</v>
      </c>
      <c r="DZ111">
        <v>2.80629</v>
      </c>
      <c r="EA111">
        <v>0.0997668</v>
      </c>
      <c r="EB111">
        <v>0.0994872</v>
      </c>
      <c r="EC111">
        <v>0.105964</v>
      </c>
      <c r="ED111">
        <v>0.105666</v>
      </c>
      <c r="EE111">
        <v>21151.2</v>
      </c>
      <c r="EF111">
        <v>27421.1</v>
      </c>
      <c r="EG111">
        <v>26450.3</v>
      </c>
      <c r="EH111">
        <v>33003.2</v>
      </c>
      <c r="EI111">
        <v>34929.4</v>
      </c>
      <c r="EJ111">
        <v>40309.5</v>
      </c>
      <c r="EK111">
        <v>41101.1</v>
      </c>
      <c r="EL111">
        <v>46062.8</v>
      </c>
      <c r="EM111">
        <v>2.03533</v>
      </c>
      <c r="EN111">
        <v>2.00185</v>
      </c>
      <c r="EO111">
        <v>0.114236</v>
      </c>
      <c r="EP111">
        <v>0</v>
      </c>
      <c r="EQ111">
        <v>25.8302</v>
      </c>
      <c r="ER111">
        <v>999.9</v>
      </c>
      <c r="ES111">
        <v>67.5</v>
      </c>
      <c r="ET111">
        <v>27.4</v>
      </c>
      <c r="EU111">
        <v>24.4817</v>
      </c>
      <c r="EV111">
        <v>61.1526</v>
      </c>
      <c r="EW111">
        <v>31.5905</v>
      </c>
      <c r="EX111">
        <v>1</v>
      </c>
      <c r="EY111">
        <v>0.288679</v>
      </c>
      <c r="EZ111">
        <v>0.466803</v>
      </c>
      <c r="FA111">
        <v>20.2749</v>
      </c>
      <c r="FB111">
        <v>5.18839</v>
      </c>
      <c r="FC111">
        <v>11.9441</v>
      </c>
      <c r="FD111">
        <v>4.95575</v>
      </c>
      <c r="FE111">
        <v>3.285</v>
      </c>
      <c r="FF111">
        <v>9999</v>
      </c>
      <c r="FG111">
        <v>9999</v>
      </c>
      <c r="FH111">
        <v>9999</v>
      </c>
      <c r="FI111">
        <v>999.9</v>
      </c>
      <c r="FJ111">
        <v>1.86127</v>
      </c>
      <c r="FK111">
        <v>1.86264</v>
      </c>
      <c r="FL111">
        <v>1.86005</v>
      </c>
      <c r="FM111">
        <v>1.85837</v>
      </c>
      <c r="FN111">
        <v>1.86212</v>
      </c>
      <c r="FO111">
        <v>1.85888</v>
      </c>
      <c r="FP111">
        <v>1.85791</v>
      </c>
      <c r="FQ111">
        <v>1.86081</v>
      </c>
      <c r="FR111">
        <v>0</v>
      </c>
      <c r="FS111">
        <v>0</v>
      </c>
      <c r="FT111">
        <v>0</v>
      </c>
      <c r="FU111">
        <v>4.5</v>
      </c>
      <c r="FV111" t="s">
        <v>361</v>
      </c>
      <c r="FW111" t="s">
        <v>362</v>
      </c>
      <c r="FX111" t="s">
        <v>363</v>
      </c>
      <c r="FY111" t="s">
        <v>364</v>
      </c>
      <c r="FZ111" t="s">
        <v>364</v>
      </c>
      <c r="GA111" t="s">
        <v>363</v>
      </c>
      <c r="GB111">
        <v>0</v>
      </c>
      <c r="GC111">
        <v>100</v>
      </c>
      <c r="GD111">
        <v>100</v>
      </c>
      <c r="GE111">
        <v>-0.362</v>
      </c>
      <c r="GF111">
        <v>0.2977</v>
      </c>
      <c r="GG111">
        <v>-1.589593225013521</v>
      </c>
      <c r="GH111">
        <v>0.00192992804097616</v>
      </c>
      <c r="GI111">
        <v>3.244687122451424E-06</v>
      </c>
      <c r="GJ111">
        <v>-2.087531120305573E-09</v>
      </c>
      <c r="GK111">
        <v>0.05776174702018427</v>
      </c>
      <c r="GL111">
        <v>0.005089068596103195</v>
      </c>
      <c r="GM111">
        <v>0.0003257216593697226</v>
      </c>
      <c r="GN111">
        <v>-1.562898368296355E-06</v>
      </c>
      <c r="GO111">
        <v>0</v>
      </c>
      <c r="GP111">
        <v>1257</v>
      </c>
      <c r="GQ111">
        <v>1</v>
      </c>
      <c r="GR111">
        <v>31</v>
      </c>
      <c r="GS111">
        <v>264</v>
      </c>
      <c r="GT111">
        <v>264</v>
      </c>
      <c r="GU111">
        <v>1.07788</v>
      </c>
      <c r="GV111">
        <v>2.40234</v>
      </c>
      <c r="GW111">
        <v>1.44775</v>
      </c>
      <c r="GX111">
        <v>2.20337</v>
      </c>
      <c r="GY111">
        <v>1.44653</v>
      </c>
      <c r="GZ111">
        <v>2.27051</v>
      </c>
      <c r="HA111">
        <v>33.1099</v>
      </c>
      <c r="HB111">
        <v>14.7625</v>
      </c>
      <c r="HC111">
        <v>18</v>
      </c>
      <c r="HD111">
        <v>531.665</v>
      </c>
      <c r="HE111">
        <v>523.484</v>
      </c>
      <c r="HF111">
        <v>25</v>
      </c>
      <c r="HG111">
        <v>30.6825</v>
      </c>
      <c r="HH111">
        <v>30.0002</v>
      </c>
      <c r="HI111">
        <v>31.0322</v>
      </c>
      <c r="HJ111">
        <v>31.0364</v>
      </c>
      <c r="HK111">
        <v>21.5709</v>
      </c>
      <c r="HL111">
        <v>20.0583</v>
      </c>
      <c r="HM111">
        <v>100</v>
      </c>
      <c r="HN111">
        <v>25</v>
      </c>
      <c r="HO111">
        <v>420</v>
      </c>
      <c r="HP111">
        <v>21.5</v>
      </c>
      <c r="HQ111">
        <v>103.156</v>
      </c>
      <c r="HR111">
        <v>102.029</v>
      </c>
    </row>
    <row r="112" spans="1:226">
      <c r="A112">
        <v>94</v>
      </c>
      <c r="B112">
        <v>1774682168.5</v>
      </c>
      <c r="C112">
        <v>422.5</v>
      </c>
      <c r="D112" t="s">
        <v>550</v>
      </c>
      <c r="E112" t="s">
        <v>551</v>
      </c>
      <c r="F112">
        <v>5</v>
      </c>
      <c r="I112">
        <v>1774682165.6</v>
      </c>
      <c r="J112">
        <f>(K112)/1000</f>
        <v>0</v>
      </c>
      <c r="K112">
        <f>IF(BF112, AN112, AH112)</f>
        <v>0</v>
      </c>
      <c r="L112">
        <f>IF(BF112, AI112, AG112)</f>
        <v>0</v>
      </c>
      <c r="M112">
        <f>BH112 - IF(AU112&gt;1, L112*BB112*100.0/(AW112), 0)</f>
        <v>0</v>
      </c>
      <c r="N112">
        <f>((T112-J112/2)*M112-L112)/(T112+J112/2)</f>
        <v>0</v>
      </c>
      <c r="O112">
        <f>N112*(BO112+BP112)/1000.0</f>
        <v>0</v>
      </c>
      <c r="P112">
        <f>(BH112 - IF(AU112&gt;1, L112*BB112*100.0/(AW112), 0))*(BO112+BP112)/1000.0</f>
        <v>0</v>
      </c>
      <c r="Q112">
        <f>2.0/((1/S112-1/R112)+SIGN(S112)*SQRT((1/S112-1/R112)*(1/S112-1/R112) + 4*BC112/((BC112+1)*(BC112+1))*(2*1/S112*1/R112-1/R112*1/R112)))</f>
        <v>0</v>
      </c>
      <c r="R112">
        <f>IF(LEFT(BD112,1)&lt;&gt;"0",IF(LEFT(BD112,1)="1",3.0,BE112),$D$5+$E$5*(BV112*BO112/($K$5*1000))+$F$5*(BV112*BO112/($K$5*1000))*MAX(MIN(BB112,$J$5),$I$5)*MAX(MIN(BB112,$J$5),$I$5)+$G$5*MAX(MIN(BB112,$J$5),$I$5)*(BV112*BO112/($K$5*1000))+$H$5*(BV112*BO112/($K$5*1000))*(BV112*BO112/($K$5*1000)))</f>
        <v>0</v>
      </c>
      <c r="S112">
        <f>J112*(1000-(1000*0.61365*exp(17.502*W112/(240.97+W112))/(BO112+BP112)+BJ112)/2)/(1000*0.61365*exp(17.502*W112/(240.97+W112))/(BO112+BP112)-BJ112)</f>
        <v>0</v>
      </c>
      <c r="T112">
        <f>1/((BC112+1)/(Q112/1.6)+1/(R112/1.37)) + BC112/((BC112+1)/(Q112/1.6) + BC112/(R112/1.37))</f>
        <v>0</v>
      </c>
      <c r="U112">
        <f>(AX112*BA112)</f>
        <v>0</v>
      </c>
      <c r="V112">
        <f>(BQ112+(U112+2*0.95*5.67E-8*(((BQ112+$B$9)+273)^4-(BQ112+273)^4)-44100*J112)/(1.84*29.3*R112+8*0.95*5.67E-8*(BQ112+273)^3))</f>
        <v>0</v>
      </c>
      <c r="W112">
        <f>($C$9*BR112+$D$9*BS112+$E$9*V112)</f>
        <v>0</v>
      </c>
      <c r="X112">
        <f>0.61365*exp(17.502*W112/(240.97+W112))</f>
        <v>0</v>
      </c>
      <c r="Y112">
        <f>(Z112/AA112*100)</f>
        <v>0</v>
      </c>
      <c r="Z112">
        <f>BJ112*(BO112+BP112)/1000</f>
        <v>0</v>
      </c>
      <c r="AA112">
        <f>0.61365*exp(17.502*BQ112/(240.97+BQ112))</f>
        <v>0</v>
      </c>
      <c r="AB112">
        <f>(X112-BJ112*(BO112+BP112)/1000)</f>
        <v>0</v>
      </c>
      <c r="AC112">
        <f>(-J112*44100)</f>
        <v>0</v>
      </c>
      <c r="AD112">
        <f>2*29.3*R112*0.92*(BQ112-W112)</f>
        <v>0</v>
      </c>
      <c r="AE112">
        <f>2*0.95*5.67E-8*(((BQ112+$B$9)+273)^4-(W112+273)^4)</f>
        <v>0</v>
      </c>
      <c r="AF112">
        <f>U112+AE112+AC112+AD112</f>
        <v>0</v>
      </c>
      <c r="AG112">
        <f>BN112*AU112*(BI112-BH112*(1000-AU112*BK112)/(1000-AU112*BJ112))/(100*BB112)</f>
        <v>0</v>
      </c>
      <c r="AH112">
        <f>1000*BN112*AU112*(BJ112-BK112)/(100*BB112*(1000-AU112*BJ112))</f>
        <v>0</v>
      </c>
      <c r="AI112">
        <f>(AJ112 - AK112 - BO112*1E3/(8.314*(BQ112+273.15)) * AM112/BN112 * AL112) * BN112/(100*BB112) * (1000 - BK112)/1000</f>
        <v>0</v>
      </c>
      <c r="AJ112">
        <v>429.2662215529979</v>
      </c>
      <c r="AK112">
        <v>428.8827575757575</v>
      </c>
      <c r="AL112">
        <v>4.756827700173969E-05</v>
      </c>
      <c r="AM112">
        <v>61.35787655002243</v>
      </c>
      <c r="AN112">
        <f>(AP112 - AO112 + BO112*1E3/(8.314*(BQ112+273.15)) * AR112/BN112 * AQ112) * BN112/(100*BB112) * 1000/(1000 - AP112)</f>
        <v>0</v>
      </c>
      <c r="AO112">
        <v>21.53355429205422</v>
      </c>
      <c r="AP112">
        <v>21.52449370629372</v>
      </c>
      <c r="AQ112">
        <v>-2.028426728685357E-06</v>
      </c>
      <c r="AR112">
        <v>91.88205700752289</v>
      </c>
      <c r="AS112">
        <v>0</v>
      </c>
      <c r="AT112">
        <v>0</v>
      </c>
      <c r="AU112">
        <f>IF(AS112*$H$15&gt;=AW112,1.0,(AW112/(AW112-AS112*$H$15)))</f>
        <v>0</v>
      </c>
      <c r="AV112">
        <f>(AU112-1)*100</f>
        <v>0</v>
      </c>
      <c r="AW112">
        <f>MAX(0,($B$15+$C$15*BV112)/(1+$D$15*BV112)*BO112/(BQ112+273)*$E$15)</f>
        <v>0</v>
      </c>
      <c r="AX112">
        <f>$B$13*BW112+$C$13*BX112+$F$13*CI112*(1-CL112)</f>
        <v>0</v>
      </c>
      <c r="AY112">
        <f>AX112*AZ112</f>
        <v>0</v>
      </c>
      <c r="AZ112">
        <f>($B$13*$D$11+$C$13*$D$11+$F$13*((CV112+CN112)/MAX(CV112+CN112+CW112, 0.1)*$I$11+CW112/MAX(CV112+CN112+CW112, 0.1)*$J$11))/($B$13+$C$13+$F$13)</f>
        <v>0</v>
      </c>
      <c r="BA112">
        <f>($B$13*$K$11+$C$13*$K$11+$F$13*((CV112+CN112)/MAX(CV112+CN112+CW112, 0.1)*$P$11+CW112/MAX(CV112+CN112+CW112, 0.1)*$Q$11))/($B$13+$C$13+$F$13)</f>
        <v>0</v>
      </c>
      <c r="BB112">
        <v>6</v>
      </c>
      <c r="BC112">
        <v>0.5</v>
      </c>
      <c r="BD112" t="s">
        <v>358</v>
      </c>
      <c r="BE112">
        <v>2</v>
      </c>
      <c r="BF112" t="b">
        <v>1</v>
      </c>
      <c r="BG112">
        <v>1774682165.6</v>
      </c>
      <c r="BH112">
        <v>419.628</v>
      </c>
      <c r="BI112">
        <v>420.0128</v>
      </c>
      <c r="BJ112">
        <v>21.52762</v>
      </c>
      <c r="BK112">
        <v>21.5336</v>
      </c>
      <c r="BL112">
        <v>419.9895</v>
      </c>
      <c r="BM112">
        <v>21.22996</v>
      </c>
      <c r="BN112">
        <v>499.9945</v>
      </c>
      <c r="BO112">
        <v>101.0237</v>
      </c>
      <c r="BP112">
        <v>0.0998589</v>
      </c>
      <c r="BQ112">
        <v>26.84088999999999</v>
      </c>
      <c r="BR112">
        <v>27.70181</v>
      </c>
      <c r="BS112">
        <v>999.9</v>
      </c>
      <c r="BT112">
        <v>0</v>
      </c>
      <c r="BU112">
        <v>0</v>
      </c>
      <c r="BV112">
        <v>10004.242</v>
      </c>
      <c r="BW112">
        <v>0</v>
      </c>
      <c r="BX112">
        <v>0.3833920000000001</v>
      </c>
      <c r="BY112">
        <v>-0.3847901</v>
      </c>
      <c r="BZ112">
        <v>428.8604999999999</v>
      </c>
      <c r="CA112">
        <v>429.2562</v>
      </c>
      <c r="CB112">
        <v>-0.005961991000000001</v>
      </c>
      <c r="CC112">
        <v>420.0128</v>
      </c>
      <c r="CD112">
        <v>21.5336</v>
      </c>
      <c r="CE112">
        <v>2.174801</v>
      </c>
      <c r="CF112">
        <v>2.175403</v>
      </c>
      <c r="CG112">
        <v>18.77789</v>
      </c>
      <c r="CH112">
        <v>18.78231</v>
      </c>
      <c r="CI112">
        <v>1500.003</v>
      </c>
      <c r="CJ112">
        <v>0</v>
      </c>
      <c r="CK112">
        <v>1</v>
      </c>
      <c r="CL112">
        <v>0</v>
      </c>
      <c r="CM112">
        <v>1.93215</v>
      </c>
      <c r="CN112">
        <v>0</v>
      </c>
      <c r="CO112">
        <v>79.17095999999999</v>
      </c>
      <c r="CP112">
        <v>7673.521000000001</v>
      </c>
      <c r="CQ112">
        <v>38.687</v>
      </c>
      <c r="CR112">
        <v>39.812</v>
      </c>
      <c r="CS112">
        <v>39.312</v>
      </c>
      <c r="CT112">
        <v>38.2934</v>
      </c>
      <c r="CU112">
        <v>38.7059</v>
      </c>
      <c r="CV112">
        <v>0</v>
      </c>
      <c r="CW112">
        <v>1500.003</v>
      </c>
      <c r="CX112">
        <v>0</v>
      </c>
      <c r="CY112">
        <v>1774682166.8</v>
      </c>
      <c r="CZ112">
        <v>0</v>
      </c>
      <c r="DA112">
        <v>1774666326.5</v>
      </c>
      <c r="DB112" t="s">
        <v>359</v>
      </c>
      <c r="DC112">
        <v>1774666322</v>
      </c>
      <c r="DD112">
        <v>1774666326.5</v>
      </c>
      <c r="DE112">
        <v>2</v>
      </c>
      <c r="DF112">
        <v>0.343</v>
      </c>
      <c r="DG112">
        <v>-0.026</v>
      </c>
      <c r="DH112">
        <v>-0.36</v>
      </c>
      <c r="DI112">
        <v>0.298</v>
      </c>
      <c r="DJ112">
        <v>420</v>
      </c>
      <c r="DK112">
        <v>22</v>
      </c>
      <c r="DL112">
        <v>0.17</v>
      </c>
      <c r="DM112">
        <v>0.02</v>
      </c>
      <c r="DN112">
        <v>-0.38824155</v>
      </c>
      <c r="DO112">
        <v>0.0520983489681064</v>
      </c>
      <c r="DP112">
        <v>0.0278337106284358</v>
      </c>
      <c r="DQ112">
        <v>1</v>
      </c>
      <c r="DR112">
        <v>-0.006912709</v>
      </c>
      <c r="DS112">
        <v>0.01026262649155723</v>
      </c>
      <c r="DT112">
        <v>0.001526401436277168</v>
      </c>
      <c r="DU112">
        <v>1</v>
      </c>
      <c r="DV112">
        <v>2</v>
      </c>
      <c r="DW112">
        <v>2</v>
      </c>
      <c r="DX112" t="s">
        <v>360</v>
      </c>
      <c r="DY112">
        <v>3.13049</v>
      </c>
      <c r="DZ112">
        <v>2.80648</v>
      </c>
      <c r="EA112">
        <v>0.09977270000000001</v>
      </c>
      <c r="EB112">
        <v>0.0994844</v>
      </c>
      <c r="EC112">
        <v>0.105946</v>
      </c>
      <c r="ED112">
        <v>0.105664</v>
      </c>
      <c r="EE112">
        <v>21151</v>
      </c>
      <c r="EF112">
        <v>27421.2</v>
      </c>
      <c r="EG112">
        <v>26450.3</v>
      </c>
      <c r="EH112">
        <v>33003.3</v>
      </c>
      <c r="EI112">
        <v>34929.8</v>
      </c>
      <c r="EJ112">
        <v>40309.5</v>
      </c>
      <c r="EK112">
        <v>41100.8</v>
      </c>
      <c r="EL112">
        <v>46062.6</v>
      </c>
      <c r="EM112">
        <v>2.0354</v>
      </c>
      <c r="EN112">
        <v>2.00185</v>
      </c>
      <c r="EO112">
        <v>0.114609</v>
      </c>
      <c r="EP112">
        <v>0</v>
      </c>
      <c r="EQ112">
        <v>25.8286</v>
      </c>
      <c r="ER112">
        <v>999.9</v>
      </c>
      <c r="ES112">
        <v>67.5</v>
      </c>
      <c r="ET112">
        <v>27.4</v>
      </c>
      <c r="EU112">
        <v>24.4822</v>
      </c>
      <c r="EV112">
        <v>61.1126</v>
      </c>
      <c r="EW112">
        <v>31.5665</v>
      </c>
      <c r="EX112">
        <v>1</v>
      </c>
      <c r="EY112">
        <v>0.288745</v>
      </c>
      <c r="EZ112">
        <v>0.466108</v>
      </c>
      <c r="FA112">
        <v>20.2749</v>
      </c>
      <c r="FB112">
        <v>5.18884</v>
      </c>
      <c r="FC112">
        <v>11.9441</v>
      </c>
      <c r="FD112">
        <v>4.9557</v>
      </c>
      <c r="FE112">
        <v>3.28503</v>
      </c>
      <c r="FF112">
        <v>9999</v>
      </c>
      <c r="FG112">
        <v>9999</v>
      </c>
      <c r="FH112">
        <v>9999</v>
      </c>
      <c r="FI112">
        <v>999.9</v>
      </c>
      <c r="FJ112">
        <v>1.86127</v>
      </c>
      <c r="FK112">
        <v>1.86264</v>
      </c>
      <c r="FL112">
        <v>1.86005</v>
      </c>
      <c r="FM112">
        <v>1.85837</v>
      </c>
      <c r="FN112">
        <v>1.86209</v>
      </c>
      <c r="FO112">
        <v>1.85888</v>
      </c>
      <c r="FP112">
        <v>1.85791</v>
      </c>
      <c r="FQ112">
        <v>1.86081</v>
      </c>
      <c r="FR112">
        <v>0</v>
      </c>
      <c r="FS112">
        <v>0</v>
      </c>
      <c r="FT112">
        <v>0</v>
      </c>
      <c r="FU112">
        <v>4.5</v>
      </c>
      <c r="FV112" t="s">
        <v>361</v>
      </c>
      <c r="FW112" t="s">
        <v>362</v>
      </c>
      <c r="FX112" t="s">
        <v>363</v>
      </c>
      <c r="FY112" t="s">
        <v>364</v>
      </c>
      <c r="FZ112" t="s">
        <v>364</v>
      </c>
      <c r="GA112" t="s">
        <v>363</v>
      </c>
      <c r="GB112">
        <v>0</v>
      </c>
      <c r="GC112">
        <v>100</v>
      </c>
      <c r="GD112">
        <v>100</v>
      </c>
      <c r="GE112">
        <v>-0.361</v>
      </c>
      <c r="GF112">
        <v>0.2976</v>
      </c>
      <c r="GG112">
        <v>-1.589593225013521</v>
      </c>
      <c r="GH112">
        <v>0.00192992804097616</v>
      </c>
      <c r="GI112">
        <v>3.244687122451424E-06</v>
      </c>
      <c r="GJ112">
        <v>-2.087531120305573E-09</v>
      </c>
      <c r="GK112">
        <v>0.05776174702018427</v>
      </c>
      <c r="GL112">
        <v>0.005089068596103195</v>
      </c>
      <c r="GM112">
        <v>0.0003257216593697226</v>
      </c>
      <c r="GN112">
        <v>-1.562898368296355E-06</v>
      </c>
      <c r="GO112">
        <v>0</v>
      </c>
      <c r="GP112">
        <v>1257</v>
      </c>
      <c r="GQ112">
        <v>1</v>
      </c>
      <c r="GR112">
        <v>31</v>
      </c>
      <c r="GS112">
        <v>264.1</v>
      </c>
      <c r="GT112">
        <v>264</v>
      </c>
      <c r="GU112">
        <v>1.0791</v>
      </c>
      <c r="GV112">
        <v>2.39746</v>
      </c>
      <c r="GW112">
        <v>1.44775</v>
      </c>
      <c r="GX112">
        <v>2.20337</v>
      </c>
      <c r="GY112">
        <v>1.44653</v>
      </c>
      <c r="GZ112">
        <v>2.32178</v>
      </c>
      <c r="HA112">
        <v>33.1099</v>
      </c>
      <c r="HB112">
        <v>14.7625</v>
      </c>
      <c r="HC112">
        <v>18</v>
      </c>
      <c r="HD112">
        <v>531.713</v>
      </c>
      <c r="HE112">
        <v>523.484</v>
      </c>
      <c r="HF112">
        <v>24.9998</v>
      </c>
      <c r="HG112">
        <v>30.6825</v>
      </c>
      <c r="HH112">
        <v>30.0002</v>
      </c>
      <c r="HI112">
        <v>31.0322</v>
      </c>
      <c r="HJ112">
        <v>31.0364</v>
      </c>
      <c r="HK112">
        <v>21.5719</v>
      </c>
      <c r="HL112">
        <v>20.0583</v>
      </c>
      <c r="HM112">
        <v>100</v>
      </c>
      <c r="HN112">
        <v>25</v>
      </c>
      <c r="HO112">
        <v>420</v>
      </c>
      <c r="HP112">
        <v>21.5</v>
      </c>
      <c r="HQ112">
        <v>103.155</v>
      </c>
      <c r="HR112">
        <v>102.028</v>
      </c>
    </row>
    <row r="113" spans="1:226">
      <c r="A113">
        <v>95</v>
      </c>
      <c r="B113">
        <v>1774682172.5</v>
      </c>
      <c r="C113">
        <v>426.5</v>
      </c>
      <c r="D113" t="s">
        <v>552</v>
      </c>
      <c r="E113" t="s">
        <v>553</v>
      </c>
      <c r="F113">
        <v>5</v>
      </c>
      <c r="I113">
        <v>1774682169.6</v>
      </c>
      <c r="J113">
        <f>(K113)/1000</f>
        <v>0</v>
      </c>
      <c r="K113">
        <f>IF(BF113, AN113, AH113)</f>
        <v>0</v>
      </c>
      <c r="L113">
        <f>IF(BF113, AI113, AG113)</f>
        <v>0</v>
      </c>
      <c r="M113">
        <f>BH113 - IF(AU113&gt;1, L113*BB113*100.0/(AW113), 0)</f>
        <v>0</v>
      </c>
      <c r="N113">
        <f>((T113-J113/2)*M113-L113)/(T113+J113/2)</f>
        <v>0</v>
      </c>
      <c r="O113">
        <f>N113*(BO113+BP113)/1000.0</f>
        <v>0</v>
      </c>
      <c r="P113">
        <f>(BH113 - IF(AU113&gt;1, L113*BB113*100.0/(AW113), 0))*(BO113+BP113)/1000.0</f>
        <v>0</v>
      </c>
      <c r="Q113">
        <f>2.0/((1/S113-1/R113)+SIGN(S113)*SQRT((1/S113-1/R113)*(1/S113-1/R113) + 4*BC113/((BC113+1)*(BC113+1))*(2*1/S113*1/R113-1/R113*1/R113)))</f>
        <v>0</v>
      </c>
      <c r="R113">
        <f>IF(LEFT(BD113,1)&lt;&gt;"0",IF(LEFT(BD113,1)="1",3.0,BE113),$D$5+$E$5*(BV113*BO113/($K$5*1000))+$F$5*(BV113*BO113/($K$5*1000))*MAX(MIN(BB113,$J$5),$I$5)*MAX(MIN(BB113,$J$5),$I$5)+$G$5*MAX(MIN(BB113,$J$5),$I$5)*(BV113*BO113/($K$5*1000))+$H$5*(BV113*BO113/($K$5*1000))*(BV113*BO113/($K$5*1000)))</f>
        <v>0</v>
      </c>
      <c r="S113">
        <f>J113*(1000-(1000*0.61365*exp(17.502*W113/(240.97+W113))/(BO113+BP113)+BJ113)/2)/(1000*0.61365*exp(17.502*W113/(240.97+W113))/(BO113+BP113)-BJ113)</f>
        <v>0</v>
      </c>
      <c r="T113">
        <f>1/((BC113+1)/(Q113/1.6)+1/(R113/1.37)) + BC113/((BC113+1)/(Q113/1.6) + BC113/(R113/1.37))</f>
        <v>0</v>
      </c>
      <c r="U113">
        <f>(AX113*BA113)</f>
        <v>0</v>
      </c>
      <c r="V113">
        <f>(BQ113+(U113+2*0.95*5.67E-8*(((BQ113+$B$9)+273)^4-(BQ113+273)^4)-44100*J113)/(1.84*29.3*R113+8*0.95*5.67E-8*(BQ113+273)^3))</f>
        <v>0</v>
      </c>
      <c r="W113">
        <f>($C$9*BR113+$D$9*BS113+$E$9*V113)</f>
        <v>0</v>
      </c>
      <c r="X113">
        <f>0.61365*exp(17.502*W113/(240.97+W113))</f>
        <v>0</v>
      </c>
      <c r="Y113">
        <f>(Z113/AA113*100)</f>
        <v>0</v>
      </c>
      <c r="Z113">
        <f>BJ113*(BO113+BP113)/1000</f>
        <v>0</v>
      </c>
      <c r="AA113">
        <f>0.61365*exp(17.502*BQ113/(240.97+BQ113))</f>
        <v>0</v>
      </c>
      <c r="AB113">
        <f>(X113-BJ113*(BO113+BP113)/1000)</f>
        <v>0</v>
      </c>
      <c r="AC113">
        <f>(-J113*44100)</f>
        <v>0</v>
      </c>
      <c r="AD113">
        <f>2*29.3*R113*0.92*(BQ113-W113)</f>
        <v>0</v>
      </c>
      <c r="AE113">
        <f>2*0.95*5.67E-8*(((BQ113+$B$9)+273)^4-(W113+273)^4)</f>
        <v>0</v>
      </c>
      <c r="AF113">
        <f>U113+AE113+AC113+AD113</f>
        <v>0</v>
      </c>
      <c r="AG113">
        <f>BN113*AU113*(BI113-BH113*(1000-AU113*BK113)/(1000-AU113*BJ113))/(100*BB113)</f>
        <v>0</v>
      </c>
      <c r="AH113">
        <f>1000*BN113*AU113*(BJ113-BK113)/(100*BB113*(1000-AU113*BJ113))</f>
        <v>0</v>
      </c>
      <c r="AI113">
        <f>(AJ113 - AK113 - BO113*1E3/(8.314*(BQ113+273.15)) * AM113/BN113 * AL113) * BN113/(100*BB113) * (1000 - BK113)/1000</f>
        <v>0</v>
      </c>
      <c r="AJ113">
        <v>429.2606581666329</v>
      </c>
      <c r="AK113">
        <v>428.8556484848486</v>
      </c>
      <c r="AL113">
        <v>-1.034471263496833E-05</v>
      </c>
      <c r="AM113">
        <v>61.35787655002243</v>
      </c>
      <c r="AN113">
        <f>(AP113 - AO113 + BO113*1E3/(8.314*(BQ113+273.15)) * AR113/BN113 * AQ113) * BN113/(100*BB113) * 1000/(1000 - AP113)</f>
        <v>0</v>
      </c>
      <c r="AO113">
        <v>21.53297257147851</v>
      </c>
      <c r="AP113">
        <v>21.52498391608392</v>
      </c>
      <c r="AQ113">
        <v>-2.027475950696418E-06</v>
      </c>
      <c r="AR113">
        <v>91.88205700752289</v>
      </c>
      <c r="AS113">
        <v>0</v>
      </c>
      <c r="AT113">
        <v>0</v>
      </c>
      <c r="AU113">
        <f>IF(AS113*$H$15&gt;=AW113,1.0,(AW113/(AW113-AS113*$H$15)))</f>
        <v>0</v>
      </c>
      <c r="AV113">
        <f>(AU113-1)*100</f>
        <v>0</v>
      </c>
      <c r="AW113">
        <f>MAX(0,($B$15+$C$15*BV113)/(1+$D$15*BV113)*BO113/(BQ113+273)*$E$15)</f>
        <v>0</v>
      </c>
      <c r="AX113">
        <f>$B$13*BW113+$C$13*BX113+$F$13*CI113*(1-CL113)</f>
        <v>0</v>
      </c>
      <c r="AY113">
        <f>AX113*AZ113</f>
        <v>0</v>
      </c>
      <c r="AZ113">
        <f>($B$13*$D$11+$C$13*$D$11+$F$13*((CV113+CN113)/MAX(CV113+CN113+CW113, 0.1)*$I$11+CW113/MAX(CV113+CN113+CW113, 0.1)*$J$11))/($B$13+$C$13+$F$13)</f>
        <v>0</v>
      </c>
      <c r="BA113">
        <f>($B$13*$K$11+$C$13*$K$11+$F$13*((CV113+CN113)/MAX(CV113+CN113+CW113, 0.1)*$P$11+CW113/MAX(CV113+CN113+CW113, 0.1)*$Q$11))/($B$13+$C$13+$F$13)</f>
        <v>0</v>
      </c>
      <c r="BB113">
        <v>6</v>
      </c>
      <c r="BC113">
        <v>0.5</v>
      </c>
      <c r="BD113" t="s">
        <v>358</v>
      </c>
      <c r="BE113">
        <v>2</v>
      </c>
      <c r="BF113" t="b">
        <v>1</v>
      </c>
      <c r="BG113">
        <v>1774682169.6</v>
      </c>
      <c r="BH113">
        <v>419.6222</v>
      </c>
      <c r="BI113">
        <v>420.017</v>
      </c>
      <c r="BJ113">
        <v>21.52484</v>
      </c>
      <c r="BK113">
        <v>21.53275</v>
      </c>
      <c r="BL113">
        <v>419.9835</v>
      </c>
      <c r="BM113">
        <v>21.22724</v>
      </c>
      <c r="BN113">
        <v>499.9984000000001</v>
      </c>
      <c r="BO113">
        <v>101.0234</v>
      </c>
      <c r="BP113">
        <v>0.09995018000000001</v>
      </c>
      <c r="BQ113">
        <v>26.83649</v>
      </c>
      <c r="BR113">
        <v>27.705</v>
      </c>
      <c r="BS113">
        <v>999.9</v>
      </c>
      <c r="BT113">
        <v>0</v>
      </c>
      <c r="BU113">
        <v>0</v>
      </c>
      <c r="BV113">
        <v>10007.872</v>
      </c>
      <c r="BW113">
        <v>0</v>
      </c>
      <c r="BX113">
        <v>0.3833920000000001</v>
      </c>
      <c r="BY113">
        <v>-0.3949158</v>
      </c>
      <c r="BZ113">
        <v>428.8532</v>
      </c>
      <c r="CA113">
        <v>429.2601</v>
      </c>
      <c r="CB113">
        <v>-0.007899094000000001</v>
      </c>
      <c r="CC113">
        <v>420.017</v>
      </c>
      <c r="CD113">
        <v>21.53275</v>
      </c>
      <c r="CE113">
        <v>2.174511</v>
      </c>
      <c r="CF113">
        <v>2.17531</v>
      </c>
      <c r="CG113">
        <v>18.77575</v>
      </c>
      <c r="CH113">
        <v>18.78163</v>
      </c>
      <c r="CI113">
        <v>1500.006</v>
      </c>
      <c r="CJ113">
        <v>0</v>
      </c>
      <c r="CK113">
        <v>1</v>
      </c>
      <c r="CL113">
        <v>0</v>
      </c>
      <c r="CM113">
        <v>1.77197</v>
      </c>
      <c r="CN113">
        <v>0</v>
      </c>
      <c r="CO113">
        <v>79.14855000000001</v>
      </c>
      <c r="CP113">
        <v>7673.529</v>
      </c>
      <c r="CQ113">
        <v>38.687</v>
      </c>
      <c r="CR113">
        <v>39.7996</v>
      </c>
      <c r="CS113">
        <v>39.312</v>
      </c>
      <c r="CT113">
        <v>38.2624</v>
      </c>
      <c r="CU113">
        <v>38.687</v>
      </c>
      <c r="CV113">
        <v>0</v>
      </c>
      <c r="CW113">
        <v>1500.006</v>
      </c>
      <c r="CX113">
        <v>0</v>
      </c>
      <c r="CY113">
        <v>1774682171</v>
      </c>
      <c r="CZ113">
        <v>0</v>
      </c>
      <c r="DA113">
        <v>1774666326.5</v>
      </c>
      <c r="DB113" t="s">
        <v>359</v>
      </c>
      <c r="DC113">
        <v>1774666322</v>
      </c>
      <c r="DD113">
        <v>1774666326.5</v>
      </c>
      <c r="DE113">
        <v>2</v>
      </c>
      <c r="DF113">
        <v>0.343</v>
      </c>
      <c r="DG113">
        <v>-0.026</v>
      </c>
      <c r="DH113">
        <v>-0.36</v>
      </c>
      <c r="DI113">
        <v>0.298</v>
      </c>
      <c r="DJ113">
        <v>420</v>
      </c>
      <c r="DK113">
        <v>22</v>
      </c>
      <c r="DL113">
        <v>0.17</v>
      </c>
      <c r="DM113">
        <v>0.02</v>
      </c>
      <c r="DN113">
        <v>-0.386986525</v>
      </c>
      <c r="DO113">
        <v>-0.03797771482176275</v>
      </c>
      <c r="DP113">
        <v>0.0294388362864325</v>
      </c>
      <c r="DQ113">
        <v>1</v>
      </c>
      <c r="DR113">
        <v>-0.006873178999999998</v>
      </c>
      <c r="DS113">
        <v>0.002205226716697954</v>
      </c>
      <c r="DT113">
        <v>0.001475843412054273</v>
      </c>
      <c r="DU113">
        <v>1</v>
      </c>
      <c r="DV113">
        <v>2</v>
      </c>
      <c r="DW113">
        <v>2</v>
      </c>
      <c r="DX113" t="s">
        <v>360</v>
      </c>
      <c r="DY113">
        <v>3.13046</v>
      </c>
      <c r="DZ113">
        <v>2.80652</v>
      </c>
      <c r="EA113">
        <v>0.09977510000000001</v>
      </c>
      <c r="EB113">
        <v>0.09948849999999999</v>
      </c>
      <c r="EC113">
        <v>0.105946</v>
      </c>
      <c r="ED113">
        <v>0.105664</v>
      </c>
      <c r="EE113">
        <v>21151</v>
      </c>
      <c r="EF113">
        <v>27421.4</v>
      </c>
      <c r="EG113">
        <v>26450.3</v>
      </c>
      <c r="EH113">
        <v>33003.6</v>
      </c>
      <c r="EI113">
        <v>34929.8</v>
      </c>
      <c r="EJ113">
        <v>40310</v>
      </c>
      <c r="EK113">
        <v>41100.8</v>
      </c>
      <c r="EL113">
        <v>46063.2</v>
      </c>
      <c r="EM113">
        <v>2.03538</v>
      </c>
      <c r="EN113">
        <v>2.00168</v>
      </c>
      <c r="EO113">
        <v>0.114758</v>
      </c>
      <c r="EP113">
        <v>0</v>
      </c>
      <c r="EQ113">
        <v>25.8264</v>
      </c>
      <c r="ER113">
        <v>999.9</v>
      </c>
      <c r="ES113">
        <v>67.5</v>
      </c>
      <c r="ET113">
        <v>27.4</v>
      </c>
      <c r="EU113">
        <v>24.4815</v>
      </c>
      <c r="EV113">
        <v>61.0726</v>
      </c>
      <c r="EW113">
        <v>31.5545</v>
      </c>
      <c r="EX113">
        <v>1</v>
      </c>
      <c r="EY113">
        <v>0.288872</v>
      </c>
      <c r="EZ113">
        <v>0.465605</v>
      </c>
      <c r="FA113">
        <v>20.2749</v>
      </c>
      <c r="FB113">
        <v>5.18779</v>
      </c>
      <c r="FC113">
        <v>11.9441</v>
      </c>
      <c r="FD113">
        <v>4.9558</v>
      </c>
      <c r="FE113">
        <v>3.285</v>
      </c>
      <c r="FF113">
        <v>9999</v>
      </c>
      <c r="FG113">
        <v>9999</v>
      </c>
      <c r="FH113">
        <v>9999</v>
      </c>
      <c r="FI113">
        <v>999.9</v>
      </c>
      <c r="FJ113">
        <v>1.86127</v>
      </c>
      <c r="FK113">
        <v>1.86264</v>
      </c>
      <c r="FL113">
        <v>1.86005</v>
      </c>
      <c r="FM113">
        <v>1.85837</v>
      </c>
      <c r="FN113">
        <v>1.8621</v>
      </c>
      <c r="FO113">
        <v>1.85886</v>
      </c>
      <c r="FP113">
        <v>1.85791</v>
      </c>
      <c r="FQ113">
        <v>1.86081</v>
      </c>
      <c r="FR113">
        <v>0</v>
      </c>
      <c r="FS113">
        <v>0</v>
      </c>
      <c r="FT113">
        <v>0</v>
      </c>
      <c r="FU113">
        <v>4.5</v>
      </c>
      <c r="FV113" t="s">
        <v>361</v>
      </c>
      <c r="FW113" t="s">
        <v>362</v>
      </c>
      <c r="FX113" t="s">
        <v>363</v>
      </c>
      <c r="FY113" t="s">
        <v>364</v>
      </c>
      <c r="FZ113" t="s">
        <v>364</v>
      </c>
      <c r="GA113" t="s">
        <v>363</v>
      </c>
      <c r="GB113">
        <v>0</v>
      </c>
      <c r="GC113">
        <v>100</v>
      </c>
      <c r="GD113">
        <v>100</v>
      </c>
      <c r="GE113">
        <v>-0.362</v>
      </c>
      <c r="GF113">
        <v>0.2976</v>
      </c>
      <c r="GG113">
        <v>-1.589593225013521</v>
      </c>
      <c r="GH113">
        <v>0.00192992804097616</v>
      </c>
      <c r="GI113">
        <v>3.244687122451424E-06</v>
      </c>
      <c r="GJ113">
        <v>-2.087531120305573E-09</v>
      </c>
      <c r="GK113">
        <v>0.05776174702018427</v>
      </c>
      <c r="GL113">
        <v>0.005089068596103195</v>
      </c>
      <c r="GM113">
        <v>0.0003257216593697226</v>
      </c>
      <c r="GN113">
        <v>-1.562898368296355E-06</v>
      </c>
      <c r="GO113">
        <v>0</v>
      </c>
      <c r="GP113">
        <v>1257</v>
      </c>
      <c r="GQ113">
        <v>1</v>
      </c>
      <c r="GR113">
        <v>31</v>
      </c>
      <c r="GS113">
        <v>264.2</v>
      </c>
      <c r="GT113">
        <v>264.1</v>
      </c>
      <c r="GU113">
        <v>1.0791</v>
      </c>
      <c r="GV113">
        <v>2.39136</v>
      </c>
      <c r="GW113">
        <v>1.44775</v>
      </c>
      <c r="GX113">
        <v>2.20337</v>
      </c>
      <c r="GY113">
        <v>1.44653</v>
      </c>
      <c r="GZ113">
        <v>2.34131</v>
      </c>
      <c r="HA113">
        <v>33.1099</v>
      </c>
      <c r="HB113">
        <v>14.7625</v>
      </c>
      <c r="HC113">
        <v>18</v>
      </c>
      <c r="HD113">
        <v>531.697</v>
      </c>
      <c r="HE113">
        <v>523.372</v>
      </c>
      <c r="HF113">
        <v>24.9999</v>
      </c>
      <c r="HG113">
        <v>30.6825</v>
      </c>
      <c r="HH113">
        <v>30.0003</v>
      </c>
      <c r="HI113">
        <v>31.0322</v>
      </c>
      <c r="HJ113">
        <v>31.0373</v>
      </c>
      <c r="HK113">
        <v>21.5695</v>
      </c>
      <c r="HL113">
        <v>20.0583</v>
      </c>
      <c r="HM113">
        <v>100</v>
      </c>
      <c r="HN113">
        <v>25</v>
      </c>
      <c r="HO113">
        <v>420</v>
      </c>
      <c r="HP113">
        <v>21.5</v>
      </c>
      <c r="HQ113">
        <v>103.155</v>
      </c>
      <c r="HR113">
        <v>102.03</v>
      </c>
    </row>
    <row r="114" spans="1:226">
      <c r="A114">
        <v>96</v>
      </c>
      <c r="B114">
        <v>1774682176.5</v>
      </c>
      <c r="C114">
        <v>430.5</v>
      </c>
      <c r="D114" t="s">
        <v>554</v>
      </c>
      <c r="E114" t="s">
        <v>555</v>
      </c>
      <c r="F114">
        <v>5</v>
      </c>
      <c r="I114">
        <v>1774682173.6</v>
      </c>
      <c r="J114">
        <f>(K114)/1000</f>
        <v>0</v>
      </c>
      <c r="K114">
        <f>IF(BF114, AN114, AH114)</f>
        <v>0</v>
      </c>
      <c r="L114">
        <f>IF(BF114, AI114, AG114)</f>
        <v>0</v>
      </c>
      <c r="M114">
        <f>BH114 - IF(AU114&gt;1, L114*BB114*100.0/(AW114), 0)</f>
        <v>0</v>
      </c>
      <c r="N114">
        <f>((T114-J114/2)*M114-L114)/(T114+J114/2)</f>
        <v>0</v>
      </c>
      <c r="O114">
        <f>N114*(BO114+BP114)/1000.0</f>
        <v>0</v>
      </c>
      <c r="P114">
        <f>(BH114 - IF(AU114&gt;1, L114*BB114*100.0/(AW114), 0))*(BO114+BP114)/1000.0</f>
        <v>0</v>
      </c>
      <c r="Q114">
        <f>2.0/((1/S114-1/R114)+SIGN(S114)*SQRT((1/S114-1/R114)*(1/S114-1/R114) + 4*BC114/((BC114+1)*(BC114+1))*(2*1/S114*1/R114-1/R114*1/R114)))</f>
        <v>0</v>
      </c>
      <c r="R114">
        <f>IF(LEFT(BD114,1)&lt;&gt;"0",IF(LEFT(BD114,1)="1",3.0,BE114),$D$5+$E$5*(BV114*BO114/($K$5*1000))+$F$5*(BV114*BO114/($K$5*1000))*MAX(MIN(BB114,$J$5),$I$5)*MAX(MIN(BB114,$J$5),$I$5)+$G$5*MAX(MIN(BB114,$J$5),$I$5)*(BV114*BO114/($K$5*1000))+$H$5*(BV114*BO114/($K$5*1000))*(BV114*BO114/($K$5*1000)))</f>
        <v>0</v>
      </c>
      <c r="S114">
        <f>J114*(1000-(1000*0.61365*exp(17.502*W114/(240.97+W114))/(BO114+BP114)+BJ114)/2)/(1000*0.61365*exp(17.502*W114/(240.97+W114))/(BO114+BP114)-BJ114)</f>
        <v>0</v>
      </c>
      <c r="T114">
        <f>1/((BC114+1)/(Q114/1.6)+1/(R114/1.37)) + BC114/((BC114+1)/(Q114/1.6) + BC114/(R114/1.37))</f>
        <v>0</v>
      </c>
      <c r="U114">
        <f>(AX114*BA114)</f>
        <v>0</v>
      </c>
      <c r="V114">
        <f>(BQ114+(U114+2*0.95*5.67E-8*(((BQ114+$B$9)+273)^4-(BQ114+273)^4)-44100*J114)/(1.84*29.3*R114+8*0.95*5.67E-8*(BQ114+273)^3))</f>
        <v>0</v>
      </c>
      <c r="W114">
        <f>($C$9*BR114+$D$9*BS114+$E$9*V114)</f>
        <v>0</v>
      </c>
      <c r="X114">
        <f>0.61365*exp(17.502*W114/(240.97+W114))</f>
        <v>0</v>
      </c>
      <c r="Y114">
        <f>(Z114/AA114*100)</f>
        <v>0</v>
      </c>
      <c r="Z114">
        <f>BJ114*(BO114+BP114)/1000</f>
        <v>0</v>
      </c>
      <c r="AA114">
        <f>0.61365*exp(17.502*BQ114/(240.97+BQ114))</f>
        <v>0</v>
      </c>
      <c r="AB114">
        <f>(X114-BJ114*(BO114+BP114)/1000)</f>
        <v>0</v>
      </c>
      <c r="AC114">
        <f>(-J114*44100)</f>
        <v>0</v>
      </c>
      <c r="AD114">
        <f>2*29.3*R114*0.92*(BQ114-W114)</f>
        <v>0</v>
      </c>
      <c r="AE114">
        <f>2*0.95*5.67E-8*(((BQ114+$B$9)+273)^4-(W114+273)^4)</f>
        <v>0</v>
      </c>
      <c r="AF114">
        <f>U114+AE114+AC114+AD114</f>
        <v>0</v>
      </c>
      <c r="AG114">
        <f>BN114*AU114*(BI114-BH114*(1000-AU114*BK114)/(1000-AU114*BJ114))/(100*BB114)</f>
        <v>0</v>
      </c>
      <c r="AH114">
        <f>1000*BN114*AU114*(BJ114-BK114)/(100*BB114*(1000-AU114*BJ114))</f>
        <v>0</v>
      </c>
      <c r="AI114">
        <f>(AJ114 - AK114 - BO114*1E3/(8.314*(BQ114+273.15)) * AM114/BN114 * AL114) * BN114/(100*BB114) * (1000 - BK114)/1000</f>
        <v>0</v>
      </c>
      <c r="AJ114">
        <v>429.2324475167443</v>
      </c>
      <c r="AK114">
        <v>428.8341090909089</v>
      </c>
      <c r="AL114">
        <v>-3.477523248962305E-05</v>
      </c>
      <c r="AM114">
        <v>61.35787655002243</v>
      </c>
      <c r="AN114">
        <f>(AP114 - AO114 + BO114*1E3/(8.314*(BQ114+273.15)) * AR114/BN114 * AQ114) * BN114/(100*BB114) * 1000/(1000 - AP114)</f>
        <v>0</v>
      </c>
      <c r="AO114">
        <v>21.53296905784975</v>
      </c>
      <c r="AP114">
        <v>21.52385034965036</v>
      </c>
      <c r="AQ114">
        <v>5.298931981907109E-07</v>
      </c>
      <c r="AR114">
        <v>91.88205700752289</v>
      </c>
      <c r="AS114">
        <v>0</v>
      </c>
      <c r="AT114">
        <v>0</v>
      </c>
      <c r="AU114">
        <f>IF(AS114*$H$15&gt;=AW114,1.0,(AW114/(AW114-AS114*$H$15)))</f>
        <v>0</v>
      </c>
      <c r="AV114">
        <f>(AU114-1)*100</f>
        <v>0</v>
      </c>
      <c r="AW114">
        <f>MAX(0,($B$15+$C$15*BV114)/(1+$D$15*BV114)*BO114/(BQ114+273)*$E$15)</f>
        <v>0</v>
      </c>
      <c r="AX114">
        <f>$B$13*BW114+$C$13*BX114+$F$13*CI114*(1-CL114)</f>
        <v>0</v>
      </c>
      <c r="AY114">
        <f>AX114*AZ114</f>
        <v>0</v>
      </c>
      <c r="AZ114">
        <f>($B$13*$D$11+$C$13*$D$11+$F$13*((CV114+CN114)/MAX(CV114+CN114+CW114, 0.1)*$I$11+CW114/MAX(CV114+CN114+CW114, 0.1)*$J$11))/($B$13+$C$13+$F$13)</f>
        <v>0</v>
      </c>
      <c r="BA114">
        <f>($B$13*$K$11+$C$13*$K$11+$F$13*((CV114+CN114)/MAX(CV114+CN114+CW114, 0.1)*$P$11+CW114/MAX(CV114+CN114+CW114, 0.1)*$Q$11))/($B$13+$C$13+$F$13)</f>
        <v>0</v>
      </c>
      <c r="BB114">
        <v>6</v>
      </c>
      <c r="BC114">
        <v>0.5</v>
      </c>
      <c r="BD114" t="s">
        <v>358</v>
      </c>
      <c r="BE114">
        <v>2</v>
      </c>
      <c r="BF114" t="b">
        <v>1</v>
      </c>
      <c r="BG114">
        <v>1774682173.6</v>
      </c>
      <c r="BH114">
        <v>419.6277</v>
      </c>
      <c r="BI114">
        <v>419.9983999999999</v>
      </c>
      <c r="BJ114">
        <v>21.52465</v>
      </c>
      <c r="BK114">
        <v>21.5335</v>
      </c>
      <c r="BL114">
        <v>419.9891</v>
      </c>
      <c r="BM114">
        <v>21.22705</v>
      </c>
      <c r="BN114">
        <v>500.0191</v>
      </c>
      <c r="BO114">
        <v>101.024</v>
      </c>
      <c r="BP114">
        <v>0.10004704</v>
      </c>
      <c r="BQ114">
        <v>26.83081</v>
      </c>
      <c r="BR114">
        <v>27.70653</v>
      </c>
      <c r="BS114">
        <v>999.9</v>
      </c>
      <c r="BT114">
        <v>0</v>
      </c>
      <c r="BU114">
        <v>0</v>
      </c>
      <c r="BV114">
        <v>10004.371</v>
      </c>
      <c r="BW114">
        <v>0</v>
      </c>
      <c r="BX114">
        <v>0.3833920000000001</v>
      </c>
      <c r="BY114">
        <v>-0.3707824000000001</v>
      </c>
      <c r="BZ114">
        <v>428.8588</v>
      </c>
      <c r="CA114">
        <v>429.2416</v>
      </c>
      <c r="CB114">
        <v>-0.008847430999999999</v>
      </c>
      <c r="CC114">
        <v>419.9983999999999</v>
      </c>
      <c r="CD114">
        <v>21.5335</v>
      </c>
      <c r="CE114">
        <v>2.174505</v>
      </c>
      <c r="CF114">
        <v>2.175399</v>
      </c>
      <c r="CG114">
        <v>18.7757</v>
      </c>
      <c r="CH114">
        <v>18.78229</v>
      </c>
      <c r="CI114">
        <v>1500.002</v>
      </c>
      <c r="CJ114">
        <v>0</v>
      </c>
      <c r="CK114">
        <v>1</v>
      </c>
      <c r="CL114">
        <v>0</v>
      </c>
      <c r="CM114">
        <v>1.53768</v>
      </c>
      <c r="CN114">
        <v>0</v>
      </c>
      <c r="CO114">
        <v>79.26595999999999</v>
      </c>
      <c r="CP114">
        <v>7673.514999999999</v>
      </c>
      <c r="CQ114">
        <v>38.656</v>
      </c>
      <c r="CR114">
        <v>39.8058</v>
      </c>
      <c r="CS114">
        <v>39.312</v>
      </c>
      <c r="CT114">
        <v>38.2872</v>
      </c>
      <c r="CU114">
        <v>38.687</v>
      </c>
      <c r="CV114">
        <v>0</v>
      </c>
      <c r="CW114">
        <v>1500.002</v>
      </c>
      <c r="CX114">
        <v>0</v>
      </c>
      <c r="CY114">
        <v>1774682174.6</v>
      </c>
      <c r="CZ114">
        <v>0</v>
      </c>
      <c r="DA114">
        <v>1774666326.5</v>
      </c>
      <c r="DB114" t="s">
        <v>359</v>
      </c>
      <c r="DC114">
        <v>1774666322</v>
      </c>
      <c r="DD114">
        <v>1774666326.5</v>
      </c>
      <c r="DE114">
        <v>2</v>
      </c>
      <c r="DF114">
        <v>0.343</v>
      </c>
      <c r="DG114">
        <v>-0.026</v>
      </c>
      <c r="DH114">
        <v>-0.36</v>
      </c>
      <c r="DI114">
        <v>0.298</v>
      </c>
      <c r="DJ114">
        <v>420</v>
      </c>
      <c r="DK114">
        <v>22</v>
      </c>
      <c r="DL114">
        <v>0.17</v>
      </c>
      <c r="DM114">
        <v>0.02</v>
      </c>
      <c r="DN114">
        <v>-0.3831064878048781</v>
      </c>
      <c r="DO114">
        <v>0.04771762369337948</v>
      </c>
      <c r="DP114">
        <v>0.03203981622623368</v>
      </c>
      <c r="DQ114">
        <v>1</v>
      </c>
      <c r="DR114">
        <v>-0.007030068780487806</v>
      </c>
      <c r="DS114">
        <v>-0.005022480627177696</v>
      </c>
      <c r="DT114">
        <v>0.001586502121717959</v>
      </c>
      <c r="DU114">
        <v>1</v>
      </c>
      <c r="DV114">
        <v>2</v>
      </c>
      <c r="DW114">
        <v>2</v>
      </c>
      <c r="DX114" t="s">
        <v>360</v>
      </c>
      <c r="DY114">
        <v>3.13051</v>
      </c>
      <c r="DZ114">
        <v>2.80649</v>
      </c>
      <c r="EA114">
        <v>0.0997678</v>
      </c>
      <c r="EB114">
        <v>0.0994835</v>
      </c>
      <c r="EC114">
        <v>0.105946</v>
      </c>
      <c r="ED114">
        <v>0.10567</v>
      </c>
      <c r="EE114">
        <v>21151.1</v>
      </c>
      <c r="EF114">
        <v>27421.2</v>
      </c>
      <c r="EG114">
        <v>26450.2</v>
      </c>
      <c r="EH114">
        <v>33003.2</v>
      </c>
      <c r="EI114">
        <v>34929.9</v>
      </c>
      <c r="EJ114">
        <v>40309.4</v>
      </c>
      <c r="EK114">
        <v>41100.8</v>
      </c>
      <c r="EL114">
        <v>46062.9</v>
      </c>
      <c r="EM114">
        <v>2.03538</v>
      </c>
      <c r="EN114">
        <v>2.00175</v>
      </c>
      <c r="EO114">
        <v>0.115428</v>
      </c>
      <c r="EP114">
        <v>0</v>
      </c>
      <c r="EQ114">
        <v>25.8237</v>
      </c>
      <c r="ER114">
        <v>999.9</v>
      </c>
      <c r="ES114">
        <v>67.5</v>
      </c>
      <c r="ET114">
        <v>27.4</v>
      </c>
      <c r="EU114">
        <v>24.4824</v>
      </c>
      <c r="EV114">
        <v>61.0926</v>
      </c>
      <c r="EW114">
        <v>31.6146</v>
      </c>
      <c r="EX114">
        <v>1</v>
      </c>
      <c r="EY114">
        <v>0.28893</v>
      </c>
      <c r="EZ114">
        <v>0.464728</v>
      </c>
      <c r="FA114">
        <v>20.2747</v>
      </c>
      <c r="FB114">
        <v>5.18854</v>
      </c>
      <c r="FC114">
        <v>11.9441</v>
      </c>
      <c r="FD114">
        <v>4.9557</v>
      </c>
      <c r="FE114">
        <v>3.285</v>
      </c>
      <c r="FF114">
        <v>9999</v>
      </c>
      <c r="FG114">
        <v>9999</v>
      </c>
      <c r="FH114">
        <v>9999</v>
      </c>
      <c r="FI114">
        <v>999.9</v>
      </c>
      <c r="FJ114">
        <v>1.86127</v>
      </c>
      <c r="FK114">
        <v>1.86264</v>
      </c>
      <c r="FL114">
        <v>1.86005</v>
      </c>
      <c r="FM114">
        <v>1.85837</v>
      </c>
      <c r="FN114">
        <v>1.86211</v>
      </c>
      <c r="FO114">
        <v>1.85885</v>
      </c>
      <c r="FP114">
        <v>1.85791</v>
      </c>
      <c r="FQ114">
        <v>1.86081</v>
      </c>
      <c r="FR114">
        <v>0</v>
      </c>
      <c r="FS114">
        <v>0</v>
      </c>
      <c r="FT114">
        <v>0</v>
      </c>
      <c r="FU114">
        <v>4.5</v>
      </c>
      <c r="FV114" t="s">
        <v>361</v>
      </c>
      <c r="FW114" t="s">
        <v>362</v>
      </c>
      <c r="FX114" t="s">
        <v>363</v>
      </c>
      <c r="FY114" t="s">
        <v>364</v>
      </c>
      <c r="FZ114" t="s">
        <v>364</v>
      </c>
      <c r="GA114" t="s">
        <v>363</v>
      </c>
      <c r="GB114">
        <v>0</v>
      </c>
      <c r="GC114">
        <v>100</v>
      </c>
      <c r="GD114">
        <v>100</v>
      </c>
      <c r="GE114">
        <v>-0.361</v>
      </c>
      <c r="GF114">
        <v>0.2976</v>
      </c>
      <c r="GG114">
        <v>-1.589593225013521</v>
      </c>
      <c r="GH114">
        <v>0.00192992804097616</v>
      </c>
      <c r="GI114">
        <v>3.244687122451424E-06</v>
      </c>
      <c r="GJ114">
        <v>-2.087531120305573E-09</v>
      </c>
      <c r="GK114">
        <v>0.05776174702018427</v>
      </c>
      <c r="GL114">
        <v>0.005089068596103195</v>
      </c>
      <c r="GM114">
        <v>0.0003257216593697226</v>
      </c>
      <c r="GN114">
        <v>-1.562898368296355E-06</v>
      </c>
      <c r="GO114">
        <v>0</v>
      </c>
      <c r="GP114">
        <v>1257</v>
      </c>
      <c r="GQ114">
        <v>1</v>
      </c>
      <c r="GR114">
        <v>31</v>
      </c>
      <c r="GS114">
        <v>264.2</v>
      </c>
      <c r="GT114">
        <v>264.2</v>
      </c>
      <c r="GU114">
        <v>1.0791</v>
      </c>
      <c r="GV114">
        <v>2.3877</v>
      </c>
      <c r="GW114">
        <v>1.44775</v>
      </c>
      <c r="GX114">
        <v>2.20215</v>
      </c>
      <c r="GY114">
        <v>1.44653</v>
      </c>
      <c r="GZ114">
        <v>2.37061</v>
      </c>
      <c r="HA114">
        <v>33.1099</v>
      </c>
      <c r="HB114">
        <v>14.7712</v>
      </c>
      <c r="HC114">
        <v>18</v>
      </c>
      <c r="HD114">
        <v>531.705</v>
      </c>
      <c r="HE114">
        <v>523.439</v>
      </c>
      <c r="HF114">
        <v>24.9998</v>
      </c>
      <c r="HG114">
        <v>30.6835</v>
      </c>
      <c r="HH114">
        <v>30.0002</v>
      </c>
      <c r="HI114">
        <v>31.0332</v>
      </c>
      <c r="HJ114">
        <v>31.0391</v>
      </c>
      <c r="HK114">
        <v>21.5703</v>
      </c>
      <c r="HL114">
        <v>20.0583</v>
      </c>
      <c r="HM114">
        <v>100</v>
      </c>
      <c r="HN114">
        <v>25</v>
      </c>
      <c r="HO114">
        <v>420</v>
      </c>
      <c r="HP114">
        <v>21.5</v>
      </c>
      <c r="HQ114">
        <v>103.155</v>
      </c>
      <c r="HR114">
        <v>102.029</v>
      </c>
    </row>
    <row r="115" spans="1:226">
      <c r="A115">
        <v>97</v>
      </c>
      <c r="B115">
        <v>1774682180.5</v>
      </c>
      <c r="C115">
        <v>434.5</v>
      </c>
      <c r="D115" t="s">
        <v>556</v>
      </c>
      <c r="E115" t="s">
        <v>557</v>
      </c>
      <c r="F115">
        <v>5</v>
      </c>
      <c r="I115">
        <v>1774682177.6</v>
      </c>
      <c r="J115">
        <f>(K115)/1000</f>
        <v>0</v>
      </c>
      <c r="K115">
        <f>IF(BF115, AN115, AH115)</f>
        <v>0</v>
      </c>
      <c r="L115">
        <f>IF(BF115, AI115, AG115)</f>
        <v>0</v>
      </c>
      <c r="M115">
        <f>BH115 - IF(AU115&gt;1, L115*BB115*100.0/(AW115), 0)</f>
        <v>0</v>
      </c>
      <c r="N115">
        <f>((T115-J115/2)*M115-L115)/(T115+J115/2)</f>
        <v>0</v>
      </c>
      <c r="O115">
        <f>N115*(BO115+BP115)/1000.0</f>
        <v>0</v>
      </c>
      <c r="P115">
        <f>(BH115 - IF(AU115&gt;1, L115*BB115*100.0/(AW115), 0))*(BO115+BP115)/1000.0</f>
        <v>0</v>
      </c>
      <c r="Q115">
        <f>2.0/((1/S115-1/R115)+SIGN(S115)*SQRT((1/S115-1/R115)*(1/S115-1/R115) + 4*BC115/((BC115+1)*(BC115+1))*(2*1/S115*1/R115-1/R115*1/R115)))</f>
        <v>0</v>
      </c>
      <c r="R115">
        <f>IF(LEFT(BD115,1)&lt;&gt;"0",IF(LEFT(BD115,1)="1",3.0,BE115),$D$5+$E$5*(BV115*BO115/($K$5*1000))+$F$5*(BV115*BO115/($K$5*1000))*MAX(MIN(BB115,$J$5),$I$5)*MAX(MIN(BB115,$J$5),$I$5)+$G$5*MAX(MIN(BB115,$J$5),$I$5)*(BV115*BO115/($K$5*1000))+$H$5*(BV115*BO115/($K$5*1000))*(BV115*BO115/($K$5*1000)))</f>
        <v>0</v>
      </c>
      <c r="S115">
        <f>J115*(1000-(1000*0.61365*exp(17.502*W115/(240.97+W115))/(BO115+BP115)+BJ115)/2)/(1000*0.61365*exp(17.502*W115/(240.97+W115))/(BO115+BP115)-BJ115)</f>
        <v>0</v>
      </c>
      <c r="T115">
        <f>1/((BC115+1)/(Q115/1.6)+1/(R115/1.37)) + BC115/((BC115+1)/(Q115/1.6) + BC115/(R115/1.37))</f>
        <v>0</v>
      </c>
      <c r="U115">
        <f>(AX115*BA115)</f>
        <v>0</v>
      </c>
      <c r="V115">
        <f>(BQ115+(U115+2*0.95*5.67E-8*(((BQ115+$B$9)+273)^4-(BQ115+273)^4)-44100*J115)/(1.84*29.3*R115+8*0.95*5.67E-8*(BQ115+273)^3))</f>
        <v>0</v>
      </c>
      <c r="W115">
        <f>($C$9*BR115+$D$9*BS115+$E$9*V115)</f>
        <v>0</v>
      </c>
      <c r="X115">
        <f>0.61365*exp(17.502*W115/(240.97+W115))</f>
        <v>0</v>
      </c>
      <c r="Y115">
        <f>(Z115/AA115*100)</f>
        <v>0</v>
      </c>
      <c r="Z115">
        <f>BJ115*(BO115+BP115)/1000</f>
        <v>0</v>
      </c>
      <c r="AA115">
        <f>0.61365*exp(17.502*BQ115/(240.97+BQ115))</f>
        <v>0</v>
      </c>
      <c r="AB115">
        <f>(X115-BJ115*(BO115+BP115)/1000)</f>
        <v>0</v>
      </c>
      <c r="AC115">
        <f>(-J115*44100)</f>
        <v>0</v>
      </c>
      <c r="AD115">
        <f>2*29.3*R115*0.92*(BQ115-W115)</f>
        <v>0</v>
      </c>
      <c r="AE115">
        <f>2*0.95*5.67E-8*(((BQ115+$B$9)+273)^4-(W115+273)^4)</f>
        <v>0</v>
      </c>
      <c r="AF115">
        <f>U115+AE115+AC115+AD115</f>
        <v>0</v>
      </c>
      <c r="AG115">
        <f>BN115*AU115*(BI115-BH115*(1000-AU115*BK115)/(1000-AU115*BJ115))/(100*BB115)</f>
        <v>0</v>
      </c>
      <c r="AH115">
        <f>1000*BN115*AU115*(BJ115-BK115)/(100*BB115*(1000-AU115*BJ115))</f>
        <v>0</v>
      </c>
      <c r="AI115">
        <f>(AJ115 - AK115 - BO115*1E3/(8.314*(BQ115+273.15)) * AM115/BN115 * AL115) * BN115/(100*BB115) * (1000 - BK115)/1000</f>
        <v>0</v>
      </c>
      <c r="AJ115">
        <v>429.2263627369345</v>
      </c>
      <c r="AK115">
        <v>428.8470181818181</v>
      </c>
      <c r="AL115">
        <v>1.028636798378691E-05</v>
      </c>
      <c r="AM115">
        <v>61.35787655002243</v>
      </c>
      <c r="AN115">
        <f>(AP115 - AO115 + BO115*1E3/(8.314*(BQ115+273.15)) * AR115/BN115 * AQ115) * BN115/(100*BB115) * 1000/(1000 - AP115)</f>
        <v>0</v>
      </c>
      <c r="AO115">
        <v>21.53505379605473</v>
      </c>
      <c r="AP115">
        <v>21.52573986013988</v>
      </c>
      <c r="AQ115">
        <v>-1.447278926996788E-07</v>
      </c>
      <c r="AR115">
        <v>91.88205700752289</v>
      </c>
      <c r="AS115">
        <v>0</v>
      </c>
      <c r="AT115">
        <v>0</v>
      </c>
      <c r="AU115">
        <f>IF(AS115*$H$15&gt;=AW115,1.0,(AW115/(AW115-AS115*$H$15)))</f>
        <v>0</v>
      </c>
      <c r="AV115">
        <f>(AU115-1)*100</f>
        <v>0</v>
      </c>
      <c r="AW115">
        <f>MAX(0,($B$15+$C$15*BV115)/(1+$D$15*BV115)*BO115/(BQ115+273)*$E$15)</f>
        <v>0</v>
      </c>
      <c r="AX115">
        <f>$B$13*BW115+$C$13*BX115+$F$13*CI115*(1-CL115)</f>
        <v>0</v>
      </c>
      <c r="AY115">
        <f>AX115*AZ115</f>
        <v>0</v>
      </c>
      <c r="AZ115">
        <f>($B$13*$D$11+$C$13*$D$11+$F$13*((CV115+CN115)/MAX(CV115+CN115+CW115, 0.1)*$I$11+CW115/MAX(CV115+CN115+CW115, 0.1)*$J$11))/($B$13+$C$13+$F$13)</f>
        <v>0</v>
      </c>
      <c r="BA115">
        <f>($B$13*$K$11+$C$13*$K$11+$F$13*((CV115+CN115)/MAX(CV115+CN115+CW115, 0.1)*$P$11+CW115/MAX(CV115+CN115+CW115, 0.1)*$Q$11))/($B$13+$C$13+$F$13)</f>
        <v>0</v>
      </c>
      <c r="BB115">
        <v>6</v>
      </c>
      <c r="BC115">
        <v>0.5</v>
      </c>
      <c r="BD115" t="s">
        <v>358</v>
      </c>
      <c r="BE115">
        <v>2</v>
      </c>
      <c r="BF115" t="b">
        <v>1</v>
      </c>
      <c r="BG115">
        <v>1774682177.6</v>
      </c>
      <c r="BH115">
        <v>419.613</v>
      </c>
      <c r="BI115">
        <v>419.9869</v>
      </c>
      <c r="BJ115">
        <v>21.52463</v>
      </c>
      <c r="BK115">
        <v>21.5351</v>
      </c>
      <c r="BL115">
        <v>419.9746</v>
      </c>
      <c r="BM115">
        <v>21.22703</v>
      </c>
      <c r="BN115">
        <v>500.0047000000001</v>
      </c>
      <c r="BO115">
        <v>101.0243</v>
      </c>
      <c r="BP115">
        <v>0.10000147</v>
      </c>
      <c r="BQ115">
        <v>26.82572</v>
      </c>
      <c r="BR115">
        <v>27.70507</v>
      </c>
      <c r="BS115">
        <v>999.9</v>
      </c>
      <c r="BT115">
        <v>0</v>
      </c>
      <c r="BU115">
        <v>0</v>
      </c>
      <c r="BV115">
        <v>10000.067</v>
      </c>
      <c r="BW115">
        <v>0</v>
      </c>
      <c r="BX115">
        <v>0.3833920000000001</v>
      </c>
      <c r="BY115">
        <v>-0.3738556</v>
      </c>
      <c r="BZ115">
        <v>428.8439</v>
      </c>
      <c r="CA115">
        <v>429.2304999999999</v>
      </c>
      <c r="CB115">
        <v>-0.010497664</v>
      </c>
      <c r="CC115">
        <v>419.9869</v>
      </c>
      <c r="CD115">
        <v>21.5351</v>
      </c>
      <c r="CE115">
        <v>2.174509</v>
      </c>
      <c r="CF115">
        <v>2.17557</v>
      </c>
      <c r="CG115">
        <v>18.77575</v>
      </c>
      <c r="CH115">
        <v>18.78354</v>
      </c>
      <c r="CI115">
        <v>1499.997</v>
      </c>
      <c r="CJ115">
        <v>0</v>
      </c>
      <c r="CK115">
        <v>1</v>
      </c>
      <c r="CL115">
        <v>0</v>
      </c>
      <c r="CM115">
        <v>1.75369</v>
      </c>
      <c r="CN115">
        <v>0</v>
      </c>
      <c r="CO115">
        <v>79.34237</v>
      </c>
      <c r="CP115">
        <v>7673.488</v>
      </c>
      <c r="CQ115">
        <v>38.6374</v>
      </c>
      <c r="CR115">
        <v>39.7934</v>
      </c>
      <c r="CS115">
        <v>39.2996</v>
      </c>
      <c r="CT115">
        <v>38.2624</v>
      </c>
      <c r="CU115">
        <v>38.687</v>
      </c>
      <c r="CV115">
        <v>0</v>
      </c>
      <c r="CW115">
        <v>1499.997</v>
      </c>
      <c r="CX115">
        <v>0</v>
      </c>
      <c r="CY115">
        <v>1774682178.8</v>
      </c>
      <c r="CZ115">
        <v>0</v>
      </c>
      <c r="DA115">
        <v>1774666326.5</v>
      </c>
      <c r="DB115" t="s">
        <v>359</v>
      </c>
      <c r="DC115">
        <v>1774666322</v>
      </c>
      <c r="DD115">
        <v>1774666326.5</v>
      </c>
      <c r="DE115">
        <v>2</v>
      </c>
      <c r="DF115">
        <v>0.343</v>
      </c>
      <c r="DG115">
        <v>-0.026</v>
      </c>
      <c r="DH115">
        <v>-0.36</v>
      </c>
      <c r="DI115">
        <v>0.298</v>
      </c>
      <c r="DJ115">
        <v>420</v>
      </c>
      <c r="DK115">
        <v>22</v>
      </c>
      <c r="DL115">
        <v>0.17</v>
      </c>
      <c r="DM115">
        <v>0.02</v>
      </c>
      <c r="DN115">
        <v>-0.38220365</v>
      </c>
      <c r="DO115">
        <v>0.07601007129456017</v>
      </c>
      <c r="DP115">
        <v>0.02931755539310023</v>
      </c>
      <c r="DQ115">
        <v>1</v>
      </c>
      <c r="DR115">
        <v>-0.007702017750000001</v>
      </c>
      <c r="DS115">
        <v>-0.02044792874296436</v>
      </c>
      <c r="DT115">
        <v>0.002251014055069945</v>
      </c>
      <c r="DU115">
        <v>1</v>
      </c>
      <c r="DV115">
        <v>2</v>
      </c>
      <c r="DW115">
        <v>2</v>
      </c>
      <c r="DX115" t="s">
        <v>360</v>
      </c>
      <c r="DY115">
        <v>3.13041</v>
      </c>
      <c r="DZ115">
        <v>2.80638</v>
      </c>
      <c r="EA115">
        <v>0.0997717</v>
      </c>
      <c r="EB115">
        <v>0.0994847</v>
      </c>
      <c r="EC115">
        <v>0.105947</v>
      </c>
      <c r="ED115">
        <v>0.105671</v>
      </c>
      <c r="EE115">
        <v>21151.1</v>
      </c>
      <c r="EF115">
        <v>27421</v>
      </c>
      <c r="EG115">
        <v>26450.3</v>
      </c>
      <c r="EH115">
        <v>33003</v>
      </c>
      <c r="EI115">
        <v>34929.7</v>
      </c>
      <c r="EJ115">
        <v>40309.1</v>
      </c>
      <c r="EK115">
        <v>41100.7</v>
      </c>
      <c r="EL115">
        <v>46062.6</v>
      </c>
      <c r="EM115">
        <v>2.03533</v>
      </c>
      <c r="EN115">
        <v>2.0019</v>
      </c>
      <c r="EO115">
        <v>0.114683</v>
      </c>
      <c r="EP115">
        <v>0</v>
      </c>
      <c r="EQ115">
        <v>25.8208</v>
      </c>
      <c r="ER115">
        <v>999.9</v>
      </c>
      <c r="ES115">
        <v>67.5</v>
      </c>
      <c r="ET115">
        <v>27.4</v>
      </c>
      <c r="EU115">
        <v>24.4815</v>
      </c>
      <c r="EV115">
        <v>61.3226</v>
      </c>
      <c r="EW115">
        <v>31.7708</v>
      </c>
      <c r="EX115">
        <v>1</v>
      </c>
      <c r="EY115">
        <v>0.288796</v>
      </c>
      <c r="EZ115">
        <v>0.464469</v>
      </c>
      <c r="FA115">
        <v>20.2748</v>
      </c>
      <c r="FB115">
        <v>5.18869</v>
      </c>
      <c r="FC115">
        <v>11.9441</v>
      </c>
      <c r="FD115">
        <v>4.9556</v>
      </c>
      <c r="FE115">
        <v>3.285</v>
      </c>
      <c r="FF115">
        <v>9999</v>
      </c>
      <c r="FG115">
        <v>9999</v>
      </c>
      <c r="FH115">
        <v>9999</v>
      </c>
      <c r="FI115">
        <v>999.9</v>
      </c>
      <c r="FJ115">
        <v>1.86127</v>
      </c>
      <c r="FK115">
        <v>1.86264</v>
      </c>
      <c r="FL115">
        <v>1.86005</v>
      </c>
      <c r="FM115">
        <v>1.85837</v>
      </c>
      <c r="FN115">
        <v>1.86212</v>
      </c>
      <c r="FO115">
        <v>1.85886</v>
      </c>
      <c r="FP115">
        <v>1.85791</v>
      </c>
      <c r="FQ115">
        <v>1.86081</v>
      </c>
      <c r="FR115">
        <v>0</v>
      </c>
      <c r="FS115">
        <v>0</v>
      </c>
      <c r="FT115">
        <v>0</v>
      </c>
      <c r="FU115">
        <v>4.5</v>
      </c>
      <c r="FV115" t="s">
        <v>361</v>
      </c>
      <c r="FW115" t="s">
        <v>362</v>
      </c>
      <c r="FX115" t="s">
        <v>363</v>
      </c>
      <c r="FY115" t="s">
        <v>364</v>
      </c>
      <c r="FZ115" t="s">
        <v>364</v>
      </c>
      <c r="GA115" t="s">
        <v>363</v>
      </c>
      <c r="GB115">
        <v>0</v>
      </c>
      <c r="GC115">
        <v>100</v>
      </c>
      <c r="GD115">
        <v>100</v>
      </c>
      <c r="GE115">
        <v>-0.361</v>
      </c>
      <c r="GF115">
        <v>0.2976</v>
      </c>
      <c r="GG115">
        <v>-1.589593225013521</v>
      </c>
      <c r="GH115">
        <v>0.00192992804097616</v>
      </c>
      <c r="GI115">
        <v>3.244687122451424E-06</v>
      </c>
      <c r="GJ115">
        <v>-2.087531120305573E-09</v>
      </c>
      <c r="GK115">
        <v>0.05776174702018427</v>
      </c>
      <c r="GL115">
        <v>0.005089068596103195</v>
      </c>
      <c r="GM115">
        <v>0.0003257216593697226</v>
      </c>
      <c r="GN115">
        <v>-1.562898368296355E-06</v>
      </c>
      <c r="GO115">
        <v>0</v>
      </c>
      <c r="GP115">
        <v>1257</v>
      </c>
      <c r="GQ115">
        <v>1</v>
      </c>
      <c r="GR115">
        <v>31</v>
      </c>
      <c r="GS115">
        <v>264.3</v>
      </c>
      <c r="GT115">
        <v>264.2</v>
      </c>
      <c r="GU115">
        <v>1.07788</v>
      </c>
      <c r="GV115">
        <v>2.38403</v>
      </c>
      <c r="GW115">
        <v>1.44775</v>
      </c>
      <c r="GX115">
        <v>2.20337</v>
      </c>
      <c r="GY115">
        <v>1.44653</v>
      </c>
      <c r="GZ115">
        <v>2.3877</v>
      </c>
      <c r="HA115">
        <v>33.1099</v>
      </c>
      <c r="HB115">
        <v>14.7712</v>
      </c>
      <c r="HC115">
        <v>18</v>
      </c>
      <c r="HD115">
        <v>531.688</v>
      </c>
      <c r="HE115">
        <v>523.5410000000001</v>
      </c>
      <c r="HF115">
        <v>24.9998</v>
      </c>
      <c r="HG115">
        <v>30.6852</v>
      </c>
      <c r="HH115">
        <v>30</v>
      </c>
      <c r="HI115">
        <v>31.0349</v>
      </c>
      <c r="HJ115">
        <v>31.0391</v>
      </c>
      <c r="HK115">
        <v>21.5693</v>
      </c>
      <c r="HL115">
        <v>20.0583</v>
      </c>
      <c r="HM115">
        <v>100</v>
      </c>
      <c r="HN115">
        <v>25</v>
      </c>
      <c r="HO115">
        <v>420</v>
      </c>
      <c r="HP115">
        <v>21.5</v>
      </c>
      <c r="HQ115">
        <v>103.155</v>
      </c>
      <c r="HR115">
        <v>102.028</v>
      </c>
    </row>
    <row r="116" spans="1:226">
      <c r="A116">
        <v>98</v>
      </c>
      <c r="B116">
        <v>1774682184.5</v>
      </c>
      <c r="C116">
        <v>438.5</v>
      </c>
      <c r="D116" t="s">
        <v>558</v>
      </c>
      <c r="E116" t="s">
        <v>559</v>
      </c>
      <c r="F116">
        <v>5</v>
      </c>
      <c r="I116">
        <v>1774682181.6</v>
      </c>
      <c r="J116">
        <f>(K116)/1000</f>
        <v>0</v>
      </c>
      <c r="K116">
        <f>IF(BF116, AN116, AH116)</f>
        <v>0</v>
      </c>
      <c r="L116">
        <f>IF(BF116, AI116, AG116)</f>
        <v>0</v>
      </c>
      <c r="M116">
        <f>BH116 - IF(AU116&gt;1, L116*BB116*100.0/(AW116), 0)</f>
        <v>0</v>
      </c>
      <c r="N116">
        <f>((T116-J116/2)*M116-L116)/(T116+J116/2)</f>
        <v>0</v>
      </c>
      <c r="O116">
        <f>N116*(BO116+BP116)/1000.0</f>
        <v>0</v>
      </c>
      <c r="P116">
        <f>(BH116 - IF(AU116&gt;1, L116*BB116*100.0/(AW116), 0))*(BO116+BP116)/1000.0</f>
        <v>0</v>
      </c>
      <c r="Q116">
        <f>2.0/((1/S116-1/R116)+SIGN(S116)*SQRT((1/S116-1/R116)*(1/S116-1/R116) + 4*BC116/((BC116+1)*(BC116+1))*(2*1/S116*1/R116-1/R116*1/R116)))</f>
        <v>0</v>
      </c>
      <c r="R116">
        <f>IF(LEFT(BD116,1)&lt;&gt;"0",IF(LEFT(BD116,1)="1",3.0,BE116),$D$5+$E$5*(BV116*BO116/($K$5*1000))+$F$5*(BV116*BO116/($K$5*1000))*MAX(MIN(BB116,$J$5),$I$5)*MAX(MIN(BB116,$J$5),$I$5)+$G$5*MAX(MIN(BB116,$J$5),$I$5)*(BV116*BO116/($K$5*1000))+$H$5*(BV116*BO116/($K$5*1000))*(BV116*BO116/($K$5*1000)))</f>
        <v>0</v>
      </c>
      <c r="S116">
        <f>J116*(1000-(1000*0.61365*exp(17.502*W116/(240.97+W116))/(BO116+BP116)+BJ116)/2)/(1000*0.61365*exp(17.502*W116/(240.97+W116))/(BO116+BP116)-BJ116)</f>
        <v>0</v>
      </c>
      <c r="T116">
        <f>1/((BC116+1)/(Q116/1.6)+1/(R116/1.37)) + BC116/((BC116+1)/(Q116/1.6) + BC116/(R116/1.37))</f>
        <v>0</v>
      </c>
      <c r="U116">
        <f>(AX116*BA116)</f>
        <v>0</v>
      </c>
      <c r="V116">
        <f>(BQ116+(U116+2*0.95*5.67E-8*(((BQ116+$B$9)+273)^4-(BQ116+273)^4)-44100*J116)/(1.84*29.3*R116+8*0.95*5.67E-8*(BQ116+273)^3))</f>
        <v>0</v>
      </c>
      <c r="W116">
        <f>($C$9*BR116+$D$9*BS116+$E$9*V116)</f>
        <v>0</v>
      </c>
      <c r="X116">
        <f>0.61365*exp(17.502*W116/(240.97+W116))</f>
        <v>0</v>
      </c>
      <c r="Y116">
        <f>(Z116/AA116*100)</f>
        <v>0</v>
      </c>
      <c r="Z116">
        <f>BJ116*(BO116+BP116)/1000</f>
        <v>0</v>
      </c>
      <c r="AA116">
        <f>0.61365*exp(17.502*BQ116/(240.97+BQ116))</f>
        <v>0</v>
      </c>
      <c r="AB116">
        <f>(X116-BJ116*(BO116+BP116)/1000)</f>
        <v>0</v>
      </c>
      <c r="AC116">
        <f>(-J116*44100)</f>
        <v>0</v>
      </c>
      <c r="AD116">
        <f>2*29.3*R116*0.92*(BQ116-W116)</f>
        <v>0</v>
      </c>
      <c r="AE116">
        <f>2*0.95*5.67E-8*(((BQ116+$B$9)+273)^4-(W116+273)^4)</f>
        <v>0</v>
      </c>
      <c r="AF116">
        <f>U116+AE116+AC116+AD116</f>
        <v>0</v>
      </c>
      <c r="AG116">
        <f>BN116*AU116*(BI116-BH116*(1000-AU116*BK116)/(1000-AU116*BJ116))/(100*BB116)</f>
        <v>0</v>
      </c>
      <c r="AH116">
        <f>1000*BN116*AU116*(BJ116-BK116)/(100*BB116*(1000-AU116*BJ116))</f>
        <v>0</v>
      </c>
      <c r="AI116">
        <f>(AJ116 - AK116 - BO116*1E3/(8.314*(BQ116+273.15)) * AM116/BN116 * AL116) * BN116/(100*BB116) * (1000 - BK116)/1000</f>
        <v>0</v>
      </c>
      <c r="AJ116">
        <v>429.2779202438385</v>
      </c>
      <c r="AK116">
        <v>428.8816242424243</v>
      </c>
      <c r="AL116">
        <v>2.49840661608691E-05</v>
      </c>
      <c r="AM116">
        <v>61.35787655002243</v>
      </c>
      <c r="AN116">
        <f>(AP116 - AO116 + BO116*1E3/(8.314*(BQ116+273.15)) * AR116/BN116 * AQ116) * BN116/(100*BB116) * 1000/(1000 - AP116)</f>
        <v>0</v>
      </c>
      <c r="AO116">
        <v>21.53499488177927</v>
      </c>
      <c r="AP116">
        <v>21.52563216783217</v>
      </c>
      <c r="AQ116">
        <v>-1.856039204385582E-06</v>
      </c>
      <c r="AR116">
        <v>91.88205700752289</v>
      </c>
      <c r="AS116">
        <v>0</v>
      </c>
      <c r="AT116">
        <v>0</v>
      </c>
      <c r="AU116">
        <f>IF(AS116*$H$15&gt;=AW116,1.0,(AW116/(AW116-AS116*$H$15)))</f>
        <v>0</v>
      </c>
      <c r="AV116">
        <f>(AU116-1)*100</f>
        <v>0</v>
      </c>
      <c r="AW116">
        <f>MAX(0,($B$15+$C$15*BV116)/(1+$D$15*BV116)*BO116/(BQ116+273)*$E$15)</f>
        <v>0</v>
      </c>
      <c r="AX116">
        <f>$B$13*BW116+$C$13*BX116+$F$13*CI116*(1-CL116)</f>
        <v>0</v>
      </c>
      <c r="AY116">
        <f>AX116*AZ116</f>
        <v>0</v>
      </c>
      <c r="AZ116">
        <f>($B$13*$D$11+$C$13*$D$11+$F$13*((CV116+CN116)/MAX(CV116+CN116+CW116, 0.1)*$I$11+CW116/MAX(CV116+CN116+CW116, 0.1)*$J$11))/($B$13+$C$13+$F$13)</f>
        <v>0</v>
      </c>
      <c r="BA116">
        <f>($B$13*$K$11+$C$13*$K$11+$F$13*((CV116+CN116)/MAX(CV116+CN116+CW116, 0.1)*$P$11+CW116/MAX(CV116+CN116+CW116, 0.1)*$Q$11))/($B$13+$C$13+$F$13)</f>
        <v>0</v>
      </c>
      <c r="BB116">
        <v>6</v>
      </c>
      <c r="BC116">
        <v>0.5</v>
      </c>
      <c r="BD116" t="s">
        <v>358</v>
      </c>
      <c r="BE116">
        <v>2</v>
      </c>
      <c r="BF116" t="b">
        <v>1</v>
      </c>
      <c r="BG116">
        <v>1774682181.6</v>
      </c>
      <c r="BH116">
        <v>419.6356</v>
      </c>
      <c r="BI116">
        <v>420.0102000000001</v>
      </c>
      <c r="BJ116">
        <v>21.5252</v>
      </c>
      <c r="BK116">
        <v>21.53522</v>
      </c>
      <c r="BL116">
        <v>419.997</v>
      </c>
      <c r="BM116">
        <v>21.2276</v>
      </c>
      <c r="BN116">
        <v>499.9796</v>
      </c>
      <c r="BO116">
        <v>101.023</v>
      </c>
      <c r="BP116">
        <v>0.10005381</v>
      </c>
      <c r="BQ116">
        <v>26.82151</v>
      </c>
      <c r="BR116">
        <v>27.69753</v>
      </c>
      <c r="BS116">
        <v>999.9</v>
      </c>
      <c r="BT116">
        <v>0</v>
      </c>
      <c r="BU116">
        <v>0</v>
      </c>
      <c r="BV116">
        <v>9983.878000000001</v>
      </c>
      <c r="BW116">
        <v>0</v>
      </c>
      <c r="BX116">
        <v>0.3833920000000001</v>
      </c>
      <c r="BY116">
        <v>-0.374643</v>
      </c>
      <c r="BZ116">
        <v>428.8671000000001</v>
      </c>
      <c r="CA116">
        <v>429.2542999999999</v>
      </c>
      <c r="CB116">
        <v>-0.01001739</v>
      </c>
      <c r="CC116">
        <v>420.0102000000001</v>
      </c>
      <c r="CD116">
        <v>21.53522</v>
      </c>
      <c r="CE116">
        <v>2.17454</v>
      </c>
      <c r="CF116">
        <v>2.175554</v>
      </c>
      <c r="CG116">
        <v>18.77596</v>
      </c>
      <c r="CH116">
        <v>18.78341</v>
      </c>
      <c r="CI116">
        <v>1500.009</v>
      </c>
      <c r="CJ116">
        <v>0</v>
      </c>
      <c r="CK116">
        <v>1</v>
      </c>
      <c r="CL116">
        <v>0</v>
      </c>
      <c r="CM116">
        <v>1.57627</v>
      </c>
      <c r="CN116">
        <v>0</v>
      </c>
      <c r="CO116">
        <v>79.46580999999999</v>
      </c>
      <c r="CP116">
        <v>7673.533000000001</v>
      </c>
      <c r="CQ116">
        <v>38.625</v>
      </c>
      <c r="CR116">
        <v>39.7996</v>
      </c>
      <c r="CS116">
        <v>39.27480000000001</v>
      </c>
      <c r="CT116">
        <v>38.25</v>
      </c>
      <c r="CU116">
        <v>38.687</v>
      </c>
      <c r="CV116">
        <v>0</v>
      </c>
      <c r="CW116">
        <v>1500.009</v>
      </c>
      <c r="CX116">
        <v>0</v>
      </c>
      <c r="CY116">
        <v>1774682183</v>
      </c>
      <c r="CZ116">
        <v>0</v>
      </c>
      <c r="DA116">
        <v>1774666326.5</v>
      </c>
      <c r="DB116" t="s">
        <v>359</v>
      </c>
      <c r="DC116">
        <v>1774666322</v>
      </c>
      <c r="DD116">
        <v>1774666326.5</v>
      </c>
      <c r="DE116">
        <v>2</v>
      </c>
      <c r="DF116">
        <v>0.343</v>
      </c>
      <c r="DG116">
        <v>-0.026</v>
      </c>
      <c r="DH116">
        <v>-0.36</v>
      </c>
      <c r="DI116">
        <v>0.298</v>
      </c>
      <c r="DJ116">
        <v>420</v>
      </c>
      <c r="DK116">
        <v>22</v>
      </c>
      <c r="DL116">
        <v>0.17</v>
      </c>
      <c r="DM116">
        <v>0.02</v>
      </c>
      <c r="DN116">
        <v>-0.3805412</v>
      </c>
      <c r="DO116">
        <v>0.05015266041275892</v>
      </c>
      <c r="DP116">
        <v>0.02641678877267259</v>
      </c>
      <c r="DQ116">
        <v>1</v>
      </c>
      <c r="DR116">
        <v>-0.008676624500000001</v>
      </c>
      <c r="DS116">
        <v>-0.016768272945591</v>
      </c>
      <c r="DT116">
        <v>0.001923752039706456</v>
      </c>
      <c r="DU116">
        <v>1</v>
      </c>
      <c r="DV116">
        <v>2</v>
      </c>
      <c r="DW116">
        <v>2</v>
      </c>
      <c r="DX116" t="s">
        <v>360</v>
      </c>
      <c r="DY116">
        <v>3.13044</v>
      </c>
      <c r="DZ116">
        <v>2.80633</v>
      </c>
      <c r="EA116">
        <v>0.09977279999999999</v>
      </c>
      <c r="EB116">
        <v>0.0994781</v>
      </c>
      <c r="EC116">
        <v>0.105951</v>
      </c>
      <c r="ED116">
        <v>0.105672</v>
      </c>
      <c r="EE116">
        <v>21151.1</v>
      </c>
      <c r="EF116">
        <v>27421.3</v>
      </c>
      <c r="EG116">
        <v>26450.3</v>
      </c>
      <c r="EH116">
        <v>33003.2</v>
      </c>
      <c r="EI116">
        <v>34929.6</v>
      </c>
      <c r="EJ116">
        <v>40309.3</v>
      </c>
      <c r="EK116">
        <v>41100.7</v>
      </c>
      <c r="EL116">
        <v>46062.8</v>
      </c>
      <c r="EM116">
        <v>2.0352</v>
      </c>
      <c r="EN116">
        <v>2.00163</v>
      </c>
      <c r="EO116">
        <v>0.11459</v>
      </c>
      <c r="EP116">
        <v>0</v>
      </c>
      <c r="EQ116">
        <v>25.8177</v>
      </c>
      <c r="ER116">
        <v>999.9</v>
      </c>
      <c r="ES116">
        <v>67.5</v>
      </c>
      <c r="ET116">
        <v>27.4</v>
      </c>
      <c r="EU116">
        <v>24.483</v>
      </c>
      <c r="EV116">
        <v>61.3726</v>
      </c>
      <c r="EW116">
        <v>31.8349</v>
      </c>
      <c r="EX116">
        <v>1</v>
      </c>
      <c r="EY116">
        <v>0.289172</v>
      </c>
      <c r="EZ116">
        <v>0.466313</v>
      </c>
      <c r="FA116">
        <v>20.2749</v>
      </c>
      <c r="FB116">
        <v>5.18794</v>
      </c>
      <c r="FC116">
        <v>11.9441</v>
      </c>
      <c r="FD116">
        <v>4.95575</v>
      </c>
      <c r="FE116">
        <v>3.285</v>
      </c>
      <c r="FF116">
        <v>9999</v>
      </c>
      <c r="FG116">
        <v>9999</v>
      </c>
      <c r="FH116">
        <v>9999</v>
      </c>
      <c r="FI116">
        <v>999.9</v>
      </c>
      <c r="FJ116">
        <v>1.86127</v>
      </c>
      <c r="FK116">
        <v>1.86264</v>
      </c>
      <c r="FL116">
        <v>1.86005</v>
      </c>
      <c r="FM116">
        <v>1.85837</v>
      </c>
      <c r="FN116">
        <v>1.86213</v>
      </c>
      <c r="FO116">
        <v>1.85887</v>
      </c>
      <c r="FP116">
        <v>1.85791</v>
      </c>
      <c r="FQ116">
        <v>1.86081</v>
      </c>
      <c r="FR116">
        <v>0</v>
      </c>
      <c r="FS116">
        <v>0</v>
      </c>
      <c r="FT116">
        <v>0</v>
      </c>
      <c r="FU116">
        <v>4.5</v>
      </c>
      <c r="FV116" t="s">
        <v>361</v>
      </c>
      <c r="FW116" t="s">
        <v>362</v>
      </c>
      <c r="FX116" t="s">
        <v>363</v>
      </c>
      <c r="FY116" t="s">
        <v>364</v>
      </c>
      <c r="FZ116" t="s">
        <v>364</v>
      </c>
      <c r="GA116" t="s">
        <v>363</v>
      </c>
      <c r="GB116">
        <v>0</v>
      </c>
      <c r="GC116">
        <v>100</v>
      </c>
      <c r="GD116">
        <v>100</v>
      </c>
      <c r="GE116">
        <v>-0.361</v>
      </c>
      <c r="GF116">
        <v>0.2976</v>
      </c>
      <c r="GG116">
        <v>-1.589593225013521</v>
      </c>
      <c r="GH116">
        <v>0.00192992804097616</v>
      </c>
      <c r="GI116">
        <v>3.244687122451424E-06</v>
      </c>
      <c r="GJ116">
        <v>-2.087531120305573E-09</v>
      </c>
      <c r="GK116">
        <v>0.05776174702018427</v>
      </c>
      <c r="GL116">
        <v>0.005089068596103195</v>
      </c>
      <c r="GM116">
        <v>0.0003257216593697226</v>
      </c>
      <c r="GN116">
        <v>-1.562898368296355E-06</v>
      </c>
      <c r="GO116">
        <v>0</v>
      </c>
      <c r="GP116">
        <v>1257</v>
      </c>
      <c r="GQ116">
        <v>1</v>
      </c>
      <c r="GR116">
        <v>31</v>
      </c>
      <c r="GS116">
        <v>264.4</v>
      </c>
      <c r="GT116">
        <v>264.3</v>
      </c>
      <c r="GU116">
        <v>1.07788</v>
      </c>
      <c r="GV116">
        <v>2.38281</v>
      </c>
      <c r="GW116">
        <v>1.44775</v>
      </c>
      <c r="GX116">
        <v>2.20215</v>
      </c>
      <c r="GY116">
        <v>1.44653</v>
      </c>
      <c r="GZ116">
        <v>2.39624</v>
      </c>
      <c r="HA116">
        <v>33.1099</v>
      </c>
      <c r="HB116">
        <v>14.7712</v>
      </c>
      <c r="HC116">
        <v>18</v>
      </c>
      <c r="HD116">
        <v>531.6079999999999</v>
      </c>
      <c r="HE116">
        <v>523.354</v>
      </c>
      <c r="HF116">
        <v>25.0002</v>
      </c>
      <c r="HG116">
        <v>30.6852</v>
      </c>
      <c r="HH116">
        <v>30.0002</v>
      </c>
      <c r="HI116">
        <v>31.0349</v>
      </c>
      <c r="HJ116">
        <v>31.0391</v>
      </c>
      <c r="HK116">
        <v>21.5719</v>
      </c>
      <c r="HL116">
        <v>20.0583</v>
      </c>
      <c r="HM116">
        <v>100</v>
      </c>
      <c r="HN116">
        <v>25</v>
      </c>
      <c r="HO116">
        <v>420</v>
      </c>
      <c r="HP116">
        <v>21.5</v>
      </c>
      <c r="HQ116">
        <v>103.155</v>
      </c>
      <c r="HR116">
        <v>102.029</v>
      </c>
    </row>
    <row r="117" spans="1:226">
      <c r="A117">
        <v>99</v>
      </c>
      <c r="B117">
        <v>1774682188.5</v>
      </c>
      <c r="C117">
        <v>442.5</v>
      </c>
      <c r="D117" t="s">
        <v>560</v>
      </c>
      <c r="E117" t="s">
        <v>561</v>
      </c>
      <c r="F117">
        <v>5</v>
      </c>
      <c r="I117">
        <v>1774682185.6</v>
      </c>
      <c r="J117">
        <f>(K117)/1000</f>
        <v>0</v>
      </c>
      <c r="K117">
        <f>IF(BF117, AN117, AH117)</f>
        <v>0</v>
      </c>
      <c r="L117">
        <f>IF(BF117, AI117, AG117)</f>
        <v>0</v>
      </c>
      <c r="M117">
        <f>BH117 - IF(AU117&gt;1, L117*BB117*100.0/(AW117), 0)</f>
        <v>0</v>
      </c>
      <c r="N117">
        <f>((T117-J117/2)*M117-L117)/(T117+J117/2)</f>
        <v>0</v>
      </c>
      <c r="O117">
        <f>N117*(BO117+BP117)/1000.0</f>
        <v>0</v>
      </c>
      <c r="P117">
        <f>(BH117 - IF(AU117&gt;1, L117*BB117*100.0/(AW117), 0))*(BO117+BP117)/1000.0</f>
        <v>0</v>
      </c>
      <c r="Q117">
        <f>2.0/((1/S117-1/R117)+SIGN(S117)*SQRT((1/S117-1/R117)*(1/S117-1/R117) + 4*BC117/((BC117+1)*(BC117+1))*(2*1/S117*1/R117-1/R117*1/R117)))</f>
        <v>0</v>
      </c>
      <c r="R117">
        <f>IF(LEFT(BD117,1)&lt;&gt;"0",IF(LEFT(BD117,1)="1",3.0,BE117),$D$5+$E$5*(BV117*BO117/($K$5*1000))+$F$5*(BV117*BO117/($K$5*1000))*MAX(MIN(BB117,$J$5),$I$5)*MAX(MIN(BB117,$J$5),$I$5)+$G$5*MAX(MIN(BB117,$J$5),$I$5)*(BV117*BO117/($K$5*1000))+$H$5*(BV117*BO117/($K$5*1000))*(BV117*BO117/($K$5*1000)))</f>
        <v>0</v>
      </c>
      <c r="S117">
        <f>J117*(1000-(1000*0.61365*exp(17.502*W117/(240.97+W117))/(BO117+BP117)+BJ117)/2)/(1000*0.61365*exp(17.502*W117/(240.97+W117))/(BO117+BP117)-BJ117)</f>
        <v>0</v>
      </c>
      <c r="T117">
        <f>1/((BC117+1)/(Q117/1.6)+1/(R117/1.37)) + BC117/((BC117+1)/(Q117/1.6) + BC117/(R117/1.37))</f>
        <v>0</v>
      </c>
      <c r="U117">
        <f>(AX117*BA117)</f>
        <v>0</v>
      </c>
      <c r="V117">
        <f>(BQ117+(U117+2*0.95*5.67E-8*(((BQ117+$B$9)+273)^4-(BQ117+273)^4)-44100*J117)/(1.84*29.3*R117+8*0.95*5.67E-8*(BQ117+273)^3))</f>
        <v>0</v>
      </c>
      <c r="W117">
        <f>($C$9*BR117+$D$9*BS117+$E$9*V117)</f>
        <v>0</v>
      </c>
      <c r="X117">
        <f>0.61365*exp(17.502*W117/(240.97+W117))</f>
        <v>0</v>
      </c>
      <c r="Y117">
        <f>(Z117/AA117*100)</f>
        <v>0</v>
      </c>
      <c r="Z117">
        <f>BJ117*(BO117+BP117)/1000</f>
        <v>0</v>
      </c>
      <c r="AA117">
        <f>0.61365*exp(17.502*BQ117/(240.97+BQ117))</f>
        <v>0</v>
      </c>
      <c r="AB117">
        <f>(X117-BJ117*(BO117+BP117)/1000)</f>
        <v>0</v>
      </c>
      <c r="AC117">
        <f>(-J117*44100)</f>
        <v>0</v>
      </c>
      <c r="AD117">
        <f>2*29.3*R117*0.92*(BQ117-W117)</f>
        <v>0</v>
      </c>
      <c r="AE117">
        <f>2*0.95*5.67E-8*(((BQ117+$B$9)+273)^4-(W117+273)^4)</f>
        <v>0</v>
      </c>
      <c r="AF117">
        <f>U117+AE117+AC117+AD117</f>
        <v>0</v>
      </c>
      <c r="AG117">
        <f>BN117*AU117*(BI117-BH117*(1000-AU117*BK117)/(1000-AU117*BJ117))/(100*BB117)</f>
        <v>0</v>
      </c>
      <c r="AH117">
        <f>1000*BN117*AU117*(BJ117-BK117)/(100*BB117*(1000-AU117*BJ117))</f>
        <v>0</v>
      </c>
      <c r="AI117">
        <f>(AJ117 - AK117 - BO117*1E3/(8.314*(BQ117+273.15)) * AM117/BN117 * AL117) * BN117/(100*BB117) * (1000 - BK117)/1000</f>
        <v>0</v>
      </c>
      <c r="AJ117">
        <v>429.2211396353467</v>
      </c>
      <c r="AK117">
        <v>428.8587393939395</v>
      </c>
      <c r="AL117">
        <v>-1.493710571440813E-05</v>
      </c>
      <c r="AM117">
        <v>61.35787655002243</v>
      </c>
      <c r="AN117">
        <f>(AP117 - AO117 + BO117*1E3/(8.314*(BQ117+273.15)) * AR117/BN117 * AQ117) * BN117/(100*BB117) * 1000/(1000 - AP117)</f>
        <v>0</v>
      </c>
      <c r="AO117">
        <v>21.53589330745933</v>
      </c>
      <c r="AP117">
        <v>21.5285160839161</v>
      </c>
      <c r="AQ117">
        <v>1.84038990134235E-06</v>
      </c>
      <c r="AR117">
        <v>91.88205700752289</v>
      </c>
      <c r="AS117">
        <v>0</v>
      </c>
      <c r="AT117">
        <v>0</v>
      </c>
      <c r="AU117">
        <f>IF(AS117*$H$15&gt;=AW117,1.0,(AW117/(AW117-AS117*$H$15)))</f>
        <v>0</v>
      </c>
      <c r="AV117">
        <f>(AU117-1)*100</f>
        <v>0</v>
      </c>
      <c r="AW117">
        <f>MAX(0,($B$15+$C$15*BV117)/(1+$D$15*BV117)*BO117/(BQ117+273)*$E$15)</f>
        <v>0</v>
      </c>
      <c r="AX117">
        <f>$B$13*BW117+$C$13*BX117+$F$13*CI117*(1-CL117)</f>
        <v>0</v>
      </c>
      <c r="AY117">
        <f>AX117*AZ117</f>
        <v>0</v>
      </c>
      <c r="AZ117">
        <f>($B$13*$D$11+$C$13*$D$11+$F$13*((CV117+CN117)/MAX(CV117+CN117+CW117, 0.1)*$I$11+CW117/MAX(CV117+CN117+CW117, 0.1)*$J$11))/($B$13+$C$13+$F$13)</f>
        <v>0</v>
      </c>
      <c r="BA117">
        <f>($B$13*$K$11+$C$13*$K$11+$F$13*((CV117+CN117)/MAX(CV117+CN117+CW117, 0.1)*$P$11+CW117/MAX(CV117+CN117+CW117, 0.1)*$Q$11))/($B$13+$C$13+$F$13)</f>
        <v>0</v>
      </c>
      <c r="BB117">
        <v>6</v>
      </c>
      <c r="BC117">
        <v>0.5</v>
      </c>
      <c r="BD117" t="s">
        <v>358</v>
      </c>
      <c r="BE117">
        <v>2</v>
      </c>
      <c r="BF117" t="b">
        <v>1</v>
      </c>
      <c r="BG117">
        <v>1774682185.6</v>
      </c>
      <c r="BH117">
        <v>419.6299</v>
      </c>
      <c r="BI117">
        <v>419.9949</v>
      </c>
      <c r="BJ117">
        <v>21.52692</v>
      </c>
      <c r="BK117">
        <v>21.53598</v>
      </c>
      <c r="BL117">
        <v>419.9913</v>
      </c>
      <c r="BM117">
        <v>21.22927</v>
      </c>
      <c r="BN117">
        <v>499.9807000000001</v>
      </c>
      <c r="BO117">
        <v>101.0228</v>
      </c>
      <c r="BP117">
        <v>0.09991522</v>
      </c>
      <c r="BQ117">
        <v>26.81874</v>
      </c>
      <c r="BR117">
        <v>27.69053</v>
      </c>
      <c r="BS117">
        <v>999.9</v>
      </c>
      <c r="BT117">
        <v>0</v>
      </c>
      <c r="BU117">
        <v>0</v>
      </c>
      <c r="BV117">
        <v>9998.505999999998</v>
      </c>
      <c r="BW117">
        <v>0</v>
      </c>
      <c r="BX117">
        <v>0.3833920000000001</v>
      </c>
      <c r="BY117">
        <v>-0.3649811</v>
      </c>
      <c r="BZ117">
        <v>428.862</v>
      </c>
      <c r="CA117">
        <v>429.239</v>
      </c>
      <c r="CB117">
        <v>-0.009068868999999999</v>
      </c>
      <c r="CC117">
        <v>419.9949</v>
      </c>
      <c r="CD117">
        <v>21.53598</v>
      </c>
      <c r="CE117">
        <v>2.174709</v>
      </c>
      <c r="CF117">
        <v>2.175626</v>
      </c>
      <c r="CG117">
        <v>18.77722</v>
      </c>
      <c r="CH117">
        <v>18.78397</v>
      </c>
      <c r="CI117">
        <v>1500.006</v>
      </c>
      <c r="CJ117">
        <v>0</v>
      </c>
      <c r="CK117">
        <v>1</v>
      </c>
      <c r="CL117">
        <v>0</v>
      </c>
      <c r="CM117">
        <v>1.90618</v>
      </c>
      <c r="CN117">
        <v>0</v>
      </c>
      <c r="CO117">
        <v>79.29115</v>
      </c>
      <c r="CP117">
        <v>7673.526</v>
      </c>
      <c r="CQ117">
        <v>38.625</v>
      </c>
      <c r="CR117">
        <v>39.7872</v>
      </c>
      <c r="CS117">
        <v>39.26860000000001</v>
      </c>
      <c r="CT117">
        <v>38.25</v>
      </c>
      <c r="CU117">
        <v>38.6808</v>
      </c>
      <c r="CV117">
        <v>0</v>
      </c>
      <c r="CW117">
        <v>1500.006</v>
      </c>
      <c r="CX117">
        <v>0</v>
      </c>
      <c r="CY117">
        <v>1774682186.6</v>
      </c>
      <c r="CZ117">
        <v>0</v>
      </c>
      <c r="DA117">
        <v>1774666326.5</v>
      </c>
      <c r="DB117" t="s">
        <v>359</v>
      </c>
      <c r="DC117">
        <v>1774666322</v>
      </c>
      <c r="DD117">
        <v>1774666326.5</v>
      </c>
      <c r="DE117">
        <v>2</v>
      </c>
      <c r="DF117">
        <v>0.343</v>
      </c>
      <c r="DG117">
        <v>-0.026</v>
      </c>
      <c r="DH117">
        <v>-0.36</v>
      </c>
      <c r="DI117">
        <v>0.298</v>
      </c>
      <c r="DJ117">
        <v>420</v>
      </c>
      <c r="DK117">
        <v>22</v>
      </c>
      <c r="DL117">
        <v>0.17</v>
      </c>
      <c r="DM117">
        <v>0.02</v>
      </c>
      <c r="DN117">
        <v>-0.3745593658536586</v>
      </c>
      <c r="DO117">
        <v>0.07070320557491246</v>
      </c>
      <c r="DP117">
        <v>0.02621430387771113</v>
      </c>
      <c r="DQ117">
        <v>1</v>
      </c>
      <c r="DR117">
        <v>-0.009283762439024389</v>
      </c>
      <c r="DS117">
        <v>-0.006402933240418122</v>
      </c>
      <c r="DT117">
        <v>0.001144837180784345</v>
      </c>
      <c r="DU117">
        <v>1</v>
      </c>
      <c r="DV117">
        <v>2</v>
      </c>
      <c r="DW117">
        <v>2</v>
      </c>
      <c r="DX117" t="s">
        <v>360</v>
      </c>
      <c r="DY117">
        <v>3.13043</v>
      </c>
      <c r="DZ117">
        <v>2.80649</v>
      </c>
      <c r="EA117">
        <v>0.09976980000000001</v>
      </c>
      <c r="EB117">
        <v>0.0994879</v>
      </c>
      <c r="EC117">
        <v>0.105957</v>
      </c>
      <c r="ED117">
        <v>0.105673</v>
      </c>
      <c r="EE117">
        <v>21151</v>
      </c>
      <c r="EF117">
        <v>27421.1</v>
      </c>
      <c r="EG117">
        <v>26450.1</v>
      </c>
      <c r="EH117">
        <v>33003.3</v>
      </c>
      <c r="EI117">
        <v>34929.4</v>
      </c>
      <c r="EJ117">
        <v>40309</v>
      </c>
      <c r="EK117">
        <v>41100.8</v>
      </c>
      <c r="EL117">
        <v>46062.6</v>
      </c>
      <c r="EM117">
        <v>2.0351</v>
      </c>
      <c r="EN117">
        <v>2.0017</v>
      </c>
      <c r="EO117">
        <v>0.114143</v>
      </c>
      <c r="EP117">
        <v>0</v>
      </c>
      <c r="EQ117">
        <v>25.815</v>
      </c>
      <c r="ER117">
        <v>999.9</v>
      </c>
      <c r="ES117">
        <v>67.5</v>
      </c>
      <c r="ET117">
        <v>27.4</v>
      </c>
      <c r="EU117">
        <v>24.4794</v>
      </c>
      <c r="EV117">
        <v>61.2126</v>
      </c>
      <c r="EW117">
        <v>31.871</v>
      </c>
      <c r="EX117">
        <v>1</v>
      </c>
      <c r="EY117">
        <v>0.288908</v>
      </c>
      <c r="EZ117">
        <v>0.467418</v>
      </c>
      <c r="FA117">
        <v>20.2747</v>
      </c>
      <c r="FB117">
        <v>5.18884</v>
      </c>
      <c r="FC117">
        <v>11.9441</v>
      </c>
      <c r="FD117">
        <v>4.9556</v>
      </c>
      <c r="FE117">
        <v>3.285</v>
      </c>
      <c r="FF117">
        <v>9999</v>
      </c>
      <c r="FG117">
        <v>9999</v>
      </c>
      <c r="FH117">
        <v>9999</v>
      </c>
      <c r="FI117">
        <v>999.9</v>
      </c>
      <c r="FJ117">
        <v>1.86127</v>
      </c>
      <c r="FK117">
        <v>1.86263</v>
      </c>
      <c r="FL117">
        <v>1.86005</v>
      </c>
      <c r="FM117">
        <v>1.85837</v>
      </c>
      <c r="FN117">
        <v>1.86213</v>
      </c>
      <c r="FO117">
        <v>1.85885</v>
      </c>
      <c r="FP117">
        <v>1.85791</v>
      </c>
      <c r="FQ117">
        <v>1.86081</v>
      </c>
      <c r="FR117">
        <v>0</v>
      </c>
      <c r="FS117">
        <v>0</v>
      </c>
      <c r="FT117">
        <v>0</v>
      </c>
      <c r="FU117">
        <v>4.5</v>
      </c>
      <c r="FV117" t="s">
        <v>361</v>
      </c>
      <c r="FW117" t="s">
        <v>362</v>
      </c>
      <c r="FX117" t="s">
        <v>363</v>
      </c>
      <c r="FY117" t="s">
        <v>364</v>
      </c>
      <c r="FZ117" t="s">
        <v>364</v>
      </c>
      <c r="GA117" t="s">
        <v>363</v>
      </c>
      <c r="GB117">
        <v>0</v>
      </c>
      <c r="GC117">
        <v>100</v>
      </c>
      <c r="GD117">
        <v>100</v>
      </c>
      <c r="GE117">
        <v>-0.361</v>
      </c>
      <c r="GF117">
        <v>0.2976</v>
      </c>
      <c r="GG117">
        <v>-1.589593225013521</v>
      </c>
      <c r="GH117">
        <v>0.00192992804097616</v>
      </c>
      <c r="GI117">
        <v>3.244687122451424E-06</v>
      </c>
      <c r="GJ117">
        <v>-2.087531120305573E-09</v>
      </c>
      <c r="GK117">
        <v>0.05776174702018427</v>
      </c>
      <c r="GL117">
        <v>0.005089068596103195</v>
      </c>
      <c r="GM117">
        <v>0.0003257216593697226</v>
      </c>
      <c r="GN117">
        <v>-1.562898368296355E-06</v>
      </c>
      <c r="GO117">
        <v>0</v>
      </c>
      <c r="GP117">
        <v>1257</v>
      </c>
      <c r="GQ117">
        <v>1</v>
      </c>
      <c r="GR117">
        <v>31</v>
      </c>
      <c r="GS117">
        <v>264.4</v>
      </c>
      <c r="GT117">
        <v>264.4</v>
      </c>
      <c r="GU117">
        <v>1.07788</v>
      </c>
      <c r="GV117">
        <v>2.38403</v>
      </c>
      <c r="GW117">
        <v>1.44775</v>
      </c>
      <c r="GX117">
        <v>2.20215</v>
      </c>
      <c r="GY117">
        <v>1.44653</v>
      </c>
      <c r="GZ117">
        <v>2.36816</v>
      </c>
      <c r="HA117">
        <v>33.1322</v>
      </c>
      <c r="HB117">
        <v>14.7712</v>
      </c>
      <c r="HC117">
        <v>18</v>
      </c>
      <c r="HD117">
        <v>531.545</v>
      </c>
      <c r="HE117">
        <v>523.405</v>
      </c>
      <c r="HF117">
        <v>25.0002</v>
      </c>
      <c r="HG117">
        <v>30.6852</v>
      </c>
      <c r="HH117">
        <v>30.0001</v>
      </c>
      <c r="HI117">
        <v>31.0349</v>
      </c>
      <c r="HJ117">
        <v>31.0391</v>
      </c>
      <c r="HK117">
        <v>21.5701</v>
      </c>
      <c r="HL117">
        <v>20.0583</v>
      </c>
      <c r="HM117">
        <v>100</v>
      </c>
      <c r="HN117">
        <v>25</v>
      </c>
      <c r="HO117">
        <v>420</v>
      </c>
      <c r="HP117">
        <v>21.5</v>
      </c>
      <c r="HQ117">
        <v>103.155</v>
      </c>
      <c r="HR117">
        <v>102.028</v>
      </c>
    </row>
    <row r="118" spans="1:226">
      <c r="A118">
        <v>100</v>
      </c>
      <c r="B118">
        <v>1774682192.5</v>
      </c>
      <c r="C118">
        <v>446.5</v>
      </c>
      <c r="D118" t="s">
        <v>562</v>
      </c>
      <c r="E118" t="s">
        <v>563</v>
      </c>
      <c r="F118">
        <v>5</v>
      </c>
      <c r="I118">
        <v>1774682189.6</v>
      </c>
      <c r="J118">
        <f>(K118)/1000</f>
        <v>0</v>
      </c>
      <c r="K118">
        <f>IF(BF118, AN118, AH118)</f>
        <v>0</v>
      </c>
      <c r="L118">
        <f>IF(BF118, AI118, AG118)</f>
        <v>0</v>
      </c>
      <c r="M118">
        <f>BH118 - IF(AU118&gt;1, L118*BB118*100.0/(AW118), 0)</f>
        <v>0</v>
      </c>
      <c r="N118">
        <f>((T118-J118/2)*M118-L118)/(T118+J118/2)</f>
        <v>0</v>
      </c>
      <c r="O118">
        <f>N118*(BO118+BP118)/1000.0</f>
        <v>0</v>
      </c>
      <c r="P118">
        <f>(BH118 - IF(AU118&gt;1, L118*BB118*100.0/(AW118), 0))*(BO118+BP118)/1000.0</f>
        <v>0</v>
      </c>
      <c r="Q118">
        <f>2.0/((1/S118-1/R118)+SIGN(S118)*SQRT((1/S118-1/R118)*(1/S118-1/R118) + 4*BC118/((BC118+1)*(BC118+1))*(2*1/S118*1/R118-1/R118*1/R118)))</f>
        <v>0</v>
      </c>
      <c r="R118">
        <f>IF(LEFT(BD118,1)&lt;&gt;"0",IF(LEFT(BD118,1)="1",3.0,BE118),$D$5+$E$5*(BV118*BO118/($K$5*1000))+$F$5*(BV118*BO118/($K$5*1000))*MAX(MIN(BB118,$J$5),$I$5)*MAX(MIN(BB118,$J$5),$I$5)+$G$5*MAX(MIN(BB118,$J$5),$I$5)*(BV118*BO118/($K$5*1000))+$H$5*(BV118*BO118/($K$5*1000))*(BV118*BO118/($K$5*1000)))</f>
        <v>0</v>
      </c>
      <c r="S118">
        <f>J118*(1000-(1000*0.61365*exp(17.502*W118/(240.97+W118))/(BO118+BP118)+BJ118)/2)/(1000*0.61365*exp(17.502*W118/(240.97+W118))/(BO118+BP118)-BJ118)</f>
        <v>0</v>
      </c>
      <c r="T118">
        <f>1/((BC118+1)/(Q118/1.6)+1/(R118/1.37)) + BC118/((BC118+1)/(Q118/1.6) + BC118/(R118/1.37))</f>
        <v>0</v>
      </c>
      <c r="U118">
        <f>(AX118*BA118)</f>
        <v>0</v>
      </c>
      <c r="V118">
        <f>(BQ118+(U118+2*0.95*5.67E-8*(((BQ118+$B$9)+273)^4-(BQ118+273)^4)-44100*J118)/(1.84*29.3*R118+8*0.95*5.67E-8*(BQ118+273)^3))</f>
        <v>0</v>
      </c>
      <c r="W118">
        <f>($C$9*BR118+$D$9*BS118+$E$9*V118)</f>
        <v>0</v>
      </c>
      <c r="X118">
        <f>0.61365*exp(17.502*W118/(240.97+W118))</f>
        <v>0</v>
      </c>
      <c r="Y118">
        <f>(Z118/AA118*100)</f>
        <v>0</v>
      </c>
      <c r="Z118">
        <f>BJ118*(BO118+BP118)/1000</f>
        <v>0</v>
      </c>
      <c r="AA118">
        <f>0.61365*exp(17.502*BQ118/(240.97+BQ118))</f>
        <v>0</v>
      </c>
      <c r="AB118">
        <f>(X118-BJ118*(BO118+BP118)/1000)</f>
        <v>0</v>
      </c>
      <c r="AC118">
        <f>(-J118*44100)</f>
        <v>0</v>
      </c>
      <c r="AD118">
        <f>2*29.3*R118*0.92*(BQ118-W118)</f>
        <v>0</v>
      </c>
      <c r="AE118">
        <f>2*0.95*5.67E-8*(((BQ118+$B$9)+273)^4-(W118+273)^4)</f>
        <v>0</v>
      </c>
      <c r="AF118">
        <f>U118+AE118+AC118+AD118</f>
        <v>0</v>
      </c>
      <c r="AG118">
        <f>BN118*AU118*(BI118-BH118*(1000-AU118*BK118)/(1000-AU118*BJ118))/(100*BB118)</f>
        <v>0</v>
      </c>
      <c r="AH118">
        <f>1000*BN118*AU118*(BJ118-BK118)/(100*BB118*(1000-AU118*BJ118))</f>
        <v>0</v>
      </c>
      <c r="AI118">
        <f>(AJ118 - AK118 - BO118*1E3/(8.314*(BQ118+273.15)) * AM118/BN118 * AL118) * BN118/(100*BB118) * (1000 - BK118)/1000</f>
        <v>0</v>
      </c>
      <c r="AJ118">
        <v>429.2560790804642</v>
      </c>
      <c r="AK118">
        <v>428.8396545454545</v>
      </c>
      <c r="AL118">
        <v>-1.53856178665708E-05</v>
      </c>
      <c r="AM118">
        <v>61.35787655002243</v>
      </c>
      <c r="AN118">
        <f>(AP118 - AO118 + BO118*1E3/(8.314*(BQ118+273.15)) * AR118/BN118 * AQ118) * BN118/(100*BB118) * 1000/(1000 - AP118)</f>
        <v>0</v>
      </c>
      <c r="AO118">
        <v>21.53598494577113</v>
      </c>
      <c r="AP118">
        <v>21.52799790209792</v>
      </c>
      <c r="AQ118">
        <v>2.16297185400883E-06</v>
      </c>
      <c r="AR118">
        <v>91.88205700752289</v>
      </c>
      <c r="AS118">
        <v>0</v>
      </c>
      <c r="AT118">
        <v>0</v>
      </c>
      <c r="AU118">
        <f>IF(AS118*$H$15&gt;=AW118,1.0,(AW118/(AW118-AS118*$H$15)))</f>
        <v>0</v>
      </c>
      <c r="AV118">
        <f>(AU118-1)*100</f>
        <v>0</v>
      </c>
      <c r="AW118">
        <f>MAX(0,($B$15+$C$15*BV118)/(1+$D$15*BV118)*BO118/(BQ118+273)*$E$15)</f>
        <v>0</v>
      </c>
      <c r="AX118">
        <f>$B$13*BW118+$C$13*BX118+$F$13*CI118*(1-CL118)</f>
        <v>0</v>
      </c>
      <c r="AY118">
        <f>AX118*AZ118</f>
        <v>0</v>
      </c>
      <c r="AZ118">
        <f>($B$13*$D$11+$C$13*$D$11+$F$13*((CV118+CN118)/MAX(CV118+CN118+CW118, 0.1)*$I$11+CW118/MAX(CV118+CN118+CW118, 0.1)*$J$11))/($B$13+$C$13+$F$13)</f>
        <v>0</v>
      </c>
      <c r="BA118">
        <f>($B$13*$K$11+$C$13*$K$11+$F$13*((CV118+CN118)/MAX(CV118+CN118+CW118, 0.1)*$P$11+CW118/MAX(CV118+CN118+CW118, 0.1)*$Q$11))/($B$13+$C$13+$F$13)</f>
        <v>0</v>
      </c>
      <c r="BB118">
        <v>6</v>
      </c>
      <c r="BC118">
        <v>0.5</v>
      </c>
      <c r="BD118" t="s">
        <v>358</v>
      </c>
      <c r="BE118">
        <v>2</v>
      </c>
      <c r="BF118" t="b">
        <v>1</v>
      </c>
      <c r="BG118">
        <v>1774682189.6</v>
      </c>
      <c r="BH118">
        <v>419.6168</v>
      </c>
      <c r="BI118">
        <v>420.0094</v>
      </c>
      <c r="BJ118">
        <v>21.52833</v>
      </c>
      <c r="BK118">
        <v>21.53582</v>
      </c>
      <c r="BL118">
        <v>419.9782</v>
      </c>
      <c r="BM118">
        <v>21.23068</v>
      </c>
      <c r="BN118">
        <v>499.9925</v>
      </c>
      <c r="BO118">
        <v>101.0235</v>
      </c>
      <c r="BP118">
        <v>0.09992511000000001</v>
      </c>
      <c r="BQ118">
        <v>26.81715</v>
      </c>
      <c r="BR118">
        <v>27.68808</v>
      </c>
      <c r="BS118">
        <v>999.9</v>
      </c>
      <c r="BT118">
        <v>0</v>
      </c>
      <c r="BU118">
        <v>0</v>
      </c>
      <c r="BV118">
        <v>10011.76</v>
      </c>
      <c r="BW118">
        <v>0</v>
      </c>
      <c r="BX118">
        <v>0.3833920000000001</v>
      </c>
      <c r="BY118">
        <v>-0.3926972</v>
      </c>
      <c r="BZ118">
        <v>428.8492</v>
      </c>
      <c r="CA118">
        <v>429.2539</v>
      </c>
      <c r="CB118">
        <v>-0.007488822000000001</v>
      </c>
      <c r="CC118">
        <v>420.0094</v>
      </c>
      <c r="CD118">
        <v>21.53582</v>
      </c>
      <c r="CE118">
        <v>2.174864</v>
      </c>
      <c r="CF118">
        <v>2.17562</v>
      </c>
      <c r="CG118">
        <v>18.77836</v>
      </c>
      <c r="CH118">
        <v>18.7839</v>
      </c>
      <c r="CI118">
        <v>1500.008</v>
      </c>
      <c r="CJ118">
        <v>0</v>
      </c>
      <c r="CK118">
        <v>1</v>
      </c>
      <c r="CL118">
        <v>0</v>
      </c>
      <c r="CM118">
        <v>1.64924</v>
      </c>
      <c r="CN118">
        <v>0</v>
      </c>
      <c r="CO118">
        <v>79.25026999999999</v>
      </c>
      <c r="CP118">
        <v>7673.534</v>
      </c>
      <c r="CQ118">
        <v>38.625</v>
      </c>
      <c r="CR118">
        <v>39.7562</v>
      </c>
      <c r="CS118">
        <v>39.25</v>
      </c>
      <c r="CT118">
        <v>38.2624</v>
      </c>
      <c r="CU118">
        <v>38.64360000000001</v>
      </c>
      <c r="CV118">
        <v>0</v>
      </c>
      <c r="CW118">
        <v>1500.008</v>
      </c>
      <c r="CX118">
        <v>0</v>
      </c>
      <c r="CY118">
        <v>1774682190.8</v>
      </c>
      <c r="CZ118">
        <v>0</v>
      </c>
      <c r="DA118">
        <v>1774666326.5</v>
      </c>
      <c r="DB118" t="s">
        <v>359</v>
      </c>
      <c r="DC118">
        <v>1774666322</v>
      </c>
      <c r="DD118">
        <v>1774666326.5</v>
      </c>
      <c r="DE118">
        <v>2</v>
      </c>
      <c r="DF118">
        <v>0.343</v>
      </c>
      <c r="DG118">
        <v>-0.026</v>
      </c>
      <c r="DH118">
        <v>-0.36</v>
      </c>
      <c r="DI118">
        <v>0.298</v>
      </c>
      <c r="DJ118">
        <v>420</v>
      </c>
      <c r="DK118">
        <v>22</v>
      </c>
      <c r="DL118">
        <v>0.17</v>
      </c>
      <c r="DM118">
        <v>0.02</v>
      </c>
      <c r="DN118">
        <v>-0.3746574499999999</v>
      </c>
      <c r="DO118">
        <v>-0.05846053283301938</v>
      </c>
      <c r="DP118">
        <v>0.02199890254302473</v>
      </c>
      <c r="DQ118">
        <v>1</v>
      </c>
      <c r="DR118">
        <v>-0.009201620499999999</v>
      </c>
      <c r="DS118">
        <v>0.006802436622889306</v>
      </c>
      <c r="DT118">
        <v>0.001292798417907738</v>
      </c>
      <c r="DU118">
        <v>1</v>
      </c>
      <c r="DV118">
        <v>2</v>
      </c>
      <c r="DW118">
        <v>2</v>
      </c>
      <c r="DX118" t="s">
        <v>360</v>
      </c>
      <c r="DY118">
        <v>3.13049</v>
      </c>
      <c r="DZ118">
        <v>2.80649</v>
      </c>
      <c r="EA118">
        <v>0.0997661</v>
      </c>
      <c r="EB118">
        <v>0.0994845</v>
      </c>
      <c r="EC118">
        <v>0.105959</v>
      </c>
      <c r="ED118">
        <v>0.105673</v>
      </c>
      <c r="EE118">
        <v>21151.2</v>
      </c>
      <c r="EF118">
        <v>27421.2</v>
      </c>
      <c r="EG118">
        <v>26450.3</v>
      </c>
      <c r="EH118">
        <v>33003.2</v>
      </c>
      <c r="EI118">
        <v>34929.5</v>
      </c>
      <c r="EJ118">
        <v>40309</v>
      </c>
      <c r="EK118">
        <v>41101</v>
      </c>
      <c r="EL118">
        <v>46062.6</v>
      </c>
      <c r="EM118">
        <v>2.03513</v>
      </c>
      <c r="EN118">
        <v>2.00165</v>
      </c>
      <c r="EO118">
        <v>0.115</v>
      </c>
      <c r="EP118">
        <v>0</v>
      </c>
      <c r="EQ118">
        <v>25.8128</v>
      </c>
      <c r="ER118">
        <v>999.9</v>
      </c>
      <c r="ES118">
        <v>67.5</v>
      </c>
      <c r="ET118">
        <v>27.4</v>
      </c>
      <c r="EU118">
        <v>24.485</v>
      </c>
      <c r="EV118">
        <v>60.8126</v>
      </c>
      <c r="EW118">
        <v>31.7869</v>
      </c>
      <c r="EX118">
        <v>1</v>
      </c>
      <c r="EY118">
        <v>0.289172</v>
      </c>
      <c r="EZ118">
        <v>0.468864</v>
      </c>
      <c r="FA118">
        <v>20.2748</v>
      </c>
      <c r="FB118">
        <v>5.18809</v>
      </c>
      <c r="FC118">
        <v>11.9441</v>
      </c>
      <c r="FD118">
        <v>4.95575</v>
      </c>
      <c r="FE118">
        <v>3.285</v>
      </c>
      <c r="FF118">
        <v>9999</v>
      </c>
      <c r="FG118">
        <v>9999</v>
      </c>
      <c r="FH118">
        <v>9999</v>
      </c>
      <c r="FI118">
        <v>999.9</v>
      </c>
      <c r="FJ118">
        <v>1.86127</v>
      </c>
      <c r="FK118">
        <v>1.86264</v>
      </c>
      <c r="FL118">
        <v>1.86005</v>
      </c>
      <c r="FM118">
        <v>1.85837</v>
      </c>
      <c r="FN118">
        <v>1.8621</v>
      </c>
      <c r="FO118">
        <v>1.85886</v>
      </c>
      <c r="FP118">
        <v>1.85791</v>
      </c>
      <c r="FQ118">
        <v>1.86081</v>
      </c>
      <c r="FR118">
        <v>0</v>
      </c>
      <c r="FS118">
        <v>0</v>
      </c>
      <c r="FT118">
        <v>0</v>
      </c>
      <c r="FU118">
        <v>4.5</v>
      </c>
      <c r="FV118" t="s">
        <v>361</v>
      </c>
      <c r="FW118" t="s">
        <v>362</v>
      </c>
      <c r="FX118" t="s">
        <v>363</v>
      </c>
      <c r="FY118" t="s">
        <v>364</v>
      </c>
      <c r="FZ118" t="s">
        <v>364</v>
      </c>
      <c r="GA118" t="s">
        <v>363</v>
      </c>
      <c r="GB118">
        <v>0</v>
      </c>
      <c r="GC118">
        <v>100</v>
      </c>
      <c r="GD118">
        <v>100</v>
      </c>
      <c r="GE118">
        <v>-0.362</v>
      </c>
      <c r="GF118">
        <v>0.2977</v>
      </c>
      <c r="GG118">
        <v>-1.589593225013521</v>
      </c>
      <c r="GH118">
        <v>0.00192992804097616</v>
      </c>
      <c r="GI118">
        <v>3.244687122451424E-06</v>
      </c>
      <c r="GJ118">
        <v>-2.087531120305573E-09</v>
      </c>
      <c r="GK118">
        <v>0.05776174702018427</v>
      </c>
      <c r="GL118">
        <v>0.005089068596103195</v>
      </c>
      <c r="GM118">
        <v>0.0003257216593697226</v>
      </c>
      <c r="GN118">
        <v>-1.562898368296355E-06</v>
      </c>
      <c r="GO118">
        <v>0</v>
      </c>
      <c r="GP118">
        <v>1257</v>
      </c>
      <c r="GQ118">
        <v>1</v>
      </c>
      <c r="GR118">
        <v>31</v>
      </c>
      <c r="GS118">
        <v>264.5</v>
      </c>
      <c r="GT118">
        <v>264.4</v>
      </c>
      <c r="GU118">
        <v>1.07788</v>
      </c>
      <c r="GV118">
        <v>2.39136</v>
      </c>
      <c r="GW118">
        <v>1.44775</v>
      </c>
      <c r="GX118">
        <v>2.20215</v>
      </c>
      <c r="GY118">
        <v>1.44653</v>
      </c>
      <c r="GZ118">
        <v>2.32788</v>
      </c>
      <c r="HA118">
        <v>33.1099</v>
      </c>
      <c r="HB118">
        <v>14.7625</v>
      </c>
      <c r="HC118">
        <v>18</v>
      </c>
      <c r="HD118">
        <v>531.561</v>
      </c>
      <c r="HE118">
        <v>523.371</v>
      </c>
      <c r="HF118">
        <v>25.0002</v>
      </c>
      <c r="HG118">
        <v>30.6852</v>
      </c>
      <c r="HH118">
        <v>30.0001</v>
      </c>
      <c r="HI118">
        <v>31.0349</v>
      </c>
      <c r="HJ118">
        <v>31.0391</v>
      </c>
      <c r="HK118">
        <v>21.5705</v>
      </c>
      <c r="HL118">
        <v>20.0583</v>
      </c>
      <c r="HM118">
        <v>100</v>
      </c>
      <c r="HN118">
        <v>25</v>
      </c>
      <c r="HO118">
        <v>420</v>
      </c>
      <c r="HP118">
        <v>21.5</v>
      </c>
      <c r="HQ118">
        <v>103.156</v>
      </c>
      <c r="HR118">
        <v>102.028</v>
      </c>
    </row>
    <row r="119" spans="1:226">
      <c r="A119">
        <v>101</v>
      </c>
      <c r="B119">
        <v>1774682196.5</v>
      </c>
      <c r="C119">
        <v>450.5</v>
      </c>
      <c r="D119" t="s">
        <v>564</v>
      </c>
      <c r="E119" t="s">
        <v>565</v>
      </c>
      <c r="F119">
        <v>5</v>
      </c>
      <c r="I119">
        <v>1774682193.6</v>
      </c>
      <c r="J119">
        <f>(K119)/1000</f>
        <v>0</v>
      </c>
      <c r="K119">
        <f>IF(BF119, AN119, AH119)</f>
        <v>0</v>
      </c>
      <c r="L119">
        <f>IF(BF119, AI119, AG119)</f>
        <v>0</v>
      </c>
      <c r="M119">
        <f>BH119 - IF(AU119&gt;1, L119*BB119*100.0/(AW119), 0)</f>
        <v>0</v>
      </c>
      <c r="N119">
        <f>((T119-J119/2)*M119-L119)/(T119+J119/2)</f>
        <v>0</v>
      </c>
      <c r="O119">
        <f>N119*(BO119+BP119)/1000.0</f>
        <v>0</v>
      </c>
      <c r="P119">
        <f>(BH119 - IF(AU119&gt;1, L119*BB119*100.0/(AW119), 0))*(BO119+BP119)/1000.0</f>
        <v>0</v>
      </c>
      <c r="Q119">
        <f>2.0/((1/S119-1/R119)+SIGN(S119)*SQRT((1/S119-1/R119)*(1/S119-1/R119) + 4*BC119/((BC119+1)*(BC119+1))*(2*1/S119*1/R119-1/R119*1/R119)))</f>
        <v>0</v>
      </c>
      <c r="R119">
        <f>IF(LEFT(BD119,1)&lt;&gt;"0",IF(LEFT(BD119,1)="1",3.0,BE119),$D$5+$E$5*(BV119*BO119/($K$5*1000))+$F$5*(BV119*BO119/($K$5*1000))*MAX(MIN(BB119,$J$5),$I$5)*MAX(MIN(BB119,$J$5),$I$5)+$G$5*MAX(MIN(BB119,$J$5),$I$5)*(BV119*BO119/($K$5*1000))+$H$5*(BV119*BO119/($K$5*1000))*(BV119*BO119/($K$5*1000)))</f>
        <v>0</v>
      </c>
      <c r="S119">
        <f>J119*(1000-(1000*0.61365*exp(17.502*W119/(240.97+W119))/(BO119+BP119)+BJ119)/2)/(1000*0.61365*exp(17.502*W119/(240.97+W119))/(BO119+BP119)-BJ119)</f>
        <v>0</v>
      </c>
      <c r="T119">
        <f>1/((BC119+1)/(Q119/1.6)+1/(R119/1.37)) + BC119/((BC119+1)/(Q119/1.6) + BC119/(R119/1.37))</f>
        <v>0</v>
      </c>
      <c r="U119">
        <f>(AX119*BA119)</f>
        <v>0</v>
      </c>
      <c r="V119">
        <f>(BQ119+(U119+2*0.95*5.67E-8*(((BQ119+$B$9)+273)^4-(BQ119+273)^4)-44100*J119)/(1.84*29.3*R119+8*0.95*5.67E-8*(BQ119+273)^3))</f>
        <v>0</v>
      </c>
      <c r="W119">
        <f>($C$9*BR119+$D$9*BS119+$E$9*V119)</f>
        <v>0</v>
      </c>
      <c r="X119">
        <f>0.61365*exp(17.502*W119/(240.97+W119))</f>
        <v>0</v>
      </c>
      <c r="Y119">
        <f>(Z119/AA119*100)</f>
        <v>0</v>
      </c>
      <c r="Z119">
        <f>BJ119*(BO119+BP119)/1000</f>
        <v>0</v>
      </c>
      <c r="AA119">
        <f>0.61365*exp(17.502*BQ119/(240.97+BQ119))</f>
        <v>0</v>
      </c>
      <c r="AB119">
        <f>(X119-BJ119*(BO119+BP119)/1000)</f>
        <v>0</v>
      </c>
      <c r="AC119">
        <f>(-J119*44100)</f>
        <v>0</v>
      </c>
      <c r="AD119">
        <f>2*29.3*R119*0.92*(BQ119-W119)</f>
        <v>0</v>
      </c>
      <c r="AE119">
        <f>2*0.95*5.67E-8*(((BQ119+$B$9)+273)^4-(W119+273)^4)</f>
        <v>0</v>
      </c>
      <c r="AF119">
        <f>U119+AE119+AC119+AD119</f>
        <v>0</v>
      </c>
      <c r="AG119">
        <f>BN119*AU119*(BI119-BH119*(1000-AU119*BK119)/(1000-AU119*BJ119))/(100*BB119)</f>
        <v>0</v>
      </c>
      <c r="AH119">
        <f>1000*BN119*AU119*(BJ119-BK119)/(100*BB119*(1000-AU119*BJ119))</f>
        <v>0</v>
      </c>
      <c r="AI119">
        <f>(AJ119 - AK119 - BO119*1E3/(8.314*(BQ119+273.15)) * AM119/BN119 * AL119) * BN119/(100*BB119) * (1000 - BK119)/1000</f>
        <v>0</v>
      </c>
      <c r="AJ119">
        <v>429.2732545765949</v>
      </c>
      <c r="AK119">
        <v>428.8445454545453</v>
      </c>
      <c r="AL119">
        <v>4.015244416246556E-06</v>
      </c>
      <c r="AM119">
        <v>61.35787655002243</v>
      </c>
      <c r="AN119">
        <f>(AP119 - AO119 + BO119*1E3/(8.314*(BQ119+273.15)) * AR119/BN119 * AQ119) * BN119/(100*BB119) * 1000/(1000 - AP119)</f>
        <v>0</v>
      </c>
      <c r="AO119">
        <v>21.53588173013051</v>
      </c>
      <c r="AP119">
        <v>21.52824335664337</v>
      </c>
      <c r="AQ119">
        <v>2.135773536855599E-06</v>
      </c>
      <c r="AR119">
        <v>91.88205700752289</v>
      </c>
      <c r="AS119">
        <v>0</v>
      </c>
      <c r="AT119">
        <v>0</v>
      </c>
      <c r="AU119">
        <f>IF(AS119*$H$15&gt;=AW119,1.0,(AW119/(AW119-AS119*$H$15)))</f>
        <v>0</v>
      </c>
      <c r="AV119">
        <f>(AU119-1)*100</f>
        <v>0</v>
      </c>
      <c r="AW119">
        <f>MAX(0,($B$15+$C$15*BV119)/(1+$D$15*BV119)*BO119/(BQ119+273)*$E$15)</f>
        <v>0</v>
      </c>
      <c r="AX119">
        <f>$B$13*BW119+$C$13*BX119+$F$13*CI119*(1-CL119)</f>
        <v>0</v>
      </c>
      <c r="AY119">
        <f>AX119*AZ119</f>
        <v>0</v>
      </c>
      <c r="AZ119">
        <f>($B$13*$D$11+$C$13*$D$11+$F$13*((CV119+CN119)/MAX(CV119+CN119+CW119, 0.1)*$I$11+CW119/MAX(CV119+CN119+CW119, 0.1)*$J$11))/($B$13+$C$13+$F$13)</f>
        <v>0</v>
      </c>
      <c r="BA119">
        <f>($B$13*$K$11+$C$13*$K$11+$F$13*((CV119+CN119)/MAX(CV119+CN119+CW119, 0.1)*$P$11+CW119/MAX(CV119+CN119+CW119, 0.1)*$Q$11))/($B$13+$C$13+$F$13)</f>
        <v>0</v>
      </c>
      <c r="BB119">
        <v>6</v>
      </c>
      <c r="BC119">
        <v>0.5</v>
      </c>
      <c r="BD119" t="s">
        <v>358</v>
      </c>
      <c r="BE119">
        <v>2</v>
      </c>
      <c r="BF119" t="b">
        <v>1</v>
      </c>
      <c r="BG119">
        <v>1774682193.6</v>
      </c>
      <c r="BH119">
        <v>419.6152</v>
      </c>
      <c r="BI119">
        <v>420.0212</v>
      </c>
      <c r="BJ119">
        <v>21.52851</v>
      </c>
      <c r="BK119">
        <v>21.53602</v>
      </c>
      <c r="BL119">
        <v>419.9767</v>
      </c>
      <c r="BM119">
        <v>21.23085</v>
      </c>
      <c r="BN119">
        <v>500.0014</v>
      </c>
      <c r="BO119">
        <v>101.0232</v>
      </c>
      <c r="BP119">
        <v>0.09995928000000001</v>
      </c>
      <c r="BQ119">
        <v>26.81555</v>
      </c>
      <c r="BR119">
        <v>27.68728</v>
      </c>
      <c r="BS119">
        <v>999.9</v>
      </c>
      <c r="BT119">
        <v>0</v>
      </c>
      <c r="BU119">
        <v>0</v>
      </c>
      <c r="BV119">
        <v>10011.052</v>
      </c>
      <c r="BW119">
        <v>0</v>
      </c>
      <c r="BX119">
        <v>0.3833920000000001</v>
      </c>
      <c r="BY119">
        <v>-0.4060607</v>
      </c>
      <c r="BZ119">
        <v>428.8477</v>
      </c>
      <c r="CA119">
        <v>429.2659</v>
      </c>
      <c r="CB119">
        <v>-0.007510947999999999</v>
      </c>
      <c r="CC119">
        <v>420.0212</v>
      </c>
      <c r="CD119">
        <v>21.53602</v>
      </c>
      <c r="CE119">
        <v>2.17488</v>
      </c>
      <c r="CF119">
        <v>2.175639</v>
      </c>
      <c r="CG119">
        <v>18.77846</v>
      </c>
      <c r="CH119">
        <v>18.78403</v>
      </c>
      <c r="CI119">
        <v>1500.002</v>
      </c>
      <c r="CJ119">
        <v>0</v>
      </c>
      <c r="CK119">
        <v>1</v>
      </c>
      <c r="CL119">
        <v>0</v>
      </c>
      <c r="CM119">
        <v>1.83768</v>
      </c>
      <c r="CN119">
        <v>0</v>
      </c>
      <c r="CO119">
        <v>79.19219</v>
      </c>
      <c r="CP119">
        <v>7673.502</v>
      </c>
      <c r="CQ119">
        <v>38.625</v>
      </c>
      <c r="CR119">
        <v>39.75</v>
      </c>
      <c r="CS119">
        <v>39.25</v>
      </c>
      <c r="CT119">
        <v>38.25</v>
      </c>
      <c r="CU119">
        <v>38.6312</v>
      </c>
      <c r="CV119">
        <v>0</v>
      </c>
      <c r="CW119">
        <v>1500.002</v>
      </c>
      <c r="CX119">
        <v>0</v>
      </c>
      <c r="CY119">
        <v>1774682195</v>
      </c>
      <c r="CZ119">
        <v>0</v>
      </c>
      <c r="DA119">
        <v>1774666326.5</v>
      </c>
      <c r="DB119" t="s">
        <v>359</v>
      </c>
      <c r="DC119">
        <v>1774666322</v>
      </c>
      <c r="DD119">
        <v>1774666326.5</v>
      </c>
      <c r="DE119">
        <v>2</v>
      </c>
      <c r="DF119">
        <v>0.343</v>
      </c>
      <c r="DG119">
        <v>-0.026</v>
      </c>
      <c r="DH119">
        <v>-0.36</v>
      </c>
      <c r="DI119">
        <v>0.298</v>
      </c>
      <c r="DJ119">
        <v>420</v>
      </c>
      <c r="DK119">
        <v>22</v>
      </c>
      <c r="DL119">
        <v>0.17</v>
      </c>
      <c r="DM119">
        <v>0.02</v>
      </c>
      <c r="DN119">
        <v>-0.38340455</v>
      </c>
      <c r="DO119">
        <v>-0.1137459061913686</v>
      </c>
      <c r="DP119">
        <v>0.0216469177366548</v>
      </c>
      <c r="DQ119">
        <v>0</v>
      </c>
      <c r="DR119">
        <v>-0.008923958500000001</v>
      </c>
      <c r="DS119">
        <v>0.01376616900562854</v>
      </c>
      <c r="DT119">
        <v>0.00143749161406867</v>
      </c>
      <c r="DU119">
        <v>1</v>
      </c>
      <c r="DV119">
        <v>1</v>
      </c>
      <c r="DW119">
        <v>2</v>
      </c>
      <c r="DX119" t="s">
        <v>367</v>
      </c>
      <c r="DY119">
        <v>3.13052</v>
      </c>
      <c r="DZ119">
        <v>2.80653</v>
      </c>
      <c r="EA119">
        <v>0.09976930000000001</v>
      </c>
      <c r="EB119">
        <v>0.0994873</v>
      </c>
      <c r="EC119">
        <v>0.105955</v>
      </c>
      <c r="ED119">
        <v>0.105674</v>
      </c>
      <c r="EE119">
        <v>21151</v>
      </c>
      <c r="EF119">
        <v>27421.2</v>
      </c>
      <c r="EG119">
        <v>26450.1</v>
      </c>
      <c r="EH119">
        <v>33003.3</v>
      </c>
      <c r="EI119">
        <v>34929.3</v>
      </c>
      <c r="EJ119">
        <v>40309.3</v>
      </c>
      <c r="EK119">
        <v>41100.6</v>
      </c>
      <c r="EL119">
        <v>46062.9</v>
      </c>
      <c r="EM119">
        <v>2.03535</v>
      </c>
      <c r="EN119">
        <v>2.00152</v>
      </c>
      <c r="EO119">
        <v>0.114068</v>
      </c>
      <c r="EP119">
        <v>0</v>
      </c>
      <c r="EQ119">
        <v>25.8112</v>
      </c>
      <c r="ER119">
        <v>999.9</v>
      </c>
      <c r="ES119">
        <v>67.5</v>
      </c>
      <c r="ET119">
        <v>27.4</v>
      </c>
      <c r="EU119">
        <v>24.4812</v>
      </c>
      <c r="EV119">
        <v>61.1926</v>
      </c>
      <c r="EW119">
        <v>31.6827</v>
      </c>
      <c r="EX119">
        <v>1</v>
      </c>
      <c r="EY119">
        <v>0.289177</v>
      </c>
      <c r="EZ119">
        <v>0.469632</v>
      </c>
      <c r="FA119">
        <v>20.2746</v>
      </c>
      <c r="FB119">
        <v>5.18809</v>
      </c>
      <c r="FC119">
        <v>11.9441</v>
      </c>
      <c r="FD119">
        <v>4.95565</v>
      </c>
      <c r="FE119">
        <v>3.285</v>
      </c>
      <c r="FF119">
        <v>9999</v>
      </c>
      <c r="FG119">
        <v>9999</v>
      </c>
      <c r="FH119">
        <v>9999</v>
      </c>
      <c r="FI119">
        <v>999.9</v>
      </c>
      <c r="FJ119">
        <v>1.86127</v>
      </c>
      <c r="FK119">
        <v>1.86264</v>
      </c>
      <c r="FL119">
        <v>1.86005</v>
      </c>
      <c r="FM119">
        <v>1.85836</v>
      </c>
      <c r="FN119">
        <v>1.8621</v>
      </c>
      <c r="FO119">
        <v>1.85886</v>
      </c>
      <c r="FP119">
        <v>1.85791</v>
      </c>
      <c r="FQ119">
        <v>1.86081</v>
      </c>
      <c r="FR119">
        <v>0</v>
      </c>
      <c r="FS119">
        <v>0</v>
      </c>
      <c r="FT119">
        <v>0</v>
      </c>
      <c r="FU119">
        <v>4.5</v>
      </c>
      <c r="FV119" t="s">
        <v>361</v>
      </c>
      <c r="FW119" t="s">
        <v>362</v>
      </c>
      <c r="FX119" t="s">
        <v>363</v>
      </c>
      <c r="FY119" t="s">
        <v>364</v>
      </c>
      <c r="FZ119" t="s">
        <v>364</v>
      </c>
      <c r="GA119" t="s">
        <v>363</v>
      </c>
      <c r="GB119">
        <v>0</v>
      </c>
      <c r="GC119">
        <v>100</v>
      </c>
      <c r="GD119">
        <v>100</v>
      </c>
      <c r="GE119">
        <v>-0.361</v>
      </c>
      <c r="GF119">
        <v>0.2977</v>
      </c>
      <c r="GG119">
        <v>-1.589593225013521</v>
      </c>
      <c r="GH119">
        <v>0.00192992804097616</v>
      </c>
      <c r="GI119">
        <v>3.244687122451424E-06</v>
      </c>
      <c r="GJ119">
        <v>-2.087531120305573E-09</v>
      </c>
      <c r="GK119">
        <v>0.05776174702018427</v>
      </c>
      <c r="GL119">
        <v>0.005089068596103195</v>
      </c>
      <c r="GM119">
        <v>0.0003257216593697226</v>
      </c>
      <c r="GN119">
        <v>-1.562898368296355E-06</v>
      </c>
      <c r="GO119">
        <v>0</v>
      </c>
      <c r="GP119">
        <v>1257</v>
      </c>
      <c r="GQ119">
        <v>1</v>
      </c>
      <c r="GR119">
        <v>31</v>
      </c>
      <c r="GS119">
        <v>264.6</v>
      </c>
      <c r="GT119">
        <v>264.5</v>
      </c>
      <c r="GU119">
        <v>1.07788</v>
      </c>
      <c r="GV119">
        <v>2.39746</v>
      </c>
      <c r="GW119">
        <v>1.44775</v>
      </c>
      <c r="GX119">
        <v>2.20337</v>
      </c>
      <c r="GY119">
        <v>1.44653</v>
      </c>
      <c r="GZ119">
        <v>2.26318</v>
      </c>
      <c r="HA119">
        <v>33.1099</v>
      </c>
      <c r="HB119">
        <v>14.7625</v>
      </c>
      <c r="HC119">
        <v>18</v>
      </c>
      <c r="HD119">
        <v>531.711</v>
      </c>
      <c r="HE119">
        <v>523.299</v>
      </c>
      <c r="HF119">
        <v>25.0002</v>
      </c>
      <c r="HG119">
        <v>30.6875</v>
      </c>
      <c r="HH119">
        <v>30.0001</v>
      </c>
      <c r="HI119">
        <v>31.0359</v>
      </c>
      <c r="HJ119">
        <v>31.0406</v>
      </c>
      <c r="HK119">
        <v>21.5694</v>
      </c>
      <c r="HL119">
        <v>20.0583</v>
      </c>
      <c r="HM119">
        <v>100</v>
      </c>
      <c r="HN119">
        <v>25</v>
      </c>
      <c r="HO119">
        <v>420</v>
      </c>
      <c r="HP119">
        <v>21.5</v>
      </c>
      <c r="HQ119">
        <v>103.155</v>
      </c>
      <c r="HR119">
        <v>102.029</v>
      </c>
    </row>
    <row r="120" spans="1:226">
      <c r="A120">
        <v>102</v>
      </c>
      <c r="B120">
        <v>1774682200.5</v>
      </c>
      <c r="C120">
        <v>454.5</v>
      </c>
      <c r="D120" t="s">
        <v>566</v>
      </c>
      <c r="E120" t="s">
        <v>567</v>
      </c>
      <c r="F120">
        <v>5</v>
      </c>
      <c r="I120">
        <v>1774682197.6</v>
      </c>
      <c r="J120">
        <f>(K120)/1000</f>
        <v>0</v>
      </c>
      <c r="K120">
        <f>IF(BF120, AN120, AH120)</f>
        <v>0</v>
      </c>
      <c r="L120">
        <f>IF(BF120, AI120, AG120)</f>
        <v>0</v>
      </c>
      <c r="M120">
        <f>BH120 - IF(AU120&gt;1, L120*BB120*100.0/(AW120), 0)</f>
        <v>0</v>
      </c>
      <c r="N120">
        <f>((T120-J120/2)*M120-L120)/(T120+J120/2)</f>
        <v>0</v>
      </c>
      <c r="O120">
        <f>N120*(BO120+BP120)/1000.0</f>
        <v>0</v>
      </c>
      <c r="P120">
        <f>(BH120 - IF(AU120&gt;1, L120*BB120*100.0/(AW120), 0))*(BO120+BP120)/1000.0</f>
        <v>0</v>
      </c>
      <c r="Q120">
        <f>2.0/((1/S120-1/R120)+SIGN(S120)*SQRT((1/S120-1/R120)*(1/S120-1/R120) + 4*BC120/((BC120+1)*(BC120+1))*(2*1/S120*1/R120-1/R120*1/R120)))</f>
        <v>0</v>
      </c>
      <c r="R120">
        <f>IF(LEFT(BD120,1)&lt;&gt;"0",IF(LEFT(BD120,1)="1",3.0,BE120),$D$5+$E$5*(BV120*BO120/($K$5*1000))+$F$5*(BV120*BO120/($K$5*1000))*MAX(MIN(BB120,$J$5),$I$5)*MAX(MIN(BB120,$J$5),$I$5)+$G$5*MAX(MIN(BB120,$J$5),$I$5)*(BV120*BO120/($K$5*1000))+$H$5*(BV120*BO120/($K$5*1000))*(BV120*BO120/($K$5*1000)))</f>
        <v>0</v>
      </c>
      <c r="S120">
        <f>J120*(1000-(1000*0.61365*exp(17.502*W120/(240.97+W120))/(BO120+BP120)+BJ120)/2)/(1000*0.61365*exp(17.502*W120/(240.97+W120))/(BO120+BP120)-BJ120)</f>
        <v>0</v>
      </c>
      <c r="T120">
        <f>1/((BC120+1)/(Q120/1.6)+1/(R120/1.37)) + BC120/((BC120+1)/(Q120/1.6) + BC120/(R120/1.37))</f>
        <v>0</v>
      </c>
      <c r="U120">
        <f>(AX120*BA120)</f>
        <v>0</v>
      </c>
      <c r="V120">
        <f>(BQ120+(U120+2*0.95*5.67E-8*(((BQ120+$B$9)+273)^4-(BQ120+273)^4)-44100*J120)/(1.84*29.3*R120+8*0.95*5.67E-8*(BQ120+273)^3))</f>
        <v>0</v>
      </c>
      <c r="W120">
        <f>($C$9*BR120+$D$9*BS120+$E$9*V120)</f>
        <v>0</v>
      </c>
      <c r="X120">
        <f>0.61365*exp(17.502*W120/(240.97+W120))</f>
        <v>0</v>
      </c>
      <c r="Y120">
        <f>(Z120/AA120*100)</f>
        <v>0</v>
      </c>
      <c r="Z120">
        <f>BJ120*(BO120+BP120)/1000</f>
        <v>0</v>
      </c>
      <c r="AA120">
        <f>0.61365*exp(17.502*BQ120/(240.97+BQ120))</f>
        <v>0</v>
      </c>
      <c r="AB120">
        <f>(X120-BJ120*(BO120+BP120)/1000)</f>
        <v>0</v>
      </c>
      <c r="AC120">
        <f>(-J120*44100)</f>
        <v>0</v>
      </c>
      <c r="AD120">
        <f>2*29.3*R120*0.92*(BQ120-W120)</f>
        <v>0</v>
      </c>
      <c r="AE120">
        <f>2*0.95*5.67E-8*(((BQ120+$B$9)+273)^4-(W120+273)^4)</f>
        <v>0</v>
      </c>
      <c r="AF120">
        <f>U120+AE120+AC120+AD120</f>
        <v>0</v>
      </c>
      <c r="AG120">
        <f>BN120*AU120*(BI120-BH120*(1000-AU120*BK120)/(1000-AU120*BJ120))/(100*BB120)</f>
        <v>0</v>
      </c>
      <c r="AH120">
        <f>1000*BN120*AU120*(BJ120-BK120)/(100*BB120*(1000-AU120*BJ120))</f>
        <v>0</v>
      </c>
      <c r="AI120">
        <f>(AJ120 - AK120 - BO120*1E3/(8.314*(BQ120+273.15)) * AM120/BN120 * AL120) * BN120/(100*BB120) * (1000 - BK120)/1000</f>
        <v>0</v>
      </c>
      <c r="AJ120">
        <v>429.2511419059675</v>
      </c>
      <c r="AK120">
        <v>428.8798727272728</v>
      </c>
      <c r="AL120">
        <v>3.248746899204219E-05</v>
      </c>
      <c r="AM120">
        <v>61.35787655002243</v>
      </c>
      <c r="AN120">
        <f>(AP120 - AO120 + BO120*1E3/(8.314*(BQ120+273.15)) * AR120/BN120 * AQ120) * BN120/(100*BB120) * 1000/(1000 - AP120)</f>
        <v>0</v>
      </c>
      <c r="AO120">
        <v>21.53621825291817</v>
      </c>
      <c r="AP120">
        <v>21.5279188811189</v>
      </c>
      <c r="AQ120">
        <v>-2.771829033994084E-06</v>
      </c>
      <c r="AR120">
        <v>91.88205700752289</v>
      </c>
      <c r="AS120">
        <v>0</v>
      </c>
      <c r="AT120">
        <v>0</v>
      </c>
      <c r="AU120">
        <f>IF(AS120*$H$15&gt;=AW120,1.0,(AW120/(AW120-AS120*$H$15)))</f>
        <v>0</v>
      </c>
      <c r="AV120">
        <f>(AU120-1)*100</f>
        <v>0</v>
      </c>
      <c r="AW120">
        <f>MAX(0,($B$15+$C$15*BV120)/(1+$D$15*BV120)*BO120/(BQ120+273)*$E$15)</f>
        <v>0</v>
      </c>
      <c r="AX120">
        <f>$B$13*BW120+$C$13*BX120+$F$13*CI120*(1-CL120)</f>
        <v>0</v>
      </c>
      <c r="AY120">
        <f>AX120*AZ120</f>
        <v>0</v>
      </c>
      <c r="AZ120">
        <f>($B$13*$D$11+$C$13*$D$11+$F$13*((CV120+CN120)/MAX(CV120+CN120+CW120, 0.1)*$I$11+CW120/MAX(CV120+CN120+CW120, 0.1)*$J$11))/($B$13+$C$13+$F$13)</f>
        <v>0</v>
      </c>
      <c r="BA120">
        <f>($B$13*$K$11+$C$13*$K$11+$F$13*((CV120+CN120)/MAX(CV120+CN120+CW120, 0.1)*$P$11+CW120/MAX(CV120+CN120+CW120, 0.1)*$Q$11))/($B$13+$C$13+$F$13)</f>
        <v>0</v>
      </c>
      <c r="BB120">
        <v>6</v>
      </c>
      <c r="BC120">
        <v>0.5</v>
      </c>
      <c r="BD120" t="s">
        <v>358</v>
      </c>
      <c r="BE120">
        <v>2</v>
      </c>
      <c r="BF120" t="b">
        <v>1</v>
      </c>
      <c r="BG120">
        <v>1774682197.6</v>
      </c>
      <c r="BH120">
        <v>419.6247</v>
      </c>
      <c r="BI120">
        <v>420.0084</v>
      </c>
      <c r="BJ120">
        <v>21.52788</v>
      </c>
      <c r="BK120">
        <v>21.53657</v>
      </c>
      <c r="BL120">
        <v>419.986</v>
      </c>
      <c r="BM120">
        <v>21.2302</v>
      </c>
      <c r="BN120">
        <v>500.0421000000001</v>
      </c>
      <c r="BO120">
        <v>101.0238</v>
      </c>
      <c r="BP120">
        <v>0.10009561</v>
      </c>
      <c r="BQ120">
        <v>26.81126</v>
      </c>
      <c r="BR120">
        <v>27.67737</v>
      </c>
      <c r="BS120">
        <v>999.9</v>
      </c>
      <c r="BT120">
        <v>0</v>
      </c>
      <c r="BU120">
        <v>0</v>
      </c>
      <c r="BV120">
        <v>9995.495000000001</v>
      </c>
      <c r="BW120">
        <v>0</v>
      </c>
      <c r="BX120">
        <v>0.3833920000000001</v>
      </c>
      <c r="BY120">
        <v>-0.3838347</v>
      </c>
      <c r="BZ120">
        <v>428.8568999999999</v>
      </c>
      <c r="CA120">
        <v>429.2529000000001</v>
      </c>
      <c r="CB120">
        <v>-0.008704378000000002</v>
      </c>
      <c r="CC120">
        <v>420.0084</v>
      </c>
      <c r="CD120">
        <v>21.53657</v>
      </c>
      <c r="CE120">
        <v>2.174824</v>
      </c>
      <c r="CF120">
        <v>2.175705</v>
      </c>
      <c r="CG120">
        <v>18.77808</v>
      </c>
      <c r="CH120">
        <v>18.78452</v>
      </c>
      <c r="CI120">
        <v>1500.003</v>
      </c>
      <c r="CJ120">
        <v>0</v>
      </c>
      <c r="CK120">
        <v>1</v>
      </c>
      <c r="CL120">
        <v>0</v>
      </c>
      <c r="CM120">
        <v>1.62593</v>
      </c>
      <c r="CN120">
        <v>0</v>
      </c>
      <c r="CO120">
        <v>79.20453999999999</v>
      </c>
      <c r="CP120">
        <v>7673.515000000001</v>
      </c>
      <c r="CQ120">
        <v>38.5809</v>
      </c>
      <c r="CR120">
        <v>39.75</v>
      </c>
      <c r="CS120">
        <v>39.25</v>
      </c>
      <c r="CT120">
        <v>38.25</v>
      </c>
      <c r="CU120">
        <v>38.625</v>
      </c>
      <c r="CV120">
        <v>0</v>
      </c>
      <c r="CW120">
        <v>1500.003</v>
      </c>
      <c r="CX120">
        <v>0</v>
      </c>
      <c r="CY120">
        <v>1774682198.6</v>
      </c>
      <c r="CZ120">
        <v>0</v>
      </c>
      <c r="DA120">
        <v>1774666326.5</v>
      </c>
      <c r="DB120" t="s">
        <v>359</v>
      </c>
      <c r="DC120">
        <v>1774666322</v>
      </c>
      <c r="DD120">
        <v>1774666326.5</v>
      </c>
      <c r="DE120">
        <v>2</v>
      </c>
      <c r="DF120">
        <v>0.343</v>
      </c>
      <c r="DG120">
        <v>-0.026</v>
      </c>
      <c r="DH120">
        <v>-0.36</v>
      </c>
      <c r="DI120">
        <v>0.298</v>
      </c>
      <c r="DJ120">
        <v>420</v>
      </c>
      <c r="DK120">
        <v>22</v>
      </c>
      <c r="DL120">
        <v>0.17</v>
      </c>
      <c r="DM120">
        <v>0.02</v>
      </c>
      <c r="DN120">
        <v>-0.3851682926829268</v>
      </c>
      <c r="DO120">
        <v>-0.1090925644599293</v>
      </c>
      <c r="DP120">
        <v>0.02191312479441945</v>
      </c>
      <c r="DQ120">
        <v>0</v>
      </c>
      <c r="DR120">
        <v>-0.008590650487804878</v>
      </c>
      <c r="DS120">
        <v>0.007068802996515675</v>
      </c>
      <c r="DT120">
        <v>0.00113200147146537</v>
      </c>
      <c r="DU120">
        <v>1</v>
      </c>
      <c r="DV120">
        <v>1</v>
      </c>
      <c r="DW120">
        <v>2</v>
      </c>
      <c r="DX120" t="s">
        <v>367</v>
      </c>
      <c r="DY120">
        <v>3.13054</v>
      </c>
      <c r="DZ120">
        <v>2.80649</v>
      </c>
      <c r="EA120">
        <v>0.099775</v>
      </c>
      <c r="EB120">
        <v>0.0994801</v>
      </c>
      <c r="EC120">
        <v>0.105958</v>
      </c>
      <c r="ED120">
        <v>0.105679</v>
      </c>
      <c r="EE120">
        <v>21150.7</v>
      </c>
      <c r="EF120">
        <v>27421.5</v>
      </c>
      <c r="EG120">
        <v>26449.9</v>
      </c>
      <c r="EH120">
        <v>33003.5</v>
      </c>
      <c r="EI120">
        <v>34928.9</v>
      </c>
      <c r="EJ120">
        <v>40309</v>
      </c>
      <c r="EK120">
        <v>41100.2</v>
      </c>
      <c r="EL120">
        <v>46062.9</v>
      </c>
      <c r="EM120">
        <v>2.03533</v>
      </c>
      <c r="EN120">
        <v>2.00157</v>
      </c>
      <c r="EO120">
        <v>0.114385</v>
      </c>
      <c r="EP120">
        <v>0</v>
      </c>
      <c r="EQ120">
        <v>25.809</v>
      </c>
      <c r="ER120">
        <v>999.9</v>
      </c>
      <c r="ES120">
        <v>67.5</v>
      </c>
      <c r="ET120">
        <v>27.4</v>
      </c>
      <c r="EU120">
        <v>24.4827</v>
      </c>
      <c r="EV120">
        <v>60.9426</v>
      </c>
      <c r="EW120">
        <v>31.5785</v>
      </c>
      <c r="EX120">
        <v>1</v>
      </c>
      <c r="EY120">
        <v>0.289177</v>
      </c>
      <c r="EZ120">
        <v>0.470408</v>
      </c>
      <c r="FA120">
        <v>20.2746</v>
      </c>
      <c r="FB120">
        <v>5.18794</v>
      </c>
      <c r="FC120">
        <v>11.9441</v>
      </c>
      <c r="FD120">
        <v>4.95565</v>
      </c>
      <c r="FE120">
        <v>3.285</v>
      </c>
      <c r="FF120">
        <v>9999</v>
      </c>
      <c r="FG120">
        <v>9999</v>
      </c>
      <c r="FH120">
        <v>9999</v>
      </c>
      <c r="FI120">
        <v>999.9</v>
      </c>
      <c r="FJ120">
        <v>1.86127</v>
      </c>
      <c r="FK120">
        <v>1.86264</v>
      </c>
      <c r="FL120">
        <v>1.86005</v>
      </c>
      <c r="FM120">
        <v>1.85837</v>
      </c>
      <c r="FN120">
        <v>1.86213</v>
      </c>
      <c r="FO120">
        <v>1.85891</v>
      </c>
      <c r="FP120">
        <v>1.85791</v>
      </c>
      <c r="FQ120">
        <v>1.86081</v>
      </c>
      <c r="FR120">
        <v>0</v>
      </c>
      <c r="FS120">
        <v>0</v>
      </c>
      <c r="FT120">
        <v>0</v>
      </c>
      <c r="FU120">
        <v>4.5</v>
      </c>
      <c r="FV120" t="s">
        <v>361</v>
      </c>
      <c r="FW120" t="s">
        <v>362</v>
      </c>
      <c r="FX120" t="s">
        <v>363</v>
      </c>
      <c r="FY120" t="s">
        <v>364</v>
      </c>
      <c r="FZ120" t="s">
        <v>364</v>
      </c>
      <c r="GA120" t="s">
        <v>363</v>
      </c>
      <c r="GB120">
        <v>0</v>
      </c>
      <c r="GC120">
        <v>100</v>
      </c>
      <c r="GD120">
        <v>100</v>
      </c>
      <c r="GE120">
        <v>-0.362</v>
      </c>
      <c r="GF120">
        <v>0.2977</v>
      </c>
      <c r="GG120">
        <v>-1.589593225013521</v>
      </c>
      <c r="GH120">
        <v>0.00192992804097616</v>
      </c>
      <c r="GI120">
        <v>3.244687122451424E-06</v>
      </c>
      <c r="GJ120">
        <v>-2.087531120305573E-09</v>
      </c>
      <c r="GK120">
        <v>0.05776174702018427</v>
      </c>
      <c r="GL120">
        <v>0.005089068596103195</v>
      </c>
      <c r="GM120">
        <v>0.0003257216593697226</v>
      </c>
      <c r="GN120">
        <v>-1.562898368296355E-06</v>
      </c>
      <c r="GO120">
        <v>0</v>
      </c>
      <c r="GP120">
        <v>1257</v>
      </c>
      <c r="GQ120">
        <v>1</v>
      </c>
      <c r="GR120">
        <v>31</v>
      </c>
      <c r="GS120">
        <v>264.6</v>
      </c>
      <c r="GT120">
        <v>264.6</v>
      </c>
      <c r="GU120">
        <v>1.0791</v>
      </c>
      <c r="GV120">
        <v>2.39746</v>
      </c>
      <c r="GW120">
        <v>1.44775</v>
      </c>
      <c r="GX120">
        <v>2.20215</v>
      </c>
      <c r="GY120">
        <v>1.44653</v>
      </c>
      <c r="GZ120">
        <v>2.2644</v>
      </c>
      <c r="HA120">
        <v>33.1099</v>
      </c>
      <c r="HB120">
        <v>14.7625</v>
      </c>
      <c r="HC120">
        <v>18</v>
      </c>
      <c r="HD120">
        <v>531.71</v>
      </c>
      <c r="HE120">
        <v>523.343</v>
      </c>
      <c r="HF120">
        <v>25.0001</v>
      </c>
      <c r="HG120">
        <v>30.6878</v>
      </c>
      <c r="HH120">
        <v>30.0001</v>
      </c>
      <c r="HI120">
        <v>31.0376</v>
      </c>
      <c r="HJ120">
        <v>31.0418</v>
      </c>
      <c r="HK120">
        <v>21.5706</v>
      </c>
      <c r="HL120">
        <v>20.0583</v>
      </c>
      <c r="HM120">
        <v>100</v>
      </c>
      <c r="HN120">
        <v>25</v>
      </c>
      <c r="HO120">
        <v>420</v>
      </c>
      <c r="HP120">
        <v>21.5</v>
      </c>
      <c r="HQ120">
        <v>103.154</v>
      </c>
      <c r="HR120">
        <v>102.029</v>
      </c>
    </row>
    <row r="121" spans="1:226">
      <c r="A121">
        <v>103</v>
      </c>
      <c r="B121">
        <v>1774682204.5</v>
      </c>
      <c r="C121">
        <v>458.5</v>
      </c>
      <c r="D121" t="s">
        <v>568</v>
      </c>
      <c r="E121" t="s">
        <v>569</v>
      </c>
      <c r="F121">
        <v>5</v>
      </c>
      <c r="I121">
        <v>1774682201.6</v>
      </c>
      <c r="J121">
        <f>(K121)/1000</f>
        <v>0</v>
      </c>
      <c r="K121">
        <f>IF(BF121, AN121, AH121)</f>
        <v>0</v>
      </c>
      <c r="L121">
        <f>IF(BF121, AI121, AG121)</f>
        <v>0</v>
      </c>
      <c r="M121">
        <f>BH121 - IF(AU121&gt;1, L121*BB121*100.0/(AW121), 0)</f>
        <v>0</v>
      </c>
      <c r="N121">
        <f>((T121-J121/2)*M121-L121)/(T121+J121/2)</f>
        <v>0</v>
      </c>
      <c r="O121">
        <f>N121*(BO121+BP121)/1000.0</f>
        <v>0</v>
      </c>
      <c r="P121">
        <f>(BH121 - IF(AU121&gt;1, L121*BB121*100.0/(AW121), 0))*(BO121+BP121)/1000.0</f>
        <v>0</v>
      </c>
      <c r="Q121">
        <f>2.0/((1/S121-1/R121)+SIGN(S121)*SQRT((1/S121-1/R121)*(1/S121-1/R121) + 4*BC121/((BC121+1)*(BC121+1))*(2*1/S121*1/R121-1/R121*1/R121)))</f>
        <v>0</v>
      </c>
      <c r="R121">
        <f>IF(LEFT(BD121,1)&lt;&gt;"0",IF(LEFT(BD121,1)="1",3.0,BE121),$D$5+$E$5*(BV121*BO121/($K$5*1000))+$F$5*(BV121*BO121/($K$5*1000))*MAX(MIN(BB121,$J$5),$I$5)*MAX(MIN(BB121,$J$5),$I$5)+$G$5*MAX(MIN(BB121,$J$5),$I$5)*(BV121*BO121/($K$5*1000))+$H$5*(BV121*BO121/($K$5*1000))*(BV121*BO121/($K$5*1000)))</f>
        <v>0</v>
      </c>
      <c r="S121">
        <f>J121*(1000-(1000*0.61365*exp(17.502*W121/(240.97+W121))/(BO121+BP121)+BJ121)/2)/(1000*0.61365*exp(17.502*W121/(240.97+W121))/(BO121+BP121)-BJ121)</f>
        <v>0</v>
      </c>
      <c r="T121">
        <f>1/((BC121+1)/(Q121/1.6)+1/(R121/1.37)) + BC121/((BC121+1)/(Q121/1.6) + BC121/(R121/1.37))</f>
        <v>0</v>
      </c>
      <c r="U121">
        <f>(AX121*BA121)</f>
        <v>0</v>
      </c>
      <c r="V121">
        <f>(BQ121+(U121+2*0.95*5.67E-8*(((BQ121+$B$9)+273)^4-(BQ121+273)^4)-44100*J121)/(1.84*29.3*R121+8*0.95*5.67E-8*(BQ121+273)^3))</f>
        <v>0</v>
      </c>
      <c r="W121">
        <f>($C$9*BR121+$D$9*BS121+$E$9*V121)</f>
        <v>0</v>
      </c>
      <c r="X121">
        <f>0.61365*exp(17.502*W121/(240.97+W121))</f>
        <v>0</v>
      </c>
      <c r="Y121">
        <f>(Z121/AA121*100)</f>
        <v>0</v>
      </c>
      <c r="Z121">
        <f>BJ121*(BO121+BP121)/1000</f>
        <v>0</v>
      </c>
      <c r="AA121">
        <f>0.61365*exp(17.502*BQ121/(240.97+BQ121))</f>
        <v>0</v>
      </c>
      <c r="AB121">
        <f>(X121-BJ121*(BO121+BP121)/1000)</f>
        <v>0</v>
      </c>
      <c r="AC121">
        <f>(-J121*44100)</f>
        <v>0</v>
      </c>
      <c r="AD121">
        <f>2*29.3*R121*0.92*(BQ121-W121)</f>
        <v>0</v>
      </c>
      <c r="AE121">
        <f>2*0.95*5.67E-8*(((BQ121+$B$9)+273)^4-(W121+273)^4)</f>
        <v>0</v>
      </c>
      <c r="AF121">
        <f>U121+AE121+AC121+AD121</f>
        <v>0</v>
      </c>
      <c r="AG121">
        <f>BN121*AU121*(BI121-BH121*(1000-AU121*BK121)/(1000-AU121*BJ121))/(100*BB121)</f>
        <v>0</v>
      </c>
      <c r="AH121">
        <f>1000*BN121*AU121*(BJ121-BK121)/(100*BB121*(1000-AU121*BJ121))</f>
        <v>0</v>
      </c>
      <c r="AI121">
        <f>(AJ121 - AK121 - BO121*1E3/(8.314*(BQ121+273.15)) * AM121/BN121 * AL121) * BN121/(100*BB121) * (1000 - BK121)/1000</f>
        <v>0</v>
      </c>
      <c r="AJ121">
        <v>429.2316465172201</v>
      </c>
      <c r="AK121">
        <v>428.8859333333332</v>
      </c>
      <c r="AL121">
        <v>-7.369454331011752E-07</v>
      </c>
      <c r="AM121">
        <v>61.35787655002243</v>
      </c>
      <c r="AN121">
        <f>(AP121 - AO121 + BO121*1E3/(8.314*(BQ121+273.15)) * AR121/BN121 * AQ121) * BN121/(100*BB121) * 1000/(1000 - AP121)</f>
        <v>0</v>
      </c>
      <c r="AO121">
        <v>21.53754890558643</v>
      </c>
      <c r="AP121">
        <v>21.53004755244756</v>
      </c>
      <c r="AQ121">
        <v>1.073859292302315E-06</v>
      </c>
      <c r="AR121">
        <v>91.88205700752289</v>
      </c>
      <c r="AS121">
        <v>0</v>
      </c>
      <c r="AT121">
        <v>0</v>
      </c>
      <c r="AU121">
        <f>IF(AS121*$H$15&gt;=AW121,1.0,(AW121/(AW121-AS121*$H$15)))</f>
        <v>0</v>
      </c>
      <c r="AV121">
        <f>(AU121-1)*100</f>
        <v>0</v>
      </c>
      <c r="AW121">
        <f>MAX(0,($B$15+$C$15*BV121)/(1+$D$15*BV121)*BO121/(BQ121+273)*$E$15)</f>
        <v>0</v>
      </c>
      <c r="AX121">
        <f>$B$13*BW121+$C$13*BX121+$F$13*CI121*(1-CL121)</f>
        <v>0</v>
      </c>
      <c r="AY121">
        <f>AX121*AZ121</f>
        <v>0</v>
      </c>
      <c r="AZ121">
        <f>($B$13*$D$11+$C$13*$D$11+$F$13*((CV121+CN121)/MAX(CV121+CN121+CW121, 0.1)*$I$11+CW121/MAX(CV121+CN121+CW121, 0.1)*$J$11))/($B$13+$C$13+$F$13)</f>
        <v>0</v>
      </c>
      <c r="BA121">
        <f>($B$13*$K$11+$C$13*$K$11+$F$13*((CV121+CN121)/MAX(CV121+CN121+CW121, 0.1)*$P$11+CW121/MAX(CV121+CN121+CW121, 0.1)*$Q$11))/($B$13+$C$13+$F$13)</f>
        <v>0</v>
      </c>
      <c r="BB121">
        <v>6</v>
      </c>
      <c r="BC121">
        <v>0.5</v>
      </c>
      <c r="BD121" t="s">
        <v>358</v>
      </c>
      <c r="BE121">
        <v>2</v>
      </c>
      <c r="BF121" t="b">
        <v>1</v>
      </c>
      <c r="BG121">
        <v>1774682201.6</v>
      </c>
      <c r="BH121">
        <v>419.6491</v>
      </c>
      <c r="BI121">
        <v>419.9881</v>
      </c>
      <c r="BJ121">
        <v>21.52873</v>
      </c>
      <c r="BK121">
        <v>21.53766</v>
      </c>
      <c r="BL121">
        <v>420.0104</v>
      </c>
      <c r="BM121">
        <v>21.23107</v>
      </c>
      <c r="BN121">
        <v>500.0401</v>
      </c>
      <c r="BO121">
        <v>101.0229</v>
      </c>
      <c r="BP121">
        <v>0.09988271</v>
      </c>
      <c r="BQ121">
        <v>26.81192</v>
      </c>
      <c r="BR121">
        <v>27.68063</v>
      </c>
      <c r="BS121">
        <v>999.9</v>
      </c>
      <c r="BT121">
        <v>0</v>
      </c>
      <c r="BU121">
        <v>0</v>
      </c>
      <c r="BV121">
        <v>10017.242</v>
      </c>
      <c r="BW121">
        <v>0</v>
      </c>
      <c r="BX121">
        <v>0.3833920000000001</v>
      </c>
      <c r="BY121">
        <v>-0.3390136</v>
      </c>
      <c r="BZ121">
        <v>428.8824000000001</v>
      </c>
      <c r="CA121">
        <v>429.2327</v>
      </c>
      <c r="CB121">
        <v>-0.008922195999999999</v>
      </c>
      <c r="CC121">
        <v>419.9881</v>
      </c>
      <c r="CD121">
        <v>21.53766</v>
      </c>
      <c r="CE121">
        <v>2.174893</v>
      </c>
      <c r="CF121">
        <v>2.175797</v>
      </c>
      <c r="CG121">
        <v>18.77857</v>
      </c>
      <c r="CH121">
        <v>18.7852</v>
      </c>
      <c r="CI121">
        <v>1500.002</v>
      </c>
      <c r="CJ121">
        <v>0</v>
      </c>
      <c r="CK121">
        <v>1</v>
      </c>
      <c r="CL121">
        <v>0</v>
      </c>
      <c r="CM121">
        <v>1.59291</v>
      </c>
      <c r="CN121">
        <v>0</v>
      </c>
      <c r="CO121">
        <v>79.28659999999999</v>
      </c>
      <c r="CP121">
        <v>7673.507000000001</v>
      </c>
      <c r="CQ121">
        <v>38.562</v>
      </c>
      <c r="CR121">
        <v>39.75</v>
      </c>
      <c r="CS121">
        <v>39.25</v>
      </c>
      <c r="CT121">
        <v>38.25</v>
      </c>
      <c r="CU121">
        <v>38.625</v>
      </c>
      <c r="CV121">
        <v>0</v>
      </c>
      <c r="CW121">
        <v>1500.002</v>
      </c>
      <c r="CX121">
        <v>0</v>
      </c>
      <c r="CY121">
        <v>1774682202.8</v>
      </c>
      <c r="CZ121">
        <v>0</v>
      </c>
      <c r="DA121">
        <v>1774666326.5</v>
      </c>
      <c r="DB121" t="s">
        <v>359</v>
      </c>
      <c r="DC121">
        <v>1774666322</v>
      </c>
      <c r="DD121">
        <v>1774666326.5</v>
      </c>
      <c r="DE121">
        <v>2</v>
      </c>
      <c r="DF121">
        <v>0.343</v>
      </c>
      <c r="DG121">
        <v>-0.026</v>
      </c>
      <c r="DH121">
        <v>-0.36</v>
      </c>
      <c r="DI121">
        <v>0.298</v>
      </c>
      <c r="DJ121">
        <v>420</v>
      </c>
      <c r="DK121">
        <v>22</v>
      </c>
      <c r="DL121">
        <v>0.17</v>
      </c>
      <c r="DM121">
        <v>0.02</v>
      </c>
      <c r="DN121">
        <v>-0.375950575</v>
      </c>
      <c r="DO121">
        <v>0.08251734709193387</v>
      </c>
      <c r="DP121">
        <v>0.03073150557236621</v>
      </c>
      <c r="DQ121">
        <v>1</v>
      </c>
      <c r="DR121">
        <v>-0.008330916499999999</v>
      </c>
      <c r="DS121">
        <v>-0.001543452607879919</v>
      </c>
      <c r="DT121">
        <v>0.000906103938013046</v>
      </c>
      <c r="DU121">
        <v>1</v>
      </c>
      <c r="DV121">
        <v>2</v>
      </c>
      <c r="DW121">
        <v>2</v>
      </c>
      <c r="DX121" t="s">
        <v>360</v>
      </c>
      <c r="DY121">
        <v>3.13047</v>
      </c>
      <c r="DZ121">
        <v>2.80652</v>
      </c>
      <c r="EA121">
        <v>0.09977370000000001</v>
      </c>
      <c r="EB121">
        <v>0.0994771</v>
      </c>
      <c r="EC121">
        <v>0.105961</v>
      </c>
      <c r="ED121">
        <v>0.105678</v>
      </c>
      <c r="EE121">
        <v>21150.7</v>
      </c>
      <c r="EF121">
        <v>27421.5</v>
      </c>
      <c r="EG121">
        <v>26449.8</v>
      </c>
      <c r="EH121">
        <v>33003.4</v>
      </c>
      <c r="EI121">
        <v>34928.7</v>
      </c>
      <c r="EJ121">
        <v>40309</v>
      </c>
      <c r="EK121">
        <v>41100.2</v>
      </c>
      <c r="EL121">
        <v>46062.9</v>
      </c>
      <c r="EM121">
        <v>2.03517</v>
      </c>
      <c r="EN121">
        <v>2.00152</v>
      </c>
      <c r="EO121">
        <v>0.114776</v>
      </c>
      <c r="EP121">
        <v>0</v>
      </c>
      <c r="EQ121">
        <v>25.8056</v>
      </c>
      <c r="ER121">
        <v>999.9</v>
      </c>
      <c r="ES121">
        <v>67.5</v>
      </c>
      <c r="ET121">
        <v>27.4</v>
      </c>
      <c r="EU121">
        <v>24.4824</v>
      </c>
      <c r="EV121">
        <v>61.2926</v>
      </c>
      <c r="EW121">
        <v>31.5345</v>
      </c>
      <c r="EX121">
        <v>1</v>
      </c>
      <c r="EY121">
        <v>0.289233</v>
      </c>
      <c r="EZ121">
        <v>0.469107</v>
      </c>
      <c r="FA121">
        <v>20.2748</v>
      </c>
      <c r="FB121">
        <v>5.18869</v>
      </c>
      <c r="FC121">
        <v>11.9441</v>
      </c>
      <c r="FD121">
        <v>4.9557</v>
      </c>
      <c r="FE121">
        <v>3.285</v>
      </c>
      <c r="FF121">
        <v>9999</v>
      </c>
      <c r="FG121">
        <v>9999</v>
      </c>
      <c r="FH121">
        <v>9999</v>
      </c>
      <c r="FI121">
        <v>999.9</v>
      </c>
      <c r="FJ121">
        <v>1.86127</v>
      </c>
      <c r="FK121">
        <v>1.86264</v>
      </c>
      <c r="FL121">
        <v>1.86005</v>
      </c>
      <c r="FM121">
        <v>1.85837</v>
      </c>
      <c r="FN121">
        <v>1.86209</v>
      </c>
      <c r="FO121">
        <v>1.85889</v>
      </c>
      <c r="FP121">
        <v>1.85791</v>
      </c>
      <c r="FQ121">
        <v>1.86081</v>
      </c>
      <c r="FR121">
        <v>0</v>
      </c>
      <c r="FS121">
        <v>0</v>
      </c>
      <c r="FT121">
        <v>0</v>
      </c>
      <c r="FU121">
        <v>4.5</v>
      </c>
      <c r="FV121" t="s">
        <v>361</v>
      </c>
      <c r="FW121" t="s">
        <v>362</v>
      </c>
      <c r="FX121" t="s">
        <v>363</v>
      </c>
      <c r="FY121" t="s">
        <v>364</v>
      </c>
      <c r="FZ121" t="s">
        <v>364</v>
      </c>
      <c r="GA121" t="s">
        <v>363</v>
      </c>
      <c r="GB121">
        <v>0</v>
      </c>
      <c r="GC121">
        <v>100</v>
      </c>
      <c r="GD121">
        <v>100</v>
      </c>
      <c r="GE121">
        <v>-0.361</v>
      </c>
      <c r="GF121">
        <v>0.2977</v>
      </c>
      <c r="GG121">
        <v>-1.589593225013521</v>
      </c>
      <c r="GH121">
        <v>0.00192992804097616</v>
      </c>
      <c r="GI121">
        <v>3.244687122451424E-06</v>
      </c>
      <c r="GJ121">
        <v>-2.087531120305573E-09</v>
      </c>
      <c r="GK121">
        <v>0.05776174702018427</v>
      </c>
      <c r="GL121">
        <v>0.005089068596103195</v>
      </c>
      <c r="GM121">
        <v>0.0003257216593697226</v>
      </c>
      <c r="GN121">
        <v>-1.562898368296355E-06</v>
      </c>
      <c r="GO121">
        <v>0</v>
      </c>
      <c r="GP121">
        <v>1257</v>
      </c>
      <c r="GQ121">
        <v>1</v>
      </c>
      <c r="GR121">
        <v>31</v>
      </c>
      <c r="GS121">
        <v>264.7</v>
      </c>
      <c r="GT121">
        <v>264.6</v>
      </c>
      <c r="GU121">
        <v>1.0791</v>
      </c>
      <c r="GV121">
        <v>2.39624</v>
      </c>
      <c r="GW121">
        <v>1.44775</v>
      </c>
      <c r="GX121">
        <v>2.20337</v>
      </c>
      <c r="GY121">
        <v>1.44653</v>
      </c>
      <c r="GZ121">
        <v>2.31689</v>
      </c>
      <c r="HA121">
        <v>33.1099</v>
      </c>
      <c r="HB121">
        <v>14.7537</v>
      </c>
      <c r="HC121">
        <v>18</v>
      </c>
      <c r="HD121">
        <v>531.615</v>
      </c>
      <c r="HE121">
        <v>523.309</v>
      </c>
      <c r="HF121">
        <v>24.9998</v>
      </c>
      <c r="HG121">
        <v>30.6878</v>
      </c>
      <c r="HH121">
        <v>30.0002</v>
      </c>
      <c r="HI121">
        <v>31.0376</v>
      </c>
      <c r="HJ121">
        <v>31.0418</v>
      </c>
      <c r="HK121">
        <v>21.571</v>
      </c>
      <c r="HL121">
        <v>20.0583</v>
      </c>
      <c r="HM121">
        <v>100</v>
      </c>
      <c r="HN121">
        <v>25</v>
      </c>
      <c r="HO121">
        <v>420</v>
      </c>
      <c r="HP121">
        <v>21.5</v>
      </c>
      <c r="HQ121">
        <v>103.154</v>
      </c>
      <c r="HR121">
        <v>102.029</v>
      </c>
    </row>
    <row r="122" spans="1:226">
      <c r="A122">
        <v>104</v>
      </c>
      <c r="B122">
        <v>1774682208.5</v>
      </c>
      <c r="C122">
        <v>462.5</v>
      </c>
      <c r="D122" t="s">
        <v>570</v>
      </c>
      <c r="E122" t="s">
        <v>571</v>
      </c>
      <c r="F122">
        <v>5</v>
      </c>
      <c r="I122">
        <v>1774682205.6</v>
      </c>
      <c r="J122">
        <f>(K122)/1000</f>
        <v>0</v>
      </c>
      <c r="K122">
        <f>IF(BF122, AN122, AH122)</f>
        <v>0</v>
      </c>
      <c r="L122">
        <f>IF(BF122, AI122, AG122)</f>
        <v>0</v>
      </c>
      <c r="M122">
        <f>BH122 - IF(AU122&gt;1, L122*BB122*100.0/(AW122), 0)</f>
        <v>0</v>
      </c>
      <c r="N122">
        <f>((T122-J122/2)*M122-L122)/(T122+J122/2)</f>
        <v>0</v>
      </c>
      <c r="O122">
        <f>N122*(BO122+BP122)/1000.0</f>
        <v>0</v>
      </c>
      <c r="P122">
        <f>(BH122 - IF(AU122&gt;1, L122*BB122*100.0/(AW122), 0))*(BO122+BP122)/1000.0</f>
        <v>0</v>
      </c>
      <c r="Q122">
        <f>2.0/((1/S122-1/R122)+SIGN(S122)*SQRT((1/S122-1/R122)*(1/S122-1/R122) + 4*BC122/((BC122+1)*(BC122+1))*(2*1/S122*1/R122-1/R122*1/R122)))</f>
        <v>0</v>
      </c>
      <c r="R122">
        <f>IF(LEFT(BD122,1)&lt;&gt;"0",IF(LEFT(BD122,1)="1",3.0,BE122),$D$5+$E$5*(BV122*BO122/($K$5*1000))+$F$5*(BV122*BO122/($K$5*1000))*MAX(MIN(BB122,$J$5),$I$5)*MAX(MIN(BB122,$J$5),$I$5)+$G$5*MAX(MIN(BB122,$J$5),$I$5)*(BV122*BO122/($K$5*1000))+$H$5*(BV122*BO122/($K$5*1000))*(BV122*BO122/($K$5*1000)))</f>
        <v>0</v>
      </c>
      <c r="S122">
        <f>J122*(1000-(1000*0.61365*exp(17.502*W122/(240.97+W122))/(BO122+BP122)+BJ122)/2)/(1000*0.61365*exp(17.502*W122/(240.97+W122))/(BO122+BP122)-BJ122)</f>
        <v>0</v>
      </c>
      <c r="T122">
        <f>1/((BC122+1)/(Q122/1.6)+1/(R122/1.37)) + BC122/((BC122+1)/(Q122/1.6) + BC122/(R122/1.37))</f>
        <v>0</v>
      </c>
      <c r="U122">
        <f>(AX122*BA122)</f>
        <v>0</v>
      </c>
      <c r="V122">
        <f>(BQ122+(U122+2*0.95*5.67E-8*(((BQ122+$B$9)+273)^4-(BQ122+273)^4)-44100*J122)/(1.84*29.3*R122+8*0.95*5.67E-8*(BQ122+273)^3))</f>
        <v>0</v>
      </c>
      <c r="W122">
        <f>($C$9*BR122+$D$9*BS122+$E$9*V122)</f>
        <v>0</v>
      </c>
      <c r="X122">
        <f>0.61365*exp(17.502*W122/(240.97+W122))</f>
        <v>0</v>
      </c>
      <c r="Y122">
        <f>(Z122/AA122*100)</f>
        <v>0</v>
      </c>
      <c r="Z122">
        <f>BJ122*(BO122+BP122)/1000</f>
        <v>0</v>
      </c>
      <c r="AA122">
        <f>0.61365*exp(17.502*BQ122/(240.97+BQ122))</f>
        <v>0</v>
      </c>
      <c r="AB122">
        <f>(X122-BJ122*(BO122+BP122)/1000)</f>
        <v>0</v>
      </c>
      <c r="AC122">
        <f>(-J122*44100)</f>
        <v>0</v>
      </c>
      <c r="AD122">
        <f>2*29.3*R122*0.92*(BQ122-W122)</f>
        <v>0</v>
      </c>
      <c r="AE122">
        <f>2*0.95*5.67E-8*(((BQ122+$B$9)+273)^4-(W122+273)^4)</f>
        <v>0</v>
      </c>
      <c r="AF122">
        <f>U122+AE122+AC122+AD122</f>
        <v>0</v>
      </c>
      <c r="AG122">
        <f>BN122*AU122*(BI122-BH122*(1000-AU122*BK122)/(1000-AU122*BJ122))/(100*BB122)</f>
        <v>0</v>
      </c>
      <c r="AH122">
        <f>1000*BN122*AU122*(BJ122-BK122)/(100*BB122*(1000-AU122*BJ122))</f>
        <v>0</v>
      </c>
      <c r="AI122">
        <f>(AJ122 - AK122 - BO122*1E3/(8.314*(BQ122+273.15)) * AM122/BN122 * AL122) * BN122/(100*BB122) * (1000 - BK122)/1000</f>
        <v>0</v>
      </c>
      <c r="AJ122">
        <v>429.2199574625761</v>
      </c>
      <c r="AK122">
        <v>428.8441696969694</v>
      </c>
      <c r="AL122">
        <v>-3.622798222457236E-05</v>
      </c>
      <c r="AM122">
        <v>61.35787655002243</v>
      </c>
      <c r="AN122">
        <f>(AP122 - AO122 + BO122*1E3/(8.314*(BQ122+273.15)) * AR122/BN122 * AQ122) * BN122/(100*BB122) * 1000/(1000 - AP122)</f>
        <v>0</v>
      </c>
      <c r="AO122">
        <v>21.53813462985141</v>
      </c>
      <c r="AP122">
        <v>21.52846433566435</v>
      </c>
      <c r="AQ122">
        <v>7.389253857689946E-07</v>
      </c>
      <c r="AR122">
        <v>91.88205700752289</v>
      </c>
      <c r="AS122">
        <v>0</v>
      </c>
      <c r="AT122">
        <v>0</v>
      </c>
      <c r="AU122">
        <f>IF(AS122*$H$15&gt;=AW122,1.0,(AW122/(AW122-AS122*$H$15)))</f>
        <v>0</v>
      </c>
      <c r="AV122">
        <f>(AU122-1)*100</f>
        <v>0</v>
      </c>
      <c r="AW122">
        <f>MAX(0,($B$15+$C$15*BV122)/(1+$D$15*BV122)*BO122/(BQ122+273)*$E$15)</f>
        <v>0</v>
      </c>
      <c r="AX122">
        <f>$B$13*BW122+$C$13*BX122+$F$13*CI122*(1-CL122)</f>
        <v>0</v>
      </c>
      <c r="AY122">
        <f>AX122*AZ122</f>
        <v>0</v>
      </c>
      <c r="AZ122">
        <f>($B$13*$D$11+$C$13*$D$11+$F$13*((CV122+CN122)/MAX(CV122+CN122+CW122, 0.1)*$I$11+CW122/MAX(CV122+CN122+CW122, 0.1)*$J$11))/($B$13+$C$13+$F$13)</f>
        <v>0</v>
      </c>
      <c r="BA122">
        <f>($B$13*$K$11+$C$13*$K$11+$F$13*((CV122+CN122)/MAX(CV122+CN122+CW122, 0.1)*$P$11+CW122/MAX(CV122+CN122+CW122, 0.1)*$Q$11))/($B$13+$C$13+$F$13)</f>
        <v>0</v>
      </c>
      <c r="BB122">
        <v>6</v>
      </c>
      <c r="BC122">
        <v>0.5</v>
      </c>
      <c r="BD122" t="s">
        <v>358</v>
      </c>
      <c r="BE122">
        <v>2</v>
      </c>
      <c r="BF122" t="b">
        <v>1</v>
      </c>
      <c r="BG122">
        <v>1774682205.6</v>
      </c>
      <c r="BH122">
        <v>419.6357</v>
      </c>
      <c r="BI122">
        <v>419.9865</v>
      </c>
      <c r="BJ122">
        <v>21.52927</v>
      </c>
      <c r="BK122">
        <v>21.53821</v>
      </c>
      <c r="BL122">
        <v>419.9969</v>
      </c>
      <c r="BM122">
        <v>21.2316</v>
      </c>
      <c r="BN122">
        <v>500.021</v>
      </c>
      <c r="BO122">
        <v>101.0233</v>
      </c>
      <c r="BP122">
        <v>0.10014612</v>
      </c>
      <c r="BQ122">
        <v>26.81153</v>
      </c>
      <c r="BR122">
        <v>27.68669</v>
      </c>
      <c r="BS122">
        <v>999.9</v>
      </c>
      <c r="BT122">
        <v>0</v>
      </c>
      <c r="BU122">
        <v>0</v>
      </c>
      <c r="BV122">
        <v>9984.740000000002</v>
      </c>
      <c r="BW122">
        <v>0</v>
      </c>
      <c r="BX122">
        <v>0.3833920000000001</v>
      </c>
      <c r="BY122">
        <v>-0.3508790000000001</v>
      </c>
      <c r="BZ122">
        <v>428.8686</v>
      </c>
      <c r="CA122">
        <v>429.2313</v>
      </c>
      <c r="CB122">
        <v>-0.008922003999999999</v>
      </c>
      <c r="CC122">
        <v>419.9865</v>
      </c>
      <c r="CD122">
        <v>21.53821</v>
      </c>
      <c r="CE122">
        <v>2.174956</v>
      </c>
      <c r="CF122">
        <v>2.175858</v>
      </c>
      <c r="CG122">
        <v>18.77901</v>
      </c>
      <c r="CH122">
        <v>18.78567</v>
      </c>
      <c r="CI122">
        <v>1500.003</v>
      </c>
      <c r="CJ122">
        <v>0</v>
      </c>
      <c r="CK122">
        <v>1</v>
      </c>
      <c r="CL122">
        <v>0</v>
      </c>
      <c r="CM122">
        <v>1.7508</v>
      </c>
      <c r="CN122">
        <v>0</v>
      </c>
      <c r="CO122">
        <v>79.07911</v>
      </c>
      <c r="CP122">
        <v>7673.515999999999</v>
      </c>
      <c r="CQ122">
        <v>38.562</v>
      </c>
      <c r="CR122">
        <v>39.75</v>
      </c>
      <c r="CS122">
        <v>39.25</v>
      </c>
      <c r="CT122">
        <v>38.25</v>
      </c>
      <c r="CU122">
        <v>38.625</v>
      </c>
      <c r="CV122">
        <v>0</v>
      </c>
      <c r="CW122">
        <v>1500.003</v>
      </c>
      <c r="CX122">
        <v>0</v>
      </c>
      <c r="CY122">
        <v>1774682207</v>
      </c>
      <c r="CZ122">
        <v>0</v>
      </c>
      <c r="DA122">
        <v>1774666326.5</v>
      </c>
      <c r="DB122" t="s">
        <v>359</v>
      </c>
      <c r="DC122">
        <v>1774666322</v>
      </c>
      <c r="DD122">
        <v>1774666326.5</v>
      </c>
      <c r="DE122">
        <v>2</v>
      </c>
      <c r="DF122">
        <v>0.343</v>
      </c>
      <c r="DG122">
        <v>-0.026</v>
      </c>
      <c r="DH122">
        <v>-0.36</v>
      </c>
      <c r="DI122">
        <v>0.298</v>
      </c>
      <c r="DJ122">
        <v>420</v>
      </c>
      <c r="DK122">
        <v>22</v>
      </c>
      <c r="DL122">
        <v>0.17</v>
      </c>
      <c r="DM122">
        <v>0.02</v>
      </c>
      <c r="DN122">
        <v>-0.3737121</v>
      </c>
      <c r="DO122">
        <v>0.2461878123827403</v>
      </c>
      <c r="DP122">
        <v>0.03311332140981935</v>
      </c>
      <c r="DQ122">
        <v>0</v>
      </c>
      <c r="DR122">
        <v>-0.008279657249999999</v>
      </c>
      <c r="DS122">
        <v>-0.006701362739212001</v>
      </c>
      <c r="DT122">
        <v>0.0008618386314356868</v>
      </c>
      <c r="DU122">
        <v>1</v>
      </c>
      <c r="DV122">
        <v>1</v>
      </c>
      <c r="DW122">
        <v>2</v>
      </c>
      <c r="DX122" t="s">
        <v>367</v>
      </c>
      <c r="DY122">
        <v>3.13046</v>
      </c>
      <c r="DZ122">
        <v>2.80631</v>
      </c>
      <c r="EA122">
        <v>0.09976640000000001</v>
      </c>
      <c r="EB122">
        <v>0.09948799999999999</v>
      </c>
      <c r="EC122">
        <v>0.10596</v>
      </c>
      <c r="ED122">
        <v>0.105679</v>
      </c>
      <c r="EE122">
        <v>21150.9</v>
      </c>
      <c r="EF122">
        <v>27421.3</v>
      </c>
      <c r="EG122">
        <v>26449.9</v>
      </c>
      <c r="EH122">
        <v>33003.6</v>
      </c>
      <c r="EI122">
        <v>34928.8</v>
      </c>
      <c r="EJ122">
        <v>40309.4</v>
      </c>
      <c r="EK122">
        <v>41100.3</v>
      </c>
      <c r="EL122">
        <v>46063.3</v>
      </c>
      <c r="EM122">
        <v>2.03515</v>
      </c>
      <c r="EN122">
        <v>2.00143</v>
      </c>
      <c r="EO122">
        <v>0.115614</v>
      </c>
      <c r="EP122">
        <v>0</v>
      </c>
      <c r="EQ122">
        <v>25.8025</v>
      </c>
      <c r="ER122">
        <v>999.9</v>
      </c>
      <c r="ES122">
        <v>67.5</v>
      </c>
      <c r="ET122">
        <v>27.4</v>
      </c>
      <c r="EU122">
        <v>24.4797</v>
      </c>
      <c r="EV122">
        <v>61.2226</v>
      </c>
      <c r="EW122">
        <v>31.5465</v>
      </c>
      <c r="EX122">
        <v>1</v>
      </c>
      <c r="EY122">
        <v>0.289365</v>
      </c>
      <c r="EZ122">
        <v>0.468325</v>
      </c>
      <c r="FA122">
        <v>20.2748</v>
      </c>
      <c r="FB122">
        <v>5.18839</v>
      </c>
      <c r="FC122">
        <v>11.9441</v>
      </c>
      <c r="FD122">
        <v>4.9557</v>
      </c>
      <c r="FE122">
        <v>3.285</v>
      </c>
      <c r="FF122">
        <v>9999</v>
      </c>
      <c r="FG122">
        <v>9999</v>
      </c>
      <c r="FH122">
        <v>9999</v>
      </c>
      <c r="FI122">
        <v>999.9</v>
      </c>
      <c r="FJ122">
        <v>1.86127</v>
      </c>
      <c r="FK122">
        <v>1.86264</v>
      </c>
      <c r="FL122">
        <v>1.86005</v>
      </c>
      <c r="FM122">
        <v>1.85837</v>
      </c>
      <c r="FN122">
        <v>1.86212</v>
      </c>
      <c r="FO122">
        <v>1.85891</v>
      </c>
      <c r="FP122">
        <v>1.85791</v>
      </c>
      <c r="FQ122">
        <v>1.86081</v>
      </c>
      <c r="FR122">
        <v>0</v>
      </c>
      <c r="FS122">
        <v>0</v>
      </c>
      <c r="FT122">
        <v>0</v>
      </c>
      <c r="FU122">
        <v>4.5</v>
      </c>
      <c r="FV122" t="s">
        <v>361</v>
      </c>
      <c r="FW122" t="s">
        <v>362</v>
      </c>
      <c r="FX122" t="s">
        <v>363</v>
      </c>
      <c r="FY122" t="s">
        <v>364</v>
      </c>
      <c r="FZ122" t="s">
        <v>364</v>
      </c>
      <c r="GA122" t="s">
        <v>363</v>
      </c>
      <c r="GB122">
        <v>0</v>
      </c>
      <c r="GC122">
        <v>100</v>
      </c>
      <c r="GD122">
        <v>100</v>
      </c>
      <c r="GE122">
        <v>-0.362</v>
      </c>
      <c r="GF122">
        <v>0.2976</v>
      </c>
      <c r="GG122">
        <v>-1.589593225013521</v>
      </c>
      <c r="GH122">
        <v>0.00192992804097616</v>
      </c>
      <c r="GI122">
        <v>3.244687122451424E-06</v>
      </c>
      <c r="GJ122">
        <v>-2.087531120305573E-09</v>
      </c>
      <c r="GK122">
        <v>0.05776174702018427</v>
      </c>
      <c r="GL122">
        <v>0.005089068596103195</v>
      </c>
      <c r="GM122">
        <v>0.0003257216593697226</v>
      </c>
      <c r="GN122">
        <v>-1.562898368296355E-06</v>
      </c>
      <c r="GO122">
        <v>0</v>
      </c>
      <c r="GP122">
        <v>1257</v>
      </c>
      <c r="GQ122">
        <v>1</v>
      </c>
      <c r="GR122">
        <v>31</v>
      </c>
      <c r="GS122">
        <v>264.8</v>
      </c>
      <c r="GT122">
        <v>264.7</v>
      </c>
      <c r="GU122">
        <v>1.0791</v>
      </c>
      <c r="GV122">
        <v>2.39502</v>
      </c>
      <c r="GW122">
        <v>1.44775</v>
      </c>
      <c r="GX122">
        <v>2.20215</v>
      </c>
      <c r="GY122">
        <v>1.44653</v>
      </c>
      <c r="GZ122">
        <v>2.33887</v>
      </c>
      <c r="HA122">
        <v>33.1099</v>
      </c>
      <c r="HB122">
        <v>14.7625</v>
      </c>
      <c r="HC122">
        <v>18</v>
      </c>
      <c r="HD122">
        <v>531.599</v>
      </c>
      <c r="HE122">
        <v>523.242</v>
      </c>
      <c r="HF122">
        <v>24.9998</v>
      </c>
      <c r="HG122">
        <v>30.6882</v>
      </c>
      <c r="HH122">
        <v>30.0003</v>
      </c>
      <c r="HI122">
        <v>31.0376</v>
      </c>
      <c r="HJ122">
        <v>31.0418</v>
      </c>
      <c r="HK122">
        <v>21.5701</v>
      </c>
      <c r="HL122">
        <v>20.0583</v>
      </c>
      <c r="HM122">
        <v>100</v>
      </c>
      <c r="HN122">
        <v>25</v>
      </c>
      <c r="HO122">
        <v>420</v>
      </c>
      <c r="HP122">
        <v>21.5</v>
      </c>
      <c r="HQ122">
        <v>103.154</v>
      </c>
      <c r="HR122">
        <v>102.03</v>
      </c>
    </row>
    <row r="123" spans="1:226">
      <c r="A123">
        <v>105</v>
      </c>
      <c r="B123">
        <v>1774682212.5</v>
      </c>
      <c r="C123">
        <v>466.5</v>
      </c>
      <c r="D123" t="s">
        <v>572</v>
      </c>
      <c r="E123" t="s">
        <v>573</v>
      </c>
      <c r="F123">
        <v>5</v>
      </c>
      <c r="I123">
        <v>1774682209.6</v>
      </c>
      <c r="J123">
        <f>(K123)/1000</f>
        <v>0</v>
      </c>
      <c r="K123">
        <f>IF(BF123, AN123, AH123)</f>
        <v>0</v>
      </c>
      <c r="L123">
        <f>IF(BF123, AI123, AG123)</f>
        <v>0</v>
      </c>
      <c r="M123">
        <f>BH123 - IF(AU123&gt;1, L123*BB123*100.0/(AW123), 0)</f>
        <v>0</v>
      </c>
      <c r="N123">
        <f>((T123-J123/2)*M123-L123)/(T123+J123/2)</f>
        <v>0</v>
      </c>
      <c r="O123">
        <f>N123*(BO123+BP123)/1000.0</f>
        <v>0</v>
      </c>
      <c r="P123">
        <f>(BH123 - IF(AU123&gt;1, L123*BB123*100.0/(AW123), 0))*(BO123+BP123)/1000.0</f>
        <v>0</v>
      </c>
      <c r="Q123">
        <f>2.0/((1/S123-1/R123)+SIGN(S123)*SQRT((1/S123-1/R123)*(1/S123-1/R123) + 4*BC123/((BC123+1)*(BC123+1))*(2*1/S123*1/R123-1/R123*1/R123)))</f>
        <v>0</v>
      </c>
      <c r="R123">
        <f>IF(LEFT(BD123,1)&lt;&gt;"0",IF(LEFT(BD123,1)="1",3.0,BE123),$D$5+$E$5*(BV123*BO123/($K$5*1000))+$F$5*(BV123*BO123/($K$5*1000))*MAX(MIN(BB123,$J$5),$I$5)*MAX(MIN(BB123,$J$5),$I$5)+$G$5*MAX(MIN(BB123,$J$5),$I$5)*(BV123*BO123/($K$5*1000))+$H$5*(BV123*BO123/($K$5*1000))*(BV123*BO123/($K$5*1000)))</f>
        <v>0</v>
      </c>
      <c r="S123">
        <f>J123*(1000-(1000*0.61365*exp(17.502*W123/(240.97+W123))/(BO123+BP123)+BJ123)/2)/(1000*0.61365*exp(17.502*W123/(240.97+W123))/(BO123+BP123)-BJ123)</f>
        <v>0</v>
      </c>
      <c r="T123">
        <f>1/((BC123+1)/(Q123/1.6)+1/(R123/1.37)) + BC123/((BC123+1)/(Q123/1.6) + BC123/(R123/1.37))</f>
        <v>0</v>
      </c>
      <c r="U123">
        <f>(AX123*BA123)</f>
        <v>0</v>
      </c>
      <c r="V123">
        <f>(BQ123+(U123+2*0.95*5.67E-8*(((BQ123+$B$9)+273)^4-(BQ123+273)^4)-44100*J123)/(1.84*29.3*R123+8*0.95*5.67E-8*(BQ123+273)^3))</f>
        <v>0</v>
      </c>
      <c r="W123">
        <f>($C$9*BR123+$D$9*BS123+$E$9*V123)</f>
        <v>0</v>
      </c>
      <c r="X123">
        <f>0.61365*exp(17.502*W123/(240.97+W123))</f>
        <v>0</v>
      </c>
      <c r="Y123">
        <f>(Z123/AA123*100)</f>
        <v>0</v>
      </c>
      <c r="Z123">
        <f>BJ123*(BO123+BP123)/1000</f>
        <v>0</v>
      </c>
      <c r="AA123">
        <f>0.61365*exp(17.502*BQ123/(240.97+BQ123))</f>
        <v>0</v>
      </c>
      <c r="AB123">
        <f>(X123-BJ123*(BO123+BP123)/1000)</f>
        <v>0</v>
      </c>
      <c r="AC123">
        <f>(-J123*44100)</f>
        <v>0</v>
      </c>
      <c r="AD123">
        <f>2*29.3*R123*0.92*(BQ123-W123)</f>
        <v>0</v>
      </c>
      <c r="AE123">
        <f>2*0.95*5.67E-8*(((BQ123+$B$9)+273)^4-(W123+273)^4)</f>
        <v>0</v>
      </c>
      <c r="AF123">
        <f>U123+AE123+AC123+AD123</f>
        <v>0</v>
      </c>
      <c r="AG123">
        <f>BN123*AU123*(BI123-BH123*(1000-AU123*BK123)/(1000-AU123*BJ123))/(100*BB123)</f>
        <v>0</v>
      </c>
      <c r="AH123">
        <f>1000*BN123*AU123*(BJ123-BK123)/(100*BB123*(1000-AU123*BJ123))</f>
        <v>0</v>
      </c>
      <c r="AI123">
        <f>(AJ123 - AK123 - BO123*1E3/(8.314*(BQ123+273.15)) * AM123/BN123 * AL123) * BN123/(100*BB123) * (1000 - BK123)/1000</f>
        <v>0</v>
      </c>
      <c r="AJ123">
        <v>429.2838976657245</v>
      </c>
      <c r="AK123">
        <v>428.862193939394</v>
      </c>
      <c r="AL123">
        <v>1.455920777499909E-05</v>
      </c>
      <c r="AM123">
        <v>61.35787655002243</v>
      </c>
      <c r="AN123">
        <f>(AP123 - AO123 + BO123*1E3/(8.314*(BQ123+273.15)) * AR123/BN123 * AQ123) * BN123/(100*BB123) * 1000/(1000 - AP123)</f>
        <v>0</v>
      </c>
      <c r="AO123">
        <v>21.53786140324904</v>
      </c>
      <c r="AP123">
        <v>21.52970000000001</v>
      </c>
      <c r="AQ123">
        <v>4.11824554395886E-07</v>
      </c>
      <c r="AR123">
        <v>91.88205700752289</v>
      </c>
      <c r="AS123">
        <v>0</v>
      </c>
      <c r="AT123">
        <v>0</v>
      </c>
      <c r="AU123">
        <f>IF(AS123*$H$15&gt;=AW123,1.0,(AW123/(AW123-AS123*$H$15)))</f>
        <v>0</v>
      </c>
      <c r="AV123">
        <f>(AU123-1)*100</f>
        <v>0</v>
      </c>
      <c r="AW123">
        <f>MAX(0,($B$15+$C$15*BV123)/(1+$D$15*BV123)*BO123/(BQ123+273)*$E$15)</f>
        <v>0</v>
      </c>
      <c r="AX123">
        <f>$B$13*BW123+$C$13*BX123+$F$13*CI123*(1-CL123)</f>
        <v>0</v>
      </c>
      <c r="AY123">
        <f>AX123*AZ123</f>
        <v>0</v>
      </c>
      <c r="AZ123">
        <f>($B$13*$D$11+$C$13*$D$11+$F$13*((CV123+CN123)/MAX(CV123+CN123+CW123, 0.1)*$I$11+CW123/MAX(CV123+CN123+CW123, 0.1)*$J$11))/($B$13+$C$13+$F$13)</f>
        <v>0</v>
      </c>
      <c r="BA123">
        <f>($B$13*$K$11+$C$13*$K$11+$F$13*((CV123+CN123)/MAX(CV123+CN123+CW123, 0.1)*$P$11+CW123/MAX(CV123+CN123+CW123, 0.1)*$Q$11))/($B$13+$C$13+$F$13)</f>
        <v>0</v>
      </c>
      <c r="BB123">
        <v>6</v>
      </c>
      <c r="BC123">
        <v>0.5</v>
      </c>
      <c r="BD123" t="s">
        <v>358</v>
      </c>
      <c r="BE123">
        <v>2</v>
      </c>
      <c r="BF123" t="b">
        <v>1</v>
      </c>
      <c r="BG123">
        <v>1774682209.6</v>
      </c>
      <c r="BH123">
        <v>419.6223</v>
      </c>
      <c r="BI123">
        <v>420.0368999999999</v>
      </c>
      <c r="BJ123">
        <v>21.52923</v>
      </c>
      <c r="BK123">
        <v>21.53759</v>
      </c>
      <c r="BL123">
        <v>419.9834</v>
      </c>
      <c r="BM123">
        <v>21.23158</v>
      </c>
      <c r="BN123">
        <v>499.9778</v>
      </c>
      <c r="BO123">
        <v>101.0226</v>
      </c>
      <c r="BP123">
        <v>0.09990783</v>
      </c>
      <c r="BQ123">
        <v>26.80854</v>
      </c>
      <c r="BR123">
        <v>27.69748</v>
      </c>
      <c r="BS123">
        <v>999.9</v>
      </c>
      <c r="BT123">
        <v>0</v>
      </c>
      <c r="BU123">
        <v>0</v>
      </c>
      <c r="BV123">
        <v>9994.194</v>
      </c>
      <c r="BW123">
        <v>0</v>
      </c>
      <c r="BX123">
        <v>0.3833920000000001</v>
      </c>
      <c r="BY123">
        <v>-0.4146545</v>
      </c>
      <c r="BZ123">
        <v>428.855</v>
      </c>
      <c r="CA123">
        <v>429.2825999999999</v>
      </c>
      <c r="CB123">
        <v>-0.008338738</v>
      </c>
      <c r="CC123">
        <v>420.0368999999999</v>
      </c>
      <c r="CD123">
        <v>21.53759</v>
      </c>
      <c r="CE123">
        <v>2.174937</v>
      </c>
      <c r="CF123">
        <v>2.175778</v>
      </c>
      <c r="CG123">
        <v>18.77887</v>
      </c>
      <c r="CH123">
        <v>18.78508</v>
      </c>
      <c r="CI123">
        <v>1499.99</v>
      </c>
      <c r="CJ123">
        <v>0</v>
      </c>
      <c r="CK123">
        <v>1</v>
      </c>
      <c r="CL123">
        <v>0</v>
      </c>
      <c r="CM123">
        <v>1.78178</v>
      </c>
      <c r="CN123">
        <v>0</v>
      </c>
      <c r="CO123">
        <v>79.0241</v>
      </c>
      <c r="CP123">
        <v>7673.454000000001</v>
      </c>
      <c r="CQ123">
        <v>38.562</v>
      </c>
      <c r="CR123">
        <v>39.75</v>
      </c>
      <c r="CS123">
        <v>39.21850000000001</v>
      </c>
      <c r="CT123">
        <v>38.25</v>
      </c>
      <c r="CU123">
        <v>38.625</v>
      </c>
      <c r="CV123">
        <v>0</v>
      </c>
      <c r="CW123">
        <v>1499.99</v>
      </c>
      <c r="CX123">
        <v>0</v>
      </c>
      <c r="CY123">
        <v>1774682210.6</v>
      </c>
      <c r="CZ123">
        <v>0</v>
      </c>
      <c r="DA123">
        <v>1774666326.5</v>
      </c>
      <c r="DB123" t="s">
        <v>359</v>
      </c>
      <c r="DC123">
        <v>1774666322</v>
      </c>
      <c r="DD123">
        <v>1774666326.5</v>
      </c>
      <c r="DE123">
        <v>2</v>
      </c>
      <c r="DF123">
        <v>0.343</v>
      </c>
      <c r="DG123">
        <v>-0.026</v>
      </c>
      <c r="DH123">
        <v>-0.36</v>
      </c>
      <c r="DI123">
        <v>0.298</v>
      </c>
      <c r="DJ123">
        <v>420</v>
      </c>
      <c r="DK123">
        <v>22</v>
      </c>
      <c r="DL123">
        <v>0.17</v>
      </c>
      <c r="DM123">
        <v>0.02</v>
      </c>
      <c r="DN123">
        <v>-0.378755875</v>
      </c>
      <c r="DO123">
        <v>0.02270439399624869</v>
      </c>
      <c r="DP123">
        <v>0.03777157599252876</v>
      </c>
      <c r="DQ123">
        <v>1</v>
      </c>
      <c r="DR123">
        <v>-0.008467293000000001</v>
      </c>
      <c r="DS123">
        <v>-0.002323381688555339</v>
      </c>
      <c r="DT123">
        <v>0.0007648713371057907</v>
      </c>
      <c r="DU123">
        <v>1</v>
      </c>
      <c r="DV123">
        <v>2</v>
      </c>
      <c r="DW123">
        <v>2</v>
      </c>
      <c r="DX123" t="s">
        <v>360</v>
      </c>
      <c r="DY123">
        <v>3.13043</v>
      </c>
      <c r="DZ123">
        <v>2.80644</v>
      </c>
      <c r="EA123">
        <v>0.09976989999999999</v>
      </c>
      <c r="EB123">
        <v>0.099491</v>
      </c>
      <c r="EC123">
        <v>0.10596</v>
      </c>
      <c r="ED123">
        <v>0.105676</v>
      </c>
      <c r="EE123">
        <v>21150.8</v>
      </c>
      <c r="EF123">
        <v>27420.9</v>
      </c>
      <c r="EG123">
        <v>26450</v>
      </c>
      <c r="EH123">
        <v>33003.2</v>
      </c>
      <c r="EI123">
        <v>34929</v>
      </c>
      <c r="EJ123">
        <v>40308.8</v>
      </c>
      <c r="EK123">
        <v>41100.4</v>
      </c>
      <c r="EL123">
        <v>46062.5</v>
      </c>
      <c r="EM123">
        <v>2.03495</v>
      </c>
      <c r="EN123">
        <v>2.00185</v>
      </c>
      <c r="EO123">
        <v>0.116359</v>
      </c>
      <c r="EP123">
        <v>0</v>
      </c>
      <c r="EQ123">
        <v>25.7997</v>
      </c>
      <c r="ER123">
        <v>999.9</v>
      </c>
      <c r="ES123">
        <v>67.5</v>
      </c>
      <c r="ET123">
        <v>27.4</v>
      </c>
      <c r="EU123">
        <v>24.4828</v>
      </c>
      <c r="EV123">
        <v>61.1226</v>
      </c>
      <c r="EW123">
        <v>31.6546</v>
      </c>
      <c r="EX123">
        <v>1</v>
      </c>
      <c r="EY123">
        <v>0.289388</v>
      </c>
      <c r="EZ123">
        <v>0.467919</v>
      </c>
      <c r="FA123">
        <v>20.2748</v>
      </c>
      <c r="FB123">
        <v>5.18839</v>
      </c>
      <c r="FC123">
        <v>11.9441</v>
      </c>
      <c r="FD123">
        <v>4.95575</v>
      </c>
      <c r="FE123">
        <v>3.285</v>
      </c>
      <c r="FF123">
        <v>9999</v>
      </c>
      <c r="FG123">
        <v>9999</v>
      </c>
      <c r="FH123">
        <v>9999</v>
      </c>
      <c r="FI123">
        <v>999.9</v>
      </c>
      <c r="FJ123">
        <v>1.86127</v>
      </c>
      <c r="FK123">
        <v>1.86264</v>
      </c>
      <c r="FL123">
        <v>1.86005</v>
      </c>
      <c r="FM123">
        <v>1.85837</v>
      </c>
      <c r="FN123">
        <v>1.86213</v>
      </c>
      <c r="FO123">
        <v>1.85892</v>
      </c>
      <c r="FP123">
        <v>1.85791</v>
      </c>
      <c r="FQ123">
        <v>1.86081</v>
      </c>
      <c r="FR123">
        <v>0</v>
      </c>
      <c r="FS123">
        <v>0</v>
      </c>
      <c r="FT123">
        <v>0</v>
      </c>
      <c r="FU123">
        <v>4.5</v>
      </c>
      <c r="FV123" t="s">
        <v>361</v>
      </c>
      <c r="FW123" t="s">
        <v>362</v>
      </c>
      <c r="FX123" t="s">
        <v>363</v>
      </c>
      <c r="FY123" t="s">
        <v>364</v>
      </c>
      <c r="FZ123" t="s">
        <v>364</v>
      </c>
      <c r="GA123" t="s">
        <v>363</v>
      </c>
      <c r="GB123">
        <v>0</v>
      </c>
      <c r="GC123">
        <v>100</v>
      </c>
      <c r="GD123">
        <v>100</v>
      </c>
      <c r="GE123">
        <v>-0.362</v>
      </c>
      <c r="GF123">
        <v>0.2977</v>
      </c>
      <c r="GG123">
        <v>-1.589593225013521</v>
      </c>
      <c r="GH123">
        <v>0.00192992804097616</v>
      </c>
      <c r="GI123">
        <v>3.244687122451424E-06</v>
      </c>
      <c r="GJ123">
        <v>-2.087531120305573E-09</v>
      </c>
      <c r="GK123">
        <v>0.05776174702018427</v>
      </c>
      <c r="GL123">
        <v>0.005089068596103195</v>
      </c>
      <c r="GM123">
        <v>0.0003257216593697226</v>
      </c>
      <c r="GN123">
        <v>-1.562898368296355E-06</v>
      </c>
      <c r="GO123">
        <v>0</v>
      </c>
      <c r="GP123">
        <v>1257</v>
      </c>
      <c r="GQ123">
        <v>1</v>
      </c>
      <c r="GR123">
        <v>31</v>
      </c>
      <c r="GS123">
        <v>264.8</v>
      </c>
      <c r="GT123">
        <v>264.8</v>
      </c>
      <c r="GU123">
        <v>1.07788</v>
      </c>
      <c r="GV123">
        <v>2.38892</v>
      </c>
      <c r="GW123">
        <v>1.44775</v>
      </c>
      <c r="GX123">
        <v>2.20215</v>
      </c>
      <c r="GY123">
        <v>1.44653</v>
      </c>
      <c r="GZ123">
        <v>2.38159</v>
      </c>
      <c r="HA123">
        <v>33.1099</v>
      </c>
      <c r="HB123">
        <v>14.7625</v>
      </c>
      <c r="HC123">
        <v>18</v>
      </c>
      <c r="HD123">
        <v>531.472</v>
      </c>
      <c r="HE123">
        <v>523.53</v>
      </c>
      <c r="HF123">
        <v>24.9998</v>
      </c>
      <c r="HG123">
        <v>30.6905</v>
      </c>
      <c r="HH123">
        <v>30.0002</v>
      </c>
      <c r="HI123">
        <v>31.0376</v>
      </c>
      <c r="HJ123">
        <v>31.0418</v>
      </c>
      <c r="HK123">
        <v>21.5678</v>
      </c>
      <c r="HL123">
        <v>20.0583</v>
      </c>
      <c r="HM123">
        <v>100</v>
      </c>
      <c r="HN123">
        <v>25</v>
      </c>
      <c r="HO123">
        <v>420</v>
      </c>
      <c r="HP123">
        <v>21.5</v>
      </c>
      <c r="HQ123">
        <v>103.154</v>
      </c>
      <c r="HR123">
        <v>102.028</v>
      </c>
    </row>
    <row r="124" spans="1:226">
      <c r="A124">
        <v>106</v>
      </c>
      <c r="B124">
        <v>1774682216.5</v>
      </c>
      <c r="C124">
        <v>470.5</v>
      </c>
      <c r="D124" t="s">
        <v>574</v>
      </c>
      <c r="E124" t="s">
        <v>575</v>
      </c>
      <c r="F124">
        <v>5</v>
      </c>
      <c r="I124">
        <v>1774682213.6</v>
      </c>
      <c r="J124">
        <f>(K124)/1000</f>
        <v>0</v>
      </c>
      <c r="K124">
        <f>IF(BF124, AN124, AH124)</f>
        <v>0</v>
      </c>
      <c r="L124">
        <f>IF(BF124, AI124, AG124)</f>
        <v>0</v>
      </c>
      <c r="M124">
        <f>BH124 - IF(AU124&gt;1, L124*BB124*100.0/(AW124), 0)</f>
        <v>0</v>
      </c>
      <c r="N124">
        <f>((T124-J124/2)*M124-L124)/(T124+J124/2)</f>
        <v>0</v>
      </c>
      <c r="O124">
        <f>N124*(BO124+BP124)/1000.0</f>
        <v>0</v>
      </c>
      <c r="P124">
        <f>(BH124 - IF(AU124&gt;1, L124*BB124*100.0/(AW124), 0))*(BO124+BP124)/1000.0</f>
        <v>0</v>
      </c>
      <c r="Q124">
        <f>2.0/((1/S124-1/R124)+SIGN(S124)*SQRT((1/S124-1/R124)*(1/S124-1/R124) + 4*BC124/((BC124+1)*(BC124+1))*(2*1/S124*1/R124-1/R124*1/R124)))</f>
        <v>0</v>
      </c>
      <c r="R124">
        <f>IF(LEFT(BD124,1)&lt;&gt;"0",IF(LEFT(BD124,1)="1",3.0,BE124),$D$5+$E$5*(BV124*BO124/($K$5*1000))+$F$5*(BV124*BO124/($K$5*1000))*MAX(MIN(BB124,$J$5),$I$5)*MAX(MIN(BB124,$J$5),$I$5)+$G$5*MAX(MIN(BB124,$J$5),$I$5)*(BV124*BO124/($K$5*1000))+$H$5*(BV124*BO124/($K$5*1000))*(BV124*BO124/($K$5*1000)))</f>
        <v>0</v>
      </c>
      <c r="S124">
        <f>J124*(1000-(1000*0.61365*exp(17.502*W124/(240.97+W124))/(BO124+BP124)+BJ124)/2)/(1000*0.61365*exp(17.502*W124/(240.97+W124))/(BO124+BP124)-BJ124)</f>
        <v>0</v>
      </c>
      <c r="T124">
        <f>1/((BC124+1)/(Q124/1.6)+1/(R124/1.37)) + BC124/((BC124+1)/(Q124/1.6) + BC124/(R124/1.37))</f>
        <v>0</v>
      </c>
      <c r="U124">
        <f>(AX124*BA124)</f>
        <v>0</v>
      </c>
      <c r="V124">
        <f>(BQ124+(U124+2*0.95*5.67E-8*(((BQ124+$B$9)+273)^4-(BQ124+273)^4)-44100*J124)/(1.84*29.3*R124+8*0.95*5.67E-8*(BQ124+273)^3))</f>
        <v>0</v>
      </c>
      <c r="W124">
        <f>($C$9*BR124+$D$9*BS124+$E$9*V124)</f>
        <v>0</v>
      </c>
      <c r="X124">
        <f>0.61365*exp(17.502*W124/(240.97+W124))</f>
        <v>0</v>
      </c>
      <c r="Y124">
        <f>(Z124/AA124*100)</f>
        <v>0</v>
      </c>
      <c r="Z124">
        <f>BJ124*(BO124+BP124)/1000</f>
        <v>0</v>
      </c>
      <c r="AA124">
        <f>0.61365*exp(17.502*BQ124/(240.97+BQ124))</f>
        <v>0</v>
      </c>
      <c r="AB124">
        <f>(X124-BJ124*(BO124+BP124)/1000)</f>
        <v>0</v>
      </c>
      <c r="AC124">
        <f>(-J124*44100)</f>
        <v>0</v>
      </c>
      <c r="AD124">
        <f>2*29.3*R124*0.92*(BQ124-W124)</f>
        <v>0</v>
      </c>
      <c r="AE124">
        <f>2*0.95*5.67E-8*(((BQ124+$B$9)+273)^4-(W124+273)^4)</f>
        <v>0</v>
      </c>
      <c r="AF124">
        <f>U124+AE124+AC124+AD124</f>
        <v>0</v>
      </c>
      <c r="AG124">
        <f>BN124*AU124*(BI124-BH124*(1000-AU124*BK124)/(1000-AU124*BJ124))/(100*BB124)</f>
        <v>0</v>
      </c>
      <c r="AH124">
        <f>1000*BN124*AU124*(BJ124-BK124)/(100*BB124*(1000-AU124*BJ124))</f>
        <v>0</v>
      </c>
      <c r="AI124">
        <f>(AJ124 - AK124 - BO124*1E3/(8.314*(BQ124+273.15)) * AM124/BN124 * AL124) * BN124/(100*BB124) * (1000 - BK124)/1000</f>
        <v>0</v>
      </c>
      <c r="AJ124">
        <v>429.2584955648259</v>
      </c>
      <c r="AK124">
        <v>428.8624484848484</v>
      </c>
      <c r="AL124">
        <v>-1.724680911718065E-06</v>
      </c>
      <c r="AM124">
        <v>61.35787655002243</v>
      </c>
      <c r="AN124">
        <f>(AP124 - AO124 + BO124*1E3/(8.314*(BQ124+273.15)) * AR124/BN124 * AQ124) * BN124/(100*BB124) * 1000/(1000 - AP124)</f>
        <v>0</v>
      </c>
      <c r="AO124">
        <v>21.53742570589172</v>
      </c>
      <c r="AP124">
        <v>21.52918251748254</v>
      </c>
      <c r="AQ124">
        <v>9.644685600087553E-07</v>
      </c>
      <c r="AR124">
        <v>91.88205700752289</v>
      </c>
      <c r="AS124">
        <v>0</v>
      </c>
      <c r="AT124">
        <v>0</v>
      </c>
      <c r="AU124">
        <f>IF(AS124*$H$15&gt;=AW124,1.0,(AW124/(AW124-AS124*$H$15)))</f>
        <v>0</v>
      </c>
      <c r="AV124">
        <f>(AU124-1)*100</f>
        <v>0</v>
      </c>
      <c r="AW124">
        <f>MAX(0,($B$15+$C$15*BV124)/(1+$D$15*BV124)*BO124/(BQ124+273)*$E$15)</f>
        <v>0</v>
      </c>
      <c r="AX124">
        <f>$B$13*BW124+$C$13*BX124+$F$13*CI124*(1-CL124)</f>
        <v>0</v>
      </c>
      <c r="AY124">
        <f>AX124*AZ124</f>
        <v>0</v>
      </c>
      <c r="AZ124">
        <f>($B$13*$D$11+$C$13*$D$11+$F$13*((CV124+CN124)/MAX(CV124+CN124+CW124, 0.1)*$I$11+CW124/MAX(CV124+CN124+CW124, 0.1)*$J$11))/($B$13+$C$13+$F$13)</f>
        <v>0</v>
      </c>
      <c r="BA124">
        <f>($B$13*$K$11+$C$13*$K$11+$F$13*((CV124+CN124)/MAX(CV124+CN124+CW124, 0.1)*$P$11+CW124/MAX(CV124+CN124+CW124, 0.1)*$Q$11))/($B$13+$C$13+$F$13)</f>
        <v>0</v>
      </c>
      <c r="BB124">
        <v>6</v>
      </c>
      <c r="BC124">
        <v>0.5</v>
      </c>
      <c r="BD124" t="s">
        <v>358</v>
      </c>
      <c r="BE124">
        <v>2</v>
      </c>
      <c r="BF124" t="b">
        <v>1</v>
      </c>
      <c r="BG124">
        <v>1774682213.6</v>
      </c>
      <c r="BH124">
        <v>419.633</v>
      </c>
      <c r="BI124">
        <v>420.0189</v>
      </c>
      <c r="BJ124">
        <v>21.5296</v>
      </c>
      <c r="BK124">
        <v>21.53783</v>
      </c>
      <c r="BL124">
        <v>419.9941</v>
      </c>
      <c r="BM124">
        <v>21.23192</v>
      </c>
      <c r="BN124">
        <v>499.9792</v>
      </c>
      <c r="BO124">
        <v>101.0221</v>
      </c>
      <c r="BP124">
        <v>0.09998961000000001</v>
      </c>
      <c r="BQ124">
        <v>26.8074</v>
      </c>
      <c r="BR124">
        <v>27.69449</v>
      </c>
      <c r="BS124">
        <v>999.9</v>
      </c>
      <c r="BT124">
        <v>0</v>
      </c>
      <c r="BU124">
        <v>0</v>
      </c>
      <c r="BV124">
        <v>10006.01</v>
      </c>
      <c r="BW124">
        <v>0</v>
      </c>
      <c r="BX124">
        <v>0.3833920000000001</v>
      </c>
      <c r="BY124">
        <v>-0.3858855</v>
      </c>
      <c r="BZ124">
        <v>428.8662</v>
      </c>
      <c r="CA124">
        <v>429.2643999999999</v>
      </c>
      <c r="CB124">
        <v>-0.008220863</v>
      </c>
      <c r="CC124">
        <v>420.0189</v>
      </c>
      <c r="CD124">
        <v>21.53783</v>
      </c>
      <c r="CE124">
        <v>2.174967</v>
      </c>
      <c r="CF124">
        <v>2.175797999999999</v>
      </c>
      <c r="CG124">
        <v>18.77912</v>
      </c>
      <c r="CH124">
        <v>18.78522</v>
      </c>
      <c r="CI124">
        <v>1500.002</v>
      </c>
      <c r="CJ124">
        <v>0</v>
      </c>
      <c r="CK124">
        <v>1</v>
      </c>
      <c r="CL124">
        <v>0</v>
      </c>
      <c r="CM124">
        <v>1.9822</v>
      </c>
      <c r="CN124">
        <v>0</v>
      </c>
      <c r="CO124">
        <v>79.00779999999999</v>
      </c>
      <c r="CP124">
        <v>7673.508</v>
      </c>
      <c r="CQ124">
        <v>38.562</v>
      </c>
      <c r="CR124">
        <v>39.75</v>
      </c>
      <c r="CS124">
        <v>39.1996</v>
      </c>
      <c r="CT124">
        <v>38.25</v>
      </c>
      <c r="CU124">
        <v>38.59350000000001</v>
      </c>
      <c r="CV124">
        <v>0</v>
      </c>
      <c r="CW124">
        <v>1500.002</v>
      </c>
      <c r="CX124">
        <v>0</v>
      </c>
      <c r="CY124">
        <v>1774682214.8</v>
      </c>
      <c r="CZ124">
        <v>0</v>
      </c>
      <c r="DA124">
        <v>1774666326.5</v>
      </c>
      <c r="DB124" t="s">
        <v>359</v>
      </c>
      <c r="DC124">
        <v>1774666322</v>
      </c>
      <c r="DD124">
        <v>1774666326.5</v>
      </c>
      <c r="DE124">
        <v>2</v>
      </c>
      <c r="DF124">
        <v>0.343</v>
      </c>
      <c r="DG124">
        <v>-0.026</v>
      </c>
      <c r="DH124">
        <v>-0.36</v>
      </c>
      <c r="DI124">
        <v>0.298</v>
      </c>
      <c r="DJ124">
        <v>420</v>
      </c>
      <c r="DK124">
        <v>22</v>
      </c>
      <c r="DL124">
        <v>0.17</v>
      </c>
      <c r="DM124">
        <v>0.02</v>
      </c>
      <c r="DN124">
        <v>-0.37375405</v>
      </c>
      <c r="DO124">
        <v>-0.1035802401500921</v>
      </c>
      <c r="DP124">
        <v>0.03806784363931717</v>
      </c>
      <c r="DQ124">
        <v>0</v>
      </c>
      <c r="DR124">
        <v>-0.008632326249999999</v>
      </c>
      <c r="DS124">
        <v>0.002593562814258917</v>
      </c>
      <c r="DT124">
        <v>0.0006210852337871491</v>
      </c>
      <c r="DU124">
        <v>1</v>
      </c>
      <c r="DV124">
        <v>1</v>
      </c>
      <c r="DW124">
        <v>2</v>
      </c>
      <c r="DX124" t="s">
        <v>367</v>
      </c>
      <c r="DY124">
        <v>3.13049</v>
      </c>
      <c r="DZ124">
        <v>2.80649</v>
      </c>
      <c r="EA124">
        <v>0.0997673</v>
      </c>
      <c r="EB124">
        <v>0.09948220000000001</v>
      </c>
      <c r="EC124">
        <v>0.105959</v>
      </c>
      <c r="ED124">
        <v>0.105681</v>
      </c>
      <c r="EE124">
        <v>21151</v>
      </c>
      <c r="EF124">
        <v>27421.2</v>
      </c>
      <c r="EG124">
        <v>26450.1</v>
      </c>
      <c r="EH124">
        <v>33003.2</v>
      </c>
      <c r="EI124">
        <v>34929.1</v>
      </c>
      <c r="EJ124">
        <v>40308.8</v>
      </c>
      <c r="EK124">
        <v>41100.6</v>
      </c>
      <c r="EL124">
        <v>46062.8</v>
      </c>
      <c r="EM124">
        <v>2.03513</v>
      </c>
      <c r="EN124">
        <v>2.00163</v>
      </c>
      <c r="EO124">
        <v>0.115354</v>
      </c>
      <c r="EP124">
        <v>0</v>
      </c>
      <c r="EQ124">
        <v>25.7969</v>
      </c>
      <c r="ER124">
        <v>999.9</v>
      </c>
      <c r="ES124">
        <v>67.5</v>
      </c>
      <c r="ET124">
        <v>27.4</v>
      </c>
      <c r="EU124">
        <v>24.4835</v>
      </c>
      <c r="EV124">
        <v>60.9626</v>
      </c>
      <c r="EW124">
        <v>31.7468</v>
      </c>
      <c r="EX124">
        <v>1</v>
      </c>
      <c r="EY124">
        <v>0.289367</v>
      </c>
      <c r="EZ124">
        <v>0.467004</v>
      </c>
      <c r="FA124">
        <v>20.2746</v>
      </c>
      <c r="FB124">
        <v>5.18839</v>
      </c>
      <c r="FC124">
        <v>11.9441</v>
      </c>
      <c r="FD124">
        <v>4.9558</v>
      </c>
      <c r="FE124">
        <v>3.285</v>
      </c>
      <c r="FF124">
        <v>9999</v>
      </c>
      <c r="FG124">
        <v>9999</v>
      </c>
      <c r="FH124">
        <v>9999</v>
      </c>
      <c r="FI124">
        <v>999.9</v>
      </c>
      <c r="FJ124">
        <v>1.86127</v>
      </c>
      <c r="FK124">
        <v>1.86264</v>
      </c>
      <c r="FL124">
        <v>1.86005</v>
      </c>
      <c r="FM124">
        <v>1.85837</v>
      </c>
      <c r="FN124">
        <v>1.86214</v>
      </c>
      <c r="FO124">
        <v>1.85891</v>
      </c>
      <c r="FP124">
        <v>1.85791</v>
      </c>
      <c r="FQ124">
        <v>1.86081</v>
      </c>
      <c r="FR124">
        <v>0</v>
      </c>
      <c r="FS124">
        <v>0</v>
      </c>
      <c r="FT124">
        <v>0</v>
      </c>
      <c r="FU124">
        <v>4.5</v>
      </c>
      <c r="FV124" t="s">
        <v>361</v>
      </c>
      <c r="FW124" t="s">
        <v>362</v>
      </c>
      <c r="FX124" t="s">
        <v>363</v>
      </c>
      <c r="FY124" t="s">
        <v>364</v>
      </c>
      <c r="FZ124" t="s">
        <v>364</v>
      </c>
      <c r="GA124" t="s">
        <v>363</v>
      </c>
      <c r="GB124">
        <v>0</v>
      </c>
      <c r="GC124">
        <v>100</v>
      </c>
      <c r="GD124">
        <v>100</v>
      </c>
      <c r="GE124">
        <v>-0.361</v>
      </c>
      <c r="GF124">
        <v>0.2977</v>
      </c>
      <c r="GG124">
        <v>-1.589593225013521</v>
      </c>
      <c r="GH124">
        <v>0.00192992804097616</v>
      </c>
      <c r="GI124">
        <v>3.244687122451424E-06</v>
      </c>
      <c r="GJ124">
        <v>-2.087531120305573E-09</v>
      </c>
      <c r="GK124">
        <v>0.05776174702018427</v>
      </c>
      <c r="GL124">
        <v>0.005089068596103195</v>
      </c>
      <c r="GM124">
        <v>0.0003257216593697226</v>
      </c>
      <c r="GN124">
        <v>-1.562898368296355E-06</v>
      </c>
      <c r="GO124">
        <v>0</v>
      </c>
      <c r="GP124">
        <v>1257</v>
      </c>
      <c r="GQ124">
        <v>1</v>
      </c>
      <c r="GR124">
        <v>31</v>
      </c>
      <c r="GS124">
        <v>264.9</v>
      </c>
      <c r="GT124">
        <v>264.8</v>
      </c>
      <c r="GU124">
        <v>1.07788</v>
      </c>
      <c r="GV124">
        <v>2.38525</v>
      </c>
      <c r="GW124">
        <v>1.44775</v>
      </c>
      <c r="GX124">
        <v>2.20337</v>
      </c>
      <c r="GY124">
        <v>1.44653</v>
      </c>
      <c r="GZ124">
        <v>2.38647</v>
      </c>
      <c r="HA124">
        <v>33.1322</v>
      </c>
      <c r="HB124">
        <v>14.7625</v>
      </c>
      <c r="HC124">
        <v>18</v>
      </c>
      <c r="HD124">
        <v>531.591</v>
      </c>
      <c r="HE124">
        <v>523.39</v>
      </c>
      <c r="HF124">
        <v>24.9997</v>
      </c>
      <c r="HG124">
        <v>30.6905</v>
      </c>
      <c r="HH124">
        <v>30.0002</v>
      </c>
      <c r="HI124">
        <v>31.0386</v>
      </c>
      <c r="HJ124">
        <v>31.0433</v>
      </c>
      <c r="HK124">
        <v>21.568</v>
      </c>
      <c r="HL124">
        <v>20.0583</v>
      </c>
      <c r="HM124">
        <v>100</v>
      </c>
      <c r="HN124">
        <v>25</v>
      </c>
      <c r="HO124">
        <v>420</v>
      </c>
      <c r="HP124">
        <v>21.5</v>
      </c>
      <c r="HQ124">
        <v>103.155</v>
      </c>
      <c r="HR124">
        <v>102.029</v>
      </c>
    </row>
    <row r="125" spans="1:226">
      <c r="A125">
        <v>107</v>
      </c>
      <c r="B125">
        <v>1774682220.5</v>
      </c>
      <c r="C125">
        <v>474.5</v>
      </c>
      <c r="D125" t="s">
        <v>576</v>
      </c>
      <c r="E125" t="s">
        <v>577</v>
      </c>
      <c r="F125">
        <v>5</v>
      </c>
      <c r="I125">
        <v>1774682217.6</v>
      </c>
      <c r="J125">
        <f>(K125)/1000</f>
        <v>0</v>
      </c>
      <c r="K125">
        <f>IF(BF125, AN125, AH125)</f>
        <v>0</v>
      </c>
      <c r="L125">
        <f>IF(BF125, AI125, AG125)</f>
        <v>0</v>
      </c>
      <c r="M125">
        <f>BH125 - IF(AU125&gt;1, L125*BB125*100.0/(AW125), 0)</f>
        <v>0</v>
      </c>
      <c r="N125">
        <f>((T125-J125/2)*M125-L125)/(T125+J125/2)</f>
        <v>0</v>
      </c>
      <c r="O125">
        <f>N125*(BO125+BP125)/1000.0</f>
        <v>0</v>
      </c>
      <c r="P125">
        <f>(BH125 - IF(AU125&gt;1, L125*BB125*100.0/(AW125), 0))*(BO125+BP125)/1000.0</f>
        <v>0</v>
      </c>
      <c r="Q125">
        <f>2.0/((1/S125-1/R125)+SIGN(S125)*SQRT((1/S125-1/R125)*(1/S125-1/R125) + 4*BC125/((BC125+1)*(BC125+1))*(2*1/S125*1/R125-1/R125*1/R125)))</f>
        <v>0</v>
      </c>
      <c r="R125">
        <f>IF(LEFT(BD125,1)&lt;&gt;"0",IF(LEFT(BD125,1)="1",3.0,BE125),$D$5+$E$5*(BV125*BO125/($K$5*1000))+$F$5*(BV125*BO125/($K$5*1000))*MAX(MIN(BB125,$J$5),$I$5)*MAX(MIN(BB125,$J$5),$I$5)+$G$5*MAX(MIN(BB125,$J$5),$I$5)*(BV125*BO125/($K$5*1000))+$H$5*(BV125*BO125/($K$5*1000))*(BV125*BO125/($K$5*1000)))</f>
        <v>0</v>
      </c>
      <c r="S125">
        <f>J125*(1000-(1000*0.61365*exp(17.502*W125/(240.97+W125))/(BO125+BP125)+BJ125)/2)/(1000*0.61365*exp(17.502*W125/(240.97+W125))/(BO125+BP125)-BJ125)</f>
        <v>0</v>
      </c>
      <c r="T125">
        <f>1/((BC125+1)/(Q125/1.6)+1/(R125/1.37)) + BC125/((BC125+1)/(Q125/1.6) + BC125/(R125/1.37))</f>
        <v>0</v>
      </c>
      <c r="U125">
        <f>(AX125*BA125)</f>
        <v>0</v>
      </c>
      <c r="V125">
        <f>(BQ125+(U125+2*0.95*5.67E-8*(((BQ125+$B$9)+273)^4-(BQ125+273)^4)-44100*J125)/(1.84*29.3*R125+8*0.95*5.67E-8*(BQ125+273)^3))</f>
        <v>0</v>
      </c>
      <c r="W125">
        <f>($C$9*BR125+$D$9*BS125+$E$9*V125)</f>
        <v>0</v>
      </c>
      <c r="X125">
        <f>0.61365*exp(17.502*W125/(240.97+W125))</f>
        <v>0</v>
      </c>
      <c r="Y125">
        <f>(Z125/AA125*100)</f>
        <v>0</v>
      </c>
      <c r="Z125">
        <f>BJ125*(BO125+BP125)/1000</f>
        <v>0</v>
      </c>
      <c r="AA125">
        <f>0.61365*exp(17.502*BQ125/(240.97+BQ125))</f>
        <v>0</v>
      </c>
      <c r="AB125">
        <f>(X125-BJ125*(BO125+BP125)/1000)</f>
        <v>0</v>
      </c>
      <c r="AC125">
        <f>(-J125*44100)</f>
        <v>0</v>
      </c>
      <c r="AD125">
        <f>2*29.3*R125*0.92*(BQ125-W125)</f>
        <v>0</v>
      </c>
      <c r="AE125">
        <f>2*0.95*5.67E-8*(((BQ125+$B$9)+273)^4-(W125+273)^4)</f>
        <v>0</v>
      </c>
      <c r="AF125">
        <f>U125+AE125+AC125+AD125</f>
        <v>0</v>
      </c>
      <c r="AG125">
        <f>BN125*AU125*(BI125-BH125*(1000-AU125*BK125)/(1000-AU125*BJ125))/(100*BB125)</f>
        <v>0</v>
      </c>
      <c r="AH125">
        <f>1000*BN125*AU125*(BJ125-BK125)/(100*BB125*(1000-AU125*BJ125))</f>
        <v>0</v>
      </c>
      <c r="AI125">
        <f>(AJ125 - AK125 - BO125*1E3/(8.314*(BQ125+273.15)) * AM125/BN125 * AL125) * BN125/(100*BB125) * (1000 - BK125)/1000</f>
        <v>0</v>
      </c>
      <c r="AJ125">
        <v>429.2583005548461</v>
      </c>
      <c r="AK125">
        <v>428.8464121212119</v>
      </c>
      <c r="AL125">
        <v>-7.954612184860238E-06</v>
      </c>
      <c r="AM125">
        <v>61.35787655002243</v>
      </c>
      <c r="AN125">
        <f>(AP125 - AO125 + BO125*1E3/(8.314*(BQ125+273.15)) * AR125/BN125 * AQ125) * BN125/(100*BB125) * 1000/(1000 - AP125)</f>
        <v>0</v>
      </c>
      <c r="AO125">
        <v>21.53846498558014</v>
      </c>
      <c r="AP125">
        <v>21.53130209790211</v>
      </c>
      <c r="AQ125">
        <v>-6.850668776816407E-07</v>
      </c>
      <c r="AR125">
        <v>91.88205700752289</v>
      </c>
      <c r="AS125">
        <v>0</v>
      </c>
      <c r="AT125">
        <v>0</v>
      </c>
      <c r="AU125">
        <f>IF(AS125*$H$15&gt;=AW125,1.0,(AW125/(AW125-AS125*$H$15)))</f>
        <v>0</v>
      </c>
      <c r="AV125">
        <f>(AU125-1)*100</f>
        <v>0</v>
      </c>
      <c r="AW125">
        <f>MAX(0,($B$15+$C$15*BV125)/(1+$D$15*BV125)*BO125/(BQ125+273)*$E$15)</f>
        <v>0</v>
      </c>
      <c r="AX125">
        <f>$B$13*BW125+$C$13*BX125+$F$13*CI125*(1-CL125)</f>
        <v>0</v>
      </c>
      <c r="AY125">
        <f>AX125*AZ125</f>
        <v>0</v>
      </c>
      <c r="AZ125">
        <f>($B$13*$D$11+$C$13*$D$11+$F$13*((CV125+CN125)/MAX(CV125+CN125+CW125, 0.1)*$I$11+CW125/MAX(CV125+CN125+CW125, 0.1)*$J$11))/($B$13+$C$13+$F$13)</f>
        <v>0</v>
      </c>
      <c r="BA125">
        <f>($B$13*$K$11+$C$13*$K$11+$F$13*((CV125+CN125)/MAX(CV125+CN125+CW125, 0.1)*$P$11+CW125/MAX(CV125+CN125+CW125, 0.1)*$Q$11))/($B$13+$C$13+$F$13)</f>
        <v>0</v>
      </c>
      <c r="BB125">
        <v>6</v>
      </c>
      <c r="BC125">
        <v>0.5</v>
      </c>
      <c r="BD125" t="s">
        <v>358</v>
      </c>
      <c r="BE125">
        <v>2</v>
      </c>
      <c r="BF125" t="b">
        <v>1</v>
      </c>
      <c r="BG125">
        <v>1774682217.6</v>
      </c>
      <c r="BH125">
        <v>419.6188</v>
      </c>
      <c r="BI125">
        <v>419.9912</v>
      </c>
      <c r="BJ125">
        <v>21.52993</v>
      </c>
      <c r="BK125">
        <v>21.53871</v>
      </c>
      <c r="BL125">
        <v>419.9800999999999</v>
      </c>
      <c r="BM125">
        <v>21.23223</v>
      </c>
      <c r="BN125">
        <v>499.9884</v>
      </c>
      <c r="BO125">
        <v>101.0223</v>
      </c>
      <c r="BP125">
        <v>0.10008695</v>
      </c>
      <c r="BQ125">
        <v>26.80578999999999</v>
      </c>
      <c r="BR125">
        <v>27.68765</v>
      </c>
      <c r="BS125">
        <v>999.9</v>
      </c>
      <c r="BT125">
        <v>0</v>
      </c>
      <c r="BU125">
        <v>0</v>
      </c>
      <c r="BV125">
        <v>9992.181</v>
      </c>
      <c r="BW125">
        <v>0</v>
      </c>
      <c r="BX125">
        <v>0.3833920000000001</v>
      </c>
      <c r="BY125">
        <v>-0.3723357</v>
      </c>
      <c r="BZ125">
        <v>428.852</v>
      </c>
      <c r="CA125">
        <v>429.2363999999999</v>
      </c>
      <c r="CB125">
        <v>-0.008771896999999999</v>
      </c>
      <c r="CC125">
        <v>419.9912</v>
      </c>
      <c r="CD125">
        <v>21.53871</v>
      </c>
      <c r="CE125">
        <v>2.175005</v>
      </c>
      <c r="CF125">
        <v>2.175892</v>
      </c>
      <c r="CG125">
        <v>18.7794</v>
      </c>
      <c r="CH125">
        <v>18.7859</v>
      </c>
      <c r="CI125">
        <v>1500.003</v>
      </c>
      <c r="CJ125">
        <v>0</v>
      </c>
      <c r="CK125">
        <v>1</v>
      </c>
      <c r="CL125">
        <v>0</v>
      </c>
      <c r="CM125">
        <v>1.6585</v>
      </c>
      <c r="CN125">
        <v>0</v>
      </c>
      <c r="CO125">
        <v>79.01899</v>
      </c>
      <c r="CP125">
        <v>7673.498000000001</v>
      </c>
      <c r="CQ125">
        <v>38.5496</v>
      </c>
      <c r="CR125">
        <v>39.75</v>
      </c>
      <c r="CS125">
        <v>39.187</v>
      </c>
      <c r="CT125">
        <v>38.25</v>
      </c>
      <c r="CU125">
        <v>38.5746</v>
      </c>
      <c r="CV125">
        <v>0</v>
      </c>
      <c r="CW125">
        <v>1500.003</v>
      </c>
      <c r="CX125">
        <v>0</v>
      </c>
      <c r="CY125">
        <v>1774682219</v>
      </c>
      <c r="CZ125">
        <v>0</v>
      </c>
      <c r="DA125">
        <v>1774666326.5</v>
      </c>
      <c r="DB125" t="s">
        <v>359</v>
      </c>
      <c r="DC125">
        <v>1774666322</v>
      </c>
      <c r="DD125">
        <v>1774666326.5</v>
      </c>
      <c r="DE125">
        <v>2</v>
      </c>
      <c r="DF125">
        <v>0.343</v>
      </c>
      <c r="DG125">
        <v>-0.026</v>
      </c>
      <c r="DH125">
        <v>-0.36</v>
      </c>
      <c r="DI125">
        <v>0.298</v>
      </c>
      <c r="DJ125">
        <v>420</v>
      </c>
      <c r="DK125">
        <v>22</v>
      </c>
      <c r="DL125">
        <v>0.17</v>
      </c>
      <c r="DM125">
        <v>0.02</v>
      </c>
      <c r="DN125">
        <v>-0.3730468</v>
      </c>
      <c r="DO125">
        <v>-0.202339699812382</v>
      </c>
      <c r="DP125">
        <v>0.03772179202410723</v>
      </c>
      <c r="DQ125">
        <v>0</v>
      </c>
      <c r="DR125">
        <v>-0.008632231000000001</v>
      </c>
      <c r="DS125">
        <v>0.001096161951219525</v>
      </c>
      <c r="DT125">
        <v>0.0006143639713508598</v>
      </c>
      <c r="DU125">
        <v>1</v>
      </c>
      <c r="DV125">
        <v>1</v>
      </c>
      <c r="DW125">
        <v>2</v>
      </c>
      <c r="DX125" t="s">
        <v>367</v>
      </c>
      <c r="DY125">
        <v>3.13041</v>
      </c>
      <c r="DZ125">
        <v>2.80643</v>
      </c>
      <c r="EA125">
        <v>0.0997659</v>
      </c>
      <c r="EB125">
        <v>0.09947010000000001</v>
      </c>
      <c r="EC125">
        <v>0.105965</v>
      </c>
      <c r="ED125">
        <v>0.105681</v>
      </c>
      <c r="EE125">
        <v>21151</v>
      </c>
      <c r="EF125">
        <v>27421.1</v>
      </c>
      <c r="EG125">
        <v>26450.1</v>
      </c>
      <c r="EH125">
        <v>33002.7</v>
      </c>
      <c r="EI125">
        <v>34928.9</v>
      </c>
      <c r="EJ125">
        <v>40308.2</v>
      </c>
      <c r="EK125">
        <v>41100.6</v>
      </c>
      <c r="EL125">
        <v>46062.2</v>
      </c>
      <c r="EM125">
        <v>2.03507</v>
      </c>
      <c r="EN125">
        <v>2.0016</v>
      </c>
      <c r="EO125">
        <v>0.116136</v>
      </c>
      <c r="EP125">
        <v>0</v>
      </c>
      <c r="EQ125">
        <v>25.7943</v>
      </c>
      <c r="ER125">
        <v>999.9</v>
      </c>
      <c r="ES125">
        <v>67.5</v>
      </c>
      <c r="ET125">
        <v>27.4</v>
      </c>
      <c r="EU125">
        <v>24.4847</v>
      </c>
      <c r="EV125">
        <v>60.9526</v>
      </c>
      <c r="EW125">
        <v>31.8349</v>
      </c>
      <c r="EX125">
        <v>1</v>
      </c>
      <c r="EY125">
        <v>0.289451</v>
      </c>
      <c r="EZ125">
        <v>0.466405</v>
      </c>
      <c r="FA125">
        <v>20.2745</v>
      </c>
      <c r="FB125">
        <v>5.18779</v>
      </c>
      <c r="FC125">
        <v>11.9441</v>
      </c>
      <c r="FD125">
        <v>4.9556</v>
      </c>
      <c r="FE125">
        <v>3.285</v>
      </c>
      <c r="FF125">
        <v>9999</v>
      </c>
      <c r="FG125">
        <v>9999</v>
      </c>
      <c r="FH125">
        <v>9999</v>
      </c>
      <c r="FI125">
        <v>999.9</v>
      </c>
      <c r="FJ125">
        <v>1.86127</v>
      </c>
      <c r="FK125">
        <v>1.86264</v>
      </c>
      <c r="FL125">
        <v>1.86005</v>
      </c>
      <c r="FM125">
        <v>1.85837</v>
      </c>
      <c r="FN125">
        <v>1.86212</v>
      </c>
      <c r="FO125">
        <v>1.85889</v>
      </c>
      <c r="FP125">
        <v>1.85791</v>
      </c>
      <c r="FQ125">
        <v>1.86081</v>
      </c>
      <c r="FR125">
        <v>0</v>
      </c>
      <c r="FS125">
        <v>0</v>
      </c>
      <c r="FT125">
        <v>0</v>
      </c>
      <c r="FU125">
        <v>4.5</v>
      </c>
      <c r="FV125" t="s">
        <v>361</v>
      </c>
      <c r="FW125" t="s">
        <v>362</v>
      </c>
      <c r="FX125" t="s">
        <v>363</v>
      </c>
      <c r="FY125" t="s">
        <v>364</v>
      </c>
      <c r="FZ125" t="s">
        <v>364</v>
      </c>
      <c r="GA125" t="s">
        <v>363</v>
      </c>
      <c r="GB125">
        <v>0</v>
      </c>
      <c r="GC125">
        <v>100</v>
      </c>
      <c r="GD125">
        <v>100</v>
      </c>
      <c r="GE125">
        <v>-0.361</v>
      </c>
      <c r="GF125">
        <v>0.2977</v>
      </c>
      <c r="GG125">
        <v>-1.589593225013521</v>
      </c>
      <c r="GH125">
        <v>0.00192992804097616</v>
      </c>
      <c r="GI125">
        <v>3.244687122451424E-06</v>
      </c>
      <c r="GJ125">
        <v>-2.087531120305573E-09</v>
      </c>
      <c r="GK125">
        <v>0.05776174702018427</v>
      </c>
      <c r="GL125">
        <v>0.005089068596103195</v>
      </c>
      <c r="GM125">
        <v>0.0003257216593697226</v>
      </c>
      <c r="GN125">
        <v>-1.562898368296355E-06</v>
      </c>
      <c r="GO125">
        <v>0</v>
      </c>
      <c r="GP125">
        <v>1257</v>
      </c>
      <c r="GQ125">
        <v>1</v>
      </c>
      <c r="GR125">
        <v>31</v>
      </c>
      <c r="GS125">
        <v>265</v>
      </c>
      <c r="GT125">
        <v>264.9</v>
      </c>
      <c r="GU125">
        <v>1.07788</v>
      </c>
      <c r="GV125">
        <v>2.38281</v>
      </c>
      <c r="GW125">
        <v>1.44775</v>
      </c>
      <c r="GX125">
        <v>2.20337</v>
      </c>
      <c r="GY125">
        <v>1.44653</v>
      </c>
      <c r="GZ125">
        <v>2.39136</v>
      </c>
      <c r="HA125">
        <v>33.1099</v>
      </c>
      <c r="HB125">
        <v>14.7625</v>
      </c>
      <c r="HC125">
        <v>18</v>
      </c>
      <c r="HD125">
        <v>531.574</v>
      </c>
      <c r="HE125">
        <v>523.383</v>
      </c>
      <c r="HF125">
        <v>24.9997</v>
      </c>
      <c r="HG125">
        <v>30.6905</v>
      </c>
      <c r="HH125">
        <v>30.0002</v>
      </c>
      <c r="HI125">
        <v>31.0403</v>
      </c>
      <c r="HJ125">
        <v>31.0445</v>
      </c>
      <c r="HK125">
        <v>21.5703</v>
      </c>
      <c r="HL125">
        <v>20.0583</v>
      </c>
      <c r="HM125">
        <v>100</v>
      </c>
      <c r="HN125">
        <v>25</v>
      </c>
      <c r="HO125">
        <v>420</v>
      </c>
      <c r="HP125">
        <v>21.5</v>
      </c>
      <c r="HQ125">
        <v>103.155</v>
      </c>
      <c r="HR125">
        <v>102.027</v>
      </c>
    </row>
    <row r="126" spans="1:226">
      <c r="A126">
        <v>108</v>
      </c>
      <c r="B126">
        <v>1774682224.5</v>
      </c>
      <c r="C126">
        <v>478.5</v>
      </c>
      <c r="D126" t="s">
        <v>578</v>
      </c>
      <c r="E126" t="s">
        <v>579</v>
      </c>
      <c r="F126">
        <v>5</v>
      </c>
      <c r="I126">
        <v>1774682221.6</v>
      </c>
      <c r="J126">
        <f>(K126)/1000</f>
        <v>0</v>
      </c>
      <c r="K126">
        <f>IF(BF126, AN126, AH126)</f>
        <v>0</v>
      </c>
      <c r="L126">
        <f>IF(BF126, AI126, AG126)</f>
        <v>0</v>
      </c>
      <c r="M126">
        <f>BH126 - IF(AU126&gt;1, L126*BB126*100.0/(AW126), 0)</f>
        <v>0</v>
      </c>
      <c r="N126">
        <f>((T126-J126/2)*M126-L126)/(T126+J126/2)</f>
        <v>0</v>
      </c>
      <c r="O126">
        <f>N126*(BO126+BP126)/1000.0</f>
        <v>0</v>
      </c>
      <c r="P126">
        <f>(BH126 - IF(AU126&gt;1, L126*BB126*100.0/(AW126), 0))*(BO126+BP126)/1000.0</f>
        <v>0</v>
      </c>
      <c r="Q126">
        <f>2.0/((1/S126-1/R126)+SIGN(S126)*SQRT((1/S126-1/R126)*(1/S126-1/R126) + 4*BC126/((BC126+1)*(BC126+1))*(2*1/S126*1/R126-1/R126*1/R126)))</f>
        <v>0</v>
      </c>
      <c r="R126">
        <f>IF(LEFT(BD126,1)&lt;&gt;"0",IF(LEFT(BD126,1)="1",3.0,BE126),$D$5+$E$5*(BV126*BO126/($K$5*1000))+$F$5*(BV126*BO126/($K$5*1000))*MAX(MIN(BB126,$J$5),$I$5)*MAX(MIN(BB126,$J$5),$I$5)+$G$5*MAX(MIN(BB126,$J$5),$I$5)*(BV126*BO126/($K$5*1000))+$H$5*(BV126*BO126/($K$5*1000))*(BV126*BO126/($K$5*1000)))</f>
        <v>0</v>
      </c>
      <c r="S126">
        <f>J126*(1000-(1000*0.61365*exp(17.502*W126/(240.97+W126))/(BO126+BP126)+BJ126)/2)/(1000*0.61365*exp(17.502*W126/(240.97+W126))/(BO126+BP126)-BJ126)</f>
        <v>0</v>
      </c>
      <c r="T126">
        <f>1/((BC126+1)/(Q126/1.6)+1/(R126/1.37)) + BC126/((BC126+1)/(Q126/1.6) + BC126/(R126/1.37))</f>
        <v>0</v>
      </c>
      <c r="U126">
        <f>(AX126*BA126)</f>
        <v>0</v>
      </c>
      <c r="V126">
        <f>(BQ126+(U126+2*0.95*5.67E-8*(((BQ126+$B$9)+273)^4-(BQ126+273)^4)-44100*J126)/(1.84*29.3*R126+8*0.95*5.67E-8*(BQ126+273)^3))</f>
        <v>0</v>
      </c>
      <c r="W126">
        <f>($C$9*BR126+$D$9*BS126+$E$9*V126)</f>
        <v>0</v>
      </c>
      <c r="X126">
        <f>0.61365*exp(17.502*W126/(240.97+W126))</f>
        <v>0</v>
      </c>
      <c r="Y126">
        <f>(Z126/AA126*100)</f>
        <v>0</v>
      </c>
      <c r="Z126">
        <f>BJ126*(BO126+BP126)/1000</f>
        <v>0</v>
      </c>
      <c r="AA126">
        <f>0.61365*exp(17.502*BQ126/(240.97+BQ126))</f>
        <v>0</v>
      </c>
      <c r="AB126">
        <f>(X126-BJ126*(BO126+BP126)/1000)</f>
        <v>0</v>
      </c>
      <c r="AC126">
        <f>(-J126*44100)</f>
        <v>0</v>
      </c>
      <c r="AD126">
        <f>2*29.3*R126*0.92*(BQ126-W126)</f>
        <v>0</v>
      </c>
      <c r="AE126">
        <f>2*0.95*5.67E-8*(((BQ126+$B$9)+273)^4-(W126+273)^4)</f>
        <v>0</v>
      </c>
      <c r="AF126">
        <f>U126+AE126+AC126+AD126</f>
        <v>0</v>
      </c>
      <c r="AG126">
        <f>BN126*AU126*(BI126-BH126*(1000-AU126*BK126)/(1000-AU126*BJ126))/(100*BB126)</f>
        <v>0</v>
      </c>
      <c r="AH126">
        <f>1000*BN126*AU126*(BJ126-BK126)/(100*BB126*(1000-AU126*BJ126))</f>
        <v>0</v>
      </c>
      <c r="AI126">
        <f>(AJ126 - AK126 - BO126*1E3/(8.314*(BQ126+273.15)) * AM126/BN126 * AL126) * BN126/(100*BB126) * (1000 - BK126)/1000</f>
        <v>0</v>
      </c>
      <c r="AJ126">
        <v>429.1937955971118</v>
      </c>
      <c r="AK126">
        <v>428.8198060606058</v>
      </c>
      <c r="AL126">
        <v>-2.222147172024277E-05</v>
      </c>
      <c r="AM126">
        <v>61.35787655002243</v>
      </c>
      <c r="AN126">
        <f>(AP126 - AO126 + BO126*1E3/(8.314*(BQ126+273.15)) * AR126/BN126 * AQ126) * BN126/(100*BB126) * 1000/(1000 - AP126)</f>
        <v>0</v>
      </c>
      <c r="AO126">
        <v>21.53962211010307</v>
      </c>
      <c r="AP126">
        <v>21.52980069930072</v>
      </c>
      <c r="AQ126">
        <v>-7.627078866435909E-07</v>
      </c>
      <c r="AR126">
        <v>91.88205700752289</v>
      </c>
      <c r="AS126">
        <v>0</v>
      </c>
      <c r="AT126">
        <v>0</v>
      </c>
      <c r="AU126">
        <f>IF(AS126*$H$15&gt;=AW126,1.0,(AW126/(AW126-AS126*$H$15)))</f>
        <v>0</v>
      </c>
      <c r="AV126">
        <f>(AU126-1)*100</f>
        <v>0</v>
      </c>
      <c r="AW126">
        <f>MAX(0,($B$15+$C$15*BV126)/(1+$D$15*BV126)*BO126/(BQ126+273)*$E$15)</f>
        <v>0</v>
      </c>
      <c r="AX126">
        <f>$B$13*BW126+$C$13*BX126+$F$13*CI126*(1-CL126)</f>
        <v>0</v>
      </c>
      <c r="AY126">
        <f>AX126*AZ126</f>
        <v>0</v>
      </c>
      <c r="AZ126">
        <f>($B$13*$D$11+$C$13*$D$11+$F$13*((CV126+CN126)/MAX(CV126+CN126+CW126, 0.1)*$I$11+CW126/MAX(CV126+CN126+CW126, 0.1)*$J$11))/($B$13+$C$13+$F$13)</f>
        <v>0</v>
      </c>
      <c r="BA126">
        <f>($B$13*$K$11+$C$13*$K$11+$F$13*((CV126+CN126)/MAX(CV126+CN126+CW126, 0.1)*$P$11+CW126/MAX(CV126+CN126+CW126, 0.1)*$Q$11))/($B$13+$C$13+$F$13)</f>
        <v>0</v>
      </c>
      <c r="BB126">
        <v>6</v>
      </c>
      <c r="BC126">
        <v>0.5</v>
      </c>
      <c r="BD126" t="s">
        <v>358</v>
      </c>
      <c r="BE126">
        <v>2</v>
      </c>
      <c r="BF126" t="b">
        <v>1</v>
      </c>
      <c r="BG126">
        <v>1774682221.6</v>
      </c>
      <c r="BH126">
        <v>419.5958000000001</v>
      </c>
      <c r="BI126">
        <v>419.9647</v>
      </c>
      <c r="BJ126">
        <v>21.5303</v>
      </c>
      <c r="BK126">
        <v>21.53955</v>
      </c>
      <c r="BL126">
        <v>419.9571999999999</v>
      </c>
      <c r="BM126">
        <v>21.23261</v>
      </c>
      <c r="BN126">
        <v>499.9991999999999</v>
      </c>
      <c r="BO126">
        <v>101.0224</v>
      </c>
      <c r="BP126">
        <v>0.09993284</v>
      </c>
      <c r="BQ126">
        <v>26.80262</v>
      </c>
      <c r="BR126">
        <v>27.69634</v>
      </c>
      <c r="BS126">
        <v>999.9</v>
      </c>
      <c r="BT126">
        <v>0</v>
      </c>
      <c r="BU126">
        <v>0</v>
      </c>
      <c r="BV126">
        <v>10001.503</v>
      </c>
      <c r="BW126">
        <v>0</v>
      </c>
      <c r="BX126">
        <v>0.3833920000000001</v>
      </c>
      <c r="BY126">
        <v>-0.3687988</v>
      </c>
      <c r="BZ126">
        <v>428.8286</v>
      </c>
      <c r="CA126">
        <v>429.2096</v>
      </c>
      <c r="CB126">
        <v>-0.009243201999999999</v>
      </c>
      <c r="CC126">
        <v>419.9647</v>
      </c>
      <c r="CD126">
        <v>21.53955</v>
      </c>
      <c r="CE126">
        <v>2.175043</v>
      </c>
      <c r="CF126">
        <v>2.175975999999999</v>
      </c>
      <c r="CG126">
        <v>18.77968</v>
      </c>
      <c r="CH126">
        <v>18.78652</v>
      </c>
      <c r="CI126">
        <v>1500.005</v>
      </c>
      <c r="CJ126">
        <v>0</v>
      </c>
      <c r="CK126">
        <v>1</v>
      </c>
      <c r="CL126">
        <v>0</v>
      </c>
      <c r="CM126">
        <v>1.92917</v>
      </c>
      <c r="CN126">
        <v>0</v>
      </c>
      <c r="CO126">
        <v>78.79069000000001</v>
      </c>
      <c r="CP126">
        <v>7673.522999999999</v>
      </c>
      <c r="CQ126">
        <v>38.53099999999999</v>
      </c>
      <c r="CR126">
        <v>39.75</v>
      </c>
      <c r="CS126">
        <v>39.187</v>
      </c>
      <c r="CT126">
        <v>38.25</v>
      </c>
      <c r="CU126">
        <v>38.562</v>
      </c>
      <c r="CV126">
        <v>0</v>
      </c>
      <c r="CW126">
        <v>1500.005</v>
      </c>
      <c r="CX126">
        <v>0</v>
      </c>
      <c r="CY126">
        <v>1774682222.6</v>
      </c>
      <c r="CZ126">
        <v>0</v>
      </c>
      <c r="DA126">
        <v>1774666326.5</v>
      </c>
      <c r="DB126" t="s">
        <v>359</v>
      </c>
      <c r="DC126">
        <v>1774666322</v>
      </c>
      <c r="DD126">
        <v>1774666326.5</v>
      </c>
      <c r="DE126">
        <v>2</v>
      </c>
      <c r="DF126">
        <v>0.343</v>
      </c>
      <c r="DG126">
        <v>-0.026</v>
      </c>
      <c r="DH126">
        <v>-0.36</v>
      </c>
      <c r="DI126">
        <v>0.298</v>
      </c>
      <c r="DJ126">
        <v>420</v>
      </c>
      <c r="DK126">
        <v>22</v>
      </c>
      <c r="DL126">
        <v>0.17</v>
      </c>
      <c r="DM126">
        <v>0.02</v>
      </c>
      <c r="DN126">
        <v>-0.37821495</v>
      </c>
      <c r="DO126">
        <v>0.007307121951220547</v>
      </c>
      <c r="DP126">
        <v>0.034137455742886</v>
      </c>
      <c r="DQ126">
        <v>1</v>
      </c>
      <c r="DR126">
        <v>-0.008709096499999999</v>
      </c>
      <c r="DS126">
        <v>-0.00241543384615384</v>
      </c>
      <c r="DT126">
        <v>0.0006837056110145287</v>
      </c>
      <c r="DU126">
        <v>1</v>
      </c>
      <c r="DV126">
        <v>2</v>
      </c>
      <c r="DW126">
        <v>2</v>
      </c>
      <c r="DX126" t="s">
        <v>360</v>
      </c>
      <c r="DY126">
        <v>3.13047</v>
      </c>
      <c r="DZ126">
        <v>2.80641</v>
      </c>
      <c r="EA126">
        <v>0.09976400000000001</v>
      </c>
      <c r="EB126">
        <v>0.0994821</v>
      </c>
      <c r="EC126">
        <v>0.105962</v>
      </c>
      <c r="ED126">
        <v>0.105684</v>
      </c>
      <c r="EE126">
        <v>21151</v>
      </c>
      <c r="EF126">
        <v>27420.5</v>
      </c>
      <c r="EG126">
        <v>26450</v>
      </c>
      <c r="EH126">
        <v>33002.4</v>
      </c>
      <c r="EI126">
        <v>34928.8</v>
      </c>
      <c r="EJ126">
        <v>40307.6</v>
      </c>
      <c r="EK126">
        <v>41100.3</v>
      </c>
      <c r="EL126">
        <v>46061.6</v>
      </c>
      <c r="EM126">
        <v>2.03513</v>
      </c>
      <c r="EN126">
        <v>2.0016</v>
      </c>
      <c r="EO126">
        <v>0.115857</v>
      </c>
      <c r="EP126">
        <v>0</v>
      </c>
      <c r="EQ126">
        <v>25.791</v>
      </c>
      <c r="ER126">
        <v>999.9</v>
      </c>
      <c r="ES126">
        <v>67.5</v>
      </c>
      <c r="ET126">
        <v>27.4</v>
      </c>
      <c r="EU126">
        <v>24.4799</v>
      </c>
      <c r="EV126">
        <v>61.4226</v>
      </c>
      <c r="EW126">
        <v>31.851</v>
      </c>
      <c r="EX126">
        <v>1</v>
      </c>
      <c r="EY126">
        <v>0.289708</v>
      </c>
      <c r="EZ126">
        <v>0.465724</v>
      </c>
      <c r="FA126">
        <v>20.2746</v>
      </c>
      <c r="FB126">
        <v>5.18809</v>
      </c>
      <c r="FC126">
        <v>11.9441</v>
      </c>
      <c r="FD126">
        <v>4.9557</v>
      </c>
      <c r="FE126">
        <v>3.285</v>
      </c>
      <c r="FF126">
        <v>9999</v>
      </c>
      <c r="FG126">
        <v>9999</v>
      </c>
      <c r="FH126">
        <v>9999</v>
      </c>
      <c r="FI126">
        <v>999.9</v>
      </c>
      <c r="FJ126">
        <v>1.86127</v>
      </c>
      <c r="FK126">
        <v>1.86264</v>
      </c>
      <c r="FL126">
        <v>1.86005</v>
      </c>
      <c r="FM126">
        <v>1.85837</v>
      </c>
      <c r="FN126">
        <v>1.86212</v>
      </c>
      <c r="FO126">
        <v>1.85889</v>
      </c>
      <c r="FP126">
        <v>1.85791</v>
      </c>
      <c r="FQ126">
        <v>1.86081</v>
      </c>
      <c r="FR126">
        <v>0</v>
      </c>
      <c r="FS126">
        <v>0</v>
      </c>
      <c r="FT126">
        <v>0</v>
      </c>
      <c r="FU126">
        <v>4.5</v>
      </c>
      <c r="FV126" t="s">
        <v>361</v>
      </c>
      <c r="FW126" t="s">
        <v>362</v>
      </c>
      <c r="FX126" t="s">
        <v>363</v>
      </c>
      <c r="FY126" t="s">
        <v>364</v>
      </c>
      <c r="FZ126" t="s">
        <v>364</v>
      </c>
      <c r="GA126" t="s">
        <v>363</v>
      </c>
      <c r="GB126">
        <v>0</v>
      </c>
      <c r="GC126">
        <v>100</v>
      </c>
      <c r="GD126">
        <v>100</v>
      </c>
      <c r="GE126">
        <v>-0.362</v>
      </c>
      <c r="GF126">
        <v>0.2977</v>
      </c>
      <c r="GG126">
        <v>-1.589593225013521</v>
      </c>
      <c r="GH126">
        <v>0.00192992804097616</v>
      </c>
      <c r="GI126">
        <v>3.244687122451424E-06</v>
      </c>
      <c r="GJ126">
        <v>-2.087531120305573E-09</v>
      </c>
      <c r="GK126">
        <v>0.05776174702018427</v>
      </c>
      <c r="GL126">
        <v>0.005089068596103195</v>
      </c>
      <c r="GM126">
        <v>0.0003257216593697226</v>
      </c>
      <c r="GN126">
        <v>-1.562898368296355E-06</v>
      </c>
      <c r="GO126">
        <v>0</v>
      </c>
      <c r="GP126">
        <v>1257</v>
      </c>
      <c r="GQ126">
        <v>1</v>
      </c>
      <c r="GR126">
        <v>31</v>
      </c>
      <c r="GS126">
        <v>265</v>
      </c>
      <c r="GT126">
        <v>265</v>
      </c>
      <c r="GU126">
        <v>1.07788</v>
      </c>
      <c r="GV126">
        <v>2.38647</v>
      </c>
      <c r="GW126">
        <v>1.44775</v>
      </c>
      <c r="GX126">
        <v>2.20215</v>
      </c>
      <c r="GY126">
        <v>1.44653</v>
      </c>
      <c r="GZ126">
        <v>2.35352</v>
      </c>
      <c r="HA126">
        <v>33.1099</v>
      </c>
      <c r="HB126">
        <v>14.7625</v>
      </c>
      <c r="HC126">
        <v>18</v>
      </c>
      <c r="HD126">
        <v>531.605</v>
      </c>
      <c r="HE126">
        <v>523.383</v>
      </c>
      <c r="HF126">
        <v>24.9997</v>
      </c>
      <c r="HG126">
        <v>30.6905</v>
      </c>
      <c r="HH126">
        <v>30.0001</v>
      </c>
      <c r="HI126">
        <v>31.0403</v>
      </c>
      <c r="HJ126">
        <v>31.0445</v>
      </c>
      <c r="HK126">
        <v>21.5699</v>
      </c>
      <c r="HL126">
        <v>20.0583</v>
      </c>
      <c r="HM126">
        <v>100</v>
      </c>
      <c r="HN126">
        <v>25</v>
      </c>
      <c r="HO126">
        <v>420</v>
      </c>
      <c r="HP126">
        <v>21.5</v>
      </c>
      <c r="HQ126">
        <v>103.154</v>
      </c>
      <c r="HR126">
        <v>102.026</v>
      </c>
    </row>
    <row r="127" spans="1:226">
      <c r="A127">
        <v>109</v>
      </c>
      <c r="B127">
        <v>1774682228.5</v>
      </c>
      <c r="C127">
        <v>482.5</v>
      </c>
      <c r="D127" t="s">
        <v>580</v>
      </c>
      <c r="E127" t="s">
        <v>581</v>
      </c>
      <c r="F127">
        <v>5</v>
      </c>
      <c r="I127">
        <v>1774682225.6</v>
      </c>
      <c r="J127">
        <f>(K127)/1000</f>
        <v>0</v>
      </c>
      <c r="K127">
        <f>IF(BF127, AN127, AH127)</f>
        <v>0</v>
      </c>
      <c r="L127">
        <f>IF(BF127, AI127, AG127)</f>
        <v>0</v>
      </c>
      <c r="M127">
        <f>BH127 - IF(AU127&gt;1, L127*BB127*100.0/(AW127), 0)</f>
        <v>0</v>
      </c>
      <c r="N127">
        <f>((T127-J127/2)*M127-L127)/(T127+J127/2)</f>
        <v>0</v>
      </c>
      <c r="O127">
        <f>N127*(BO127+BP127)/1000.0</f>
        <v>0</v>
      </c>
      <c r="P127">
        <f>(BH127 - IF(AU127&gt;1, L127*BB127*100.0/(AW127), 0))*(BO127+BP127)/1000.0</f>
        <v>0</v>
      </c>
      <c r="Q127">
        <f>2.0/((1/S127-1/R127)+SIGN(S127)*SQRT((1/S127-1/R127)*(1/S127-1/R127) + 4*BC127/((BC127+1)*(BC127+1))*(2*1/S127*1/R127-1/R127*1/R127)))</f>
        <v>0</v>
      </c>
      <c r="R127">
        <f>IF(LEFT(BD127,1)&lt;&gt;"0",IF(LEFT(BD127,1)="1",3.0,BE127),$D$5+$E$5*(BV127*BO127/($K$5*1000))+$F$5*(BV127*BO127/($K$5*1000))*MAX(MIN(BB127,$J$5),$I$5)*MAX(MIN(BB127,$J$5),$I$5)+$G$5*MAX(MIN(BB127,$J$5),$I$5)*(BV127*BO127/($K$5*1000))+$H$5*(BV127*BO127/($K$5*1000))*(BV127*BO127/($K$5*1000)))</f>
        <v>0</v>
      </c>
      <c r="S127">
        <f>J127*(1000-(1000*0.61365*exp(17.502*W127/(240.97+W127))/(BO127+BP127)+BJ127)/2)/(1000*0.61365*exp(17.502*W127/(240.97+W127))/(BO127+BP127)-BJ127)</f>
        <v>0</v>
      </c>
      <c r="T127">
        <f>1/((BC127+1)/(Q127/1.6)+1/(R127/1.37)) + BC127/((BC127+1)/(Q127/1.6) + BC127/(R127/1.37))</f>
        <v>0</v>
      </c>
      <c r="U127">
        <f>(AX127*BA127)</f>
        <v>0</v>
      </c>
      <c r="V127">
        <f>(BQ127+(U127+2*0.95*5.67E-8*(((BQ127+$B$9)+273)^4-(BQ127+273)^4)-44100*J127)/(1.84*29.3*R127+8*0.95*5.67E-8*(BQ127+273)^3))</f>
        <v>0</v>
      </c>
      <c r="W127">
        <f>($C$9*BR127+$D$9*BS127+$E$9*V127)</f>
        <v>0</v>
      </c>
      <c r="X127">
        <f>0.61365*exp(17.502*W127/(240.97+W127))</f>
        <v>0</v>
      </c>
      <c r="Y127">
        <f>(Z127/AA127*100)</f>
        <v>0</v>
      </c>
      <c r="Z127">
        <f>BJ127*(BO127+BP127)/1000</f>
        <v>0</v>
      </c>
      <c r="AA127">
        <f>0.61365*exp(17.502*BQ127/(240.97+BQ127))</f>
        <v>0</v>
      </c>
      <c r="AB127">
        <f>(X127-BJ127*(BO127+BP127)/1000)</f>
        <v>0</v>
      </c>
      <c r="AC127">
        <f>(-J127*44100)</f>
        <v>0</v>
      </c>
      <c r="AD127">
        <f>2*29.3*R127*0.92*(BQ127-W127)</f>
        <v>0</v>
      </c>
      <c r="AE127">
        <f>2*0.95*5.67E-8*(((BQ127+$B$9)+273)^4-(W127+273)^4)</f>
        <v>0</v>
      </c>
      <c r="AF127">
        <f>U127+AE127+AC127+AD127</f>
        <v>0</v>
      </c>
      <c r="AG127">
        <f>BN127*AU127*(BI127-BH127*(1000-AU127*BK127)/(1000-AU127*BJ127))/(100*BB127)</f>
        <v>0</v>
      </c>
      <c r="AH127">
        <f>1000*BN127*AU127*(BJ127-BK127)/(100*BB127*(1000-AU127*BJ127))</f>
        <v>0</v>
      </c>
      <c r="AI127">
        <f>(AJ127 - AK127 - BO127*1E3/(8.314*(BQ127+273.15)) * AM127/BN127 * AL127) * BN127/(100*BB127) * (1000 - BK127)/1000</f>
        <v>0</v>
      </c>
      <c r="AJ127">
        <v>429.2456413867756</v>
      </c>
      <c r="AK127">
        <v>428.8521636363635</v>
      </c>
      <c r="AL127">
        <v>2.701027568382541E-05</v>
      </c>
      <c r="AM127">
        <v>61.35787655002243</v>
      </c>
      <c r="AN127">
        <f>(AP127 - AO127 + BO127*1E3/(8.314*(BQ127+273.15)) * AR127/BN127 * AQ127) * BN127/(100*BB127) * 1000/(1000 - AP127)</f>
        <v>0</v>
      </c>
      <c r="AO127">
        <v>21.53979555441838</v>
      </c>
      <c r="AP127">
        <v>21.53093776223778</v>
      </c>
      <c r="AQ127">
        <v>-8.981094147522244E-07</v>
      </c>
      <c r="AR127">
        <v>91.88205700752289</v>
      </c>
      <c r="AS127">
        <v>0</v>
      </c>
      <c r="AT127">
        <v>0</v>
      </c>
      <c r="AU127">
        <f>IF(AS127*$H$15&gt;=AW127,1.0,(AW127/(AW127-AS127*$H$15)))</f>
        <v>0</v>
      </c>
      <c r="AV127">
        <f>(AU127-1)*100</f>
        <v>0</v>
      </c>
      <c r="AW127">
        <f>MAX(0,($B$15+$C$15*BV127)/(1+$D$15*BV127)*BO127/(BQ127+273)*$E$15)</f>
        <v>0</v>
      </c>
      <c r="AX127">
        <f>$B$13*BW127+$C$13*BX127+$F$13*CI127*(1-CL127)</f>
        <v>0</v>
      </c>
      <c r="AY127">
        <f>AX127*AZ127</f>
        <v>0</v>
      </c>
      <c r="AZ127">
        <f>($B$13*$D$11+$C$13*$D$11+$F$13*((CV127+CN127)/MAX(CV127+CN127+CW127, 0.1)*$I$11+CW127/MAX(CV127+CN127+CW127, 0.1)*$J$11))/($B$13+$C$13+$F$13)</f>
        <v>0</v>
      </c>
      <c r="BA127">
        <f>($B$13*$K$11+$C$13*$K$11+$F$13*((CV127+CN127)/MAX(CV127+CN127+CW127, 0.1)*$P$11+CW127/MAX(CV127+CN127+CW127, 0.1)*$Q$11))/($B$13+$C$13+$F$13)</f>
        <v>0</v>
      </c>
      <c r="BB127">
        <v>6</v>
      </c>
      <c r="BC127">
        <v>0.5</v>
      </c>
      <c r="BD127" t="s">
        <v>358</v>
      </c>
      <c r="BE127">
        <v>2</v>
      </c>
      <c r="BF127" t="b">
        <v>1</v>
      </c>
      <c r="BG127">
        <v>1774682225.6</v>
      </c>
      <c r="BH127">
        <v>419.5989</v>
      </c>
      <c r="BI127">
        <v>419.9887</v>
      </c>
      <c r="BJ127">
        <v>21.53028</v>
      </c>
      <c r="BK127">
        <v>21.54198</v>
      </c>
      <c r="BL127">
        <v>419.9603</v>
      </c>
      <c r="BM127">
        <v>21.23258</v>
      </c>
      <c r="BN127">
        <v>499.996</v>
      </c>
      <c r="BO127">
        <v>101.0227</v>
      </c>
      <c r="BP127">
        <v>0.1000813</v>
      </c>
      <c r="BQ127">
        <v>26.79822</v>
      </c>
      <c r="BR127">
        <v>27.68218</v>
      </c>
      <c r="BS127">
        <v>999.9</v>
      </c>
      <c r="BT127">
        <v>0</v>
      </c>
      <c r="BU127">
        <v>0</v>
      </c>
      <c r="BV127">
        <v>9987.246999999999</v>
      </c>
      <c r="BW127">
        <v>0</v>
      </c>
      <c r="BX127">
        <v>0.3833920000000001</v>
      </c>
      <c r="BY127">
        <v>-0.3899504</v>
      </c>
      <c r="BZ127">
        <v>428.8317</v>
      </c>
      <c r="CA127">
        <v>429.2353</v>
      </c>
      <c r="CB127">
        <v>-0.011726568</v>
      </c>
      <c r="CC127">
        <v>419.9887</v>
      </c>
      <c r="CD127">
        <v>21.54198</v>
      </c>
      <c r="CE127">
        <v>2.175049</v>
      </c>
      <c r="CF127">
        <v>2.176235</v>
      </c>
      <c r="CG127">
        <v>18.77973</v>
      </c>
      <c r="CH127">
        <v>18.78841</v>
      </c>
      <c r="CI127">
        <v>1500.002</v>
      </c>
      <c r="CJ127">
        <v>0</v>
      </c>
      <c r="CK127">
        <v>1</v>
      </c>
      <c r="CL127">
        <v>0</v>
      </c>
      <c r="CM127">
        <v>1.79593</v>
      </c>
      <c r="CN127">
        <v>0</v>
      </c>
      <c r="CO127">
        <v>78.89807000000002</v>
      </c>
      <c r="CP127">
        <v>7673.503999999999</v>
      </c>
      <c r="CQ127">
        <v>38.5</v>
      </c>
      <c r="CR127">
        <v>39.75</v>
      </c>
      <c r="CS127">
        <v>39.187</v>
      </c>
      <c r="CT127">
        <v>38.25</v>
      </c>
      <c r="CU127">
        <v>38.562</v>
      </c>
      <c r="CV127">
        <v>0</v>
      </c>
      <c r="CW127">
        <v>1500.002</v>
      </c>
      <c r="CX127">
        <v>0</v>
      </c>
      <c r="CY127">
        <v>1774682226.8</v>
      </c>
      <c r="CZ127">
        <v>0</v>
      </c>
      <c r="DA127">
        <v>1774666326.5</v>
      </c>
      <c r="DB127" t="s">
        <v>359</v>
      </c>
      <c r="DC127">
        <v>1774666322</v>
      </c>
      <c r="DD127">
        <v>1774666326.5</v>
      </c>
      <c r="DE127">
        <v>2</v>
      </c>
      <c r="DF127">
        <v>0.343</v>
      </c>
      <c r="DG127">
        <v>-0.026</v>
      </c>
      <c r="DH127">
        <v>-0.36</v>
      </c>
      <c r="DI127">
        <v>0.298</v>
      </c>
      <c r="DJ127">
        <v>420</v>
      </c>
      <c r="DK127">
        <v>22</v>
      </c>
      <c r="DL127">
        <v>0.17</v>
      </c>
      <c r="DM127">
        <v>0.02</v>
      </c>
      <c r="DN127">
        <v>-0.388177375</v>
      </c>
      <c r="DO127">
        <v>0.10852789868668</v>
      </c>
      <c r="DP127">
        <v>0.02871985637732847</v>
      </c>
      <c r="DQ127">
        <v>0</v>
      </c>
      <c r="DR127">
        <v>-0.009269141</v>
      </c>
      <c r="DS127">
        <v>-0.01184043129455908</v>
      </c>
      <c r="DT127">
        <v>0.001527786702577948</v>
      </c>
      <c r="DU127">
        <v>1</v>
      </c>
      <c r="DV127">
        <v>1</v>
      </c>
      <c r="DW127">
        <v>2</v>
      </c>
      <c r="DX127" t="s">
        <v>367</v>
      </c>
      <c r="DY127">
        <v>3.13047</v>
      </c>
      <c r="DZ127">
        <v>2.80644</v>
      </c>
      <c r="EA127">
        <v>0.0997638</v>
      </c>
      <c r="EB127">
        <v>0.0994781</v>
      </c>
      <c r="EC127">
        <v>0.105968</v>
      </c>
      <c r="ED127">
        <v>0.105709</v>
      </c>
      <c r="EE127">
        <v>21150.9</v>
      </c>
      <c r="EF127">
        <v>27421</v>
      </c>
      <c r="EG127">
        <v>26449.8</v>
      </c>
      <c r="EH127">
        <v>33002.8</v>
      </c>
      <c r="EI127">
        <v>34928.5</v>
      </c>
      <c r="EJ127">
        <v>40307.3</v>
      </c>
      <c r="EK127">
        <v>41100.3</v>
      </c>
      <c r="EL127">
        <v>46062.5</v>
      </c>
      <c r="EM127">
        <v>2.0352</v>
      </c>
      <c r="EN127">
        <v>2.0016</v>
      </c>
      <c r="EO127">
        <v>0.115354</v>
      </c>
      <c r="EP127">
        <v>0</v>
      </c>
      <c r="EQ127">
        <v>25.7882</v>
      </c>
      <c r="ER127">
        <v>999.9</v>
      </c>
      <c r="ES127">
        <v>67.5</v>
      </c>
      <c r="ET127">
        <v>27.4</v>
      </c>
      <c r="EU127">
        <v>24.482</v>
      </c>
      <c r="EV127">
        <v>61.0226</v>
      </c>
      <c r="EW127">
        <v>31.8069</v>
      </c>
      <c r="EX127">
        <v>1</v>
      </c>
      <c r="EY127">
        <v>0.289403</v>
      </c>
      <c r="EZ127">
        <v>0.464254</v>
      </c>
      <c r="FA127">
        <v>20.2747</v>
      </c>
      <c r="FB127">
        <v>5.18779</v>
      </c>
      <c r="FC127">
        <v>11.9441</v>
      </c>
      <c r="FD127">
        <v>4.95565</v>
      </c>
      <c r="FE127">
        <v>3.285</v>
      </c>
      <c r="FF127">
        <v>9999</v>
      </c>
      <c r="FG127">
        <v>9999</v>
      </c>
      <c r="FH127">
        <v>9999</v>
      </c>
      <c r="FI127">
        <v>999.9</v>
      </c>
      <c r="FJ127">
        <v>1.86127</v>
      </c>
      <c r="FK127">
        <v>1.86264</v>
      </c>
      <c r="FL127">
        <v>1.86005</v>
      </c>
      <c r="FM127">
        <v>1.85837</v>
      </c>
      <c r="FN127">
        <v>1.8621</v>
      </c>
      <c r="FO127">
        <v>1.85888</v>
      </c>
      <c r="FP127">
        <v>1.85791</v>
      </c>
      <c r="FQ127">
        <v>1.86081</v>
      </c>
      <c r="FR127">
        <v>0</v>
      </c>
      <c r="FS127">
        <v>0</v>
      </c>
      <c r="FT127">
        <v>0</v>
      </c>
      <c r="FU127">
        <v>4.5</v>
      </c>
      <c r="FV127" t="s">
        <v>361</v>
      </c>
      <c r="FW127" t="s">
        <v>362</v>
      </c>
      <c r="FX127" t="s">
        <v>363</v>
      </c>
      <c r="FY127" t="s">
        <v>364</v>
      </c>
      <c r="FZ127" t="s">
        <v>364</v>
      </c>
      <c r="GA127" t="s">
        <v>363</v>
      </c>
      <c r="GB127">
        <v>0</v>
      </c>
      <c r="GC127">
        <v>100</v>
      </c>
      <c r="GD127">
        <v>100</v>
      </c>
      <c r="GE127">
        <v>-0.361</v>
      </c>
      <c r="GF127">
        <v>0.2977</v>
      </c>
      <c r="GG127">
        <v>-1.589593225013521</v>
      </c>
      <c r="GH127">
        <v>0.00192992804097616</v>
      </c>
      <c r="GI127">
        <v>3.244687122451424E-06</v>
      </c>
      <c r="GJ127">
        <v>-2.087531120305573E-09</v>
      </c>
      <c r="GK127">
        <v>0.05776174702018427</v>
      </c>
      <c r="GL127">
        <v>0.005089068596103195</v>
      </c>
      <c r="GM127">
        <v>0.0003257216593697226</v>
      </c>
      <c r="GN127">
        <v>-1.562898368296355E-06</v>
      </c>
      <c r="GO127">
        <v>0</v>
      </c>
      <c r="GP127">
        <v>1257</v>
      </c>
      <c r="GQ127">
        <v>1</v>
      </c>
      <c r="GR127">
        <v>31</v>
      </c>
      <c r="GS127">
        <v>265.1</v>
      </c>
      <c r="GT127">
        <v>265</v>
      </c>
      <c r="GU127">
        <v>1.07788</v>
      </c>
      <c r="GV127">
        <v>2.38403</v>
      </c>
      <c r="GW127">
        <v>1.44775</v>
      </c>
      <c r="GX127">
        <v>2.20337</v>
      </c>
      <c r="GY127">
        <v>1.44653</v>
      </c>
      <c r="GZ127">
        <v>2.36084</v>
      </c>
      <c r="HA127">
        <v>33.1099</v>
      </c>
      <c r="HB127">
        <v>14.7537</v>
      </c>
      <c r="HC127">
        <v>18</v>
      </c>
      <c r="HD127">
        <v>531.653</v>
      </c>
      <c r="HE127">
        <v>523.383</v>
      </c>
      <c r="HF127">
        <v>24.9997</v>
      </c>
      <c r="HG127">
        <v>30.6922</v>
      </c>
      <c r="HH127">
        <v>30.0001</v>
      </c>
      <c r="HI127">
        <v>31.0403</v>
      </c>
      <c r="HJ127">
        <v>31.0445</v>
      </c>
      <c r="HK127">
        <v>21.5717</v>
      </c>
      <c r="HL127">
        <v>20.0583</v>
      </c>
      <c r="HM127">
        <v>100</v>
      </c>
      <c r="HN127">
        <v>25</v>
      </c>
      <c r="HO127">
        <v>420</v>
      </c>
      <c r="HP127">
        <v>21.5</v>
      </c>
      <c r="HQ127">
        <v>103.154</v>
      </c>
      <c r="HR127">
        <v>102.028</v>
      </c>
    </row>
    <row r="128" spans="1:226">
      <c r="A128">
        <v>110</v>
      </c>
      <c r="B128">
        <v>1774682232.5</v>
      </c>
      <c r="C128">
        <v>486.5</v>
      </c>
      <c r="D128" t="s">
        <v>582</v>
      </c>
      <c r="E128" t="s">
        <v>583</v>
      </c>
      <c r="F128">
        <v>5</v>
      </c>
      <c r="I128">
        <v>1774682229.6</v>
      </c>
      <c r="J128">
        <f>(K128)/1000</f>
        <v>0</v>
      </c>
      <c r="K128">
        <f>IF(BF128, AN128, AH128)</f>
        <v>0</v>
      </c>
      <c r="L128">
        <f>IF(BF128, AI128, AG128)</f>
        <v>0</v>
      </c>
      <c r="M128">
        <f>BH128 - IF(AU128&gt;1, L128*BB128*100.0/(AW128), 0)</f>
        <v>0</v>
      </c>
      <c r="N128">
        <f>((T128-J128/2)*M128-L128)/(T128+J128/2)</f>
        <v>0</v>
      </c>
      <c r="O128">
        <f>N128*(BO128+BP128)/1000.0</f>
        <v>0</v>
      </c>
      <c r="P128">
        <f>(BH128 - IF(AU128&gt;1, L128*BB128*100.0/(AW128), 0))*(BO128+BP128)/1000.0</f>
        <v>0</v>
      </c>
      <c r="Q128">
        <f>2.0/((1/S128-1/R128)+SIGN(S128)*SQRT((1/S128-1/R128)*(1/S128-1/R128) + 4*BC128/((BC128+1)*(BC128+1))*(2*1/S128*1/R128-1/R128*1/R128)))</f>
        <v>0</v>
      </c>
      <c r="R128">
        <f>IF(LEFT(BD128,1)&lt;&gt;"0",IF(LEFT(BD128,1)="1",3.0,BE128),$D$5+$E$5*(BV128*BO128/($K$5*1000))+$F$5*(BV128*BO128/($K$5*1000))*MAX(MIN(BB128,$J$5),$I$5)*MAX(MIN(BB128,$J$5),$I$5)+$G$5*MAX(MIN(BB128,$J$5),$I$5)*(BV128*BO128/($K$5*1000))+$H$5*(BV128*BO128/($K$5*1000))*(BV128*BO128/($K$5*1000)))</f>
        <v>0</v>
      </c>
      <c r="S128">
        <f>J128*(1000-(1000*0.61365*exp(17.502*W128/(240.97+W128))/(BO128+BP128)+BJ128)/2)/(1000*0.61365*exp(17.502*W128/(240.97+W128))/(BO128+BP128)-BJ128)</f>
        <v>0</v>
      </c>
      <c r="T128">
        <f>1/((BC128+1)/(Q128/1.6)+1/(R128/1.37)) + BC128/((BC128+1)/(Q128/1.6) + BC128/(R128/1.37))</f>
        <v>0</v>
      </c>
      <c r="U128">
        <f>(AX128*BA128)</f>
        <v>0</v>
      </c>
      <c r="V128">
        <f>(BQ128+(U128+2*0.95*5.67E-8*(((BQ128+$B$9)+273)^4-(BQ128+273)^4)-44100*J128)/(1.84*29.3*R128+8*0.95*5.67E-8*(BQ128+273)^3))</f>
        <v>0</v>
      </c>
      <c r="W128">
        <f>($C$9*BR128+$D$9*BS128+$E$9*V128)</f>
        <v>0</v>
      </c>
      <c r="X128">
        <f>0.61365*exp(17.502*W128/(240.97+W128))</f>
        <v>0</v>
      </c>
      <c r="Y128">
        <f>(Z128/AA128*100)</f>
        <v>0</v>
      </c>
      <c r="Z128">
        <f>BJ128*(BO128+BP128)/1000</f>
        <v>0</v>
      </c>
      <c r="AA128">
        <f>0.61365*exp(17.502*BQ128/(240.97+BQ128))</f>
        <v>0</v>
      </c>
      <c r="AB128">
        <f>(X128-BJ128*(BO128+BP128)/1000)</f>
        <v>0</v>
      </c>
      <c r="AC128">
        <f>(-J128*44100)</f>
        <v>0</v>
      </c>
      <c r="AD128">
        <f>2*29.3*R128*0.92*(BQ128-W128)</f>
        <v>0</v>
      </c>
      <c r="AE128">
        <f>2*0.95*5.67E-8*(((BQ128+$B$9)+273)^4-(W128+273)^4)</f>
        <v>0</v>
      </c>
      <c r="AF128">
        <f>U128+AE128+AC128+AD128</f>
        <v>0</v>
      </c>
      <c r="AG128">
        <f>BN128*AU128*(BI128-BH128*(1000-AU128*BK128)/(1000-AU128*BJ128))/(100*BB128)</f>
        <v>0</v>
      </c>
      <c r="AH128">
        <f>1000*BN128*AU128*(BJ128-BK128)/(100*BB128*(1000-AU128*BJ128))</f>
        <v>0</v>
      </c>
      <c r="AI128">
        <f>(AJ128 - AK128 - BO128*1E3/(8.314*(BQ128+273.15)) * AM128/BN128 * AL128) * BN128/(100*BB128) * (1000 - BK128)/1000</f>
        <v>0</v>
      </c>
      <c r="AJ128">
        <v>429.2596432498252</v>
      </c>
      <c r="AK128">
        <v>428.8323090909091</v>
      </c>
      <c r="AL128">
        <v>-1.213343308435625E-05</v>
      </c>
      <c r="AM128">
        <v>61.35787655002243</v>
      </c>
      <c r="AN128">
        <f>(AP128 - AO128 + BO128*1E3/(8.314*(BQ128+273.15)) * AR128/BN128 * AQ128) * BN128/(100*BB128) * 1000/(1000 - AP128)</f>
        <v>0</v>
      </c>
      <c r="AO128">
        <v>21.54622742278034</v>
      </c>
      <c r="AP128">
        <v>21.53410069930071</v>
      </c>
      <c r="AQ128">
        <v>3.071506521649378E-06</v>
      </c>
      <c r="AR128">
        <v>91.88205700752289</v>
      </c>
      <c r="AS128">
        <v>0</v>
      </c>
      <c r="AT128">
        <v>0</v>
      </c>
      <c r="AU128">
        <f>IF(AS128*$H$15&gt;=AW128,1.0,(AW128/(AW128-AS128*$H$15)))</f>
        <v>0</v>
      </c>
      <c r="AV128">
        <f>(AU128-1)*100</f>
        <v>0</v>
      </c>
      <c r="AW128">
        <f>MAX(0,($B$15+$C$15*BV128)/(1+$D$15*BV128)*BO128/(BQ128+273)*$E$15)</f>
        <v>0</v>
      </c>
      <c r="AX128">
        <f>$B$13*BW128+$C$13*BX128+$F$13*CI128*(1-CL128)</f>
        <v>0</v>
      </c>
      <c r="AY128">
        <f>AX128*AZ128</f>
        <v>0</v>
      </c>
      <c r="AZ128">
        <f>($B$13*$D$11+$C$13*$D$11+$F$13*((CV128+CN128)/MAX(CV128+CN128+CW128, 0.1)*$I$11+CW128/MAX(CV128+CN128+CW128, 0.1)*$J$11))/($B$13+$C$13+$F$13)</f>
        <v>0</v>
      </c>
      <c r="BA128">
        <f>($B$13*$K$11+$C$13*$K$11+$F$13*((CV128+CN128)/MAX(CV128+CN128+CW128, 0.1)*$P$11+CW128/MAX(CV128+CN128+CW128, 0.1)*$Q$11))/($B$13+$C$13+$F$13)</f>
        <v>0</v>
      </c>
      <c r="BB128">
        <v>6</v>
      </c>
      <c r="BC128">
        <v>0.5</v>
      </c>
      <c r="BD128" t="s">
        <v>358</v>
      </c>
      <c r="BE128">
        <v>2</v>
      </c>
      <c r="BF128" t="b">
        <v>1</v>
      </c>
      <c r="BG128">
        <v>1774682229.6</v>
      </c>
      <c r="BH128">
        <v>419.6124</v>
      </c>
      <c r="BI128">
        <v>420.0133</v>
      </c>
      <c r="BJ128">
        <v>21.53231</v>
      </c>
      <c r="BK128">
        <v>21.54576</v>
      </c>
      <c r="BL128">
        <v>419.9738</v>
      </c>
      <c r="BM128">
        <v>21.2346</v>
      </c>
      <c r="BN128">
        <v>500.0144</v>
      </c>
      <c r="BO128">
        <v>101.0224</v>
      </c>
      <c r="BP128">
        <v>0.1000428</v>
      </c>
      <c r="BQ128">
        <v>26.79723</v>
      </c>
      <c r="BR128">
        <v>27.67083</v>
      </c>
      <c r="BS128">
        <v>999.9</v>
      </c>
      <c r="BT128">
        <v>0</v>
      </c>
      <c r="BU128">
        <v>0</v>
      </c>
      <c r="BV128">
        <v>9993.499</v>
      </c>
      <c r="BW128">
        <v>0</v>
      </c>
      <c r="BX128">
        <v>0.3833920000000001</v>
      </c>
      <c r="BY128">
        <v>-0.4009246</v>
      </c>
      <c r="BZ128">
        <v>428.8465</v>
      </c>
      <c r="CA128">
        <v>429.2622</v>
      </c>
      <c r="CB128">
        <v>-0.01345424</v>
      </c>
      <c r="CC128">
        <v>420.0133</v>
      </c>
      <c r="CD128">
        <v>21.54576</v>
      </c>
      <c r="CE128">
        <v>2.175247</v>
      </c>
      <c r="CF128">
        <v>2.176608</v>
      </c>
      <c r="CG128">
        <v>18.78119</v>
      </c>
      <c r="CH128">
        <v>18.79118</v>
      </c>
      <c r="CI128">
        <v>1500.007</v>
      </c>
      <c r="CJ128">
        <v>0</v>
      </c>
      <c r="CK128">
        <v>1</v>
      </c>
      <c r="CL128">
        <v>0</v>
      </c>
      <c r="CM128">
        <v>1.87877</v>
      </c>
      <c r="CN128">
        <v>0</v>
      </c>
      <c r="CO128">
        <v>78.86752</v>
      </c>
      <c r="CP128">
        <v>7673.523999999999</v>
      </c>
      <c r="CQ128">
        <v>38.5</v>
      </c>
      <c r="CR128">
        <v>39.75</v>
      </c>
      <c r="CS128">
        <v>39.187</v>
      </c>
      <c r="CT128">
        <v>38.25</v>
      </c>
      <c r="CU128">
        <v>38.562</v>
      </c>
      <c r="CV128">
        <v>0</v>
      </c>
      <c r="CW128">
        <v>1500.007</v>
      </c>
      <c r="CX128">
        <v>0</v>
      </c>
      <c r="CY128">
        <v>1774682231</v>
      </c>
      <c r="CZ128">
        <v>0</v>
      </c>
      <c r="DA128">
        <v>1774666326.5</v>
      </c>
      <c r="DB128" t="s">
        <v>359</v>
      </c>
      <c r="DC128">
        <v>1774666322</v>
      </c>
      <c r="DD128">
        <v>1774666326.5</v>
      </c>
      <c r="DE128">
        <v>2</v>
      </c>
      <c r="DF128">
        <v>0.343</v>
      </c>
      <c r="DG128">
        <v>-0.026</v>
      </c>
      <c r="DH128">
        <v>-0.36</v>
      </c>
      <c r="DI128">
        <v>0.298</v>
      </c>
      <c r="DJ128">
        <v>420</v>
      </c>
      <c r="DK128">
        <v>22</v>
      </c>
      <c r="DL128">
        <v>0.17</v>
      </c>
      <c r="DM128">
        <v>0.02</v>
      </c>
      <c r="DN128">
        <v>-0.38419865</v>
      </c>
      <c r="DO128">
        <v>-0.06430583864915479</v>
      </c>
      <c r="DP128">
        <v>0.0267244642926196</v>
      </c>
      <c r="DQ128">
        <v>1</v>
      </c>
      <c r="DR128">
        <v>-0.01035313325</v>
      </c>
      <c r="DS128">
        <v>-0.02004827921200749</v>
      </c>
      <c r="DT128">
        <v>0.002226331089894748</v>
      </c>
      <c r="DU128">
        <v>1</v>
      </c>
      <c r="DV128">
        <v>2</v>
      </c>
      <c r="DW128">
        <v>2</v>
      </c>
      <c r="DX128" t="s">
        <v>360</v>
      </c>
      <c r="DY128">
        <v>3.1305</v>
      </c>
      <c r="DZ128">
        <v>2.80637</v>
      </c>
      <c r="EA128">
        <v>0.0997652</v>
      </c>
      <c r="EB128">
        <v>0.09948510000000001</v>
      </c>
      <c r="EC128">
        <v>0.105976</v>
      </c>
      <c r="ED128">
        <v>0.105705</v>
      </c>
      <c r="EE128">
        <v>21150.8</v>
      </c>
      <c r="EF128">
        <v>27420.9</v>
      </c>
      <c r="EG128">
        <v>26449.8</v>
      </c>
      <c r="EH128">
        <v>33002.9</v>
      </c>
      <c r="EI128">
        <v>34928.2</v>
      </c>
      <c r="EJ128">
        <v>40307.3</v>
      </c>
      <c r="EK128">
        <v>41100.3</v>
      </c>
      <c r="EL128">
        <v>46062.3</v>
      </c>
      <c r="EM128">
        <v>2.03535</v>
      </c>
      <c r="EN128">
        <v>2.00155</v>
      </c>
      <c r="EO128">
        <v>0.114869</v>
      </c>
      <c r="EP128">
        <v>0</v>
      </c>
      <c r="EQ128">
        <v>25.7851</v>
      </c>
      <c r="ER128">
        <v>999.9</v>
      </c>
      <c r="ES128">
        <v>67.5</v>
      </c>
      <c r="ET128">
        <v>27.4</v>
      </c>
      <c r="EU128">
        <v>24.4793</v>
      </c>
      <c r="EV128">
        <v>61.3126</v>
      </c>
      <c r="EW128">
        <v>31.7188</v>
      </c>
      <c r="EX128">
        <v>1</v>
      </c>
      <c r="EY128">
        <v>0.289807</v>
      </c>
      <c r="EZ128">
        <v>0.463747</v>
      </c>
      <c r="FA128">
        <v>20.2745</v>
      </c>
      <c r="FB128">
        <v>5.18779</v>
      </c>
      <c r="FC128">
        <v>11.9441</v>
      </c>
      <c r="FD128">
        <v>4.9556</v>
      </c>
      <c r="FE128">
        <v>3.285</v>
      </c>
      <c r="FF128">
        <v>9999</v>
      </c>
      <c r="FG128">
        <v>9999</v>
      </c>
      <c r="FH128">
        <v>9999</v>
      </c>
      <c r="FI128">
        <v>999.9</v>
      </c>
      <c r="FJ128">
        <v>1.86127</v>
      </c>
      <c r="FK128">
        <v>1.86264</v>
      </c>
      <c r="FL128">
        <v>1.86005</v>
      </c>
      <c r="FM128">
        <v>1.85837</v>
      </c>
      <c r="FN128">
        <v>1.86214</v>
      </c>
      <c r="FO128">
        <v>1.85887</v>
      </c>
      <c r="FP128">
        <v>1.85791</v>
      </c>
      <c r="FQ128">
        <v>1.86081</v>
      </c>
      <c r="FR128">
        <v>0</v>
      </c>
      <c r="FS128">
        <v>0</v>
      </c>
      <c r="FT128">
        <v>0</v>
      </c>
      <c r="FU128">
        <v>4.5</v>
      </c>
      <c r="FV128" t="s">
        <v>361</v>
      </c>
      <c r="FW128" t="s">
        <v>362</v>
      </c>
      <c r="FX128" t="s">
        <v>363</v>
      </c>
      <c r="FY128" t="s">
        <v>364</v>
      </c>
      <c r="FZ128" t="s">
        <v>364</v>
      </c>
      <c r="GA128" t="s">
        <v>363</v>
      </c>
      <c r="GB128">
        <v>0</v>
      </c>
      <c r="GC128">
        <v>100</v>
      </c>
      <c r="GD128">
        <v>100</v>
      </c>
      <c r="GE128">
        <v>-0.361</v>
      </c>
      <c r="GF128">
        <v>0.2978</v>
      </c>
      <c r="GG128">
        <v>-1.589593225013521</v>
      </c>
      <c r="GH128">
        <v>0.00192992804097616</v>
      </c>
      <c r="GI128">
        <v>3.244687122451424E-06</v>
      </c>
      <c r="GJ128">
        <v>-2.087531120305573E-09</v>
      </c>
      <c r="GK128">
        <v>0.05776174702018427</v>
      </c>
      <c r="GL128">
        <v>0.005089068596103195</v>
      </c>
      <c r="GM128">
        <v>0.0003257216593697226</v>
      </c>
      <c r="GN128">
        <v>-1.562898368296355E-06</v>
      </c>
      <c r="GO128">
        <v>0</v>
      </c>
      <c r="GP128">
        <v>1257</v>
      </c>
      <c r="GQ128">
        <v>1</v>
      </c>
      <c r="GR128">
        <v>31</v>
      </c>
      <c r="GS128">
        <v>265.2</v>
      </c>
      <c r="GT128">
        <v>265.1</v>
      </c>
      <c r="GU128">
        <v>1.07788</v>
      </c>
      <c r="GV128">
        <v>2.39868</v>
      </c>
      <c r="GW128">
        <v>1.44775</v>
      </c>
      <c r="GX128">
        <v>2.20215</v>
      </c>
      <c r="GY128">
        <v>1.44653</v>
      </c>
      <c r="GZ128">
        <v>2.27295</v>
      </c>
      <c r="HA128">
        <v>33.1099</v>
      </c>
      <c r="HB128">
        <v>14.7537</v>
      </c>
      <c r="HC128">
        <v>18</v>
      </c>
      <c r="HD128">
        <v>531.748</v>
      </c>
      <c r="HE128">
        <v>523.35</v>
      </c>
      <c r="HF128">
        <v>24.9997</v>
      </c>
      <c r="HG128">
        <v>30.6931</v>
      </c>
      <c r="HH128">
        <v>30.0001</v>
      </c>
      <c r="HI128">
        <v>31.0403</v>
      </c>
      <c r="HJ128">
        <v>31.0447</v>
      </c>
      <c r="HK128">
        <v>21.5694</v>
      </c>
      <c r="HL128">
        <v>20.0583</v>
      </c>
      <c r="HM128">
        <v>100</v>
      </c>
      <c r="HN128">
        <v>25</v>
      </c>
      <c r="HO128">
        <v>420</v>
      </c>
      <c r="HP128">
        <v>21.5</v>
      </c>
      <c r="HQ128">
        <v>103.154</v>
      </c>
      <c r="HR128">
        <v>102.028</v>
      </c>
    </row>
    <row r="129" spans="1:226">
      <c r="A129">
        <v>111</v>
      </c>
      <c r="B129">
        <v>1774682236.5</v>
      </c>
      <c r="C129">
        <v>490.5</v>
      </c>
      <c r="D129" t="s">
        <v>584</v>
      </c>
      <c r="E129" t="s">
        <v>585</v>
      </c>
      <c r="F129">
        <v>5</v>
      </c>
      <c r="I129">
        <v>1774682233.6</v>
      </c>
      <c r="J129">
        <f>(K129)/1000</f>
        <v>0</v>
      </c>
      <c r="K129">
        <f>IF(BF129, AN129, AH129)</f>
        <v>0</v>
      </c>
      <c r="L129">
        <f>IF(BF129, AI129, AG129)</f>
        <v>0</v>
      </c>
      <c r="M129">
        <f>BH129 - IF(AU129&gt;1, L129*BB129*100.0/(AW129), 0)</f>
        <v>0</v>
      </c>
      <c r="N129">
        <f>((T129-J129/2)*M129-L129)/(T129+J129/2)</f>
        <v>0</v>
      </c>
      <c r="O129">
        <f>N129*(BO129+BP129)/1000.0</f>
        <v>0</v>
      </c>
      <c r="P129">
        <f>(BH129 - IF(AU129&gt;1, L129*BB129*100.0/(AW129), 0))*(BO129+BP129)/1000.0</f>
        <v>0</v>
      </c>
      <c r="Q129">
        <f>2.0/((1/S129-1/R129)+SIGN(S129)*SQRT((1/S129-1/R129)*(1/S129-1/R129) + 4*BC129/((BC129+1)*(BC129+1))*(2*1/S129*1/R129-1/R129*1/R129)))</f>
        <v>0</v>
      </c>
      <c r="R129">
        <f>IF(LEFT(BD129,1)&lt;&gt;"0",IF(LEFT(BD129,1)="1",3.0,BE129),$D$5+$E$5*(BV129*BO129/($K$5*1000))+$F$5*(BV129*BO129/($K$5*1000))*MAX(MIN(BB129,$J$5),$I$5)*MAX(MIN(BB129,$J$5),$I$5)+$G$5*MAX(MIN(BB129,$J$5),$I$5)*(BV129*BO129/($K$5*1000))+$H$5*(BV129*BO129/($K$5*1000))*(BV129*BO129/($K$5*1000)))</f>
        <v>0</v>
      </c>
      <c r="S129">
        <f>J129*(1000-(1000*0.61365*exp(17.502*W129/(240.97+W129))/(BO129+BP129)+BJ129)/2)/(1000*0.61365*exp(17.502*W129/(240.97+W129))/(BO129+BP129)-BJ129)</f>
        <v>0</v>
      </c>
      <c r="T129">
        <f>1/((BC129+1)/(Q129/1.6)+1/(R129/1.37)) + BC129/((BC129+1)/(Q129/1.6) + BC129/(R129/1.37))</f>
        <v>0</v>
      </c>
      <c r="U129">
        <f>(AX129*BA129)</f>
        <v>0</v>
      </c>
      <c r="V129">
        <f>(BQ129+(U129+2*0.95*5.67E-8*(((BQ129+$B$9)+273)^4-(BQ129+273)^4)-44100*J129)/(1.84*29.3*R129+8*0.95*5.67E-8*(BQ129+273)^3))</f>
        <v>0</v>
      </c>
      <c r="W129">
        <f>($C$9*BR129+$D$9*BS129+$E$9*V129)</f>
        <v>0</v>
      </c>
      <c r="X129">
        <f>0.61365*exp(17.502*W129/(240.97+W129))</f>
        <v>0</v>
      </c>
      <c r="Y129">
        <f>(Z129/AA129*100)</f>
        <v>0</v>
      </c>
      <c r="Z129">
        <f>BJ129*(BO129+BP129)/1000</f>
        <v>0</v>
      </c>
      <c r="AA129">
        <f>0.61365*exp(17.502*BQ129/(240.97+BQ129))</f>
        <v>0</v>
      </c>
      <c r="AB129">
        <f>(X129-BJ129*(BO129+BP129)/1000)</f>
        <v>0</v>
      </c>
      <c r="AC129">
        <f>(-J129*44100)</f>
        <v>0</v>
      </c>
      <c r="AD129">
        <f>2*29.3*R129*0.92*(BQ129-W129)</f>
        <v>0</v>
      </c>
      <c r="AE129">
        <f>2*0.95*5.67E-8*(((BQ129+$B$9)+273)^4-(W129+273)^4)</f>
        <v>0</v>
      </c>
      <c r="AF129">
        <f>U129+AE129+AC129+AD129</f>
        <v>0</v>
      </c>
      <c r="AG129">
        <f>BN129*AU129*(BI129-BH129*(1000-AU129*BK129)/(1000-AU129*BJ129))/(100*BB129)</f>
        <v>0</v>
      </c>
      <c r="AH129">
        <f>1000*BN129*AU129*(BJ129-BK129)/(100*BB129*(1000-AU129*BJ129))</f>
        <v>0</v>
      </c>
      <c r="AI129">
        <f>(AJ129 - AK129 - BO129*1E3/(8.314*(BQ129+273.15)) * AM129/BN129 * AL129) * BN129/(100*BB129) * (1000 - BK129)/1000</f>
        <v>0</v>
      </c>
      <c r="AJ129">
        <v>429.2395604262426</v>
      </c>
      <c r="AK129">
        <v>428.8840606060605</v>
      </c>
      <c r="AL129">
        <v>4.036650321617529E-05</v>
      </c>
      <c r="AM129">
        <v>61.35787655002243</v>
      </c>
      <c r="AN129">
        <f>(AP129 - AO129 + BO129*1E3/(8.314*(BQ129+273.15)) * AR129/BN129 * AQ129) * BN129/(100*BB129) * 1000/(1000 - AP129)</f>
        <v>0</v>
      </c>
      <c r="AO129">
        <v>21.54608875725121</v>
      </c>
      <c r="AP129">
        <v>21.53551398601399</v>
      </c>
      <c r="AQ129">
        <v>2.994565471969993E-06</v>
      </c>
      <c r="AR129">
        <v>91.88205700752289</v>
      </c>
      <c r="AS129">
        <v>0</v>
      </c>
      <c r="AT129">
        <v>0</v>
      </c>
      <c r="AU129">
        <f>IF(AS129*$H$15&gt;=AW129,1.0,(AW129/(AW129-AS129*$H$15)))</f>
        <v>0</v>
      </c>
      <c r="AV129">
        <f>(AU129-1)*100</f>
        <v>0</v>
      </c>
      <c r="AW129">
        <f>MAX(0,($B$15+$C$15*BV129)/(1+$D$15*BV129)*BO129/(BQ129+273)*$E$15)</f>
        <v>0</v>
      </c>
      <c r="AX129">
        <f>$B$13*BW129+$C$13*BX129+$F$13*CI129*(1-CL129)</f>
        <v>0</v>
      </c>
      <c r="AY129">
        <f>AX129*AZ129</f>
        <v>0</v>
      </c>
      <c r="AZ129">
        <f>($B$13*$D$11+$C$13*$D$11+$F$13*((CV129+CN129)/MAX(CV129+CN129+CW129, 0.1)*$I$11+CW129/MAX(CV129+CN129+CW129, 0.1)*$J$11))/($B$13+$C$13+$F$13)</f>
        <v>0</v>
      </c>
      <c r="BA129">
        <f>($B$13*$K$11+$C$13*$K$11+$F$13*((CV129+CN129)/MAX(CV129+CN129+CW129, 0.1)*$P$11+CW129/MAX(CV129+CN129+CW129, 0.1)*$Q$11))/($B$13+$C$13+$F$13)</f>
        <v>0</v>
      </c>
      <c r="BB129">
        <v>6</v>
      </c>
      <c r="BC129">
        <v>0.5</v>
      </c>
      <c r="BD129" t="s">
        <v>358</v>
      </c>
      <c r="BE129">
        <v>2</v>
      </c>
      <c r="BF129" t="b">
        <v>1</v>
      </c>
      <c r="BG129">
        <v>1774682233.6</v>
      </c>
      <c r="BH129">
        <v>419.6166</v>
      </c>
      <c r="BI129">
        <v>420.0014</v>
      </c>
      <c r="BJ129">
        <v>21.53486</v>
      </c>
      <c r="BK129">
        <v>21.54603</v>
      </c>
      <c r="BL129">
        <v>419.9781999999999</v>
      </c>
      <c r="BM129">
        <v>21.23711</v>
      </c>
      <c r="BN129">
        <v>500.0307</v>
      </c>
      <c r="BO129">
        <v>101.0218</v>
      </c>
      <c r="BP129">
        <v>0.09986515</v>
      </c>
      <c r="BQ129">
        <v>26.79682</v>
      </c>
      <c r="BR129">
        <v>27.66827</v>
      </c>
      <c r="BS129">
        <v>999.9</v>
      </c>
      <c r="BT129">
        <v>0</v>
      </c>
      <c r="BU129">
        <v>0</v>
      </c>
      <c r="BV129">
        <v>10013.123</v>
      </c>
      <c r="BW129">
        <v>0</v>
      </c>
      <c r="BX129">
        <v>0.3833920000000001</v>
      </c>
      <c r="BY129">
        <v>-0.384677</v>
      </c>
      <c r="BZ129">
        <v>428.8518999999999</v>
      </c>
      <c r="CA129">
        <v>429.2500999999999</v>
      </c>
      <c r="CB129">
        <v>-0.01116523</v>
      </c>
      <c r="CC129">
        <v>420.0014</v>
      </c>
      <c r="CD129">
        <v>21.54603</v>
      </c>
      <c r="CE129">
        <v>2.175492</v>
      </c>
      <c r="CF129">
        <v>2.176622</v>
      </c>
      <c r="CG129">
        <v>18.78298</v>
      </c>
      <c r="CH129">
        <v>18.79126</v>
      </c>
      <c r="CI129">
        <v>1500.007</v>
      </c>
      <c r="CJ129">
        <v>0</v>
      </c>
      <c r="CK129">
        <v>1</v>
      </c>
      <c r="CL129">
        <v>0</v>
      </c>
      <c r="CM129">
        <v>1.88293</v>
      </c>
      <c r="CN129">
        <v>0</v>
      </c>
      <c r="CO129">
        <v>78.74116000000001</v>
      </c>
      <c r="CP129">
        <v>7673.531</v>
      </c>
      <c r="CQ129">
        <v>38.5</v>
      </c>
      <c r="CR129">
        <v>39.75</v>
      </c>
      <c r="CS129">
        <v>39.187</v>
      </c>
      <c r="CT129">
        <v>38.25</v>
      </c>
      <c r="CU129">
        <v>38.562</v>
      </c>
      <c r="CV129">
        <v>0</v>
      </c>
      <c r="CW129">
        <v>1500.007</v>
      </c>
      <c r="CX129">
        <v>0</v>
      </c>
      <c r="CY129">
        <v>1774682234.6</v>
      </c>
      <c r="CZ129">
        <v>0</v>
      </c>
      <c r="DA129">
        <v>1774666326.5</v>
      </c>
      <c r="DB129" t="s">
        <v>359</v>
      </c>
      <c r="DC129">
        <v>1774666322</v>
      </c>
      <c r="DD129">
        <v>1774666326.5</v>
      </c>
      <c r="DE129">
        <v>2</v>
      </c>
      <c r="DF129">
        <v>0.343</v>
      </c>
      <c r="DG129">
        <v>-0.026</v>
      </c>
      <c r="DH129">
        <v>-0.36</v>
      </c>
      <c r="DI129">
        <v>0.298</v>
      </c>
      <c r="DJ129">
        <v>420</v>
      </c>
      <c r="DK129">
        <v>22</v>
      </c>
      <c r="DL129">
        <v>0.17</v>
      </c>
      <c r="DM129">
        <v>0.02</v>
      </c>
      <c r="DN129">
        <v>-0.38384695</v>
      </c>
      <c r="DO129">
        <v>-0.05146142589118066</v>
      </c>
      <c r="DP129">
        <v>0.02598680836977677</v>
      </c>
      <c r="DQ129">
        <v>1</v>
      </c>
      <c r="DR129">
        <v>-0.0109060225</v>
      </c>
      <c r="DS129">
        <v>-0.01255821230769228</v>
      </c>
      <c r="DT129">
        <v>0.001970042219812497</v>
      </c>
      <c r="DU129">
        <v>1</v>
      </c>
      <c r="DV129">
        <v>2</v>
      </c>
      <c r="DW129">
        <v>2</v>
      </c>
      <c r="DX129" t="s">
        <v>360</v>
      </c>
      <c r="DY129">
        <v>3.13048</v>
      </c>
      <c r="DZ129">
        <v>2.80658</v>
      </c>
      <c r="EA129">
        <v>0.09976980000000001</v>
      </c>
      <c r="EB129">
        <v>0.099479</v>
      </c>
      <c r="EC129">
        <v>0.10598</v>
      </c>
      <c r="ED129">
        <v>0.105704</v>
      </c>
      <c r="EE129">
        <v>21150.6</v>
      </c>
      <c r="EF129">
        <v>27421</v>
      </c>
      <c r="EG129">
        <v>26449.7</v>
      </c>
      <c r="EH129">
        <v>33002.9</v>
      </c>
      <c r="EI129">
        <v>34927.9</v>
      </c>
      <c r="EJ129">
        <v>40307.6</v>
      </c>
      <c r="EK129">
        <v>41100.1</v>
      </c>
      <c r="EL129">
        <v>46062.6</v>
      </c>
      <c r="EM129">
        <v>2.03513</v>
      </c>
      <c r="EN129">
        <v>2.0015</v>
      </c>
      <c r="EO129">
        <v>0.115559</v>
      </c>
      <c r="EP129">
        <v>0</v>
      </c>
      <c r="EQ129">
        <v>25.7829</v>
      </c>
      <c r="ER129">
        <v>999.9</v>
      </c>
      <c r="ES129">
        <v>67.5</v>
      </c>
      <c r="ET129">
        <v>27.4</v>
      </c>
      <c r="EU129">
        <v>24.4819</v>
      </c>
      <c r="EV129">
        <v>61.1226</v>
      </c>
      <c r="EW129">
        <v>31.6466</v>
      </c>
      <c r="EX129">
        <v>1</v>
      </c>
      <c r="EY129">
        <v>0.289489</v>
      </c>
      <c r="EZ129">
        <v>0.462881</v>
      </c>
      <c r="FA129">
        <v>20.2748</v>
      </c>
      <c r="FB129">
        <v>5.18824</v>
      </c>
      <c r="FC129">
        <v>11.9441</v>
      </c>
      <c r="FD129">
        <v>4.9556</v>
      </c>
      <c r="FE129">
        <v>3.285</v>
      </c>
      <c r="FF129">
        <v>9999</v>
      </c>
      <c r="FG129">
        <v>9999</v>
      </c>
      <c r="FH129">
        <v>9999</v>
      </c>
      <c r="FI129">
        <v>999.9</v>
      </c>
      <c r="FJ129">
        <v>1.86127</v>
      </c>
      <c r="FK129">
        <v>1.86264</v>
      </c>
      <c r="FL129">
        <v>1.86005</v>
      </c>
      <c r="FM129">
        <v>1.85837</v>
      </c>
      <c r="FN129">
        <v>1.86216</v>
      </c>
      <c r="FO129">
        <v>1.85891</v>
      </c>
      <c r="FP129">
        <v>1.85791</v>
      </c>
      <c r="FQ129">
        <v>1.86081</v>
      </c>
      <c r="FR129">
        <v>0</v>
      </c>
      <c r="FS129">
        <v>0</v>
      </c>
      <c r="FT129">
        <v>0</v>
      </c>
      <c r="FU129">
        <v>4.5</v>
      </c>
      <c r="FV129" t="s">
        <v>361</v>
      </c>
      <c r="FW129" t="s">
        <v>362</v>
      </c>
      <c r="FX129" t="s">
        <v>363</v>
      </c>
      <c r="FY129" t="s">
        <v>364</v>
      </c>
      <c r="FZ129" t="s">
        <v>364</v>
      </c>
      <c r="GA129" t="s">
        <v>363</v>
      </c>
      <c r="GB129">
        <v>0</v>
      </c>
      <c r="GC129">
        <v>100</v>
      </c>
      <c r="GD129">
        <v>100</v>
      </c>
      <c r="GE129">
        <v>-0.361</v>
      </c>
      <c r="GF129">
        <v>0.2978</v>
      </c>
      <c r="GG129">
        <v>-1.589593225013521</v>
      </c>
      <c r="GH129">
        <v>0.00192992804097616</v>
      </c>
      <c r="GI129">
        <v>3.244687122451424E-06</v>
      </c>
      <c r="GJ129">
        <v>-2.087531120305573E-09</v>
      </c>
      <c r="GK129">
        <v>0.05776174702018427</v>
      </c>
      <c r="GL129">
        <v>0.005089068596103195</v>
      </c>
      <c r="GM129">
        <v>0.0003257216593697226</v>
      </c>
      <c r="GN129">
        <v>-1.562898368296355E-06</v>
      </c>
      <c r="GO129">
        <v>0</v>
      </c>
      <c r="GP129">
        <v>1257</v>
      </c>
      <c r="GQ129">
        <v>1</v>
      </c>
      <c r="GR129">
        <v>31</v>
      </c>
      <c r="GS129">
        <v>265.2</v>
      </c>
      <c r="GT129">
        <v>265.2</v>
      </c>
      <c r="GU129">
        <v>1.07788</v>
      </c>
      <c r="GV129">
        <v>2.39868</v>
      </c>
      <c r="GW129">
        <v>1.44775</v>
      </c>
      <c r="GX129">
        <v>2.20337</v>
      </c>
      <c r="GY129">
        <v>1.44653</v>
      </c>
      <c r="GZ129">
        <v>2.25464</v>
      </c>
      <c r="HA129">
        <v>33.1099</v>
      </c>
      <c r="HB129">
        <v>14.7537</v>
      </c>
      <c r="HC129">
        <v>18</v>
      </c>
      <c r="HD129">
        <v>531.619</v>
      </c>
      <c r="HE129">
        <v>523.338</v>
      </c>
      <c r="HF129">
        <v>24.9997</v>
      </c>
      <c r="HG129">
        <v>30.6931</v>
      </c>
      <c r="HH129">
        <v>30</v>
      </c>
      <c r="HI129">
        <v>31.042</v>
      </c>
      <c r="HJ129">
        <v>31.0471</v>
      </c>
      <c r="HK129">
        <v>21.5688</v>
      </c>
      <c r="HL129">
        <v>20.0583</v>
      </c>
      <c r="HM129">
        <v>100</v>
      </c>
      <c r="HN129">
        <v>25</v>
      </c>
      <c r="HO129">
        <v>420</v>
      </c>
      <c r="HP129">
        <v>21.5</v>
      </c>
      <c r="HQ129">
        <v>103.153</v>
      </c>
      <c r="HR129">
        <v>102.028</v>
      </c>
    </row>
    <row r="130" spans="1:226">
      <c r="A130">
        <v>112</v>
      </c>
      <c r="B130">
        <v>1774682240.5</v>
      </c>
      <c r="C130">
        <v>494.5</v>
      </c>
      <c r="D130" t="s">
        <v>586</v>
      </c>
      <c r="E130" t="s">
        <v>587</v>
      </c>
      <c r="F130">
        <v>5</v>
      </c>
      <c r="I130">
        <v>1774682237.6</v>
      </c>
      <c r="J130">
        <f>(K130)/1000</f>
        <v>0</v>
      </c>
      <c r="K130">
        <f>IF(BF130, AN130, AH130)</f>
        <v>0</v>
      </c>
      <c r="L130">
        <f>IF(BF130, AI130, AG130)</f>
        <v>0</v>
      </c>
      <c r="M130">
        <f>BH130 - IF(AU130&gt;1, L130*BB130*100.0/(AW130), 0)</f>
        <v>0</v>
      </c>
      <c r="N130">
        <f>((T130-J130/2)*M130-L130)/(T130+J130/2)</f>
        <v>0</v>
      </c>
      <c r="O130">
        <f>N130*(BO130+BP130)/1000.0</f>
        <v>0</v>
      </c>
      <c r="P130">
        <f>(BH130 - IF(AU130&gt;1, L130*BB130*100.0/(AW130), 0))*(BO130+BP130)/1000.0</f>
        <v>0</v>
      </c>
      <c r="Q130">
        <f>2.0/((1/S130-1/R130)+SIGN(S130)*SQRT((1/S130-1/R130)*(1/S130-1/R130) + 4*BC130/((BC130+1)*(BC130+1))*(2*1/S130*1/R130-1/R130*1/R130)))</f>
        <v>0</v>
      </c>
      <c r="R130">
        <f>IF(LEFT(BD130,1)&lt;&gt;"0",IF(LEFT(BD130,1)="1",3.0,BE130),$D$5+$E$5*(BV130*BO130/($K$5*1000))+$F$5*(BV130*BO130/($K$5*1000))*MAX(MIN(BB130,$J$5),$I$5)*MAX(MIN(BB130,$J$5),$I$5)+$G$5*MAX(MIN(BB130,$J$5),$I$5)*(BV130*BO130/($K$5*1000))+$H$5*(BV130*BO130/($K$5*1000))*(BV130*BO130/($K$5*1000)))</f>
        <v>0</v>
      </c>
      <c r="S130">
        <f>J130*(1000-(1000*0.61365*exp(17.502*W130/(240.97+W130))/(BO130+BP130)+BJ130)/2)/(1000*0.61365*exp(17.502*W130/(240.97+W130))/(BO130+BP130)-BJ130)</f>
        <v>0</v>
      </c>
      <c r="T130">
        <f>1/((BC130+1)/(Q130/1.6)+1/(R130/1.37)) + BC130/((BC130+1)/(Q130/1.6) + BC130/(R130/1.37))</f>
        <v>0</v>
      </c>
      <c r="U130">
        <f>(AX130*BA130)</f>
        <v>0</v>
      </c>
      <c r="V130">
        <f>(BQ130+(U130+2*0.95*5.67E-8*(((BQ130+$B$9)+273)^4-(BQ130+273)^4)-44100*J130)/(1.84*29.3*R130+8*0.95*5.67E-8*(BQ130+273)^3))</f>
        <v>0</v>
      </c>
      <c r="W130">
        <f>($C$9*BR130+$D$9*BS130+$E$9*V130)</f>
        <v>0</v>
      </c>
      <c r="X130">
        <f>0.61365*exp(17.502*W130/(240.97+W130))</f>
        <v>0</v>
      </c>
      <c r="Y130">
        <f>(Z130/AA130*100)</f>
        <v>0</v>
      </c>
      <c r="Z130">
        <f>BJ130*(BO130+BP130)/1000</f>
        <v>0</v>
      </c>
      <c r="AA130">
        <f>0.61365*exp(17.502*BQ130/(240.97+BQ130))</f>
        <v>0</v>
      </c>
      <c r="AB130">
        <f>(X130-BJ130*(BO130+BP130)/1000)</f>
        <v>0</v>
      </c>
      <c r="AC130">
        <f>(-J130*44100)</f>
        <v>0</v>
      </c>
      <c r="AD130">
        <f>2*29.3*R130*0.92*(BQ130-W130)</f>
        <v>0</v>
      </c>
      <c r="AE130">
        <f>2*0.95*5.67E-8*(((BQ130+$B$9)+273)^4-(W130+273)^4)</f>
        <v>0</v>
      </c>
      <c r="AF130">
        <f>U130+AE130+AC130+AD130</f>
        <v>0</v>
      </c>
      <c r="AG130">
        <f>BN130*AU130*(BI130-BH130*(1000-AU130*BK130)/(1000-AU130*BJ130))/(100*BB130)</f>
        <v>0</v>
      </c>
      <c r="AH130">
        <f>1000*BN130*AU130*(BJ130-BK130)/(100*BB130*(1000-AU130*BJ130))</f>
        <v>0</v>
      </c>
      <c r="AI130">
        <f>(AJ130 - AK130 - BO130*1E3/(8.314*(BQ130+273.15)) * AM130/BN130 * AL130) * BN130/(100*BB130) * (1000 - BK130)/1000</f>
        <v>0</v>
      </c>
      <c r="AJ130">
        <v>429.2519482273944</v>
      </c>
      <c r="AK130">
        <v>428.8555818181817</v>
      </c>
      <c r="AL130">
        <v>-1.680263709796506E-05</v>
      </c>
      <c r="AM130">
        <v>61.35787655002243</v>
      </c>
      <c r="AN130">
        <f>(AP130 - AO130 + BO130*1E3/(8.314*(BQ130+273.15)) * AR130/BN130 * AQ130) * BN130/(100*BB130) * 1000/(1000 - AP130)</f>
        <v>0</v>
      </c>
      <c r="AO130">
        <v>21.54585856550913</v>
      </c>
      <c r="AP130">
        <v>21.53548321678323</v>
      </c>
      <c r="AQ130">
        <v>-1.602713498113348E-06</v>
      </c>
      <c r="AR130">
        <v>91.88205700752289</v>
      </c>
      <c r="AS130">
        <v>0</v>
      </c>
      <c r="AT130">
        <v>0</v>
      </c>
      <c r="AU130">
        <f>IF(AS130*$H$15&gt;=AW130,1.0,(AW130/(AW130-AS130*$H$15)))</f>
        <v>0</v>
      </c>
      <c r="AV130">
        <f>(AU130-1)*100</f>
        <v>0</v>
      </c>
      <c r="AW130">
        <f>MAX(0,($B$15+$C$15*BV130)/(1+$D$15*BV130)*BO130/(BQ130+273)*$E$15)</f>
        <v>0</v>
      </c>
      <c r="AX130">
        <f>$B$13*BW130+$C$13*BX130+$F$13*CI130*(1-CL130)</f>
        <v>0</v>
      </c>
      <c r="AY130">
        <f>AX130*AZ130</f>
        <v>0</v>
      </c>
      <c r="AZ130">
        <f>($B$13*$D$11+$C$13*$D$11+$F$13*((CV130+CN130)/MAX(CV130+CN130+CW130, 0.1)*$I$11+CW130/MAX(CV130+CN130+CW130, 0.1)*$J$11))/($B$13+$C$13+$F$13)</f>
        <v>0</v>
      </c>
      <c r="BA130">
        <f>($B$13*$K$11+$C$13*$K$11+$F$13*((CV130+CN130)/MAX(CV130+CN130+CW130, 0.1)*$P$11+CW130/MAX(CV130+CN130+CW130, 0.1)*$Q$11))/($B$13+$C$13+$F$13)</f>
        <v>0</v>
      </c>
      <c r="BB130">
        <v>6</v>
      </c>
      <c r="BC130">
        <v>0.5</v>
      </c>
      <c r="BD130" t="s">
        <v>358</v>
      </c>
      <c r="BE130">
        <v>2</v>
      </c>
      <c r="BF130" t="b">
        <v>1</v>
      </c>
      <c r="BG130">
        <v>1774682237.6</v>
      </c>
      <c r="BH130">
        <v>419.6312999999999</v>
      </c>
      <c r="BI130">
        <v>419.9887000000001</v>
      </c>
      <c r="BJ130">
        <v>21.53527</v>
      </c>
      <c r="BK130">
        <v>21.54614</v>
      </c>
      <c r="BL130">
        <v>419.9924999999999</v>
      </c>
      <c r="BM130">
        <v>21.23748</v>
      </c>
      <c r="BN130">
        <v>500.0323</v>
      </c>
      <c r="BO130">
        <v>101.0226</v>
      </c>
      <c r="BP130">
        <v>0.09994505999999999</v>
      </c>
      <c r="BQ130">
        <v>26.79567</v>
      </c>
      <c r="BR130">
        <v>27.66877</v>
      </c>
      <c r="BS130">
        <v>999.9</v>
      </c>
      <c r="BT130">
        <v>0</v>
      </c>
      <c r="BU130">
        <v>0</v>
      </c>
      <c r="BV130">
        <v>10016.94</v>
      </c>
      <c r="BW130">
        <v>0</v>
      </c>
      <c r="BX130">
        <v>0.3833920000000001</v>
      </c>
      <c r="BY130">
        <v>-0.3575836</v>
      </c>
      <c r="BZ130">
        <v>428.8671000000001</v>
      </c>
      <c r="CA130">
        <v>429.2372999999999</v>
      </c>
      <c r="CB130">
        <v>-0.01085624</v>
      </c>
      <c r="CC130">
        <v>419.9887000000001</v>
      </c>
      <c r="CD130">
        <v>21.54614</v>
      </c>
      <c r="CE130">
        <v>2.175551</v>
      </c>
      <c r="CF130">
        <v>2.176648</v>
      </c>
      <c r="CG130">
        <v>18.78339</v>
      </c>
      <c r="CH130">
        <v>18.79145</v>
      </c>
      <c r="CI130">
        <v>1499.996</v>
      </c>
      <c r="CJ130">
        <v>0</v>
      </c>
      <c r="CK130">
        <v>1</v>
      </c>
      <c r="CL130">
        <v>0</v>
      </c>
      <c r="CM130">
        <v>1.59293</v>
      </c>
      <c r="CN130">
        <v>0</v>
      </c>
      <c r="CO130">
        <v>79.05404</v>
      </c>
      <c r="CP130">
        <v>7673.481999999999</v>
      </c>
      <c r="CQ130">
        <v>38.5</v>
      </c>
      <c r="CR130">
        <v>39.7311</v>
      </c>
      <c r="CS130">
        <v>39.1746</v>
      </c>
      <c r="CT130">
        <v>38.25</v>
      </c>
      <c r="CU130">
        <v>38.562</v>
      </c>
      <c r="CV130">
        <v>0</v>
      </c>
      <c r="CW130">
        <v>1499.996</v>
      </c>
      <c r="CX130">
        <v>0</v>
      </c>
      <c r="CY130">
        <v>1774682238.8</v>
      </c>
      <c r="CZ130">
        <v>0</v>
      </c>
      <c r="DA130">
        <v>1774666326.5</v>
      </c>
      <c r="DB130" t="s">
        <v>359</v>
      </c>
      <c r="DC130">
        <v>1774666322</v>
      </c>
      <c r="DD130">
        <v>1774666326.5</v>
      </c>
      <c r="DE130">
        <v>2</v>
      </c>
      <c r="DF130">
        <v>0.343</v>
      </c>
      <c r="DG130">
        <v>-0.026</v>
      </c>
      <c r="DH130">
        <v>-0.36</v>
      </c>
      <c r="DI130">
        <v>0.298</v>
      </c>
      <c r="DJ130">
        <v>420</v>
      </c>
      <c r="DK130">
        <v>22</v>
      </c>
      <c r="DL130">
        <v>0.17</v>
      </c>
      <c r="DM130">
        <v>0.02</v>
      </c>
      <c r="DN130">
        <v>-0.37933875</v>
      </c>
      <c r="DO130">
        <v>0.009881110694184703</v>
      </c>
      <c r="DP130">
        <v>0.02722718825342602</v>
      </c>
      <c r="DQ130">
        <v>1</v>
      </c>
      <c r="DR130">
        <v>-0.0113233505</v>
      </c>
      <c r="DS130">
        <v>-0.004330458011257025</v>
      </c>
      <c r="DT130">
        <v>0.001702366121172161</v>
      </c>
      <c r="DU130">
        <v>1</v>
      </c>
      <c r="DV130">
        <v>2</v>
      </c>
      <c r="DW130">
        <v>2</v>
      </c>
      <c r="DX130" t="s">
        <v>360</v>
      </c>
      <c r="DY130">
        <v>3.13054</v>
      </c>
      <c r="DZ130">
        <v>2.80662</v>
      </c>
      <c r="EA130">
        <v>0.09976690000000001</v>
      </c>
      <c r="EB130">
        <v>0.0994814</v>
      </c>
      <c r="EC130">
        <v>0.105983</v>
      </c>
      <c r="ED130">
        <v>0.105704</v>
      </c>
      <c r="EE130">
        <v>21150.8</v>
      </c>
      <c r="EF130">
        <v>27421</v>
      </c>
      <c r="EG130">
        <v>26449.8</v>
      </c>
      <c r="EH130">
        <v>33002.9</v>
      </c>
      <c r="EI130">
        <v>34927.8</v>
      </c>
      <c r="EJ130">
        <v>40307.4</v>
      </c>
      <c r="EK130">
        <v>41100.1</v>
      </c>
      <c r="EL130">
        <v>46062.4</v>
      </c>
      <c r="EM130">
        <v>2.03527</v>
      </c>
      <c r="EN130">
        <v>2.00143</v>
      </c>
      <c r="EO130">
        <v>0.115</v>
      </c>
      <c r="EP130">
        <v>0</v>
      </c>
      <c r="EQ130">
        <v>25.7807</v>
      </c>
      <c r="ER130">
        <v>999.9</v>
      </c>
      <c r="ES130">
        <v>67.5</v>
      </c>
      <c r="ET130">
        <v>27.4</v>
      </c>
      <c r="EU130">
        <v>24.4827</v>
      </c>
      <c r="EV130">
        <v>61.1726</v>
      </c>
      <c r="EW130">
        <v>31.5304</v>
      </c>
      <c r="EX130">
        <v>1</v>
      </c>
      <c r="EY130">
        <v>0.289766</v>
      </c>
      <c r="EZ130">
        <v>0.461558</v>
      </c>
      <c r="FA130">
        <v>20.2749</v>
      </c>
      <c r="FB130">
        <v>5.18839</v>
      </c>
      <c r="FC130">
        <v>11.9441</v>
      </c>
      <c r="FD130">
        <v>4.95575</v>
      </c>
      <c r="FE130">
        <v>3.285</v>
      </c>
      <c r="FF130">
        <v>9999</v>
      </c>
      <c r="FG130">
        <v>9999</v>
      </c>
      <c r="FH130">
        <v>9999</v>
      </c>
      <c r="FI130">
        <v>999.9</v>
      </c>
      <c r="FJ130">
        <v>1.86127</v>
      </c>
      <c r="FK130">
        <v>1.86264</v>
      </c>
      <c r="FL130">
        <v>1.86005</v>
      </c>
      <c r="FM130">
        <v>1.85837</v>
      </c>
      <c r="FN130">
        <v>1.86216</v>
      </c>
      <c r="FO130">
        <v>1.85893</v>
      </c>
      <c r="FP130">
        <v>1.85791</v>
      </c>
      <c r="FQ130">
        <v>1.86081</v>
      </c>
      <c r="FR130">
        <v>0</v>
      </c>
      <c r="FS130">
        <v>0</v>
      </c>
      <c r="FT130">
        <v>0</v>
      </c>
      <c r="FU130">
        <v>4.5</v>
      </c>
      <c r="FV130" t="s">
        <v>361</v>
      </c>
      <c r="FW130" t="s">
        <v>362</v>
      </c>
      <c r="FX130" t="s">
        <v>363</v>
      </c>
      <c r="FY130" t="s">
        <v>364</v>
      </c>
      <c r="FZ130" t="s">
        <v>364</v>
      </c>
      <c r="GA130" t="s">
        <v>363</v>
      </c>
      <c r="GB130">
        <v>0</v>
      </c>
      <c r="GC130">
        <v>100</v>
      </c>
      <c r="GD130">
        <v>100</v>
      </c>
      <c r="GE130">
        <v>-0.362</v>
      </c>
      <c r="GF130">
        <v>0.2978</v>
      </c>
      <c r="GG130">
        <v>-1.589593225013521</v>
      </c>
      <c r="GH130">
        <v>0.00192992804097616</v>
      </c>
      <c r="GI130">
        <v>3.244687122451424E-06</v>
      </c>
      <c r="GJ130">
        <v>-2.087531120305573E-09</v>
      </c>
      <c r="GK130">
        <v>0.05776174702018427</v>
      </c>
      <c r="GL130">
        <v>0.005089068596103195</v>
      </c>
      <c r="GM130">
        <v>0.0003257216593697226</v>
      </c>
      <c r="GN130">
        <v>-1.562898368296355E-06</v>
      </c>
      <c r="GO130">
        <v>0</v>
      </c>
      <c r="GP130">
        <v>1257</v>
      </c>
      <c r="GQ130">
        <v>1</v>
      </c>
      <c r="GR130">
        <v>31</v>
      </c>
      <c r="GS130">
        <v>265.3</v>
      </c>
      <c r="GT130">
        <v>265.2</v>
      </c>
      <c r="GU130">
        <v>1.0791</v>
      </c>
      <c r="GV130">
        <v>2.3999</v>
      </c>
      <c r="GW130">
        <v>1.44775</v>
      </c>
      <c r="GX130">
        <v>2.20215</v>
      </c>
      <c r="GY130">
        <v>1.44653</v>
      </c>
      <c r="GZ130">
        <v>2.31689</v>
      </c>
      <c r="HA130">
        <v>33.1099</v>
      </c>
      <c r="HB130">
        <v>14.7537</v>
      </c>
      <c r="HC130">
        <v>18</v>
      </c>
      <c r="HD130">
        <v>531.723</v>
      </c>
      <c r="HE130">
        <v>523.287</v>
      </c>
      <c r="HF130">
        <v>24.9996</v>
      </c>
      <c r="HG130">
        <v>30.6931</v>
      </c>
      <c r="HH130">
        <v>30.0002</v>
      </c>
      <c r="HI130">
        <v>31.043</v>
      </c>
      <c r="HJ130">
        <v>31.0471</v>
      </c>
      <c r="HK130">
        <v>21.5701</v>
      </c>
      <c r="HL130">
        <v>20.0583</v>
      </c>
      <c r="HM130">
        <v>100</v>
      </c>
      <c r="HN130">
        <v>25</v>
      </c>
      <c r="HO130">
        <v>420</v>
      </c>
      <c r="HP130">
        <v>21.5</v>
      </c>
      <c r="HQ130">
        <v>103.154</v>
      </c>
      <c r="HR130">
        <v>102.028</v>
      </c>
    </row>
    <row r="131" spans="1:226">
      <c r="A131">
        <v>113</v>
      </c>
      <c r="B131">
        <v>1774682244.5</v>
      </c>
      <c r="C131">
        <v>498.5</v>
      </c>
      <c r="D131" t="s">
        <v>588</v>
      </c>
      <c r="E131" t="s">
        <v>589</v>
      </c>
      <c r="F131">
        <v>5</v>
      </c>
      <c r="I131">
        <v>1774682241.6</v>
      </c>
      <c r="J131">
        <f>(K131)/1000</f>
        <v>0</v>
      </c>
      <c r="K131">
        <f>IF(BF131, AN131, AH131)</f>
        <v>0</v>
      </c>
      <c r="L131">
        <f>IF(BF131, AI131, AG131)</f>
        <v>0</v>
      </c>
      <c r="M131">
        <f>BH131 - IF(AU131&gt;1, L131*BB131*100.0/(AW131), 0)</f>
        <v>0</v>
      </c>
      <c r="N131">
        <f>((T131-J131/2)*M131-L131)/(T131+J131/2)</f>
        <v>0</v>
      </c>
      <c r="O131">
        <f>N131*(BO131+BP131)/1000.0</f>
        <v>0</v>
      </c>
      <c r="P131">
        <f>(BH131 - IF(AU131&gt;1, L131*BB131*100.0/(AW131), 0))*(BO131+BP131)/1000.0</f>
        <v>0</v>
      </c>
      <c r="Q131">
        <f>2.0/((1/S131-1/R131)+SIGN(S131)*SQRT((1/S131-1/R131)*(1/S131-1/R131) + 4*BC131/((BC131+1)*(BC131+1))*(2*1/S131*1/R131-1/R131*1/R131)))</f>
        <v>0</v>
      </c>
      <c r="R131">
        <f>IF(LEFT(BD131,1)&lt;&gt;"0",IF(LEFT(BD131,1)="1",3.0,BE131),$D$5+$E$5*(BV131*BO131/($K$5*1000))+$F$5*(BV131*BO131/($K$5*1000))*MAX(MIN(BB131,$J$5),$I$5)*MAX(MIN(BB131,$J$5),$I$5)+$G$5*MAX(MIN(BB131,$J$5),$I$5)*(BV131*BO131/($K$5*1000))+$H$5*(BV131*BO131/($K$5*1000))*(BV131*BO131/($K$5*1000)))</f>
        <v>0</v>
      </c>
      <c r="S131">
        <f>J131*(1000-(1000*0.61365*exp(17.502*W131/(240.97+W131))/(BO131+BP131)+BJ131)/2)/(1000*0.61365*exp(17.502*W131/(240.97+W131))/(BO131+BP131)-BJ131)</f>
        <v>0</v>
      </c>
      <c r="T131">
        <f>1/((BC131+1)/(Q131/1.6)+1/(R131/1.37)) + BC131/((BC131+1)/(Q131/1.6) + BC131/(R131/1.37))</f>
        <v>0</v>
      </c>
      <c r="U131">
        <f>(AX131*BA131)</f>
        <v>0</v>
      </c>
      <c r="V131">
        <f>(BQ131+(U131+2*0.95*5.67E-8*(((BQ131+$B$9)+273)^4-(BQ131+273)^4)-44100*J131)/(1.84*29.3*R131+8*0.95*5.67E-8*(BQ131+273)^3))</f>
        <v>0</v>
      </c>
      <c r="W131">
        <f>($C$9*BR131+$D$9*BS131+$E$9*V131)</f>
        <v>0</v>
      </c>
      <c r="X131">
        <f>0.61365*exp(17.502*W131/(240.97+W131))</f>
        <v>0</v>
      </c>
      <c r="Y131">
        <f>(Z131/AA131*100)</f>
        <v>0</v>
      </c>
      <c r="Z131">
        <f>BJ131*(BO131+BP131)/1000</f>
        <v>0</v>
      </c>
      <c r="AA131">
        <f>0.61365*exp(17.502*BQ131/(240.97+BQ131))</f>
        <v>0</v>
      </c>
      <c r="AB131">
        <f>(X131-BJ131*(BO131+BP131)/1000)</f>
        <v>0</v>
      </c>
      <c r="AC131">
        <f>(-J131*44100)</f>
        <v>0</v>
      </c>
      <c r="AD131">
        <f>2*29.3*R131*0.92*(BQ131-W131)</f>
        <v>0</v>
      </c>
      <c r="AE131">
        <f>2*0.95*5.67E-8*(((BQ131+$B$9)+273)^4-(W131+273)^4)</f>
        <v>0</v>
      </c>
      <c r="AF131">
        <f>U131+AE131+AC131+AD131</f>
        <v>0</v>
      </c>
      <c r="AG131">
        <f>BN131*AU131*(BI131-BH131*(1000-AU131*BK131)/(1000-AU131*BJ131))/(100*BB131)</f>
        <v>0</v>
      </c>
      <c r="AH131">
        <f>1000*BN131*AU131*(BJ131-BK131)/(100*BB131*(1000-AU131*BJ131))</f>
        <v>0</v>
      </c>
      <c r="AI131">
        <f>(AJ131 - AK131 - BO131*1E3/(8.314*(BQ131+273.15)) * AM131/BN131 * AL131) * BN131/(100*BB131) * (1000 - BK131)/1000</f>
        <v>0</v>
      </c>
      <c r="AJ131">
        <v>429.2642227257263</v>
      </c>
      <c r="AK131">
        <v>428.8567030303029</v>
      </c>
      <c r="AL131">
        <v>-4.347520653566724E-06</v>
      </c>
      <c r="AM131">
        <v>61.35787655002243</v>
      </c>
      <c r="AN131">
        <f>(AP131 - AO131 + BO131*1E3/(8.314*(BQ131+273.15)) * AR131/BN131 * AQ131) * BN131/(100*BB131) * 1000/(1000 - AP131)</f>
        <v>0</v>
      </c>
      <c r="AO131">
        <v>21.54597503857746</v>
      </c>
      <c r="AP131">
        <v>21.53654405594406</v>
      </c>
      <c r="AQ131">
        <v>3.546155588293349E-06</v>
      </c>
      <c r="AR131">
        <v>91.88205700752289</v>
      </c>
      <c r="AS131">
        <v>0</v>
      </c>
      <c r="AT131">
        <v>0</v>
      </c>
      <c r="AU131">
        <f>IF(AS131*$H$15&gt;=AW131,1.0,(AW131/(AW131-AS131*$H$15)))</f>
        <v>0</v>
      </c>
      <c r="AV131">
        <f>(AU131-1)*100</f>
        <v>0</v>
      </c>
      <c r="AW131">
        <f>MAX(0,($B$15+$C$15*BV131)/(1+$D$15*BV131)*BO131/(BQ131+273)*$E$15)</f>
        <v>0</v>
      </c>
      <c r="AX131">
        <f>$B$13*BW131+$C$13*BX131+$F$13*CI131*(1-CL131)</f>
        <v>0</v>
      </c>
      <c r="AY131">
        <f>AX131*AZ131</f>
        <v>0</v>
      </c>
      <c r="AZ131">
        <f>($B$13*$D$11+$C$13*$D$11+$F$13*((CV131+CN131)/MAX(CV131+CN131+CW131, 0.1)*$I$11+CW131/MAX(CV131+CN131+CW131, 0.1)*$J$11))/($B$13+$C$13+$F$13)</f>
        <v>0</v>
      </c>
      <c r="BA131">
        <f>($B$13*$K$11+$C$13*$K$11+$F$13*((CV131+CN131)/MAX(CV131+CN131+CW131, 0.1)*$P$11+CW131/MAX(CV131+CN131+CW131, 0.1)*$Q$11))/($B$13+$C$13+$F$13)</f>
        <v>0</v>
      </c>
      <c r="BB131">
        <v>6</v>
      </c>
      <c r="BC131">
        <v>0.5</v>
      </c>
      <c r="BD131" t="s">
        <v>358</v>
      </c>
      <c r="BE131">
        <v>2</v>
      </c>
      <c r="BF131" t="b">
        <v>1</v>
      </c>
      <c r="BG131">
        <v>1774682241.6</v>
      </c>
      <c r="BH131">
        <v>419.6291</v>
      </c>
      <c r="BI131">
        <v>420.0086</v>
      </c>
      <c r="BJ131">
        <v>21.53628</v>
      </c>
      <c r="BK131">
        <v>21.546</v>
      </c>
      <c r="BL131">
        <v>419.9905</v>
      </c>
      <c r="BM131">
        <v>21.23848</v>
      </c>
      <c r="BN131">
        <v>500.0446</v>
      </c>
      <c r="BO131">
        <v>101.0225</v>
      </c>
      <c r="BP131">
        <v>0.1002008</v>
      </c>
      <c r="BQ131">
        <v>26.79672</v>
      </c>
      <c r="BR131">
        <v>27.66243</v>
      </c>
      <c r="BS131">
        <v>999.9</v>
      </c>
      <c r="BT131">
        <v>0</v>
      </c>
      <c r="BU131">
        <v>0</v>
      </c>
      <c r="BV131">
        <v>9984.186</v>
      </c>
      <c r="BW131">
        <v>0</v>
      </c>
      <c r="BX131">
        <v>0.3833920000000001</v>
      </c>
      <c r="BY131">
        <v>-0.3794313</v>
      </c>
      <c r="BZ131">
        <v>428.8654</v>
      </c>
      <c r="CA131">
        <v>429.2574000000001</v>
      </c>
      <c r="CB131">
        <v>-0.009717557</v>
      </c>
      <c r="CC131">
        <v>420.0086</v>
      </c>
      <c r="CD131">
        <v>21.546</v>
      </c>
      <c r="CE131">
        <v>2.175651</v>
      </c>
      <c r="CF131">
        <v>2.176634</v>
      </c>
      <c r="CG131">
        <v>18.78414</v>
      </c>
      <c r="CH131">
        <v>18.79136</v>
      </c>
      <c r="CI131">
        <v>1499.993</v>
      </c>
      <c r="CJ131">
        <v>0</v>
      </c>
      <c r="CK131">
        <v>1</v>
      </c>
      <c r="CL131">
        <v>0</v>
      </c>
      <c r="CM131">
        <v>1.45156</v>
      </c>
      <c r="CN131">
        <v>0</v>
      </c>
      <c r="CO131">
        <v>79.03134</v>
      </c>
      <c r="CP131">
        <v>7673.463000000001</v>
      </c>
      <c r="CQ131">
        <v>38.5</v>
      </c>
      <c r="CR131">
        <v>39.6996</v>
      </c>
      <c r="CS131">
        <v>39.1746</v>
      </c>
      <c r="CT131">
        <v>38.2374</v>
      </c>
      <c r="CU131">
        <v>38.5434</v>
      </c>
      <c r="CV131">
        <v>0</v>
      </c>
      <c r="CW131">
        <v>1499.993</v>
      </c>
      <c r="CX131">
        <v>0</v>
      </c>
      <c r="CY131">
        <v>1774682243</v>
      </c>
      <c r="CZ131">
        <v>0</v>
      </c>
      <c r="DA131">
        <v>1774666326.5</v>
      </c>
      <c r="DB131" t="s">
        <v>359</v>
      </c>
      <c r="DC131">
        <v>1774666322</v>
      </c>
      <c r="DD131">
        <v>1774666326.5</v>
      </c>
      <c r="DE131">
        <v>2</v>
      </c>
      <c r="DF131">
        <v>0.343</v>
      </c>
      <c r="DG131">
        <v>-0.026</v>
      </c>
      <c r="DH131">
        <v>-0.36</v>
      </c>
      <c r="DI131">
        <v>0.298</v>
      </c>
      <c r="DJ131">
        <v>420</v>
      </c>
      <c r="DK131">
        <v>22</v>
      </c>
      <c r="DL131">
        <v>0.17</v>
      </c>
      <c r="DM131">
        <v>0.02</v>
      </c>
      <c r="DN131">
        <v>-0.38438715</v>
      </c>
      <c r="DO131">
        <v>0.09022709943714814</v>
      </c>
      <c r="DP131">
        <v>0.02565014412001422</v>
      </c>
      <c r="DQ131">
        <v>1</v>
      </c>
      <c r="DR131">
        <v>-0.01132888175</v>
      </c>
      <c r="DS131">
        <v>0.01050268559099439</v>
      </c>
      <c r="DT131">
        <v>0.001690308043990632</v>
      </c>
      <c r="DU131">
        <v>1</v>
      </c>
      <c r="DV131">
        <v>2</v>
      </c>
      <c r="DW131">
        <v>2</v>
      </c>
      <c r="DX131" t="s">
        <v>360</v>
      </c>
      <c r="DY131">
        <v>3.13049</v>
      </c>
      <c r="DZ131">
        <v>2.8064</v>
      </c>
      <c r="EA131">
        <v>0.0997706</v>
      </c>
      <c r="EB131">
        <v>0.09948319999999999</v>
      </c>
      <c r="EC131">
        <v>0.105984</v>
      </c>
      <c r="ED131">
        <v>0.105706</v>
      </c>
      <c r="EE131">
        <v>21150.6</v>
      </c>
      <c r="EF131">
        <v>27421</v>
      </c>
      <c r="EG131">
        <v>26449.7</v>
      </c>
      <c r="EH131">
        <v>33003</v>
      </c>
      <c r="EI131">
        <v>34927.6</v>
      </c>
      <c r="EJ131">
        <v>40307.5</v>
      </c>
      <c r="EK131">
        <v>41100</v>
      </c>
      <c r="EL131">
        <v>46062.6</v>
      </c>
      <c r="EM131">
        <v>2.03542</v>
      </c>
      <c r="EN131">
        <v>2.0013</v>
      </c>
      <c r="EO131">
        <v>0.115056</v>
      </c>
      <c r="EP131">
        <v>0</v>
      </c>
      <c r="EQ131">
        <v>25.778</v>
      </c>
      <c r="ER131">
        <v>999.9</v>
      </c>
      <c r="ES131">
        <v>67.5</v>
      </c>
      <c r="ET131">
        <v>27.4</v>
      </c>
      <c r="EU131">
        <v>24.4827</v>
      </c>
      <c r="EV131">
        <v>61.2226</v>
      </c>
      <c r="EW131">
        <v>31.5224</v>
      </c>
      <c r="EX131">
        <v>1</v>
      </c>
      <c r="EY131">
        <v>0.289792</v>
      </c>
      <c r="EZ131">
        <v>0.460708</v>
      </c>
      <c r="FA131">
        <v>20.2748</v>
      </c>
      <c r="FB131">
        <v>5.18824</v>
      </c>
      <c r="FC131">
        <v>11.9441</v>
      </c>
      <c r="FD131">
        <v>4.95575</v>
      </c>
      <c r="FE131">
        <v>3.285</v>
      </c>
      <c r="FF131">
        <v>9999</v>
      </c>
      <c r="FG131">
        <v>9999</v>
      </c>
      <c r="FH131">
        <v>9999</v>
      </c>
      <c r="FI131">
        <v>999.9</v>
      </c>
      <c r="FJ131">
        <v>1.86127</v>
      </c>
      <c r="FK131">
        <v>1.86264</v>
      </c>
      <c r="FL131">
        <v>1.86005</v>
      </c>
      <c r="FM131">
        <v>1.85837</v>
      </c>
      <c r="FN131">
        <v>1.86217</v>
      </c>
      <c r="FO131">
        <v>1.85886</v>
      </c>
      <c r="FP131">
        <v>1.85791</v>
      </c>
      <c r="FQ131">
        <v>1.86081</v>
      </c>
      <c r="FR131">
        <v>0</v>
      </c>
      <c r="FS131">
        <v>0</v>
      </c>
      <c r="FT131">
        <v>0</v>
      </c>
      <c r="FU131">
        <v>4.5</v>
      </c>
      <c r="FV131" t="s">
        <v>361</v>
      </c>
      <c r="FW131" t="s">
        <v>362</v>
      </c>
      <c r="FX131" t="s">
        <v>363</v>
      </c>
      <c r="FY131" t="s">
        <v>364</v>
      </c>
      <c r="FZ131" t="s">
        <v>364</v>
      </c>
      <c r="GA131" t="s">
        <v>363</v>
      </c>
      <c r="GB131">
        <v>0</v>
      </c>
      <c r="GC131">
        <v>100</v>
      </c>
      <c r="GD131">
        <v>100</v>
      </c>
      <c r="GE131">
        <v>-0.361</v>
      </c>
      <c r="GF131">
        <v>0.2978</v>
      </c>
      <c r="GG131">
        <v>-1.589593225013521</v>
      </c>
      <c r="GH131">
        <v>0.00192992804097616</v>
      </c>
      <c r="GI131">
        <v>3.244687122451424E-06</v>
      </c>
      <c r="GJ131">
        <v>-2.087531120305573E-09</v>
      </c>
      <c r="GK131">
        <v>0.05776174702018427</v>
      </c>
      <c r="GL131">
        <v>0.005089068596103195</v>
      </c>
      <c r="GM131">
        <v>0.0003257216593697226</v>
      </c>
      <c r="GN131">
        <v>-1.562898368296355E-06</v>
      </c>
      <c r="GO131">
        <v>0</v>
      </c>
      <c r="GP131">
        <v>1257</v>
      </c>
      <c r="GQ131">
        <v>1</v>
      </c>
      <c r="GR131">
        <v>31</v>
      </c>
      <c r="GS131">
        <v>265.4</v>
      </c>
      <c r="GT131">
        <v>265.3</v>
      </c>
      <c r="GU131">
        <v>1.0791</v>
      </c>
      <c r="GV131">
        <v>2.39502</v>
      </c>
      <c r="GW131">
        <v>1.44775</v>
      </c>
      <c r="GX131">
        <v>2.20337</v>
      </c>
      <c r="GY131">
        <v>1.44653</v>
      </c>
      <c r="GZ131">
        <v>2.34741</v>
      </c>
      <c r="HA131">
        <v>33.1322</v>
      </c>
      <c r="HB131">
        <v>14.7537</v>
      </c>
      <c r="HC131">
        <v>18</v>
      </c>
      <c r="HD131">
        <v>531.818</v>
      </c>
      <c r="HE131">
        <v>523.203</v>
      </c>
      <c r="HF131">
        <v>24.9997</v>
      </c>
      <c r="HG131">
        <v>30.6942</v>
      </c>
      <c r="HH131">
        <v>30.0001</v>
      </c>
      <c r="HI131">
        <v>31.043</v>
      </c>
      <c r="HJ131">
        <v>31.0471</v>
      </c>
      <c r="HK131">
        <v>21.5702</v>
      </c>
      <c r="HL131">
        <v>20.0583</v>
      </c>
      <c r="HM131">
        <v>100</v>
      </c>
      <c r="HN131">
        <v>25</v>
      </c>
      <c r="HO131">
        <v>420</v>
      </c>
      <c r="HP131">
        <v>21.5</v>
      </c>
      <c r="HQ131">
        <v>103.153</v>
      </c>
      <c r="HR131">
        <v>102.028</v>
      </c>
    </row>
    <row r="132" spans="1:226">
      <c r="A132">
        <v>114</v>
      </c>
      <c r="B132">
        <v>1774682248.5</v>
      </c>
      <c r="C132">
        <v>502.5</v>
      </c>
      <c r="D132" t="s">
        <v>590</v>
      </c>
      <c r="E132" t="s">
        <v>591</v>
      </c>
      <c r="F132">
        <v>5</v>
      </c>
      <c r="I132">
        <v>1774682245.6</v>
      </c>
      <c r="J132">
        <f>(K132)/1000</f>
        <v>0</v>
      </c>
      <c r="K132">
        <f>IF(BF132, AN132, AH132)</f>
        <v>0</v>
      </c>
      <c r="L132">
        <f>IF(BF132, AI132, AG132)</f>
        <v>0</v>
      </c>
      <c r="M132">
        <f>BH132 - IF(AU132&gt;1, L132*BB132*100.0/(AW132), 0)</f>
        <v>0</v>
      </c>
      <c r="N132">
        <f>((T132-J132/2)*M132-L132)/(T132+J132/2)</f>
        <v>0</v>
      </c>
      <c r="O132">
        <f>N132*(BO132+BP132)/1000.0</f>
        <v>0</v>
      </c>
      <c r="P132">
        <f>(BH132 - IF(AU132&gt;1, L132*BB132*100.0/(AW132), 0))*(BO132+BP132)/1000.0</f>
        <v>0</v>
      </c>
      <c r="Q132">
        <f>2.0/((1/S132-1/R132)+SIGN(S132)*SQRT((1/S132-1/R132)*(1/S132-1/R132) + 4*BC132/((BC132+1)*(BC132+1))*(2*1/S132*1/R132-1/R132*1/R132)))</f>
        <v>0</v>
      </c>
      <c r="R132">
        <f>IF(LEFT(BD132,1)&lt;&gt;"0",IF(LEFT(BD132,1)="1",3.0,BE132),$D$5+$E$5*(BV132*BO132/($K$5*1000))+$F$5*(BV132*BO132/($K$5*1000))*MAX(MIN(BB132,$J$5),$I$5)*MAX(MIN(BB132,$J$5),$I$5)+$G$5*MAX(MIN(BB132,$J$5),$I$5)*(BV132*BO132/($K$5*1000))+$H$5*(BV132*BO132/($K$5*1000))*(BV132*BO132/($K$5*1000)))</f>
        <v>0</v>
      </c>
      <c r="S132">
        <f>J132*(1000-(1000*0.61365*exp(17.502*W132/(240.97+W132))/(BO132+BP132)+BJ132)/2)/(1000*0.61365*exp(17.502*W132/(240.97+W132))/(BO132+BP132)-BJ132)</f>
        <v>0</v>
      </c>
      <c r="T132">
        <f>1/((BC132+1)/(Q132/1.6)+1/(R132/1.37)) + BC132/((BC132+1)/(Q132/1.6) + BC132/(R132/1.37))</f>
        <v>0</v>
      </c>
      <c r="U132">
        <f>(AX132*BA132)</f>
        <v>0</v>
      </c>
      <c r="V132">
        <f>(BQ132+(U132+2*0.95*5.67E-8*(((BQ132+$B$9)+273)^4-(BQ132+273)^4)-44100*J132)/(1.84*29.3*R132+8*0.95*5.67E-8*(BQ132+273)^3))</f>
        <v>0</v>
      </c>
      <c r="W132">
        <f>($C$9*BR132+$D$9*BS132+$E$9*V132)</f>
        <v>0</v>
      </c>
      <c r="X132">
        <f>0.61365*exp(17.502*W132/(240.97+W132))</f>
        <v>0</v>
      </c>
      <c r="Y132">
        <f>(Z132/AA132*100)</f>
        <v>0</v>
      </c>
      <c r="Z132">
        <f>BJ132*(BO132+BP132)/1000</f>
        <v>0</v>
      </c>
      <c r="AA132">
        <f>0.61365*exp(17.502*BQ132/(240.97+BQ132))</f>
        <v>0</v>
      </c>
      <c r="AB132">
        <f>(X132-BJ132*(BO132+BP132)/1000)</f>
        <v>0</v>
      </c>
      <c r="AC132">
        <f>(-J132*44100)</f>
        <v>0</v>
      </c>
      <c r="AD132">
        <f>2*29.3*R132*0.92*(BQ132-W132)</f>
        <v>0</v>
      </c>
      <c r="AE132">
        <f>2*0.95*5.67E-8*(((BQ132+$B$9)+273)^4-(W132+273)^4)</f>
        <v>0</v>
      </c>
      <c r="AF132">
        <f>U132+AE132+AC132+AD132</f>
        <v>0</v>
      </c>
      <c r="AG132">
        <f>BN132*AU132*(BI132-BH132*(1000-AU132*BK132)/(1000-AU132*BJ132))/(100*BB132)</f>
        <v>0</v>
      </c>
      <c r="AH132">
        <f>1000*BN132*AU132*(BJ132-BK132)/(100*BB132*(1000-AU132*BJ132))</f>
        <v>0</v>
      </c>
      <c r="AI132">
        <f>(AJ132 - AK132 - BO132*1E3/(8.314*(BQ132+273.15)) * AM132/BN132 * AL132) * BN132/(100*BB132) * (1000 - BK132)/1000</f>
        <v>0</v>
      </c>
      <c r="AJ132">
        <v>429.2458507044408</v>
      </c>
      <c r="AK132">
        <v>428.8734787878787</v>
      </c>
      <c r="AL132">
        <v>5.003401154411979E-06</v>
      </c>
      <c r="AM132">
        <v>61.35787655002243</v>
      </c>
      <c r="AN132">
        <f>(AP132 - AO132 + BO132*1E3/(8.314*(BQ132+273.15)) * AR132/BN132 * AQ132) * BN132/(100*BB132) * 1000/(1000 - AP132)</f>
        <v>0</v>
      </c>
      <c r="AO132">
        <v>21.54588427055003</v>
      </c>
      <c r="AP132">
        <v>21.5372160839161</v>
      </c>
      <c r="AQ132">
        <v>-2.146982438409034E-06</v>
      </c>
      <c r="AR132">
        <v>91.88205700752289</v>
      </c>
      <c r="AS132">
        <v>0</v>
      </c>
      <c r="AT132">
        <v>0</v>
      </c>
      <c r="AU132">
        <f>IF(AS132*$H$15&gt;=AW132,1.0,(AW132/(AW132-AS132*$H$15)))</f>
        <v>0</v>
      </c>
      <c r="AV132">
        <f>(AU132-1)*100</f>
        <v>0</v>
      </c>
      <c r="AW132">
        <f>MAX(0,($B$15+$C$15*BV132)/(1+$D$15*BV132)*BO132/(BQ132+273)*$E$15)</f>
        <v>0</v>
      </c>
      <c r="AX132">
        <f>$B$13*BW132+$C$13*BX132+$F$13*CI132*(1-CL132)</f>
        <v>0</v>
      </c>
      <c r="AY132">
        <f>AX132*AZ132</f>
        <v>0</v>
      </c>
      <c r="AZ132">
        <f>($B$13*$D$11+$C$13*$D$11+$F$13*((CV132+CN132)/MAX(CV132+CN132+CW132, 0.1)*$I$11+CW132/MAX(CV132+CN132+CW132, 0.1)*$J$11))/($B$13+$C$13+$F$13)</f>
        <v>0</v>
      </c>
      <c r="BA132">
        <f>($B$13*$K$11+$C$13*$K$11+$F$13*((CV132+CN132)/MAX(CV132+CN132+CW132, 0.1)*$P$11+CW132/MAX(CV132+CN132+CW132, 0.1)*$Q$11))/($B$13+$C$13+$F$13)</f>
        <v>0</v>
      </c>
      <c r="BB132">
        <v>6</v>
      </c>
      <c r="BC132">
        <v>0.5</v>
      </c>
      <c r="BD132" t="s">
        <v>358</v>
      </c>
      <c r="BE132">
        <v>2</v>
      </c>
      <c r="BF132" t="b">
        <v>1</v>
      </c>
      <c r="BG132">
        <v>1774682245.6</v>
      </c>
      <c r="BH132">
        <v>419.6339000000001</v>
      </c>
      <c r="BI132">
        <v>420.0087</v>
      </c>
      <c r="BJ132">
        <v>21.53654</v>
      </c>
      <c r="BK132">
        <v>21.54547</v>
      </c>
      <c r="BL132">
        <v>419.9955</v>
      </c>
      <c r="BM132">
        <v>21.23875</v>
      </c>
      <c r="BN132">
        <v>500.0017</v>
      </c>
      <c r="BO132">
        <v>101.023</v>
      </c>
      <c r="BP132">
        <v>0.10000912</v>
      </c>
      <c r="BQ132">
        <v>26.79468</v>
      </c>
      <c r="BR132">
        <v>27.66146</v>
      </c>
      <c r="BS132">
        <v>999.9</v>
      </c>
      <c r="BT132">
        <v>0</v>
      </c>
      <c r="BU132">
        <v>0</v>
      </c>
      <c r="BV132">
        <v>9989.813</v>
      </c>
      <c r="BW132">
        <v>0</v>
      </c>
      <c r="BX132">
        <v>0.3833920000000001</v>
      </c>
      <c r="BY132">
        <v>-0.3745148</v>
      </c>
      <c r="BZ132">
        <v>428.8704</v>
      </c>
      <c r="CA132">
        <v>429.2569999999999</v>
      </c>
      <c r="CB132">
        <v>-0.008924488999999999</v>
      </c>
      <c r="CC132">
        <v>420.0087</v>
      </c>
      <c r="CD132">
        <v>21.54547</v>
      </c>
      <c r="CE132">
        <v>2.17569</v>
      </c>
      <c r="CF132">
        <v>2.176592</v>
      </c>
      <c r="CG132">
        <v>18.78443</v>
      </c>
      <c r="CH132">
        <v>18.79105</v>
      </c>
      <c r="CI132">
        <v>1499.989</v>
      </c>
      <c r="CJ132">
        <v>0</v>
      </c>
      <c r="CK132">
        <v>1</v>
      </c>
      <c r="CL132">
        <v>0</v>
      </c>
      <c r="CM132">
        <v>1.78649</v>
      </c>
      <c r="CN132">
        <v>0</v>
      </c>
      <c r="CO132">
        <v>78.98065</v>
      </c>
      <c r="CP132">
        <v>7673.436000000002</v>
      </c>
      <c r="CQ132">
        <v>38.4748</v>
      </c>
      <c r="CR132">
        <v>39.7122</v>
      </c>
      <c r="CS132">
        <v>39.15599999999999</v>
      </c>
      <c r="CT132">
        <v>38.25</v>
      </c>
      <c r="CU132">
        <v>38.5434</v>
      </c>
      <c r="CV132">
        <v>0</v>
      </c>
      <c r="CW132">
        <v>1499.989</v>
      </c>
      <c r="CX132">
        <v>0</v>
      </c>
      <c r="CY132">
        <v>1774682246.6</v>
      </c>
      <c r="CZ132">
        <v>0</v>
      </c>
      <c r="DA132">
        <v>1774666326.5</v>
      </c>
      <c r="DB132" t="s">
        <v>359</v>
      </c>
      <c r="DC132">
        <v>1774666322</v>
      </c>
      <c r="DD132">
        <v>1774666326.5</v>
      </c>
      <c r="DE132">
        <v>2</v>
      </c>
      <c r="DF132">
        <v>0.343</v>
      </c>
      <c r="DG132">
        <v>-0.026</v>
      </c>
      <c r="DH132">
        <v>-0.36</v>
      </c>
      <c r="DI132">
        <v>0.298</v>
      </c>
      <c r="DJ132">
        <v>420</v>
      </c>
      <c r="DK132">
        <v>22</v>
      </c>
      <c r="DL132">
        <v>0.17</v>
      </c>
      <c r="DM132">
        <v>0.02</v>
      </c>
      <c r="DN132">
        <v>-0.378281375</v>
      </c>
      <c r="DO132">
        <v>0.09850821388367829</v>
      </c>
      <c r="DP132">
        <v>0.02727114403695553</v>
      </c>
      <c r="DQ132">
        <v>1</v>
      </c>
      <c r="DR132">
        <v>-0.01085476475</v>
      </c>
      <c r="DS132">
        <v>0.01601808258911818</v>
      </c>
      <c r="DT132">
        <v>0.001740757215810102</v>
      </c>
      <c r="DU132">
        <v>1</v>
      </c>
      <c r="DV132">
        <v>2</v>
      </c>
      <c r="DW132">
        <v>2</v>
      </c>
      <c r="DX132" t="s">
        <v>360</v>
      </c>
      <c r="DY132">
        <v>3.13042</v>
      </c>
      <c r="DZ132">
        <v>2.8062</v>
      </c>
      <c r="EA132">
        <v>0.09976989999999999</v>
      </c>
      <c r="EB132">
        <v>0.0994821</v>
      </c>
      <c r="EC132">
        <v>0.105986</v>
      </c>
      <c r="ED132">
        <v>0.1057</v>
      </c>
      <c r="EE132">
        <v>21150.4</v>
      </c>
      <c r="EF132">
        <v>27421</v>
      </c>
      <c r="EG132">
        <v>26449.4</v>
      </c>
      <c r="EH132">
        <v>33003</v>
      </c>
      <c r="EI132">
        <v>34927.3</v>
      </c>
      <c r="EJ132">
        <v>40308</v>
      </c>
      <c r="EK132">
        <v>41099.6</v>
      </c>
      <c r="EL132">
        <v>46062.9</v>
      </c>
      <c r="EM132">
        <v>2.035</v>
      </c>
      <c r="EN132">
        <v>2.00155</v>
      </c>
      <c r="EO132">
        <v>0.115763</v>
      </c>
      <c r="EP132">
        <v>0</v>
      </c>
      <c r="EQ132">
        <v>25.7758</v>
      </c>
      <c r="ER132">
        <v>999.9</v>
      </c>
      <c r="ES132">
        <v>67.5</v>
      </c>
      <c r="ET132">
        <v>27.4</v>
      </c>
      <c r="EU132">
        <v>24.4818</v>
      </c>
      <c r="EV132">
        <v>61.2426</v>
      </c>
      <c r="EW132">
        <v>31.6026</v>
      </c>
      <c r="EX132">
        <v>1</v>
      </c>
      <c r="EY132">
        <v>0.289807</v>
      </c>
      <c r="EZ132">
        <v>0.459937</v>
      </c>
      <c r="FA132">
        <v>20.2746</v>
      </c>
      <c r="FB132">
        <v>5.18779</v>
      </c>
      <c r="FC132">
        <v>11.9441</v>
      </c>
      <c r="FD132">
        <v>4.9557</v>
      </c>
      <c r="FE132">
        <v>3.285</v>
      </c>
      <c r="FF132">
        <v>9999</v>
      </c>
      <c r="FG132">
        <v>9999</v>
      </c>
      <c r="FH132">
        <v>9999</v>
      </c>
      <c r="FI132">
        <v>999.9</v>
      </c>
      <c r="FJ132">
        <v>1.86127</v>
      </c>
      <c r="FK132">
        <v>1.86264</v>
      </c>
      <c r="FL132">
        <v>1.86005</v>
      </c>
      <c r="FM132">
        <v>1.85837</v>
      </c>
      <c r="FN132">
        <v>1.86212</v>
      </c>
      <c r="FO132">
        <v>1.85885</v>
      </c>
      <c r="FP132">
        <v>1.85791</v>
      </c>
      <c r="FQ132">
        <v>1.86081</v>
      </c>
      <c r="FR132">
        <v>0</v>
      </c>
      <c r="FS132">
        <v>0</v>
      </c>
      <c r="FT132">
        <v>0</v>
      </c>
      <c r="FU132">
        <v>4.5</v>
      </c>
      <c r="FV132" t="s">
        <v>361</v>
      </c>
      <c r="FW132" t="s">
        <v>362</v>
      </c>
      <c r="FX132" t="s">
        <v>363</v>
      </c>
      <c r="FY132" t="s">
        <v>364</v>
      </c>
      <c r="FZ132" t="s">
        <v>364</v>
      </c>
      <c r="GA132" t="s">
        <v>363</v>
      </c>
      <c r="GB132">
        <v>0</v>
      </c>
      <c r="GC132">
        <v>100</v>
      </c>
      <c r="GD132">
        <v>100</v>
      </c>
      <c r="GE132">
        <v>-0.361</v>
      </c>
      <c r="GF132">
        <v>0.2979</v>
      </c>
      <c r="GG132">
        <v>-1.589593225013521</v>
      </c>
      <c r="GH132">
        <v>0.00192992804097616</v>
      </c>
      <c r="GI132">
        <v>3.244687122451424E-06</v>
      </c>
      <c r="GJ132">
        <v>-2.087531120305573E-09</v>
      </c>
      <c r="GK132">
        <v>0.05776174702018427</v>
      </c>
      <c r="GL132">
        <v>0.005089068596103195</v>
      </c>
      <c r="GM132">
        <v>0.0003257216593697226</v>
      </c>
      <c r="GN132">
        <v>-1.562898368296355E-06</v>
      </c>
      <c r="GO132">
        <v>0</v>
      </c>
      <c r="GP132">
        <v>1257</v>
      </c>
      <c r="GQ132">
        <v>1</v>
      </c>
      <c r="GR132">
        <v>31</v>
      </c>
      <c r="GS132">
        <v>265.4</v>
      </c>
      <c r="GT132">
        <v>265.4</v>
      </c>
      <c r="GU132">
        <v>1.0791</v>
      </c>
      <c r="GV132">
        <v>2.3877</v>
      </c>
      <c r="GW132">
        <v>1.44775</v>
      </c>
      <c r="GX132">
        <v>2.20337</v>
      </c>
      <c r="GY132">
        <v>1.44653</v>
      </c>
      <c r="GZ132">
        <v>2.3584</v>
      </c>
      <c r="HA132">
        <v>33.1322</v>
      </c>
      <c r="HB132">
        <v>14.7537</v>
      </c>
      <c r="HC132">
        <v>18</v>
      </c>
      <c r="HD132">
        <v>531.549</v>
      </c>
      <c r="HE132">
        <v>523.372</v>
      </c>
      <c r="HF132">
        <v>24.9997</v>
      </c>
      <c r="HG132">
        <v>30.6958</v>
      </c>
      <c r="HH132">
        <v>30.0001</v>
      </c>
      <c r="HI132">
        <v>31.043</v>
      </c>
      <c r="HJ132">
        <v>31.0471</v>
      </c>
      <c r="HK132">
        <v>21.5688</v>
      </c>
      <c r="HL132">
        <v>20.0583</v>
      </c>
      <c r="HM132">
        <v>100</v>
      </c>
      <c r="HN132">
        <v>25</v>
      </c>
      <c r="HO132">
        <v>420</v>
      </c>
      <c r="HP132">
        <v>21.5</v>
      </c>
      <c r="HQ132">
        <v>103.152</v>
      </c>
      <c r="HR132">
        <v>102.028</v>
      </c>
    </row>
    <row r="133" spans="1:226">
      <c r="A133">
        <v>115</v>
      </c>
      <c r="B133">
        <v>1774682252.5</v>
      </c>
      <c r="C133">
        <v>506.5</v>
      </c>
      <c r="D133" t="s">
        <v>592</v>
      </c>
      <c r="E133" t="s">
        <v>593</v>
      </c>
      <c r="F133">
        <v>5</v>
      </c>
      <c r="I133">
        <v>1774682249.6</v>
      </c>
      <c r="J133">
        <f>(K133)/1000</f>
        <v>0</v>
      </c>
      <c r="K133">
        <f>IF(BF133, AN133, AH133)</f>
        <v>0</v>
      </c>
      <c r="L133">
        <f>IF(BF133, AI133, AG133)</f>
        <v>0</v>
      </c>
      <c r="M133">
        <f>BH133 - IF(AU133&gt;1, L133*BB133*100.0/(AW133), 0)</f>
        <v>0</v>
      </c>
      <c r="N133">
        <f>((T133-J133/2)*M133-L133)/(T133+J133/2)</f>
        <v>0</v>
      </c>
      <c r="O133">
        <f>N133*(BO133+BP133)/1000.0</f>
        <v>0</v>
      </c>
      <c r="P133">
        <f>(BH133 - IF(AU133&gt;1, L133*BB133*100.0/(AW133), 0))*(BO133+BP133)/1000.0</f>
        <v>0</v>
      </c>
      <c r="Q133">
        <f>2.0/((1/S133-1/R133)+SIGN(S133)*SQRT((1/S133-1/R133)*(1/S133-1/R133) + 4*BC133/((BC133+1)*(BC133+1))*(2*1/S133*1/R133-1/R133*1/R133)))</f>
        <v>0</v>
      </c>
      <c r="R133">
        <f>IF(LEFT(BD133,1)&lt;&gt;"0",IF(LEFT(BD133,1)="1",3.0,BE133),$D$5+$E$5*(BV133*BO133/($K$5*1000))+$F$5*(BV133*BO133/($K$5*1000))*MAX(MIN(BB133,$J$5),$I$5)*MAX(MIN(BB133,$J$5),$I$5)+$G$5*MAX(MIN(BB133,$J$5),$I$5)*(BV133*BO133/($K$5*1000))+$H$5*(BV133*BO133/($K$5*1000))*(BV133*BO133/($K$5*1000)))</f>
        <v>0</v>
      </c>
      <c r="S133">
        <f>J133*(1000-(1000*0.61365*exp(17.502*W133/(240.97+W133))/(BO133+BP133)+BJ133)/2)/(1000*0.61365*exp(17.502*W133/(240.97+W133))/(BO133+BP133)-BJ133)</f>
        <v>0</v>
      </c>
      <c r="T133">
        <f>1/((BC133+1)/(Q133/1.6)+1/(R133/1.37)) + BC133/((BC133+1)/(Q133/1.6) + BC133/(R133/1.37))</f>
        <v>0</v>
      </c>
      <c r="U133">
        <f>(AX133*BA133)</f>
        <v>0</v>
      </c>
      <c r="V133">
        <f>(BQ133+(U133+2*0.95*5.67E-8*(((BQ133+$B$9)+273)^4-(BQ133+273)^4)-44100*J133)/(1.84*29.3*R133+8*0.95*5.67E-8*(BQ133+273)^3))</f>
        <v>0</v>
      </c>
      <c r="W133">
        <f>($C$9*BR133+$D$9*BS133+$E$9*V133)</f>
        <v>0</v>
      </c>
      <c r="X133">
        <f>0.61365*exp(17.502*W133/(240.97+W133))</f>
        <v>0</v>
      </c>
      <c r="Y133">
        <f>(Z133/AA133*100)</f>
        <v>0</v>
      </c>
      <c r="Z133">
        <f>BJ133*(BO133+BP133)/1000</f>
        <v>0</v>
      </c>
      <c r="AA133">
        <f>0.61365*exp(17.502*BQ133/(240.97+BQ133))</f>
        <v>0</v>
      </c>
      <c r="AB133">
        <f>(X133-BJ133*(BO133+BP133)/1000)</f>
        <v>0</v>
      </c>
      <c r="AC133">
        <f>(-J133*44100)</f>
        <v>0</v>
      </c>
      <c r="AD133">
        <f>2*29.3*R133*0.92*(BQ133-W133)</f>
        <v>0</v>
      </c>
      <c r="AE133">
        <f>2*0.95*5.67E-8*(((BQ133+$B$9)+273)^4-(W133+273)^4)</f>
        <v>0</v>
      </c>
      <c r="AF133">
        <f>U133+AE133+AC133+AD133</f>
        <v>0</v>
      </c>
      <c r="AG133">
        <f>BN133*AU133*(BI133-BH133*(1000-AU133*BK133)/(1000-AU133*BJ133))/(100*BB133)</f>
        <v>0</v>
      </c>
      <c r="AH133">
        <f>1000*BN133*AU133*(BJ133-BK133)/(100*BB133*(1000-AU133*BJ133))</f>
        <v>0</v>
      </c>
      <c r="AI133">
        <f>(AJ133 - AK133 - BO133*1E3/(8.314*(BQ133+273.15)) * AM133/BN133 * AL133) * BN133/(100*BB133) * (1000 - BK133)/1000</f>
        <v>0</v>
      </c>
      <c r="AJ133">
        <v>429.2532272353853</v>
      </c>
      <c r="AK133">
        <v>428.8934909090908</v>
      </c>
      <c r="AL133">
        <v>1.940388289268708E-05</v>
      </c>
      <c r="AM133">
        <v>61.35787655002243</v>
      </c>
      <c r="AN133">
        <f>(AP133 - AO133 + BO133*1E3/(8.314*(BQ133+273.15)) * AR133/BN133 * AQ133) * BN133/(100*BB133) * 1000/(1000 - AP133)</f>
        <v>0</v>
      </c>
      <c r="AO133">
        <v>21.54439760742038</v>
      </c>
      <c r="AP133">
        <v>21.53776643356644</v>
      </c>
      <c r="AQ133">
        <v>1.036909489846507E-06</v>
      </c>
      <c r="AR133">
        <v>91.88205700752289</v>
      </c>
      <c r="AS133">
        <v>0</v>
      </c>
      <c r="AT133">
        <v>0</v>
      </c>
      <c r="AU133">
        <f>IF(AS133*$H$15&gt;=AW133,1.0,(AW133/(AW133-AS133*$H$15)))</f>
        <v>0</v>
      </c>
      <c r="AV133">
        <f>(AU133-1)*100</f>
        <v>0</v>
      </c>
      <c r="AW133">
        <f>MAX(0,($B$15+$C$15*BV133)/(1+$D$15*BV133)*BO133/(BQ133+273)*$E$15)</f>
        <v>0</v>
      </c>
      <c r="AX133">
        <f>$B$13*BW133+$C$13*BX133+$F$13*CI133*(1-CL133)</f>
        <v>0</v>
      </c>
      <c r="AY133">
        <f>AX133*AZ133</f>
        <v>0</v>
      </c>
      <c r="AZ133">
        <f>($B$13*$D$11+$C$13*$D$11+$F$13*((CV133+CN133)/MAX(CV133+CN133+CW133, 0.1)*$I$11+CW133/MAX(CV133+CN133+CW133, 0.1)*$J$11))/($B$13+$C$13+$F$13)</f>
        <v>0</v>
      </c>
      <c r="BA133">
        <f>($B$13*$K$11+$C$13*$K$11+$F$13*((CV133+CN133)/MAX(CV133+CN133+CW133, 0.1)*$P$11+CW133/MAX(CV133+CN133+CW133, 0.1)*$Q$11))/($B$13+$C$13+$F$13)</f>
        <v>0</v>
      </c>
      <c r="BB133">
        <v>6</v>
      </c>
      <c r="BC133">
        <v>0.5</v>
      </c>
      <c r="BD133" t="s">
        <v>358</v>
      </c>
      <c r="BE133">
        <v>2</v>
      </c>
      <c r="BF133" t="b">
        <v>1</v>
      </c>
      <c r="BG133">
        <v>1774682249.6</v>
      </c>
      <c r="BH133">
        <v>419.6412999999999</v>
      </c>
      <c r="BI133">
        <v>419.9981</v>
      </c>
      <c r="BJ133">
        <v>21.53746</v>
      </c>
      <c r="BK133">
        <v>21.5443</v>
      </c>
      <c r="BL133">
        <v>420.0026</v>
      </c>
      <c r="BM133">
        <v>21.23965</v>
      </c>
      <c r="BN133">
        <v>499.9223</v>
      </c>
      <c r="BO133">
        <v>101.0229</v>
      </c>
      <c r="BP133">
        <v>0.09980633000000001</v>
      </c>
      <c r="BQ133">
        <v>26.79229999999999</v>
      </c>
      <c r="BR133">
        <v>27.67305</v>
      </c>
      <c r="BS133">
        <v>999.9</v>
      </c>
      <c r="BT133">
        <v>0</v>
      </c>
      <c r="BU133">
        <v>0</v>
      </c>
      <c r="BV133">
        <v>10004.368</v>
      </c>
      <c r="BW133">
        <v>0</v>
      </c>
      <c r="BX133">
        <v>0.3833920000000001</v>
      </c>
      <c r="BY133">
        <v>-0.356772</v>
      </c>
      <c r="BZ133">
        <v>428.878</v>
      </c>
      <c r="CA133">
        <v>429.246</v>
      </c>
      <c r="CB133">
        <v>-0.006826399999999999</v>
      </c>
      <c r="CC133">
        <v>419.9981</v>
      </c>
      <c r="CD133">
        <v>21.5443</v>
      </c>
      <c r="CE133">
        <v>2.175775</v>
      </c>
      <c r="CF133">
        <v>2.176464</v>
      </c>
      <c r="CG133">
        <v>18.78506</v>
      </c>
      <c r="CH133">
        <v>18.79013</v>
      </c>
      <c r="CI133">
        <v>1500.002</v>
      </c>
      <c r="CJ133">
        <v>0</v>
      </c>
      <c r="CK133">
        <v>1</v>
      </c>
      <c r="CL133">
        <v>0</v>
      </c>
      <c r="CM133">
        <v>1.7865</v>
      </c>
      <c r="CN133">
        <v>0</v>
      </c>
      <c r="CO133">
        <v>79.02748</v>
      </c>
      <c r="CP133">
        <v>7673.505999999999</v>
      </c>
      <c r="CQ133">
        <v>38.4433</v>
      </c>
      <c r="CR133">
        <v>39.687</v>
      </c>
      <c r="CS133">
        <v>39.125</v>
      </c>
      <c r="CT133">
        <v>38.2311</v>
      </c>
      <c r="CU133">
        <v>38.51860000000001</v>
      </c>
      <c r="CV133">
        <v>0</v>
      </c>
      <c r="CW133">
        <v>1500.002</v>
      </c>
      <c r="CX133">
        <v>0</v>
      </c>
      <c r="CY133">
        <v>1774682250.8</v>
      </c>
      <c r="CZ133">
        <v>0</v>
      </c>
      <c r="DA133">
        <v>1774666326.5</v>
      </c>
      <c r="DB133" t="s">
        <v>359</v>
      </c>
      <c r="DC133">
        <v>1774666322</v>
      </c>
      <c r="DD133">
        <v>1774666326.5</v>
      </c>
      <c r="DE133">
        <v>2</v>
      </c>
      <c r="DF133">
        <v>0.343</v>
      </c>
      <c r="DG133">
        <v>-0.026</v>
      </c>
      <c r="DH133">
        <v>-0.36</v>
      </c>
      <c r="DI133">
        <v>0.298</v>
      </c>
      <c r="DJ133">
        <v>420</v>
      </c>
      <c r="DK133">
        <v>22</v>
      </c>
      <c r="DL133">
        <v>0.17</v>
      </c>
      <c r="DM133">
        <v>0.02</v>
      </c>
      <c r="DN133">
        <v>-0.3711899</v>
      </c>
      <c r="DO133">
        <v>0.05900053283302073</v>
      </c>
      <c r="DP133">
        <v>0.02369165751883983</v>
      </c>
      <c r="DQ133">
        <v>1</v>
      </c>
      <c r="DR133">
        <v>-0.00944456825</v>
      </c>
      <c r="DS133">
        <v>0.01573290878048782</v>
      </c>
      <c r="DT133">
        <v>0.00170546639959849</v>
      </c>
      <c r="DU133">
        <v>1</v>
      </c>
      <c r="DV133">
        <v>2</v>
      </c>
      <c r="DW133">
        <v>2</v>
      </c>
      <c r="DX133" t="s">
        <v>360</v>
      </c>
      <c r="DY133">
        <v>3.13034</v>
      </c>
      <c r="DZ133">
        <v>2.80642</v>
      </c>
      <c r="EA133">
        <v>0.0997702</v>
      </c>
      <c r="EB133">
        <v>0.0994776</v>
      </c>
      <c r="EC133">
        <v>0.105989</v>
      </c>
      <c r="ED133">
        <v>0.105698</v>
      </c>
      <c r="EE133">
        <v>21150.7</v>
      </c>
      <c r="EF133">
        <v>27421.1</v>
      </c>
      <c r="EG133">
        <v>26449.8</v>
      </c>
      <c r="EH133">
        <v>33002.9</v>
      </c>
      <c r="EI133">
        <v>34927.9</v>
      </c>
      <c r="EJ133">
        <v>40307.9</v>
      </c>
      <c r="EK133">
        <v>41100.4</v>
      </c>
      <c r="EL133">
        <v>46062.6</v>
      </c>
      <c r="EM133">
        <v>2.03523</v>
      </c>
      <c r="EN133">
        <v>2.00147</v>
      </c>
      <c r="EO133">
        <v>0.116248</v>
      </c>
      <c r="EP133">
        <v>0</v>
      </c>
      <c r="EQ133">
        <v>25.7737</v>
      </c>
      <c r="ER133">
        <v>999.9</v>
      </c>
      <c r="ES133">
        <v>67.5</v>
      </c>
      <c r="ET133">
        <v>27.4</v>
      </c>
      <c r="EU133">
        <v>24.4831</v>
      </c>
      <c r="EV133">
        <v>61.0826</v>
      </c>
      <c r="EW133">
        <v>31.7388</v>
      </c>
      <c r="EX133">
        <v>1</v>
      </c>
      <c r="EY133">
        <v>0.289802</v>
      </c>
      <c r="EZ133">
        <v>0.459052</v>
      </c>
      <c r="FA133">
        <v>20.2748</v>
      </c>
      <c r="FB133">
        <v>5.18839</v>
      </c>
      <c r="FC133">
        <v>11.9441</v>
      </c>
      <c r="FD133">
        <v>4.95575</v>
      </c>
      <c r="FE133">
        <v>3.285</v>
      </c>
      <c r="FF133">
        <v>9999</v>
      </c>
      <c r="FG133">
        <v>9999</v>
      </c>
      <c r="FH133">
        <v>9999</v>
      </c>
      <c r="FI133">
        <v>999.9</v>
      </c>
      <c r="FJ133">
        <v>1.86127</v>
      </c>
      <c r="FK133">
        <v>1.86264</v>
      </c>
      <c r="FL133">
        <v>1.86005</v>
      </c>
      <c r="FM133">
        <v>1.85837</v>
      </c>
      <c r="FN133">
        <v>1.86215</v>
      </c>
      <c r="FO133">
        <v>1.85886</v>
      </c>
      <c r="FP133">
        <v>1.85791</v>
      </c>
      <c r="FQ133">
        <v>1.86081</v>
      </c>
      <c r="FR133">
        <v>0</v>
      </c>
      <c r="FS133">
        <v>0</v>
      </c>
      <c r="FT133">
        <v>0</v>
      </c>
      <c r="FU133">
        <v>4.5</v>
      </c>
      <c r="FV133" t="s">
        <v>361</v>
      </c>
      <c r="FW133" t="s">
        <v>362</v>
      </c>
      <c r="FX133" t="s">
        <v>363</v>
      </c>
      <c r="FY133" t="s">
        <v>364</v>
      </c>
      <c r="FZ133" t="s">
        <v>364</v>
      </c>
      <c r="GA133" t="s">
        <v>363</v>
      </c>
      <c r="GB133">
        <v>0</v>
      </c>
      <c r="GC133">
        <v>100</v>
      </c>
      <c r="GD133">
        <v>100</v>
      </c>
      <c r="GE133">
        <v>-0.362</v>
      </c>
      <c r="GF133">
        <v>0.2978</v>
      </c>
      <c r="GG133">
        <v>-1.589593225013521</v>
      </c>
      <c r="GH133">
        <v>0.00192992804097616</v>
      </c>
      <c r="GI133">
        <v>3.244687122451424E-06</v>
      </c>
      <c r="GJ133">
        <v>-2.087531120305573E-09</v>
      </c>
      <c r="GK133">
        <v>0.05776174702018427</v>
      </c>
      <c r="GL133">
        <v>0.005089068596103195</v>
      </c>
      <c r="GM133">
        <v>0.0003257216593697226</v>
      </c>
      <c r="GN133">
        <v>-1.562898368296355E-06</v>
      </c>
      <c r="GO133">
        <v>0</v>
      </c>
      <c r="GP133">
        <v>1257</v>
      </c>
      <c r="GQ133">
        <v>1</v>
      </c>
      <c r="GR133">
        <v>31</v>
      </c>
      <c r="GS133">
        <v>265.5</v>
      </c>
      <c r="GT133">
        <v>265.4</v>
      </c>
      <c r="GU133">
        <v>1.0791</v>
      </c>
      <c r="GV133">
        <v>2.39014</v>
      </c>
      <c r="GW133">
        <v>1.44775</v>
      </c>
      <c r="GX133">
        <v>2.20337</v>
      </c>
      <c r="GY133">
        <v>1.44653</v>
      </c>
      <c r="GZ133">
        <v>2.39258</v>
      </c>
      <c r="HA133">
        <v>33.1322</v>
      </c>
      <c r="HB133">
        <v>14.7537</v>
      </c>
      <c r="HC133">
        <v>18</v>
      </c>
      <c r="HD133">
        <v>531.691</v>
      </c>
      <c r="HE133">
        <v>523.321</v>
      </c>
      <c r="HF133">
        <v>24.9997</v>
      </c>
      <c r="HG133">
        <v>30.6958</v>
      </c>
      <c r="HH133">
        <v>30.0001</v>
      </c>
      <c r="HI133">
        <v>31.043</v>
      </c>
      <c r="HJ133">
        <v>31.0471</v>
      </c>
      <c r="HK133">
        <v>21.5698</v>
      </c>
      <c r="HL133">
        <v>20.0583</v>
      </c>
      <c r="HM133">
        <v>100</v>
      </c>
      <c r="HN133">
        <v>25</v>
      </c>
      <c r="HO133">
        <v>420</v>
      </c>
      <c r="HP133">
        <v>21.5</v>
      </c>
      <c r="HQ133">
        <v>103.154</v>
      </c>
      <c r="HR133">
        <v>102.028</v>
      </c>
    </row>
    <row r="134" spans="1:226">
      <c r="A134">
        <v>116</v>
      </c>
      <c r="B134">
        <v>1774682256.5</v>
      </c>
      <c r="C134">
        <v>510.5</v>
      </c>
      <c r="D134" t="s">
        <v>594</v>
      </c>
      <c r="E134" t="s">
        <v>595</v>
      </c>
      <c r="F134">
        <v>5</v>
      </c>
      <c r="I134">
        <v>1774682253.6</v>
      </c>
      <c r="J134">
        <f>(K134)/1000</f>
        <v>0</v>
      </c>
      <c r="K134">
        <f>IF(BF134, AN134, AH134)</f>
        <v>0</v>
      </c>
      <c r="L134">
        <f>IF(BF134, AI134, AG134)</f>
        <v>0</v>
      </c>
      <c r="M134">
        <f>BH134 - IF(AU134&gt;1, L134*BB134*100.0/(AW134), 0)</f>
        <v>0</v>
      </c>
      <c r="N134">
        <f>((T134-J134/2)*M134-L134)/(T134+J134/2)</f>
        <v>0</v>
      </c>
      <c r="O134">
        <f>N134*(BO134+BP134)/1000.0</f>
        <v>0</v>
      </c>
      <c r="P134">
        <f>(BH134 - IF(AU134&gt;1, L134*BB134*100.0/(AW134), 0))*(BO134+BP134)/1000.0</f>
        <v>0</v>
      </c>
      <c r="Q134">
        <f>2.0/((1/S134-1/R134)+SIGN(S134)*SQRT((1/S134-1/R134)*(1/S134-1/R134) + 4*BC134/((BC134+1)*(BC134+1))*(2*1/S134*1/R134-1/R134*1/R134)))</f>
        <v>0</v>
      </c>
      <c r="R134">
        <f>IF(LEFT(BD134,1)&lt;&gt;"0",IF(LEFT(BD134,1)="1",3.0,BE134),$D$5+$E$5*(BV134*BO134/($K$5*1000))+$F$5*(BV134*BO134/($K$5*1000))*MAX(MIN(BB134,$J$5),$I$5)*MAX(MIN(BB134,$J$5),$I$5)+$G$5*MAX(MIN(BB134,$J$5),$I$5)*(BV134*BO134/($K$5*1000))+$H$5*(BV134*BO134/($K$5*1000))*(BV134*BO134/($K$5*1000)))</f>
        <v>0</v>
      </c>
      <c r="S134">
        <f>J134*(1000-(1000*0.61365*exp(17.502*W134/(240.97+W134))/(BO134+BP134)+BJ134)/2)/(1000*0.61365*exp(17.502*W134/(240.97+W134))/(BO134+BP134)-BJ134)</f>
        <v>0</v>
      </c>
      <c r="T134">
        <f>1/((BC134+1)/(Q134/1.6)+1/(R134/1.37)) + BC134/((BC134+1)/(Q134/1.6) + BC134/(R134/1.37))</f>
        <v>0</v>
      </c>
      <c r="U134">
        <f>(AX134*BA134)</f>
        <v>0</v>
      </c>
      <c r="V134">
        <f>(BQ134+(U134+2*0.95*5.67E-8*(((BQ134+$B$9)+273)^4-(BQ134+273)^4)-44100*J134)/(1.84*29.3*R134+8*0.95*5.67E-8*(BQ134+273)^3))</f>
        <v>0</v>
      </c>
      <c r="W134">
        <f>($C$9*BR134+$D$9*BS134+$E$9*V134)</f>
        <v>0</v>
      </c>
      <c r="X134">
        <f>0.61365*exp(17.502*W134/(240.97+W134))</f>
        <v>0</v>
      </c>
      <c r="Y134">
        <f>(Z134/AA134*100)</f>
        <v>0</v>
      </c>
      <c r="Z134">
        <f>BJ134*(BO134+BP134)/1000</f>
        <v>0</v>
      </c>
      <c r="AA134">
        <f>0.61365*exp(17.502*BQ134/(240.97+BQ134))</f>
        <v>0</v>
      </c>
      <c r="AB134">
        <f>(X134-BJ134*(BO134+BP134)/1000)</f>
        <v>0</v>
      </c>
      <c r="AC134">
        <f>(-J134*44100)</f>
        <v>0</v>
      </c>
      <c r="AD134">
        <f>2*29.3*R134*0.92*(BQ134-W134)</f>
        <v>0</v>
      </c>
      <c r="AE134">
        <f>2*0.95*5.67E-8*(((BQ134+$B$9)+273)^4-(W134+273)^4)</f>
        <v>0</v>
      </c>
      <c r="AF134">
        <f>U134+AE134+AC134+AD134</f>
        <v>0</v>
      </c>
      <c r="AG134">
        <f>BN134*AU134*(BI134-BH134*(1000-AU134*BK134)/(1000-AU134*BJ134))/(100*BB134)</f>
        <v>0</v>
      </c>
      <c r="AH134">
        <f>1000*BN134*AU134*(BJ134-BK134)/(100*BB134*(1000-AU134*BJ134))</f>
        <v>0</v>
      </c>
      <c r="AI134">
        <f>(AJ134 - AK134 - BO134*1E3/(8.314*(BQ134+273.15)) * AM134/BN134 * AL134) * BN134/(100*BB134) * (1000 - BK134)/1000</f>
        <v>0</v>
      </c>
      <c r="AJ134">
        <v>429.2322078648374</v>
      </c>
      <c r="AK134">
        <v>428.8283515151516</v>
      </c>
      <c r="AL134">
        <v>-4.702889031658152E-05</v>
      </c>
      <c r="AM134">
        <v>61.35787655002243</v>
      </c>
      <c r="AN134">
        <f>(AP134 - AO134 + BO134*1E3/(8.314*(BQ134+273.15)) * AR134/BN134 * AQ134) * BN134/(100*BB134) * 1000/(1000 - AP134)</f>
        <v>0</v>
      </c>
      <c r="AO134">
        <v>21.54414215693535</v>
      </c>
      <c r="AP134">
        <v>21.53742797202798</v>
      </c>
      <c r="AQ134">
        <v>4.448073143343467E-07</v>
      </c>
      <c r="AR134">
        <v>91.88205700752289</v>
      </c>
      <c r="AS134">
        <v>0</v>
      </c>
      <c r="AT134">
        <v>0</v>
      </c>
      <c r="AU134">
        <f>IF(AS134*$H$15&gt;=AW134,1.0,(AW134/(AW134-AS134*$H$15)))</f>
        <v>0</v>
      </c>
      <c r="AV134">
        <f>(AU134-1)*100</f>
        <v>0</v>
      </c>
      <c r="AW134">
        <f>MAX(0,($B$15+$C$15*BV134)/(1+$D$15*BV134)*BO134/(BQ134+273)*$E$15)</f>
        <v>0</v>
      </c>
      <c r="AX134">
        <f>$B$13*BW134+$C$13*BX134+$F$13*CI134*(1-CL134)</f>
        <v>0</v>
      </c>
      <c r="AY134">
        <f>AX134*AZ134</f>
        <v>0</v>
      </c>
      <c r="AZ134">
        <f>($B$13*$D$11+$C$13*$D$11+$F$13*((CV134+CN134)/MAX(CV134+CN134+CW134, 0.1)*$I$11+CW134/MAX(CV134+CN134+CW134, 0.1)*$J$11))/($B$13+$C$13+$F$13)</f>
        <v>0</v>
      </c>
      <c r="BA134">
        <f>($B$13*$K$11+$C$13*$K$11+$F$13*((CV134+CN134)/MAX(CV134+CN134+CW134, 0.1)*$P$11+CW134/MAX(CV134+CN134+CW134, 0.1)*$Q$11))/($B$13+$C$13+$F$13)</f>
        <v>0</v>
      </c>
      <c r="BB134">
        <v>6</v>
      </c>
      <c r="BC134">
        <v>0.5</v>
      </c>
      <c r="BD134" t="s">
        <v>358</v>
      </c>
      <c r="BE134">
        <v>2</v>
      </c>
      <c r="BF134" t="b">
        <v>1</v>
      </c>
      <c r="BG134">
        <v>1774682253.6</v>
      </c>
      <c r="BH134">
        <v>419.6243000000001</v>
      </c>
      <c r="BI134">
        <v>419.9926</v>
      </c>
      <c r="BJ134">
        <v>21.53755</v>
      </c>
      <c r="BK134">
        <v>21.54405</v>
      </c>
      <c r="BL134">
        <v>419.9858</v>
      </c>
      <c r="BM134">
        <v>21.23973</v>
      </c>
      <c r="BN134">
        <v>499.9575</v>
      </c>
      <c r="BO134">
        <v>101.0228</v>
      </c>
      <c r="BP134">
        <v>0.09982455</v>
      </c>
      <c r="BQ134">
        <v>26.79261</v>
      </c>
      <c r="BR134">
        <v>27.67515</v>
      </c>
      <c r="BS134">
        <v>999.9</v>
      </c>
      <c r="BT134">
        <v>0</v>
      </c>
      <c r="BU134">
        <v>0</v>
      </c>
      <c r="BV134">
        <v>10021.49</v>
      </c>
      <c r="BW134">
        <v>0</v>
      </c>
      <c r="BX134">
        <v>0.3833920000000001</v>
      </c>
      <c r="BY134">
        <v>-0.368149</v>
      </c>
      <c r="BZ134">
        <v>428.861</v>
      </c>
      <c r="CA134">
        <v>429.2402</v>
      </c>
      <c r="CB134">
        <v>-0.006494903000000001</v>
      </c>
      <c r="CC134">
        <v>419.9926</v>
      </c>
      <c r="CD134">
        <v>21.54405</v>
      </c>
      <c r="CE134">
        <v>2.175782</v>
      </c>
      <c r="CF134">
        <v>2.176438</v>
      </c>
      <c r="CG134">
        <v>18.78511</v>
      </c>
      <c r="CH134">
        <v>18.78993</v>
      </c>
      <c r="CI134">
        <v>1500.013</v>
      </c>
      <c r="CJ134">
        <v>0</v>
      </c>
      <c r="CK134">
        <v>1</v>
      </c>
      <c r="CL134">
        <v>0</v>
      </c>
      <c r="CM134">
        <v>1.49166</v>
      </c>
      <c r="CN134">
        <v>0</v>
      </c>
      <c r="CO134">
        <v>79.02461</v>
      </c>
      <c r="CP134">
        <v>7673.569</v>
      </c>
      <c r="CQ134">
        <v>38.437</v>
      </c>
      <c r="CR134">
        <v>39.687</v>
      </c>
      <c r="CS134">
        <v>39.125</v>
      </c>
      <c r="CT134">
        <v>38.187</v>
      </c>
      <c r="CU134">
        <v>38.5</v>
      </c>
      <c r="CV134">
        <v>0</v>
      </c>
      <c r="CW134">
        <v>1500.013</v>
      </c>
      <c r="CX134">
        <v>0</v>
      </c>
      <c r="CY134">
        <v>1774682255</v>
      </c>
      <c r="CZ134">
        <v>0</v>
      </c>
      <c r="DA134">
        <v>1774666326.5</v>
      </c>
      <c r="DB134" t="s">
        <v>359</v>
      </c>
      <c r="DC134">
        <v>1774666322</v>
      </c>
      <c r="DD134">
        <v>1774666326.5</v>
      </c>
      <c r="DE134">
        <v>2</v>
      </c>
      <c r="DF134">
        <v>0.343</v>
      </c>
      <c r="DG134">
        <v>-0.026</v>
      </c>
      <c r="DH134">
        <v>-0.36</v>
      </c>
      <c r="DI134">
        <v>0.298</v>
      </c>
      <c r="DJ134">
        <v>420</v>
      </c>
      <c r="DK134">
        <v>22</v>
      </c>
      <c r="DL134">
        <v>0.17</v>
      </c>
      <c r="DM134">
        <v>0.02</v>
      </c>
      <c r="DN134">
        <v>-0.3674912</v>
      </c>
      <c r="DO134">
        <v>0.02005512945590902</v>
      </c>
      <c r="DP134">
        <v>0.02001882975001286</v>
      </c>
      <c r="DQ134">
        <v>1</v>
      </c>
      <c r="DR134">
        <v>-0.00853042725</v>
      </c>
      <c r="DS134">
        <v>0.01720045227016887</v>
      </c>
      <c r="DT134">
        <v>0.001837168760542955</v>
      </c>
      <c r="DU134">
        <v>1</v>
      </c>
      <c r="DV134">
        <v>2</v>
      </c>
      <c r="DW134">
        <v>2</v>
      </c>
      <c r="DX134" t="s">
        <v>360</v>
      </c>
      <c r="DY134">
        <v>3.13055</v>
      </c>
      <c r="DZ134">
        <v>2.80658</v>
      </c>
      <c r="EA134">
        <v>0.0997653</v>
      </c>
      <c r="EB134">
        <v>0.0994814</v>
      </c>
      <c r="EC134">
        <v>0.105987</v>
      </c>
      <c r="ED134">
        <v>0.105698</v>
      </c>
      <c r="EE134">
        <v>21150.6</v>
      </c>
      <c r="EF134">
        <v>27420.7</v>
      </c>
      <c r="EG134">
        <v>26449.6</v>
      </c>
      <c r="EH134">
        <v>33002.7</v>
      </c>
      <c r="EI134">
        <v>34927.5</v>
      </c>
      <c r="EJ134">
        <v>40307.5</v>
      </c>
      <c r="EK134">
        <v>41099.9</v>
      </c>
      <c r="EL134">
        <v>46062.2</v>
      </c>
      <c r="EM134">
        <v>2.03515</v>
      </c>
      <c r="EN134">
        <v>2.0012</v>
      </c>
      <c r="EO134">
        <v>0.115857</v>
      </c>
      <c r="EP134">
        <v>0</v>
      </c>
      <c r="EQ134">
        <v>25.772</v>
      </c>
      <c r="ER134">
        <v>999.9</v>
      </c>
      <c r="ES134">
        <v>67.5</v>
      </c>
      <c r="ET134">
        <v>27.4</v>
      </c>
      <c r="EU134">
        <v>24.4818</v>
      </c>
      <c r="EV134">
        <v>60.8626</v>
      </c>
      <c r="EW134">
        <v>31.8109</v>
      </c>
      <c r="EX134">
        <v>1</v>
      </c>
      <c r="EY134">
        <v>0.289868</v>
      </c>
      <c r="EZ134">
        <v>0.458442</v>
      </c>
      <c r="FA134">
        <v>20.2747</v>
      </c>
      <c r="FB134">
        <v>5.18884</v>
      </c>
      <c r="FC134">
        <v>11.9441</v>
      </c>
      <c r="FD134">
        <v>4.9558</v>
      </c>
      <c r="FE134">
        <v>3.285</v>
      </c>
      <c r="FF134">
        <v>9999</v>
      </c>
      <c r="FG134">
        <v>9999</v>
      </c>
      <c r="FH134">
        <v>9999</v>
      </c>
      <c r="FI134">
        <v>999.9</v>
      </c>
      <c r="FJ134">
        <v>1.86127</v>
      </c>
      <c r="FK134">
        <v>1.86264</v>
      </c>
      <c r="FL134">
        <v>1.86005</v>
      </c>
      <c r="FM134">
        <v>1.85837</v>
      </c>
      <c r="FN134">
        <v>1.86214</v>
      </c>
      <c r="FO134">
        <v>1.85885</v>
      </c>
      <c r="FP134">
        <v>1.85791</v>
      </c>
      <c r="FQ134">
        <v>1.86081</v>
      </c>
      <c r="FR134">
        <v>0</v>
      </c>
      <c r="FS134">
        <v>0</v>
      </c>
      <c r="FT134">
        <v>0</v>
      </c>
      <c r="FU134">
        <v>4.5</v>
      </c>
      <c r="FV134" t="s">
        <v>361</v>
      </c>
      <c r="FW134" t="s">
        <v>362</v>
      </c>
      <c r="FX134" t="s">
        <v>363</v>
      </c>
      <c r="FY134" t="s">
        <v>364</v>
      </c>
      <c r="FZ134" t="s">
        <v>364</v>
      </c>
      <c r="GA134" t="s">
        <v>363</v>
      </c>
      <c r="GB134">
        <v>0</v>
      </c>
      <c r="GC134">
        <v>100</v>
      </c>
      <c r="GD134">
        <v>100</v>
      </c>
      <c r="GE134">
        <v>-0.362</v>
      </c>
      <c r="GF134">
        <v>0.2978</v>
      </c>
      <c r="GG134">
        <v>-1.589593225013521</v>
      </c>
      <c r="GH134">
        <v>0.00192992804097616</v>
      </c>
      <c r="GI134">
        <v>3.244687122451424E-06</v>
      </c>
      <c r="GJ134">
        <v>-2.087531120305573E-09</v>
      </c>
      <c r="GK134">
        <v>0.05776174702018427</v>
      </c>
      <c r="GL134">
        <v>0.005089068596103195</v>
      </c>
      <c r="GM134">
        <v>0.0003257216593697226</v>
      </c>
      <c r="GN134">
        <v>-1.562898368296355E-06</v>
      </c>
      <c r="GO134">
        <v>0</v>
      </c>
      <c r="GP134">
        <v>1257</v>
      </c>
      <c r="GQ134">
        <v>1</v>
      </c>
      <c r="GR134">
        <v>31</v>
      </c>
      <c r="GS134">
        <v>265.6</v>
      </c>
      <c r="GT134">
        <v>265.5</v>
      </c>
      <c r="GU134">
        <v>1.07788</v>
      </c>
      <c r="GV134">
        <v>2.38525</v>
      </c>
      <c r="GW134">
        <v>1.44775</v>
      </c>
      <c r="GX134">
        <v>2.20337</v>
      </c>
      <c r="GY134">
        <v>1.44653</v>
      </c>
      <c r="GZ134">
        <v>2.37427</v>
      </c>
      <c r="HA134">
        <v>33.1099</v>
      </c>
      <c r="HB134">
        <v>14.7625</v>
      </c>
      <c r="HC134">
        <v>18</v>
      </c>
      <c r="HD134">
        <v>531.651</v>
      </c>
      <c r="HE134">
        <v>523.141</v>
      </c>
      <c r="HF134">
        <v>24.9998</v>
      </c>
      <c r="HG134">
        <v>30.6958</v>
      </c>
      <c r="HH134">
        <v>30.0002</v>
      </c>
      <c r="HI134">
        <v>31.044</v>
      </c>
      <c r="HJ134">
        <v>31.048</v>
      </c>
      <c r="HK134">
        <v>21.5693</v>
      </c>
      <c r="HL134">
        <v>20.0583</v>
      </c>
      <c r="HM134">
        <v>100</v>
      </c>
      <c r="HN134">
        <v>25</v>
      </c>
      <c r="HO134">
        <v>420</v>
      </c>
      <c r="HP134">
        <v>21.5</v>
      </c>
      <c r="HQ134">
        <v>103.153</v>
      </c>
      <c r="HR134">
        <v>102.027</v>
      </c>
    </row>
    <row r="135" spans="1:226">
      <c r="A135">
        <v>117</v>
      </c>
      <c r="B135">
        <v>1774682260.5</v>
      </c>
      <c r="C135">
        <v>514.5</v>
      </c>
      <c r="D135" t="s">
        <v>596</v>
      </c>
      <c r="E135" t="s">
        <v>597</v>
      </c>
      <c r="F135">
        <v>5</v>
      </c>
      <c r="I135">
        <v>1774682257.6</v>
      </c>
      <c r="J135">
        <f>(K135)/1000</f>
        <v>0</v>
      </c>
      <c r="K135">
        <f>IF(BF135, AN135, AH135)</f>
        <v>0</v>
      </c>
      <c r="L135">
        <f>IF(BF135, AI135, AG135)</f>
        <v>0</v>
      </c>
      <c r="M135">
        <f>BH135 - IF(AU135&gt;1, L135*BB135*100.0/(AW135), 0)</f>
        <v>0</v>
      </c>
      <c r="N135">
        <f>((T135-J135/2)*M135-L135)/(T135+J135/2)</f>
        <v>0</v>
      </c>
      <c r="O135">
        <f>N135*(BO135+BP135)/1000.0</f>
        <v>0</v>
      </c>
      <c r="P135">
        <f>(BH135 - IF(AU135&gt;1, L135*BB135*100.0/(AW135), 0))*(BO135+BP135)/1000.0</f>
        <v>0</v>
      </c>
      <c r="Q135">
        <f>2.0/((1/S135-1/R135)+SIGN(S135)*SQRT((1/S135-1/R135)*(1/S135-1/R135) + 4*BC135/((BC135+1)*(BC135+1))*(2*1/S135*1/R135-1/R135*1/R135)))</f>
        <v>0</v>
      </c>
      <c r="R135">
        <f>IF(LEFT(BD135,1)&lt;&gt;"0",IF(LEFT(BD135,1)="1",3.0,BE135),$D$5+$E$5*(BV135*BO135/($K$5*1000))+$F$5*(BV135*BO135/($K$5*1000))*MAX(MIN(BB135,$J$5),$I$5)*MAX(MIN(BB135,$J$5),$I$5)+$G$5*MAX(MIN(BB135,$J$5),$I$5)*(BV135*BO135/($K$5*1000))+$H$5*(BV135*BO135/($K$5*1000))*(BV135*BO135/($K$5*1000)))</f>
        <v>0</v>
      </c>
      <c r="S135">
        <f>J135*(1000-(1000*0.61365*exp(17.502*W135/(240.97+W135))/(BO135+BP135)+BJ135)/2)/(1000*0.61365*exp(17.502*W135/(240.97+W135))/(BO135+BP135)-BJ135)</f>
        <v>0</v>
      </c>
      <c r="T135">
        <f>1/((BC135+1)/(Q135/1.6)+1/(R135/1.37)) + BC135/((BC135+1)/(Q135/1.6) + BC135/(R135/1.37))</f>
        <v>0</v>
      </c>
      <c r="U135">
        <f>(AX135*BA135)</f>
        <v>0</v>
      </c>
      <c r="V135">
        <f>(BQ135+(U135+2*0.95*5.67E-8*(((BQ135+$B$9)+273)^4-(BQ135+273)^4)-44100*J135)/(1.84*29.3*R135+8*0.95*5.67E-8*(BQ135+273)^3))</f>
        <v>0</v>
      </c>
      <c r="W135">
        <f>($C$9*BR135+$D$9*BS135+$E$9*V135)</f>
        <v>0</v>
      </c>
      <c r="X135">
        <f>0.61365*exp(17.502*W135/(240.97+W135))</f>
        <v>0</v>
      </c>
      <c r="Y135">
        <f>(Z135/AA135*100)</f>
        <v>0</v>
      </c>
      <c r="Z135">
        <f>BJ135*(BO135+BP135)/1000</f>
        <v>0</v>
      </c>
      <c r="AA135">
        <f>0.61365*exp(17.502*BQ135/(240.97+BQ135))</f>
        <v>0</v>
      </c>
      <c r="AB135">
        <f>(X135-BJ135*(BO135+BP135)/1000)</f>
        <v>0</v>
      </c>
      <c r="AC135">
        <f>(-J135*44100)</f>
        <v>0</v>
      </c>
      <c r="AD135">
        <f>2*29.3*R135*0.92*(BQ135-W135)</f>
        <v>0</v>
      </c>
      <c r="AE135">
        <f>2*0.95*5.67E-8*(((BQ135+$B$9)+273)^4-(W135+273)^4)</f>
        <v>0</v>
      </c>
      <c r="AF135">
        <f>U135+AE135+AC135+AD135</f>
        <v>0</v>
      </c>
      <c r="AG135">
        <f>BN135*AU135*(BI135-BH135*(1000-AU135*BK135)/(1000-AU135*BJ135))/(100*BB135)</f>
        <v>0</v>
      </c>
      <c r="AH135">
        <f>1000*BN135*AU135*(BJ135-BK135)/(100*BB135*(1000-AU135*BJ135))</f>
        <v>0</v>
      </c>
      <c r="AI135">
        <f>(AJ135 - AK135 - BO135*1E3/(8.314*(BQ135+273.15)) * AM135/BN135 * AL135) * BN135/(100*BB135) * (1000 - BK135)/1000</f>
        <v>0</v>
      </c>
      <c r="AJ135">
        <v>429.2743242890497</v>
      </c>
      <c r="AK135">
        <v>428.8696545454543</v>
      </c>
      <c r="AL135">
        <v>3.178752114982842E-05</v>
      </c>
      <c r="AM135">
        <v>61.35787655002243</v>
      </c>
      <c r="AN135">
        <f>(AP135 - AO135 + BO135*1E3/(8.314*(BQ135+273.15)) * AR135/BN135 * AQ135) * BN135/(100*BB135) * 1000/(1000 - AP135)</f>
        <v>0</v>
      </c>
      <c r="AO135">
        <v>21.54347409047782</v>
      </c>
      <c r="AP135">
        <v>21.53577062937065</v>
      </c>
      <c r="AQ135">
        <v>-4.945215160090141E-07</v>
      </c>
      <c r="AR135">
        <v>91.88205700752289</v>
      </c>
      <c r="AS135">
        <v>0</v>
      </c>
      <c r="AT135">
        <v>0</v>
      </c>
      <c r="AU135">
        <f>IF(AS135*$H$15&gt;=AW135,1.0,(AW135/(AW135-AS135*$H$15)))</f>
        <v>0</v>
      </c>
      <c r="AV135">
        <f>(AU135-1)*100</f>
        <v>0</v>
      </c>
      <c r="AW135">
        <f>MAX(0,($B$15+$C$15*BV135)/(1+$D$15*BV135)*BO135/(BQ135+273)*$E$15)</f>
        <v>0</v>
      </c>
      <c r="AX135">
        <f>$B$13*BW135+$C$13*BX135+$F$13*CI135*(1-CL135)</f>
        <v>0</v>
      </c>
      <c r="AY135">
        <f>AX135*AZ135</f>
        <v>0</v>
      </c>
      <c r="AZ135">
        <f>($B$13*$D$11+$C$13*$D$11+$F$13*((CV135+CN135)/MAX(CV135+CN135+CW135, 0.1)*$I$11+CW135/MAX(CV135+CN135+CW135, 0.1)*$J$11))/($B$13+$C$13+$F$13)</f>
        <v>0</v>
      </c>
      <c r="BA135">
        <f>($B$13*$K$11+$C$13*$K$11+$F$13*((CV135+CN135)/MAX(CV135+CN135+CW135, 0.1)*$P$11+CW135/MAX(CV135+CN135+CW135, 0.1)*$Q$11))/($B$13+$C$13+$F$13)</f>
        <v>0</v>
      </c>
      <c r="BB135">
        <v>6</v>
      </c>
      <c r="BC135">
        <v>0.5</v>
      </c>
      <c r="BD135" t="s">
        <v>358</v>
      </c>
      <c r="BE135">
        <v>2</v>
      </c>
      <c r="BF135" t="b">
        <v>1</v>
      </c>
      <c r="BG135">
        <v>1774682257.6</v>
      </c>
      <c r="BH135">
        <v>419.6084</v>
      </c>
      <c r="BI135">
        <v>420.0239</v>
      </c>
      <c r="BJ135">
        <v>21.53679</v>
      </c>
      <c r="BK135">
        <v>21.54347</v>
      </c>
      <c r="BL135">
        <v>419.9699000000001</v>
      </c>
      <c r="BM135">
        <v>21.23898</v>
      </c>
      <c r="BN135">
        <v>500.0146000000001</v>
      </c>
      <c r="BO135">
        <v>101.0234</v>
      </c>
      <c r="BP135">
        <v>0.10001927</v>
      </c>
      <c r="BQ135">
        <v>26.79129</v>
      </c>
      <c r="BR135">
        <v>27.66576</v>
      </c>
      <c r="BS135">
        <v>999.9</v>
      </c>
      <c r="BT135">
        <v>0</v>
      </c>
      <c r="BU135">
        <v>0</v>
      </c>
      <c r="BV135">
        <v>10003.577</v>
      </c>
      <c r="BW135">
        <v>0</v>
      </c>
      <c r="BX135">
        <v>0.3833920000000001</v>
      </c>
      <c r="BY135">
        <v>-0.4154785</v>
      </c>
      <c r="BZ135">
        <v>428.8445</v>
      </c>
      <c r="CA135">
        <v>429.272</v>
      </c>
      <c r="CB135">
        <v>-0.006666946</v>
      </c>
      <c r="CC135">
        <v>420.0239</v>
      </c>
      <c r="CD135">
        <v>21.54347</v>
      </c>
      <c r="CE135">
        <v>2.17572</v>
      </c>
      <c r="CF135">
        <v>2.176393</v>
      </c>
      <c r="CG135">
        <v>18.78464</v>
      </c>
      <c r="CH135">
        <v>18.78959</v>
      </c>
      <c r="CI135">
        <v>1500.001</v>
      </c>
      <c r="CJ135">
        <v>0</v>
      </c>
      <c r="CK135">
        <v>1</v>
      </c>
      <c r="CL135">
        <v>0</v>
      </c>
      <c r="CM135">
        <v>1.63499</v>
      </c>
      <c r="CN135">
        <v>0</v>
      </c>
      <c r="CO135">
        <v>79.02590000000001</v>
      </c>
      <c r="CP135">
        <v>7673.509999999999</v>
      </c>
      <c r="CQ135">
        <v>38.437</v>
      </c>
      <c r="CR135">
        <v>39.687</v>
      </c>
      <c r="CS135">
        <v>39.125</v>
      </c>
      <c r="CT135">
        <v>38.187</v>
      </c>
      <c r="CU135">
        <v>38.5</v>
      </c>
      <c r="CV135">
        <v>0</v>
      </c>
      <c r="CW135">
        <v>1500.001</v>
      </c>
      <c r="CX135">
        <v>0</v>
      </c>
      <c r="CY135">
        <v>1774682258.6</v>
      </c>
      <c r="CZ135">
        <v>0</v>
      </c>
      <c r="DA135">
        <v>1774666326.5</v>
      </c>
      <c r="DB135" t="s">
        <v>359</v>
      </c>
      <c r="DC135">
        <v>1774666322</v>
      </c>
      <c r="DD135">
        <v>1774666326.5</v>
      </c>
      <c r="DE135">
        <v>2</v>
      </c>
      <c r="DF135">
        <v>0.343</v>
      </c>
      <c r="DG135">
        <v>-0.026</v>
      </c>
      <c r="DH135">
        <v>-0.36</v>
      </c>
      <c r="DI135">
        <v>0.298</v>
      </c>
      <c r="DJ135">
        <v>420</v>
      </c>
      <c r="DK135">
        <v>22</v>
      </c>
      <c r="DL135">
        <v>0.17</v>
      </c>
      <c r="DM135">
        <v>0.02</v>
      </c>
      <c r="DN135">
        <v>-0.3796227</v>
      </c>
      <c r="DO135">
        <v>-0.1194649981238275</v>
      </c>
      <c r="DP135">
        <v>0.02998334449256787</v>
      </c>
      <c r="DQ135">
        <v>0</v>
      </c>
      <c r="DR135">
        <v>-0.007629681249999999</v>
      </c>
      <c r="DS135">
        <v>0.01267275748592873</v>
      </c>
      <c r="DT135">
        <v>0.001495460714566229</v>
      </c>
      <c r="DU135">
        <v>1</v>
      </c>
      <c r="DV135">
        <v>1</v>
      </c>
      <c r="DW135">
        <v>2</v>
      </c>
      <c r="DX135" t="s">
        <v>367</v>
      </c>
      <c r="DY135">
        <v>3.13045</v>
      </c>
      <c r="DZ135">
        <v>2.80643</v>
      </c>
      <c r="EA135">
        <v>0.09976930000000001</v>
      </c>
      <c r="EB135">
        <v>0.0994907</v>
      </c>
      <c r="EC135">
        <v>0.105981</v>
      </c>
      <c r="ED135">
        <v>0.105698</v>
      </c>
      <c r="EE135">
        <v>21150.7</v>
      </c>
      <c r="EF135">
        <v>27420.5</v>
      </c>
      <c r="EG135">
        <v>26449.8</v>
      </c>
      <c r="EH135">
        <v>33002.8</v>
      </c>
      <c r="EI135">
        <v>34927.8</v>
      </c>
      <c r="EJ135">
        <v>40307.6</v>
      </c>
      <c r="EK135">
        <v>41100</v>
      </c>
      <c r="EL135">
        <v>46062.2</v>
      </c>
      <c r="EM135">
        <v>2.03523</v>
      </c>
      <c r="EN135">
        <v>2.00128</v>
      </c>
      <c r="EO135">
        <v>0.115931</v>
      </c>
      <c r="EP135">
        <v>0</v>
      </c>
      <c r="EQ135">
        <v>25.7704</v>
      </c>
      <c r="ER135">
        <v>999.9</v>
      </c>
      <c r="ES135">
        <v>67.5</v>
      </c>
      <c r="ET135">
        <v>27.4</v>
      </c>
      <c r="EU135">
        <v>24.4807</v>
      </c>
      <c r="EV135">
        <v>61.0626</v>
      </c>
      <c r="EW135">
        <v>31.863</v>
      </c>
      <c r="EX135">
        <v>1</v>
      </c>
      <c r="EY135">
        <v>0.289853</v>
      </c>
      <c r="EZ135">
        <v>0.458034</v>
      </c>
      <c r="FA135">
        <v>20.2749</v>
      </c>
      <c r="FB135">
        <v>5.18779</v>
      </c>
      <c r="FC135">
        <v>11.9441</v>
      </c>
      <c r="FD135">
        <v>4.9557</v>
      </c>
      <c r="FE135">
        <v>3.285</v>
      </c>
      <c r="FF135">
        <v>9999</v>
      </c>
      <c r="FG135">
        <v>9999</v>
      </c>
      <c r="FH135">
        <v>9999</v>
      </c>
      <c r="FI135">
        <v>999.9</v>
      </c>
      <c r="FJ135">
        <v>1.86127</v>
      </c>
      <c r="FK135">
        <v>1.86264</v>
      </c>
      <c r="FL135">
        <v>1.86005</v>
      </c>
      <c r="FM135">
        <v>1.85837</v>
      </c>
      <c r="FN135">
        <v>1.86215</v>
      </c>
      <c r="FO135">
        <v>1.85886</v>
      </c>
      <c r="FP135">
        <v>1.85791</v>
      </c>
      <c r="FQ135">
        <v>1.86081</v>
      </c>
      <c r="FR135">
        <v>0</v>
      </c>
      <c r="FS135">
        <v>0</v>
      </c>
      <c r="FT135">
        <v>0</v>
      </c>
      <c r="FU135">
        <v>4.5</v>
      </c>
      <c r="FV135" t="s">
        <v>361</v>
      </c>
      <c r="FW135" t="s">
        <v>362</v>
      </c>
      <c r="FX135" t="s">
        <v>363</v>
      </c>
      <c r="FY135" t="s">
        <v>364</v>
      </c>
      <c r="FZ135" t="s">
        <v>364</v>
      </c>
      <c r="GA135" t="s">
        <v>363</v>
      </c>
      <c r="GB135">
        <v>0</v>
      </c>
      <c r="GC135">
        <v>100</v>
      </c>
      <c r="GD135">
        <v>100</v>
      </c>
      <c r="GE135">
        <v>-0.361</v>
      </c>
      <c r="GF135">
        <v>0.2978</v>
      </c>
      <c r="GG135">
        <v>-1.589593225013521</v>
      </c>
      <c r="GH135">
        <v>0.00192992804097616</v>
      </c>
      <c r="GI135">
        <v>3.244687122451424E-06</v>
      </c>
      <c r="GJ135">
        <v>-2.087531120305573E-09</v>
      </c>
      <c r="GK135">
        <v>0.05776174702018427</v>
      </c>
      <c r="GL135">
        <v>0.005089068596103195</v>
      </c>
      <c r="GM135">
        <v>0.0003257216593697226</v>
      </c>
      <c r="GN135">
        <v>-1.562898368296355E-06</v>
      </c>
      <c r="GO135">
        <v>0</v>
      </c>
      <c r="GP135">
        <v>1257</v>
      </c>
      <c r="GQ135">
        <v>1</v>
      </c>
      <c r="GR135">
        <v>31</v>
      </c>
      <c r="GS135">
        <v>265.6</v>
      </c>
      <c r="GT135">
        <v>265.6</v>
      </c>
      <c r="GU135">
        <v>1.07788</v>
      </c>
      <c r="GV135">
        <v>2.38159</v>
      </c>
      <c r="GW135">
        <v>1.44775</v>
      </c>
      <c r="GX135">
        <v>2.20337</v>
      </c>
      <c r="GY135">
        <v>1.44653</v>
      </c>
      <c r="GZ135">
        <v>2.38892</v>
      </c>
      <c r="HA135">
        <v>33.1322</v>
      </c>
      <c r="HB135">
        <v>14.7537</v>
      </c>
      <c r="HC135">
        <v>18</v>
      </c>
      <c r="HD135">
        <v>531.713</v>
      </c>
      <c r="HE135">
        <v>523.2089999999999</v>
      </c>
      <c r="HF135">
        <v>24.9998</v>
      </c>
      <c r="HG135">
        <v>30.6958</v>
      </c>
      <c r="HH135">
        <v>30.0002</v>
      </c>
      <c r="HI135">
        <v>31.0457</v>
      </c>
      <c r="HJ135">
        <v>31.0498</v>
      </c>
      <c r="HK135">
        <v>21.5669</v>
      </c>
      <c r="HL135">
        <v>20.0583</v>
      </c>
      <c r="HM135">
        <v>100</v>
      </c>
      <c r="HN135">
        <v>25</v>
      </c>
      <c r="HO135">
        <v>420</v>
      </c>
      <c r="HP135">
        <v>21.5</v>
      </c>
      <c r="HQ135">
        <v>103.153</v>
      </c>
      <c r="HR135">
        <v>102.027</v>
      </c>
    </row>
    <row r="136" spans="1:226">
      <c r="A136">
        <v>118</v>
      </c>
      <c r="B136">
        <v>1774682264.5</v>
      </c>
      <c r="C136">
        <v>518.5</v>
      </c>
      <c r="D136" t="s">
        <v>598</v>
      </c>
      <c r="E136" t="s">
        <v>599</v>
      </c>
      <c r="F136">
        <v>5</v>
      </c>
      <c r="I136">
        <v>1774682261.6</v>
      </c>
      <c r="J136">
        <f>(K136)/1000</f>
        <v>0</v>
      </c>
      <c r="K136">
        <f>IF(BF136, AN136, AH136)</f>
        <v>0</v>
      </c>
      <c r="L136">
        <f>IF(BF136, AI136, AG136)</f>
        <v>0</v>
      </c>
      <c r="M136">
        <f>BH136 - IF(AU136&gt;1, L136*BB136*100.0/(AW136), 0)</f>
        <v>0</v>
      </c>
      <c r="N136">
        <f>((T136-J136/2)*M136-L136)/(T136+J136/2)</f>
        <v>0</v>
      </c>
      <c r="O136">
        <f>N136*(BO136+BP136)/1000.0</f>
        <v>0</v>
      </c>
      <c r="P136">
        <f>(BH136 - IF(AU136&gt;1, L136*BB136*100.0/(AW136), 0))*(BO136+BP136)/1000.0</f>
        <v>0</v>
      </c>
      <c r="Q136">
        <f>2.0/((1/S136-1/R136)+SIGN(S136)*SQRT((1/S136-1/R136)*(1/S136-1/R136) + 4*BC136/((BC136+1)*(BC136+1))*(2*1/S136*1/R136-1/R136*1/R136)))</f>
        <v>0</v>
      </c>
      <c r="R136">
        <f>IF(LEFT(BD136,1)&lt;&gt;"0",IF(LEFT(BD136,1)="1",3.0,BE136),$D$5+$E$5*(BV136*BO136/($K$5*1000))+$F$5*(BV136*BO136/($K$5*1000))*MAX(MIN(BB136,$J$5),$I$5)*MAX(MIN(BB136,$J$5),$I$5)+$G$5*MAX(MIN(BB136,$J$5),$I$5)*(BV136*BO136/($K$5*1000))+$H$5*(BV136*BO136/($K$5*1000))*(BV136*BO136/($K$5*1000)))</f>
        <v>0</v>
      </c>
      <c r="S136">
        <f>J136*(1000-(1000*0.61365*exp(17.502*W136/(240.97+W136))/(BO136+BP136)+BJ136)/2)/(1000*0.61365*exp(17.502*W136/(240.97+W136))/(BO136+BP136)-BJ136)</f>
        <v>0</v>
      </c>
      <c r="T136">
        <f>1/((BC136+1)/(Q136/1.6)+1/(R136/1.37)) + BC136/((BC136+1)/(Q136/1.6) + BC136/(R136/1.37))</f>
        <v>0</v>
      </c>
      <c r="U136">
        <f>(AX136*BA136)</f>
        <v>0</v>
      </c>
      <c r="V136">
        <f>(BQ136+(U136+2*0.95*5.67E-8*(((BQ136+$B$9)+273)^4-(BQ136+273)^4)-44100*J136)/(1.84*29.3*R136+8*0.95*5.67E-8*(BQ136+273)^3))</f>
        <v>0</v>
      </c>
      <c r="W136">
        <f>($C$9*BR136+$D$9*BS136+$E$9*V136)</f>
        <v>0</v>
      </c>
      <c r="X136">
        <f>0.61365*exp(17.502*W136/(240.97+W136))</f>
        <v>0</v>
      </c>
      <c r="Y136">
        <f>(Z136/AA136*100)</f>
        <v>0</v>
      </c>
      <c r="Z136">
        <f>BJ136*(BO136+BP136)/1000</f>
        <v>0</v>
      </c>
      <c r="AA136">
        <f>0.61365*exp(17.502*BQ136/(240.97+BQ136))</f>
        <v>0</v>
      </c>
      <c r="AB136">
        <f>(X136-BJ136*(BO136+BP136)/1000)</f>
        <v>0</v>
      </c>
      <c r="AC136">
        <f>(-J136*44100)</f>
        <v>0</v>
      </c>
      <c r="AD136">
        <f>2*29.3*R136*0.92*(BQ136-W136)</f>
        <v>0</v>
      </c>
      <c r="AE136">
        <f>2*0.95*5.67E-8*(((BQ136+$B$9)+273)^4-(W136+273)^4)</f>
        <v>0</v>
      </c>
      <c r="AF136">
        <f>U136+AE136+AC136+AD136</f>
        <v>0</v>
      </c>
      <c r="AG136">
        <f>BN136*AU136*(BI136-BH136*(1000-AU136*BK136)/(1000-AU136*BJ136))/(100*BB136)</f>
        <v>0</v>
      </c>
      <c r="AH136">
        <f>1000*BN136*AU136*(BJ136-BK136)/(100*BB136*(1000-AU136*BJ136))</f>
        <v>0</v>
      </c>
      <c r="AI136">
        <f>(AJ136 - AK136 - BO136*1E3/(8.314*(BQ136+273.15)) * AM136/BN136 * AL136) * BN136/(100*BB136) * (1000 - BK136)/1000</f>
        <v>0</v>
      </c>
      <c r="AJ136">
        <v>429.2814357200597</v>
      </c>
      <c r="AK136">
        <v>428.9282909090909</v>
      </c>
      <c r="AL136">
        <v>4.389024527545395E-05</v>
      </c>
      <c r="AM136">
        <v>61.35787655002243</v>
      </c>
      <c r="AN136">
        <f>(AP136 - AO136 + BO136*1E3/(8.314*(BQ136+273.15)) * AR136/BN136 * AQ136) * BN136/(100*BB136) * 1000/(1000 - AP136)</f>
        <v>0</v>
      </c>
      <c r="AO136">
        <v>21.54423057960652</v>
      </c>
      <c r="AP136">
        <v>21.53741468531469</v>
      </c>
      <c r="AQ136">
        <v>-2.60539412637397E-07</v>
      </c>
      <c r="AR136">
        <v>91.88205700752289</v>
      </c>
      <c r="AS136">
        <v>0</v>
      </c>
      <c r="AT136">
        <v>0</v>
      </c>
      <c r="AU136">
        <f>IF(AS136*$H$15&gt;=AW136,1.0,(AW136/(AW136-AS136*$H$15)))</f>
        <v>0</v>
      </c>
      <c r="AV136">
        <f>(AU136-1)*100</f>
        <v>0</v>
      </c>
      <c r="AW136">
        <f>MAX(0,($B$15+$C$15*BV136)/(1+$D$15*BV136)*BO136/(BQ136+273)*$E$15)</f>
        <v>0</v>
      </c>
      <c r="AX136">
        <f>$B$13*BW136+$C$13*BX136+$F$13*CI136*(1-CL136)</f>
        <v>0</v>
      </c>
      <c r="AY136">
        <f>AX136*AZ136</f>
        <v>0</v>
      </c>
      <c r="AZ136">
        <f>($B$13*$D$11+$C$13*$D$11+$F$13*((CV136+CN136)/MAX(CV136+CN136+CW136, 0.1)*$I$11+CW136/MAX(CV136+CN136+CW136, 0.1)*$J$11))/($B$13+$C$13+$F$13)</f>
        <v>0</v>
      </c>
      <c r="BA136">
        <f>($B$13*$K$11+$C$13*$K$11+$F$13*((CV136+CN136)/MAX(CV136+CN136+CW136, 0.1)*$P$11+CW136/MAX(CV136+CN136+CW136, 0.1)*$Q$11))/($B$13+$C$13+$F$13)</f>
        <v>0</v>
      </c>
      <c r="BB136">
        <v>6</v>
      </c>
      <c r="BC136">
        <v>0.5</v>
      </c>
      <c r="BD136" t="s">
        <v>358</v>
      </c>
      <c r="BE136">
        <v>2</v>
      </c>
      <c r="BF136" t="b">
        <v>1</v>
      </c>
      <c r="BG136">
        <v>1774682261.6</v>
      </c>
      <c r="BH136">
        <v>419.653</v>
      </c>
      <c r="BI136">
        <v>420.0215</v>
      </c>
      <c r="BJ136">
        <v>21.53655</v>
      </c>
      <c r="BK136">
        <v>21.54406</v>
      </c>
      <c r="BL136">
        <v>420.0142</v>
      </c>
      <c r="BM136">
        <v>21.23875</v>
      </c>
      <c r="BN136">
        <v>500.0117999999999</v>
      </c>
      <c r="BO136">
        <v>101.0226</v>
      </c>
      <c r="BP136">
        <v>0.09999803999999998</v>
      </c>
      <c r="BQ136">
        <v>26.79071</v>
      </c>
      <c r="BR136">
        <v>27.66689</v>
      </c>
      <c r="BS136">
        <v>999.9</v>
      </c>
      <c r="BT136">
        <v>0</v>
      </c>
      <c r="BU136">
        <v>0</v>
      </c>
      <c r="BV136">
        <v>10003.13</v>
      </c>
      <c r="BW136">
        <v>0</v>
      </c>
      <c r="BX136">
        <v>0.3833920000000001</v>
      </c>
      <c r="BY136">
        <v>-0.3686432</v>
      </c>
      <c r="BZ136">
        <v>428.8898</v>
      </c>
      <c r="CA136">
        <v>429.2698</v>
      </c>
      <c r="CB136">
        <v>-0.007499886</v>
      </c>
      <c r="CC136">
        <v>420.0215</v>
      </c>
      <c r="CD136">
        <v>21.54406</v>
      </c>
      <c r="CE136">
        <v>2.175684</v>
      </c>
      <c r="CF136">
        <v>2.176443</v>
      </c>
      <c r="CG136">
        <v>18.7844</v>
      </c>
      <c r="CH136">
        <v>18.78996</v>
      </c>
      <c r="CI136">
        <v>1499.997</v>
      </c>
      <c r="CJ136">
        <v>0</v>
      </c>
      <c r="CK136">
        <v>1</v>
      </c>
      <c r="CL136">
        <v>0</v>
      </c>
      <c r="CM136">
        <v>1.74048</v>
      </c>
      <c r="CN136">
        <v>0</v>
      </c>
      <c r="CO136">
        <v>79.06109000000001</v>
      </c>
      <c r="CP136">
        <v>7673.486999999999</v>
      </c>
      <c r="CQ136">
        <v>38.437</v>
      </c>
      <c r="CR136">
        <v>39.687</v>
      </c>
      <c r="CS136">
        <v>39.125</v>
      </c>
      <c r="CT136">
        <v>38.187</v>
      </c>
      <c r="CU136">
        <v>38.5</v>
      </c>
      <c r="CV136">
        <v>0</v>
      </c>
      <c r="CW136">
        <v>1499.997</v>
      </c>
      <c r="CX136">
        <v>0</v>
      </c>
      <c r="CY136">
        <v>1774682262.8</v>
      </c>
      <c r="CZ136">
        <v>0</v>
      </c>
      <c r="DA136">
        <v>1774666326.5</v>
      </c>
      <c r="DB136" t="s">
        <v>359</v>
      </c>
      <c r="DC136">
        <v>1774666322</v>
      </c>
      <c r="DD136">
        <v>1774666326.5</v>
      </c>
      <c r="DE136">
        <v>2</v>
      </c>
      <c r="DF136">
        <v>0.343</v>
      </c>
      <c r="DG136">
        <v>-0.026</v>
      </c>
      <c r="DH136">
        <v>-0.36</v>
      </c>
      <c r="DI136">
        <v>0.298</v>
      </c>
      <c r="DJ136">
        <v>420</v>
      </c>
      <c r="DK136">
        <v>22</v>
      </c>
      <c r="DL136">
        <v>0.17</v>
      </c>
      <c r="DM136">
        <v>0.02</v>
      </c>
      <c r="DN136">
        <v>-0.376456475</v>
      </c>
      <c r="DO136">
        <v>-0.07609151594746626</v>
      </c>
      <c r="DP136">
        <v>0.03481507595639244</v>
      </c>
      <c r="DQ136">
        <v>1</v>
      </c>
      <c r="DR136">
        <v>-0.007327700750000001</v>
      </c>
      <c r="DS136">
        <v>0.004765463977485942</v>
      </c>
      <c r="DT136">
        <v>0.001255186717218573</v>
      </c>
      <c r="DU136">
        <v>1</v>
      </c>
      <c r="DV136">
        <v>2</v>
      </c>
      <c r="DW136">
        <v>2</v>
      </c>
      <c r="DX136" t="s">
        <v>360</v>
      </c>
      <c r="DY136">
        <v>3.1305</v>
      </c>
      <c r="DZ136">
        <v>2.80652</v>
      </c>
      <c r="EA136">
        <v>0.09977569999999999</v>
      </c>
      <c r="EB136">
        <v>0.0994734</v>
      </c>
      <c r="EC136">
        <v>0.105986</v>
      </c>
      <c r="ED136">
        <v>0.105698</v>
      </c>
      <c r="EE136">
        <v>21150.5</v>
      </c>
      <c r="EF136">
        <v>27420.6</v>
      </c>
      <c r="EG136">
        <v>26449.8</v>
      </c>
      <c r="EH136">
        <v>33002.2</v>
      </c>
      <c r="EI136">
        <v>34927.6</v>
      </c>
      <c r="EJ136">
        <v>40307.2</v>
      </c>
      <c r="EK136">
        <v>41100</v>
      </c>
      <c r="EL136">
        <v>46061.8</v>
      </c>
      <c r="EM136">
        <v>2.03523</v>
      </c>
      <c r="EN136">
        <v>2.00147</v>
      </c>
      <c r="EO136">
        <v>0.116061</v>
      </c>
      <c r="EP136">
        <v>0</v>
      </c>
      <c r="EQ136">
        <v>25.7683</v>
      </c>
      <c r="ER136">
        <v>999.9</v>
      </c>
      <c r="ES136">
        <v>67.5</v>
      </c>
      <c r="ET136">
        <v>27.4</v>
      </c>
      <c r="EU136">
        <v>24.4838</v>
      </c>
      <c r="EV136">
        <v>61.0526</v>
      </c>
      <c r="EW136">
        <v>31.8309</v>
      </c>
      <c r="EX136">
        <v>1</v>
      </c>
      <c r="EY136">
        <v>0.290018</v>
      </c>
      <c r="EZ136">
        <v>0.45762</v>
      </c>
      <c r="FA136">
        <v>20.275</v>
      </c>
      <c r="FB136">
        <v>5.18854</v>
      </c>
      <c r="FC136">
        <v>11.9441</v>
      </c>
      <c r="FD136">
        <v>4.9557</v>
      </c>
      <c r="FE136">
        <v>3.285</v>
      </c>
      <c r="FF136">
        <v>9999</v>
      </c>
      <c r="FG136">
        <v>9999</v>
      </c>
      <c r="FH136">
        <v>9999</v>
      </c>
      <c r="FI136">
        <v>999.9</v>
      </c>
      <c r="FJ136">
        <v>1.86127</v>
      </c>
      <c r="FK136">
        <v>1.86264</v>
      </c>
      <c r="FL136">
        <v>1.86005</v>
      </c>
      <c r="FM136">
        <v>1.85837</v>
      </c>
      <c r="FN136">
        <v>1.86215</v>
      </c>
      <c r="FO136">
        <v>1.85886</v>
      </c>
      <c r="FP136">
        <v>1.85791</v>
      </c>
      <c r="FQ136">
        <v>1.86081</v>
      </c>
      <c r="FR136">
        <v>0</v>
      </c>
      <c r="FS136">
        <v>0</v>
      </c>
      <c r="FT136">
        <v>0</v>
      </c>
      <c r="FU136">
        <v>4.5</v>
      </c>
      <c r="FV136" t="s">
        <v>361</v>
      </c>
      <c r="FW136" t="s">
        <v>362</v>
      </c>
      <c r="FX136" t="s">
        <v>363</v>
      </c>
      <c r="FY136" t="s">
        <v>364</v>
      </c>
      <c r="FZ136" t="s">
        <v>364</v>
      </c>
      <c r="GA136" t="s">
        <v>363</v>
      </c>
      <c r="GB136">
        <v>0</v>
      </c>
      <c r="GC136">
        <v>100</v>
      </c>
      <c r="GD136">
        <v>100</v>
      </c>
      <c r="GE136">
        <v>-0.362</v>
      </c>
      <c r="GF136">
        <v>0.2978</v>
      </c>
      <c r="GG136">
        <v>-1.589593225013521</v>
      </c>
      <c r="GH136">
        <v>0.00192992804097616</v>
      </c>
      <c r="GI136">
        <v>3.244687122451424E-06</v>
      </c>
      <c r="GJ136">
        <v>-2.087531120305573E-09</v>
      </c>
      <c r="GK136">
        <v>0.05776174702018427</v>
      </c>
      <c r="GL136">
        <v>0.005089068596103195</v>
      </c>
      <c r="GM136">
        <v>0.0003257216593697226</v>
      </c>
      <c r="GN136">
        <v>-1.562898368296355E-06</v>
      </c>
      <c r="GO136">
        <v>0</v>
      </c>
      <c r="GP136">
        <v>1257</v>
      </c>
      <c r="GQ136">
        <v>1</v>
      </c>
      <c r="GR136">
        <v>31</v>
      </c>
      <c r="GS136">
        <v>265.7</v>
      </c>
      <c r="GT136">
        <v>265.6</v>
      </c>
      <c r="GU136">
        <v>1.07788</v>
      </c>
      <c r="GV136">
        <v>2.3877</v>
      </c>
      <c r="GW136">
        <v>1.44775</v>
      </c>
      <c r="GX136">
        <v>2.20215</v>
      </c>
      <c r="GY136">
        <v>1.44653</v>
      </c>
      <c r="GZ136">
        <v>2.34985</v>
      </c>
      <c r="HA136">
        <v>33.1322</v>
      </c>
      <c r="HB136">
        <v>14.7537</v>
      </c>
      <c r="HC136">
        <v>18</v>
      </c>
      <c r="HD136">
        <v>531.713</v>
      </c>
      <c r="HE136">
        <v>523.3440000000001</v>
      </c>
      <c r="HF136">
        <v>24.9998</v>
      </c>
      <c r="HG136">
        <v>30.6962</v>
      </c>
      <c r="HH136">
        <v>30.0002</v>
      </c>
      <c r="HI136">
        <v>31.0457</v>
      </c>
      <c r="HJ136">
        <v>31.0498</v>
      </c>
      <c r="HK136">
        <v>21.5712</v>
      </c>
      <c r="HL136">
        <v>20.0583</v>
      </c>
      <c r="HM136">
        <v>100</v>
      </c>
      <c r="HN136">
        <v>25</v>
      </c>
      <c r="HO136">
        <v>420</v>
      </c>
      <c r="HP136">
        <v>21.5</v>
      </c>
      <c r="HQ136">
        <v>103.153</v>
      </c>
      <c r="HR136">
        <v>102.026</v>
      </c>
    </row>
    <row r="137" spans="1:226">
      <c r="A137">
        <v>119</v>
      </c>
      <c r="B137">
        <v>1774682268.5</v>
      </c>
      <c r="C137">
        <v>522.5</v>
      </c>
      <c r="D137" t="s">
        <v>600</v>
      </c>
      <c r="E137" t="s">
        <v>601</v>
      </c>
      <c r="F137">
        <v>5</v>
      </c>
      <c r="I137">
        <v>1774682265.6</v>
      </c>
      <c r="J137">
        <f>(K137)/1000</f>
        <v>0</v>
      </c>
      <c r="K137">
        <f>IF(BF137, AN137, AH137)</f>
        <v>0</v>
      </c>
      <c r="L137">
        <f>IF(BF137, AI137, AG137)</f>
        <v>0</v>
      </c>
      <c r="M137">
        <f>BH137 - IF(AU137&gt;1, L137*BB137*100.0/(AW137), 0)</f>
        <v>0</v>
      </c>
      <c r="N137">
        <f>((T137-J137/2)*M137-L137)/(T137+J137/2)</f>
        <v>0</v>
      </c>
      <c r="O137">
        <f>N137*(BO137+BP137)/1000.0</f>
        <v>0</v>
      </c>
      <c r="P137">
        <f>(BH137 - IF(AU137&gt;1, L137*BB137*100.0/(AW137), 0))*(BO137+BP137)/1000.0</f>
        <v>0</v>
      </c>
      <c r="Q137">
        <f>2.0/((1/S137-1/R137)+SIGN(S137)*SQRT((1/S137-1/R137)*(1/S137-1/R137) + 4*BC137/((BC137+1)*(BC137+1))*(2*1/S137*1/R137-1/R137*1/R137)))</f>
        <v>0</v>
      </c>
      <c r="R137">
        <f>IF(LEFT(BD137,1)&lt;&gt;"0",IF(LEFT(BD137,1)="1",3.0,BE137),$D$5+$E$5*(BV137*BO137/($K$5*1000))+$F$5*(BV137*BO137/($K$5*1000))*MAX(MIN(BB137,$J$5),$I$5)*MAX(MIN(BB137,$J$5),$I$5)+$G$5*MAX(MIN(BB137,$J$5),$I$5)*(BV137*BO137/($K$5*1000))+$H$5*(BV137*BO137/($K$5*1000))*(BV137*BO137/($K$5*1000)))</f>
        <v>0</v>
      </c>
      <c r="S137">
        <f>J137*(1000-(1000*0.61365*exp(17.502*W137/(240.97+W137))/(BO137+BP137)+BJ137)/2)/(1000*0.61365*exp(17.502*W137/(240.97+W137))/(BO137+BP137)-BJ137)</f>
        <v>0</v>
      </c>
      <c r="T137">
        <f>1/((BC137+1)/(Q137/1.6)+1/(R137/1.37)) + BC137/((BC137+1)/(Q137/1.6) + BC137/(R137/1.37))</f>
        <v>0</v>
      </c>
      <c r="U137">
        <f>(AX137*BA137)</f>
        <v>0</v>
      </c>
      <c r="V137">
        <f>(BQ137+(U137+2*0.95*5.67E-8*(((BQ137+$B$9)+273)^4-(BQ137+273)^4)-44100*J137)/(1.84*29.3*R137+8*0.95*5.67E-8*(BQ137+273)^3))</f>
        <v>0</v>
      </c>
      <c r="W137">
        <f>($C$9*BR137+$D$9*BS137+$E$9*V137)</f>
        <v>0</v>
      </c>
      <c r="X137">
        <f>0.61365*exp(17.502*W137/(240.97+W137))</f>
        <v>0</v>
      </c>
      <c r="Y137">
        <f>(Z137/AA137*100)</f>
        <v>0</v>
      </c>
      <c r="Z137">
        <f>BJ137*(BO137+BP137)/1000</f>
        <v>0</v>
      </c>
      <c r="AA137">
        <f>0.61365*exp(17.502*BQ137/(240.97+BQ137))</f>
        <v>0</v>
      </c>
      <c r="AB137">
        <f>(X137-BJ137*(BO137+BP137)/1000)</f>
        <v>0</v>
      </c>
      <c r="AC137">
        <f>(-J137*44100)</f>
        <v>0</v>
      </c>
      <c r="AD137">
        <f>2*29.3*R137*0.92*(BQ137-W137)</f>
        <v>0</v>
      </c>
      <c r="AE137">
        <f>2*0.95*5.67E-8*(((BQ137+$B$9)+273)^4-(W137+273)^4)</f>
        <v>0</v>
      </c>
      <c r="AF137">
        <f>U137+AE137+AC137+AD137</f>
        <v>0</v>
      </c>
      <c r="AG137">
        <f>BN137*AU137*(BI137-BH137*(1000-AU137*BK137)/(1000-AU137*BJ137))/(100*BB137)</f>
        <v>0</v>
      </c>
      <c r="AH137">
        <f>1000*BN137*AU137*(BJ137-BK137)/(100*BB137*(1000-AU137*BJ137))</f>
        <v>0</v>
      </c>
      <c r="AI137">
        <f>(AJ137 - AK137 - BO137*1E3/(8.314*(BQ137+273.15)) * AM137/BN137 * AL137) * BN137/(100*BB137) * (1000 - BK137)/1000</f>
        <v>0</v>
      </c>
      <c r="AJ137">
        <v>429.2227730985546</v>
      </c>
      <c r="AK137">
        <v>428.8454121212121</v>
      </c>
      <c r="AL137">
        <v>-5.701092317326895E-05</v>
      </c>
      <c r="AM137">
        <v>61.35787655002243</v>
      </c>
      <c r="AN137">
        <f>(AP137 - AO137 + BO137*1E3/(8.314*(BQ137+273.15)) * AR137/BN137 * AQ137) * BN137/(100*BB137) * 1000/(1000 - AP137)</f>
        <v>0</v>
      </c>
      <c r="AO137">
        <v>21.54392948855734</v>
      </c>
      <c r="AP137">
        <v>21.53756083916085</v>
      </c>
      <c r="AQ137">
        <v>8.373928495568473E-07</v>
      </c>
      <c r="AR137">
        <v>91.88205700752289</v>
      </c>
      <c r="AS137">
        <v>0</v>
      </c>
      <c r="AT137">
        <v>0</v>
      </c>
      <c r="AU137">
        <f>IF(AS137*$H$15&gt;=AW137,1.0,(AW137/(AW137-AS137*$H$15)))</f>
        <v>0</v>
      </c>
      <c r="AV137">
        <f>(AU137-1)*100</f>
        <v>0</v>
      </c>
      <c r="AW137">
        <f>MAX(0,($B$15+$C$15*BV137)/(1+$D$15*BV137)*BO137/(BQ137+273)*$E$15)</f>
        <v>0</v>
      </c>
      <c r="AX137">
        <f>$B$13*BW137+$C$13*BX137+$F$13*CI137*(1-CL137)</f>
        <v>0</v>
      </c>
      <c r="AY137">
        <f>AX137*AZ137</f>
        <v>0</v>
      </c>
      <c r="AZ137">
        <f>($B$13*$D$11+$C$13*$D$11+$F$13*((CV137+CN137)/MAX(CV137+CN137+CW137, 0.1)*$I$11+CW137/MAX(CV137+CN137+CW137, 0.1)*$J$11))/($B$13+$C$13+$F$13)</f>
        <v>0</v>
      </c>
      <c r="BA137">
        <f>($B$13*$K$11+$C$13*$K$11+$F$13*((CV137+CN137)/MAX(CV137+CN137+CW137, 0.1)*$P$11+CW137/MAX(CV137+CN137+CW137, 0.1)*$Q$11))/($B$13+$C$13+$F$13)</f>
        <v>0</v>
      </c>
      <c r="BB137">
        <v>6</v>
      </c>
      <c r="BC137">
        <v>0.5</v>
      </c>
      <c r="BD137" t="s">
        <v>358</v>
      </c>
      <c r="BE137">
        <v>2</v>
      </c>
      <c r="BF137" t="b">
        <v>1</v>
      </c>
      <c r="BG137">
        <v>1774682265.6</v>
      </c>
      <c r="BH137">
        <v>419.6591</v>
      </c>
      <c r="BI137">
        <v>419.9887</v>
      </c>
      <c r="BJ137">
        <v>21.53748</v>
      </c>
      <c r="BK137">
        <v>21.54413</v>
      </c>
      <c r="BL137">
        <v>420.0202</v>
      </c>
      <c r="BM137">
        <v>21.23967</v>
      </c>
      <c r="BN137">
        <v>500.0162999999999</v>
      </c>
      <c r="BO137">
        <v>101.0229</v>
      </c>
      <c r="BP137">
        <v>0.10003059</v>
      </c>
      <c r="BQ137">
        <v>26.78786</v>
      </c>
      <c r="BR137">
        <v>27.67008</v>
      </c>
      <c r="BS137">
        <v>999.9</v>
      </c>
      <c r="BT137">
        <v>0</v>
      </c>
      <c r="BU137">
        <v>0</v>
      </c>
      <c r="BV137">
        <v>10002.244</v>
      </c>
      <c r="BW137">
        <v>0</v>
      </c>
      <c r="BX137">
        <v>0.3833920000000001</v>
      </c>
      <c r="BY137">
        <v>-0.3297393</v>
      </c>
      <c r="BZ137">
        <v>428.8961</v>
      </c>
      <c r="CA137">
        <v>429.2362</v>
      </c>
      <c r="CB137">
        <v>-0.006645964999999999</v>
      </c>
      <c r="CC137">
        <v>419.9887</v>
      </c>
      <c r="CD137">
        <v>21.54413</v>
      </c>
      <c r="CE137">
        <v>2.175778</v>
      </c>
      <c r="CF137">
        <v>2.17645</v>
      </c>
      <c r="CG137">
        <v>18.78507</v>
      </c>
      <c r="CH137">
        <v>18.79</v>
      </c>
      <c r="CI137">
        <v>1500.004</v>
      </c>
      <c r="CJ137">
        <v>0</v>
      </c>
      <c r="CK137">
        <v>1</v>
      </c>
      <c r="CL137">
        <v>0</v>
      </c>
      <c r="CM137">
        <v>1.66583</v>
      </c>
      <c r="CN137">
        <v>0</v>
      </c>
      <c r="CO137">
        <v>79.11035999999999</v>
      </c>
      <c r="CP137">
        <v>7673.522999999999</v>
      </c>
      <c r="CQ137">
        <v>38.4184</v>
      </c>
      <c r="CR137">
        <v>39.687</v>
      </c>
      <c r="CS137">
        <v>39.125</v>
      </c>
      <c r="CT137">
        <v>38.187</v>
      </c>
      <c r="CU137">
        <v>38.5</v>
      </c>
      <c r="CV137">
        <v>0</v>
      </c>
      <c r="CW137">
        <v>1500.004</v>
      </c>
      <c r="CX137">
        <v>0</v>
      </c>
      <c r="CY137">
        <v>1774682267</v>
      </c>
      <c r="CZ137">
        <v>0</v>
      </c>
      <c r="DA137">
        <v>1774666326.5</v>
      </c>
      <c r="DB137" t="s">
        <v>359</v>
      </c>
      <c r="DC137">
        <v>1774666322</v>
      </c>
      <c r="DD137">
        <v>1774666326.5</v>
      </c>
      <c r="DE137">
        <v>2</v>
      </c>
      <c r="DF137">
        <v>0.343</v>
      </c>
      <c r="DG137">
        <v>-0.026</v>
      </c>
      <c r="DH137">
        <v>-0.36</v>
      </c>
      <c r="DI137">
        <v>0.298</v>
      </c>
      <c r="DJ137">
        <v>420</v>
      </c>
      <c r="DK137">
        <v>22</v>
      </c>
      <c r="DL137">
        <v>0.17</v>
      </c>
      <c r="DM137">
        <v>0.02</v>
      </c>
      <c r="DN137">
        <v>-0.367700975</v>
      </c>
      <c r="DO137">
        <v>0.1065530318949356</v>
      </c>
      <c r="DP137">
        <v>0.04374218307165721</v>
      </c>
      <c r="DQ137">
        <v>0</v>
      </c>
      <c r="DR137">
        <v>-0.00678982725</v>
      </c>
      <c r="DS137">
        <v>-0.001651832082551581</v>
      </c>
      <c r="DT137">
        <v>0.0007609650693986798</v>
      </c>
      <c r="DU137">
        <v>1</v>
      </c>
      <c r="DV137">
        <v>1</v>
      </c>
      <c r="DW137">
        <v>2</v>
      </c>
      <c r="DX137" t="s">
        <v>367</v>
      </c>
      <c r="DY137">
        <v>3.13052</v>
      </c>
      <c r="DZ137">
        <v>2.80648</v>
      </c>
      <c r="EA137">
        <v>0.0997658</v>
      </c>
      <c r="EB137">
        <v>0.09948170000000001</v>
      </c>
      <c r="EC137">
        <v>0.105989</v>
      </c>
      <c r="ED137">
        <v>0.105697</v>
      </c>
      <c r="EE137">
        <v>21150.4</v>
      </c>
      <c r="EF137">
        <v>27420.6</v>
      </c>
      <c r="EG137">
        <v>26449.4</v>
      </c>
      <c r="EH137">
        <v>33002.6</v>
      </c>
      <c r="EI137">
        <v>34927.1</v>
      </c>
      <c r="EJ137">
        <v>40307.4</v>
      </c>
      <c r="EK137">
        <v>41099.5</v>
      </c>
      <c r="EL137">
        <v>46062</v>
      </c>
      <c r="EM137">
        <v>2.0351</v>
      </c>
      <c r="EN137">
        <v>2.0013</v>
      </c>
      <c r="EO137">
        <v>0.116788</v>
      </c>
      <c r="EP137">
        <v>0</v>
      </c>
      <c r="EQ137">
        <v>25.7666</v>
      </c>
      <c r="ER137">
        <v>999.9</v>
      </c>
      <c r="ES137">
        <v>67.5</v>
      </c>
      <c r="ET137">
        <v>27.4</v>
      </c>
      <c r="EU137">
        <v>24.4803</v>
      </c>
      <c r="EV137">
        <v>61.0726</v>
      </c>
      <c r="EW137">
        <v>31.7027</v>
      </c>
      <c r="EX137">
        <v>1</v>
      </c>
      <c r="EY137">
        <v>0.29003</v>
      </c>
      <c r="EZ137">
        <v>0.457761</v>
      </c>
      <c r="FA137">
        <v>20.2748</v>
      </c>
      <c r="FB137">
        <v>5.18779</v>
      </c>
      <c r="FC137">
        <v>11.9441</v>
      </c>
      <c r="FD137">
        <v>4.9557</v>
      </c>
      <c r="FE137">
        <v>3.285</v>
      </c>
      <c r="FF137">
        <v>9999</v>
      </c>
      <c r="FG137">
        <v>9999</v>
      </c>
      <c r="FH137">
        <v>9999</v>
      </c>
      <c r="FI137">
        <v>999.9</v>
      </c>
      <c r="FJ137">
        <v>1.86127</v>
      </c>
      <c r="FK137">
        <v>1.86264</v>
      </c>
      <c r="FL137">
        <v>1.86005</v>
      </c>
      <c r="FM137">
        <v>1.85837</v>
      </c>
      <c r="FN137">
        <v>1.86216</v>
      </c>
      <c r="FO137">
        <v>1.85884</v>
      </c>
      <c r="FP137">
        <v>1.85791</v>
      </c>
      <c r="FQ137">
        <v>1.86081</v>
      </c>
      <c r="FR137">
        <v>0</v>
      </c>
      <c r="FS137">
        <v>0</v>
      </c>
      <c r="FT137">
        <v>0</v>
      </c>
      <c r="FU137">
        <v>4.5</v>
      </c>
      <c r="FV137" t="s">
        <v>361</v>
      </c>
      <c r="FW137" t="s">
        <v>362</v>
      </c>
      <c r="FX137" t="s">
        <v>363</v>
      </c>
      <c r="FY137" t="s">
        <v>364</v>
      </c>
      <c r="FZ137" t="s">
        <v>364</v>
      </c>
      <c r="GA137" t="s">
        <v>363</v>
      </c>
      <c r="GB137">
        <v>0</v>
      </c>
      <c r="GC137">
        <v>100</v>
      </c>
      <c r="GD137">
        <v>100</v>
      </c>
      <c r="GE137">
        <v>-0.361</v>
      </c>
      <c r="GF137">
        <v>0.2978</v>
      </c>
      <c r="GG137">
        <v>-1.589593225013521</v>
      </c>
      <c r="GH137">
        <v>0.00192992804097616</v>
      </c>
      <c r="GI137">
        <v>3.244687122451424E-06</v>
      </c>
      <c r="GJ137">
        <v>-2.087531120305573E-09</v>
      </c>
      <c r="GK137">
        <v>0.05776174702018427</v>
      </c>
      <c r="GL137">
        <v>0.005089068596103195</v>
      </c>
      <c r="GM137">
        <v>0.0003257216593697226</v>
      </c>
      <c r="GN137">
        <v>-1.562898368296355E-06</v>
      </c>
      <c r="GO137">
        <v>0</v>
      </c>
      <c r="GP137">
        <v>1257</v>
      </c>
      <c r="GQ137">
        <v>1</v>
      </c>
      <c r="GR137">
        <v>31</v>
      </c>
      <c r="GS137">
        <v>265.8</v>
      </c>
      <c r="GT137">
        <v>265.7</v>
      </c>
      <c r="GU137">
        <v>1.07788</v>
      </c>
      <c r="GV137">
        <v>2.39258</v>
      </c>
      <c r="GW137">
        <v>1.44775</v>
      </c>
      <c r="GX137">
        <v>2.20337</v>
      </c>
      <c r="GY137">
        <v>1.44653</v>
      </c>
      <c r="GZ137">
        <v>2.29492</v>
      </c>
      <c r="HA137">
        <v>33.1322</v>
      </c>
      <c r="HB137">
        <v>14.7449</v>
      </c>
      <c r="HC137">
        <v>18</v>
      </c>
      <c r="HD137">
        <v>531.634</v>
      </c>
      <c r="HE137">
        <v>523.226</v>
      </c>
      <c r="HF137">
        <v>24.9999</v>
      </c>
      <c r="HG137">
        <v>30.6985</v>
      </c>
      <c r="HH137">
        <v>30.0002</v>
      </c>
      <c r="HI137">
        <v>31.0457</v>
      </c>
      <c r="HJ137">
        <v>31.0498</v>
      </c>
      <c r="HK137">
        <v>21.5691</v>
      </c>
      <c r="HL137">
        <v>20.0583</v>
      </c>
      <c r="HM137">
        <v>100</v>
      </c>
      <c r="HN137">
        <v>25</v>
      </c>
      <c r="HO137">
        <v>420</v>
      </c>
      <c r="HP137">
        <v>21.5</v>
      </c>
      <c r="HQ137">
        <v>103.152</v>
      </c>
      <c r="HR137">
        <v>102.027</v>
      </c>
    </row>
    <row r="138" spans="1:226">
      <c r="A138">
        <v>120</v>
      </c>
      <c r="B138">
        <v>1774682272.5</v>
      </c>
      <c r="C138">
        <v>526.5</v>
      </c>
      <c r="D138" t="s">
        <v>602</v>
      </c>
      <c r="E138" t="s">
        <v>603</v>
      </c>
      <c r="F138">
        <v>5</v>
      </c>
      <c r="I138">
        <v>1774682269.6</v>
      </c>
      <c r="J138">
        <f>(K138)/1000</f>
        <v>0</v>
      </c>
      <c r="K138">
        <f>IF(BF138, AN138, AH138)</f>
        <v>0</v>
      </c>
      <c r="L138">
        <f>IF(BF138, AI138, AG138)</f>
        <v>0</v>
      </c>
      <c r="M138">
        <f>BH138 - IF(AU138&gt;1, L138*BB138*100.0/(AW138), 0)</f>
        <v>0</v>
      </c>
      <c r="N138">
        <f>((T138-J138/2)*M138-L138)/(T138+J138/2)</f>
        <v>0</v>
      </c>
      <c r="O138">
        <f>N138*(BO138+BP138)/1000.0</f>
        <v>0</v>
      </c>
      <c r="P138">
        <f>(BH138 - IF(AU138&gt;1, L138*BB138*100.0/(AW138), 0))*(BO138+BP138)/1000.0</f>
        <v>0</v>
      </c>
      <c r="Q138">
        <f>2.0/((1/S138-1/R138)+SIGN(S138)*SQRT((1/S138-1/R138)*(1/S138-1/R138) + 4*BC138/((BC138+1)*(BC138+1))*(2*1/S138*1/R138-1/R138*1/R138)))</f>
        <v>0</v>
      </c>
      <c r="R138">
        <f>IF(LEFT(BD138,1)&lt;&gt;"0",IF(LEFT(BD138,1)="1",3.0,BE138),$D$5+$E$5*(BV138*BO138/($K$5*1000))+$F$5*(BV138*BO138/($K$5*1000))*MAX(MIN(BB138,$J$5),$I$5)*MAX(MIN(BB138,$J$5),$I$5)+$G$5*MAX(MIN(BB138,$J$5),$I$5)*(BV138*BO138/($K$5*1000))+$H$5*(BV138*BO138/($K$5*1000))*(BV138*BO138/($K$5*1000)))</f>
        <v>0</v>
      </c>
      <c r="S138">
        <f>J138*(1000-(1000*0.61365*exp(17.502*W138/(240.97+W138))/(BO138+BP138)+BJ138)/2)/(1000*0.61365*exp(17.502*W138/(240.97+W138))/(BO138+BP138)-BJ138)</f>
        <v>0</v>
      </c>
      <c r="T138">
        <f>1/((BC138+1)/(Q138/1.6)+1/(R138/1.37)) + BC138/((BC138+1)/(Q138/1.6) + BC138/(R138/1.37))</f>
        <v>0</v>
      </c>
      <c r="U138">
        <f>(AX138*BA138)</f>
        <v>0</v>
      </c>
      <c r="V138">
        <f>(BQ138+(U138+2*0.95*5.67E-8*(((BQ138+$B$9)+273)^4-(BQ138+273)^4)-44100*J138)/(1.84*29.3*R138+8*0.95*5.67E-8*(BQ138+273)^3))</f>
        <v>0</v>
      </c>
      <c r="W138">
        <f>($C$9*BR138+$D$9*BS138+$E$9*V138)</f>
        <v>0</v>
      </c>
      <c r="X138">
        <f>0.61365*exp(17.502*W138/(240.97+W138))</f>
        <v>0</v>
      </c>
      <c r="Y138">
        <f>(Z138/AA138*100)</f>
        <v>0</v>
      </c>
      <c r="Z138">
        <f>BJ138*(BO138+BP138)/1000</f>
        <v>0</v>
      </c>
      <c r="AA138">
        <f>0.61365*exp(17.502*BQ138/(240.97+BQ138))</f>
        <v>0</v>
      </c>
      <c r="AB138">
        <f>(X138-BJ138*(BO138+BP138)/1000)</f>
        <v>0</v>
      </c>
      <c r="AC138">
        <f>(-J138*44100)</f>
        <v>0</v>
      </c>
      <c r="AD138">
        <f>2*29.3*R138*0.92*(BQ138-W138)</f>
        <v>0</v>
      </c>
      <c r="AE138">
        <f>2*0.95*5.67E-8*(((BQ138+$B$9)+273)^4-(W138+273)^4)</f>
        <v>0</v>
      </c>
      <c r="AF138">
        <f>U138+AE138+AC138+AD138</f>
        <v>0</v>
      </c>
      <c r="AG138">
        <f>BN138*AU138*(BI138-BH138*(1000-AU138*BK138)/(1000-AU138*BJ138))/(100*BB138)</f>
        <v>0</v>
      </c>
      <c r="AH138">
        <f>1000*BN138*AU138*(BJ138-BK138)/(100*BB138*(1000-AU138*BJ138))</f>
        <v>0</v>
      </c>
      <c r="AI138">
        <f>(AJ138 - AK138 - BO138*1E3/(8.314*(BQ138+273.15)) * AM138/BN138 * AL138) * BN138/(100*BB138) * (1000 - BK138)/1000</f>
        <v>0</v>
      </c>
      <c r="AJ138">
        <v>429.2559568185274</v>
      </c>
      <c r="AK138">
        <v>428.8747575757573</v>
      </c>
      <c r="AL138">
        <v>2.07432159173751E-05</v>
      </c>
      <c r="AM138">
        <v>61.35787655002243</v>
      </c>
      <c r="AN138">
        <f>(AP138 - AO138 + BO138*1E3/(8.314*(BQ138+273.15)) * AR138/BN138 * AQ138) * BN138/(100*BB138) * 1000/(1000 - AP138)</f>
        <v>0</v>
      </c>
      <c r="AO138">
        <v>21.5437037326772</v>
      </c>
      <c r="AP138">
        <v>21.53817412587413</v>
      </c>
      <c r="AQ138">
        <v>-1.975315430675339E-07</v>
      </c>
      <c r="AR138">
        <v>91.88205700752289</v>
      </c>
      <c r="AS138">
        <v>0</v>
      </c>
      <c r="AT138">
        <v>0</v>
      </c>
      <c r="AU138">
        <f>IF(AS138*$H$15&gt;=AW138,1.0,(AW138/(AW138-AS138*$H$15)))</f>
        <v>0</v>
      </c>
      <c r="AV138">
        <f>(AU138-1)*100</f>
        <v>0</v>
      </c>
      <c r="AW138">
        <f>MAX(0,($B$15+$C$15*BV138)/(1+$D$15*BV138)*BO138/(BQ138+273)*$E$15)</f>
        <v>0</v>
      </c>
      <c r="AX138">
        <f>$B$13*BW138+$C$13*BX138+$F$13*CI138*(1-CL138)</f>
        <v>0</v>
      </c>
      <c r="AY138">
        <f>AX138*AZ138</f>
        <v>0</v>
      </c>
      <c r="AZ138">
        <f>($B$13*$D$11+$C$13*$D$11+$F$13*((CV138+CN138)/MAX(CV138+CN138+CW138, 0.1)*$I$11+CW138/MAX(CV138+CN138+CW138, 0.1)*$J$11))/($B$13+$C$13+$F$13)</f>
        <v>0</v>
      </c>
      <c r="BA138">
        <f>($B$13*$K$11+$C$13*$K$11+$F$13*((CV138+CN138)/MAX(CV138+CN138+CW138, 0.1)*$P$11+CW138/MAX(CV138+CN138+CW138, 0.1)*$Q$11))/($B$13+$C$13+$F$13)</f>
        <v>0</v>
      </c>
      <c r="BB138">
        <v>6</v>
      </c>
      <c r="BC138">
        <v>0.5</v>
      </c>
      <c r="BD138" t="s">
        <v>358</v>
      </c>
      <c r="BE138">
        <v>2</v>
      </c>
      <c r="BF138" t="b">
        <v>1</v>
      </c>
      <c r="BG138">
        <v>1774682269.6</v>
      </c>
      <c r="BH138">
        <v>419.6243000000001</v>
      </c>
      <c r="BI138">
        <v>420.0128000000001</v>
      </c>
      <c r="BJ138">
        <v>21.5376</v>
      </c>
      <c r="BK138">
        <v>21.54379</v>
      </c>
      <c r="BL138">
        <v>419.9856</v>
      </c>
      <c r="BM138">
        <v>21.23979</v>
      </c>
      <c r="BN138">
        <v>500.0525</v>
      </c>
      <c r="BO138">
        <v>101.0231</v>
      </c>
      <c r="BP138">
        <v>0.10013577</v>
      </c>
      <c r="BQ138">
        <v>26.79006</v>
      </c>
      <c r="BR138">
        <v>27.67485</v>
      </c>
      <c r="BS138">
        <v>999.9</v>
      </c>
      <c r="BT138">
        <v>0</v>
      </c>
      <c r="BU138">
        <v>0</v>
      </c>
      <c r="BV138">
        <v>9978.875</v>
      </c>
      <c r="BW138">
        <v>0</v>
      </c>
      <c r="BX138">
        <v>0.3833920000000001</v>
      </c>
      <c r="BY138">
        <v>-0.3886351</v>
      </c>
      <c r="BZ138">
        <v>428.8608</v>
      </c>
      <c r="CA138">
        <v>429.2607</v>
      </c>
      <c r="CB138">
        <v>-0.006191443</v>
      </c>
      <c r="CC138">
        <v>420.0128000000001</v>
      </c>
      <c r="CD138">
        <v>21.54379</v>
      </c>
      <c r="CE138">
        <v>2.175792</v>
      </c>
      <c r="CF138">
        <v>2.176419</v>
      </c>
      <c r="CG138">
        <v>18.78519</v>
      </c>
      <c r="CH138">
        <v>18.78977</v>
      </c>
      <c r="CI138">
        <v>1500.001</v>
      </c>
      <c r="CJ138">
        <v>0</v>
      </c>
      <c r="CK138">
        <v>1</v>
      </c>
      <c r="CL138">
        <v>0</v>
      </c>
      <c r="CM138">
        <v>1.85368</v>
      </c>
      <c r="CN138">
        <v>0</v>
      </c>
      <c r="CO138">
        <v>78.9579</v>
      </c>
      <c r="CP138">
        <v>7673.51</v>
      </c>
      <c r="CQ138">
        <v>38.3874</v>
      </c>
      <c r="CR138">
        <v>39.687</v>
      </c>
      <c r="CS138">
        <v>39.1061</v>
      </c>
      <c r="CT138">
        <v>38.187</v>
      </c>
      <c r="CU138">
        <v>38.5</v>
      </c>
      <c r="CV138">
        <v>0</v>
      </c>
      <c r="CW138">
        <v>1500.001</v>
      </c>
      <c r="CX138">
        <v>0</v>
      </c>
      <c r="CY138">
        <v>1774682270.6</v>
      </c>
      <c r="CZ138">
        <v>0</v>
      </c>
      <c r="DA138">
        <v>1774666326.5</v>
      </c>
      <c r="DB138" t="s">
        <v>359</v>
      </c>
      <c r="DC138">
        <v>1774666322</v>
      </c>
      <c r="DD138">
        <v>1774666326.5</v>
      </c>
      <c r="DE138">
        <v>2</v>
      </c>
      <c r="DF138">
        <v>0.343</v>
      </c>
      <c r="DG138">
        <v>-0.026</v>
      </c>
      <c r="DH138">
        <v>-0.36</v>
      </c>
      <c r="DI138">
        <v>0.298</v>
      </c>
      <c r="DJ138">
        <v>420</v>
      </c>
      <c r="DK138">
        <v>22</v>
      </c>
      <c r="DL138">
        <v>0.17</v>
      </c>
      <c r="DM138">
        <v>0.02</v>
      </c>
      <c r="DN138">
        <v>-0.373184925</v>
      </c>
      <c r="DO138">
        <v>0.0537433283302074</v>
      </c>
      <c r="DP138">
        <v>0.0445552673914025</v>
      </c>
      <c r="DQ138">
        <v>1</v>
      </c>
      <c r="DR138">
        <v>-0.00668997725</v>
      </c>
      <c r="DS138">
        <v>0.0008169562851782395</v>
      </c>
      <c r="DT138">
        <v>0.0007722863565251801</v>
      </c>
      <c r="DU138">
        <v>1</v>
      </c>
      <c r="DV138">
        <v>2</v>
      </c>
      <c r="DW138">
        <v>2</v>
      </c>
      <c r="DX138" t="s">
        <v>360</v>
      </c>
      <c r="DY138">
        <v>3.13045</v>
      </c>
      <c r="DZ138">
        <v>2.8063</v>
      </c>
      <c r="EA138">
        <v>0.09977</v>
      </c>
      <c r="EB138">
        <v>0.0994824</v>
      </c>
      <c r="EC138">
        <v>0.105988</v>
      </c>
      <c r="ED138">
        <v>0.105697</v>
      </c>
      <c r="EE138">
        <v>21150.4</v>
      </c>
      <c r="EF138">
        <v>27420.6</v>
      </c>
      <c r="EG138">
        <v>26449.4</v>
      </c>
      <c r="EH138">
        <v>33002.6</v>
      </c>
      <c r="EI138">
        <v>34927.2</v>
      </c>
      <c r="EJ138">
        <v>40307.4</v>
      </c>
      <c r="EK138">
        <v>41099.6</v>
      </c>
      <c r="EL138">
        <v>46062</v>
      </c>
      <c r="EM138">
        <v>2.03492</v>
      </c>
      <c r="EN138">
        <v>2.0014</v>
      </c>
      <c r="EO138">
        <v>0.116453</v>
      </c>
      <c r="EP138">
        <v>0</v>
      </c>
      <c r="EQ138">
        <v>25.7655</v>
      </c>
      <c r="ER138">
        <v>999.9</v>
      </c>
      <c r="ES138">
        <v>67.5</v>
      </c>
      <c r="ET138">
        <v>27.4</v>
      </c>
      <c r="EU138">
        <v>24.4806</v>
      </c>
      <c r="EV138">
        <v>61.1826</v>
      </c>
      <c r="EW138">
        <v>31.6306</v>
      </c>
      <c r="EX138">
        <v>1</v>
      </c>
      <c r="EY138">
        <v>0.289985</v>
      </c>
      <c r="EZ138">
        <v>0.457266</v>
      </c>
      <c r="FA138">
        <v>20.2748</v>
      </c>
      <c r="FB138">
        <v>5.18839</v>
      </c>
      <c r="FC138">
        <v>11.9441</v>
      </c>
      <c r="FD138">
        <v>4.9558</v>
      </c>
      <c r="FE138">
        <v>3.285</v>
      </c>
      <c r="FF138">
        <v>9999</v>
      </c>
      <c r="FG138">
        <v>9999</v>
      </c>
      <c r="FH138">
        <v>9999</v>
      </c>
      <c r="FI138">
        <v>999.9</v>
      </c>
      <c r="FJ138">
        <v>1.86127</v>
      </c>
      <c r="FK138">
        <v>1.86264</v>
      </c>
      <c r="FL138">
        <v>1.86005</v>
      </c>
      <c r="FM138">
        <v>1.85837</v>
      </c>
      <c r="FN138">
        <v>1.86215</v>
      </c>
      <c r="FO138">
        <v>1.85886</v>
      </c>
      <c r="FP138">
        <v>1.85791</v>
      </c>
      <c r="FQ138">
        <v>1.86081</v>
      </c>
      <c r="FR138">
        <v>0</v>
      </c>
      <c r="FS138">
        <v>0</v>
      </c>
      <c r="FT138">
        <v>0</v>
      </c>
      <c r="FU138">
        <v>4.5</v>
      </c>
      <c r="FV138" t="s">
        <v>361</v>
      </c>
      <c r="FW138" t="s">
        <v>362</v>
      </c>
      <c r="FX138" t="s">
        <v>363</v>
      </c>
      <c r="FY138" t="s">
        <v>364</v>
      </c>
      <c r="FZ138" t="s">
        <v>364</v>
      </c>
      <c r="GA138" t="s">
        <v>363</v>
      </c>
      <c r="GB138">
        <v>0</v>
      </c>
      <c r="GC138">
        <v>100</v>
      </c>
      <c r="GD138">
        <v>100</v>
      </c>
      <c r="GE138">
        <v>-0.361</v>
      </c>
      <c r="GF138">
        <v>0.2978</v>
      </c>
      <c r="GG138">
        <v>-1.589593225013521</v>
      </c>
      <c r="GH138">
        <v>0.00192992804097616</v>
      </c>
      <c r="GI138">
        <v>3.244687122451424E-06</v>
      </c>
      <c r="GJ138">
        <v>-2.087531120305573E-09</v>
      </c>
      <c r="GK138">
        <v>0.05776174702018427</v>
      </c>
      <c r="GL138">
        <v>0.005089068596103195</v>
      </c>
      <c r="GM138">
        <v>0.0003257216593697226</v>
      </c>
      <c r="GN138">
        <v>-1.562898368296355E-06</v>
      </c>
      <c r="GO138">
        <v>0</v>
      </c>
      <c r="GP138">
        <v>1257</v>
      </c>
      <c r="GQ138">
        <v>1</v>
      </c>
      <c r="GR138">
        <v>31</v>
      </c>
      <c r="GS138">
        <v>265.8</v>
      </c>
      <c r="GT138">
        <v>265.8</v>
      </c>
      <c r="GU138">
        <v>1.07788</v>
      </c>
      <c r="GV138">
        <v>2.39746</v>
      </c>
      <c r="GW138">
        <v>1.44775</v>
      </c>
      <c r="GX138">
        <v>2.20215</v>
      </c>
      <c r="GY138">
        <v>1.44653</v>
      </c>
      <c r="GZ138">
        <v>2.27173</v>
      </c>
      <c r="HA138">
        <v>33.1322</v>
      </c>
      <c r="HB138">
        <v>14.7449</v>
      </c>
      <c r="HC138">
        <v>18</v>
      </c>
      <c r="HD138">
        <v>531.523</v>
      </c>
      <c r="HE138">
        <v>523.293</v>
      </c>
      <c r="HF138">
        <v>24.9998</v>
      </c>
      <c r="HG138">
        <v>30.6985</v>
      </c>
      <c r="HH138">
        <v>30.0002</v>
      </c>
      <c r="HI138">
        <v>31.0457</v>
      </c>
      <c r="HJ138">
        <v>31.0498</v>
      </c>
      <c r="HK138">
        <v>21.5696</v>
      </c>
      <c r="HL138">
        <v>20.0583</v>
      </c>
      <c r="HM138">
        <v>100</v>
      </c>
      <c r="HN138">
        <v>25</v>
      </c>
      <c r="HO138">
        <v>420</v>
      </c>
      <c r="HP138">
        <v>21.5</v>
      </c>
      <c r="HQ138">
        <v>103.152</v>
      </c>
      <c r="HR138">
        <v>102.027</v>
      </c>
    </row>
    <row r="139" spans="1:226">
      <c r="A139">
        <v>121</v>
      </c>
      <c r="B139">
        <v>1774682276.5</v>
      </c>
      <c r="C139">
        <v>530.5</v>
      </c>
      <c r="D139" t="s">
        <v>604</v>
      </c>
      <c r="E139" t="s">
        <v>605</v>
      </c>
      <c r="F139">
        <v>5</v>
      </c>
      <c r="I139">
        <v>1774682273.6</v>
      </c>
      <c r="J139">
        <f>(K139)/1000</f>
        <v>0</v>
      </c>
      <c r="K139">
        <f>IF(BF139, AN139, AH139)</f>
        <v>0</v>
      </c>
      <c r="L139">
        <f>IF(BF139, AI139, AG139)</f>
        <v>0</v>
      </c>
      <c r="M139">
        <f>BH139 - IF(AU139&gt;1, L139*BB139*100.0/(AW139), 0)</f>
        <v>0</v>
      </c>
      <c r="N139">
        <f>((T139-J139/2)*M139-L139)/(T139+J139/2)</f>
        <v>0</v>
      </c>
      <c r="O139">
        <f>N139*(BO139+BP139)/1000.0</f>
        <v>0</v>
      </c>
      <c r="P139">
        <f>(BH139 - IF(AU139&gt;1, L139*BB139*100.0/(AW139), 0))*(BO139+BP139)/1000.0</f>
        <v>0</v>
      </c>
      <c r="Q139">
        <f>2.0/((1/S139-1/R139)+SIGN(S139)*SQRT((1/S139-1/R139)*(1/S139-1/R139) + 4*BC139/((BC139+1)*(BC139+1))*(2*1/S139*1/R139-1/R139*1/R139)))</f>
        <v>0</v>
      </c>
      <c r="R139">
        <f>IF(LEFT(BD139,1)&lt;&gt;"0",IF(LEFT(BD139,1)="1",3.0,BE139),$D$5+$E$5*(BV139*BO139/($K$5*1000))+$F$5*(BV139*BO139/($K$5*1000))*MAX(MIN(BB139,$J$5),$I$5)*MAX(MIN(BB139,$J$5),$I$5)+$G$5*MAX(MIN(BB139,$J$5),$I$5)*(BV139*BO139/($K$5*1000))+$H$5*(BV139*BO139/($K$5*1000))*(BV139*BO139/($K$5*1000)))</f>
        <v>0</v>
      </c>
      <c r="S139">
        <f>J139*(1000-(1000*0.61365*exp(17.502*W139/(240.97+W139))/(BO139+BP139)+BJ139)/2)/(1000*0.61365*exp(17.502*W139/(240.97+W139))/(BO139+BP139)-BJ139)</f>
        <v>0</v>
      </c>
      <c r="T139">
        <f>1/((BC139+1)/(Q139/1.6)+1/(R139/1.37)) + BC139/((BC139+1)/(Q139/1.6) + BC139/(R139/1.37))</f>
        <v>0</v>
      </c>
      <c r="U139">
        <f>(AX139*BA139)</f>
        <v>0</v>
      </c>
      <c r="V139">
        <f>(BQ139+(U139+2*0.95*5.67E-8*(((BQ139+$B$9)+273)^4-(BQ139+273)^4)-44100*J139)/(1.84*29.3*R139+8*0.95*5.67E-8*(BQ139+273)^3))</f>
        <v>0</v>
      </c>
      <c r="W139">
        <f>($C$9*BR139+$D$9*BS139+$E$9*V139)</f>
        <v>0</v>
      </c>
      <c r="X139">
        <f>0.61365*exp(17.502*W139/(240.97+W139))</f>
        <v>0</v>
      </c>
      <c r="Y139">
        <f>(Z139/AA139*100)</f>
        <v>0</v>
      </c>
      <c r="Z139">
        <f>BJ139*(BO139+BP139)/1000</f>
        <v>0</v>
      </c>
      <c r="AA139">
        <f>0.61365*exp(17.502*BQ139/(240.97+BQ139))</f>
        <v>0</v>
      </c>
      <c r="AB139">
        <f>(X139-BJ139*(BO139+BP139)/1000)</f>
        <v>0</v>
      </c>
      <c r="AC139">
        <f>(-J139*44100)</f>
        <v>0</v>
      </c>
      <c r="AD139">
        <f>2*29.3*R139*0.92*(BQ139-W139)</f>
        <v>0</v>
      </c>
      <c r="AE139">
        <f>2*0.95*5.67E-8*(((BQ139+$B$9)+273)^4-(W139+273)^4)</f>
        <v>0</v>
      </c>
      <c r="AF139">
        <f>U139+AE139+AC139+AD139</f>
        <v>0</v>
      </c>
      <c r="AG139">
        <f>BN139*AU139*(BI139-BH139*(1000-AU139*BK139)/(1000-AU139*BJ139))/(100*BB139)</f>
        <v>0</v>
      </c>
      <c r="AH139">
        <f>1000*BN139*AU139*(BJ139-BK139)/(100*BB139*(1000-AU139*BJ139))</f>
        <v>0</v>
      </c>
      <c r="AI139">
        <f>(AJ139 - AK139 - BO139*1E3/(8.314*(BQ139+273.15)) * AM139/BN139 * AL139) * BN139/(100*BB139) * (1000 - BK139)/1000</f>
        <v>0</v>
      </c>
      <c r="AJ139">
        <v>429.23408619355</v>
      </c>
      <c r="AK139">
        <v>428.8756424242421</v>
      </c>
      <c r="AL139">
        <v>6.198345250273604E-07</v>
      </c>
      <c r="AM139">
        <v>61.35787655002243</v>
      </c>
      <c r="AN139">
        <f>(AP139 - AO139 + BO139*1E3/(8.314*(BQ139+273.15)) * AR139/BN139 * AQ139) * BN139/(100*BB139) * 1000/(1000 - AP139)</f>
        <v>0</v>
      </c>
      <c r="AO139">
        <v>21.54393276103713</v>
      </c>
      <c r="AP139">
        <v>21.53714265734266</v>
      </c>
      <c r="AQ139">
        <v>5.572725511765289E-07</v>
      </c>
      <c r="AR139">
        <v>91.88205700752289</v>
      </c>
      <c r="AS139">
        <v>0</v>
      </c>
      <c r="AT139">
        <v>0</v>
      </c>
      <c r="AU139">
        <f>IF(AS139*$H$15&gt;=AW139,1.0,(AW139/(AW139-AS139*$H$15)))</f>
        <v>0</v>
      </c>
      <c r="AV139">
        <f>(AU139-1)*100</f>
        <v>0</v>
      </c>
      <c r="AW139">
        <f>MAX(0,($B$15+$C$15*BV139)/(1+$D$15*BV139)*BO139/(BQ139+273)*$E$15)</f>
        <v>0</v>
      </c>
      <c r="AX139">
        <f>$B$13*BW139+$C$13*BX139+$F$13*CI139*(1-CL139)</f>
        <v>0</v>
      </c>
      <c r="AY139">
        <f>AX139*AZ139</f>
        <v>0</v>
      </c>
      <c r="AZ139">
        <f>($B$13*$D$11+$C$13*$D$11+$F$13*((CV139+CN139)/MAX(CV139+CN139+CW139, 0.1)*$I$11+CW139/MAX(CV139+CN139+CW139, 0.1)*$J$11))/($B$13+$C$13+$F$13)</f>
        <v>0</v>
      </c>
      <c r="BA139">
        <f>($B$13*$K$11+$C$13*$K$11+$F$13*((CV139+CN139)/MAX(CV139+CN139+CW139, 0.1)*$P$11+CW139/MAX(CV139+CN139+CW139, 0.1)*$Q$11))/($B$13+$C$13+$F$13)</f>
        <v>0</v>
      </c>
      <c r="BB139">
        <v>6</v>
      </c>
      <c r="BC139">
        <v>0.5</v>
      </c>
      <c r="BD139" t="s">
        <v>358</v>
      </c>
      <c r="BE139">
        <v>2</v>
      </c>
      <c r="BF139" t="b">
        <v>1</v>
      </c>
      <c r="BG139">
        <v>1774682273.6</v>
      </c>
      <c r="BH139">
        <v>419.6362</v>
      </c>
      <c r="BI139">
        <v>419.9916</v>
      </c>
      <c r="BJ139">
        <v>21.53791</v>
      </c>
      <c r="BK139">
        <v>21.54411</v>
      </c>
      <c r="BL139">
        <v>419.9974999999999</v>
      </c>
      <c r="BM139">
        <v>21.2401</v>
      </c>
      <c r="BN139">
        <v>500.0144999999999</v>
      </c>
      <c r="BO139">
        <v>101.0222</v>
      </c>
      <c r="BP139">
        <v>0.09996756999999999</v>
      </c>
      <c r="BQ139">
        <v>26.78917</v>
      </c>
      <c r="BR139">
        <v>27.66567</v>
      </c>
      <c r="BS139">
        <v>999.9</v>
      </c>
      <c r="BT139">
        <v>0</v>
      </c>
      <c r="BU139">
        <v>0</v>
      </c>
      <c r="BV139">
        <v>9991.006000000001</v>
      </c>
      <c r="BW139">
        <v>0</v>
      </c>
      <c r="BX139">
        <v>0.3833920000000001</v>
      </c>
      <c r="BY139">
        <v>-0.35542</v>
      </c>
      <c r="BZ139">
        <v>428.8732999999999</v>
      </c>
      <c r="CA139">
        <v>429.2392</v>
      </c>
      <c r="CB139">
        <v>-0.006204987</v>
      </c>
      <c r="CC139">
        <v>419.9916</v>
      </c>
      <c r="CD139">
        <v>21.54411</v>
      </c>
      <c r="CE139">
        <v>2.175805</v>
      </c>
      <c r="CF139">
        <v>2.176431</v>
      </c>
      <c r="CG139">
        <v>18.78528</v>
      </c>
      <c r="CH139">
        <v>18.78987</v>
      </c>
      <c r="CI139">
        <v>1500.001</v>
      </c>
      <c r="CJ139">
        <v>0</v>
      </c>
      <c r="CK139">
        <v>1</v>
      </c>
      <c r="CL139">
        <v>0</v>
      </c>
      <c r="CM139">
        <v>1.65251</v>
      </c>
      <c r="CN139">
        <v>0</v>
      </c>
      <c r="CO139">
        <v>79.13961999999999</v>
      </c>
      <c r="CP139">
        <v>7673.5</v>
      </c>
      <c r="CQ139">
        <v>38.3874</v>
      </c>
      <c r="CR139">
        <v>39.687</v>
      </c>
      <c r="CS139">
        <v>39.0872</v>
      </c>
      <c r="CT139">
        <v>38.187</v>
      </c>
      <c r="CU139">
        <v>38.5</v>
      </c>
      <c r="CV139">
        <v>0</v>
      </c>
      <c r="CW139">
        <v>1500.001</v>
      </c>
      <c r="CX139">
        <v>0</v>
      </c>
      <c r="CY139">
        <v>1774682274.8</v>
      </c>
      <c r="CZ139">
        <v>0</v>
      </c>
      <c r="DA139">
        <v>1774666326.5</v>
      </c>
      <c r="DB139" t="s">
        <v>359</v>
      </c>
      <c r="DC139">
        <v>1774666322</v>
      </c>
      <c r="DD139">
        <v>1774666326.5</v>
      </c>
      <c r="DE139">
        <v>2</v>
      </c>
      <c r="DF139">
        <v>0.343</v>
      </c>
      <c r="DG139">
        <v>-0.026</v>
      </c>
      <c r="DH139">
        <v>-0.36</v>
      </c>
      <c r="DI139">
        <v>0.298</v>
      </c>
      <c r="DJ139">
        <v>420</v>
      </c>
      <c r="DK139">
        <v>22</v>
      </c>
      <c r="DL139">
        <v>0.17</v>
      </c>
      <c r="DM139">
        <v>0.02</v>
      </c>
      <c r="DN139">
        <v>-0.37104715</v>
      </c>
      <c r="DO139">
        <v>0.1728524127579756</v>
      </c>
      <c r="DP139">
        <v>0.04531621417028898</v>
      </c>
      <c r="DQ139">
        <v>0</v>
      </c>
      <c r="DR139">
        <v>-0.006628513</v>
      </c>
      <c r="DS139">
        <v>0.003327327804878037</v>
      </c>
      <c r="DT139">
        <v>0.0007846108432025394</v>
      </c>
      <c r="DU139">
        <v>1</v>
      </c>
      <c r="DV139">
        <v>1</v>
      </c>
      <c r="DW139">
        <v>2</v>
      </c>
      <c r="DX139" t="s">
        <v>367</v>
      </c>
      <c r="DY139">
        <v>3.13047</v>
      </c>
      <c r="DZ139">
        <v>2.80643</v>
      </c>
      <c r="EA139">
        <v>0.09977030000000001</v>
      </c>
      <c r="EB139">
        <v>0.09947640000000001</v>
      </c>
      <c r="EC139">
        <v>0.105986</v>
      </c>
      <c r="ED139">
        <v>0.105698</v>
      </c>
      <c r="EE139">
        <v>21150.3</v>
      </c>
      <c r="EF139">
        <v>27420.3</v>
      </c>
      <c r="EG139">
        <v>26449.3</v>
      </c>
      <c r="EH139">
        <v>33002</v>
      </c>
      <c r="EI139">
        <v>34927.2</v>
      </c>
      <c r="EJ139">
        <v>40306.6</v>
      </c>
      <c r="EK139">
        <v>41099.5</v>
      </c>
      <c r="EL139">
        <v>46061.2</v>
      </c>
      <c r="EM139">
        <v>2.03515</v>
      </c>
      <c r="EN139">
        <v>2.0014</v>
      </c>
      <c r="EO139">
        <v>0.115857</v>
      </c>
      <c r="EP139">
        <v>0</v>
      </c>
      <c r="EQ139">
        <v>25.764</v>
      </c>
      <c r="ER139">
        <v>999.9</v>
      </c>
      <c r="ES139">
        <v>67.5</v>
      </c>
      <c r="ET139">
        <v>27.4</v>
      </c>
      <c r="EU139">
        <v>24.4826</v>
      </c>
      <c r="EV139">
        <v>61.1126</v>
      </c>
      <c r="EW139">
        <v>31.5585</v>
      </c>
      <c r="EX139">
        <v>1</v>
      </c>
      <c r="EY139">
        <v>0.290351</v>
      </c>
      <c r="EZ139">
        <v>0.45738</v>
      </c>
      <c r="FA139">
        <v>20.2749</v>
      </c>
      <c r="FB139">
        <v>5.18899</v>
      </c>
      <c r="FC139">
        <v>11.9441</v>
      </c>
      <c r="FD139">
        <v>4.95575</v>
      </c>
      <c r="FE139">
        <v>3.285</v>
      </c>
      <c r="FF139">
        <v>9999</v>
      </c>
      <c r="FG139">
        <v>9999</v>
      </c>
      <c r="FH139">
        <v>9999</v>
      </c>
      <c r="FI139">
        <v>999.9</v>
      </c>
      <c r="FJ139">
        <v>1.86127</v>
      </c>
      <c r="FK139">
        <v>1.86264</v>
      </c>
      <c r="FL139">
        <v>1.86005</v>
      </c>
      <c r="FM139">
        <v>1.85837</v>
      </c>
      <c r="FN139">
        <v>1.86213</v>
      </c>
      <c r="FO139">
        <v>1.85884</v>
      </c>
      <c r="FP139">
        <v>1.85791</v>
      </c>
      <c r="FQ139">
        <v>1.86081</v>
      </c>
      <c r="FR139">
        <v>0</v>
      </c>
      <c r="FS139">
        <v>0</v>
      </c>
      <c r="FT139">
        <v>0</v>
      </c>
      <c r="FU139">
        <v>4.5</v>
      </c>
      <c r="FV139" t="s">
        <v>361</v>
      </c>
      <c r="FW139" t="s">
        <v>362</v>
      </c>
      <c r="FX139" t="s">
        <v>363</v>
      </c>
      <c r="FY139" t="s">
        <v>364</v>
      </c>
      <c r="FZ139" t="s">
        <v>364</v>
      </c>
      <c r="GA139" t="s">
        <v>363</v>
      </c>
      <c r="GB139">
        <v>0</v>
      </c>
      <c r="GC139">
        <v>100</v>
      </c>
      <c r="GD139">
        <v>100</v>
      </c>
      <c r="GE139">
        <v>-0.361</v>
      </c>
      <c r="GF139">
        <v>0.2978</v>
      </c>
      <c r="GG139">
        <v>-1.589593225013521</v>
      </c>
      <c r="GH139">
        <v>0.00192992804097616</v>
      </c>
      <c r="GI139">
        <v>3.244687122451424E-06</v>
      </c>
      <c r="GJ139">
        <v>-2.087531120305573E-09</v>
      </c>
      <c r="GK139">
        <v>0.05776174702018427</v>
      </c>
      <c r="GL139">
        <v>0.005089068596103195</v>
      </c>
      <c r="GM139">
        <v>0.0003257216593697226</v>
      </c>
      <c r="GN139">
        <v>-1.562898368296355E-06</v>
      </c>
      <c r="GO139">
        <v>0</v>
      </c>
      <c r="GP139">
        <v>1257</v>
      </c>
      <c r="GQ139">
        <v>1</v>
      </c>
      <c r="GR139">
        <v>31</v>
      </c>
      <c r="GS139">
        <v>265.9</v>
      </c>
      <c r="GT139">
        <v>265.8</v>
      </c>
      <c r="GU139">
        <v>1.0791</v>
      </c>
      <c r="GV139">
        <v>2.39624</v>
      </c>
      <c r="GW139">
        <v>1.44775</v>
      </c>
      <c r="GX139">
        <v>2.20337</v>
      </c>
      <c r="GY139">
        <v>1.44653</v>
      </c>
      <c r="GZ139">
        <v>2.31201</v>
      </c>
      <c r="HA139">
        <v>33.1322</v>
      </c>
      <c r="HB139">
        <v>14.7449</v>
      </c>
      <c r="HC139">
        <v>18</v>
      </c>
      <c r="HD139">
        <v>531.6660000000001</v>
      </c>
      <c r="HE139">
        <v>523.295</v>
      </c>
      <c r="HF139">
        <v>24.9999</v>
      </c>
      <c r="HG139">
        <v>30.6985</v>
      </c>
      <c r="HH139">
        <v>30.0003</v>
      </c>
      <c r="HI139">
        <v>31.0457</v>
      </c>
      <c r="HJ139">
        <v>31.05</v>
      </c>
      <c r="HK139">
        <v>21.5697</v>
      </c>
      <c r="HL139">
        <v>20.0583</v>
      </c>
      <c r="HM139">
        <v>100</v>
      </c>
      <c r="HN139">
        <v>25</v>
      </c>
      <c r="HO139">
        <v>420</v>
      </c>
      <c r="HP139">
        <v>21.5</v>
      </c>
      <c r="HQ139">
        <v>103.152</v>
      </c>
      <c r="HR139">
        <v>102.025</v>
      </c>
    </row>
    <row r="140" spans="1:226">
      <c r="A140">
        <v>122</v>
      </c>
      <c r="B140">
        <v>1774682280.5</v>
      </c>
      <c r="C140">
        <v>534.5</v>
      </c>
      <c r="D140" t="s">
        <v>606</v>
      </c>
      <c r="E140" t="s">
        <v>607</v>
      </c>
      <c r="F140">
        <v>5</v>
      </c>
      <c r="I140">
        <v>1774682277.6</v>
      </c>
      <c r="J140">
        <f>(K140)/1000</f>
        <v>0</v>
      </c>
      <c r="K140">
        <f>IF(BF140, AN140, AH140)</f>
        <v>0</v>
      </c>
      <c r="L140">
        <f>IF(BF140, AI140, AG140)</f>
        <v>0</v>
      </c>
      <c r="M140">
        <f>BH140 - IF(AU140&gt;1, L140*BB140*100.0/(AW140), 0)</f>
        <v>0</v>
      </c>
      <c r="N140">
        <f>((T140-J140/2)*M140-L140)/(T140+J140/2)</f>
        <v>0</v>
      </c>
      <c r="O140">
        <f>N140*(BO140+BP140)/1000.0</f>
        <v>0</v>
      </c>
      <c r="P140">
        <f>(BH140 - IF(AU140&gt;1, L140*BB140*100.0/(AW140), 0))*(BO140+BP140)/1000.0</f>
        <v>0</v>
      </c>
      <c r="Q140">
        <f>2.0/((1/S140-1/R140)+SIGN(S140)*SQRT((1/S140-1/R140)*(1/S140-1/R140) + 4*BC140/((BC140+1)*(BC140+1))*(2*1/S140*1/R140-1/R140*1/R140)))</f>
        <v>0</v>
      </c>
      <c r="R140">
        <f>IF(LEFT(BD140,1)&lt;&gt;"0",IF(LEFT(BD140,1)="1",3.0,BE140),$D$5+$E$5*(BV140*BO140/($K$5*1000))+$F$5*(BV140*BO140/($K$5*1000))*MAX(MIN(BB140,$J$5),$I$5)*MAX(MIN(BB140,$J$5),$I$5)+$G$5*MAX(MIN(BB140,$J$5),$I$5)*(BV140*BO140/($K$5*1000))+$H$5*(BV140*BO140/($K$5*1000))*(BV140*BO140/($K$5*1000)))</f>
        <v>0</v>
      </c>
      <c r="S140">
        <f>J140*(1000-(1000*0.61365*exp(17.502*W140/(240.97+W140))/(BO140+BP140)+BJ140)/2)/(1000*0.61365*exp(17.502*W140/(240.97+W140))/(BO140+BP140)-BJ140)</f>
        <v>0</v>
      </c>
      <c r="T140">
        <f>1/((BC140+1)/(Q140/1.6)+1/(R140/1.37)) + BC140/((BC140+1)/(Q140/1.6) + BC140/(R140/1.37))</f>
        <v>0</v>
      </c>
      <c r="U140">
        <f>(AX140*BA140)</f>
        <v>0</v>
      </c>
      <c r="V140">
        <f>(BQ140+(U140+2*0.95*5.67E-8*(((BQ140+$B$9)+273)^4-(BQ140+273)^4)-44100*J140)/(1.84*29.3*R140+8*0.95*5.67E-8*(BQ140+273)^3))</f>
        <v>0</v>
      </c>
      <c r="W140">
        <f>($C$9*BR140+$D$9*BS140+$E$9*V140)</f>
        <v>0</v>
      </c>
      <c r="X140">
        <f>0.61365*exp(17.502*W140/(240.97+W140))</f>
        <v>0</v>
      </c>
      <c r="Y140">
        <f>(Z140/AA140*100)</f>
        <v>0</v>
      </c>
      <c r="Z140">
        <f>BJ140*(BO140+BP140)/1000</f>
        <v>0</v>
      </c>
      <c r="AA140">
        <f>0.61365*exp(17.502*BQ140/(240.97+BQ140))</f>
        <v>0</v>
      </c>
      <c r="AB140">
        <f>(X140-BJ140*(BO140+BP140)/1000)</f>
        <v>0</v>
      </c>
      <c r="AC140">
        <f>(-J140*44100)</f>
        <v>0</v>
      </c>
      <c r="AD140">
        <f>2*29.3*R140*0.92*(BQ140-W140)</f>
        <v>0</v>
      </c>
      <c r="AE140">
        <f>2*0.95*5.67E-8*(((BQ140+$B$9)+273)^4-(W140+273)^4)</f>
        <v>0</v>
      </c>
      <c r="AF140">
        <f>U140+AE140+AC140+AD140</f>
        <v>0</v>
      </c>
      <c r="AG140">
        <f>BN140*AU140*(BI140-BH140*(1000-AU140*BK140)/(1000-AU140*BJ140))/(100*BB140)</f>
        <v>0</v>
      </c>
      <c r="AH140">
        <f>1000*BN140*AU140*(BJ140-BK140)/(100*BB140*(1000-AU140*BJ140))</f>
        <v>0</v>
      </c>
      <c r="AI140">
        <f>(AJ140 - AK140 - BO140*1E3/(8.314*(BQ140+273.15)) * AM140/BN140 * AL140) * BN140/(100*BB140) * (1000 - BK140)/1000</f>
        <v>0</v>
      </c>
      <c r="AJ140">
        <v>429.2616692848444</v>
      </c>
      <c r="AK140">
        <v>428.8535030303029</v>
      </c>
      <c r="AL140">
        <v>-2.848428849056163E-05</v>
      </c>
      <c r="AM140">
        <v>61.35787655002243</v>
      </c>
      <c r="AN140">
        <f>(AP140 - AO140 + BO140*1E3/(8.314*(BQ140+273.15)) * AR140/BN140 * AQ140) * BN140/(100*BB140) * 1000/(1000 - AP140)</f>
        <v>0</v>
      </c>
      <c r="AO140">
        <v>21.54475174129009</v>
      </c>
      <c r="AP140">
        <v>21.53737342657345</v>
      </c>
      <c r="AQ140">
        <v>6.186347686344404E-07</v>
      </c>
      <c r="AR140">
        <v>91.88205700752289</v>
      </c>
      <c r="AS140">
        <v>0</v>
      </c>
      <c r="AT140">
        <v>0</v>
      </c>
      <c r="AU140">
        <f>IF(AS140*$H$15&gt;=AW140,1.0,(AW140/(AW140-AS140*$H$15)))</f>
        <v>0</v>
      </c>
      <c r="AV140">
        <f>(AU140-1)*100</f>
        <v>0</v>
      </c>
      <c r="AW140">
        <f>MAX(0,($B$15+$C$15*BV140)/(1+$D$15*BV140)*BO140/(BQ140+273)*$E$15)</f>
        <v>0</v>
      </c>
      <c r="AX140">
        <f>$B$13*BW140+$C$13*BX140+$F$13*CI140*(1-CL140)</f>
        <v>0</v>
      </c>
      <c r="AY140">
        <f>AX140*AZ140</f>
        <v>0</v>
      </c>
      <c r="AZ140">
        <f>($B$13*$D$11+$C$13*$D$11+$F$13*((CV140+CN140)/MAX(CV140+CN140+CW140, 0.1)*$I$11+CW140/MAX(CV140+CN140+CW140, 0.1)*$J$11))/($B$13+$C$13+$F$13)</f>
        <v>0</v>
      </c>
      <c r="BA140">
        <f>($B$13*$K$11+$C$13*$K$11+$F$13*((CV140+CN140)/MAX(CV140+CN140+CW140, 0.1)*$P$11+CW140/MAX(CV140+CN140+CW140, 0.1)*$Q$11))/($B$13+$C$13+$F$13)</f>
        <v>0</v>
      </c>
      <c r="BB140">
        <v>6</v>
      </c>
      <c r="BC140">
        <v>0.5</v>
      </c>
      <c r="BD140" t="s">
        <v>358</v>
      </c>
      <c r="BE140">
        <v>2</v>
      </c>
      <c r="BF140" t="b">
        <v>1</v>
      </c>
      <c r="BG140">
        <v>1774682277.6</v>
      </c>
      <c r="BH140">
        <v>419.6408</v>
      </c>
      <c r="BI140">
        <v>420.0023</v>
      </c>
      <c r="BJ140">
        <v>21.53748</v>
      </c>
      <c r="BK140">
        <v>21.54474</v>
      </c>
      <c r="BL140">
        <v>420.0024</v>
      </c>
      <c r="BM140">
        <v>21.23967</v>
      </c>
      <c r="BN140">
        <v>500.0027</v>
      </c>
      <c r="BO140">
        <v>101.0225</v>
      </c>
      <c r="BP140">
        <v>0.10002618</v>
      </c>
      <c r="BQ140">
        <v>26.78485</v>
      </c>
      <c r="BR140">
        <v>27.66382</v>
      </c>
      <c r="BS140">
        <v>999.9</v>
      </c>
      <c r="BT140">
        <v>0</v>
      </c>
      <c r="BU140">
        <v>0</v>
      </c>
      <c r="BV140">
        <v>9997.819</v>
      </c>
      <c r="BW140">
        <v>0</v>
      </c>
      <c r="BX140">
        <v>0.3833920000000001</v>
      </c>
      <c r="BY140">
        <v>-0.3614197</v>
      </c>
      <c r="BZ140">
        <v>428.8779</v>
      </c>
      <c r="CA140">
        <v>429.2504</v>
      </c>
      <c r="CB140">
        <v>-0.007266235</v>
      </c>
      <c r="CC140">
        <v>420.0023</v>
      </c>
      <c r="CD140">
        <v>21.54474</v>
      </c>
      <c r="CE140">
        <v>2.17577</v>
      </c>
      <c r="CF140">
        <v>2.176505</v>
      </c>
      <c r="CG140">
        <v>18.785</v>
      </c>
      <c r="CH140">
        <v>18.7904</v>
      </c>
      <c r="CI140">
        <v>1499.999</v>
      </c>
      <c r="CJ140">
        <v>0</v>
      </c>
      <c r="CK140">
        <v>1</v>
      </c>
      <c r="CL140">
        <v>0</v>
      </c>
      <c r="CM140">
        <v>1.59104</v>
      </c>
      <c r="CN140">
        <v>0</v>
      </c>
      <c r="CO140">
        <v>79.09335</v>
      </c>
      <c r="CP140">
        <v>7673.483999999999</v>
      </c>
      <c r="CQ140">
        <v>38.375</v>
      </c>
      <c r="CR140">
        <v>39.687</v>
      </c>
      <c r="CS140">
        <v>39.062</v>
      </c>
      <c r="CT140">
        <v>38.187</v>
      </c>
      <c r="CU140">
        <v>38.4811</v>
      </c>
      <c r="CV140">
        <v>0</v>
      </c>
      <c r="CW140">
        <v>1499.999</v>
      </c>
      <c r="CX140">
        <v>0</v>
      </c>
      <c r="CY140">
        <v>1774682279</v>
      </c>
      <c r="CZ140">
        <v>0</v>
      </c>
      <c r="DA140">
        <v>1774666326.5</v>
      </c>
      <c r="DB140" t="s">
        <v>359</v>
      </c>
      <c r="DC140">
        <v>1774666322</v>
      </c>
      <c r="DD140">
        <v>1774666326.5</v>
      </c>
      <c r="DE140">
        <v>2</v>
      </c>
      <c r="DF140">
        <v>0.343</v>
      </c>
      <c r="DG140">
        <v>-0.026</v>
      </c>
      <c r="DH140">
        <v>-0.36</v>
      </c>
      <c r="DI140">
        <v>0.298</v>
      </c>
      <c r="DJ140">
        <v>420</v>
      </c>
      <c r="DK140">
        <v>22</v>
      </c>
      <c r="DL140">
        <v>0.17</v>
      </c>
      <c r="DM140">
        <v>0.02</v>
      </c>
      <c r="DN140">
        <v>-0.3590614</v>
      </c>
      <c r="DO140">
        <v>-0.02688943339587175</v>
      </c>
      <c r="DP140">
        <v>0.03764877220494714</v>
      </c>
      <c r="DQ140">
        <v>1</v>
      </c>
      <c r="DR140">
        <v>-0.00679645525</v>
      </c>
      <c r="DS140">
        <v>0.002160204765478441</v>
      </c>
      <c r="DT140">
        <v>0.0007944475822198325</v>
      </c>
      <c r="DU140">
        <v>1</v>
      </c>
      <c r="DV140">
        <v>2</v>
      </c>
      <c r="DW140">
        <v>2</v>
      </c>
      <c r="DX140" t="s">
        <v>360</v>
      </c>
      <c r="DY140">
        <v>3.13055</v>
      </c>
      <c r="DZ140">
        <v>2.80651</v>
      </c>
      <c r="EA140">
        <v>0.099768</v>
      </c>
      <c r="EB140">
        <v>0.0994824</v>
      </c>
      <c r="EC140">
        <v>0.105987</v>
      </c>
      <c r="ED140">
        <v>0.105701</v>
      </c>
      <c r="EE140">
        <v>21150.4</v>
      </c>
      <c r="EF140">
        <v>27420.2</v>
      </c>
      <c r="EG140">
        <v>26449.4</v>
      </c>
      <c r="EH140">
        <v>33002</v>
      </c>
      <c r="EI140">
        <v>34927.2</v>
      </c>
      <c r="EJ140">
        <v>40306.7</v>
      </c>
      <c r="EK140">
        <v>41099.5</v>
      </c>
      <c r="EL140">
        <v>46061.4</v>
      </c>
      <c r="EM140">
        <v>2.03517</v>
      </c>
      <c r="EN140">
        <v>2.00122</v>
      </c>
      <c r="EO140">
        <v>0.116248</v>
      </c>
      <c r="EP140">
        <v>0</v>
      </c>
      <c r="EQ140">
        <v>25.764</v>
      </c>
      <c r="ER140">
        <v>999.9</v>
      </c>
      <c r="ES140">
        <v>67.5</v>
      </c>
      <c r="ET140">
        <v>27.4</v>
      </c>
      <c r="EU140">
        <v>24.4823</v>
      </c>
      <c r="EV140">
        <v>61.2826</v>
      </c>
      <c r="EW140">
        <v>31.5505</v>
      </c>
      <c r="EX140">
        <v>1</v>
      </c>
      <c r="EY140">
        <v>0.290216</v>
      </c>
      <c r="EZ140">
        <v>0.457353</v>
      </c>
      <c r="FA140">
        <v>20.2748</v>
      </c>
      <c r="FB140">
        <v>5.18779</v>
      </c>
      <c r="FC140">
        <v>11.9441</v>
      </c>
      <c r="FD140">
        <v>4.95575</v>
      </c>
      <c r="FE140">
        <v>3.285</v>
      </c>
      <c r="FF140">
        <v>9999</v>
      </c>
      <c r="FG140">
        <v>9999</v>
      </c>
      <c r="FH140">
        <v>9999</v>
      </c>
      <c r="FI140">
        <v>999.9</v>
      </c>
      <c r="FJ140">
        <v>1.86127</v>
      </c>
      <c r="FK140">
        <v>1.86264</v>
      </c>
      <c r="FL140">
        <v>1.86005</v>
      </c>
      <c r="FM140">
        <v>1.85837</v>
      </c>
      <c r="FN140">
        <v>1.86212</v>
      </c>
      <c r="FO140">
        <v>1.85885</v>
      </c>
      <c r="FP140">
        <v>1.85791</v>
      </c>
      <c r="FQ140">
        <v>1.86081</v>
      </c>
      <c r="FR140">
        <v>0</v>
      </c>
      <c r="FS140">
        <v>0</v>
      </c>
      <c r="FT140">
        <v>0</v>
      </c>
      <c r="FU140">
        <v>4.5</v>
      </c>
      <c r="FV140" t="s">
        <v>361</v>
      </c>
      <c r="FW140" t="s">
        <v>362</v>
      </c>
      <c r="FX140" t="s">
        <v>363</v>
      </c>
      <c r="FY140" t="s">
        <v>364</v>
      </c>
      <c r="FZ140" t="s">
        <v>364</v>
      </c>
      <c r="GA140" t="s">
        <v>363</v>
      </c>
      <c r="GB140">
        <v>0</v>
      </c>
      <c r="GC140">
        <v>100</v>
      </c>
      <c r="GD140">
        <v>100</v>
      </c>
      <c r="GE140">
        <v>-0.361</v>
      </c>
      <c r="GF140">
        <v>0.2978</v>
      </c>
      <c r="GG140">
        <v>-1.589593225013521</v>
      </c>
      <c r="GH140">
        <v>0.00192992804097616</v>
      </c>
      <c r="GI140">
        <v>3.244687122451424E-06</v>
      </c>
      <c r="GJ140">
        <v>-2.087531120305573E-09</v>
      </c>
      <c r="GK140">
        <v>0.05776174702018427</v>
      </c>
      <c r="GL140">
        <v>0.005089068596103195</v>
      </c>
      <c r="GM140">
        <v>0.0003257216593697226</v>
      </c>
      <c r="GN140">
        <v>-1.562898368296355E-06</v>
      </c>
      <c r="GO140">
        <v>0</v>
      </c>
      <c r="GP140">
        <v>1257</v>
      </c>
      <c r="GQ140">
        <v>1</v>
      </c>
      <c r="GR140">
        <v>31</v>
      </c>
      <c r="GS140">
        <v>266</v>
      </c>
      <c r="GT140">
        <v>265.9</v>
      </c>
      <c r="GU140">
        <v>1.0791</v>
      </c>
      <c r="GV140">
        <v>2.39136</v>
      </c>
      <c r="GW140">
        <v>1.44775</v>
      </c>
      <c r="GX140">
        <v>2.20215</v>
      </c>
      <c r="GY140">
        <v>1.44653</v>
      </c>
      <c r="GZ140">
        <v>2.32178</v>
      </c>
      <c r="HA140">
        <v>33.1322</v>
      </c>
      <c r="HB140">
        <v>14.7449</v>
      </c>
      <c r="HC140">
        <v>18</v>
      </c>
      <c r="HD140">
        <v>531.6900000000001</v>
      </c>
      <c r="HE140">
        <v>523.198</v>
      </c>
      <c r="HF140">
        <v>24.9999</v>
      </c>
      <c r="HG140">
        <v>30.6985</v>
      </c>
      <c r="HH140">
        <v>30</v>
      </c>
      <c r="HI140">
        <v>31.0467</v>
      </c>
      <c r="HJ140">
        <v>31.0525</v>
      </c>
      <c r="HK140">
        <v>21.5696</v>
      </c>
      <c r="HL140">
        <v>20.0583</v>
      </c>
      <c r="HM140">
        <v>100</v>
      </c>
      <c r="HN140">
        <v>25</v>
      </c>
      <c r="HO140">
        <v>420</v>
      </c>
      <c r="HP140">
        <v>21.5</v>
      </c>
      <c r="HQ140">
        <v>103.152</v>
      </c>
      <c r="HR140">
        <v>102.025</v>
      </c>
    </row>
    <row r="141" spans="1:226">
      <c r="A141">
        <v>123</v>
      </c>
      <c r="B141">
        <v>1774682284.5</v>
      </c>
      <c r="C141">
        <v>538.5</v>
      </c>
      <c r="D141" t="s">
        <v>608</v>
      </c>
      <c r="E141" t="s">
        <v>609</v>
      </c>
      <c r="F141">
        <v>5</v>
      </c>
      <c r="I141">
        <v>1774682281.6</v>
      </c>
      <c r="J141">
        <f>(K141)/1000</f>
        <v>0</v>
      </c>
      <c r="K141">
        <f>IF(BF141, AN141, AH141)</f>
        <v>0</v>
      </c>
      <c r="L141">
        <f>IF(BF141, AI141, AG141)</f>
        <v>0</v>
      </c>
      <c r="M141">
        <f>BH141 - IF(AU141&gt;1, L141*BB141*100.0/(AW141), 0)</f>
        <v>0</v>
      </c>
      <c r="N141">
        <f>((T141-J141/2)*M141-L141)/(T141+J141/2)</f>
        <v>0</v>
      </c>
      <c r="O141">
        <f>N141*(BO141+BP141)/1000.0</f>
        <v>0</v>
      </c>
      <c r="P141">
        <f>(BH141 - IF(AU141&gt;1, L141*BB141*100.0/(AW141), 0))*(BO141+BP141)/1000.0</f>
        <v>0</v>
      </c>
      <c r="Q141">
        <f>2.0/((1/S141-1/R141)+SIGN(S141)*SQRT((1/S141-1/R141)*(1/S141-1/R141) + 4*BC141/((BC141+1)*(BC141+1))*(2*1/S141*1/R141-1/R141*1/R141)))</f>
        <v>0</v>
      </c>
      <c r="R141">
        <f>IF(LEFT(BD141,1)&lt;&gt;"0",IF(LEFT(BD141,1)="1",3.0,BE141),$D$5+$E$5*(BV141*BO141/($K$5*1000))+$F$5*(BV141*BO141/($K$5*1000))*MAX(MIN(BB141,$J$5),$I$5)*MAX(MIN(BB141,$J$5),$I$5)+$G$5*MAX(MIN(BB141,$J$5),$I$5)*(BV141*BO141/($K$5*1000))+$H$5*(BV141*BO141/($K$5*1000))*(BV141*BO141/($K$5*1000)))</f>
        <v>0</v>
      </c>
      <c r="S141">
        <f>J141*(1000-(1000*0.61365*exp(17.502*W141/(240.97+W141))/(BO141+BP141)+BJ141)/2)/(1000*0.61365*exp(17.502*W141/(240.97+W141))/(BO141+BP141)-BJ141)</f>
        <v>0</v>
      </c>
      <c r="T141">
        <f>1/((BC141+1)/(Q141/1.6)+1/(R141/1.37)) + BC141/((BC141+1)/(Q141/1.6) + BC141/(R141/1.37))</f>
        <v>0</v>
      </c>
      <c r="U141">
        <f>(AX141*BA141)</f>
        <v>0</v>
      </c>
      <c r="V141">
        <f>(BQ141+(U141+2*0.95*5.67E-8*(((BQ141+$B$9)+273)^4-(BQ141+273)^4)-44100*J141)/(1.84*29.3*R141+8*0.95*5.67E-8*(BQ141+273)^3))</f>
        <v>0</v>
      </c>
      <c r="W141">
        <f>($C$9*BR141+$D$9*BS141+$E$9*V141)</f>
        <v>0</v>
      </c>
      <c r="X141">
        <f>0.61365*exp(17.502*W141/(240.97+W141))</f>
        <v>0</v>
      </c>
      <c r="Y141">
        <f>(Z141/AA141*100)</f>
        <v>0</v>
      </c>
      <c r="Z141">
        <f>BJ141*(BO141+BP141)/1000</f>
        <v>0</v>
      </c>
      <c r="AA141">
        <f>0.61365*exp(17.502*BQ141/(240.97+BQ141))</f>
        <v>0</v>
      </c>
      <c r="AB141">
        <f>(X141-BJ141*(BO141+BP141)/1000)</f>
        <v>0</v>
      </c>
      <c r="AC141">
        <f>(-J141*44100)</f>
        <v>0</v>
      </c>
      <c r="AD141">
        <f>2*29.3*R141*0.92*(BQ141-W141)</f>
        <v>0</v>
      </c>
      <c r="AE141">
        <f>2*0.95*5.67E-8*(((BQ141+$B$9)+273)^4-(W141+273)^4)</f>
        <v>0</v>
      </c>
      <c r="AF141">
        <f>U141+AE141+AC141+AD141</f>
        <v>0</v>
      </c>
      <c r="AG141">
        <f>BN141*AU141*(BI141-BH141*(1000-AU141*BK141)/(1000-AU141*BJ141))/(100*BB141)</f>
        <v>0</v>
      </c>
      <c r="AH141">
        <f>1000*BN141*AU141*(BJ141-BK141)/(100*BB141*(1000-AU141*BJ141))</f>
        <v>0</v>
      </c>
      <c r="AI141">
        <f>(AJ141 - AK141 - BO141*1E3/(8.314*(BQ141+273.15)) * AM141/BN141 * AL141) * BN141/(100*BB141) * (1000 - BK141)/1000</f>
        <v>0</v>
      </c>
      <c r="AJ141">
        <v>429.232376438778</v>
      </c>
      <c r="AK141">
        <v>428.9005696969697</v>
      </c>
      <c r="AL141">
        <v>3.698053521081055E-05</v>
      </c>
      <c r="AM141">
        <v>61.35787655002243</v>
      </c>
      <c r="AN141">
        <f>(AP141 - AO141 + BO141*1E3/(8.314*(BQ141+273.15)) * AR141/BN141 * AQ141) * BN141/(100*BB141) * 1000/(1000 - AP141)</f>
        <v>0</v>
      </c>
      <c r="AO141">
        <v>21.54466092010033</v>
      </c>
      <c r="AP141">
        <v>21.53838671328673</v>
      </c>
      <c r="AQ141">
        <v>-7.71883329766898E-07</v>
      </c>
      <c r="AR141">
        <v>91.88205700752289</v>
      </c>
      <c r="AS141">
        <v>0</v>
      </c>
      <c r="AT141">
        <v>0</v>
      </c>
      <c r="AU141">
        <f>IF(AS141*$H$15&gt;=AW141,1.0,(AW141/(AW141-AS141*$H$15)))</f>
        <v>0</v>
      </c>
      <c r="AV141">
        <f>(AU141-1)*100</f>
        <v>0</v>
      </c>
      <c r="AW141">
        <f>MAX(0,($B$15+$C$15*BV141)/(1+$D$15*BV141)*BO141/(BQ141+273)*$E$15)</f>
        <v>0</v>
      </c>
      <c r="AX141">
        <f>$B$13*BW141+$C$13*BX141+$F$13*CI141*(1-CL141)</f>
        <v>0</v>
      </c>
      <c r="AY141">
        <f>AX141*AZ141</f>
        <v>0</v>
      </c>
      <c r="AZ141">
        <f>($B$13*$D$11+$C$13*$D$11+$F$13*((CV141+CN141)/MAX(CV141+CN141+CW141, 0.1)*$I$11+CW141/MAX(CV141+CN141+CW141, 0.1)*$J$11))/($B$13+$C$13+$F$13)</f>
        <v>0</v>
      </c>
      <c r="BA141">
        <f>($B$13*$K$11+$C$13*$K$11+$F$13*((CV141+CN141)/MAX(CV141+CN141+CW141, 0.1)*$P$11+CW141/MAX(CV141+CN141+CW141, 0.1)*$Q$11))/($B$13+$C$13+$F$13)</f>
        <v>0</v>
      </c>
      <c r="BB141">
        <v>6</v>
      </c>
      <c r="BC141">
        <v>0.5</v>
      </c>
      <c r="BD141" t="s">
        <v>358</v>
      </c>
      <c r="BE141">
        <v>2</v>
      </c>
      <c r="BF141" t="b">
        <v>1</v>
      </c>
      <c r="BG141">
        <v>1774682281.6</v>
      </c>
      <c r="BH141">
        <v>419.6346</v>
      </c>
      <c r="BI141">
        <v>419.9968</v>
      </c>
      <c r="BJ141">
        <v>21.53769</v>
      </c>
      <c r="BK141">
        <v>21.54509</v>
      </c>
      <c r="BL141">
        <v>419.996</v>
      </c>
      <c r="BM141">
        <v>21.23987</v>
      </c>
      <c r="BN141">
        <v>500.0325</v>
      </c>
      <c r="BO141">
        <v>101.0231</v>
      </c>
      <c r="BP141">
        <v>0.10002739</v>
      </c>
      <c r="BQ141">
        <v>26.7862</v>
      </c>
      <c r="BR141">
        <v>27.66233</v>
      </c>
      <c r="BS141">
        <v>999.9</v>
      </c>
      <c r="BT141">
        <v>0</v>
      </c>
      <c r="BU141">
        <v>0</v>
      </c>
      <c r="BV141">
        <v>10004.07</v>
      </c>
      <c r="BW141">
        <v>0</v>
      </c>
      <c r="BX141">
        <v>0.3833920000000001</v>
      </c>
      <c r="BY141">
        <v>-0.3621552</v>
      </c>
      <c r="BZ141">
        <v>428.8714</v>
      </c>
      <c r="CA141">
        <v>429.2449</v>
      </c>
      <c r="CB141">
        <v>-0.007390784</v>
      </c>
      <c r="CC141">
        <v>419.9968</v>
      </c>
      <c r="CD141">
        <v>21.54509</v>
      </c>
      <c r="CE141">
        <v>2.175805</v>
      </c>
      <c r="CF141">
        <v>2.176553</v>
      </c>
      <c r="CG141">
        <v>18.78527</v>
      </c>
      <c r="CH141">
        <v>18.79078</v>
      </c>
      <c r="CI141">
        <v>1500</v>
      </c>
      <c r="CJ141">
        <v>0</v>
      </c>
      <c r="CK141">
        <v>1</v>
      </c>
      <c r="CL141">
        <v>0</v>
      </c>
      <c r="CM141">
        <v>1.46112</v>
      </c>
      <c r="CN141">
        <v>0</v>
      </c>
      <c r="CO141">
        <v>79.21677</v>
      </c>
      <c r="CP141">
        <v>7673.501999999999</v>
      </c>
      <c r="CQ141">
        <v>38.375</v>
      </c>
      <c r="CR141">
        <v>39.687</v>
      </c>
      <c r="CS141">
        <v>39.062</v>
      </c>
      <c r="CT141">
        <v>38.187</v>
      </c>
      <c r="CU141">
        <v>38.4622</v>
      </c>
      <c r="CV141">
        <v>0</v>
      </c>
      <c r="CW141">
        <v>1500</v>
      </c>
      <c r="CX141">
        <v>0</v>
      </c>
      <c r="CY141">
        <v>1774682282.6</v>
      </c>
      <c r="CZ141">
        <v>0</v>
      </c>
      <c r="DA141">
        <v>1774666326.5</v>
      </c>
      <c r="DB141" t="s">
        <v>359</v>
      </c>
      <c r="DC141">
        <v>1774666322</v>
      </c>
      <c r="DD141">
        <v>1774666326.5</v>
      </c>
      <c r="DE141">
        <v>2</v>
      </c>
      <c r="DF141">
        <v>0.343</v>
      </c>
      <c r="DG141">
        <v>-0.026</v>
      </c>
      <c r="DH141">
        <v>-0.36</v>
      </c>
      <c r="DI141">
        <v>0.298</v>
      </c>
      <c r="DJ141">
        <v>420</v>
      </c>
      <c r="DK141">
        <v>22</v>
      </c>
      <c r="DL141">
        <v>0.17</v>
      </c>
      <c r="DM141">
        <v>0.02</v>
      </c>
      <c r="DN141">
        <v>-0.355106243902439</v>
      </c>
      <c r="DO141">
        <v>-0.117820724738676</v>
      </c>
      <c r="DP141">
        <v>0.03474559326385988</v>
      </c>
      <c r="DQ141">
        <v>0</v>
      </c>
      <c r="DR141">
        <v>-0.006725683170731708</v>
      </c>
      <c r="DS141">
        <v>-0.003361530940766538</v>
      </c>
      <c r="DT141">
        <v>0.0006684255652138163</v>
      </c>
      <c r="DU141">
        <v>1</v>
      </c>
      <c r="DV141">
        <v>1</v>
      </c>
      <c r="DW141">
        <v>2</v>
      </c>
      <c r="DX141" t="s">
        <v>367</v>
      </c>
      <c r="DY141">
        <v>3.13043</v>
      </c>
      <c r="DZ141">
        <v>2.80647</v>
      </c>
      <c r="EA141">
        <v>0.09977080000000001</v>
      </c>
      <c r="EB141">
        <v>0.0994799</v>
      </c>
      <c r="EC141">
        <v>0.105989</v>
      </c>
      <c r="ED141">
        <v>0.105701</v>
      </c>
      <c r="EE141">
        <v>21150.5</v>
      </c>
      <c r="EF141">
        <v>27420.3</v>
      </c>
      <c r="EG141">
        <v>26449.6</v>
      </c>
      <c r="EH141">
        <v>33002.2</v>
      </c>
      <c r="EI141">
        <v>34927.1</v>
      </c>
      <c r="EJ141">
        <v>40307.1</v>
      </c>
      <c r="EK141">
        <v>41099.6</v>
      </c>
      <c r="EL141">
        <v>46061.9</v>
      </c>
      <c r="EM141">
        <v>2.03503</v>
      </c>
      <c r="EN141">
        <v>2.00135</v>
      </c>
      <c r="EO141">
        <v>0.115689</v>
      </c>
      <c r="EP141">
        <v>0</v>
      </c>
      <c r="EQ141">
        <v>25.7622</v>
      </c>
      <c r="ER141">
        <v>999.9</v>
      </c>
      <c r="ES141">
        <v>67.5</v>
      </c>
      <c r="ET141">
        <v>27.4</v>
      </c>
      <c r="EU141">
        <v>24.4806</v>
      </c>
      <c r="EV141">
        <v>61.2726</v>
      </c>
      <c r="EW141">
        <v>31.6266</v>
      </c>
      <c r="EX141">
        <v>1</v>
      </c>
      <c r="EY141">
        <v>0.290259</v>
      </c>
      <c r="EZ141">
        <v>0.457285</v>
      </c>
      <c r="FA141">
        <v>20.2749</v>
      </c>
      <c r="FB141">
        <v>5.18854</v>
      </c>
      <c r="FC141">
        <v>11.9441</v>
      </c>
      <c r="FD141">
        <v>4.9557</v>
      </c>
      <c r="FE141">
        <v>3.285</v>
      </c>
      <c r="FF141">
        <v>9999</v>
      </c>
      <c r="FG141">
        <v>9999</v>
      </c>
      <c r="FH141">
        <v>9999</v>
      </c>
      <c r="FI141">
        <v>999.9</v>
      </c>
      <c r="FJ141">
        <v>1.86127</v>
      </c>
      <c r="FK141">
        <v>1.86264</v>
      </c>
      <c r="FL141">
        <v>1.86005</v>
      </c>
      <c r="FM141">
        <v>1.85837</v>
      </c>
      <c r="FN141">
        <v>1.86213</v>
      </c>
      <c r="FO141">
        <v>1.85883</v>
      </c>
      <c r="FP141">
        <v>1.85791</v>
      </c>
      <c r="FQ141">
        <v>1.86081</v>
      </c>
      <c r="FR141">
        <v>0</v>
      </c>
      <c r="FS141">
        <v>0</v>
      </c>
      <c r="FT141">
        <v>0</v>
      </c>
      <c r="FU141">
        <v>4.5</v>
      </c>
      <c r="FV141" t="s">
        <v>361</v>
      </c>
      <c r="FW141" t="s">
        <v>362</v>
      </c>
      <c r="FX141" t="s">
        <v>363</v>
      </c>
      <c r="FY141" t="s">
        <v>364</v>
      </c>
      <c r="FZ141" t="s">
        <v>364</v>
      </c>
      <c r="GA141" t="s">
        <v>363</v>
      </c>
      <c r="GB141">
        <v>0</v>
      </c>
      <c r="GC141">
        <v>100</v>
      </c>
      <c r="GD141">
        <v>100</v>
      </c>
      <c r="GE141">
        <v>-0.362</v>
      </c>
      <c r="GF141">
        <v>0.2978</v>
      </c>
      <c r="GG141">
        <v>-1.589593225013521</v>
      </c>
      <c r="GH141">
        <v>0.00192992804097616</v>
      </c>
      <c r="GI141">
        <v>3.244687122451424E-06</v>
      </c>
      <c r="GJ141">
        <v>-2.087531120305573E-09</v>
      </c>
      <c r="GK141">
        <v>0.05776174702018427</v>
      </c>
      <c r="GL141">
        <v>0.005089068596103195</v>
      </c>
      <c r="GM141">
        <v>0.0003257216593697226</v>
      </c>
      <c r="GN141">
        <v>-1.562898368296355E-06</v>
      </c>
      <c r="GO141">
        <v>0</v>
      </c>
      <c r="GP141">
        <v>1257</v>
      </c>
      <c r="GQ141">
        <v>1</v>
      </c>
      <c r="GR141">
        <v>31</v>
      </c>
      <c r="GS141">
        <v>266</v>
      </c>
      <c r="GT141">
        <v>266</v>
      </c>
      <c r="GU141">
        <v>1.0791</v>
      </c>
      <c r="GV141">
        <v>2.39014</v>
      </c>
      <c r="GW141">
        <v>1.44775</v>
      </c>
      <c r="GX141">
        <v>2.20337</v>
      </c>
      <c r="GY141">
        <v>1.44653</v>
      </c>
      <c r="GZ141">
        <v>2.35596</v>
      </c>
      <c r="HA141">
        <v>33.1322</v>
      </c>
      <c r="HB141">
        <v>14.7537</v>
      </c>
      <c r="HC141">
        <v>18</v>
      </c>
      <c r="HD141">
        <v>531.609</v>
      </c>
      <c r="HE141">
        <v>523.283</v>
      </c>
      <c r="HF141">
        <v>24.9999</v>
      </c>
      <c r="HG141">
        <v>30.6985</v>
      </c>
      <c r="HH141">
        <v>30.0002</v>
      </c>
      <c r="HI141">
        <v>31.0484</v>
      </c>
      <c r="HJ141">
        <v>31.0525</v>
      </c>
      <c r="HK141">
        <v>21.5691</v>
      </c>
      <c r="HL141">
        <v>20.0583</v>
      </c>
      <c r="HM141">
        <v>100</v>
      </c>
      <c r="HN141">
        <v>25</v>
      </c>
      <c r="HO141">
        <v>420</v>
      </c>
      <c r="HP141">
        <v>21.5</v>
      </c>
      <c r="HQ141">
        <v>103.153</v>
      </c>
      <c r="HR141">
        <v>102.026</v>
      </c>
    </row>
    <row r="142" spans="1:226">
      <c r="A142">
        <v>124</v>
      </c>
      <c r="B142">
        <v>1774682288.5</v>
      </c>
      <c r="C142">
        <v>542.5</v>
      </c>
      <c r="D142" t="s">
        <v>610</v>
      </c>
      <c r="E142" t="s">
        <v>611</v>
      </c>
      <c r="F142">
        <v>5</v>
      </c>
      <c r="I142">
        <v>1774682285.6</v>
      </c>
      <c r="J142">
        <f>(K142)/1000</f>
        <v>0</v>
      </c>
      <c r="K142">
        <f>IF(BF142, AN142, AH142)</f>
        <v>0</v>
      </c>
      <c r="L142">
        <f>IF(BF142, AI142, AG142)</f>
        <v>0</v>
      </c>
      <c r="M142">
        <f>BH142 - IF(AU142&gt;1, L142*BB142*100.0/(AW142), 0)</f>
        <v>0</v>
      </c>
      <c r="N142">
        <f>((T142-J142/2)*M142-L142)/(T142+J142/2)</f>
        <v>0</v>
      </c>
      <c r="O142">
        <f>N142*(BO142+BP142)/1000.0</f>
        <v>0</v>
      </c>
      <c r="P142">
        <f>(BH142 - IF(AU142&gt;1, L142*BB142*100.0/(AW142), 0))*(BO142+BP142)/1000.0</f>
        <v>0</v>
      </c>
      <c r="Q142">
        <f>2.0/((1/S142-1/R142)+SIGN(S142)*SQRT((1/S142-1/R142)*(1/S142-1/R142) + 4*BC142/((BC142+1)*(BC142+1))*(2*1/S142*1/R142-1/R142*1/R142)))</f>
        <v>0</v>
      </c>
      <c r="R142">
        <f>IF(LEFT(BD142,1)&lt;&gt;"0",IF(LEFT(BD142,1)="1",3.0,BE142),$D$5+$E$5*(BV142*BO142/($K$5*1000))+$F$5*(BV142*BO142/($K$5*1000))*MAX(MIN(BB142,$J$5),$I$5)*MAX(MIN(BB142,$J$5),$I$5)+$G$5*MAX(MIN(BB142,$J$5),$I$5)*(BV142*BO142/($K$5*1000))+$H$5*(BV142*BO142/($K$5*1000))*(BV142*BO142/($K$5*1000)))</f>
        <v>0</v>
      </c>
      <c r="S142">
        <f>J142*(1000-(1000*0.61365*exp(17.502*W142/(240.97+W142))/(BO142+BP142)+BJ142)/2)/(1000*0.61365*exp(17.502*W142/(240.97+W142))/(BO142+BP142)-BJ142)</f>
        <v>0</v>
      </c>
      <c r="T142">
        <f>1/((BC142+1)/(Q142/1.6)+1/(R142/1.37)) + BC142/((BC142+1)/(Q142/1.6) + BC142/(R142/1.37))</f>
        <v>0</v>
      </c>
      <c r="U142">
        <f>(AX142*BA142)</f>
        <v>0</v>
      </c>
      <c r="V142">
        <f>(BQ142+(U142+2*0.95*5.67E-8*(((BQ142+$B$9)+273)^4-(BQ142+273)^4)-44100*J142)/(1.84*29.3*R142+8*0.95*5.67E-8*(BQ142+273)^3))</f>
        <v>0</v>
      </c>
      <c r="W142">
        <f>($C$9*BR142+$D$9*BS142+$E$9*V142)</f>
        <v>0</v>
      </c>
      <c r="X142">
        <f>0.61365*exp(17.502*W142/(240.97+W142))</f>
        <v>0</v>
      </c>
      <c r="Y142">
        <f>(Z142/AA142*100)</f>
        <v>0</v>
      </c>
      <c r="Z142">
        <f>BJ142*(BO142+BP142)/1000</f>
        <v>0</v>
      </c>
      <c r="AA142">
        <f>0.61365*exp(17.502*BQ142/(240.97+BQ142))</f>
        <v>0</v>
      </c>
      <c r="AB142">
        <f>(X142-BJ142*(BO142+BP142)/1000)</f>
        <v>0</v>
      </c>
      <c r="AC142">
        <f>(-J142*44100)</f>
        <v>0</v>
      </c>
      <c r="AD142">
        <f>2*29.3*R142*0.92*(BQ142-W142)</f>
        <v>0</v>
      </c>
      <c r="AE142">
        <f>2*0.95*5.67E-8*(((BQ142+$B$9)+273)^4-(W142+273)^4)</f>
        <v>0</v>
      </c>
      <c r="AF142">
        <f>U142+AE142+AC142+AD142</f>
        <v>0</v>
      </c>
      <c r="AG142">
        <f>BN142*AU142*(BI142-BH142*(1000-AU142*BK142)/(1000-AU142*BJ142))/(100*BB142)</f>
        <v>0</v>
      </c>
      <c r="AH142">
        <f>1000*BN142*AU142*(BJ142-BK142)/(100*BB142*(1000-AU142*BJ142))</f>
        <v>0</v>
      </c>
      <c r="AI142">
        <f>(AJ142 - AK142 - BO142*1E3/(8.314*(BQ142+273.15)) * AM142/BN142 * AL142) * BN142/(100*BB142) * (1000 - BK142)/1000</f>
        <v>0</v>
      </c>
      <c r="AJ142">
        <v>429.2428239605001</v>
      </c>
      <c r="AK142">
        <v>428.8007272727273</v>
      </c>
      <c r="AL142">
        <v>-7.451286541944477E-05</v>
      </c>
      <c r="AM142">
        <v>61.35787655002243</v>
      </c>
      <c r="AN142">
        <f>(AP142 - AO142 + BO142*1E3/(8.314*(BQ142+273.15)) * AR142/BN142 * AQ142) * BN142/(100*BB142) * 1000/(1000 - AP142)</f>
        <v>0</v>
      </c>
      <c r="AO142">
        <v>21.54512640755792</v>
      </c>
      <c r="AP142">
        <v>21.53990000000001</v>
      </c>
      <c r="AQ142">
        <v>1.047602247034317E-06</v>
      </c>
      <c r="AR142">
        <v>91.88205700752289</v>
      </c>
      <c r="AS142">
        <v>0</v>
      </c>
      <c r="AT142">
        <v>0</v>
      </c>
      <c r="AU142">
        <f>IF(AS142*$H$15&gt;=AW142,1.0,(AW142/(AW142-AS142*$H$15)))</f>
        <v>0</v>
      </c>
      <c r="AV142">
        <f>(AU142-1)*100</f>
        <v>0</v>
      </c>
      <c r="AW142">
        <f>MAX(0,($B$15+$C$15*BV142)/(1+$D$15*BV142)*BO142/(BQ142+273)*$E$15)</f>
        <v>0</v>
      </c>
      <c r="AX142">
        <f>$B$13*BW142+$C$13*BX142+$F$13*CI142*(1-CL142)</f>
        <v>0</v>
      </c>
      <c r="AY142">
        <f>AX142*AZ142</f>
        <v>0</v>
      </c>
      <c r="AZ142">
        <f>($B$13*$D$11+$C$13*$D$11+$F$13*((CV142+CN142)/MAX(CV142+CN142+CW142, 0.1)*$I$11+CW142/MAX(CV142+CN142+CW142, 0.1)*$J$11))/($B$13+$C$13+$F$13)</f>
        <v>0</v>
      </c>
      <c r="BA142">
        <f>($B$13*$K$11+$C$13*$K$11+$F$13*((CV142+CN142)/MAX(CV142+CN142+CW142, 0.1)*$P$11+CW142/MAX(CV142+CN142+CW142, 0.1)*$Q$11))/($B$13+$C$13+$F$13)</f>
        <v>0</v>
      </c>
      <c r="BB142">
        <v>6</v>
      </c>
      <c r="BC142">
        <v>0.5</v>
      </c>
      <c r="BD142" t="s">
        <v>358</v>
      </c>
      <c r="BE142">
        <v>2</v>
      </c>
      <c r="BF142" t="b">
        <v>1</v>
      </c>
      <c r="BG142">
        <v>1774682285.6</v>
      </c>
      <c r="BH142">
        <v>419.6273</v>
      </c>
      <c r="BI142">
        <v>419.9904</v>
      </c>
      <c r="BJ142">
        <v>21.53876</v>
      </c>
      <c r="BK142">
        <v>21.5447</v>
      </c>
      <c r="BL142">
        <v>419.9888</v>
      </c>
      <c r="BM142">
        <v>21.24093</v>
      </c>
      <c r="BN142">
        <v>499.9777</v>
      </c>
      <c r="BO142">
        <v>101.0236</v>
      </c>
      <c r="BP142">
        <v>0.09990806999999999</v>
      </c>
      <c r="BQ142">
        <v>26.78557</v>
      </c>
      <c r="BR142">
        <v>27.65773</v>
      </c>
      <c r="BS142">
        <v>999.9</v>
      </c>
      <c r="BT142">
        <v>0</v>
      </c>
      <c r="BU142">
        <v>0</v>
      </c>
      <c r="BV142">
        <v>10008.828</v>
      </c>
      <c r="BW142">
        <v>0</v>
      </c>
      <c r="BX142">
        <v>0.3833920000000001</v>
      </c>
      <c r="BY142">
        <v>-0.3629913</v>
      </c>
      <c r="BZ142">
        <v>428.8645</v>
      </c>
      <c r="CA142">
        <v>429.2381999999999</v>
      </c>
      <c r="CB142">
        <v>-0.005947684</v>
      </c>
      <c r="CC142">
        <v>419.9904</v>
      </c>
      <c r="CD142">
        <v>21.5447</v>
      </c>
      <c r="CE142">
        <v>2.175922</v>
      </c>
      <c r="CF142">
        <v>2.176524</v>
      </c>
      <c r="CG142">
        <v>18.78613</v>
      </c>
      <c r="CH142">
        <v>18.79055</v>
      </c>
      <c r="CI142">
        <v>1500.004</v>
      </c>
      <c r="CJ142">
        <v>0</v>
      </c>
      <c r="CK142">
        <v>1</v>
      </c>
      <c r="CL142">
        <v>0</v>
      </c>
      <c r="CM142">
        <v>1.62127</v>
      </c>
      <c r="CN142">
        <v>0</v>
      </c>
      <c r="CO142">
        <v>79.21495999999999</v>
      </c>
      <c r="CP142">
        <v>7673.523999999999</v>
      </c>
      <c r="CQ142">
        <v>38.375</v>
      </c>
      <c r="CR142">
        <v>39.687</v>
      </c>
      <c r="CS142">
        <v>39.062</v>
      </c>
      <c r="CT142">
        <v>38.187</v>
      </c>
      <c r="CU142">
        <v>38.4496</v>
      </c>
      <c r="CV142">
        <v>0</v>
      </c>
      <c r="CW142">
        <v>1500.004</v>
      </c>
      <c r="CX142">
        <v>0</v>
      </c>
      <c r="CY142">
        <v>1774682286.8</v>
      </c>
      <c r="CZ142">
        <v>0</v>
      </c>
      <c r="DA142">
        <v>1774666326.5</v>
      </c>
      <c r="DB142" t="s">
        <v>359</v>
      </c>
      <c r="DC142">
        <v>1774666322</v>
      </c>
      <c r="DD142">
        <v>1774666326.5</v>
      </c>
      <c r="DE142">
        <v>2</v>
      </c>
      <c r="DF142">
        <v>0.343</v>
      </c>
      <c r="DG142">
        <v>-0.026</v>
      </c>
      <c r="DH142">
        <v>-0.36</v>
      </c>
      <c r="DI142">
        <v>0.298</v>
      </c>
      <c r="DJ142">
        <v>420</v>
      </c>
      <c r="DK142">
        <v>22</v>
      </c>
      <c r="DL142">
        <v>0.17</v>
      </c>
      <c r="DM142">
        <v>0.02</v>
      </c>
      <c r="DN142">
        <v>-0.36596985</v>
      </c>
      <c r="DO142">
        <v>0.06892745966228964</v>
      </c>
      <c r="DP142">
        <v>0.02328717597364481</v>
      </c>
      <c r="DQ142">
        <v>1</v>
      </c>
      <c r="DR142">
        <v>-0.00655093125</v>
      </c>
      <c r="DS142">
        <v>-0.0002997117073170619</v>
      </c>
      <c r="DT142">
        <v>0.0009964729896996393</v>
      </c>
      <c r="DU142">
        <v>1</v>
      </c>
      <c r="DV142">
        <v>2</v>
      </c>
      <c r="DW142">
        <v>2</v>
      </c>
      <c r="DX142" t="s">
        <v>360</v>
      </c>
      <c r="DY142">
        <v>3.13045</v>
      </c>
      <c r="DZ142">
        <v>2.80643</v>
      </c>
      <c r="EA142">
        <v>0.0997598</v>
      </c>
      <c r="EB142">
        <v>0.0994806</v>
      </c>
      <c r="EC142">
        <v>0.105992</v>
      </c>
      <c r="ED142">
        <v>0.105698</v>
      </c>
      <c r="EE142">
        <v>21150.4</v>
      </c>
      <c r="EF142">
        <v>27420.4</v>
      </c>
      <c r="EG142">
        <v>26449.2</v>
      </c>
      <c r="EH142">
        <v>33002.3</v>
      </c>
      <c r="EI142">
        <v>34926.8</v>
      </c>
      <c r="EJ142">
        <v>40307.5</v>
      </c>
      <c r="EK142">
        <v>41099.3</v>
      </c>
      <c r="EL142">
        <v>46062.2</v>
      </c>
      <c r="EM142">
        <v>2.03525</v>
      </c>
      <c r="EN142">
        <v>2.00112</v>
      </c>
      <c r="EO142">
        <v>0.115875</v>
      </c>
      <c r="EP142">
        <v>0</v>
      </c>
      <c r="EQ142">
        <v>25.7618</v>
      </c>
      <c r="ER142">
        <v>999.9</v>
      </c>
      <c r="ES142">
        <v>67.5</v>
      </c>
      <c r="ET142">
        <v>27.4</v>
      </c>
      <c r="EU142">
        <v>24.4838</v>
      </c>
      <c r="EV142">
        <v>61.1426</v>
      </c>
      <c r="EW142">
        <v>31.7628</v>
      </c>
      <c r="EX142">
        <v>1</v>
      </c>
      <c r="EY142">
        <v>0.290376</v>
      </c>
      <c r="EZ142">
        <v>0.457233</v>
      </c>
      <c r="FA142">
        <v>20.2748</v>
      </c>
      <c r="FB142">
        <v>5.18824</v>
      </c>
      <c r="FC142">
        <v>11.9441</v>
      </c>
      <c r="FD142">
        <v>4.9557</v>
      </c>
      <c r="FE142">
        <v>3.285</v>
      </c>
      <c r="FF142">
        <v>9999</v>
      </c>
      <c r="FG142">
        <v>9999</v>
      </c>
      <c r="FH142">
        <v>9999</v>
      </c>
      <c r="FI142">
        <v>999.9</v>
      </c>
      <c r="FJ142">
        <v>1.86127</v>
      </c>
      <c r="FK142">
        <v>1.86264</v>
      </c>
      <c r="FL142">
        <v>1.86005</v>
      </c>
      <c r="FM142">
        <v>1.85837</v>
      </c>
      <c r="FN142">
        <v>1.86214</v>
      </c>
      <c r="FO142">
        <v>1.85884</v>
      </c>
      <c r="FP142">
        <v>1.85791</v>
      </c>
      <c r="FQ142">
        <v>1.86081</v>
      </c>
      <c r="FR142">
        <v>0</v>
      </c>
      <c r="FS142">
        <v>0</v>
      </c>
      <c r="FT142">
        <v>0</v>
      </c>
      <c r="FU142">
        <v>4.5</v>
      </c>
      <c r="FV142" t="s">
        <v>361</v>
      </c>
      <c r="FW142" t="s">
        <v>362</v>
      </c>
      <c r="FX142" t="s">
        <v>363</v>
      </c>
      <c r="FY142" t="s">
        <v>364</v>
      </c>
      <c r="FZ142" t="s">
        <v>364</v>
      </c>
      <c r="GA142" t="s">
        <v>363</v>
      </c>
      <c r="GB142">
        <v>0</v>
      </c>
      <c r="GC142">
        <v>100</v>
      </c>
      <c r="GD142">
        <v>100</v>
      </c>
      <c r="GE142">
        <v>-0.361</v>
      </c>
      <c r="GF142">
        <v>0.2979</v>
      </c>
      <c r="GG142">
        <v>-1.589593225013521</v>
      </c>
      <c r="GH142">
        <v>0.00192992804097616</v>
      </c>
      <c r="GI142">
        <v>3.244687122451424E-06</v>
      </c>
      <c r="GJ142">
        <v>-2.087531120305573E-09</v>
      </c>
      <c r="GK142">
        <v>0.05776174702018427</v>
      </c>
      <c r="GL142">
        <v>0.005089068596103195</v>
      </c>
      <c r="GM142">
        <v>0.0003257216593697226</v>
      </c>
      <c r="GN142">
        <v>-1.562898368296355E-06</v>
      </c>
      <c r="GO142">
        <v>0</v>
      </c>
      <c r="GP142">
        <v>1257</v>
      </c>
      <c r="GQ142">
        <v>1</v>
      </c>
      <c r="GR142">
        <v>31</v>
      </c>
      <c r="GS142">
        <v>266.1</v>
      </c>
      <c r="GT142">
        <v>266</v>
      </c>
      <c r="GU142">
        <v>1.07788</v>
      </c>
      <c r="GV142">
        <v>2.38037</v>
      </c>
      <c r="GW142">
        <v>1.44775</v>
      </c>
      <c r="GX142">
        <v>2.20337</v>
      </c>
      <c r="GY142">
        <v>1.44653</v>
      </c>
      <c r="GZ142">
        <v>2.39868</v>
      </c>
      <c r="HA142">
        <v>33.1322</v>
      </c>
      <c r="HB142">
        <v>14.7537</v>
      </c>
      <c r="HC142">
        <v>18</v>
      </c>
      <c r="HD142">
        <v>531.752</v>
      </c>
      <c r="HE142">
        <v>523.13</v>
      </c>
      <c r="HF142">
        <v>25</v>
      </c>
      <c r="HG142">
        <v>30.6988</v>
      </c>
      <c r="HH142">
        <v>30.0001</v>
      </c>
      <c r="HI142">
        <v>31.0484</v>
      </c>
      <c r="HJ142">
        <v>31.0525</v>
      </c>
      <c r="HK142">
        <v>21.5691</v>
      </c>
      <c r="HL142">
        <v>20.0583</v>
      </c>
      <c r="HM142">
        <v>100</v>
      </c>
      <c r="HN142">
        <v>25</v>
      </c>
      <c r="HO142">
        <v>420</v>
      </c>
      <c r="HP142">
        <v>21.5</v>
      </c>
      <c r="HQ142">
        <v>103.151</v>
      </c>
      <c r="HR142">
        <v>102.027</v>
      </c>
    </row>
    <row r="143" spans="1:226">
      <c r="A143">
        <v>125</v>
      </c>
      <c r="B143">
        <v>1774682292.5</v>
      </c>
      <c r="C143">
        <v>546.5</v>
      </c>
      <c r="D143" t="s">
        <v>612</v>
      </c>
      <c r="E143" t="s">
        <v>613</v>
      </c>
      <c r="F143">
        <v>5</v>
      </c>
      <c r="I143">
        <v>1774682289.6</v>
      </c>
      <c r="J143">
        <f>(K143)/1000</f>
        <v>0</v>
      </c>
      <c r="K143">
        <f>IF(BF143, AN143, AH143)</f>
        <v>0</v>
      </c>
      <c r="L143">
        <f>IF(BF143, AI143, AG143)</f>
        <v>0</v>
      </c>
      <c r="M143">
        <f>BH143 - IF(AU143&gt;1, L143*BB143*100.0/(AW143), 0)</f>
        <v>0</v>
      </c>
      <c r="N143">
        <f>((T143-J143/2)*M143-L143)/(T143+J143/2)</f>
        <v>0</v>
      </c>
      <c r="O143">
        <f>N143*(BO143+BP143)/1000.0</f>
        <v>0</v>
      </c>
      <c r="P143">
        <f>(BH143 - IF(AU143&gt;1, L143*BB143*100.0/(AW143), 0))*(BO143+BP143)/1000.0</f>
        <v>0</v>
      </c>
      <c r="Q143">
        <f>2.0/((1/S143-1/R143)+SIGN(S143)*SQRT((1/S143-1/R143)*(1/S143-1/R143) + 4*BC143/((BC143+1)*(BC143+1))*(2*1/S143*1/R143-1/R143*1/R143)))</f>
        <v>0</v>
      </c>
      <c r="R143">
        <f>IF(LEFT(BD143,1)&lt;&gt;"0",IF(LEFT(BD143,1)="1",3.0,BE143),$D$5+$E$5*(BV143*BO143/($K$5*1000))+$F$5*(BV143*BO143/($K$5*1000))*MAX(MIN(BB143,$J$5),$I$5)*MAX(MIN(BB143,$J$5),$I$5)+$G$5*MAX(MIN(BB143,$J$5),$I$5)*(BV143*BO143/($K$5*1000))+$H$5*(BV143*BO143/($K$5*1000))*(BV143*BO143/($K$5*1000)))</f>
        <v>0</v>
      </c>
      <c r="S143">
        <f>J143*(1000-(1000*0.61365*exp(17.502*W143/(240.97+W143))/(BO143+BP143)+BJ143)/2)/(1000*0.61365*exp(17.502*W143/(240.97+W143))/(BO143+BP143)-BJ143)</f>
        <v>0</v>
      </c>
      <c r="T143">
        <f>1/((BC143+1)/(Q143/1.6)+1/(R143/1.37)) + BC143/((BC143+1)/(Q143/1.6) + BC143/(R143/1.37))</f>
        <v>0</v>
      </c>
      <c r="U143">
        <f>(AX143*BA143)</f>
        <v>0</v>
      </c>
      <c r="V143">
        <f>(BQ143+(U143+2*0.95*5.67E-8*(((BQ143+$B$9)+273)^4-(BQ143+273)^4)-44100*J143)/(1.84*29.3*R143+8*0.95*5.67E-8*(BQ143+273)^3))</f>
        <v>0</v>
      </c>
      <c r="W143">
        <f>($C$9*BR143+$D$9*BS143+$E$9*V143)</f>
        <v>0</v>
      </c>
      <c r="X143">
        <f>0.61365*exp(17.502*W143/(240.97+W143))</f>
        <v>0</v>
      </c>
      <c r="Y143">
        <f>(Z143/AA143*100)</f>
        <v>0</v>
      </c>
      <c r="Z143">
        <f>BJ143*(BO143+BP143)/1000</f>
        <v>0</v>
      </c>
      <c r="AA143">
        <f>0.61365*exp(17.502*BQ143/(240.97+BQ143))</f>
        <v>0</v>
      </c>
      <c r="AB143">
        <f>(X143-BJ143*(BO143+BP143)/1000)</f>
        <v>0</v>
      </c>
      <c r="AC143">
        <f>(-J143*44100)</f>
        <v>0</v>
      </c>
      <c r="AD143">
        <f>2*29.3*R143*0.92*(BQ143-W143)</f>
        <v>0</v>
      </c>
      <c r="AE143">
        <f>2*0.95*5.67E-8*(((BQ143+$B$9)+273)^4-(W143+273)^4)</f>
        <v>0</v>
      </c>
      <c r="AF143">
        <f>U143+AE143+AC143+AD143</f>
        <v>0</v>
      </c>
      <c r="AG143">
        <f>BN143*AU143*(BI143-BH143*(1000-AU143*BK143)/(1000-AU143*BJ143))/(100*BB143)</f>
        <v>0</v>
      </c>
      <c r="AH143">
        <f>1000*BN143*AU143*(BJ143-BK143)/(100*BB143*(1000-AU143*BJ143))</f>
        <v>0</v>
      </c>
      <c r="AI143">
        <f>(AJ143 - AK143 - BO143*1E3/(8.314*(BQ143+273.15)) * AM143/BN143 * AL143) * BN143/(100*BB143) * (1000 - BK143)/1000</f>
        <v>0</v>
      </c>
      <c r="AJ143">
        <v>429.2764701632622</v>
      </c>
      <c r="AK143">
        <v>428.8947272727269</v>
      </c>
      <c r="AL143">
        <v>6.256496671310133E-05</v>
      </c>
      <c r="AM143">
        <v>61.35787655002243</v>
      </c>
      <c r="AN143">
        <f>(AP143 - AO143 + BO143*1E3/(8.314*(BQ143+273.15)) * AR143/BN143 * AQ143) * BN143/(100*BB143) * 1000/(1000 - AP143)</f>
        <v>0</v>
      </c>
      <c r="AO143">
        <v>21.54444492913207</v>
      </c>
      <c r="AP143">
        <v>21.53787482517484</v>
      </c>
      <c r="AQ143">
        <v>-1.839433016753462E-06</v>
      </c>
      <c r="AR143">
        <v>91.88205700752289</v>
      </c>
      <c r="AS143">
        <v>0</v>
      </c>
      <c r="AT143">
        <v>0</v>
      </c>
      <c r="AU143">
        <f>IF(AS143*$H$15&gt;=AW143,1.0,(AW143/(AW143-AS143*$H$15)))</f>
        <v>0</v>
      </c>
      <c r="AV143">
        <f>(AU143-1)*100</f>
        <v>0</v>
      </c>
      <c r="AW143">
        <f>MAX(0,($B$15+$C$15*BV143)/(1+$D$15*BV143)*BO143/(BQ143+273)*$E$15)</f>
        <v>0</v>
      </c>
      <c r="AX143">
        <f>$B$13*BW143+$C$13*BX143+$F$13*CI143*(1-CL143)</f>
        <v>0</v>
      </c>
      <c r="AY143">
        <f>AX143*AZ143</f>
        <v>0</v>
      </c>
      <c r="AZ143">
        <f>($B$13*$D$11+$C$13*$D$11+$F$13*((CV143+CN143)/MAX(CV143+CN143+CW143, 0.1)*$I$11+CW143/MAX(CV143+CN143+CW143, 0.1)*$J$11))/($B$13+$C$13+$F$13)</f>
        <v>0</v>
      </c>
      <c r="BA143">
        <f>($B$13*$K$11+$C$13*$K$11+$F$13*((CV143+CN143)/MAX(CV143+CN143+CW143, 0.1)*$P$11+CW143/MAX(CV143+CN143+CW143, 0.1)*$Q$11))/($B$13+$C$13+$F$13)</f>
        <v>0</v>
      </c>
      <c r="BB143">
        <v>6</v>
      </c>
      <c r="BC143">
        <v>0.5</v>
      </c>
      <c r="BD143" t="s">
        <v>358</v>
      </c>
      <c r="BE143">
        <v>2</v>
      </c>
      <c r="BF143" t="b">
        <v>1</v>
      </c>
      <c r="BG143">
        <v>1774682289.6</v>
      </c>
      <c r="BH143">
        <v>419.6101</v>
      </c>
      <c r="BI143">
        <v>420.0208000000001</v>
      </c>
      <c r="BJ143">
        <v>21.53889</v>
      </c>
      <c r="BK143">
        <v>21.54438</v>
      </c>
      <c r="BL143">
        <v>419.9717000000001</v>
      </c>
      <c r="BM143">
        <v>21.24106</v>
      </c>
      <c r="BN143">
        <v>499.9797</v>
      </c>
      <c r="BO143">
        <v>101.0229</v>
      </c>
      <c r="BP143">
        <v>0.09996743</v>
      </c>
      <c r="BQ143">
        <v>26.78385</v>
      </c>
      <c r="BR143">
        <v>27.65945</v>
      </c>
      <c r="BS143">
        <v>999.9</v>
      </c>
      <c r="BT143">
        <v>0</v>
      </c>
      <c r="BU143">
        <v>0</v>
      </c>
      <c r="BV143">
        <v>10007.195</v>
      </c>
      <c r="BW143">
        <v>0</v>
      </c>
      <c r="BX143">
        <v>0.3833920000000001</v>
      </c>
      <c r="BY143">
        <v>-0.4107758</v>
      </c>
      <c r="BZ143">
        <v>428.8469</v>
      </c>
      <c r="CA143">
        <v>429.2692999999999</v>
      </c>
      <c r="CB143">
        <v>-0.005501748</v>
      </c>
      <c r="CC143">
        <v>420.0208000000001</v>
      </c>
      <c r="CD143">
        <v>21.54438</v>
      </c>
      <c r="CE143">
        <v>2.17592</v>
      </c>
      <c r="CF143">
        <v>2.176477</v>
      </c>
      <c r="CG143">
        <v>18.78611</v>
      </c>
      <c r="CH143">
        <v>18.7902</v>
      </c>
      <c r="CI143">
        <v>1500.004</v>
      </c>
      <c r="CJ143">
        <v>0</v>
      </c>
      <c r="CK143">
        <v>1</v>
      </c>
      <c r="CL143">
        <v>0</v>
      </c>
      <c r="CM143">
        <v>1.83388</v>
      </c>
      <c r="CN143">
        <v>0</v>
      </c>
      <c r="CO143">
        <v>79.09953</v>
      </c>
      <c r="CP143">
        <v>7673.512</v>
      </c>
      <c r="CQ143">
        <v>38.375</v>
      </c>
      <c r="CR143">
        <v>39.656</v>
      </c>
      <c r="CS143">
        <v>39.062</v>
      </c>
      <c r="CT143">
        <v>38.187</v>
      </c>
      <c r="CU143">
        <v>38.437</v>
      </c>
      <c r="CV143">
        <v>0</v>
      </c>
      <c r="CW143">
        <v>1500.004</v>
      </c>
      <c r="CX143">
        <v>0</v>
      </c>
      <c r="CY143">
        <v>1774682291</v>
      </c>
      <c r="CZ143">
        <v>0</v>
      </c>
      <c r="DA143">
        <v>1774666326.5</v>
      </c>
      <c r="DB143" t="s">
        <v>359</v>
      </c>
      <c r="DC143">
        <v>1774666322</v>
      </c>
      <c r="DD143">
        <v>1774666326.5</v>
      </c>
      <c r="DE143">
        <v>2</v>
      </c>
      <c r="DF143">
        <v>0.343</v>
      </c>
      <c r="DG143">
        <v>-0.026</v>
      </c>
      <c r="DH143">
        <v>-0.36</v>
      </c>
      <c r="DI143">
        <v>0.298</v>
      </c>
      <c r="DJ143">
        <v>420</v>
      </c>
      <c r="DK143">
        <v>22</v>
      </c>
      <c r="DL143">
        <v>0.17</v>
      </c>
      <c r="DM143">
        <v>0.02</v>
      </c>
      <c r="DN143">
        <v>-0.3712166</v>
      </c>
      <c r="DO143">
        <v>-0.1912504615384615</v>
      </c>
      <c r="DP143">
        <v>0.03045181149192935</v>
      </c>
      <c r="DQ143">
        <v>0</v>
      </c>
      <c r="DR143">
        <v>-0.006482600999999999</v>
      </c>
      <c r="DS143">
        <v>0.003476082101313333</v>
      </c>
      <c r="DT143">
        <v>0.001063805956172929</v>
      </c>
      <c r="DU143">
        <v>1</v>
      </c>
      <c r="DV143">
        <v>1</v>
      </c>
      <c r="DW143">
        <v>2</v>
      </c>
      <c r="DX143" t="s">
        <v>367</v>
      </c>
      <c r="DY143">
        <v>3.13049</v>
      </c>
      <c r="DZ143">
        <v>2.80654</v>
      </c>
      <c r="EA143">
        <v>0.09977179999999999</v>
      </c>
      <c r="EB143">
        <v>0.0994902</v>
      </c>
      <c r="EC143">
        <v>0.10599</v>
      </c>
      <c r="ED143">
        <v>0.105699</v>
      </c>
      <c r="EE143">
        <v>21150.4</v>
      </c>
      <c r="EF143">
        <v>27420.3</v>
      </c>
      <c r="EG143">
        <v>26449.6</v>
      </c>
      <c r="EH143">
        <v>33002.5</v>
      </c>
      <c r="EI143">
        <v>34927.2</v>
      </c>
      <c r="EJ143">
        <v>40307.2</v>
      </c>
      <c r="EK143">
        <v>41099.7</v>
      </c>
      <c r="EL143">
        <v>46061.9</v>
      </c>
      <c r="EM143">
        <v>2.03535</v>
      </c>
      <c r="EN143">
        <v>2.00098</v>
      </c>
      <c r="EO143">
        <v>0.115819</v>
      </c>
      <c r="EP143">
        <v>0</v>
      </c>
      <c r="EQ143">
        <v>25.7618</v>
      </c>
      <c r="ER143">
        <v>999.9</v>
      </c>
      <c r="ES143">
        <v>67.5</v>
      </c>
      <c r="ET143">
        <v>27.4</v>
      </c>
      <c r="EU143">
        <v>24.4824</v>
      </c>
      <c r="EV143">
        <v>60.7426</v>
      </c>
      <c r="EW143">
        <v>31.855</v>
      </c>
      <c r="EX143">
        <v>1</v>
      </c>
      <c r="EY143">
        <v>0.290259</v>
      </c>
      <c r="EZ143">
        <v>0.45738</v>
      </c>
      <c r="FA143">
        <v>20.2747</v>
      </c>
      <c r="FB143">
        <v>5.18839</v>
      </c>
      <c r="FC143">
        <v>11.9441</v>
      </c>
      <c r="FD143">
        <v>4.9557</v>
      </c>
      <c r="FE143">
        <v>3.285</v>
      </c>
      <c r="FF143">
        <v>9999</v>
      </c>
      <c r="FG143">
        <v>9999</v>
      </c>
      <c r="FH143">
        <v>9999</v>
      </c>
      <c r="FI143">
        <v>999.9</v>
      </c>
      <c r="FJ143">
        <v>1.86127</v>
      </c>
      <c r="FK143">
        <v>1.86264</v>
      </c>
      <c r="FL143">
        <v>1.86005</v>
      </c>
      <c r="FM143">
        <v>1.85837</v>
      </c>
      <c r="FN143">
        <v>1.86217</v>
      </c>
      <c r="FO143">
        <v>1.85888</v>
      </c>
      <c r="FP143">
        <v>1.85791</v>
      </c>
      <c r="FQ143">
        <v>1.86081</v>
      </c>
      <c r="FR143">
        <v>0</v>
      </c>
      <c r="FS143">
        <v>0</v>
      </c>
      <c r="FT143">
        <v>0</v>
      </c>
      <c r="FU143">
        <v>4.5</v>
      </c>
      <c r="FV143" t="s">
        <v>361</v>
      </c>
      <c r="FW143" t="s">
        <v>362</v>
      </c>
      <c r="FX143" t="s">
        <v>363</v>
      </c>
      <c r="FY143" t="s">
        <v>364</v>
      </c>
      <c r="FZ143" t="s">
        <v>364</v>
      </c>
      <c r="GA143" t="s">
        <v>363</v>
      </c>
      <c r="GB143">
        <v>0</v>
      </c>
      <c r="GC143">
        <v>100</v>
      </c>
      <c r="GD143">
        <v>100</v>
      </c>
      <c r="GE143">
        <v>-0.361</v>
      </c>
      <c r="GF143">
        <v>0.2978</v>
      </c>
      <c r="GG143">
        <v>-1.589593225013521</v>
      </c>
      <c r="GH143">
        <v>0.00192992804097616</v>
      </c>
      <c r="GI143">
        <v>3.244687122451424E-06</v>
      </c>
      <c r="GJ143">
        <v>-2.087531120305573E-09</v>
      </c>
      <c r="GK143">
        <v>0.05776174702018427</v>
      </c>
      <c r="GL143">
        <v>0.005089068596103195</v>
      </c>
      <c r="GM143">
        <v>0.0003257216593697226</v>
      </c>
      <c r="GN143">
        <v>-1.562898368296355E-06</v>
      </c>
      <c r="GO143">
        <v>0</v>
      </c>
      <c r="GP143">
        <v>1257</v>
      </c>
      <c r="GQ143">
        <v>1</v>
      </c>
      <c r="GR143">
        <v>31</v>
      </c>
      <c r="GS143">
        <v>266.2</v>
      </c>
      <c r="GT143">
        <v>266.1</v>
      </c>
      <c r="GU143">
        <v>1.07788</v>
      </c>
      <c r="GV143">
        <v>2.37915</v>
      </c>
      <c r="GW143">
        <v>1.44775</v>
      </c>
      <c r="GX143">
        <v>2.20215</v>
      </c>
      <c r="GY143">
        <v>1.44653</v>
      </c>
      <c r="GZ143">
        <v>2.39624</v>
      </c>
      <c r="HA143">
        <v>33.1322</v>
      </c>
      <c r="HB143">
        <v>14.7537</v>
      </c>
      <c r="HC143">
        <v>18</v>
      </c>
      <c r="HD143">
        <v>531.8150000000001</v>
      </c>
      <c r="HE143">
        <v>523.028</v>
      </c>
      <c r="HF143">
        <v>24.9999</v>
      </c>
      <c r="HG143">
        <v>30.7011</v>
      </c>
      <c r="HH143">
        <v>30</v>
      </c>
      <c r="HI143">
        <v>31.0484</v>
      </c>
      <c r="HJ143">
        <v>31.0525</v>
      </c>
      <c r="HK143">
        <v>21.5665</v>
      </c>
      <c r="HL143">
        <v>20.0583</v>
      </c>
      <c r="HM143">
        <v>100</v>
      </c>
      <c r="HN143">
        <v>25</v>
      </c>
      <c r="HO143">
        <v>420</v>
      </c>
      <c r="HP143">
        <v>21.5</v>
      </c>
      <c r="HQ143">
        <v>103.153</v>
      </c>
      <c r="HR143">
        <v>102.026</v>
      </c>
    </row>
    <row r="144" spans="1:226">
      <c r="A144">
        <v>126</v>
      </c>
      <c r="B144">
        <v>1774682296.5</v>
      </c>
      <c r="C144">
        <v>550.5</v>
      </c>
      <c r="D144" t="s">
        <v>614</v>
      </c>
      <c r="E144" t="s">
        <v>615</v>
      </c>
      <c r="F144">
        <v>5</v>
      </c>
      <c r="I144">
        <v>1774682293.6</v>
      </c>
      <c r="J144">
        <f>(K144)/1000</f>
        <v>0</v>
      </c>
      <c r="K144">
        <f>IF(BF144, AN144, AH144)</f>
        <v>0</v>
      </c>
      <c r="L144">
        <f>IF(BF144, AI144, AG144)</f>
        <v>0</v>
      </c>
      <c r="M144">
        <f>BH144 - IF(AU144&gt;1, L144*BB144*100.0/(AW144), 0)</f>
        <v>0</v>
      </c>
      <c r="N144">
        <f>((T144-J144/2)*M144-L144)/(T144+J144/2)</f>
        <v>0</v>
      </c>
      <c r="O144">
        <f>N144*(BO144+BP144)/1000.0</f>
        <v>0</v>
      </c>
      <c r="P144">
        <f>(BH144 - IF(AU144&gt;1, L144*BB144*100.0/(AW144), 0))*(BO144+BP144)/1000.0</f>
        <v>0</v>
      </c>
      <c r="Q144">
        <f>2.0/((1/S144-1/R144)+SIGN(S144)*SQRT((1/S144-1/R144)*(1/S144-1/R144) + 4*BC144/((BC144+1)*(BC144+1))*(2*1/S144*1/R144-1/R144*1/R144)))</f>
        <v>0</v>
      </c>
      <c r="R144">
        <f>IF(LEFT(BD144,1)&lt;&gt;"0",IF(LEFT(BD144,1)="1",3.0,BE144),$D$5+$E$5*(BV144*BO144/($K$5*1000))+$F$5*(BV144*BO144/($K$5*1000))*MAX(MIN(BB144,$J$5),$I$5)*MAX(MIN(BB144,$J$5),$I$5)+$G$5*MAX(MIN(BB144,$J$5),$I$5)*(BV144*BO144/($K$5*1000))+$H$5*(BV144*BO144/($K$5*1000))*(BV144*BO144/($K$5*1000)))</f>
        <v>0</v>
      </c>
      <c r="S144">
        <f>J144*(1000-(1000*0.61365*exp(17.502*W144/(240.97+W144))/(BO144+BP144)+BJ144)/2)/(1000*0.61365*exp(17.502*W144/(240.97+W144))/(BO144+BP144)-BJ144)</f>
        <v>0</v>
      </c>
      <c r="T144">
        <f>1/((BC144+1)/(Q144/1.6)+1/(R144/1.37)) + BC144/((BC144+1)/(Q144/1.6) + BC144/(R144/1.37))</f>
        <v>0</v>
      </c>
      <c r="U144">
        <f>(AX144*BA144)</f>
        <v>0</v>
      </c>
      <c r="V144">
        <f>(BQ144+(U144+2*0.95*5.67E-8*(((BQ144+$B$9)+273)^4-(BQ144+273)^4)-44100*J144)/(1.84*29.3*R144+8*0.95*5.67E-8*(BQ144+273)^3))</f>
        <v>0</v>
      </c>
      <c r="W144">
        <f>($C$9*BR144+$D$9*BS144+$E$9*V144)</f>
        <v>0</v>
      </c>
      <c r="X144">
        <f>0.61365*exp(17.502*W144/(240.97+W144))</f>
        <v>0</v>
      </c>
      <c r="Y144">
        <f>(Z144/AA144*100)</f>
        <v>0</v>
      </c>
      <c r="Z144">
        <f>BJ144*(BO144+BP144)/1000</f>
        <v>0</v>
      </c>
      <c r="AA144">
        <f>0.61365*exp(17.502*BQ144/(240.97+BQ144))</f>
        <v>0</v>
      </c>
      <c r="AB144">
        <f>(X144-BJ144*(BO144+BP144)/1000)</f>
        <v>0</v>
      </c>
      <c r="AC144">
        <f>(-J144*44100)</f>
        <v>0</v>
      </c>
      <c r="AD144">
        <f>2*29.3*R144*0.92*(BQ144-W144)</f>
        <v>0</v>
      </c>
      <c r="AE144">
        <f>2*0.95*5.67E-8*(((BQ144+$B$9)+273)^4-(W144+273)^4)</f>
        <v>0</v>
      </c>
      <c r="AF144">
        <f>U144+AE144+AC144+AD144</f>
        <v>0</v>
      </c>
      <c r="AG144">
        <f>BN144*AU144*(BI144-BH144*(1000-AU144*BK144)/(1000-AU144*BJ144))/(100*BB144)</f>
        <v>0</v>
      </c>
      <c r="AH144">
        <f>1000*BN144*AU144*(BJ144-BK144)/(100*BB144*(1000-AU144*BJ144))</f>
        <v>0</v>
      </c>
      <c r="AI144">
        <f>(AJ144 - AK144 - BO144*1E3/(8.314*(BQ144+273.15)) * AM144/BN144 * AL144) * BN144/(100*BB144) * (1000 - BK144)/1000</f>
        <v>0</v>
      </c>
      <c r="AJ144">
        <v>429.2798585276427</v>
      </c>
      <c r="AK144">
        <v>428.8785696969698</v>
      </c>
      <c r="AL144">
        <v>-4.186876192807195E-06</v>
      </c>
      <c r="AM144">
        <v>61.35787655002243</v>
      </c>
      <c r="AN144">
        <f>(AP144 - AO144 + BO144*1E3/(8.314*(BQ144+273.15)) * AR144/BN144 * AQ144) * BN144/(100*BB144) * 1000/(1000 - AP144)</f>
        <v>0</v>
      </c>
      <c r="AO144">
        <v>21.54422700689122</v>
      </c>
      <c r="AP144">
        <v>21.53768181818183</v>
      </c>
      <c r="AQ144">
        <v>-4.393268687956718E-07</v>
      </c>
      <c r="AR144">
        <v>91.88205700752289</v>
      </c>
      <c r="AS144">
        <v>0</v>
      </c>
      <c r="AT144">
        <v>0</v>
      </c>
      <c r="AU144">
        <f>IF(AS144*$H$15&gt;=AW144,1.0,(AW144/(AW144-AS144*$H$15)))</f>
        <v>0</v>
      </c>
      <c r="AV144">
        <f>(AU144-1)*100</f>
        <v>0</v>
      </c>
      <c r="AW144">
        <f>MAX(0,($B$15+$C$15*BV144)/(1+$D$15*BV144)*BO144/(BQ144+273)*$E$15)</f>
        <v>0</v>
      </c>
      <c r="AX144">
        <f>$B$13*BW144+$C$13*BX144+$F$13*CI144*(1-CL144)</f>
        <v>0</v>
      </c>
      <c r="AY144">
        <f>AX144*AZ144</f>
        <v>0</v>
      </c>
      <c r="AZ144">
        <f>($B$13*$D$11+$C$13*$D$11+$F$13*((CV144+CN144)/MAX(CV144+CN144+CW144, 0.1)*$I$11+CW144/MAX(CV144+CN144+CW144, 0.1)*$J$11))/($B$13+$C$13+$F$13)</f>
        <v>0</v>
      </c>
      <c r="BA144">
        <f>($B$13*$K$11+$C$13*$K$11+$F$13*((CV144+CN144)/MAX(CV144+CN144+CW144, 0.1)*$P$11+CW144/MAX(CV144+CN144+CW144, 0.1)*$Q$11))/($B$13+$C$13+$F$13)</f>
        <v>0</v>
      </c>
      <c r="BB144">
        <v>6</v>
      </c>
      <c r="BC144">
        <v>0.5</v>
      </c>
      <c r="BD144" t="s">
        <v>358</v>
      </c>
      <c r="BE144">
        <v>2</v>
      </c>
      <c r="BF144" t="b">
        <v>1</v>
      </c>
      <c r="BG144">
        <v>1774682293.6</v>
      </c>
      <c r="BH144">
        <v>419.6338</v>
      </c>
      <c r="BI144">
        <v>420.0304</v>
      </c>
      <c r="BJ144">
        <v>21.53769</v>
      </c>
      <c r="BK144">
        <v>21.5439</v>
      </c>
      <c r="BL144">
        <v>419.9952</v>
      </c>
      <c r="BM144">
        <v>21.23988</v>
      </c>
      <c r="BN144">
        <v>500.0142</v>
      </c>
      <c r="BO144">
        <v>101.0238</v>
      </c>
      <c r="BP144">
        <v>0.09990161</v>
      </c>
      <c r="BQ144">
        <v>26.78173</v>
      </c>
      <c r="BR144">
        <v>27.65432</v>
      </c>
      <c r="BS144">
        <v>999.9</v>
      </c>
      <c r="BT144">
        <v>0</v>
      </c>
      <c r="BU144">
        <v>0</v>
      </c>
      <c r="BV144">
        <v>10016.76</v>
      </c>
      <c r="BW144">
        <v>0</v>
      </c>
      <c r="BX144">
        <v>0.3833920000000001</v>
      </c>
      <c r="BY144">
        <v>-0.39675</v>
      </c>
      <c r="BZ144">
        <v>428.8706</v>
      </c>
      <c r="CA144">
        <v>429.2788</v>
      </c>
      <c r="CB144">
        <v>-0.00621338</v>
      </c>
      <c r="CC144">
        <v>420.0304</v>
      </c>
      <c r="CD144">
        <v>21.5439</v>
      </c>
      <c r="CE144">
        <v>2.175819</v>
      </c>
      <c r="CF144">
        <v>2.176446</v>
      </c>
      <c r="CG144">
        <v>18.78537</v>
      </c>
      <c r="CH144">
        <v>18.78998</v>
      </c>
      <c r="CI144">
        <v>1500.015</v>
      </c>
      <c r="CJ144">
        <v>0</v>
      </c>
      <c r="CK144">
        <v>1</v>
      </c>
      <c r="CL144">
        <v>0</v>
      </c>
      <c r="CM144">
        <v>1.9614</v>
      </c>
      <c r="CN144">
        <v>0</v>
      </c>
      <c r="CO144">
        <v>78.86179999999999</v>
      </c>
      <c r="CP144">
        <v>7673.564</v>
      </c>
      <c r="CQ144">
        <v>38.375</v>
      </c>
      <c r="CR144">
        <v>39.6374</v>
      </c>
      <c r="CS144">
        <v>39.062</v>
      </c>
      <c r="CT144">
        <v>38.1808</v>
      </c>
      <c r="CU144">
        <v>38.437</v>
      </c>
      <c r="CV144">
        <v>0</v>
      </c>
      <c r="CW144">
        <v>1500.015</v>
      </c>
      <c r="CX144">
        <v>0</v>
      </c>
      <c r="CY144">
        <v>1774682294.6</v>
      </c>
      <c r="CZ144">
        <v>0</v>
      </c>
      <c r="DA144">
        <v>1774666326.5</v>
      </c>
      <c r="DB144" t="s">
        <v>359</v>
      </c>
      <c r="DC144">
        <v>1774666322</v>
      </c>
      <c r="DD144">
        <v>1774666326.5</v>
      </c>
      <c r="DE144">
        <v>2</v>
      </c>
      <c r="DF144">
        <v>0.343</v>
      </c>
      <c r="DG144">
        <v>-0.026</v>
      </c>
      <c r="DH144">
        <v>-0.36</v>
      </c>
      <c r="DI144">
        <v>0.298</v>
      </c>
      <c r="DJ144">
        <v>420</v>
      </c>
      <c r="DK144">
        <v>22</v>
      </c>
      <c r="DL144">
        <v>0.17</v>
      </c>
      <c r="DM144">
        <v>0.02</v>
      </c>
      <c r="DN144">
        <v>-0.378326487804878</v>
      </c>
      <c r="DO144">
        <v>-0.2198713170731707</v>
      </c>
      <c r="DP144">
        <v>0.03091980153607619</v>
      </c>
      <c r="DQ144">
        <v>0</v>
      </c>
      <c r="DR144">
        <v>-0.006513176585365853</v>
      </c>
      <c r="DS144">
        <v>0.005768017630661992</v>
      </c>
      <c r="DT144">
        <v>0.001045367211675819</v>
      </c>
      <c r="DU144">
        <v>1</v>
      </c>
      <c r="DV144">
        <v>1</v>
      </c>
      <c r="DW144">
        <v>2</v>
      </c>
      <c r="DX144" t="s">
        <v>367</v>
      </c>
      <c r="DY144">
        <v>3.13044</v>
      </c>
      <c r="DZ144">
        <v>2.80649</v>
      </c>
      <c r="EA144">
        <v>0.0997712</v>
      </c>
      <c r="EB144">
        <v>0.09948120000000001</v>
      </c>
      <c r="EC144">
        <v>0.105986</v>
      </c>
      <c r="ED144">
        <v>0.105696</v>
      </c>
      <c r="EE144">
        <v>21150.5</v>
      </c>
      <c r="EF144">
        <v>27420.2</v>
      </c>
      <c r="EG144">
        <v>26449.6</v>
      </c>
      <c r="EH144">
        <v>33002.1</v>
      </c>
      <c r="EI144">
        <v>34927.5</v>
      </c>
      <c r="EJ144">
        <v>40307</v>
      </c>
      <c r="EK144">
        <v>41099.8</v>
      </c>
      <c r="EL144">
        <v>46061.5</v>
      </c>
      <c r="EM144">
        <v>2.03498</v>
      </c>
      <c r="EN144">
        <v>2.00115</v>
      </c>
      <c r="EO144">
        <v>0.115763</v>
      </c>
      <c r="EP144">
        <v>0</v>
      </c>
      <c r="EQ144">
        <v>25.7606</v>
      </c>
      <c r="ER144">
        <v>999.9</v>
      </c>
      <c r="ES144">
        <v>67.5</v>
      </c>
      <c r="ET144">
        <v>27.4</v>
      </c>
      <c r="EU144">
        <v>24.4804</v>
      </c>
      <c r="EV144">
        <v>60.8526</v>
      </c>
      <c r="EW144">
        <v>31.8429</v>
      </c>
      <c r="EX144">
        <v>1</v>
      </c>
      <c r="EY144">
        <v>0.29047</v>
      </c>
      <c r="EZ144">
        <v>0.456452</v>
      </c>
      <c r="FA144">
        <v>20.275</v>
      </c>
      <c r="FB144">
        <v>5.18869</v>
      </c>
      <c r="FC144">
        <v>11.9441</v>
      </c>
      <c r="FD144">
        <v>4.95565</v>
      </c>
      <c r="FE144">
        <v>3.285</v>
      </c>
      <c r="FF144">
        <v>9999</v>
      </c>
      <c r="FG144">
        <v>9999</v>
      </c>
      <c r="FH144">
        <v>9999</v>
      </c>
      <c r="FI144">
        <v>999.9</v>
      </c>
      <c r="FJ144">
        <v>1.86127</v>
      </c>
      <c r="FK144">
        <v>1.86264</v>
      </c>
      <c r="FL144">
        <v>1.86005</v>
      </c>
      <c r="FM144">
        <v>1.85837</v>
      </c>
      <c r="FN144">
        <v>1.86217</v>
      </c>
      <c r="FO144">
        <v>1.85886</v>
      </c>
      <c r="FP144">
        <v>1.85791</v>
      </c>
      <c r="FQ144">
        <v>1.86081</v>
      </c>
      <c r="FR144">
        <v>0</v>
      </c>
      <c r="FS144">
        <v>0</v>
      </c>
      <c r="FT144">
        <v>0</v>
      </c>
      <c r="FU144">
        <v>4.5</v>
      </c>
      <c r="FV144" t="s">
        <v>361</v>
      </c>
      <c r="FW144" t="s">
        <v>362</v>
      </c>
      <c r="FX144" t="s">
        <v>363</v>
      </c>
      <c r="FY144" t="s">
        <v>364</v>
      </c>
      <c r="FZ144" t="s">
        <v>364</v>
      </c>
      <c r="GA144" t="s">
        <v>363</v>
      </c>
      <c r="GB144">
        <v>0</v>
      </c>
      <c r="GC144">
        <v>100</v>
      </c>
      <c r="GD144">
        <v>100</v>
      </c>
      <c r="GE144">
        <v>-0.361</v>
      </c>
      <c r="GF144">
        <v>0.2978</v>
      </c>
      <c r="GG144">
        <v>-1.589593225013521</v>
      </c>
      <c r="GH144">
        <v>0.00192992804097616</v>
      </c>
      <c r="GI144">
        <v>3.244687122451424E-06</v>
      </c>
      <c r="GJ144">
        <v>-2.087531120305573E-09</v>
      </c>
      <c r="GK144">
        <v>0.05776174702018427</v>
      </c>
      <c r="GL144">
        <v>0.005089068596103195</v>
      </c>
      <c r="GM144">
        <v>0.0003257216593697226</v>
      </c>
      <c r="GN144">
        <v>-1.562898368296355E-06</v>
      </c>
      <c r="GO144">
        <v>0</v>
      </c>
      <c r="GP144">
        <v>1257</v>
      </c>
      <c r="GQ144">
        <v>1</v>
      </c>
      <c r="GR144">
        <v>31</v>
      </c>
      <c r="GS144">
        <v>266.2</v>
      </c>
      <c r="GT144">
        <v>266.2</v>
      </c>
      <c r="GU144">
        <v>1.07788</v>
      </c>
      <c r="GV144">
        <v>2.38403</v>
      </c>
      <c r="GW144">
        <v>1.44775</v>
      </c>
      <c r="GX144">
        <v>2.20337</v>
      </c>
      <c r="GY144">
        <v>1.44653</v>
      </c>
      <c r="GZ144">
        <v>2.36572</v>
      </c>
      <c r="HA144">
        <v>33.1322</v>
      </c>
      <c r="HB144">
        <v>14.7537</v>
      </c>
      <c r="HC144">
        <v>18</v>
      </c>
      <c r="HD144">
        <v>531.58</v>
      </c>
      <c r="HE144">
        <v>523.147</v>
      </c>
      <c r="HF144">
        <v>24.9998</v>
      </c>
      <c r="HG144">
        <v>30.7011</v>
      </c>
      <c r="HH144">
        <v>30.0002</v>
      </c>
      <c r="HI144">
        <v>31.0487</v>
      </c>
      <c r="HJ144">
        <v>31.0525</v>
      </c>
      <c r="HK144">
        <v>21.5656</v>
      </c>
      <c r="HL144">
        <v>20.0583</v>
      </c>
      <c r="HM144">
        <v>100</v>
      </c>
      <c r="HN144">
        <v>25</v>
      </c>
      <c r="HO144">
        <v>420</v>
      </c>
      <c r="HP144">
        <v>21.5</v>
      </c>
      <c r="HQ144">
        <v>103.153</v>
      </c>
      <c r="HR144">
        <v>102.025</v>
      </c>
    </row>
    <row r="145" spans="1:226">
      <c r="A145">
        <v>127</v>
      </c>
      <c r="B145">
        <v>1774682300.5</v>
      </c>
      <c r="C145">
        <v>554.5</v>
      </c>
      <c r="D145" t="s">
        <v>616</v>
      </c>
      <c r="E145" t="s">
        <v>617</v>
      </c>
      <c r="F145">
        <v>5</v>
      </c>
      <c r="I145">
        <v>1774682297.6</v>
      </c>
      <c r="J145">
        <f>(K145)/1000</f>
        <v>0</v>
      </c>
      <c r="K145">
        <f>IF(BF145, AN145, AH145)</f>
        <v>0</v>
      </c>
      <c r="L145">
        <f>IF(BF145, AI145, AG145)</f>
        <v>0</v>
      </c>
      <c r="M145">
        <f>BH145 - IF(AU145&gt;1, L145*BB145*100.0/(AW145), 0)</f>
        <v>0</v>
      </c>
      <c r="N145">
        <f>((T145-J145/2)*M145-L145)/(T145+J145/2)</f>
        <v>0</v>
      </c>
      <c r="O145">
        <f>N145*(BO145+BP145)/1000.0</f>
        <v>0</v>
      </c>
      <c r="P145">
        <f>(BH145 - IF(AU145&gt;1, L145*BB145*100.0/(AW145), 0))*(BO145+BP145)/1000.0</f>
        <v>0</v>
      </c>
      <c r="Q145">
        <f>2.0/((1/S145-1/R145)+SIGN(S145)*SQRT((1/S145-1/R145)*(1/S145-1/R145) + 4*BC145/((BC145+1)*(BC145+1))*(2*1/S145*1/R145-1/R145*1/R145)))</f>
        <v>0</v>
      </c>
      <c r="R145">
        <f>IF(LEFT(BD145,1)&lt;&gt;"0",IF(LEFT(BD145,1)="1",3.0,BE145),$D$5+$E$5*(BV145*BO145/($K$5*1000))+$F$5*(BV145*BO145/($K$5*1000))*MAX(MIN(BB145,$J$5),$I$5)*MAX(MIN(BB145,$J$5),$I$5)+$G$5*MAX(MIN(BB145,$J$5),$I$5)*(BV145*BO145/($K$5*1000))+$H$5*(BV145*BO145/($K$5*1000))*(BV145*BO145/($K$5*1000)))</f>
        <v>0</v>
      </c>
      <c r="S145">
        <f>J145*(1000-(1000*0.61365*exp(17.502*W145/(240.97+W145))/(BO145+BP145)+BJ145)/2)/(1000*0.61365*exp(17.502*W145/(240.97+W145))/(BO145+BP145)-BJ145)</f>
        <v>0</v>
      </c>
      <c r="T145">
        <f>1/((BC145+1)/(Q145/1.6)+1/(R145/1.37)) + BC145/((BC145+1)/(Q145/1.6) + BC145/(R145/1.37))</f>
        <v>0</v>
      </c>
      <c r="U145">
        <f>(AX145*BA145)</f>
        <v>0</v>
      </c>
      <c r="V145">
        <f>(BQ145+(U145+2*0.95*5.67E-8*(((BQ145+$B$9)+273)^4-(BQ145+273)^4)-44100*J145)/(1.84*29.3*R145+8*0.95*5.67E-8*(BQ145+273)^3))</f>
        <v>0</v>
      </c>
      <c r="W145">
        <f>($C$9*BR145+$D$9*BS145+$E$9*V145)</f>
        <v>0</v>
      </c>
      <c r="X145">
        <f>0.61365*exp(17.502*W145/(240.97+W145))</f>
        <v>0</v>
      </c>
      <c r="Y145">
        <f>(Z145/AA145*100)</f>
        <v>0</v>
      </c>
      <c r="Z145">
        <f>BJ145*(BO145+BP145)/1000</f>
        <v>0</v>
      </c>
      <c r="AA145">
        <f>0.61365*exp(17.502*BQ145/(240.97+BQ145))</f>
        <v>0</v>
      </c>
      <c r="AB145">
        <f>(X145-BJ145*(BO145+BP145)/1000)</f>
        <v>0</v>
      </c>
      <c r="AC145">
        <f>(-J145*44100)</f>
        <v>0</v>
      </c>
      <c r="AD145">
        <f>2*29.3*R145*0.92*(BQ145-W145)</f>
        <v>0</v>
      </c>
      <c r="AE145">
        <f>2*0.95*5.67E-8*(((BQ145+$B$9)+273)^4-(W145+273)^4)</f>
        <v>0</v>
      </c>
      <c r="AF145">
        <f>U145+AE145+AC145+AD145</f>
        <v>0</v>
      </c>
      <c r="AG145">
        <f>BN145*AU145*(BI145-BH145*(1000-AU145*BK145)/(1000-AU145*BJ145))/(100*BB145)</f>
        <v>0</v>
      </c>
      <c r="AH145">
        <f>1000*BN145*AU145*(BJ145-BK145)/(100*BB145*(1000-AU145*BJ145))</f>
        <v>0</v>
      </c>
      <c r="AI145">
        <f>(AJ145 - AK145 - BO145*1E3/(8.314*(BQ145+273.15)) * AM145/BN145 * AL145) * BN145/(100*BB145) * (1000 - BK145)/1000</f>
        <v>0</v>
      </c>
      <c r="AJ145">
        <v>429.2711778333263</v>
      </c>
      <c r="AK145">
        <v>428.8480060606058</v>
      </c>
      <c r="AL145">
        <v>-2.810997649272873E-05</v>
      </c>
      <c r="AM145">
        <v>61.35787655002243</v>
      </c>
      <c r="AN145">
        <f>(AP145 - AO145 + BO145*1E3/(8.314*(BQ145+273.15)) * AR145/BN145 * AQ145) * BN145/(100*BB145) * 1000/(1000 - AP145)</f>
        <v>0</v>
      </c>
      <c r="AO145">
        <v>21.5437506623019</v>
      </c>
      <c r="AP145">
        <v>21.53591048951051</v>
      </c>
      <c r="AQ145">
        <v>1.533808978287519E-06</v>
      </c>
      <c r="AR145">
        <v>91.88205700752289</v>
      </c>
      <c r="AS145">
        <v>0</v>
      </c>
      <c r="AT145">
        <v>0</v>
      </c>
      <c r="AU145">
        <f>IF(AS145*$H$15&gt;=AW145,1.0,(AW145/(AW145-AS145*$H$15)))</f>
        <v>0</v>
      </c>
      <c r="AV145">
        <f>(AU145-1)*100</f>
        <v>0</v>
      </c>
      <c r="AW145">
        <f>MAX(0,($B$15+$C$15*BV145)/(1+$D$15*BV145)*BO145/(BQ145+273)*$E$15)</f>
        <v>0</v>
      </c>
      <c r="AX145">
        <f>$B$13*BW145+$C$13*BX145+$F$13*CI145*(1-CL145)</f>
        <v>0</v>
      </c>
      <c r="AY145">
        <f>AX145*AZ145</f>
        <v>0</v>
      </c>
      <c r="AZ145">
        <f>($B$13*$D$11+$C$13*$D$11+$F$13*((CV145+CN145)/MAX(CV145+CN145+CW145, 0.1)*$I$11+CW145/MAX(CV145+CN145+CW145, 0.1)*$J$11))/($B$13+$C$13+$F$13)</f>
        <v>0</v>
      </c>
      <c r="BA145">
        <f>($B$13*$K$11+$C$13*$K$11+$F$13*((CV145+CN145)/MAX(CV145+CN145+CW145, 0.1)*$P$11+CW145/MAX(CV145+CN145+CW145, 0.1)*$Q$11))/($B$13+$C$13+$F$13)</f>
        <v>0</v>
      </c>
      <c r="BB145">
        <v>6</v>
      </c>
      <c r="BC145">
        <v>0.5</v>
      </c>
      <c r="BD145" t="s">
        <v>358</v>
      </c>
      <c r="BE145">
        <v>2</v>
      </c>
      <c r="BF145" t="b">
        <v>1</v>
      </c>
      <c r="BG145">
        <v>1774682297.6</v>
      </c>
      <c r="BH145">
        <v>419.6331</v>
      </c>
      <c r="BI145">
        <v>420.0174</v>
      </c>
      <c r="BJ145">
        <v>21.53742</v>
      </c>
      <c r="BK145">
        <v>21.54402</v>
      </c>
      <c r="BL145">
        <v>419.9944</v>
      </c>
      <c r="BM145">
        <v>21.23961</v>
      </c>
      <c r="BN145">
        <v>499.9916</v>
      </c>
      <c r="BO145">
        <v>101.0229</v>
      </c>
      <c r="BP145">
        <v>0.1000227</v>
      </c>
      <c r="BQ145">
        <v>26.78285999999999</v>
      </c>
      <c r="BR145">
        <v>27.65284</v>
      </c>
      <c r="BS145">
        <v>999.9</v>
      </c>
      <c r="BT145">
        <v>0</v>
      </c>
      <c r="BU145">
        <v>0</v>
      </c>
      <c r="BV145">
        <v>9997.819</v>
      </c>
      <c r="BW145">
        <v>0</v>
      </c>
      <c r="BX145">
        <v>0.3833920000000001</v>
      </c>
      <c r="BY145">
        <v>-0.3843474</v>
      </c>
      <c r="BZ145">
        <v>428.8699</v>
      </c>
      <c r="CA145">
        <v>429.2655999999999</v>
      </c>
      <c r="CB145">
        <v>-0.006593514999999999</v>
      </c>
      <c r="CC145">
        <v>420.0174</v>
      </c>
      <c r="CD145">
        <v>21.54402</v>
      </c>
      <c r="CE145">
        <v>2.175775</v>
      </c>
      <c r="CF145">
        <v>2.176441</v>
      </c>
      <c r="CG145">
        <v>18.78504999999999</v>
      </c>
      <c r="CH145">
        <v>18.78995</v>
      </c>
      <c r="CI145">
        <v>1500</v>
      </c>
      <c r="CJ145">
        <v>0</v>
      </c>
      <c r="CK145">
        <v>1</v>
      </c>
      <c r="CL145">
        <v>0</v>
      </c>
      <c r="CM145">
        <v>1.82819</v>
      </c>
      <c r="CN145">
        <v>0</v>
      </c>
      <c r="CO145">
        <v>78.95917</v>
      </c>
      <c r="CP145">
        <v>7673.507</v>
      </c>
      <c r="CQ145">
        <v>38.375</v>
      </c>
      <c r="CR145">
        <v>39.625</v>
      </c>
      <c r="CS145">
        <v>39.062</v>
      </c>
      <c r="CT145">
        <v>38.1684</v>
      </c>
      <c r="CU145">
        <v>38.437</v>
      </c>
      <c r="CV145">
        <v>0</v>
      </c>
      <c r="CW145">
        <v>1500</v>
      </c>
      <c r="CX145">
        <v>0</v>
      </c>
      <c r="CY145">
        <v>1774682298.8</v>
      </c>
      <c r="CZ145">
        <v>0</v>
      </c>
      <c r="DA145">
        <v>1774666326.5</v>
      </c>
      <c r="DB145" t="s">
        <v>359</v>
      </c>
      <c r="DC145">
        <v>1774666322</v>
      </c>
      <c r="DD145">
        <v>1774666326.5</v>
      </c>
      <c r="DE145">
        <v>2</v>
      </c>
      <c r="DF145">
        <v>0.343</v>
      </c>
      <c r="DG145">
        <v>-0.026</v>
      </c>
      <c r="DH145">
        <v>-0.36</v>
      </c>
      <c r="DI145">
        <v>0.298</v>
      </c>
      <c r="DJ145">
        <v>420</v>
      </c>
      <c r="DK145">
        <v>22</v>
      </c>
      <c r="DL145">
        <v>0.17</v>
      </c>
      <c r="DM145">
        <v>0.02</v>
      </c>
      <c r="DN145">
        <v>-0.383864625</v>
      </c>
      <c r="DO145">
        <v>-0.107632806754221</v>
      </c>
      <c r="DP145">
        <v>0.02727328759857116</v>
      </c>
      <c r="DQ145">
        <v>0</v>
      </c>
      <c r="DR145">
        <v>-0.006327772000000001</v>
      </c>
      <c r="DS145">
        <v>0.002035213958724222</v>
      </c>
      <c r="DT145">
        <v>0.001048011254513042</v>
      </c>
      <c r="DU145">
        <v>1</v>
      </c>
      <c r="DV145">
        <v>1</v>
      </c>
      <c r="DW145">
        <v>2</v>
      </c>
      <c r="DX145" t="s">
        <v>367</v>
      </c>
      <c r="DY145">
        <v>3.13044</v>
      </c>
      <c r="DZ145">
        <v>2.8065</v>
      </c>
      <c r="EA145">
        <v>0.0997642</v>
      </c>
      <c r="EB145">
        <v>0.0994781</v>
      </c>
      <c r="EC145">
        <v>0.105984</v>
      </c>
      <c r="ED145">
        <v>0.1057</v>
      </c>
      <c r="EE145">
        <v>21150.6</v>
      </c>
      <c r="EF145">
        <v>27420.2</v>
      </c>
      <c r="EG145">
        <v>26449.5</v>
      </c>
      <c r="EH145">
        <v>33001.9</v>
      </c>
      <c r="EI145">
        <v>34927.5</v>
      </c>
      <c r="EJ145">
        <v>40306.8</v>
      </c>
      <c r="EK145">
        <v>41099.8</v>
      </c>
      <c r="EL145">
        <v>46061.5</v>
      </c>
      <c r="EM145">
        <v>2.03507</v>
      </c>
      <c r="EN145">
        <v>2.0011</v>
      </c>
      <c r="EO145">
        <v>0.115894</v>
      </c>
      <c r="EP145">
        <v>0</v>
      </c>
      <c r="EQ145">
        <v>25.7595</v>
      </c>
      <c r="ER145">
        <v>999.9</v>
      </c>
      <c r="ES145">
        <v>67.5</v>
      </c>
      <c r="ET145">
        <v>27.4</v>
      </c>
      <c r="EU145">
        <v>24.4807</v>
      </c>
      <c r="EV145">
        <v>60.9026</v>
      </c>
      <c r="EW145">
        <v>31.8109</v>
      </c>
      <c r="EX145">
        <v>1</v>
      </c>
      <c r="EY145">
        <v>0.290493</v>
      </c>
      <c r="EZ145">
        <v>0.455572</v>
      </c>
      <c r="FA145">
        <v>20.275</v>
      </c>
      <c r="FB145">
        <v>5.18824</v>
      </c>
      <c r="FC145">
        <v>11.9441</v>
      </c>
      <c r="FD145">
        <v>4.95575</v>
      </c>
      <c r="FE145">
        <v>3.285</v>
      </c>
      <c r="FF145">
        <v>9999</v>
      </c>
      <c r="FG145">
        <v>9999</v>
      </c>
      <c r="FH145">
        <v>9999</v>
      </c>
      <c r="FI145">
        <v>999.9</v>
      </c>
      <c r="FJ145">
        <v>1.86127</v>
      </c>
      <c r="FK145">
        <v>1.86264</v>
      </c>
      <c r="FL145">
        <v>1.86005</v>
      </c>
      <c r="FM145">
        <v>1.85837</v>
      </c>
      <c r="FN145">
        <v>1.86212</v>
      </c>
      <c r="FO145">
        <v>1.85886</v>
      </c>
      <c r="FP145">
        <v>1.85791</v>
      </c>
      <c r="FQ145">
        <v>1.86081</v>
      </c>
      <c r="FR145">
        <v>0</v>
      </c>
      <c r="FS145">
        <v>0</v>
      </c>
      <c r="FT145">
        <v>0</v>
      </c>
      <c r="FU145">
        <v>4.5</v>
      </c>
      <c r="FV145" t="s">
        <v>361</v>
      </c>
      <c r="FW145" t="s">
        <v>362</v>
      </c>
      <c r="FX145" t="s">
        <v>363</v>
      </c>
      <c r="FY145" t="s">
        <v>364</v>
      </c>
      <c r="FZ145" t="s">
        <v>364</v>
      </c>
      <c r="GA145" t="s">
        <v>363</v>
      </c>
      <c r="GB145">
        <v>0</v>
      </c>
      <c r="GC145">
        <v>100</v>
      </c>
      <c r="GD145">
        <v>100</v>
      </c>
      <c r="GE145">
        <v>-0.362</v>
      </c>
      <c r="GF145">
        <v>0.2978</v>
      </c>
      <c r="GG145">
        <v>-1.589593225013521</v>
      </c>
      <c r="GH145">
        <v>0.00192992804097616</v>
      </c>
      <c r="GI145">
        <v>3.244687122451424E-06</v>
      </c>
      <c r="GJ145">
        <v>-2.087531120305573E-09</v>
      </c>
      <c r="GK145">
        <v>0.05776174702018427</v>
      </c>
      <c r="GL145">
        <v>0.005089068596103195</v>
      </c>
      <c r="GM145">
        <v>0.0003257216593697226</v>
      </c>
      <c r="GN145">
        <v>-1.562898368296355E-06</v>
      </c>
      <c r="GO145">
        <v>0</v>
      </c>
      <c r="GP145">
        <v>1257</v>
      </c>
      <c r="GQ145">
        <v>1</v>
      </c>
      <c r="GR145">
        <v>31</v>
      </c>
      <c r="GS145">
        <v>266.3</v>
      </c>
      <c r="GT145">
        <v>266.2</v>
      </c>
      <c r="GU145">
        <v>1.07788</v>
      </c>
      <c r="GV145">
        <v>2.39258</v>
      </c>
      <c r="GW145">
        <v>1.44775</v>
      </c>
      <c r="GX145">
        <v>2.20215</v>
      </c>
      <c r="GY145">
        <v>1.44653</v>
      </c>
      <c r="GZ145">
        <v>2.34497</v>
      </c>
      <c r="HA145">
        <v>33.1322</v>
      </c>
      <c r="HB145">
        <v>14.7449</v>
      </c>
      <c r="HC145">
        <v>18</v>
      </c>
      <c r="HD145">
        <v>531.663</v>
      </c>
      <c r="HE145">
        <v>523.125</v>
      </c>
      <c r="HF145">
        <v>24.9997</v>
      </c>
      <c r="HG145">
        <v>30.7011</v>
      </c>
      <c r="HH145">
        <v>30.0002</v>
      </c>
      <c r="HI145">
        <v>31.0511</v>
      </c>
      <c r="HJ145">
        <v>31.054</v>
      </c>
      <c r="HK145">
        <v>21.5673</v>
      </c>
      <c r="HL145">
        <v>20.0583</v>
      </c>
      <c r="HM145">
        <v>100</v>
      </c>
      <c r="HN145">
        <v>25</v>
      </c>
      <c r="HO145">
        <v>420</v>
      </c>
      <c r="HP145">
        <v>21.5</v>
      </c>
      <c r="HQ145">
        <v>103.153</v>
      </c>
      <c r="HR145">
        <v>102.025</v>
      </c>
    </row>
    <row r="146" spans="1:226">
      <c r="A146">
        <v>128</v>
      </c>
      <c r="B146">
        <v>1774682304.5</v>
      </c>
      <c r="C146">
        <v>558.5</v>
      </c>
      <c r="D146" t="s">
        <v>618</v>
      </c>
      <c r="E146" t="s">
        <v>619</v>
      </c>
      <c r="F146">
        <v>5</v>
      </c>
      <c r="I146">
        <v>1774682301.6</v>
      </c>
      <c r="J146">
        <f>(K146)/1000</f>
        <v>0</v>
      </c>
      <c r="K146">
        <f>IF(BF146, AN146, AH146)</f>
        <v>0</v>
      </c>
      <c r="L146">
        <f>IF(BF146, AI146, AG146)</f>
        <v>0</v>
      </c>
      <c r="M146">
        <f>BH146 - IF(AU146&gt;1, L146*BB146*100.0/(AW146), 0)</f>
        <v>0</v>
      </c>
      <c r="N146">
        <f>((T146-J146/2)*M146-L146)/(T146+J146/2)</f>
        <v>0</v>
      </c>
      <c r="O146">
        <f>N146*(BO146+BP146)/1000.0</f>
        <v>0</v>
      </c>
      <c r="P146">
        <f>(BH146 - IF(AU146&gt;1, L146*BB146*100.0/(AW146), 0))*(BO146+BP146)/1000.0</f>
        <v>0</v>
      </c>
      <c r="Q146">
        <f>2.0/((1/S146-1/R146)+SIGN(S146)*SQRT((1/S146-1/R146)*(1/S146-1/R146) + 4*BC146/((BC146+1)*(BC146+1))*(2*1/S146*1/R146-1/R146*1/R146)))</f>
        <v>0</v>
      </c>
      <c r="R146">
        <f>IF(LEFT(BD146,1)&lt;&gt;"0",IF(LEFT(BD146,1)="1",3.0,BE146),$D$5+$E$5*(BV146*BO146/($K$5*1000))+$F$5*(BV146*BO146/($K$5*1000))*MAX(MIN(BB146,$J$5),$I$5)*MAX(MIN(BB146,$J$5),$I$5)+$G$5*MAX(MIN(BB146,$J$5),$I$5)*(BV146*BO146/($K$5*1000))+$H$5*(BV146*BO146/($K$5*1000))*(BV146*BO146/($K$5*1000)))</f>
        <v>0</v>
      </c>
      <c r="S146">
        <f>J146*(1000-(1000*0.61365*exp(17.502*W146/(240.97+W146))/(BO146+BP146)+BJ146)/2)/(1000*0.61365*exp(17.502*W146/(240.97+W146))/(BO146+BP146)-BJ146)</f>
        <v>0</v>
      </c>
      <c r="T146">
        <f>1/((BC146+1)/(Q146/1.6)+1/(R146/1.37)) + BC146/((BC146+1)/(Q146/1.6) + BC146/(R146/1.37))</f>
        <v>0</v>
      </c>
      <c r="U146">
        <f>(AX146*BA146)</f>
        <v>0</v>
      </c>
      <c r="V146">
        <f>(BQ146+(U146+2*0.95*5.67E-8*(((BQ146+$B$9)+273)^4-(BQ146+273)^4)-44100*J146)/(1.84*29.3*R146+8*0.95*5.67E-8*(BQ146+273)^3))</f>
        <v>0</v>
      </c>
      <c r="W146">
        <f>($C$9*BR146+$D$9*BS146+$E$9*V146)</f>
        <v>0</v>
      </c>
      <c r="X146">
        <f>0.61365*exp(17.502*W146/(240.97+W146))</f>
        <v>0</v>
      </c>
      <c r="Y146">
        <f>(Z146/AA146*100)</f>
        <v>0</v>
      </c>
      <c r="Z146">
        <f>BJ146*(BO146+BP146)/1000</f>
        <v>0</v>
      </c>
      <c r="AA146">
        <f>0.61365*exp(17.502*BQ146/(240.97+BQ146))</f>
        <v>0</v>
      </c>
      <c r="AB146">
        <f>(X146-BJ146*(BO146+BP146)/1000)</f>
        <v>0</v>
      </c>
      <c r="AC146">
        <f>(-J146*44100)</f>
        <v>0</v>
      </c>
      <c r="AD146">
        <f>2*29.3*R146*0.92*(BQ146-W146)</f>
        <v>0</v>
      </c>
      <c r="AE146">
        <f>2*0.95*5.67E-8*(((BQ146+$B$9)+273)^4-(W146+273)^4)</f>
        <v>0</v>
      </c>
      <c r="AF146">
        <f>U146+AE146+AC146+AD146</f>
        <v>0</v>
      </c>
      <c r="AG146">
        <f>BN146*AU146*(BI146-BH146*(1000-AU146*BK146)/(1000-AU146*BJ146))/(100*BB146)</f>
        <v>0</v>
      </c>
      <c r="AH146">
        <f>1000*BN146*AU146*(BJ146-BK146)/(100*BB146*(1000-AU146*BJ146))</f>
        <v>0</v>
      </c>
      <c r="AI146">
        <f>(AJ146 - AK146 - BO146*1E3/(8.314*(BQ146+273.15)) * AM146/BN146 * AL146) * BN146/(100*BB146) * (1000 - BK146)/1000</f>
        <v>0</v>
      </c>
      <c r="AJ146">
        <v>429.2486985611008</v>
      </c>
      <c r="AK146">
        <v>428.9031090909093</v>
      </c>
      <c r="AL146">
        <v>4.29395503849457E-05</v>
      </c>
      <c r="AM146">
        <v>61.35787655002243</v>
      </c>
      <c r="AN146">
        <f>(AP146 - AO146 + BO146*1E3/(8.314*(BQ146+273.15)) * AR146/BN146 * AQ146) * BN146/(100*BB146) * 1000/(1000 - AP146)</f>
        <v>0</v>
      </c>
      <c r="AO146">
        <v>21.54485201309198</v>
      </c>
      <c r="AP146">
        <v>21.53774825174827</v>
      </c>
      <c r="AQ146">
        <v>6.729870732784648E-07</v>
      </c>
      <c r="AR146">
        <v>91.88205700752289</v>
      </c>
      <c r="AS146">
        <v>0</v>
      </c>
      <c r="AT146">
        <v>0</v>
      </c>
      <c r="AU146">
        <f>IF(AS146*$H$15&gt;=AW146,1.0,(AW146/(AW146-AS146*$H$15)))</f>
        <v>0</v>
      </c>
      <c r="AV146">
        <f>(AU146-1)*100</f>
        <v>0</v>
      </c>
      <c r="AW146">
        <f>MAX(0,($B$15+$C$15*BV146)/(1+$D$15*BV146)*BO146/(BQ146+273)*$E$15)</f>
        <v>0</v>
      </c>
      <c r="AX146">
        <f>$B$13*BW146+$C$13*BX146+$F$13*CI146*(1-CL146)</f>
        <v>0</v>
      </c>
      <c r="AY146">
        <f>AX146*AZ146</f>
        <v>0</v>
      </c>
      <c r="AZ146">
        <f>($B$13*$D$11+$C$13*$D$11+$F$13*((CV146+CN146)/MAX(CV146+CN146+CW146, 0.1)*$I$11+CW146/MAX(CV146+CN146+CW146, 0.1)*$J$11))/($B$13+$C$13+$F$13)</f>
        <v>0</v>
      </c>
      <c r="BA146">
        <f>($B$13*$K$11+$C$13*$K$11+$F$13*((CV146+CN146)/MAX(CV146+CN146+CW146, 0.1)*$P$11+CW146/MAX(CV146+CN146+CW146, 0.1)*$Q$11))/($B$13+$C$13+$F$13)</f>
        <v>0</v>
      </c>
      <c r="BB146">
        <v>6</v>
      </c>
      <c r="BC146">
        <v>0.5</v>
      </c>
      <c r="BD146" t="s">
        <v>358</v>
      </c>
      <c r="BE146">
        <v>2</v>
      </c>
      <c r="BF146" t="b">
        <v>1</v>
      </c>
      <c r="BG146">
        <v>1774682301.6</v>
      </c>
      <c r="BH146">
        <v>419.6352</v>
      </c>
      <c r="BI146">
        <v>420.0158</v>
      </c>
      <c r="BJ146">
        <v>21.53696</v>
      </c>
      <c r="BK146">
        <v>21.54488</v>
      </c>
      <c r="BL146">
        <v>419.9965</v>
      </c>
      <c r="BM146">
        <v>21.23914</v>
      </c>
      <c r="BN146">
        <v>500.0094</v>
      </c>
      <c r="BO146">
        <v>101.0227</v>
      </c>
      <c r="BP146">
        <v>0.10005117</v>
      </c>
      <c r="BQ146">
        <v>26.7819</v>
      </c>
      <c r="BR146">
        <v>27.65602</v>
      </c>
      <c r="BS146">
        <v>999.9</v>
      </c>
      <c r="BT146">
        <v>0</v>
      </c>
      <c r="BU146">
        <v>0</v>
      </c>
      <c r="BV146">
        <v>9989.874</v>
      </c>
      <c r="BW146">
        <v>0</v>
      </c>
      <c r="BX146">
        <v>0.3833920000000001</v>
      </c>
      <c r="BY146">
        <v>-0.3808227</v>
      </c>
      <c r="BZ146">
        <v>428.8718</v>
      </c>
      <c r="CA146">
        <v>429.2645000000001</v>
      </c>
      <c r="CB146">
        <v>-0.007916069</v>
      </c>
      <c r="CC146">
        <v>420.0158</v>
      </c>
      <c r="CD146">
        <v>21.54488</v>
      </c>
      <c r="CE146">
        <v>2.175724</v>
      </c>
      <c r="CF146">
        <v>2.176525</v>
      </c>
      <c r="CG146">
        <v>18.78469</v>
      </c>
      <c r="CH146">
        <v>18.79056</v>
      </c>
      <c r="CI146">
        <v>1499.999</v>
      </c>
      <c r="CJ146">
        <v>0</v>
      </c>
      <c r="CK146">
        <v>1</v>
      </c>
      <c r="CL146">
        <v>0</v>
      </c>
      <c r="CM146">
        <v>1.8055</v>
      </c>
      <c r="CN146">
        <v>0</v>
      </c>
      <c r="CO146">
        <v>79.02991</v>
      </c>
      <c r="CP146">
        <v>7673.492999999999</v>
      </c>
      <c r="CQ146">
        <v>38.375</v>
      </c>
      <c r="CR146">
        <v>39.625</v>
      </c>
      <c r="CS146">
        <v>39.062</v>
      </c>
      <c r="CT146">
        <v>38.1746</v>
      </c>
      <c r="CU146">
        <v>38.437</v>
      </c>
      <c r="CV146">
        <v>0</v>
      </c>
      <c r="CW146">
        <v>1499.999</v>
      </c>
      <c r="CX146">
        <v>0</v>
      </c>
      <c r="CY146">
        <v>1774682303</v>
      </c>
      <c r="CZ146">
        <v>0</v>
      </c>
      <c r="DA146">
        <v>1774666326.5</v>
      </c>
      <c r="DB146" t="s">
        <v>359</v>
      </c>
      <c r="DC146">
        <v>1774666322</v>
      </c>
      <c r="DD146">
        <v>1774666326.5</v>
      </c>
      <c r="DE146">
        <v>2</v>
      </c>
      <c r="DF146">
        <v>0.343</v>
      </c>
      <c r="DG146">
        <v>-0.026</v>
      </c>
      <c r="DH146">
        <v>-0.36</v>
      </c>
      <c r="DI146">
        <v>0.298</v>
      </c>
      <c r="DJ146">
        <v>420</v>
      </c>
      <c r="DK146">
        <v>22</v>
      </c>
      <c r="DL146">
        <v>0.17</v>
      </c>
      <c r="DM146">
        <v>0.02</v>
      </c>
      <c r="DN146">
        <v>-0.388063825</v>
      </c>
      <c r="DO146">
        <v>0.01090805628517972</v>
      </c>
      <c r="DP146">
        <v>0.0226930133872603</v>
      </c>
      <c r="DQ146">
        <v>1</v>
      </c>
      <c r="DR146">
        <v>-0.00641369825</v>
      </c>
      <c r="DS146">
        <v>-0.007796949455909931</v>
      </c>
      <c r="DT146">
        <v>0.001164347785813774</v>
      </c>
      <c r="DU146">
        <v>1</v>
      </c>
      <c r="DV146">
        <v>2</v>
      </c>
      <c r="DW146">
        <v>2</v>
      </c>
      <c r="DX146" t="s">
        <v>360</v>
      </c>
      <c r="DY146">
        <v>3.13054</v>
      </c>
      <c r="DZ146">
        <v>2.80634</v>
      </c>
      <c r="EA146">
        <v>0.0997692</v>
      </c>
      <c r="EB146">
        <v>0.09948890000000001</v>
      </c>
      <c r="EC146">
        <v>0.105983</v>
      </c>
      <c r="ED146">
        <v>0.105698</v>
      </c>
      <c r="EE146">
        <v>21150.4</v>
      </c>
      <c r="EF146">
        <v>27419.5</v>
      </c>
      <c r="EG146">
        <v>26449.5</v>
      </c>
      <c r="EH146">
        <v>33001.5</v>
      </c>
      <c r="EI146">
        <v>34927.4</v>
      </c>
      <c r="EJ146">
        <v>40306.3</v>
      </c>
      <c r="EK146">
        <v>41099.6</v>
      </c>
      <c r="EL146">
        <v>46060.9</v>
      </c>
      <c r="EM146">
        <v>2.03498</v>
      </c>
      <c r="EN146">
        <v>2.0012</v>
      </c>
      <c r="EO146">
        <v>0.115819</v>
      </c>
      <c r="EP146">
        <v>0</v>
      </c>
      <c r="EQ146">
        <v>25.7575</v>
      </c>
      <c r="ER146">
        <v>999.9</v>
      </c>
      <c r="ES146">
        <v>67.5</v>
      </c>
      <c r="ET146">
        <v>27.4</v>
      </c>
      <c r="EU146">
        <v>24.4808</v>
      </c>
      <c r="EV146">
        <v>61.2526</v>
      </c>
      <c r="EW146">
        <v>31.6466</v>
      </c>
      <c r="EX146">
        <v>1</v>
      </c>
      <c r="EY146">
        <v>0.290518</v>
      </c>
      <c r="EZ146">
        <v>0.454583</v>
      </c>
      <c r="FA146">
        <v>20.275</v>
      </c>
      <c r="FB146">
        <v>5.18779</v>
      </c>
      <c r="FC146">
        <v>11.9441</v>
      </c>
      <c r="FD146">
        <v>4.95565</v>
      </c>
      <c r="FE146">
        <v>3.285</v>
      </c>
      <c r="FF146">
        <v>9999</v>
      </c>
      <c r="FG146">
        <v>9999</v>
      </c>
      <c r="FH146">
        <v>9999</v>
      </c>
      <c r="FI146">
        <v>999.9</v>
      </c>
      <c r="FJ146">
        <v>1.86127</v>
      </c>
      <c r="FK146">
        <v>1.86264</v>
      </c>
      <c r="FL146">
        <v>1.86005</v>
      </c>
      <c r="FM146">
        <v>1.85837</v>
      </c>
      <c r="FN146">
        <v>1.86217</v>
      </c>
      <c r="FO146">
        <v>1.85886</v>
      </c>
      <c r="FP146">
        <v>1.85791</v>
      </c>
      <c r="FQ146">
        <v>1.86081</v>
      </c>
      <c r="FR146">
        <v>0</v>
      </c>
      <c r="FS146">
        <v>0</v>
      </c>
      <c r="FT146">
        <v>0</v>
      </c>
      <c r="FU146">
        <v>4.5</v>
      </c>
      <c r="FV146" t="s">
        <v>361</v>
      </c>
      <c r="FW146" t="s">
        <v>362</v>
      </c>
      <c r="FX146" t="s">
        <v>363</v>
      </c>
      <c r="FY146" t="s">
        <v>364</v>
      </c>
      <c r="FZ146" t="s">
        <v>364</v>
      </c>
      <c r="GA146" t="s">
        <v>363</v>
      </c>
      <c r="GB146">
        <v>0</v>
      </c>
      <c r="GC146">
        <v>100</v>
      </c>
      <c r="GD146">
        <v>100</v>
      </c>
      <c r="GE146">
        <v>-0.361</v>
      </c>
      <c r="GF146">
        <v>0.2978</v>
      </c>
      <c r="GG146">
        <v>-1.589593225013521</v>
      </c>
      <c r="GH146">
        <v>0.00192992804097616</v>
      </c>
      <c r="GI146">
        <v>3.244687122451424E-06</v>
      </c>
      <c r="GJ146">
        <v>-2.087531120305573E-09</v>
      </c>
      <c r="GK146">
        <v>0.05776174702018427</v>
      </c>
      <c r="GL146">
        <v>0.005089068596103195</v>
      </c>
      <c r="GM146">
        <v>0.0003257216593697226</v>
      </c>
      <c r="GN146">
        <v>-1.562898368296355E-06</v>
      </c>
      <c r="GO146">
        <v>0</v>
      </c>
      <c r="GP146">
        <v>1257</v>
      </c>
      <c r="GQ146">
        <v>1</v>
      </c>
      <c r="GR146">
        <v>31</v>
      </c>
      <c r="GS146">
        <v>266.4</v>
      </c>
      <c r="GT146">
        <v>266.3</v>
      </c>
      <c r="GU146">
        <v>1.07788</v>
      </c>
      <c r="GV146">
        <v>2.39624</v>
      </c>
      <c r="GW146">
        <v>1.44775</v>
      </c>
      <c r="GX146">
        <v>2.20337</v>
      </c>
      <c r="GY146">
        <v>1.44653</v>
      </c>
      <c r="GZ146">
        <v>2.26685</v>
      </c>
      <c r="HA146">
        <v>33.1322</v>
      </c>
      <c r="HB146">
        <v>14.7362</v>
      </c>
      <c r="HC146">
        <v>18</v>
      </c>
      <c r="HD146">
        <v>531.6</v>
      </c>
      <c r="HE146">
        <v>523.203</v>
      </c>
      <c r="HF146">
        <v>24.9997</v>
      </c>
      <c r="HG146">
        <v>30.7011</v>
      </c>
      <c r="HH146">
        <v>30.0002</v>
      </c>
      <c r="HI146">
        <v>31.0511</v>
      </c>
      <c r="HJ146">
        <v>31.0552</v>
      </c>
      <c r="HK146">
        <v>21.5653</v>
      </c>
      <c r="HL146">
        <v>20.0583</v>
      </c>
      <c r="HM146">
        <v>100</v>
      </c>
      <c r="HN146">
        <v>25</v>
      </c>
      <c r="HO146">
        <v>420</v>
      </c>
      <c r="HP146">
        <v>21.5</v>
      </c>
      <c r="HQ146">
        <v>103.152</v>
      </c>
      <c r="HR146">
        <v>102.024</v>
      </c>
    </row>
    <row r="147" spans="1:226">
      <c r="A147">
        <v>129</v>
      </c>
      <c r="B147">
        <v>1774682308.5</v>
      </c>
      <c r="C147">
        <v>562.5</v>
      </c>
      <c r="D147" t="s">
        <v>620</v>
      </c>
      <c r="E147" t="s">
        <v>621</v>
      </c>
      <c r="F147">
        <v>5</v>
      </c>
      <c r="I147">
        <v>1774682305.6</v>
      </c>
      <c r="J147">
        <f>(K147)/1000</f>
        <v>0</v>
      </c>
      <c r="K147">
        <f>IF(BF147, AN147, AH147)</f>
        <v>0</v>
      </c>
      <c r="L147">
        <f>IF(BF147, AI147, AG147)</f>
        <v>0</v>
      </c>
      <c r="M147">
        <f>BH147 - IF(AU147&gt;1, L147*BB147*100.0/(AW147), 0)</f>
        <v>0</v>
      </c>
      <c r="N147">
        <f>((T147-J147/2)*M147-L147)/(T147+J147/2)</f>
        <v>0</v>
      </c>
      <c r="O147">
        <f>N147*(BO147+BP147)/1000.0</f>
        <v>0</v>
      </c>
      <c r="P147">
        <f>(BH147 - IF(AU147&gt;1, L147*BB147*100.0/(AW147), 0))*(BO147+BP147)/1000.0</f>
        <v>0</v>
      </c>
      <c r="Q147">
        <f>2.0/((1/S147-1/R147)+SIGN(S147)*SQRT((1/S147-1/R147)*(1/S147-1/R147) + 4*BC147/((BC147+1)*(BC147+1))*(2*1/S147*1/R147-1/R147*1/R147)))</f>
        <v>0</v>
      </c>
      <c r="R147">
        <f>IF(LEFT(BD147,1)&lt;&gt;"0",IF(LEFT(BD147,1)="1",3.0,BE147),$D$5+$E$5*(BV147*BO147/($K$5*1000))+$F$5*(BV147*BO147/($K$5*1000))*MAX(MIN(BB147,$J$5),$I$5)*MAX(MIN(BB147,$J$5),$I$5)+$G$5*MAX(MIN(BB147,$J$5),$I$5)*(BV147*BO147/($K$5*1000))+$H$5*(BV147*BO147/($K$5*1000))*(BV147*BO147/($K$5*1000)))</f>
        <v>0</v>
      </c>
      <c r="S147">
        <f>J147*(1000-(1000*0.61365*exp(17.502*W147/(240.97+W147))/(BO147+BP147)+BJ147)/2)/(1000*0.61365*exp(17.502*W147/(240.97+W147))/(BO147+BP147)-BJ147)</f>
        <v>0</v>
      </c>
      <c r="T147">
        <f>1/((BC147+1)/(Q147/1.6)+1/(R147/1.37)) + BC147/((BC147+1)/(Q147/1.6) + BC147/(R147/1.37))</f>
        <v>0</v>
      </c>
      <c r="U147">
        <f>(AX147*BA147)</f>
        <v>0</v>
      </c>
      <c r="V147">
        <f>(BQ147+(U147+2*0.95*5.67E-8*(((BQ147+$B$9)+273)^4-(BQ147+273)^4)-44100*J147)/(1.84*29.3*R147+8*0.95*5.67E-8*(BQ147+273)^3))</f>
        <v>0</v>
      </c>
      <c r="W147">
        <f>($C$9*BR147+$D$9*BS147+$E$9*V147)</f>
        <v>0</v>
      </c>
      <c r="X147">
        <f>0.61365*exp(17.502*W147/(240.97+W147))</f>
        <v>0</v>
      </c>
      <c r="Y147">
        <f>(Z147/AA147*100)</f>
        <v>0</v>
      </c>
      <c r="Z147">
        <f>BJ147*(BO147+BP147)/1000</f>
        <v>0</v>
      </c>
      <c r="AA147">
        <f>0.61365*exp(17.502*BQ147/(240.97+BQ147))</f>
        <v>0</v>
      </c>
      <c r="AB147">
        <f>(X147-BJ147*(BO147+BP147)/1000)</f>
        <v>0</v>
      </c>
      <c r="AC147">
        <f>(-J147*44100)</f>
        <v>0</v>
      </c>
      <c r="AD147">
        <f>2*29.3*R147*0.92*(BQ147-W147)</f>
        <v>0</v>
      </c>
      <c r="AE147">
        <f>2*0.95*5.67E-8*(((BQ147+$B$9)+273)^4-(W147+273)^4)</f>
        <v>0</v>
      </c>
      <c r="AF147">
        <f>U147+AE147+AC147+AD147</f>
        <v>0</v>
      </c>
      <c r="AG147">
        <f>BN147*AU147*(BI147-BH147*(1000-AU147*BK147)/(1000-AU147*BJ147))/(100*BB147)</f>
        <v>0</v>
      </c>
      <c r="AH147">
        <f>1000*BN147*AU147*(BJ147-BK147)/(100*BB147*(1000-AU147*BJ147))</f>
        <v>0</v>
      </c>
      <c r="AI147">
        <f>(AJ147 - AK147 - BO147*1E3/(8.314*(BQ147+273.15)) * AM147/BN147 * AL147) * BN147/(100*BB147) * (1000 - BK147)/1000</f>
        <v>0</v>
      </c>
      <c r="AJ147">
        <v>429.287744239516</v>
      </c>
      <c r="AK147">
        <v>428.8896121212122</v>
      </c>
      <c r="AL147">
        <v>-2.475543257932534E-07</v>
      </c>
      <c r="AM147">
        <v>61.35787655002243</v>
      </c>
      <c r="AN147">
        <f>(AP147 - AO147 + BO147*1E3/(8.314*(BQ147+273.15)) * AR147/BN147 * AQ147) * BN147/(100*BB147) * 1000/(1000 - AP147)</f>
        <v>0</v>
      </c>
      <c r="AO147">
        <v>21.54460642673878</v>
      </c>
      <c r="AP147">
        <v>21.53764475524478</v>
      </c>
      <c r="AQ147">
        <v>-2.38091418889119E-06</v>
      </c>
      <c r="AR147">
        <v>91.88205700752289</v>
      </c>
      <c r="AS147">
        <v>0</v>
      </c>
      <c r="AT147">
        <v>0</v>
      </c>
      <c r="AU147">
        <f>IF(AS147*$H$15&gt;=AW147,1.0,(AW147/(AW147-AS147*$H$15)))</f>
        <v>0</v>
      </c>
      <c r="AV147">
        <f>(AU147-1)*100</f>
        <v>0</v>
      </c>
      <c r="AW147">
        <f>MAX(0,($B$15+$C$15*BV147)/(1+$D$15*BV147)*BO147/(BQ147+273)*$E$15)</f>
        <v>0</v>
      </c>
      <c r="AX147">
        <f>$B$13*BW147+$C$13*BX147+$F$13*CI147*(1-CL147)</f>
        <v>0</v>
      </c>
      <c r="AY147">
        <f>AX147*AZ147</f>
        <v>0</v>
      </c>
      <c r="AZ147">
        <f>($B$13*$D$11+$C$13*$D$11+$F$13*((CV147+CN147)/MAX(CV147+CN147+CW147, 0.1)*$I$11+CW147/MAX(CV147+CN147+CW147, 0.1)*$J$11))/($B$13+$C$13+$F$13)</f>
        <v>0</v>
      </c>
      <c r="BA147">
        <f>($B$13*$K$11+$C$13*$K$11+$F$13*((CV147+CN147)/MAX(CV147+CN147+CW147, 0.1)*$P$11+CW147/MAX(CV147+CN147+CW147, 0.1)*$Q$11))/($B$13+$C$13+$F$13)</f>
        <v>0</v>
      </c>
      <c r="BB147">
        <v>6</v>
      </c>
      <c r="BC147">
        <v>0.5</v>
      </c>
      <c r="BD147" t="s">
        <v>358</v>
      </c>
      <c r="BE147">
        <v>2</v>
      </c>
      <c r="BF147" t="b">
        <v>1</v>
      </c>
      <c r="BG147">
        <v>1774682305.6</v>
      </c>
      <c r="BH147">
        <v>419.6448</v>
      </c>
      <c r="BI147">
        <v>420.0186</v>
      </c>
      <c r="BJ147">
        <v>21.53722</v>
      </c>
      <c r="BK147">
        <v>21.54427</v>
      </c>
      <c r="BL147">
        <v>420.006</v>
      </c>
      <c r="BM147">
        <v>21.23939</v>
      </c>
      <c r="BN147">
        <v>500.0434</v>
      </c>
      <c r="BO147">
        <v>101.0237</v>
      </c>
      <c r="BP147">
        <v>0.10005097</v>
      </c>
      <c r="BQ147">
        <v>26.78219</v>
      </c>
      <c r="BR147">
        <v>27.65768</v>
      </c>
      <c r="BS147">
        <v>999.9</v>
      </c>
      <c r="BT147">
        <v>0</v>
      </c>
      <c r="BU147">
        <v>0</v>
      </c>
      <c r="BV147">
        <v>9994.246999999999</v>
      </c>
      <c r="BW147">
        <v>0</v>
      </c>
      <c r="BX147">
        <v>0.3833920000000001</v>
      </c>
      <c r="BY147">
        <v>-0.3737519</v>
      </c>
      <c r="BZ147">
        <v>428.8818</v>
      </c>
      <c r="CA147">
        <v>429.2668</v>
      </c>
      <c r="CB147">
        <v>-0.00707512</v>
      </c>
      <c r="CC147">
        <v>420.0186</v>
      </c>
      <c r="CD147">
        <v>21.54427</v>
      </c>
      <c r="CE147">
        <v>2.175768000000001</v>
      </c>
      <c r="CF147">
        <v>2.176484</v>
      </c>
      <c r="CG147">
        <v>18.78499</v>
      </c>
      <c r="CH147">
        <v>18.79024</v>
      </c>
      <c r="CI147">
        <v>1500.006</v>
      </c>
      <c r="CJ147">
        <v>0</v>
      </c>
      <c r="CK147">
        <v>1</v>
      </c>
      <c r="CL147">
        <v>0</v>
      </c>
      <c r="CM147">
        <v>1.70931</v>
      </c>
      <c r="CN147">
        <v>0</v>
      </c>
      <c r="CO147">
        <v>79.16925999999999</v>
      </c>
      <c r="CP147">
        <v>7673.528</v>
      </c>
      <c r="CQ147">
        <v>38.3561</v>
      </c>
      <c r="CR147">
        <v>39.625</v>
      </c>
      <c r="CS147">
        <v>39.03099999999999</v>
      </c>
      <c r="CT147">
        <v>38.15599999999999</v>
      </c>
      <c r="CU147">
        <v>38.437</v>
      </c>
      <c r="CV147">
        <v>0</v>
      </c>
      <c r="CW147">
        <v>1500.006</v>
      </c>
      <c r="CX147">
        <v>0</v>
      </c>
      <c r="CY147">
        <v>1774682306.6</v>
      </c>
      <c r="CZ147">
        <v>0</v>
      </c>
      <c r="DA147">
        <v>1774666326.5</v>
      </c>
      <c r="DB147" t="s">
        <v>359</v>
      </c>
      <c r="DC147">
        <v>1774666322</v>
      </c>
      <c r="DD147">
        <v>1774666326.5</v>
      </c>
      <c r="DE147">
        <v>2</v>
      </c>
      <c r="DF147">
        <v>0.343</v>
      </c>
      <c r="DG147">
        <v>-0.026</v>
      </c>
      <c r="DH147">
        <v>-0.36</v>
      </c>
      <c r="DI147">
        <v>0.298</v>
      </c>
      <c r="DJ147">
        <v>420</v>
      </c>
      <c r="DK147">
        <v>22</v>
      </c>
      <c r="DL147">
        <v>0.17</v>
      </c>
      <c r="DM147">
        <v>0.02</v>
      </c>
      <c r="DN147">
        <v>-0.3929361463414635</v>
      </c>
      <c r="DO147">
        <v>0.09731550522648125</v>
      </c>
      <c r="DP147">
        <v>0.02049585104066243</v>
      </c>
      <c r="DQ147">
        <v>1</v>
      </c>
      <c r="DR147">
        <v>-0.00660473</v>
      </c>
      <c r="DS147">
        <v>-0.008659865853658541</v>
      </c>
      <c r="DT147">
        <v>0.001140226838918574</v>
      </c>
      <c r="DU147">
        <v>1</v>
      </c>
      <c r="DV147">
        <v>2</v>
      </c>
      <c r="DW147">
        <v>2</v>
      </c>
      <c r="DX147" t="s">
        <v>360</v>
      </c>
      <c r="DY147">
        <v>3.13046</v>
      </c>
      <c r="DZ147">
        <v>2.8065</v>
      </c>
      <c r="EA147">
        <v>0.099773</v>
      </c>
      <c r="EB147">
        <v>0.0994709</v>
      </c>
      <c r="EC147">
        <v>0.105988</v>
      </c>
      <c r="ED147">
        <v>0.105694</v>
      </c>
      <c r="EE147">
        <v>21150.1</v>
      </c>
      <c r="EF147">
        <v>27420.1</v>
      </c>
      <c r="EG147">
        <v>26449.2</v>
      </c>
      <c r="EH147">
        <v>33001.6</v>
      </c>
      <c r="EI147">
        <v>34927</v>
      </c>
      <c r="EJ147">
        <v>40306.5</v>
      </c>
      <c r="EK147">
        <v>41099.4</v>
      </c>
      <c r="EL147">
        <v>46060.9</v>
      </c>
      <c r="EM147">
        <v>2.03525</v>
      </c>
      <c r="EN147">
        <v>2.00098</v>
      </c>
      <c r="EO147">
        <v>0.116564</v>
      </c>
      <c r="EP147">
        <v>0</v>
      </c>
      <c r="EQ147">
        <v>25.7562</v>
      </c>
      <c r="ER147">
        <v>999.9</v>
      </c>
      <c r="ES147">
        <v>67.5</v>
      </c>
      <c r="ET147">
        <v>27.4</v>
      </c>
      <c r="EU147">
        <v>24.4826</v>
      </c>
      <c r="EV147">
        <v>61.2126</v>
      </c>
      <c r="EW147">
        <v>31.5585</v>
      </c>
      <c r="EX147">
        <v>1</v>
      </c>
      <c r="EY147">
        <v>0.290666</v>
      </c>
      <c r="EZ147">
        <v>0.45344</v>
      </c>
      <c r="FA147">
        <v>20.2748</v>
      </c>
      <c r="FB147">
        <v>5.18809</v>
      </c>
      <c r="FC147">
        <v>11.9441</v>
      </c>
      <c r="FD147">
        <v>4.95585</v>
      </c>
      <c r="FE147">
        <v>3.285</v>
      </c>
      <c r="FF147">
        <v>9999</v>
      </c>
      <c r="FG147">
        <v>9999</v>
      </c>
      <c r="FH147">
        <v>9999</v>
      </c>
      <c r="FI147">
        <v>999.9</v>
      </c>
      <c r="FJ147">
        <v>1.86127</v>
      </c>
      <c r="FK147">
        <v>1.86264</v>
      </c>
      <c r="FL147">
        <v>1.86005</v>
      </c>
      <c r="FM147">
        <v>1.85837</v>
      </c>
      <c r="FN147">
        <v>1.86217</v>
      </c>
      <c r="FO147">
        <v>1.8589</v>
      </c>
      <c r="FP147">
        <v>1.85792</v>
      </c>
      <c r="FQ147">
        <v>1.86081</v>
      </c>
      <c r="FR147">
        <v>0</v>
      </c>
      <c r="FS147">
        <v>0</v>
      </c>
      <c r="FT147">
        <v>0</v>
      </c>
      <c r="FU147">
        <v>4.5</v>
      </c>
      <c r="FV147" t="s">
        <v>361</v>
      </c>
      <c r="FW147" t="s">
        <v>362</v>
      </c>
      <c r="FX147" t="s">
        <v>363</v>
      </c>
      <c r="FY147" t="s">
        <v>364</v>
      </c>
      <c r="FZ147" t="s">
        <v>364</v>
      </c>
      <c r="GA147" t="s">
        <v>363</v>
      </c>
      <c r="GB147">
        <v>0</v>
      </c>
      <c r="GC147">
        <v>100</v>
      </c>
      <c r="GD147">
        <v>100</v>
      </c>
      <c r="GE147">
        <v>-0.362</v>
      </c>
      <c r="GF147">
        <v>0.2978</v>
      </c>
      <c r="GG147">
        <v>-1.589593225013521</v>
      </c>
      <c r="GH147">
        <v>0.00192992804097616</v>
      </c>
      <c r="GI147">
        <v>3.244687122451424E-06</v>
      </c>
      <c r="GJ147">
        <v>-2.087531120305573E-09</v>
      </c>
      <c r="GK147">
        <v>0.05776174702018427</v>
      </c>
      <c r="GL147">
        <v>0.005089068596103195</v>
      </c>
      <c r="GM147">
        <v>0.0003257216593697226</v>
      </c>
      <c r="GN147">
        <v>-1.562898368296355E-06</v>
      </c>
      <c r="GO147">
        <v>0</v>
      </c>
      <c r="GP147">
        <v>1257</v>
      </c>
      <c r="GQ147">
        <v>1</v>
      </c>
      <c r="GR147">
        <v>31</v>
      </c>
      <c r="GS147">
        <v>266.4</v>
      </c>
      <c r="GT147">
        <v>266.4</v>
      </c>
      <c r="GU147">
        <v>1.07788</v>
      </c>
      <c r="GV147">
        <v>2.39624</v>
      </c>
      <c r="GW147">
        <v>1.44775</v>
      </c>
      <c r="GX147">
        <v>2.20215</v>
      </c>
      <c r="GY147">
        <v>1.44653</v>
      </c>
      <c r="GZ147">
        <v>2.2937</v>
      </c>
      <c r="HA147">
        <v>33.1322</v>
      </c>
      <c r="HB147">
        <v>14.7449</v>
      </c>
      <c r="HC147">
        <v>18</v>
      </c>
      <c r="HD147">
        <v>531.775</v>
      </c>
      <c r="HE147">
        <v>523.051</v>
      </c>
      <c r="HF147">
        <v>24.9996</v>
      </c>
      <c r="HG147">
        <v>30.7011</v>
      </c>
      <c r="HH147">
        <v>30.0002</v>
      </c>
      <c r="HI147">
        <v>31.0511</v>
      </c>
      <c r="HJ147">
        <v>31.0552</v>
      </c>
      <c r="HK147">
        <v>21.5669</v>
      </c>
      <c r="HL147">
        <v>20.0583</v>
      </c>
      <c r="HM147">
        <v>100</v>
      </c>
      <c r="HN147">
        <v>25</v>
      </c>
      <c r="HO147">
        <v>420</v>
      </c>
      <c r="HP147">
        <v>21.5</v>
      </c>
      <c r="HQ147">
        <v>103.151</v>
      </c>
      <c r="HR147">
        <v>102.024</v>
      </c>
    </row>
    <row r="148" spans="1:226">
      <c r="A148">
        <v>130</v>
      </c>
      <c r="B148">
        <v>1774682312.5</v>
      </c>
      <c r="C148">
        <v>566.5</v>
      </c>
      <c r="D148" t="s">
        <v>622</v>
      </c>
      <c r="E148" t="s">
        <v>623</v>
      </c>
      <c r="F148">
        <v>5</v>
      </c>
      <c r="I148">
        <v>1774682309.6</v>
      </c>
      <c r="J148">
        <f>(K148)/1000</f>
        <v>0</v>
      </c>
      <c r="K148">
        <f>IF(BF148, AN148, AH148)</f>
        <v>0</v>
      </c>
      <c r="L148">
        <f>IF(BF148, AI148, AG148)</f>
        <v>0</v>
      </c>
      <c r="M148">
        <f>BH148 - IF(AU148&gt;1, L148*BB148*100.0/(AW148), 0)</f>
        <v>0</v>
      </c>
      <c r="N148">
        <f>((T148-J148/2)*M148-L148)/(T148+J148/2)</f>
        <v>0</v>
      </c>
      <c r="O148">
        <f>N148*(BO148+BP148)/1000.0</f>
        <v>0</v>
      </c>
      <c r="P148">
        <f>(BH148 - IF(AU148&gt;1, L148*BB148*100.0/(AW148), 0))*(BO148+BP148)/1000.0</f>
        <v>0</v>
      </c>
      <c r="Q148">
        <f>2.0/((1/S148-1/R148)+SIGN(S148)*SQRT((1/S148-1/R148)*(1/S148-1/R148) + 4*BC148/((BC148+1)*(BC148+1))*(2*1/S148*1/R148-1/R148*1/R148)))</f>
        <v>0</v>
      </c>
      <c r="R148">
        <f>IF(LEFT(BD148,1)&lt;&gt;"0",IF(LEFT(BD148,1)="1",3.0,BE148),$D$5+$E$5*(BV148*BO148/($K$5*1000))+$F$5*(BV148*BO148/($K$5*1000))*MAX(MIN(BB148,$J$5),$I$5)*MAX(MIN(BB148,$J$5),$I$5)+$G$5*MAX(MIN(BB148,$J$5),$I$5)*(BV148*BO148/($K$5*1000))+$H$5*(BV148*BO148/($K$5*1000))*(BV148*BO148/($K$5*1000)))</f>
        <v>0</v>
      </c>
      <c r="S148">
        <f>J148*(1000-(1000*0.61365*exp(17.502*W148/(240.97+W148))/(BO148+BP148)+BJ148)/2)/(1000*0.61365*exp(17.502*W148/(240.97+W148))/(BO148+BP148)-BJ148)</f>
        <v>0</v>
      </c>
      <c r="T148">
        <f>1/((BC148+1)/(Q148/1.6)+1/(R148/1.37)) + BC148/((BC148+1)/(Q148/1.6) + BC148/(R148/1.37))</f>
        <v>0</v>
      </c>
      <c r="U148">
        <f>(AX148*BA148)</f>
        <v>0</v>
      </c>
      <c r="V148">
        <f>(BQ148+(U148+2*0.95*5.67E-8*(((BQ148+$B$9)+273)^4-(BQ148+273)^4)-44100*J148)/(1.84*29.3*R148+8*0.95*5.67E-8*(BQ148+273)^3))</f>
        <v>0</v>
      </c>
      <c r="W148">
        <f>($C$9*BR148+$D$9*BS148+$E$9*V148)</f>
        <v>0</v>
      </c>
      <c r="X148">
        <f>0.61365*exp(17.502*W148/(240.97+W148))</f>
        <v>0</v>
      </c>
      <c r="Y148">
        <f>(Z148/AA148*100)</f>
        <v>0</v>
      </c>
      <c r="Z148">
        <f>BJ148*(BO148+BP148)/1000</f>
        <v>0</v>
      </c>
      <c r="AA148">
        <f>0.61365*exp(17.502*BQ148/(240.97+BQ148))</f>
        <v>0</v>
      </c>
      <c r="AB148">
        <f>(X148-BJ148*(BO148+BP148)/1000)</f>
        <v>0</v>
      </c>
      <c r="AC148">
        <f>(-J148*44100)</f>
        <v>0</v>
      </c>
      <c r="AD148">
        <f>2*29.3*R148*0.92*(BQ148-W148)</f>
        <v>0</v>
      </c>
      <c r="AE148">
        <f>2*0.95*5.67E-8*(((BQ148+$B$9)+273)^4-(W148+273)^4)</f>
        <v>0</v>
      </c>
      <c r="AF148">
        <f>U148+AE148+AC148+AD148</f>
        <v>0</v>
      </c>
      <c r="AG148">
        <f>BN148*AU148*(BI148-BH148*(1000-AU148*BK148)/(1000-AU148*BJ148))/(100*BB148)</f>
        <v>0</v>
      </c>
      <c r="AH148">
        <f>1000*BN148*AU148*(BJ148-BK148)/(100*BB148*(1000-AU148*BJ148))</f>
        <v>0</v>
      </c>
      <c r="AI148">
        <f>(AJ148 - AK148 - BO148*1E3/(8.314*(BQ148+273.15)) * AM148/BN148 * AL148) * BN148/(100*BB148) * (1000 - BK148)/1000</f>
        <v>0</v>
      </c>
      <c r="AJ148">
        <v>429.2057100240327</v>
      </c>
      <c r="AK148">
        <v>428.8910545454543</v>
      </c>
      <c r="AL148">
        <v>2.97594126041834E-06</v>
      </c>
      <c r="AM148">
        <v>61.35787655002243</v>
      </c>
      <c r="AN148">
        <f>(AP148 - AO148 + BO148*1E3/(8.314*(BQ148+273.15)) * AR148/BN148 * AQ148) * BN148/(100*BB148) * 1000/(1000 - AP148)</f>
        <v>0</v>
      </c>
      <c r="AO148">
        <v>21.54319110939725</v>
      </c>
      <c r="AP148">
        <v>21.53696853146855</v>
      </c>
      <c r="AQ148">
        <v>9.296678620322644E-07</v>
      </c>
      <c r="AR148">
        <v>91.88205700752289</v>
      </c>
      <c r="AS148">
        <v>0</v>
      </c>
      <c r="AT148">
        <v>0</v>
      </c>
      <c r="AU148">
        <f>IF(AS148*$H$15&gt;=AW148,1.0,(AW148/(AW148-AS148*$H$15)))</f>
        <v>0</v>
      </c>
      <c r="AV148">
        <f>(AU148-1)*100</f>
        <v>0</v>
      </c>
      <c r="AW148">
        <f>MAX(0,($B$15+$C$15*BV148)/(1+$D$15*BV148)*BO148/(BQ148+273)*$E$15)</f>
        <v>0</v>
      </c>
      <c r="AX148">
        <f>$B$13*BW148+$C$13*BX148+$F$13*CI148*(1-CL148)</f>
        <v>0</v>
      </c>
      <c r="AY148">
        <f>AX148*AZ148</f>
        <v>0</v>
      </c>
      <c r="AZ148">
        <f>($B$13*$D$11+$C$13*$D$11+$F$13*((CV148+CN148)/MAX(CV148+CN148+CW148, 0.1)*$I$11+CW148/MAX(CV148+CN148+CW148, 0.1)*$J$11))/($B$13+$C$13+$F$13)</f>
        <v>0</v>
      </c>
      <c r="BA148">
        <f>($B$13*$K$11+$C$13*$K$11+$F$13*((CV148+CN148)/MAX(CV148+CN148+CW148, 0.1)*$P$11+CW148/MAX(CV148+CN148+CW148, 0.1)*$Q$11))/($B$13+$C$13+$F$13)</f>
        <v>0</v>
      </c>
      <c r="BB148">
        <v>6</v>
      </c>
      <c r="BC148">
        <v>0.5</v>
      </c>
      <c r="BD148" t="s">
        <v>358</v>
      </c>
      <c r="BE148">
        <v>2</v>
      </c>
      <c r="BF148" t="b">
        <v>1</v>
      </c>
      <c r="BG148">
        <v>1774682309.6</v>
      </c>
      <c r="BH148">
        <v>419.6546999999999</v>
      </c>
      <c r="BI148">
        <v>419.983</v>
      </c>
      <c r="BJ148">
        <v>21.53738</v>
      </c>
      <c r="BK148">
        <v>21.54382</v>
      </c>
      <c r="BL148">
        <v>420.0159</v>
      </c>
      <c r="BM148">
        <v>21.23957</v>
      </c>
      <c r="BN148">
        <v>500.0032</v>
      </c>
      <c r="BO148">
        <v>101.024</v>
      </c>
      <c r="BP148">
        <v>0.10002097</v>
      </c>
      <c r="BQ148">
        <v>26.78101</v>
      </c>
      <c r="BR148">
        <v>27.66107</v>
      </c>
      <c r="BS148">
        <v>999.9</v>
      </c>
      <c r="BT148">
        <v>0</v>
      </c>
      <c r="BU148">
        <v>0</v>
      </c>
      <c r="BV148">
        <v>9990.248000000001</v>
      </c>
      <c r="BW148">
        <v>0</v>
      </c>
      <c r="BX148">
        <v>0.3833920000000001</v>
      </c>
      <c r="BY148">
        <v>-0.3283752999999999</v>
      </c>
      <c r="BZ148">
        <v>428.8919</v>
      </c>
      <c r="CA148">
        <v>429.2302</v>
      </c>
      <c r="CB148">
        <v>-0.0064291</v>
      </c>
      <c r="CC148">
        <v>419.983</v>
      </c>
      <c r="CD148">
        <v>21.54382</v>
      </c>
      <c r="CE148">
        <v>2.175793</v>
      </c>
      <c r="CF148">
        <v>2.176443</v>
      </c>
      <c r="CG148">
        <v>18.78519</v>
      </c>
      <c r="CH148">
        <v>18.78995</v>
      </c>
      <c r="CI148">
        <v>1500.004</v>
      </c>
      <c r="CJ148">
        <v>0</v>
      </c>
      <c r="CK148">
        <v>1</v>
      </c>
      <c r="CL148">
        <v>0</v>
      </c>
      <c r="CM148">
        <v>1.59969</v>
      </c>
      <c r="CN148">
        <v>0</v>
      </c>
      <c r="CO148">
        <v>79.06375</v>
      </c>
      <c r="CP148">
        <v>7673.519</v>
      </c>
      <c r="CQ148">
        <v>38.3246</v>
      </c>
      <c r="CR148">
        <v>39.625</v>
      </c>
      <c r="CS148">
        <v>39</v>
      </c>
      <c r="CT148">
        <v>38.125</v>
      </c>
      <c r="CU148">
        <v>38.437</v>
      </c>
      <c r="CV148">
        <v>0</v>
      </c>
      <c r="CW148">
        <v>1500.004</v>
      </c>
      <c r="CX148">
        <v>0</v>
      </c>
      <c r="CY148">
        <v>1774682310.8</v>
      </c>
      <c r="CZ148">
        <v>0</v>
      </c>
      <c r="DA148">
        <v>1774666326.5</v>
      </c>
      <c r="DB148" t="s">
        <v>359</v>
      </c>
      <c r="DC148">
        <v>1774666322</v>
      </c>
      <c r="DD148">
        <v>1774666326.5</v>
      </c>
      <c r="DE148">
        <v>2</v>
      </c>
      <c r="DF148">
        <v>0.343</v>
      </c>
      <c r="DG148">
        <v>-0.026</v>
      </c>
      <c r="DH148">
        <v>-0.36</v>
      </c>
      <c r="DI148">
        <v>0.298</v>
      </c>
      <c r="DJ148">
        <v>420</v>
      </c>
      <c r="DK148">
        <v>22</v>
      </c>
      <c r="DL148">
        <v>0.17</v>
      </c>
      <c r="DM148">
        <v>0.02</v>
      </c>
      <c r="DN148">
        <v>-0.37071</v>
      </c>
      <c r="DO148">
        <v>0.2374111069418384</v>
      </c>
      <c r="DP148">
        <v>0.0346091306131778</v>
      </c>
      <c r="DQ148">
        <v>0</v>
      </c>
      <c r="DR148">
        <v>-0.006792879</v>
      </c>
      <c r="DS148">
        <v>-0.001128968780487787</v>
      </c>
      <c r="DT148">
        <v>0.0009621764273531128</v>
      </c>
      <c r="DU148">
        <v>1</v>
      </c>
      <c r="DV148">
        <v>1</v>
      </c>
      <c r="DW148">
        <v>2</v>
      </c>
      <c r="DX148" t="s">
        <v>367</v>
      </c>
      <c r="DY148">
        <v>3.13047</v>
      </c>
      <c r="DZ148">
        <v>2.80629</v>
      </c>
      <c r="EA148">
        <v>0.09977229999999999</v>
      </c>
      <c r="EB148">
        <v>0.0994863</v>
      </c>
      <c r="EC148">
        <v>0.105986</v>
      </c>
      <c r="ED148">
        <v>0.105702</v>
      </c>
      <c r="EE148">
        <v>21150.1</v>
      </c>
      <c r="EF148">
        <v>27419.5</v>
      </c>
      <c r="EG148">
        <v>26449.2</v>
      </c>
      <c r="EH148">
        <v>33001.5</v>
      </c>
      <c r="EI148">
        <v>34926.9</v>
      </c>
      <c r="EJ148">
        <v>40306.2</v>
      </c>
      <c r="EK148">
        <v>41099.2</v>
      </c>
      <c r="EL148">
        <v>46060.9</v>
      </c>
      <c r="EM148">
        <v>2.035</v>
      </c>
      <c r="EN148">
        <v>2.00112</v>
      </c>
      <c r="EO148">
        <v>0.11662</v>
      </c>
      <c r="EP148">
        <v>0</v>
      </c>
      <c r="EQ148">
        <v>25.7546</v>
      </c>
      <c r="ER148">
        <v>999.9</v>
      </c>
      <c r="ES148">
        <v>67.5</v>
      </c>
      <c r="ET148">
        <v>27.4</v>
      </c>
      <c r="EU148">
        <v>24.4824</v>
      </c>
      <c r="EV148">
        <v>61.1426</v>
      </c>
      <c r="EW148">
        <v>31.5505</v>
      </c>
      <c r="EX148">
        <v>1</v>
      </c>
      <c r="EY148">
        <v>0.290617</v>
      </c>
      <c r="EZ148">
        <v>0.45244</v>
      </c>
      <c r="FA148">
        <v>20.2749</v>
      </c>
      <c r="FB148">
        <v>5.18869</v>
      </c>
      <c r="FC148">
        <v>11.9441</v>
      </c>
      <c r="FD148">
        <v>4.95565</v>
      </c>
      <c r="FE148">
        <v>3.285</v>
      </c>
      <c r="FF148">
        <v>9999</v>
      </c>
      <c r="FG148">
        <v>9999</v>
      </c>
      <c r="FH148">
        <v>9999</v>
      </c>
      <c r="FI148">
        <v>999.9</v>
      </c>
      <c r="FJ148">
        <v>1.86127</v>
      </c>
      <c r="FK148">
        <v>1.86264</v>
      </c>
      <c r="FL148">
        <v>1.86005</v>
      </c>
      <c r="FM148">
        <v>1.85837</v>
      </c>
      <c r="FN148">
        <v>1.86216</v>
      </c>
      <c r="FO148">
        <v>1.85889</v>
      </c>
      <c r="FP148">
        <v>1.85791</v>
      </c>
      <c r="FQ148">
        <v>1.86081</v>
      </c>
      <c r="FR148">
        <v>0</v>
      </c>
      <c r="FS148">
        <v>0</v>
      </c>
      <c r="FT148">
        <v>0</v>
      </c>
      <c r="FU148">
        <v>4.5</v>
      </c>
      <c r="FV148" t="s">
        <v>361</v>
      </c>
      <c r="FW148" t="s">
        <v>362</v>
      </c>
      <c r="FX148" t="s">
        <v>363</v>
      </c>
      <c r="FY148" t="s">
        <v>364</v>
      </c>
      <c r="FZ148" t="s">
        <v>364</v>
      </c>
      <c r="GA148" t="s">
        <v>363</v>
      </c>
      <c r="GB148">
        <v>0</v>
      </c>
      <c r="GC148">
        <v>100</v>
      </c>
      <c r="GD148">
        <v>100</v>
      </c>
      <c r="GE148">
        <v>-0.361</v>
      </c>
      <c r="GF148">
        <v>0.2978</v>
      </c>
      <c r="GG148">
        <v>-1.589593225013521</v>
      </c>
      <c r="GH148">
        <v>0.00192992804097616</v>
      </c>
      <c r="GI148">
        <v>3.244687122451424E-06</v>
      </c>
      <c r="GJ148">
        <v>-2.087531120305573E-09</v>
      </c>
      <c r="GK148">
        <v>0.05776174702018427</v>
      </c>
      <c r="GL148">
        <v>0.005089068596103195</v>
      </c>
      <c r="GM148">
        <v>0.0003257216593697226</v>
      </c>
      <c r="GN148">
        <v>-1.562898368296355E-06</v>
      </c>
      <c r="GO148">
        <v>0</v>
      </c>
      <c r="GP148">
        <v>1257</v>
      </c>
      <c r="GQ148">
        <v>1</v>
      </c>
      <c r="GR148">
        <v>31</v>
      </c>
      <c r="GS148">
        <v>266.5</v>
      </c>
      <c r="GT148">
        <v>266.4</v>
      </c>
      <c r="GU148">
        <v>1.0791</v>
      </c>
      <c r="GV148">
        <v>2.39624</v>
      </c>
      <c r="GW148">
        <v>1.44775</v>
      </c>
      <c r="GX148">
        <v>2.20215</v>
      </c>
      <c r="GY148">
        <v>1.44653</v>
      </c>
      <c r="GZ148">
        <v>2.34497</v>
      </c>
      <c r="HA148">
        <v>33.1322</v>
      </c>
      <c r="HB148">
        <v>14.7362</v>
      </c>
      <c r="HC148">
        <v>18</v>
      </c>
      <c r="HD148">
        <v>531.616</v>
      </c>
      <c r="HE148">
        <v>523.153</v>
      </c>
      <c r="HF148">
        <v>24.9997</v>
      </c>
      <c r="HG148">
        <v>30.7035</v>
      </c>
      <c r="HH148">
        <v>30.0002</v>
      </c>
      <c r="HI148">
        <v>31.0511</v>
      </c>
      <c r="HJ148">
        <v>31.0552</v>
      </c>
      <c r="HK148">
        <v>21.5656</v>
      </c>
      <c r="HL148">
        <v>20.0583</v>
      </c>
      <c r="HM148">
        <v>100</v>
      </c>
      <c r="HN148">
        <v>25</v>
      </c>
      <c r="HO148">
        <v>420</v>
      </c>
      <c r="HP148">
        <v>21.5</v>
      </c>
      <c r="HQ148">
        <v>103.151</v>
      </c>
      <c r="HR148">
        <v>102.024</v>
      </c>
    </row>
    <row r="149" spans="1:226">
      <c r="A149">
        <v>131</v>
      </c>
      <c r="B149">
        <v>1774682316.5</v>
      </c>
      <c r="C149">
        <v>570.5</v>
      </c>
      <c r="D149" t="s">
        <v>624</v>
      </c>
      <c r="E149" t="s">
        <v>625</v>
      </c>
      <c r="F149">
        <v>5</v>
      </c>
      <c r="I149">
        <v>1774682313.6</v>
      </c>
      <c r="J149">
        <f>(K149)/1000</f>
        <v>0</v>
      </c>
      <c r="K149">
        <f>IF(BF149, AN149, AH149)</f>
        <v>0</v>
      </c>
      <c r="L149">
        <f>IF(BF149, AI149, AG149)</f>
        <v>0</v>
      </c>
      <c r="M149">
        <f>BH149 - IF(AU149&gt;1, L149*BB149*100.0/(AW149), 0)</f>
        <v>0</v>
      </c>
      <c r="N149">
        <f>((T149-J149/2)*M149-L149)/(T149+J149/2)</f>
        <v>0</v>
      </c>
      <c r="O149">
        <f>N149*(BO149+BP149)/1000.0</f>
        <v>0</v>
      </c>
      <c r="P149">
        <f>(BH149 - IF(AU149&gt;1, L149*BB149*100.0/(AW149), 0))*(BO149+BP149)/1000.0</f>
        <v>0</v>
      </c>
      <c r="Q149">
        <f>2.0/((1/S149-1/R149)+SIGN(S149)*SQRT((1/S149-1/R149)*(1/S149-1/R149) + 4*BC149/((BC149+1)*(BC149+1))*(2*1/S149*1/R149-1/R149*1/R149)))</f>
        <v>0</v>
      </c>
      <c r="R149">
        <f>IF(LEFT(BD149,1)&lt;&gt;"0",IF(LEFT(BD149,1)="1",3.0,BE149),$D$5+$E$5*(BV149*BO149/($K$5*1000))+$F$5*(BV149*BO149/($K$5*1000))*MAX(MIN(BB149,$J$5),$I$5)*MAX(MIN(BB149,$J$5),$I$5)+$G$5*MAX(MIN(BB149,$J$5),$I$5)*(BV149*BO149/($K$5*1000))+$H$5*(BV149*BO149/($K$5*1000))*(BV149*BO149/($K$5*1000)))</f>
        <v>0</v>
      </c>
      <c r="S149">
        <f>J149*(1000-(1000*0.61365*exp(17.502*W149/(240.97+W149))/(BO149+BP149)+BJ149)/2)/(1000*0.61365*exp(17.502*W149/(240.97+W149))/(BO149+BP149)-BJ149)</f>
        <v>0</v>
      </c>
      <c r="T149">
        <f>1/((BC149+1)/(Q149/1.6)+1/(R149/1.37)) + BC149/((BC149+1)/(Q149/1.6) + BC149/(R149/1.37))</f>
        <v>0</v>
      </c>
      <c r="U149">
        <f>(AX149*BA149)</f>
        <v>0</v>
      </c>
      <c r="V149">
        <f>(BQ149+(U149+2*0.95*5.67E-8*(((BQ149+$B$9)+273)^4-(BQ149+273)^4)-44100*J149)/(1.84*29.3*R149+8*0.95*5.67E-8*(BQ149+273)^3))</f>
        <v>0</v>
      </c>
      <c r="W149">
        <f>($C$9*BR149+$D$9*BS149+$E$9*V149)</f>
        <v>0</v>
      </c>
      <c r="X149">
        <f>0.61365*exp(17.502*W149/(240.97+W149))</f>
        <v>0</v>
      </c>
      <c r="Y149">
        <f>(Z149/AA149*100)</f>
        <v>0</v>
      </c>
      <c r="Z149">
        <f>BJ149*(BO149+BP149)/1000</f>
        <v>0</v>
      </c>
      <c r="AA149">
        <f>0.61365*exp(17.502*BQ149/(240.97+BQ149))</f>
        <v>0</v>
      </c>
      <c r="AB149">
        <f>(X149-BJ149*(BO149+BP149)/1000)</f>
        <v>0</v>
      </c>
      <c r="AC149">
        <f>(-J149*44100)</f>
        <v>0</v>
      </c>
      <c r="AD149">
        <f>2*29.3*R149*0.92*(BQ149-W149)</f>
        <v>0</v>
      </c>
      <c r="AE149">
        <f>2*0.95*5.67E-8*(((BQ149+$B$9)+273)^4-(W149+273)^4)</f>
        <v>0</v>
      </c>
      <c r="AF149">
        <f>U149+AE149+AC149+AD149</f>
        <v>0</v>
      </c>
      <c r="AG149">
        <f>BN149*AU149*(BI149-BH149*(1000-AU149*BK149)/(1000-AU149*BJ149))/(100*BB149)</f>
        <v>0</v>
      </c>
      <c r="AH149">
        <f>1000*BN149*AU149*(BJ149-BK149)/(100*BB149*(1000-AU149*BJ149))</f>
        <v>0</v>
      </c>
      <c r="AI149">
        <f>(AJ149 - AK149 - BO149*1E3/(8.314*(BQ149+273.15)) * AM149/BN149 * AL149) * BN149/(100*BB149) * (1000 - BK149)/1000</f>
        <v>0</v>
      </c>
      <c r="AJ149">
        <v>429.2976402069228</v>
      </c>
      <c r="AK149">
        <v>428.8711696969695</v>
      </c>
      <c r="AL149">
        <v>-1.825753128499474E-05</v>
      </c>
      <c r="AM149">
        <v>61.35787655002243</v>
      </c>
      <c r="AN149">
        <f>(AP149 - AO149 + BO149*1E3/(8.314*(BQ149+273.15)) * AR149/BN149 * AQ149) * BN149/(100*BB149) * 1000/(1000 - AP149)</f>
        <v>0</v>
      </c>
      <c r="AO149">
        <v>21.54507800444092</v>
      </c>
      <c r="AP149">
        <v>21.53769370629372</v>
      </c>
      <c r="AQ149">
        <v>1.332702831455522E-06</v>
      </c>
      <c r="AR149">
        <v>91.88205700752289</v>
      </c>
      <c r="AS149">
        <v>0</v>
      </c>
      <c r="AT149">
        <v>0</v>
      </c>
      <c r="AU149">
        <f>IF(AS149*$H$15&gt;=AW149,1.0,(AW149/(AW149-AS149*$H$15)))</f>
        <v>0</v>
      </c>
      <c r="AV149">
        <f>(AU149-1)*100</f>
        <v>0</v>
      </c>
      <c r="AW149">
        <f>MAX(0,($B$15+$C$15*BV149)/(1+$D$15*BV149)*BO149/(BQ149+273)*$E$15)</f>
        <v>0</v>
      </c>
      <c r="AX149">
        <f>$B$13*BW149+$C$13*BX149+$F$13*CI149*(1-CL149)</f>
        <v>0</v>
      </c>
      <c r="AY149">
        <f>AX149*AZ149</f>
        <v>0</v>
      </c>
      <c r="AZ149">
        <f>($B$13*$D$11+$C$13*$D$11+$F$13*((CV149+CN149)/MAX(CV149+CN149+CW149, 0.1)*$I$11+CW149/MAX(CV149+CN149+CW149, 0.1)*$J$11))/($B$13+$C$13+$F$13)</f>
        <v>0</v>
      </c>
      <c r="BA149">
        <f>($B$13*$K$11+$C$13*$K$11+$F$13*((CV149+CN149)/MAX(CV149+CN149+CW149, 0.1)*$P$11+CW149/MAX(CV149+CN149+CW149, 0.1)*$Q$11))/($B$13+$C$13+$F$13)</f>
        <v>0</v>
      </c>
      <c r="BB149">
        <v>6</v>
      </c>
      <c r="BC149">
        <v>0.5</v>
      </c>
      <c r="BD149" t="s">
        <v>358</v>
      </c>
      <c r="BE149">
        <v>2</v>
      </c>
      <c r="BF149" t="b">
        <v>1</v>
      </c>
      <c r="BG149">
        <v>1774682313.6</v>
      </c>
      <c r="BH149">
        <v>419.6505</v>
      </c>
      <c r="BI149">
        <v>420.0249</v>
      </c>
      <c r="BJ149">
        <v>21.53759</v>
      </c>
      <c r="BK149">
        <v>21.54443</v>
      </c>
      <c r="BL149">
        <v>420.0119</v>
      </c>
      <c r="BM149">
        <v>21.23977</v>
      </c>
      <c r="BN149">
        <v>499.9603000000001</v>
      </c>
      <c r="BO149">
        <v>101.0233</v>
      </c>
      <c r="BP149">
        <v>0.09987788</v>
      </c>
      <c r="BQ149">
        <v>26.77852</v>
      </c>
      <c r="BR149">
        <v>27.66281</v>
      </c>
      <c r="BS149">
        <v>999.9</v>
      </c>
      <c r="BT149">
        <v>0</v>
      </c>
      <c r="BU149">
        <v>0</v>
      </c>
      <c r="BV149">
        <v>9999.446</v>
      </c>
      <c r="BW149">
        <v>0</v>
      </c>
      <c r="BX149">
        <v>0.3833920000000001</v>
      </c>
      <c r="BY149">
        <v>-0.3743134</v>
      </c>
      <c r="BZ149">
        <v>428.8878</v>
      </c>
      <c r="CA149">
        <v>429.2733</v>
      </c>
      <c r="CB149">
        <v>-0.006834219999999999</v>
      </c>
      <c r="CC149">
        <v>420.0249</v>
      </c>
      <c r="CD149">
        <v>21.54443</v>
      </c>
      <c r="CE149">
        <v>2.175796</v>
      </c>
      <c r="CF149">
        <v>2.176489</v>
      </c>
      <c r="CG149">
        <v>18.78523</v>
      </c>
      <c r="CH149">
        <v>18.7903</v>
      </c>
      <c r="CI149">
        <v>1499.997</v>
      </c>
      <c r="CJ149">
        <v>0</v>
      </c>
      <c r="CK149">
        <v>1</v>
      </c>
      <c r="CL149">
        <v>0</v>
      </c>
      <c r="CM149">
        <v>1.72693</v>
      </c>
      <c r="CN149">
        <v>0</v>
      </c>
      <c r="CO149">
        <v>78.89207999999999</v>
      </c>
      <c r="CP149">
        <v>7673.486999999999</v>
      </c>
      <c r="CQ149">
        <v>38.312</v>
      </c>
      <c r="CR149">
        <v>39.625</v>
      </c>
      <c r="CS149">
        <v>39</v>
      </c>
      <c r="CT149">
        <v>38.125</v>
      </c>
      <c r="CU149">
        <v>38.4184</v>
      </c>
      <c r="CV149">
        <v>0</v>
      </c>
      <c r="CW149">
        <v>1499.997</v>
      </c>
      <c r="CX149">
        <v>0</v>
      </c>
      <c r="CY149">
        <v>1774682315</v>
      </c>
      <c r="CZ149">
        <v>0</v>
      </c>
      <c r="DA149">
        <v>1774666326.5</v>
      </c>
      <c r="DB149" t="s">
        <v>359</v>
      </c>
      <c r="DC149">
        <v>1774666322</v>
      </c>
      <c r="DD149">
        <v>1774666326.5</v>
      </c>
      <c r="DE149">
        <v>2</v>
      </c>
      <c r="DF149">
        <v>0.343</v>
      </c>
      <c r="DG149">
        <v>-0.026</v>
      </c>
      <c r="DH149">
        <v>-0.36</v>
      </c>
      <c r="DI149">
        <v>0.298</v>
      </c>
      <c r="DJ149">
        <v>420</v>
      </c>
      <c r="DK149">
        <v>22</v>
      </c>
      <c r="DL149">
        <v>0.17</v>
      </c>
      <c r="DM149">
        <v>0.02</v>
      </c>
      <c r="DN149">
        <v>-0.3682830499999999</v>
      </c>
      <c r="DO149">
        <v>0.0712639474671671</v>
      </c>
      <c r="DP149">
        <v>0.03296731327462855</v>
      </c>
      <c r="DQ149">
        <v>1</v>
      </c>
      <c r="DR149">
        <v>-0.00694980575</v>
      </c>
      <c r="DS149">
        <v>0.001504399136960592</v>
      </c>
      <c r="DT149">
        <v>0.000936815938863893</v>
      </c>
      <c r="DU149">
        <v>1</v>
      </c>
      <c r="DV149">
        <v>2</v>
      </c>
      <c r="DW149">
        <v>2</v>
      </c>
      <c r="DX149" t="s">
        <v>360</v>
      </c>
      <c r="DY149">
        <v>3.1304</v>
      </c>
      <c r="DZ149">
        <v>2.80644</v>
      </c>
      <c r="EA149">
        <v>0.09977030000000001</v>
      </c>
      <c r="EB149">
        <v>0.0994781</v>
      </c>
      <c r="EC149">
        <v>0.105987</v>
      </c>
      <c r="ED149">
        <v>0.105698</v>
      </c>
      <c r="EE149">
        <v>21150</v>
      </c>
      <c r="EF149">
        <v>27419.7</v>
      </c>
      <c r="EG149">
        <v>26449.1</v>
      </c>
      <c r="EH149">
        <v>33001.4</v>
      </c>
      <c r="EI149">
        <v>34926.8</v>
      </c>
      <c r="EJ149">
        <v>40306.4</v>
      </c>
      <c r="EK149">
        <v>41099.1</v>
      </c>
      <c r="EL149">
        <v>46060.9</v>
      </c>
      <c r="EM149">
        <v>2.03482</v>
      </c>
      <c r="EN149">
        <v>2.00112</v>
      </c>
      <c r="EO149">
        <v>0.116639</v>
      </c>
      <c r="EP149">
        <v>0</v>
      </c>
      <c r="EQ149">
        <v>25.7532</v>
      </c>
      <c r="ER149">
        <v>999.9</v>
      </c>
      <c r="ES149">
        <v>67.5</v>
      </c>
      <c r="ET149">
        <v>27.4</v>
      </c>
      <c r="EU149">
        <v>24.4824</v>
      </c>
      <c r="EV149">
        <v>61.1326</v>
      </c>
      <c r="EW149">
        <v>31.6627</v>
      </c>
      <c r="EX149">
        <v>1</v>
      </c>
      <c r="EY149">
        <v>0.290907</v>
      </c>
      <c r="EZ149">
        <v>0.451767</v>
      </c>
      <c r="FA149">
        <v>20.2749</v>
      </c>
      <c r="FB149">
        <v>5.18914</v>
      </c>
      <c r="FC149">
        <v>11.9441</v>
      </c>
      <c r="FD149">
        <v>4.9557</v>
      </c>
      <c r="FE149">
        <v>3.28503</v>
      </c>
      <c r="FF149">
        <v>9999</v>
      </c>
      <c r="FG149">
        <v>9999</v>
      </c>
      <c r="FH149">
        <v>9999</v>
      </c>
      <c r="FI149">
        <v>999.9</v>
      </c>
      <c r="FJ149">
        <v>1.86127</v>
      </c>
      <c r="FK149">
        <v>1.86264</v>
      </c>
      <c r="FL149">
        <v>1.86005</v>
      </c>
      <c r="FM149">
        <v>1.85837</v>
      </c>
      <c r="FN149">
        <v>1.86214</v>
      </c>
      <c r="FO149">
        <v>1.85889</v>
      </c>
      <c r="FP149">
        <v>1.85791</v>
      </c>
      <c r="FQ149">
        <v>1.86081</v>
      </c>
      <c r="FR149">
        <v>0</v>
      </c>
      <c r="FS149">
        <v>0</v>
      </c>
      <c r="FT149">
        <v>0</v>
      </c>
      <c r="FU149">
        <v>4.5</v>
      </c>
      <c r="FV149" t="s">
        <v>361</v>
      </c>
      <c r="FW149" t="s">
        <v>362</v>
      </c>
      <c r="FX149" t="s">
        <v>363</v>
      </c>
      <c r="FY149" t="s">
        <v>364</v>
      </c>
      <c r="FZ149" t="s">
        <v>364</v>
      </c>
      <c r="GA149" t="s">
        <v>363</v>
      </c>
      <c r="GB149">
        <v>0</v>
      </c>
      <c r="GC149">
        <v>100</v>
      </c>
      <c r="GD149">
        <v>100</v>
      </c>
      <c r="GE149">
        <v>-0.361</v>
      </c>
      <c r="GF149">
        <v>0.2978</v>
      </c>
      <c r="GG149">
        <v>-1.589593225013521</v>
      </c>
      <c r="GH149">
        <v>0.00192992804097616</v>
      </c>
      <c r="GI149">
        <v>3.244687122451424E-06</v>
      </c>
      <c r="GJ149">
        <v>-2.087531120305573E-09</v>
      </c>
      <c r="GK149">
        <v>0.05776174702018427</v>
      </c>
      <c r="GL149">
        <v>0.005089068596103195</v>
      </c>
      <c r="GM149">
        <v>0.0003257216593697226</v>
      </c>
      <c r="GN149">
        <v>-1.562898368296355E-06</v>
      </c>
      <c r="GO149">
        <v>0</v>
      </c>
      <c r="GP149">
        <v>1257</v>
      </c>
      <c r="GQ149">
        <v>1</v>
      </c>
      <c r="GR149">
        <v>31</v>
      </c>
      <c r="GS149">
        <v>266.6</v>
      </c>
      <c r="GT149">
        <v>266.5</v>
      </c>
      <c r="GU149">
        <v>1.0791</v>
      </c>
      <c r="GV149">
        <v>2.38525</v>
      </c>
      <c r="GW149">
        <v>1.44775</v>
      </c>
      <c r="GX149">
        <v>2.20215</v>
      </c>
      <c r="GY149">
        <v>1.44653</v>
      </c>
      <c r="GZ149">
        <v>2.37183</v>
      </c>
      <c r="HA149">
        <v>33.1545</v>
      </c>
      <c r="HB149">
        <v>14.7449</v>
      </c>
      <c r="HC149">
        <v>18</v>
      </c>
      <c r="HD149">
        <v>531.505</v>
      </c>
      <c r="HE149">
        <v>523.154</v>
      </c>
      <c r="HF149">
        <v>24.9997</v>
      </c>
      <c r="HG149">
        <v>30.7039</v>
      </c>
      <c r="HH149">
        <v>30.0002</v>
      </c>
      <c r="HI149">
        <v>31.0511</v>
      </c>
      <c r="HJ149">
        <v>31.0554</v>
      </c>
      <c r="HK149">
        <v>21.5673</v>
      </c>
      <c r="HL149">
        <v>20.0583</v>
      </c>
      <c r="HM149">
        <v>100</v>
      </c>
      <c r="HN149">
        <v>25</v>
      </c>
      <c r="HO149">
        <v>420</v>
      </c>
      <c r="HP149">
        <v>21.5</v>
      </c>
      <c r="HQ149">
        <v>103.151</v>
      </c>
      <c r="HR149">
        <v>102.024</v>
      </c>
    </row>
    <row r="150" spans="1:226">
      <c r="A150">
        <v>132</v>
      </c>
      <c r="B150">
        <v>1774682320.5</v>
      </c>
      <c r="C150">
        <v>574.5</v>
      </c>
      <c r="D150" t="s">
        <v>626</v>
      </c>
      <c r="E150" t="s">
        <v>627</v>
      </c>
      <c r="F150">
        <v>5</v>
      </c>
      <c r="I150">
        <v>1774682317.6</v>
      </c>
      <c r="J150">
        <f>(K150)/1000</f>
        <v>0</v>
      </c>
      <c r="K150">
        <f>IF(BF150, AN150, AH150)</f>
        <v>0</v>
      </c>
      <c r="L150">
        <f>IF(BF150, AI150, AG150)</f>
        <v>0</v>
      </c>
      <c r="M150">
        <f>BH150 - IF(AU150&gt;1, L150*BB150*100.0/(AW150), 0)</f>
        <v>0</v>
      </c>
      <c r="N150">
        <f>((T150-J150/2)*M150-L150)/(T150+J150/2)</f>
        <v>0</v>
      </c>
      <c r="O150">
        <f>N150*(BO150+BP150)/1000.0</f>
        <v>0</v>
      </c>
      <c r="P150">
        <f>(BH150 - IF(AU150&gt;1, L150*BB150*100.0/(AW150), 0))*(BO150+BP150)/1000.0</f>
        <v>0</v>
      </c>
      <c r="Q150">
        <f>2.0/((1/S150-1/R150)+SIGN(S150)*SQRT((1/S150-1/R150)*(1/S150-1/R150) + 4*BC150/((BC150+1)*(BC150+1))*(2*1/S150*1/R150-1/R150*1/R150)))</f>
        <v>0</v>
      </c>
      <c r="R150">
        <f>IF(LEFT(BD150,1)&lt;&gt;"0",IF(LEFT(BD150,1)="1",3.0,BE150),$D$5+$E$5*(BV150*BO150/($K$5*1000))+$F$5*(BV150*BO150/($K$5*1000))*MAX(MIN(BB150,$J$5),$I$5)*MAX(MIN(BB150,$J$5),$I$5)+$G$5*MAX(MIN(BB150,$J$5),$I$5)*(BV150*BO150/($K$5*1000))+$H$5*(BV150*BO150/($K$5*1000))*(BV150*BO150/($K$5*1000)))</f>
        <v>0</v>
      </c>
      <c r="S150">
        <f>J150*(1000-(1000*0.61365*exp(17.502*W150/(240.97+W150))/(BO150+BP150)+BJ150)/2)/(1000*0.61365*exp(17.502*W150/(240.97+W150))/(BO150+BP150)-BJ150)</f>
        <v>0</v>
      </c>
      <c r="T150">
        <f>1/((BC150+1)/(Q150/1.6)+1/(R150/1.37)) + BC150/((BC150+1)/(Q150/1.6) + BC150/(R150/1.37))</f>
        <v>0</v>
      </c>
      <c r="U150">
        <f>(AX150*BA150)</f>
        <v>0</v>
      </c>
      <c r="V150">
        <f>(BQ150+(U150+2*0.95*5.67E-8*(((BQ150+$B$9)+273)^4-(BQ150+273)^4)-44100*J150)/(1.84*29.3*R150+8*0.95*5.67E-8*(BQ150+273)^3))</f>
        <v>0</v>
      </c>
      <c r="W150">
        <f>($C$9*BR150+$D$9*BS150+$E$9*V150)</f>
        <v>0</v>
      </c>
      <c r="X150">
        <f>0.61365*exp(17.502*W150/(240.97+W150))</f>
        <v>0</v>
      </c>
      <c r="Y150">
        <f>(Z150/AA150*100)</f>
        <v>0</v>
      </c>
      <c r="Z150">
        <f>BJ150*(BO150+BP150)/1000</f>
        <v>0</v>
      </c>
      <c r="AA150">
        <f>0.61365*exp(17.502*BQ150/(240.97+BQ150))</f>
        <v>0</v>
      </c>
      <c r="AB150">
        <f>(X150-BJ150*(BO150+BP150)/1000)</f>
        <v>0</v>
      </c>
      <c r="AC150">
        <f>(-J150*44100)</f>
        <v>0</v>
      </c>
      <c r="AD150">
        <f>2*29.3*R150*0.92*(BQ150-W150)</f>
        <v>0</v>
      </c>
      <c r="AE150">
        <f>2*0.95*5.67E-8*(((BQ150+$B$9)+273)^4-(W150+273)^4)</f>
        <v>0</v>
      </c>
      <c r="AF150">
        <f>U150+AE150+AC150+AD150</f>
        <v>0</v>
      </c>
      <c r="AG150">
        <f>BN150*AU150*(BI150-BH150*(1000-AU150*BK150)/(1000-AU150*BJ150))/(100*BB150)</f>
        <v>0</v>
      </c>
      <c r="AH150">
        <f>1000*BN150*AU150*(BJ150-BK150)/(100*BB150*(1000-AU150*BJ150))</f>
        <v>0</v>
      </c>
      <c r="AI150">
        <f>(AJ150 - AK150 - BO150*1E3/(8.314*(BQ150+273.15)) * AM150/BN150 * AL150) * BN150/(100*BB150) * (1000 - BK150)/1000</f>
        <v>0</v>
      </c>
      <c r="AJ150">
        <v>429.2005909133682</v>
      </c>
      <c r="AK150">
        <v>428.8803454545455</v>
      </c>
      <c r="AL150">
        <v>3.497331353958017E-06</v>
      </c>
      <c r="AM150">
        <v>61.35787655002243</v>
      </c>
      <c r="AN150">
        <f>(AP150 - AO150 + BO150*1E3/(8.314*(BQ150+273.15)) * AR150/BN150 * AQ150) * BN150/(100*BB150) * 1000/(1000 - AP150)</f>
        <v>0</v>
      </c>
      <c r="AO150">
        <v>21.54405198506727</v>
      </c>
      <c r="AP150">
        <v>21.53680839160841</v>
      </c>
      <c r="AQ150">
        <v>9.313135835480091E-07</v>
      </c>
      <c r="AR150">
        <v>91.88205700752289</v>
      </c>
      <c r="AS150">
        <v>0</v>
      </c>
      <c r="AT150">
        <v>0</v>
      </c>
      <c r="AU150">
        <f>IF(AS150*$H$15&gt;=AW150,1.0,(AW150/(AW150-AS150*$H$15)))</f>
        <v>0</v>
      </c>
      <c r="AV150">
        <f>(AU150-1)*100</f>
        <v>0</v>
      </c>
      <c r="AW150">
        <f>MAX(0,($B$15+$C$15*BV150)/(1+$D$15*BV150)*BO150/(BQ150+273)*$E$15)</f>
        <v>0</v>
      </c>
      <c r="AX150">
        <f>$B$13*BW150+$C$13*BX150+$F$13*CI150*(1-CL150)</f>
        <v>0</v>
      </c>
      <c r="AY150">
        <f>AX150*AZ150</f>
        <v>0</v>
      </c>
      <c r="AZ150">
        <f>($B$13*$D$11+$C$13*$D$11+$F$13*((CV150+CN150)/MAX(CV150+CN150+CW150, 0.1)*$I$11+CW150/MAX(CV150+CN150+CW150, 0.1)*$J$11))/($B$13+$C$13+$F$13)</f>
        <v>0</v>
      </c>
      <c r="BA150">
        <f>($B$13*$K$11+$C$13*$K$11+$F$13*((CV150+CN150)/MAX(CV150+CN150+CW150, 0.1)*$P$11+CW150/MAX(CV150+CN150+CW150, 0.1)*$Q$11))/($B$13+$C$13+$F$13)</f>
        <v>0</v>
      </c>
      <c r="BB150">
        <v>6</v>
      </c>
      <c r="BC150">
        <v>0.5</v>
      </c>
      <c r="BD150" t="s">
        <v>358</v>
      </c>
      <c r="BE150">
        <v>2</v>
      </c>
      <c r="BF150" t="b">
        <v>1</v>
      </c>
      <c r="BG150">
        <v>1774682317.6</v>
      </c>
      <c r="BH150">
        <v>419.6406000000001</v>
      </c>
      <c r="BI150">
        <v>419.9938999999999</v>
      </c>
      <c r="BJ150">
        <v>21.53751</v>
      </c>
      <c r="BK150">
        <v>21.54423999999999</v>
      </c>
      <c r="BL150">
        <v>420.0019</v>
      </c>
      <c r="BM150">
        <v>21.23969</v>
      </c>
      <c r="BN150">
        <v>499.9871999999999</v>
      </c>
      <c r="BO150">
        <v>101.0242</v>
      </c>
      <c r="BP150">
        <v>0.09994305000000001</v>
      </c>
      <c r="BQ150">
        <v>26.77741</v>
      </c>
      <c r="BR150">
        <v>27.65903</v>
      </c>
      <c r="BS150">
        <v>999.9</v>
      </c>
      <c r="BT150">
        <v>0</v>
      </c>
      <c r="BU150">
        <v>0</v>
      </c>
      <c r="BV150">
        <v>10015.822</v>
      </c>
      <c r="BW150">
        <v>0</v>
      </c>
      <c r="BX150">
        <v>0.3833920000000001</v>
      </c>
      <c r="BY150">
        <v>-0.3532409</v>
      </c>
      <c r="BZ150">
        <v>428.8774999999999</v>
      </c>
      <c r="CA150">
        <v>429.2415</v>
      </c>
      <c r="CB150">
        <v>-0.006735801</v>
      </c>
      <c r="CC150">
        <v>419.9938999999999</v>
      </c>
      <c r="CD150">
        <v>21.54423999999999</v>
      </c>
      <c r="CE150">
        <v>2.175807</v>
      </c>
      <c r="CF150">
        <v>2.176486</v>
      </c>
      <c r="CG150">
        <v>18.7853</v>
      </c>
      <c r="CH150">
        <v>18.79029</v>
      </c>
      <c r="CI150">
        <v>1499.998</v>
      </c>
      <c r="CJ150">
        <v>0</v>
      </c>
      <c r="CK150">
        <v>1</v>
      </c>
      <c r="CL150">
        <v>0</v>
      </c>
      <c r="CM150">
        <v>1.64185</v>
      </c>
      <c r="CN150">
        <v>0</v>
      </c>
      <c r="CO150">
        <v>79.09723</v>
      </c>
      <c r="CP150">
        <v>7673.487000000001</v>
      </c>
      <c r="CQ150">
        <v>38.312</v>
      </c>
      <c r="CR150">
        <v>39.625</v>
      </c>
      <c r="CS150">
        <v>39</v>
      </c>
      <c r="CT150">
        <v>38.125</v>
      </c>
      <c r="CU150">
        <v>38.375</v>
      </c>
      <c r="CV150">
        <v>0</v>
      </c>
      <c r="CW150">
        <v>1499.998</v>
      </c>
      <c r="CX150">
        <v>0</v>
      </c>
      <c r="CY150">
        <v>1774682318.6</v>
      </c>
      <c r="CZ150">
        <v>0</v>
      </c>
      <c r="DA150">
        <v>1774666326.5</v>
      </c>
      <c r="DB150" t="s">
        <v>359</v>
      </c>
      <c r="DC150">
        <v>1774666322</v>
      </c>
      <c r="DD150">
        <v>1774666326.5</v>
      </c>
      <c r="DE150">
        <v>2</v>
      </c>
      <c r="DF150">
        <v>0.343</v>
      </c>
      <c r="DG150">
        <v>-0.026</v>
      </c>
      <c r="DH150">
        <v>-0.36</v>
      </c>
      <c r="DI150">
        <v>0.298</v>
      </c>
      <c r="DJ150">
        <v>420</v>
      </c>
      <c r="DK150">
        <v>22</v>
      </c>
      <c r="DL150">
        <v>0.17</v>
      </c>
      <c r="DM150">
        <v>0.02</v>
      </c>
      <c r="DN150">
        <v>-0.35958325</v>
      </c>
      <c r="DO150">
        <v>0.1183520600375244</v>
      </c>
      <c r="DP150">
        <v>0.03484599464841692</v>
      </c>
      <c r="DQ150">
        <v>0</v>
      </c>
      <c r="DR150">
        <v>-0.006990288999999999</v>
      </c>
      <c r="DS150">
        <v>0.00409215512195125</v>
      </c>
      <c r="DT150">
        <v>0.000851275057410353</v>
      </c>
      <c r="DU150">
        <v>1</v>
      </c>
      <c r="DV150">
        <v>1</v>
      </c>
      <c r="DW150">
        <v>2</v>
      </c>
      <c r="DX150" t="s">
        <v>367</v>
      </c>
      <c r="DY150">
        <v>3.1305</v>
      </c>
      <c r="DZ150">
        <v>2.80656</v>
      </c>
      <c r="EA150">
        <v>0.09976649999999999</v>
      </c>
      <c r="EB150">
        <v>0.0994902</v>
      </c>
      <c r="EC150">
        <v>0.105984</v>
      </c>
      <c r="ED150">
        <v>0.105698</v>
      </c>
      <c r="EE150">
        <v>21150.1</v>
      </c>
      <c r="EF150">
        <v>27419.3</v>
      </c>
      <c r="EG150">
        <v>26449.1</v>
      </c>
      <c r="EH150">
        <v>33001.3</v>
      </c>
      <c r="EI150">
        <v>34926.8</v>
      </c>
      <c r="EJ150">
        <v>40305.9</v>
      </c>
      <c r="EK150">
        <v>41098.9</v>
      </c>
      <c r="EL150">
        <v>46060.4</v>
      </c>
      <c r="EM150">
        <v>2.03503</v>
      </c>
      <c r="EN150">
        <v>2.00122</v>
      </c>
      <c r="EO150">
        <v>0.116006</v>
      </c>
      <c r="EP150">
        <v>0</v>
      </c>
      <c r="EQ150">
        <v>25.7514</v>
      </c>
      <c r="ER150">
        <v>999.9</v>
      </c>
      <c r="ES150">
        <v>67.5</v>
      </c>
      <c r="ET150">
        <v>27.4</v>
      </c>
      <c r="EU150">
        <v>24.4795</v>
      </c>
      <c r="EV150">
        <v>61.2726</v>
      </c>
      <c r="EW150">
        <v>31.7508</v>
      </c>
      <c r="EX150">
        <v>1</v>
      </c>
      <c r="EY150">
        <v>0.290617</v>
      </c>
      <c r="EZ150">
        <v>0.451825</v>
      </c>
      <c r="FA150">
        <v>20.275</v>
      </c>
      <c r="FB150">
        <v>5.18854</v>
      </c>
      <c r="FC150">
        <v>11.9441</v>
      </c>
      <c r="FD150">
        <v>4.9557</v>
      </c>
      <c r="FE150">
        <v>3.285</v>
      </c>
      <c r="FF150">
        <v>9999</v>
      </c>
      <c r="FG150">
        <v>9999</v>
      </c>
      <c r="FH150">
        <v>9999</v>
      </c>
      <c r="FI150">
        <v>999.9</v>
      </c>
      <c r="FJ150">
        <v>1.86127</v>
      </c>
      <c r="FK150">
        <v>1.86264</v>
      </c>
      <c r="FL150">
        <v>1.86005</v>
      </c>
      <c r="FM150">
        <v>1.85837</v>
      </c>
      <c r="FN150">
        <v>1.86217</v>
      </c>
      <c r="FO150">
        <v>1.85888</v>
      </c>
      <c r="FP150">
        <v>1.85791</v>
      </c>
      <c r="FQ150">
        <v>1.86081</v>
      </c>
      <c r="FR150">
        <v>0</v>
      </c>
      <c r="FS150">
        <v>0</v>
      </c>
      <c r="FT150">
        <v>0</v>
      </c>
      <c r="FU150">
        <v>4.5</v>
      </c>
      <c r="FV150" t="s">
        <v>361</v>
      </c>
      <c r="FW150" t="s">
        <v>362</v>
      </c>
      <c r="FX150" t="s">
        <v>363</v>
      </c>
      <c r="FY150" t="s">
        <v>364</v>
      </c>
      <c r="FZ150" t="s">
        <v>364</v>
      </c>
      <c r="GA150" t="s">
        <v>363</v>
      </c>
      <c r="GB150">
        <v>0</v>
      </c>
      <c r="GC150">
        <v>100</v>
      </c>
      <c r="GD150">
        <v>100</v>
      </c>
      <c r="GE150">
        <v>-0.361</v>
      </c>
      <c r="GF150">
        <v>0.2978</v>
      </c>
      <c r="GG150">
        <v>-1.589593225013521</v>
      </c>
      <c r="GH150">
        <v>0.00192992804097616</v>
      </c>
      <c r="GI150">
        <v>3.244687122451424E-06</v>
      </c>
      <c r="GJ150">
        <v>-2.087531120305573E-09</v>
      </c>
      <c r="GK150">
        <v>0.05776174702018427</v>
      </c>
      <c r="GL150">
        <v>0.005089068596103195</v>
      </c>
      <c r="GM150">
        <v>0.0003257216593697226</v>
      </c>
      <c r="GN150">
        <v>-1.562898368296355E-06</v>
      </c>
      <c r="GO150">
        <v>0</v>
      </c>
      <c r="GP150">
        <v>1257</v>
      </c>
      <c r="GQ150">
        <v>1</v>
      </c>
      <c r="GR150">
        <v>31</v>
      </c>
      <c r="GS150">
        <v>266.6</v>
      </c>
      <c r="GT150">
        <v>266.6</v>
      </c>
      <c r="GU150">
        <v>1.07788</v>
      </c>
      <c r="GV150">
        <v>2.38403</v>
      </c>
      <c r="GW150">
        <v>1.44775</v>
      </c>
      <c r="GX150">
        <v>2.20337</v>
      </c>
      <c r="GY150">
        <v>1.44653</v>
      </c>
      <c r="GZ150">
        <v>2.39258</v>
      </c>
      <c r="HA150">
        <v>33.1545</v>
      </c>
      <c r="HB150">
        <v>14.7449</v>
      </c>
      <c r="HC150">
        <v>18</v>
      </c>
      <c r="HD150">
        <v>531.64</v>
      </c>
      <c r="HE150">
        <v>523.2380000000001</v>
      </c>
      <c r="HF150">
        <v>24.9998</v>
      </c>
      <c r="HG150">
        <v>30.7039</v>
      </c>
      <c r="HH150">
        <v>30</v>
      </c>
      <c r="HI150">
        <v>31.0521</v>
      </c>
      <c r="HJ150">
        <v>31.0572</v>
      </c>
      <c r="HK150">
        <v>21.5639</v>
      </c>
      <c r="HL150">
        <v>20.0583</v>
      </c>
      <c r="HM150">
        <v>100</v>
      </c>
      <c r="HN150">
        <v>25</v>
      </c>
      <c r="HO150">
        <v>420</v>
      </c>
      <c r="HP150">
        <v>21.5</v>
      </c>
      <c r="HQ150">
        <v>103.151</v>
      </c>
      <c r="HR150">
        <v>102.023</v>
      </c>
    </row>
    <row r="151" spans="1:226">
      <c r="A151">
        <v>133</v>
      </c>
      <c r="B151">
        <v>1774682324.5</v>
      </c>
      <c r="C151">
        <v>578.5</v>
      </c>
      <c r="D151" t="s">
        <v>628</v>
      </c>
      <c r="E151" t="s">
        <v>629</v>
      </c>
      <c r="F151">
        <v>5</v>
      </c>
      <c r="I151">
        <v>1774682321.6</v>
      </c>
      <c r="J151">
        <f>(K151)/1000</f>
        <v>0</v>
      </c>
      <c r="K151">
        <f>IF(BF151, AN151, AH151)</f>
        <v>0</v>
      </c>
      <c r="L151">
        <f>IF(BF151, AI151, AG151)</f>
        <v>0</v>
      </c>
      <c r="M151">
        <f>BH151 - IF(AU151&gt;1, L151*BB151*100.0/(AW151), 0)</f>
        <v>0</v>
      </c>
      <c r="N151">
        <f>((T151-J151/2)*M151-L151)/(T151+J151/2)</f>
        <v>0</v>
      </c>
      <c r="O151">
        <f>N151*(BO151+BP151)/1000.0</f>
        <v>0</v>
      </c>
      <c r="P151">
        <f>(BH151 - IF(AU151&gt;1, L151*BB151*100.0/(AW151), 0))*(BO151+BP151)/1000.0</f>
        <v>0</v>
      </c>
      <c r="Q151">
        <f>2.0/((1/S151-1/R151)+SIGN(S151)*SQRT((1/S151-1/R151)*(1/S151-1/R151) + 4*BC151/((BC151+1)*(BC151+1))*(2*1/S151*1/R151-1/R151*1/R151)))</f>
        <v>0</v>
      </c>
      <c r="R151">
        <f>IF(LEFT(BD151,1)&lt;&gt;"0",IF(LEFT(BD151,1)="1",3.0,BE151),$D$5+$E$5*(BV151*BO151/($K$5*1000))+$F$5*(BV151*BO151/($K$5*1000))*MAX(MIN(BB151,$J$5),$I$5)*MAX(MIN(BB151,$J$5),$I$5)+$G$5*MAX(MIN(BB151,$J$5),$I$5)*(BV151*BO151/($K$5*1000))+$H$5*(BV151*BO151/($K$5*1000))*(BV151*BO151/($K$5*1000)))</f>
        <v>0</v>
      </c>
      <c r="S151">
        <f>J151*(1000-(1000*0.61365*exp(17.502*W151/(240.97+W151))/(BO151+BP151)+BJ151)/2)/(1000*0.61365*exp(17.502*W151/(240.97+W151))/(BO151+BP151)-BJ151)</f>
        <v>0</v>
      </c>
      <c r="T151">
        <f>1/((BC151+1)/(Q151/1.6)+1/(R151/1.37)) + BC151/((BC151+1)/(Q151/1.6) + BC151/(R151/1.37))</f>
        <v>0</v>
      </c>
      <c r="U151">
        <f>(AX151*BA151)</f>
        <v>0</v>
      </c>
      <c r="V151">
        <f>(BQ151+(U151+2*0.95*5.67E-8*(((BQ151+$B$9)+273)^4-(BQ151+273)^4)-44100*J151)/(1.84*29.3*R151+8*0.95*5.67E-8*(BQ151+273)^3))</f>
        <v>0</v>
      </c>
      <c r="W151">
        <f>($C$9*BR151+$D$9*BS151+$E$9*V151)</f>
        <v>0</v>
      </c>
      <c r="X151">
        <f>0.61365*exp(17.502*W151/(240.97+W151))</f>
        <v>0</v>
      </c>
      <c r="Y151">
        <f>(Z151/AA151*100)</f>
        <v>0</v>
      </c>
      <c r="Z151">
        <f>BJ151*(BO151+BP151)/1000</f>
        <v>0</v>
      </c>
      <c r="AA151">
        <f>0.61365*exp(17.502*BQ151/(240.97+BQ151))</f>
        <v>0</v>
      </c>
      <c r="AB151">
        <f>(X151-BJ151*(BO151+BP151)/1000)</f>
        <v>0</v>
      </c>
      <c r="AC151">
        <f>(-J151*44100)</f>
        <v>0</v>
      </c>
      <c r="AD151">
        <f>2*29.3*R151*0.92*(BQ151-W151)</f>
        <v>0</v>
      </c>
      <c r="AE151">
        <f>2*0.95*5.67E-8*(((BQ151+$B$9)+273)^4-(W151+273)^4)</f>
        <v>0</v>
      </c>
      <c r="AF151">
        <f>U151+AE151+AC151+AD151</f>
        <v>0</v>
      </c>
      <c r="AG151">
        <f>BN151*AU151*(BI151-BH151*(1000-AU151*BK151)/(1000-AU151*BJ151))/(100*BB151)</f>
        <v>0</v>
      </c>
      <c r="AH151">
        <f>1000*BN151*AU151*(BJ151-BK151)/(100*BB151*(1000-AU151*BJ151))</f>
        <v>0</v>
      </c>
      <c r="AI151">
        <f>(AJ151 - AK151 - BO151*1E3/(8.314*(BQ151+273.15)) * AM151/BN151 * AL151) * BN151/(100*BB151) * (1000 - BK151)/1000</f>
        <v>0</v>
      </c>
      <c r="AJ151">
        <v>429.317529830113</v>
      </c>
      <c r="AK151">
        <v>428.8455030303032</v>
      </c>
      <c r="AL151">
        <v>-1.569720153691101E-05</v>
      </c>
      <c r="AM151">
        <v>61.35787655002243</v>
      </c>
      <c r="AN151">
        <f>(AP151 - AO151 + BO151*1E3/(8.314*(BQ151+273.15)) * AR151/BN151 * AQ151) * BN151/(100*BB151) * 1000/(1000 - AP151)</f>
        <v>0</v>
      </c>
      <c r="AO151">
        <v>21.543975917429</v>
      </c>
      <c r="AP151">
        <v>21.53754965034967</v>
      </c>
      <c r="AQ151">
        <v>-2.635895903728258E-06</v>
      </c>
      <c r="AR151">
        <v>91.88205700752289</v>
      </c>
      <c r="AS151">
        <v>0</v>
      </c>
      <c r="AT151">
        <v>0</v>
      </c>
      <c r="AU151">
        <f>IF(AS151*$H$15&gt;=AW151,1.0,(AW151/(AW151-AS151*$H$15)))</f>
        <v>0</v>
      </c>
      <c r="AV151">
        <f>(AU151-1)*100</f>
        <v>0</v>
      </c>
      <c r="AW151">
        <f>MAX(0,($B$15+$C$15*BV151)/(1+$D$15*BV151)*BO151/(BQ151+273)*$E$15)</f>
        <v>0</v>
      </c>
      <c r="AX151">
        <f>$B$13*BW151+$C$13*BX151+$F$13*CI151*(1-CL151)</f>
        <v>0</v>
      </c>
      <c r="AY151">
        <f>AX151*AZ151</f>
        <v>0</v>
      </c>
      <c r="AZ151">
        <f>($B$13*$D$11+$C$13*$D$11+$F$13*((CV151+CN151)/MAX(CV151+CN151+CW151, 0.1)*$I$11+CW151/MAX(CV151+CN151+CW151, 0.1)*$J$11))/($B$13+$C$13+$F$13)</f>
        <v>0</v>
      </c>
      <c r="BA151">
        <f>($B$13*$K$11+$C$13*$K$11+$F$13*((CV151+CN151)/MAX(CV151+CN151+CW151, 0.1)*$P$11+CW151/MAX(CV151+CN151+CW151, 0.1)*$Q$11))/($B$13+$C$13+$F$13)</f>
        <v>0</v>
      </c>
      <c r="BB151">
        <v>6</v>
      </c>
      <c r="BC151">
        <v>0.5</v>
      </c>
      <c r="BD151" t="s">
        <v>358</v>
      </c>
      <c r="BE151">
        <v>2</v>
      </c>
      <c r="BF151" t="b">
        <v>1</v>
      </c>
      <c r="BG151">
        <v>1774682321.6</v>
      </c>
      <c r="BH151">
        <v>419.6274</v>
      </c>
      <c r="BI151">
        <v>420.0211</v>
      </c>
      <c r="BJ151">
        <v>21.53687</v>
      </c>
      <c r="BK151">
        <v>21.54382</v>
      </c>
      <c r="BL151">
        <v>419.9889</v>
      </c>
      <c r="BM151">
        <v>21.23906</v>
      </c>
      <c r="BN151">
        <v>500.0097</v>
      </c>
      <c r="BO151">
        <v>101.0242</v>
      </c>
      <c r="BP151">
        <v>0.1001008</v>
      </c>
      <c r="BQ151">
        <v>26.77444999999999</v>
      </c>
      <c r="BR151">
        <v>27.64569</v>
      </c>
      <c r="BS151">
        <v>999.9</v>
      </c>
      <c r="BT151">
        <v>0</v>
      </c>
      <c r="BU151">
        <v>0</v>
      </c>
      <c r="BV151">
        <v>9987.941999999999</v>
      </c>
      <c r="BW151">
        <v>0</v>
      </c>
      <c r="BX151">
        <v>0.3833920000000001</v>
      </c>
      <c r="BY151">
        <v>-0.3935914</v>
      </c>
      <c r="BZ151">
        <v>428.8639</v>
      </c>
      <c r="CA151">
        <v>429.2692999999999</v>
      </c>
      <c r="CB151">
        <v>-0.006954574999999999</v>
      </c>
      <c r="CC151">
        <v>420.0211</v>
      </c>
      <c r="CD151">
        <v>21.54382</v>
      </c>
      <c r="CE151">
        <v>2.175746</v>
      </c>
      <c r="CF151">
        <v>2.176447</v>
      </c>
      <c r="CG151">
        <v>18.78484</v>
      </c>
      <c r="CH151">
        <v>18.78998</v>
      </c>
      <c r="CI151">
        <v>1500.006</v>
      </c>
      <c r="CJ151">
        <v>0</v>
      </c>
      <c r="CK151">
        <v>1</v>
      </c>
      <c r="CL151">
        <v>0</v>
      </c>
      <c r="CM151">
        <v>1.68511</v>
      </c>
      <c r="CN151">
        <v>0</v>
      </c>
      <c r="CO151">
        <v>78.97191000000001</v>
      </c>
      <c r="CP151">
        <v>7673.530000000001</v>
      </c>
      <c r="CQ151">
        <v>38.312</v>
      </c>
      <c r="CR151">
        <v>39.625</v>
      </c>
      <c r="CS151">
        <v>39</v>
      </c>
      <c r="CT151">
        <v>38.125</v>
      </c>
      <c r="CU151">
        <v>38.375</v>
      </c>
      <c r="CV151">
        <v>0</v>
      </c>
      <c r="CW151">
        <v>1500.006</v>
      </c>
      <c r="CX151">
        <v>0</v>
      </c>
      <c r="CY151">
        <v>1774682322.8</v>
      </c>
      <c r="CZ151">
        <v>0</v>
      </c>
      <c r="DA151">
        <v>1774666326.5</v>
      </c>
      <c r="DB151" t="s">
        <v>359</v>
      </c>
      <c r="DC151">
        <v>1774666322</v>
      </c>
      <c r="DD151">
        <v>1774666326.5</v>
      </c>
      <c r="DE151">
        <v>2</v>
      </c>
      <c r="DF151">
        <v>0.343</v>
      </c>
      <c r="DG151">
        <v>-0.026</v>
      </c>
      <c r="DH151">
        <v>-0.36</v>
      </c>
      <c r="DI151">
        <v>0.298</v>
      </c>
      <c r="DJ151">
        <v>420</v>
      </c>
      <c r="DK151">
        <v>22</v>
      </c>
      <c r="DL151">
        <v>0.17</v>
      </c>
      <c r="DM151">
        <v>0.02</v>
      </c>
      <c r="DN151">
        <v>-0.367395</v>
      </c>
      <c r="DO151">
        <v>-0.1254254859287053</v>
      </c>
      <c r="DP151">
        <v>0.04353435205099532</v>
      </c>
      <c r="DQ151">
        <v>0</v>
      </c>
      <c r="DR151">
        <v>-0.006825923249999999</v>
      </c>
      <c r="DS151">
        <v>-0.0005724187992495176</v>
      </c>
      <c r="DT151">
        <v>0.0007143873372246582</v>
      </c>
      <c r="DU151">
        <v>1</v>
      </c>
      <c r="DV151">
        <v>1</v>
      </c>
      <c r="DW151">
        <v>2</v>
      </c>
      <c r="DX151" t="s">
        <v>367</v>
      </c>
      <c r="DY151">
        <v>3.13049</v>
      </c>
      <c r="DZ151">
        <v>2.8064</v>
      </c>
      <c r="EA151">
        <v>0.0997653</v>
      </c>
      <c r="EB151">
        <v>0.09946720000000001</v>
      </c>
      <c r="EC151">
        <v>0.105985</v>
      </c>
      <c r="ED151">
        <v>0.105694</v>
      </c>
      <c r="EE151">
        <v>21150.1</v>
      </c>
      <c r="EF151">
        <v>27419.8</v>
      </c>
      <c r="EG151">
        <v>26449</v>
      </c>
      <c r="EH151">
        <v>33001.1</v>
      </c>
      <c r="EI151">
        <v>34926.5</v>
      </c>
      <c r="EJ151">
        <v>40305.9</v>
      </c>
      <c r="EK151">
        <v>41098.7</v>
      </c>
      <c r="EL151">
        <v>46060.2</v>
      </c>
      <c r="EM151">
        <v>2.0352</v>
      </c>
      <c r="EN151">
        <v>2.00105</v>
      </c>
      <c r="EO151">
        <v>0.115726</v>
      </c>
      <c r="EP151">
        <v>0</v>
      </c>
      <c r="EQ151">
        <v>25.7497</v>
      </c>
      <c r="ER151">
        <v>999.9</v>
      </c>
      <c r="ES151">
        <v>67.5</v>
      </c>
      <c r="ET151">
        <v>27.4</v>
      </c>
      <c r="EU151">
        <v>24.4818</v>
      </c>
      <c r="EV151">
        <v>61.2626</v>
      </c>
      <c r="EW151">
        <v>31.8189</v>
      </c>
      <c r="EX151">
        <v>1</v>
      </c>
      <c r="EY151">
        <v>0.290943</v>
      </c>
      <c r="EZ151">
        <v>0.452206</v>
      </c>
      <c r="FA151">
        <v>20.2749</v>
      </c>
      <c r="FB151">
        <v>5.18929</v>
      </c>
      <c r="FC151">
        <v>11.9441</v>
      </c>
      <c r="FD151">
        <v>4.95585</v>
      </c>
      <c r="FE151">
        <v>3.285</v>
      </c>
      <c r="FF151">
        <v>9999</v>
      </c>
      <c r="FG151">
        <v>9999</v>
      </c>
      <c r="FH151">
        <v>9999</v>
      </c>
      <c r="FI151">
        <v>999.9</v>
      </c>
      <c r="FJ151">
        <v>1.86127</v>
      </c>
      <c r="FK151">
        <v>1.86264</v>
      </c>
      <c r="FL151">
        <v>1.86005</v>
      </c>
      <c r="FM151">
        <v>1.85837</v>
      </c>
      <c r="FN151">
        <v>1.86218</v>
      </c>
      <c r="FO151">
        <v>1.85887</v>
      </c>
      <c r="FP151">
        <v>1.85792</v>
      </c>
      <c r="FQ151">
        <v>1.86081</v>
      </c>
      <c r="FR151">
        <v>0</v>
      </c>
      <c r="FS151">
        <v>0</v>
      </c>
      <c r="FT151">
        <v>0</v>
      </c>
      <c r="FU151">
        <v>4.5</v>
      </c>
      <c r="FV151" t="s">
        <v>361</v>
      </c>
      <c r="FW151" t="s">
        <v>362</v>
      </c>
      <c r="FX151" t="s">
        <v>363</v>
      </c>
      <c r="FY151" t="s">
        <v>364</v>
      </c>
      <c r="FZ151" t="s">
        <v>364</v>
      </c>
      <c r="GA151" t="s">
        <v>363</v>
      </c>
      <c r="GB151">
        <v>0</v>
      </c>
      <c r="GC151">
        <v>100</v>
      </c>
      <c r="GD151">
        <v>100</v>
      </c>
      <c r="GE151">
        <v>-0.361</v>
      </c>
      <c r="GF151">
        <v>0.2978</v>
      </c>
      <c r="GG151">
        <v>-1.589593225013521</v>
      </c>
      <c r="GH151">
        <v>0.00192992804097616</v>
      </c>
      <c r="GI151">
        <v>3.244687122451424E-06</v>
      </c>
      <c r="GJ151">
        <v>-2.087531120305573E-09</v>
      </c>
      <c r="GK151">
        <v>0.05776174702018427</v>
      </c>
      <c r="GL151">
        <v>0.005089068596103195</v>
      </c>
      <c r="GM151">
        <v>0.0003257216593697226</v>
      </c>
      <c r="GN151">
        <v>-1.562898368296355E-06</v>
      </c>
      <c r="GO151">
        <v>0</v>
      </c>
      <c r="GP151">
        <v>1257</v>
      </c>
      <c r="GQ151">
        <v>1</v>
      </c>
      <c r="GR151">
        <v>31</v>
      </c>
      <c r="GS151">
        <v>266.7</v>
      </c>
      <c r="GT151">
        <v>266.6</v>
      </c>
      <c r="GU151">
        <v>1.07788</v>
      </c>
      <c r="GV151">
        <v>2.38525</v>
      </c>
      <c r="GW151">
        <v>1.44775</v>
      </c>
      <c r="GX151">
        <v>2.20337</v>
      </c>
      <c r="GY151">
        <v>1.44653</v>
      </c>
      <c r="GZ151">
        <v>2.40356</v>
      </c>
      <c r="HA151">
        <v>33.1545</v>
      </c>
      <c r="HB151">
        <v>14.7449</v>
      </c>
      <c r="HC151">
        <v>18</v>
      </c>
      <c r="HD151">
        <v>531.765</v>
      </c>
      <c r="HE151">
        <v>523.125</v>
      </c>
      <c r="HF151">
        <v>24.9999</v>
      </c>
      <c r="HG151">
        <v>30.7039</v>
      </c>
      <c r="HH151">
        <v>30.0002</v>
      </c>
      <c r="HI151">
        <v>31.0538</v>
      </c>
      <c r="HJ151">
        <v>31.0579</v>
      </c>
      <c r="HK151">
        <v>21.5673</v>
      </c>
      <c r="HL151">
        <v>20.0583</v>
      </c>
      <c r="HM151">
        <v>100</v>
      </c>
      <c r="HN151">
        <v>25</v>
      </c>
      <c r="HO151">
        <v>420</v>
      </c>
      <c r="HP151">
        <v>21.5</v>
      </c>
      <c r="HQ151">
        <v>103.15</v>
      </c>
      <c r="HR151">
        <v>102.023</v>
      </c>
    </row>
    <row r="152" spans="1:226">
      <c r="A152">
        <v>134</v>
      </c>
      <c r="B152">
        <v>1774682328.5</v>
      </c>
      <c r="C152">
        <v>582.5</v>
      </c>
      <c r="D152" t="s">
        <v>630</v>
      </c>
      <c r="E152" t="s">
        <v>631</v>
      </c>
      <c r="F152">
        <v>5</v>
      </c>
      <c r="I152">
        <v>1774682325.6</v>
      </c>
      <c r="J152">
        <f>(K152)/1000</f>
        <v>0</v>
      </c>
      <c r="K152">
        <f>IF(BF152, AN152, AH152)</f>
        <v>0</v>
      </c>
      <c r="L152">
        <f>IF(BF152, AI152, AG152)</f>
        <v>0</v>
      </c>
      <c r="M152">
        <f>BH152 - IF(AU152&gt;1, L152*BB152*100.0/(AW152), 0)</f>
        <v>0</v>
      </c>
      <c r="N152">
        <f>((T152-J152/2)*M152-L152)/(T152+J152/2)</f>
        <v>0</v>
      </c>
      <c r="O152">
        <f>N152*(BO152+BP152)/1000.0</f>
        <v>0</v>
      </c>
      <c r="P152">
        <f>(BH152 - IF(AU152&gt;1, L152*BB152*100.0/(AW152), 0))*(BO152+BP152)/1000.0</f>
        <v>0</v>
      </c>
      <c r="Q152">
        <f>2.0/((1/S152-1/R152)+SIGN(S152)*SQRT((1/S152-1/R152)*(1/S152-1/R152) + 4*BC152/((BC152+1)*(BC152+1))*(2*1/S152*1/R152-1/R152*1/R152)))</f>
        <v>0</v>
      </c>
      <c r="R152">
        <f>IF(LEFT(BD152,1)&lt;&gt;"0",IF(LEFT(BD152,1)="1",3.0,BE152),$D$5+$E$5*(BV152*BO152/($K$5*1000))+$F$5*(BV152*BO152/($K$5*1000))*MAX(MIN(BB152,$J$5),$I$5)*MAX(MIN(BB152,$J$5),$I$5)+$G$5*MAX(MIN(BB152,$J$5),$I$5)*(BV152*BO152/($K$5*1000))+$H$5*(BV152*BO152/($K$5*1000))*(BV152*BO152/($K$5*1000)))</f>
        <v>0</v>
      </c>
      <c r="S152">
        <f>J152*(1000-(1000*0.61365*exp(17.502*W152/(240.97+W152))/(BO152+BP152)+BJ152)/2)/(1000*0.61365*exp(17.502*W152/(240.97+W152))/(BO152+BP152)-BJ152)</f>
        <v>0</v>
      </c>
      <c r="T152">
        <f>1/((BC152+1)/(Q152/1.6)+1/(R152/1.37)) + BC152/((BC152+1)/(Q152/1.6) + BC152/(R152/1.37))</f>
        <v>0</v>
      </c>
      <c r="U152">
        <f>(AX152*BA152)</f>
        <v>0</v>
      </c>
      <c r="V152">
        <f>(BQ152+(U152+2*0.95*5.67E-8*(((BQ152+$B$9)+273)^4-(BQ152+273)^4)-44100*J152)/(1.84*29.3*R152+8*0.95*5.67E-8*(BQ152+273)^3))</f>
        <v>0</v>
      </c>
      <c r="W152">
        <f>($C$9*BR152+$D$9*BS152+$E$9*V152)</f>
        <v>0</v>
      </c>
      <c r="X152">
        <f>0.61365*exp(17.502*W152/(240.97+W152))</f>
        <v>0</v>
      </c>
      <c r="Y152">
        <f>(Z152/AA152*100)</f>
        <v>0</v>
      </c>
      <c r="Z152">
        <f>BJ152*(BO152+BP152)/1000</f>
        <v>0</v>
      </c>
      <c r="AA152">
        <f>0.61365*exp(17.502*BQ152/(240.97+BQ152))</f>
        <v>0</v>
      </c>
      <c r="AB152">
        <f>(X152-BJ152*(BO152+BP152)/1000)</f>
        <v>0</v>
      </c>
      <c r="AC152">
        <f>(-J152*44100)</f>
        <v>0</v>
      </c>
      <c r="AD152">
        <f>2*29.3*R152*0.92*(BQ152-W152)</f>
        <v>0</v>
      </c>
      <c r="AE152">
        <f>2*0.95*5.67E-8*(((BQ152+$B$9)+273)^4-(W152+273)^4)</f>
        <v>0</v>
      </c>
      <c r="AF152">
        <f>U152+AE152+AC152+AD152</f>
        <v>0</v>
      </c>
      <c r="AG152">
        <f>BN152*AU152*(BI152-BH152*(1000-AU152*BK152)/(1000-AU152*BJ152))/(100*BB152)</f>
        <v>0</v>
      </c>
      <c r="AH152">
        <f>1000*BN152*AU152*(BJ152-BK152)/(100*BB152*(1000-AU152*BJ152))</f>
        <v>0</v>
      </c>
      <c r="AI152">
        <f>(AJ152 - AK152 - BO152*1E3/(8.314*(BQ152+273.15)) * AM152/BN152 * AL152) * BN152/(100*BB152) * (1000 - BK152)/1000</f>
        <v>0</v>
      </c>
      <c r="AJ152">
        <v>429.1931810122127</v>
      </c>
      <c r="AK152">
        <v>428.8390424242427</v>
      </c>
      <c r="AL152">
        <v>-1.251063933562093E-05</v>
      </c>
      <c r="AM152">
        <v>61.35787655002243</v>
      </c>
      <c r="AN152">
        <f>(AP152 - AO152 + BO152*1E3/(8.314*(BQ152+273.15)) * AR152/BN152 * AQ152) * BN152/(100*BB152) * 1000/(1000 - AP152)</f>
        <v>0</v>
      </c>
      <c r="AO152">
        <v>21.54339942592638</v>
      </c>
      <c r="AP152">
        <v>21.5371986013986</v>
      </c>
      <c r="AQ152">
        <v>2.042255007911956E-07</v>
      </c>
      <c r="AR152">
        <v>91.88205700752289</v>
      </c>
      <c r="AS152">
        <v>0</v>
      </c>
      <c r="AT152">
        <v>0</v>
      </c>
      <c r="AU152">
        <f>IF(AS152*$H$15&gt;=AW152,1.0,(AW152/(AW152-AS152*$H$15)))</f>
        <v>0</v>
      </c>
      <c r="AV152">
        <f>(AU152-1)*100</f>
        <v>0</v>
      </c>
      <c r="AW152">
        <f>MAX(0,($B$15+$C$15*BV152)/(1+$D$15*BV152)*BO152/(BQ152+273)*$E$15)</f>
        <v>0</v>
      </c>
      <c r="AX152">
        <f>$B$13*BW152+$C$13*BX152+$F$13*CI152*(1-CL152)</f>
        <v>0</v>
      </c>
      <c r="AY152">
        <f>AX152*AZ152</f>
        <v>0</v>
      </c>
      <c r="AZ152">
        <f>($B$13*$D$11+$C$13*$D$11+$F$13*((CV152+CN152)/MAX(CV152+CN152+CW152, 0.1)*$I$11+CW152/MAX(CV152+CN152+CW152, 0.1)*$J$11))/($B$13+$C$13+$F$13)</f>
        <v>0</v>
      </c>
      <c r="BA152">
        <f>($B$13*$K$11+$C$13*$K$11+$F$13*((CV152+CN152)/MAX(CV152+CN152+CW152, 0.1)*$P$11+CW152/MAX(CV152+CN152+CW152, 0.1)*$Q$11))/($B$13+$C$13+$F$13)</f>
        <v>0</v>
      </c>
      <c r="BB152">
        <v>6</v>
      </c>
      <c r="BC152">
        <v>0.5</v>
      </c>
      <c r="BD152" t="s">
        <v>358</v>
      </c>
      <c r="BE152">
        <v>2</v>
      </c>
      <c r="BF152" t="b">
        <v>1</v>
      </c>
      <c r="BG152">
        <v>1774682325.6</v>
      </c>
      <c r="BH152">
        <v>419.6106</v>
      </c>
      <c r="BI152">
        <v>419.9673000000001</v>
      </c>
      <c r="BJ152">
        <v>21.53714</v>
      </c>
      <c r="BK152">
        <v>21.54352</v>
      </c>
      <c r="BL152">
        <v>419.9719999999999</v>
      </c>
      <c r="BM152">
        <v>21.23933</v>
      </c>
      <c r="BN152">
        <v>500.011</v>
      </c>
      <c r="BO152">
        <v>101.0243</v>
      </c>
      <c r="BP152">
        <v>0.0999895</v>
      </c>
      <c r="BQ152">
        <v>26.77357</v>
      </c>
      <c r="BR152">
        <v>27.64777</v>
      </c>
      <c r="BS152">
        <v>999.9</v>
      </c>
      <c r="BT152">
        <v>0</v>
      </c>
      <c r="BU152">
        <v>0</v>
      </c>
      <c r="BV152">
        <v>9993.312</v>
      </c>
      <c r="BW152">
        <v>0</v>
      </c>
      <c r="BX152">
        <v>0.3833920000000001</v>
      </c>
      <c r="BY152">
        <v>-0.3568146</v>
      </c>
      <c r="BZ152">
        <v>428.8468</v>
      </c>
      <c r="CA152">
        <v>429.2142</v>
      </c>
      <c r="CB152">
        <v>-0.006375502999999999</v>
      </c>
      <c r="CC152">
        <v>419.9673000000001</v>
      </c>
      <c r="CD152">
        <v>21.54352</v>
      </c>
      <c r="CE152">
        <v>2.17577</v>
      </c>
      <c r="CF152">
        <v>2.176415</v>
      </c>
      <c r="CG152">
        <v>18.78502</v>
      </c>
      <c r="CH152">
        <v>18.78975000000001</v>
      </c>
      <c r="CI152">
        <v>1500.001</v>
      </c>
      <c r="CJ152">
        <v>0</v>
      </c>
      <c r="CK152">
        <v>1</v>
      </c>
      <c r="CL152">
        <v>0</v>
      </c>
      <c r="CM152">
        <v>1.79557</v>
      </c>
      <c r="CN152">
        <v>0</v>
      </c>
      <c r="CO152">
        <v>78.79477</v>
      </c>
      <c r="CP152">
        <v>7673.501999999999</v>
      </c>
      <c r="CQ152">
        <v>38.312</v>
      </c>
      <c r="CR152">
        <v>39.6124</v>
      </c>
      <c r="CS152">
        <v>39</v>
      </c>
      <c r="CT152">
        <v>38.125</v>
      </c>
      <c r="CU152">
        <v>38.375</v>
      </c>
      <c r="CV152">
        <v>0</v>
      </c>
      <c r="CW152">
        <v>1500.001</v>
      </c>
      <c r="CX152">
        <v>0</v>
      </c>
      <c r="CY152">
        <v>1774682327</v>
      </c>
      <c r="CZ152">
        <v>0</v>
      </c>
      <c r="DA152">
        <v>1774666326.5</v>
      </c>
      <c r="DB152" t="s">
        <v>359</v>
      </c>
      <c r="DC152">
        <v>1774666322</v>
      </c>
      <c r="DD152">
        <v>1774666326.5</v>
      </c>
      <c r="DE152">
        <v>2</v>
      </c>
      <c r="DF152">
        <v>0.343</v>
      </c>
      <c r="DG152">
        <v>-0.026</v>
      </c>
      <c r="DH152">
        <v>-0.36</v>
      </c>
      <c r="DI152">
        <v>0.298</v>
      </c>
      <c r="DJ152">
        <v>420</v>
      </c>
      <c r="DK152">
        <v>22</v>
      </c>
      <c r="DL152">
        <v>0.17</v>
      </c>
      <c r="DM152">
        <v>0.02</v>
      </c>
      <c r="DN152">
        <v>-0.3591224750000001</v>
      </c>
      <c r="DO152">
        <v>-0.13195104315197</v>
      </c>
      <c r="DP152">
        <v>0.04373260769493828</v>
      </c>
      <c r="DQ152">
        <v>0</v>
      </c>
      <c r="DR152">
        <v>-0.006643056</v>
      </c>
      <c r="DS152">
        <v>-0.0008881143714821682</v>
      </c>
      <c r="DT152">
        <v>0.0006921845353003778</v>
      </c>
      <c r="DU152">
        <v>1</v>
      </c>
      <c r="DV152">
        <v>1</v>
      </c>
      <c r="DW152">
        <v>2</v>
      </c>
      <c r="DX152" t="s">
        <v>367</v>
      </c>
      <c r="DY152">
        <v>3.13047</v>
      </c>
      <c r="DZ152">
        <v>2.80632</v>
      </c>
      <c r="EA152">
        <v>0.0997637</v>
      </c>
      <c r="EB152">
        <v>0.099479</v>
      </c>
      <c r="EC152">
        <v>0.105986</v>
      </c>
      <c r="ED152">
        <v>0.105697</v>
      </c>
      <c r="EE152">
        <v>21150.1</v>
      </c>
      <c r="EF152">
        <v>27420.1</v>
      </c>
      <c r="EG152">
        <v>26448.9</v>
      </c>
      <c r="EH152">
        <v>33001.8</v>
      </c>
      <c r="EI152">
        <v>34926.5</v>
      </c>
      <c r="EJ152">
        <v>40306.9</v>
      </c>
      <c r="EK152">
        <v>41098.6</v>
      </c>
      <c r="EL152">
        <v>46061.4</v>
      </c>
      <c r="EM152">
        <v>2.03507</v>
      </c>
      <c r="EN152">
        <v>2.00122</v>
      </c>
      <c r="EO152">
        <v>0.116322</v>
      </c>
      <c r="EP152">
        <v>0</v>
      </c>
      <c r="EQ152">
        <v>25.7481</v>
      </c>
      <c r="ER152">
        <v>999.9</v>
      </c>
      <c r="ES152">
        <v>67.5</v>
      </c>
      <c r="ET152">
        <v>27.4</v>
      </c>
      <c r="EU152">
        <v>24.4823</v>
      </c>
      <c r="EV152">
        <v>60.9226</v>
      </c>
      <c r="EW152">
        <v>31.8389</v>
      </c>
      <c r="EX152">
        <v>1</v>
      </c>
      <c r="EY152">
        <v>0.290635</v>
      </c>
      <c r="EZ152">
        <v>0.4529</v>
      </c>
      <c r="FA152">
        <v>20.2748</v>
      </c>
      <c r="FB152">
        <v>5.18884</v>
      </c>
      <c r="FC152">
        <v>11.9441</v>
      </c>
      <c r="FD152">
        <v>4.95565</v>
      </c>
      <c r="FE152">
        <v>3.285</v>
      </c>
      <c r="FF152">
        <v>9999</v>
      </c>
      <c r="FG152">
        <v>9999</v>
      </c>
      <c r="FH152">
        <v>9999</v>
      </c>
      <c r="FI152">
        <v>999.9</v>
      </c>
      <c r="FJ152">
        <v>1.86127</v>
      </c>
      <c r="FK152">
        <v>1.86264</v>
      </c>
      <c r="FL152">
        <v>1.86005</v>
      </c>
      <c r="FM152">
        <v>1.85837</v>
      </c>
      <c r="FN152">
        <v>1.86216</v>
      </c>
      <c r="FO152">
        <v>1.85887</v>
      </c>
      <c r="FP152">
        <v>1.85791</v>
      </c>
      <c r="FQ152">
        <v>1.86081</v>
      </c>
      <c r="FR152">
        <v>0</v>
      </c>
      <c r="FS152">
        <v>0</v>
      </c>
      <c r="FT152">
        <v>0</v>
      </c>
      <c r="FU152">
        <v>4.5</v>
      </c>
      <c r="FV152" t="s">
        <v>361</v>
      </c>
      <c r="FW152" t="s">
        <v>362</v>
      </c>
      <c r="FX152" t="s">
        <v>363</v>
      </c>
      <c r="FY152" t="s">
        <v>364</v>
      </c>
      <c r="FZ152" t="s">
        <v>364</v>
      </c>
      <c r="GA152" t="s">
        <v>363</v>
      </c>
      <c r="GB152">
        <v>0</v>
      </c>
      <c r="GC152">
        <v>100</v>
      </c>
      <c r="GD152">
        <v>100</v>
      </c>
      <c r="GE152">
        <v>-0.361</v>
      </c>
      <c r="GF152">
        <v>0.2978</v>
      </c>
      <c r="GG152">
        <v>-1.589593225013521</v>
      </c>
      <c r="GH152">
        <v>0.00192992804097616</v>
      </c>
      <c r="GI152">
        <v>3.244687122451424E-06</v>
      </c>
      <c r="GJ152">
        <v>-2.087531120305573E-09</v>
      </c>
      <c r="GK152">
        <v>0.05776174702018427</v>
      </c>
      <c r="GL152">
        <v>0.005089068596103195</v>
      </c>
      <c r="GM152">
        <v>0.0003257216593697226</v>
      </c>
      <c r="GN152">
        <v>-1.562898368296355E-06</v>
      </c>
      <c r="GO152">
        <v>0</v>
      </c>
      <c r="GP152">
        <v>1257</v>
      </c>
      <c r="GQ152">
        <v>1</v>
      </c>
      <c r="GR152">
        <v>31</v>
      </c>
      <c r="GS152">
        <v>266.8</v>
      </c>
      <c r="GT152">
        <v>266.7</v>
      </c>
      <c r="GU152">
        <v>1.07788</v>
      </c>
      <c r="GV152">
        <v>2.38037</v>
      </c>
      <c r="GW152">
        <v>1.44775</v>
      </c>
      <c r="GX152">
        <v>2.20337</v>
      </c>
      <c r="GY152">
        <v>1.44653</v>
      </c>
      <c r="GZ152">
        <v>2.3877</v>
      </c>
      <c r="HA152">
        <v>33.1545</v>
      </c>
      <c r="HB152">
        <v>14.7449</v>
      </c>
      <c r="HC152">
        <v>18</v>
      </c>
      <c r="HD152">
        <v>531.6849999999999</v>
      </c>
      <c r="HE152">
        <v>523.244</v>
      </c>
      <c r="HF152">
        <v>25.0001</v>
      </c>
      <c r="HG152">
        <v>30.7042</v>
      </c>
      <c r="HH152">
        <v>30</v>
      </c>
      <c r="HI152">
        <v>31.0538</v>
      </c>
      <c r="HJ152">
        <v>31.0579</v>
      </c>
      <c r="HK152">
        <v>21.5667</v>
      </c>
      <c r="HL152">
        <v>20.0583</v>
      </c>
      <c r="HM152">
        <v>100</v>
      </c>
      <c r="HN152">
        <v>25</v>
      </c>
      <c r="HO152">
        <v>420</v>
      </c>
      <c r="HP152">
        <v>21.5</v>
      </c>
      <c r="HQ152">
        <v>103.15</v>
      </c>
      <c r="HR152">
        <v>102.025</v>
      </c>
    </row>
    <row r="153" spans="1:226">
      <c r="A153">
        <v>135</v>
      </c>
      <c r="B153">
        <v>1774682332.5</v>
      </c>
      <c r="C153">
        <v>586.5</v>
      </c>
      <c r="D153" t="s">
        <v>632</v>
      </c>
      <c r="E153" t="s">
        <v>633</v>
      </c>
      <c r="F153">
        <v>5</v>
      </c>
      <c r="I153">
        <v>1774682329.6</v>
      </c>
      <c r="J153">
        <f>(K153)/1000</f>
        <v>0</v>
      </c>
      <c r="K153">
        <f>IF(BF153, AN153, AH153)</f>
        <v>0</v>
      </c>
      <c r="L153">
        <f>IF(BF153, AI153, AG153)</f>
        <v>0</v>
      </c>
      <c r="M153">
        <f>BH153 - IF(AU153&gt;1, L153*BB153*100.0/(AW153), 0)</f>
        <v>0</v>
      </c>
      <c r="N153">
        <f>((T153-J153/2)*M153-L153)/(T153+J153/2)</f>
        <v>0</v>
      </c>
      <c r="O153">
        <f>N153*(BO153+BP153)/1000.0</f>
        <v>0</v>
      </c>
      <c r="P153">
        <f>(BH153 - IF(AU153&gt;1, L153*BB153*100.0/(AW153), 0))*(BO153+BP153)/1000.0</f>
        <v>0</v>
      </c>
      <c r="Q153">
        <f>2.0/((1/S153-1/R153)+SIGN(S153)*SQRT((1/S153-1/R153)*(1/S153-1/R153) + 4*BC153/((BC153+1)*(BC153+1))*(2*1/S153*1/R153-1/R153*1/R153)))</f>
        <v>0</v>
      </c>
      <c r="R153">
        <f>IF(LEFT(BD153,1)&lt;&gt;"0",IF(LEFT(BD153,1)="1",3.0,BE153),$D$5+$E$5*(BV153*BO153/($K$5*1000))+$F$5*(BV153*BO153/($K$5*1000))*MAX(MIN(BB153,$J$5),$I$5)*MAX(MIN(BB153,$J$5),$I$5)+$G$5*MAX(MIN(BB153,$J$5),$I$5)*(BV153*BO153/($K$5*1000))+$H$5*(BV153*BO153/($K$5*1000))*(BV153*BO153/($K$5*1000)))</f>
        <v>0</v>
      </c>
      <c r="S153">
        <f>J153*(1000-(1000*0.61365*exp(17.502*W153/(240.97+W153))/(BO153+BP153)+BJ153)/2)/(1000*0.61365*exp(17.502*W153/(240.97+W153))/(BO153+BP153)-BJ153)</f>
        <v>0</v>
      </c>
      <c r="T153">
        <f>1/((BC153+1)/(Q153/1.6)+1/(R153/1.37)) + BC153/((BC153+1)/(Q153/1.6) + BC153/(R153/1.37))</f>
        <v>0</v>
      </c>
      <c r="U153">
        <f>(AX153*BA153)</f>
        <v>0</v>
      </c>
      <c r="V153">
        <f>(BQ153+(U153+2*0.95*5.67E-8*(((BQ153+$B$9)+273)^4-(BQ153+273)^4)-44100*J153)/(1.84*29.3*R153+8*0.95*5.67E-8*(BQ153+273)^3))</f>
        <v>0</v>
      </c>
      <c r="W153">
        <f>($C$9*BR153+$D$9*BS153+$E$9*V153)</f>
        <v>0</v>
      </c>
      <c r="X153">
        <f>0.61365*exp(17.502*W153/(240.97+W153))</f>
        <v>0</v>
      </c>
      <c r="Y153">
        <f>(Z153/AA153*100)</f>
        <v>0</v>
      </c>
      <c r="Z153">
        <f>BJ153*(BO153+BP153)/1000</f>
        <v>0</v>
      </c>
      <c r="AA153">
        <f>0.61365*exp(17.502*BQ153/(240.97+BQ153))</f>
        <v>0</v>
      </c>
      <c r="AB153">
        <f>(X153-BJ153*(BO153+BP153)/1000)</f>
        <v>0</v>
      </c>
      <c r="AC153">
        <f>(-J153*44100)</f>
        <v>0</v>
      </c>
      <c r="AD153">
        <f>2*29.3*R153*0.92*(BQ153-W153)</f>
        <v>0</v>
      </c>
      <c r="AE153">
        <f>2*0.95*5.67E-8*(((BQ153+$B$9)+273)^4-(W153+273)^4)</f>
        <v>0</v>
      </c>
      <c r="AF153">
        <f>U153+AE153+AC153+AD153</f>
        <v>0</v>
      </c>
      <c r="AG153">
        <f>BN153*AU153*(BI153-BH153*(1000-AU153*BK153)/(1000-AU153*BJ153))/(100*BB153)</f>
        <v>0</v>
      </c>
      <c r="AH153">
        <f>1000*BN153*AU153*(BJ153-BK153)/(100*BB153*(1000-AU153*BJ153))</f>
        <v>0</v>
      </c>
      <c r="AI153">
        <f>(AJ153 - AK153 - BO153*1E3/(8.314*(BQ153+273.15)) * AM153/BN153 * AL153) * BN153/(100*BB153) * (1000 - BK153)/1000</f>
        <v>0</v>
      </c>
      <c r="AJ153">
        <v>429.2289258084007</v>
      </c>
      <c r="AK153">
        <v>428.8454666666667</v>
      </c>
      <c r="AL153">
        <v>7.006507354974967E-06</v>
      </c>
      <c r="AM153">
        <v>61.35787655002243</v>
      </c>
      <c r="AN153">
        <f>(AP153 - AO153 + BO153*1E3/(8.314*(BQ153+273.15)) * AR153/BN153 * AQ153) * BN153/(100*BB153) * 1000/(1000 - AP153)</f>
        <v>0</v>
      </c>
      <c r="AO153">
        <v>21.54350913872453</v>
      </c>
      <c r="AP153">
        <v>21.53775874125875</v>
      </c>
      <c r="AQ153">
        <v>4.425575248220642E-07</v>
      </c>
      <c r="AR153">
        <v>91.88205700752289</v>
      </c>
      <c r="AS153">
        <v>0</v>
      </c>
      <c r="AT153">
        <v>0</v>
      </c>
      <c r="AU153">
        <f>IF(AS153*$H$15&gt;=AW153,1.0,(AW153/(AW153-AS153*$H$15)))</f>
        <v>0</v>
      </c>
      <c r="AV153">
        <f>(AU153-1)*100</f>
        <v>0</v>
      </c>
      <c r="AW153">
        <f>MAX(0,($B$15+$C$15*BV153)/(1+$D$15*BV153)*BO153/(BQ153+273)*$E$15)</f>
        <v>0</v>
      </c>
      <c r="AX153">
        <f>$B$13*BW153+$C$13*BX153+$F$13*CI153*(1-CL153)</f>
        <v>0</v>
      </c>
      <c r="AY153">
        <f>AX153*AZ153</f>
        <v>0</v>
      </c>
      <c r="AZ153">
        <f>($B$13*$D$11+$C$13*$D$11+$F$13*((CV153+CN153)/MAX(CV153+CN153+CW153, 0.1)*$I$11+CW153/MAX(CV153+CN153+CW153, 0.1)*$J$11))/($B$13+$C$13+$F$13)</f>
        <v>0</v>
      </c>
      <c r="BA153">
        <f>($B$13*$K$11+$C$13*$K$11+$F$13*((CV153+CN153)/MAX(CV153+CN153+CW153, 0.1)*$P$11+CW153/MAX(CV153+CN153+CW153, 0.1)*$Q$11))/($B$13+$C$13+$F$13)</f>
        <v>0</v>
      </c>
      <c r="BB153">
        <v>6</v>
      </c>
      <c r="BC153">
        <v>0.5</v>
      </c>
      <c r="BD153" t="s">
        <v>358</v>
      </c>
      <c r="BE153">
        <v>2</v>
      </c>
      <c r="BF153" t="b">
        <v>1</v>
      </c>
      <c r="BG153">
        <v>1774682329.6</v>
      </c>
      <c r="BH153">
        <v>419.6048</v>
      </c>
      <c r="BI153">
        <v>419.9886</v>
      </c>
      <c r="BJ153">
        <v>21.53745</v>
      </c>
      <c r="BK153">
        <v>21.54384</v>
      </c>
      <c r="BL153">
        <v>419.9660000000001</v>
      </c>
      <c r="BM153">
        <v>21.23961</v>
      </c>
      <c r="BN153">
        <v>499.9831</v>
      </c>
      <c r="BO153">
        <v>101.0248</v>
      </c>
      <c r="BP153">
        <v>0.09975315</v>
      </c>
      <c r="BQ153">
        <v>26.77541</v>
      </c>
      <c r="BR153">
        <v>27.65343</v>
      </c>
      <c r="BS153">
        <v>999.9</v>
      </c>
      <c r="BT153">
        <v>0</v>
      </c>
      <c r="BU153">
        <v>0</v>
      </c>
      <c r="BV153">
        <v>10029.07</v>
      </c>
      <c r="BW153">
        <v>0</v>
      </c>
      <c r="BX153">
        <v>0.3833920000000001</v>
      </c>
      <c r="BY153">
        <v>-0.3840576</v>
      </c>
      <c r="BZ153">
        <v>428.8408000000001</v>
      </c>
      <c r="CA153">
        <v>429.2362</v>
      </c>
      <c r="CB153">
        <v>-0.006402015</v>
      </c>
      <c r="CC153">
        <v>419.9886</v>
      </c>
      <c r="CD153">
        <v>21.54384</v>
      </c>
      <c r="CE153">
        <v>2.175814</v>
      </c>
      <c r="CF153">
        <v>2.176461</v>
      </c>
      <c r="CG153">
        <v>18.78536</v>
      </c>
      <c r="CH153">
        <v>18.79011</v>
      </c>
      <c r="CI153">
        <v>1500.005</v>
      </c>
      <c r="CJ153">
        <v>0</v>
      </c>
      <c r="CK153">
        <v>1</v>
      </c>
      <c r="CL153">
        <v>0</v>
      </c>
      <c r="CM153">
        <v>1.78821</v>
      </c>
      <c r="CN153">
        <v>0</v>
      </c>
      <c r="CO153">
        <v>78.72203</v>
      </c>
      <c r="CP153">
        <v>7673.521000000001</v>
      </c>
      <c r="CQ153">
        <v>38.3058</v>
      </c>
      <c r="CR153">
        <v>39.6061</v>
      </c>
      <c r="CS153">
        <v>39</v>
      </c>
      <c r="CT153">
        <v>38.125</v>
      </c>
      <c r="CU153">
        <v>38.375</v>
      </c>
      <c r="CV153">
        <v>0</v>
      </c>
      <c r="CW153">
        <v>1500.005</v>
      </c>
      <c r="CX153">
        <v>0</v>
      </c>
      <c r="CY153">
        <v>1774682330.6</v>
      </c>
      <c r="CZ153">
        <v>0</v>
      </c>
      <c r="DA153">
        <v>1774666326.5</v>
      </c>
      <c r="DB153" t="s">
        <v>359</v>
      </c>
      <c r="DC153">
        <v>1774666322</v>
      </c>
      <c r="DD153">
        <v>1774666326.5</v>
      </c>
      <c r="DE153">
        <v>2</v>
      </c>
      <c r="DF153">
        <v>0.343</v>
      </c>
      <c r="DG153">
        <v>-0.026</v>
      </c>
      <c r="DH153">
        <v>-0.36</v>
      </c>
      <c r="DI153">
        <v>0.298</v>
      </c>
      <c r="DJ153">
        <v>420</v>
      </c>
      <c r="DK153">
        <v>22</v>
      </c>
      <c r="DL153">
        <v>0.17</v>
      </c>
      <c r="DM153">
        <v>0.02</v>
      </c>
      <c r="DN153">
        <v>-0.373145275</v>
      </c>
      <c r="DO153">
        <v>-0.002260153846153174</v>
      </c>
      <c r="DP153">
        <v>0.03764752582374272</v>
      </c>
      <c r="DQ153">
        <v>1</v>
      </c>
      <c r="DR153">
        <v>-0.006700705999999999</v>
      </c>
      <c r="DS153">
        <v>0.002441428142589128</v>
      </c>
      <c r="DT153">
        <v>0.0005805897389801166</v>
      </c>
      <c r="DU153">
        <v>1</v>
      </c>
      <c r="DV153">
        <v>2</v>
      </c>
      <c r="DW153">
        <v>2</v>
      </c>
      <c r="DX153" t="s">
        <v>360</v>
      </c>
      <c r="DY153">
        <v>3.13043</v>
      </c>
      <c r="DZ153">
        <v>2.80668</v>
      </c>
      <c r="EA153">
        <v>0.0997622</v>
      </c>
      <c r="EB153">
        <v>0.09948319999999999</v>
      </c>
      <c r="EC153">
        <v>0.105986</v>
      </c>
      <c r="ED153">
        <v>0.105697</v>
      </c>
      <c r="EE153">
        <v>21150.1</v>
      </c>
      <c r="EF153">
        <v>27419.7</v>
      </c>
      <c r="EG153">
        <v>26448.9</v>
      </c>
      <c r="EH153">
        <v>33001.6</v>
      </c>
      <c r="EI153">
        <v>34926.5</v>
      </c>
      <c r="EJ153">
        <v>40306.2</v>
      </c>
      <c r="EK153">
        <v>41098.7</v>
      </c>
      <c r="EL153">
        <v>46060.7</v>
      </c>
      <c r="EM153">
        <v>2.03515</v>
      </c>
      <c r="EN153">
        <v>2.00125</v>
      </c>
      <c r="EO153">
        <v>0.11662</v>
      </c>
      <c r="EP153">
        <v>0</v>
      </c>
      <c r="EQ153">
        <v>25.7466</v>
      </c>
      <c r="ER153">
        <v>999.9</v>
      </c>
      <c r="ES153">
        <v>67.5</v>
      </c>
      <c r="ET153">
        <v>27.4</v>
      </c>
      <c r="EU153">
        <v>24.4812</v>
      </c>
      <c r="EV153">
        <v>60.9426</v>
      </c>
      <c r="EW153">
        <v>31.8309</v>
      </c>
      <c r="EX153">
        <v>1</v>
      </c>
      <c r="EY153">
        <v>0.291029</v>
      </c>
      <c r="EZ153">
        <v>0.453246</v>
      </c>
      <c r="FA153">
        <v>20.275</v>
      </c>
      <c r="FB153">
        <v>5.18809</v>
      </c>
      <c r="FC153">
        <v>11.9441</v>
      </c>
      <c r="FD153">
        <v>4.9557</v>
      </c>
      <c r="FE153">
        <v>3.285</v>
      </c>
      <c r="FF153">
        <v>9999</v>
      </c>
      <c r="FG153">
        <v>9999</v>
      </c>
      <c r="FH153">
        <v>9999</v>
      </c>
      <c r="FI153">
        <v>999.9</v>
      </c>
      <c r="FJ153">
        <v>1.86127</v>
      </c>
      <c r="FK153">
        <v>1.86264</v>
      </c>
      <c r="FL153">
        <v>1.86005</v>
      </c>
      <c r="FM153">
        <v>1.85837</v>
      </c>
      <c r="FN153">
        <v>1.86216</v>
      </c>
      <c r="FO153">
        <v>1.85885</v>
      </c>
      <c r="FP153">
        <v>1.85791</v>
      </c>
      <c r="FQ153">
        <v>1.86081</v>
      </c>
      <c r="FR153">
        <v>0</v>
      </c>
      <c r="FS153">
        <v>0</v>
      </c>
      <c r="FT153">
        <v>0</v>
      </c>
      <c r="FU153">
        <v>4.5</v>
      </c>
      <c r="FV153" t="s">
        <v>361</v>
      </c>
      <c r="FW153" t="s">
        <v>362</v>
      </c>
      <c r="FX153" t="s">
        <v>363</v>
      </c>
      <c r="FY153" t="s">
        <v>364</v>
      </c>
      <c r="FZ153" t="s">
        <v>364</v>
      </c>
      <c r="GA153" t="s">
        <v>363</v>
      </c>
      <c r="GB153">
        <v>0</v>
      </c>
      <c r="GC153">
        <v>100</v>
      </c>
      <c r="GD153">
        <v>100</v>
      </c>
      <c r="GE153">
        <v>-0.361</v>
      </c>
      <c r="GF153">
        <v>0.2978</v>
      </c>
      <c r="GG153">
        <v>-1.589593225013521</v>
      </c>
      <c r="GH153">
        <v>0.00192992804097616</v>
      </c>
      <c r="GI153">
        <v>3.244687122451424E-06</v>
      </c>
      <c r="GJ153">
        <v>-2.087531120305573E-09</v>
      </c>
      <c r="GK153">
        <v>0.05776174702018427</v>
      </c>
      <c r="GL153">
        <v>0.005089068596103195</v>
      </c>
      <c r="GM153">
        <v>0.0003257216593697226</v>
      </c>
      <c r="GN153">
        <v>-1.562898368296355E-06</v>
      </c>
      <c r="GO153">
        <v>0</v>
      </c>
      <c r="GP153">
        <v>1257</v>
      </c>
      <c r="GQ153">
        <v>1</v>
      </c>
      <c r="GR153">
        <v>31</v>
      </c>
      <c r="GS153">
        <v>266.8</v>
      </c>
      <c r="GT153">
        <v>266.8</v>
      </c>
      <c r="GU153">
        <v>1.07788</v>
      </c>
      <c r="GV153">
        <v>2.38647</v>
      </c>
      <c r="GW153">
        <v>1.44775</v>
      </c>
      <c r="GX153">
        <v>2.20337</v>
      </c>
      <c r="GY153">
        <v>1.44653</v>
      </c>
      <c r="GZ153">
        <v>2.34497</v>
      </c>
      <c r="HA153">
        <v>33.1545</v>
      </c>
      <c r="HB153">
        <v>14.7449</v>
      </c>
      <c r="HC153">
        <v>18</v>
      </c>
      <c r="HD153">
        <v>531.7329999999999</v>
      </c>
      <c r="HE153">
        <v>523.261</v>
      </c>
      <c r="HF153">
        <v>25</v>
      </c>
      <c r="HG153">
        <v>30.7065</v>
      </c>
      <c r="HH153">
        <v>30.0001</v>
      </c>
      <c r="HI153">
        <v>31.0538</v>
      </c>
      <c r="HJ153">
        <v>31.0579</v>
      </c>
      <c r="HK153">
        <v>21.5661</v>
      </c>
      <c r="HL153">
        <v>20.0583</v>
      </c>
      <c r="HM153">
        <v>100</v>
      </c>
      <c r="HN153">
        <v>25</v>
      </c>
      <c r="HO153">
        <v>420</v>
      </c>
      <c r="HP153">
        <v>21.5</v>
      </c>
      <c r="HQ153">
        <v>103.15</v>
      </c>
      <c r="HR153">
        <v>102.024</v>
      </c>
    </row>
    <row r="154" spans="1:226">
      <c r="A154">
        <v>136</v>
      </c>
      <c r="B154">
        <v>1774682336.5</v>
      </c>
      <c r="C154">
        <v>590.5</v>
      </c>
      <c r="D154" t="s">
        <v>634</v>
      </c>
      <c r="E154" t="s">
        <v>635</v>
      </c>
      <c r="F154">
        <v>5</v>
      </c>
      <c r="I154">
        <v>1774682333.6</v>
      </c>
      <c r="J154">
        <f>(K154)/1000</f>
        <v>0</v>
      </c>
      <c r="K154">
        <f>IF(BF154, AN154, AH154)</f>
        <v>0</v>
      </c>
      <c r="L154">
        <f>IF(BF154, AI154, AG154)</f>
        <v>0</v>
      </c>
      <c r="M154">
        <f>BH154 - IF(AU154&gt;1, L154*BB154*100.0/(AW154), 0)</f>
        <v>0</v>
      </c>
      <c r="N154">
        <f>((T154-J154/2)*M154-L154)/(T154+J154/2)</f>
        <v>0</v>
      </c>
      <c r="O154">
        <f>N154*(BO154+BP154)/1000.0</f>
        <v>0</v>
      </c>
      <c r="P154">
        <f>(BH154 - IF(AU154&gt;1, L154*BB154*100.0/(AW154), 0))*(BO154+BP154)/1000.0</f>
        <v>0</v>
      </c>
      <c r="Q154">
        <f>2.0/((1/S154-1/R154)+SIGN(S154)*SQRT((1/S154-1/R154)*(1/S154-1/R154) + 4*BC154/((BC154+1)*(BC154+1))*(2*1/S154*1/R154-1/R154*1/R154)))</f>
        <v>0</v>
      </c>
      <c r="R154">
        <f>IF(LEFT(BD154,1)&lt;&gt;"0",IF(LEFT(BD154,1)="1",3.0,BE154),$D$5+$E$5*(BV154*BO154/($K$5*1000))+$F$5*(BV154*BO154/($K$5*1000))*MAX(MIN(BB154,$J$5),$I$5)*MAX(MIN(BB154,$J$5),$I$5)+$G$5*MAX(MIN(BB154,$J$5),$I$5)*(BV154*BO154/($K$5*1000))+$H$5*(BV154*BO154/($K$5*1000))*(BV154*BO154/($K$5*1000)))</f>
        <v>0</v>
      </c>
      <c r="S154">
        <f>J154*(1000-(1000*0.61365*exp(17.502*W154/(240.97+W154))/(BO154+BP154)+BJ154)/2)/(1000*0.61365*exp(17.502*W154/(240.97+W154))/(BO154+BP154)-BJ154)</f>
        <v>0</v>
      </c>
      <c r="T154">
        <f>1/((BC154+1)/(Q154/1.6)+1/(R154/1.37)) + BC154/((BC154+1)/(Q154/1.6) + BC154/(R154/1.37))</f>
        <v>0</v>
      </c>
      <c r="U154">
        <f>(AX154*BA154)</f>
        <v>0</v>
      </c>
      <c r="V154">
        <f>(BQ154+(U154+2*0.95*5.67E-8*(((BQ154+$B$9)+273)^4-(BQ154+273)^4)-44100*J154)/(1.84*29.3*R154+8*0.95*5.67E-8*(BQ154+273)^3))</f>
        <v>0</v>
      </c>
      <c r="W154">
        <f>($C$9*BR154+$D$9*BS154+$E$9*V154)</f>
        <v>0</v>
      </c>
      <c r="X154">
        <f>0.61365*exp(17.502*W154/(240.97+W154))</f>
        <v>0</v>
      </c>
      <c r="Y154">
        <f>(Z154/AA154*100)</f>
        <v>0</v>
      </c>
      <c r="Z154">
        <f>BJ154*(BO154+BP154)/1000</f>
        <v>0</v>
      </c>
      <c r="AA154">
        <f>0.61365*exp(17.502*BQ154/(240.97+BQ154))</f>
        <v>0</v>
      </c>
      <c r="AB154">
        <f>(X154-BJ154*(BO154+BP154)/1000)</f>
        <v>0</v>
      </c>
      <c r="AC154">
        <f>(-J154*44100)</f>
        <v>0</v>
      </c>
      <c r="AD154">
        <f>2*29.3*R154*0.92*(BQ154-W154)</f>
        <v>0</v>
      </c>
      <c r="AE154">
        <f>2*0.95*5.67E-8*(((BQ154+$B$9)+273)^4-(W154+273)^4)</f>
        <v>0</v>
      </c>
      <c r="AF154">
        <f>U154+AE154+AC154+AD154</f>
        <v>0</v>
      </c>
      <c r="AG154">
        <f>BN154*AU154*(BI154-BH154*(1000-AU154*BK154)/(1000-AU154*BJ154))/(100*BB154)</f>
        <v>0</v>
      </c>
      <c r="AH154">
        <f>1000*BN154*AU154*(BJ154-BK154)/(100*BB154*(1000-AU154*BJ154))</f>
        <v>0</v>
      </c>
      <c r="AI154">
        <f>(AJ154 - AK154 - BO154*1E3/(8.314*(BQ154+273.15)) * AM154/BN154 * AL154) * BN154/(100*BB154) * (1000 - BK154)/1000</f>
        <v>0</v>
      </c>
      <c r="AJ154">
        <v>429.2676237828808</v>
      </c>
      <c r="AK154">
        <v>428.8502181818182</v>
      </c>
      <c r="AL154">
        <v>6.807619413667491E-06</v>
      </c>
      <c r="AM154">
        <v>61.35787655002243</v>
      </c>
      <c r="AN154">
        <f>(AP154 - AO154 + BO154*1E3/(8.314*(BQ154+273.15)) * AR154/BN154 * AQ154) * BN154/(100*BB154) * 1000/(1000 - AP154)</f>
        <v>0</v>
      </c>
      <c r="AO154">
        <v>21.54415936384137</v>
      </c>
      <c r="AP154">
        <v>21.53814685314686</v>
      </c>
      <c r="AQ154">
        <v>-1.194858847932667E-06</v>
      </c>
      <c r="AR154">
        <v>91.88205700752289</v>
      </c>
      <c r="AS154">
        <v>0</v>
      </c>
      <c r="AT154">
        <v>0</v>
      </c>
      <c r="AU154">
        <f>IF(AS154*$H$15&gt;=AW154,1.0,(AW154/(AW154-AS154*$H$15)))</f>
        <v>0</v>
      </c>
      <c r="AV154">
        <f>(AU154-1)*100</f>
        <v>0</v>
      </c>
      <c r="AW154">
        <f>MAX(0,($B$15+$C$15*BV154)/(1+$D$15*BV154)*BO154/(BQ154+273)*$E$15)</f>
        <v>0</v>
      </c>
      <c r="AX154">
        <f>$B$13*BW154+$C$13*BX154+$F$13*CI154*(1-CL154)</f>
        <v>0</v>
      </c>
      <c r="AY154">
        <f>AX154*AZ154</f>
        <v>0</v>
      </c>
      <c r="AZ154">
        <f>($B$13*$D$11+$C$13*$D$11+$F$13*((CV154+CN154)/MAX(CV154+CN154+CW154, 0.1)*$I$11+CW154/MAX(CV154+CN154+CW154, 0.1)*$J$11))/($B$13+$C$13+$F$13)</f>
        <v>0</v>
      </c>
      <c r="BA154">
        <f>($B$13*$K$11+$C$13*$K$11+$F$13*((CV154+CN154)/MAX(CV154+CN154+CW154, 0.1)*$P$11+CW154/MAX(CV154+CN154+CW154, 0.1)*$Q$11))/($B$13+$C$13+$F$13)</f>
        <v>0</v>
      </c>
      <c r="BB154">
        <v>6</v>
      </c>
      <c r="BC154">
        <v>0.5</v>
      </c>
      <c r="BD154" t="s">
        <v>358</v>
      </c>
      <c r="BE154">
        <v>2</v>
      </c>
      <c r="BF154" t="b">
        <v>1</v>
      </c>
      <c r="BG154">
        <v>1774682333.6</v>
      </c>
      <c r="BH154">
        <v>419.6075000000001</v>
      </c>
      <c r="BI154">
        <v>419.9968</v>
      </c>
      <c r="BJ154">
        <v>21.53769</v>
      </c>
      <c r="BK154">
        <v>21.54449</v>
      </c>
      <c r="BL154">
        <v>419.9687</v>
      </c>
      <c r="BM154">
        <v>21.23986</v>
      </c>
      <c r="BN154">
        <v>500.0359</v>
      </c>
      <c r="BO154">
        <v>101.0242</v>
      </c>
      <c r="BP154">
        <v>0.10016324</v>
      </c>
      <c r="BQ154">
        <v>26.77324</v>
      </c>
      <c r="BR154">
        <v>27.65015</v>
      </c>
      <c r="BS154">
        <v>999.9</v>
      </c>
      <c r="BT154">
        <v>0</v>
      </c>
      <c r="BU154">
        <v>0</v>
      </c>
      <c r="BV154">
        <v>9993.384</v>
      </c>
      <c r="BW154">
        <v>0</v>
      </c>
      <c r="BX154">
        <v>0.3833920000000001</v>
      </c>
      <c r="BY154">
        <v>-0.3896515</v>
      </c>
      <c r="BZ154">
        <v>428.8437999999999</v>
      </c>
      <c r="CA154">
        <v>429.2449</v>
      </c>
      <c r="CB154">
        <v>-0.006783294</v>
      </c>
      <c r="CC154">
        <v>419.9968</v>
      </c>
      <c r="CD154">
        <v>21.54449</v>
      </c>
      <c r="CE154">
        <v>2.17583</v>
      </c>
      <c r="CF154">
        <v>2.176512</v>
      </c>
      <c r="CG154">
        <v>18.78545</v>
      </c>
      <c r="CH154">
        <v>18.79048</v>
      </c>
      <c r="CI154">
        <v>1499.998</v>
      </c>
      <c r="CJ154">
        <v>0</v>
      </c>
      <c r="CK154">
        <v>1</v>
      </c>
      <c r="CL154">
        <v>0</v>
      </c>
      <c r="CM154">
        <v>2.01641</v>
      </c>
      <c r="CN154">
        <v>0</v>
      </c>
      <c r="CO154">
        <v>78.64176</v>
      </c>
      <c r="CP154">
        <v>7673.48</v>
      </c>
      <c r="CQ154">
        <v>38.2996</v>
      </c>
      <c r="CR154">
        <v>39.6061</v>
      </c>
      <c r="CS154">
        <v>38.9874</v>
      </c>
      <c r="CT154">
        <v>38.125</v>
      </c>
      <c r="CU154">
        <v>38.375</v>
      </c>
      <c r="CV154">
        <v>0</v>
      </c>
      <c r="CW154">
        <v>1499.998</v>
      </c>
      <c r="CX154">
        <v>0</v>
      </c>
      <c r="CY154">
        <v>1774682334.8</v>
      </c>
      <c r="CZ154">
        <v>0</v>
      </c>
      <c r="DA154">
        <v>1774666326.5</v>
      </c>
      <c r="DB154" t="s">
        <v>359</v>
      </c>
      <c r="DC154">
        <v>1774666322</v>
      </c>
      <c r="DD154">
        <v>1774666326.5</v>
      </c>
      <c r="DE154">
        <v>2</v>
      </c>
      <c r="DF154">
        <v>0.343</v>
      </c>
      <c r="DG154">
        <v>-0.026</v>
      </c>
      <c r="DH154">
        <v>-0.36</v>
      </c>
      <c r="DI154">
        <v>0.298</v>
      </c>
      <c r="DJ154">
        <v>420</v>
      </c>
      <c r="DK154">
        <v>22</v>
      </c>
      <c r="DL154">
        <v>0.17</v>
      </c>
      <c r="DM154">
        <v>0.02</v>
      </c>
      <c r="DN154">
        <v>-0.37650375</v>
      </c>
      <c r="DO154">
        <v>-0.1402479849906191</v>
      </c>
      <c r="DP154">
        <v>0.03972448372650676</v>
      </c>
      <c r="DQ154">
        <v>0</v>
      </c>
      <c r="DR154">
        <v>-0.00667242975</v>
      </c>
      <c r="DS154">
        <v>0.000821544878048808</v>
      </c>
      <c r="DT154">
        <v>0.0005394156469017537</v>
      </c>
      <c r="DU154">
        <v>1</v>
      </c>
      <c r="DV154">
        <v>1</v>
      </c>
      <c r="DW154">
        <v>2</v>
      </c>
      <c r="DX154" t="s">
        <v>367</v>
      </c>
      <c r="DY154">
        <v>3.13054</v>
      </c>
      <c r="DZ154">
        <v>2.80635</v>
      </c>
      <c r="EA154">
        <v>0.09976640000000001</v>
      </c>
      <c r="EB154">
        <v>0.0994718</v>
      </c>
      <c r="EC154">
        <v>0.10599</v>
      </c>
      <c r="ED154">
        <v>0.105702</v>
      </c>
      <c r="EE154">
        <v>21150</v>
      </c>
      <c r="EF154">
        <v>27420.4</v>
      </c>
      <c r="EG154">
        <v>26449</v>
      </c>
      <c r="EH154">
        <v>33002</v>
      </c>
      <c r="EI154">
        <v>34926.5</v>
      </c>
      <c r="EJ154">
        <v>40306.6</v>
      </c>
      <c r="EK154">
        <v>41098.9</v>
      </c>
      <c r="EL154">
        <v>46061.4</v>
      </c>
      <c r="EM154">
        <v>2.0349</v>
      </c>
      <c r="EN154">
        <v>2.00105</v>
      </c>
      <c r="EO154">
        <v>0.116285</v>
      </c>
      <c r="EP154">
        <v>0</v>
      </c>
      <c r="EQ154">
        <v>25.7448</v>
      </c>
      <c r="ER154">
        <v>999.9</v>
      </c>
      <c r="ES154">
        <v>67.5</v>
      </c>
      <c r="ET154">
        <v>27.4</v>
      </c>
      <c r="EU154">
        <v>24.4801</v>
      </c>
      <c r="EV154">
        <v>61.2626</v>
      </c>
      <c r="EW154">
        <v>31.7107</v>
      </c>
      <c r="EX154">
        <v>1</v>
      </c>
      <c r="EY154">
        <v>0.290732</v>
      </c>
      <c r="EZ154">
        <v>0.454349</v>
      </c>
      <c r="FA154">
        <v>20.2751</v>
      </c>
      <c r="FB154">
        <v>5.18854</v>
      </c>
      <c r="FC154">
        <v>11.9441</v>
      </c>
      <c r="FD154">
        <v>4.9557</v>
      </c>
      <c r="FE154">
        <v>3.285</v>
      </c>
      <c r="FF154">
        <v>9999</v>
      </c>
      <c r="FG154">
        <v>9999</v>
      </c>
      <c r="FH154">
        <v>9999</v>
      </c>
      <c r="FI154">
        <v>999.9</v>
      </c>
      <c r="FJ154">
        <v>1.86127</v>
      </c>
      <c r="FK154">
        <v>1.86264</v>
      </c>
      <c r="FL154">
        <v>1.86005</v>
      </c>
      <c r="FM154">
        <v>1.85837</v>
      </c>
      <c r="FN154">
        <v>1.86216</v>
      </c>
      <c r="FO154">
        <v>1.85885</v>
      </c>
      <c r="FP154">
        <v>1.85791</v>
      </c>
      <c r="FQ154">
        <v>1.86081</v>
      </c>
      <c r="FR154">
        <v>0</v>
      </c>
      <c r="FS154">
        <v>0</v>
      </c>
      <c r="FT154">
        <v>0</v>
      </c>
      <c r="FU154">
        <v>4.5</v>
      </c>
      <c r="FV154" t="s">
        <v>361</v>
      </c>
      <c r="FW154" t="s">
        <v>362</v>
      </c>
      <c r="FX154" t="s">
        <v>363</v>
      </c>
      <c r="FY154" t="s">
        <v>364</v>
      </c>
      <c r="FZ154" t="s">
        <v>364</v>
      </c>
      <c r="GA154" t="s">
        <v>363</v>
      </c>
      <c r="GB154">
        <v>0</v>
      </c>
      <c r="GC154">
        <v>100</v>
      </c>
      <c r="GD154">
        <v>100</v>
      </c>
      <c r="GE154">
        <v>-0.362</v>
      </c>
      <c r="GF154">
        <v>0.2978</v>
      </c>
      <c r="GG154">
        <v>-1.589593225013521</v>
      </c>
      <c r="GH154">
        <v>0.00192992804097616</v>
      </c>
      <c r="GI154">
        <v>3.244687122451424E-06</v>
      </c>
      <c r="GJ154">
        <v>-2.087531120305573E-09</v>
      </c>
      <c r="GK154">
        <v>0.05776174702018427</v>
      </c>
      <c r="GL154">
        <v>0.005089068596103195</v>
      </c>
      <c r="GM154">
        <v>0.0003257216593697226</v>
      </c>
      <c r="GN154">
        <v>-1.562898368296355E-06</v>
      </c>
      <c r="GO154">
        <v>0</v>
      </c>
      <c r="GP154">
        <v>1257</v>
      </c>
      <c r="GQ154">
        <v>1</v>
      </c>
      <c r="GR154">
        <v>31</v>
      </c>
      <c r="GS154">
        <v>266.9</v>
      </c>
      <c r="GT154">
        <v>266.8</v>
      </c>
      <c r="GU154">
        <v>1.07788</v>
      </c>
      <c r="GV154">
        <v>2.39502</v>
      </c>
      <c r="GW154">
        <v>1.44775</v>
      </c>
      <c r="GX154">
        <v>2.20337</v>
      </c>
      <c r="GY154">
        <v>1.44653</v>
      </c>
      <c r="GZ154">
        <v>2.30347</v>
      </c>
      <c r="HA154">
        <v>33.1545</v>
      </c>
      <c r="HB154">
        <v>14.7362</v>
      </c>
      <c r="HC154">
        <v>18</v>
      </c>
      <c r="HD154">
        <v>531.575</v>
      </c>
      <c r="HE154">
        <v>523.125</v>
      </c>
      <c r="HF154">
        <v>25.0001</v>
      </c>
      <c r="HG154">
        <v>30.7065</v>
      </c>
      <c r="HH154">
        <v>30.0001</v>
      </c>
      <c r="HI154">
        <v>31.0538</v>
      </c>
      <c r="HJ154">
        <v>31.0579</v>
      </c>
      <c r="HK154">
        <v>21.5669</v>
      </c>
      <c r="HL154">
        <v>20.0583</v>
      </c>
      <c r="HM154">
        <v>100</v>
      </c>
      <c r="HN154">
        <v>25</v>
      </c>
      <c r="HO154">
        <v>420</v>
      </c>
      <c r="HP154">
        <v>21.5</v>
      </c>
      <c r="HQ154">
        <v>103.15</v>
      </c>
      <c r="HR154">
        <v>102.025</v>
      </c>
    </row>
    <row r="155" spans="1:226">
      <c r="A155">
        <v>137</v>
      </c>
      <c r="B155">
        <v>1774682340.5</v>
      </c>
      <c r="C155">
        <v>594.5</v>
      </c>
      <c r="D155" t="s">
        <v>636</v>
      </c>
      <c r="E155" t="s">
        <v>637</v>
      </c>
      <c r="F155">
        <v>5</v>
      </c>
      <c r="I155">
        <v>1774682337.6</v>
      </c>
      <c r="J155">
        <f>(K155)/1000</f>
        <v>0</v>
      </c>
      <c r="K155">
        <f>IF(BF155, AN155, AH155)</f>
        <v>0</v>
      </c>
      <c r="L155">
        <f>IF(BF155, AI155, AG155)</f>
        <v>0</v>
      </c>
      <c r="M155">
        <f>BH155 - IF(AU155&gt;1, L155*BB155*100.0/(AW155), 0)</f>
        <v>0</v>
      </c>
      <c r="N155">
        <f>((T155-J155/2)*M155-L155)/(T155+J155/2)</f>
        <v>0</v>
      </c>
      <c r="O155">
        <f>N155*(BO155+BP155)/1000.0</f>
        <v>0</v>
      </c>
      <c r="P155">
        <f>(BH155 - IF(AU155&gt;1, L155*BB155*100.0/(AW155), 0))*(BO155+BP155)/1000.0</f>
        <v>0</v>
      </c>
      <c r="Q155">
        <f>2.0/((1/S155-1/R155)+SIGN(S155)*SQRT((1/S155-1/R155)*(1/S155-1/R155) + 4*BC155/((BC155+1)*(BC155+1))*(2*1/S155*1/R155-1/R155*1/R155)))</f>
        <v>0</v>
      </c>
      <c r="R155">
        <f>IF(LEFT(BD155,1)&lt;&gt;"0",IF(LEFT(BD155,1)="1",3.0,BE155),$D$5+$E$5*(BV155*BO155/($K$5*1000))+$F$5*(BV155*BO155/($K$5*1000))*MAX(MIN(BB155,$J$5),$I$5)*MAX(MIN(BB155,$J$5),$I$5)+$G$5*MAX(MIN(BB155,$J$5),$I$5)*(BV155*BO155/($K$5*1000))+$H$5*(BV155*BO155/($K$5*1000))*(BV155*BO155/($K$5*1000)))</f>
        <v>0</v>
      </c>
      <c r="S155">
        <f>J155*(1000-(1000*0.61365*exp(17.502*W155/(240.97+W155))/(BO155+BP155)+BJ155)/2)/(1000*0.61365*exp(17.502*W155/(240.97+W155))/(BO155+BP155)-BJ155)</f>
        <v>0</v>
      </c>
      <c r="T155">
        <f>1/((BC155+1)/(Q155/1.6)+1/(R155/1.37)) + BC155/((BC155+1)/(Q155/1.6) + BC155/(R155/1.37))</f>
        <v>0</v>
      </c>
      <c r="U155">
        <f>(AX155*BA155)</f>
        <v>0</v>
      </c>
      <c r="V155">
        <f>(BQ155+(U155+2*0.95*5.67E-8*(((BQ155+$B$9)+273)^4-(BQ155+273)^4)-44100*J155)/(1.84*29.3*R155+8*0.95*5.67E-8*(BQ155+273)^3))</f>
        <v>0</v>
      </c>
      <c r="W155">
        <f>($C$9*BR155+$D$9*BS155+$E$9*V155)</f>
        <v>0</v>
      </c>
      <c r="X155">
        <f>0.61365*exp(17.502*W155/(240.97+W155))</f>
        <v>0</v>
      </c>
      <c r="Y155">
        <f>(Z155/AA155*100)</f>
        <v>0</v>
      </c>
      <c r="Z155">
        <f>BJ155*(BO155+BP155)/1000</f>
        <v>0</v>
      </c>
      <c r="AA155">
        <f>0.61365*exp(17.502*BQ155/(240.97+BQ155))</f>
        <v>0</v>
      </c>
      <c r="AB155">
        <f>(X155-BJ155*(BO155+BP155)/1000)</f>
        <v>0</v>
      </c>
      <c r="AC155">
        <f>(-J155*44100)</f>
        <v>0</v>
      </c>
      <c r="AD155">
        <f>2*29.3*R155*0.92*(BQ155-W155)</f>
        <v>0</v>
      </c>
      <c r="AE155">
        <f>2*0.95*5.67E-8*(((BQ155+$B$9)+273)^4-(W155+273)^4)</f>
        <v>0</v>
      </c>
      <c r="AF155">
        <f>U155+AE155+AC155+AD155</f>
        <v>0</v>
      </c>
      <c r="AG155">
        <f>BN155*AU155*(BI155-BH155*(1000-AU155*BK155)/(1000-AU155*BJ155))/(100*BB155)</f>
        <v>0</v>
      </c>
      <c r="AH155">
        <f>1000*BN155*AU155*(BJ155-BK155)/(100*BB155*(1000-AU155*BJ155))</f>
        <v>0</v>
      </c>
      <c r="AI155">
        <f>(AJ155 - AK155 - BO155*1E3/(8.314*(BQ155+273.15)) * AM155/BN155 * AL155) * BN155/(100*BB155) * (1000 - BK155)/1000</f>
        <v>0</v>
      </c>
      <c r="AJ155">
        <v>429.2072839779278</v>
      </c>
      <c r="AK155">
        <v>428.8637272727271</v>
      </c>
      <c r="AL155">
        <v>3.490772726557028E-06</v>
      </c>
      <c r="AM155">
        <v>61.35787655002243</v>
      </c>
      <c r="AN155">
        <f>(AP155 - AO155 + BO155*1E3/(8.314*(BQ155+273.15)) * AR155/BN155 * AQ155) * BN155/(100*BB155) * 1000/(1000 - AP155)</f>
        <v>0</v>
      </c>
      <c r="AO155">
        <v>21.54537079419588</v>
      </c>
      <c r="AP155">
        <v>21.53806503496505</v>
      </c>
      <c r="AQ155">
        <v>1.920237384929266E-07</v>
      </c>
      <c r="AR155">
        <v>91.88205700752289</v>
      </c>
      <c r="AS155">
        <v>0</v>
      </c>
      <c r="AT155">
        <v>0</v>
      </c>
      <c r="AU155">
        <f>IF(AS155*$H$15&gt;=AW155,1.0,(AW155/(AW155-AS155*$H$15)))</f>
        <v>0</v>
      </c>
      <c r="AV155">
        <f>(AU155-1)*100</f>
        <v>0</v>
      </c>
      <c r="AW155">
        <f>MAX(0,($B$15+$C$15*BV155)/(1+$D$15*BV155)*BO155/(BQ155+273)*$E$15)</f>
        <v>0</v>
      </c>
      <c r="AX155">
        <f>$B$13*BW155+$C$13*BX155+$F$13*CI155*(1-CL155)</f>
        <v>0</v>
      </c>
      <c r="AY155">
        <f>AX155*AZ155</f>
        <v>0</v>
      </c>
      <c r="AZ155">
        <f>($B$13*$D$11+$C$13*$D$11+$F$13*((CV155+CN155)/MAX(CV155+CN155+CW155, 0.1)*$I$11+CW155/MAX(CV155+CN155+CW155, 0.1)*$J$11))/($B$13+$C$13+$F$13)</f>
        <v>0</v>
      </c>
      <c r="BA155">
        <f>($B$13*$K$11+$C$13*$K$11+$F$13*((CV155+CN155)/MAX(CV155+CN155+CW155, 0.1)*$P$11+CW155/MAX(CV155+CN155+CW155, 0.1)*$Q$11))/($B$13+$C$13+$F$13)</f>
        <v>0</v>
      </c>
      <c r="BB155">
        <v>6</v>
      </c>
      <c r="BC155">
        <v>0.5</v>
      </c>
      <c r="BD155" t="s">
        <v>358</v>
      </c>
      <c r="BE155">
        <v>2</v>
      </c>
      <c r="BF155" t="b">
        <v>1</v>
      </c>
      <c r="BG155">
        <v>1774682337.6</v>
      </c>
      <c r="BH155">
        <v>419.6245</v>
      </c>
      <c r="BI155">
        <v>419.9732</v>
      </c>
      <c r="BJ155">
        <v>21.53798</v>
      </c>
      <c r="BK155">
        <v>21.54484</v>
      </c>
      <c r="BL155">
        <v>419.9856</v>
      </c>
      <c r="BM155">
        <v>21.24016</v>
      </c>
      <c r="BN155">
        <v>500.0177</v>
      </c>
      <c r="BO155">
        <v>101.0249</v>
      </c>
      <c r="BP155">
        <v>0.10001695</v>
      </c>
      <c r="BQ155">
        <v>26.77162</v>
      </c>
      <c r="BR155">
        <v>27.65107</v>
      </c>
      <c r="BS155">
        <v>999.9</v>
      </c>
      <c r="BT155">
        <v>0</v>
      </c>
      <c r="BU155">
        <v>0</v>
      </c>
      <c r="BV155">
        <v>9985.886</v>
      </c>
      <c r="BW155">
        <v>0</v>
      </c>
      <c r="BX155">
        <v>0.3833920000000001</v>
      </c>
      <c r="BY155">
        <v>-0.348874</v>
      </c>
      <c r="BZ155">
        <v>428.8612</v>
      </c>
      <c r="CA155">
        <v>429.2208000000001</v>
      </c>
      <c r="CB155">
        <v>-0.00687027</v>
      </c>
      <c r="CC155">
        <v>419.9732</v>
      </c>
      <c r="CD155">
        <v>21.54484</v>
      </c>
      <c r="CE155">
        <v>2.175876</v>
      </c>
      <c r="CF155">
        <v>2.176567</v>
      </c>
      <c r="CG155">
        <v>18.78578</v>
      </c>
      <c r="CH155">
        <v>18.79088</v>
      </c>
      <c r="CI155">
        <v>1499.999</v>
      </c>
      <c r="CJ155">
        <v>0</v>
      </c>
      <c r="CK155">
        <v>1</v>
      </c>
      <c r="CL155">
        <v>0</v>
      </c>
      <c r="CM155">
        <v>2.03504</v>
      </c>
      <c r="CN155">
        <v>0</v>
      </c>
      <c r="CO155">
        <v>78.57034999999999</v>
      </c>
      <c r="CP155">
        <v>7673.489</v>
      </c>
      <c r="CQ155">
        <v>38.2872</v>
      </c>
      <c r="CR155">
        <v>39.5872</v>
      </c>
      <c r="CS155">
        <v>38.9937</v>
      </c>
      <c r="CT155">
        <v>38.125</v>
      </c>
      <c r="CU155">
        <v>38.375</v>
      </c>
      <c r="CV155">
        <v>0</v>
      </c>
      <c r="CW155">
        <v>1499.999</v>
      </c>
      <c r="CX155">
        <v>0</v>
      </c>
      <c r="CY155">
        <v>1774682339</v>
      </c>
      <c r="CZ155">
        <v>0</v>
      </c>
      <c r="DA155">
        <v>1774666326.5</v>
      </c>
      <c r="DB155" t="s">
        <v>359</v>
      </c>
      <c r="DC155">
        <v>1774666322</v>
      </c>
      <c r="DD155">
        <v>1774666326.5</v>
      </c>
      <c r="DE155">
        <v>2</v>
      </c>
      <c r="DF155">
        <v>0.343</v>
      </c>
      <c r="DG155">
        <v>-0.026</v>
      </c>
      <c r="DH155">
        <v>-0.36</v>
      </c>
      <c r="DI155">
        <v>0.298</v>
      </c>
      <c r="DJ155">
        <v>420</v>
      </c>
      <c r="DK155">
        <v>22</v>
      </c>
      <c r="DL155">
        <v>0.17</v>
      </c>
      <c r="DM155">
        <v>0.02</v>
      </c>
      <c r="DN155">
        <v>-0.37677845</v>
      </c>
      <c r="DO155">
        <v>0.1463125553470926</v>
      </c>
      <c r="DP155">
        <v>0.03890798940188891</v>
      </c>
      <c r="DQ155">
        <v>0</v>
      </c>
      <c r="DR155">
        <v>-0.00669927575</v>
      </c>
      <c r="DS155">
        <v>0.0002505231894934525</v>
      </c>
      <c r="DT155">
        <v>0.0005487010456062914</v>
      </c>
      <c r="DU155">
        <v>1</v>
      </c>
      <c r="DV155">
        <v>1</v>
      </c>
      <c r="DW155">
        <v>2</v>
      </c>
      <c r="DX155" t="s">
        <v>367</v>
      </c>
      <c r="DY155">
        <v>3.13044</v>
      </c>
      <c r="DZ155">
        <v>2.80635</v>
      </c>
      <c r="EA155">
        <v>0.09976740000000001</v>
      </c>
      <c r="EB155">
        <v>0.09947930000000001</v>
      </c>
      <c r="EC155">
        <v>0.105989</v>
      </c>
      <c r="ED155">
        <v>0.1057</v>
      </c>
      <c r="EE155">
        <v>21150</v>
      </c>
      <c r="EF155">
        <v>27419.8</v>
      </c>
      <c r="EG155">
        <v>26448.9</v>
      </c>
      <c r="EH155">
        <v>33001.6</v>
      </c>
      <c r="EI155">
        <v>34926.4</v>
      </c>
      <c r="EJ155">
        <v>40306.3</v>
      </c>
      <c r="EK155">
        <v>41098.7</v>
      </c>
      <c r="EL155">
        <v>46060.9</v>
      </c>
      <c r="EM155">
        <v>2.03507</v>
      </c>
      <c r="EN155">
        <v>2.0013</v>
      </c>
      <c r="EO155">
        <v>0.11716</v>
      </c>
      <c r="EP155">
        <v>0</v>
      </c>
      <c r="EQ155">
        <v>25.7443</v>
      </c>
      <c r="ER155">
        <v>999.9</v>
      </c>
      <c r="ES155">
        <v>67.5</v>
      </c>
      <c r="ET155">
        <v>27.4</v>
      </c>
      <c r="EU155">
        <v>24.4818</v>
      </c>
      <c r="EV155">
        <v>61.1326</v>
      </c>
      <c r="EW155">
        <v>31.5905</v>
      </c>
      <c r="EX155">
        <v>1</v>
      </c>
      <c r="EY155">
        <v>0.291082</v>
      </c>
      <c r="EZ155">
        <v>0.454646</v>
      </c>
      <c r="FA155">
        <v>20.2751</v>
      </c>
      <c r="FB155">
        <v>5.18854</v>
      </c>
      <c r="FC155">
        <v>11.9441</v>
      </c>
      <c r="FD155">
        <v>4.9559</v>
      </c>
      <c r="FE155">
        <v>3.285</v>
      </c>
      <c r="FF155">
        <v>9999</v>
      </c>
      <c r="FG155">
        <v>9999</v>
      </c>
      <c r="FH155">
        <v>9999</v>
      </c>
      <c r="FI155">
        <v>999.9</v>
      </c>
      <c r="FJ155">
        <v>1.86127</v>
      </c>
      <c r="FK155">
        <v>1.86264</v>
      </c>
      <c r="FL155">
        <v>1.86005</v>
      </c>
      <c r="FM155">
        <v>1.85837</v>
      </c>
      <c r="FN155">
        <v>1.86217</v>
      </c>
      <c r="FO155">
        <v>1.85888</v>
      </c>
      <c r="FP155">
        <v>1.85791</v>
      </c>
      <c r="FQ155">
        <v>1.86081</v>
      </c>
      <c r="FR155">
        <v>0</v>
      </c>
      <c r="FS155">
        <v>0</v>
      </c>
      <c r="FT155">
        <v>0</v>
      </c>
      <c r="FU155">
        <v>4.5</v>
      </c>
      <c r="FV155" t="s">
        <v>361</v>
      </c>
      <c r="FW155" t="s">
        <v>362</v>
      </c>
      <c r="FX155" t="s">
        <v>363</v>
      </c>
      <c r="FY155" t="s">
        <v>364</v>
      </c>
      <c r="FZ155" t="s">
        <v>364</v>
      </c>
      <c r="GA155" t="s">
        <v>363</v>
      </c>
      <c r="GB155">
        <v>0</v>
      </c>
      <c r="GC155">
        <v>100</v>
      </c>
      <c r="GD155">
        <v>100</v>
      </c>
      <c r="GE155">
        <v>-0.362</v>
      </c>
      <c r="GF155">
        <v>0.2978</v>
      </c>
      <c r="GG155">
        <v>-1.589593225013521</v>
      </c>
      <c r="GH155">
        <v>0.00192992804097616</v>
      </c>
      <c r="GI155">
        <v>3.244687122451424E-06</v>
      </c>
      <c r="GJ155">
        <v>-2.087531120305573E-09</v>
      </c>
      <c r="GK155">
        <v>0.05776174702018427</v>
      </c>
      <c r="GL155">
        <v>0.005089068596103195</v>
      </c>
      <c r="GM155">
        <v>0.0003257216593697226</v>
      </c>
      <c r="GN155">
        <v>-1.562898368296355E-06</v>
      </c>
      <c r="GO155">
        <v>0</v>
      </c>
      <c r="GP155">
        <v>1257</v>
      </c>
      <c r="GQ155">
        <v>1</v>
      </c>
      <c r="GR155">
        <v>31</v>
      </c>
      <c r="GS155">
        <v>267</v>
      </c>
      <c r="GT155">
        <v>266.9</v>
      </c>
      <c r="GU155">
        <v>1.07788</v>
      </c>
      <c r="GV155">
        <v>2.39868</v>
      </c>
      <c r="GW155">
        <v>1.44775</v>
      </c>
      <c r="GX155">
        <v>2.20215</v>
      </c>
      <c r="GY155">
        <v>1.44653</v>
      </c>
      <c r="GZ155">
        <v>2.2583</v>
      </c>
      <c r="HA155">
        <v>33.1545</v>
      </c>
      <c r="HB155">
        <v>14.7362</v>
      </c>
      <c r="HC155">
        <v>18</v>
      </c>
      <c r="HD155">
        <v>531.693</v>
      </c>
      <c r="HE155">
        <v>523.307</v>
      </c>
      <c r="HF155">
        <v>25.0001</v>
      </c>
      <c r="HG155">
        <v>30.7065</v>
      </c>
      <c r="HH155">
        <v>30.0002</v>
      </c>
      <c r="HI155">
        <v>31.0548</v>
      </c>
      <c r="HJ155">
        <v>31.0594</v>
      </c>
      <c r="HK155">
        <v>21.5679</v>
      </c>
      <c r="HL155">
        <v>20.0583</v>
      </c>
      <c r="HM155">
        <v>100</v>
      </c>
      <c r="HN155">
        <v>25</v>
      </c>
      <c r="HO155">
        <v>420</v>
      </c>
      <c r="HP155">
        <v>21.5</v>
      </c>
      <c r="HQ155">
        <v>103.15</v>
      </c>
      <c r="HR155">
        <v>102.024</v>
      </c>
    </row>
    <row r="156" spans="1:226">
      <c r="A156">
        <v>138</v>
      </c>
      <c r="B156">
        <v>1774682344.5</v>
      </c>
      <c r="C156">
        <v>598.5</v>
      </c>
      <c r="D156" t="s">
        <v>638</v>
      </c>
      <c r="E156" t="s">
        <v>639</v>
      </c>
      <c r="F156">
        <v>5</v>
      </c>
      <c r="I156">
        <v>1774682341.6</v>
      </c>
      <c r="J156">
        <f>(K156)/1000</f>
        <v>0</v>
      </c>
      <c r="K156">
        <f>IF(BF156, AN156, AH156)</f>
        <v>0</v>
      </c>
      <c r="L156">
        <f>IF(BF156, AI156, AG156)</f>
        <v>0</v>
      </c>
      <c r="M156">
        <f>BH156 - IF(AU156&gt;1, L156*BB156*100.0/(AW156), 0)</f>
        <v>0</v>
      </c>
      <c r="N156">
        <f>((T156-J156/2)*M156-L156)/(T156+J156/2)</f>
        <v>0</v>
      </c>
      <c r="O156">
        <f>N156*(BO156+BP156)/1000.0</f>
        <v>0</v>
      </c>
      <c r="P156">
        <f>(BH156 - IF(AU156&gt;1, L156*BB156*100.0/(AW156), 0))*(BO156+BP156)/1000.0</f>
        <v>0</v>
      </c>
      <c r="Q156">
        <f>2.0/((1/S156-1/R156)+SIGN(S156)*SQRT((1/S156-1/R156)*(1/S156-1/R156) + 4*BC156/((BC156+1)*(BC156+1))*(2*1/S156*1/R156-1/R156*1/R156)))</f>
        <v>0</v>
      </c>
      <c r="R156">
        <f>IF(LEFT(BD156,1)&lt;&gt;"0",IF(LEFT(BD156,1)="1",3.0,BE156),$D$5+$E$5*(BV156*BO156/($K$5*1000))+$F$5*(BV156*BO156/($K$5*1000))*MAX(MIN(BB156,$J$5),$I$5)*MAX(MIN(BB156,$J$5),$I$5)+$G$5*MAX(MIN(BB156,$J$5),$I$5)*(BV156*BO156/($K$5*1000))+$H$5*(BV156*BO156/($K$5*1000))*(BV156*BO156/($K$5*1000)))</f>
        <v>0</v>
      </c>
      <c r="S156">
        <f>J156*(1000-(1000*0.61365*exp(17.502*W156/(240.97+W156))/(BO156+BP156)+BJ156)/2)/(1000*0.61365*exp(17.502*W156/(240.97+W156))/(BO156+BP156)-BJ156)</f>
        <v>0</v>
      </c>
      <c r="T156">
        <f>1/((BC156+1)/(Q156/1.6)+1/(R156/1.37)) + BC156/((BC156+1)/(Q156/1.6) + BC156/(R156/1.37))</f>
        <v>0</v>
      </c>
      <c r="U156">
        <f>(AX156*BA156)</f>
        <v>0</v>
      </c>
      <c r="V156">
        <f>(BQ156+(U156+2*0.95*5.67E-8*(((BQ156+$B$9)+273)^4-(BQ156+273)^4)-44100*J156)/(1.84*29.3*R156+8*0.95*5.67E-8*(BQ156+273)^3))</f>
        <v>0</v>
      </c>
      <c r="W156">
        <f>($C$9*BR156+$D$9*BS156+$E$9*V156)</f>
        <v>0</v>
      </c>
      <c r="X156">
        <f>0.61365*exp(17.502*W156/(240.97+W156))</f>
        <v>0</v>
      </c>
      <c r="Y156">
        <f>(Z156/AA156*100)</f>
        <v>0</v>
      </c>
      <c r="Z156">
        <f>BJ156*(BO156+BP156)/1000</f>
        <v>0</v>
      </c>
      <c r="AA156">
        <f>0.61365*exp(17.502*BQ156/(240.97+BQ156))</f>
        <v>0</v>
      </c>
      <c r="AB156">
        <f>(X156-BJ156*(BO156+BP156)/1000)</f>
        <v>0</v>
      </c>
      <c r="AC156">
        <f>(-J156*44100)</f>
        <v>0</v>
      </c>
      <c r="AD156">
        <f>2*29.3*R156*0.92*(BQ156-W156)</f>
        <v>0</v>
      </c>
      <c r="AE156">
        <f>2*0.95*5.67E-8*(((BQ156+$B$9)+273)^4-(W156+273)^4)</f>
        <v>0</v>
      </c>
      <c r="AF156">
        <f>U156+AE156+AC156+AD156</f>
        <v>0</v>
      </c>
      <c r="AG156">
        <f>BN156*AU156*(BI156-BH156*(1000-AU156*BK156)/(1000-AU156*BJ156))/(100*BB156)</f>
        <v>0</v>
      </c>
      <c r="AH156">
        <f>1000*BN156*AU156*(BJ156-BK156)/(100*BB156*(1000-AU156*BJ156))</f>
        <v>0</v>
      </c>
      <c r="AI156">
        <f>(AJ156 - AK156 - BO156*1E3/(8.314*(BQ156+273.15)) * AM156/BN156 * AL156) * BN156/(100*BB156) * (1000 - BK156)/1000</f>
        <v>0</v>
      </c>
      <c r="AJ156">
        <v>429.219909104952</v>
      </c>
      <c r="AK156">
        <v>428.8682545454546</v>
      </c>
      <c r="AL156">
        <v>7.973202708477831E-06</v>
      </c>
      <c r="AM156">
        <v>61.35787655002243</v>
      </c>
      <c r="AN156">
        <f>(AP156 - AO156 + BO156*1E3/(8.314*(BQ156+273.15)) * AR156/BN156 * AQ156) * BN156/(100*BB156) * 1000/(1000 - AP156)</f>
        <v>0</v>
      </c>
      <c r="AO156">
        <v>21.54497116755416</v>
      </c>
      <c r="AP156">
        <v>21.53942517482518</v>
      </c>
      <c r="AQ156">
        <v>1.564361884498531E-06</v>
      </c>
      <c r="AR156">
        <v>91.88205700752289</v>
      </c>
      <c r="AS156">
        <v>0</v>
      </c>
      <c r="AT156">
        <v>0</v>
      </c>
      <c r="AU156">
        <f>IF(AS156*$H$15&gt;=AW156,1.0,(AW156/(AW156-AS156*$H$15)))</f>
        <v>0</v>
      </c>
      <c r="AV156">
        <f>(AU156-1)*100</f>
        <v>0</v>
      </c>
      <c r="AW156">
        <f>MAX(0,($B$15+$C$15*BV156)/(1+$D$15*BV156)*BO156/(BQ156+273)*$E$15)</f>
        <v>0</v>
      </c>
      <c r="AX156">
        <f>$B$13*BW156+$C$13*BX156+$F$13*CI156*(1-CL156)</f>
        <v>0</v>
      </c>
      <c r="AY156">
        <f>AX156*AZ156</f>
        <v>0</v>
      </c>
      <c r="AZ156">
        <f>($B$13*$D$11+$C$13*$D$11+$F$13*((CV156+CN156)/MAX(CV156+CN156+CW156, 0.1)*$I$11+CW156/MAX(CV156+CN156+CW156, 0.1)*$J$11))/($B$13+$C$13+$F$13)</f>
        <v>0</v>
      </c>
      <c r="BA156">
        <f>($B$13*$K$11+$C$13*$K$11+$F$13*((CV156+CN156)/MAX(CV156+CN156+CW156, 0.1)*$P$11+CW156/MAX(CV156+CN156+CW156, 0.1)*$Q$11))/($B$13+$C$13+$F$13)</f>
        <v>0</v>
      </c>
      <c r="BB156">
        <v>6</v>
      </c>
      <c r="BC156">
        <v>0.5</v>
      </c>
      <c r="BD156" t="s">
        <v>358</v>
      </c>
      <c r="BE156">
        <v>2</v>
      </c>
      <c r="BF156" t="b">
        <v>1</v>
      </c>
      <c r="BG156">
        <v>1774682341.6</v>
      </c>
      <c r="BH156">
        <v>419.6228</v>
      </c>
      <c r="BI156">
        <v>419.9814</v>
      </c>
      <c r="BJ156">
        <v>21.5389</v>
      </c>
      <c r="BK156">
        <v>21.54506</v>
      </c>
      <c r="BL156">
        <v>419.984</v>
      </c>
      <c r="BM156">
        <v>21.24108</v>
      </c>
      <c r="BN156">
        <v>500.0240000000001</v>
      </c>
      <c r="BO156">
        <v>101.0246</v>
      </c>
      <c r="BP156">
        <v>0.10000555</v>
      </c>
      <c r="BQ156">
        <v>26.7734</v>
      </c>
      <c r="BR156">
        <v>27.66033</v>
      </c>
      <c r="BS156">
        <v>999.9</v>
      </c>
      <c r="BT156">
        <v>0</v>
      </c>
      <c r="BU156">
        <v>0</v>
      </c>
      <c r="BV156">
        <v>10000.195</v>
      </c>
      <c r="BW156">
        <v>0</v>
      </c>
      <c r="BX156">
        <v>0.3833920000000001</v>
      </c>
      <c r="BY156">
        <v>-0.3585692</v>
      </c>
      <c r="BZ156">
        <v>428.8599</v>
      </c>
      <c r="CA156">
        <v>429.2291</v>
      </c>
      <c r="CB156">
        <v>-0.006163597</v>
      </c>
      <c r="CC156">
        <v>419.9814</v>
      </c>
      <c r="CD156">
        <v>21.54506</v>
      </c>
      <c r="CE156">
        <v>2.175959</v>
      </c>
      <c r="CF156">
        <v>2.176582000000001</v>
      </c>
      <c r="CG156">
        <v>18.78642</v>
      </c>
      <c r="CH156">
        <v>18.79098</v>
      </c>
      <c r="CI156">
        <v>1499.999</v>
      </c>
      <c r="CJ156">
        <v>0</v>
      </c>
      <c r="CK156">
        <v>1</v>
      </c>
      <c r="CL156">
        <v>0</v>
      </c>
      <c r="CM156">
        <v>1.91286</v>
      </c>
      <c r="CN156">
        <v>0</v>
      </c>
      <c r="CO156">
        <v>78.45525000000001</v>
      </c>
      <c r="CP156">
        <v>7673.486999999999</v>
      </c>
      <c r="CQ156">
        <v>38.2624</v>
      </c>
      <c r="CR156">
        <v>39.5683</v>
      </c>
      <c r="CS156">
        <v>38.9496</v>
      </c>
      <c r="CT156">
        <v>38.125</v>
      </c>
      <c r="CU156">
        <v>38.375</v>
      </c>
      <c r="CV156">
        <v>0</v>
      </c>
      <c r="CW156">
        <v>1499.999</v>
      </c>
      <c r="CX156">
        <v>0</v>
      </c>
      <c r="CY156">
        <v>1774682342.6</v>
      </c>
      <c r="CZ156">
        <v>0</v>
      </c>
      <c r="DA156">
        <v>1774666326.5</v>
      </c>
      <c r="DB156" t="s">
        <v>359</v>
      </c>
      <c r="DC156">
        <v>1774666322</v>
      </c>
      <c r="DD156">
        <v>1774666326.5</v>
      </c>
      <c r="DE156">
        <v>2</v>
      </c>
      <c r="DF156">
        <v>0.343</v>
      </c>
      <c r="DG156">
        <v>-0.026</v>
      </c>
      <c r="DH156">
        <v>-0.36</v>
      </c>
      <c r="DI156">
        <v>0.298</v>
      </c>
      <c r="DJ156">
        <v>420</v>
      </c>
      <c r="DK156">
        <v>22</v>
      </c>
      <c r="DL156">
        <v>0.17</v>
      </c>
      <c r="DM156">
        <v>0.02</v>
      </c>
      <c r="DN156">
        <v>-0.36518175</v>
      </c>
      <c r="DO156">
        <v>0.008160495309569339</v>
      </c>
      <c r="DP156">
        <v>0.03080048401141612</v>
      </c>
      <c r="DQ156">
        <v>1</v>
      </c>
      <c r="DR156">
        <v>-0.00651021</v>
      </c>
      <c r="DS156">
        <v>-0.0003661479174483781</v>
      </c>
      <c r="DT156">
        <v>0.0005040745364874127</v>
      </c>
      <c r="DU156">
        <v>1</v>
      </c>
      <c r="DV156">
        <v>2</v>
      </c>
      <c r="DW156">
        <v>2</v>
      </c>
      <c r="DX156" t="s">
        <v>360</v>
      </c>
      <c r="DY156">
        <v>3.13055</v>
      </c>
      <c r="DZ156">
        <v>2.80657</v>
      </c>
      <c r="EA156">
        <v>0.0997659</v>
      </c>
      <c r="EB156">
        <v>0.0994796</v>
      </c>
      <c r="EC156">
        <v>0.105993</v>
      </c>
      <c r="ED156">
        <v>0.1057</v>
      </c>
      <c r="EE156">
        <v>21150</v>
      </c>
      <c r="EF156">
        <v>27419.5</v>
      </c>
      <c r="EG156">
        <v>26448.9</v>
      </c>
      <c r="EH156">
        <v>33001.2</v>
      </c>
      <c r="EI156">
        <v>34926.3</v>
      </c>
      <c r="EJ156">
        <v>40305.9</v>
      </c>
      <c r="EK156">
        <v>41098.7</v>
      </c>
      <c r="EL156">
        <v>46060.5</v>
      </c>
      <c r="EM156">
        <v>2.03507</v>
      </c>
      <c r="EN156">
        <v>2.00102</v>
      </c>
      <c r="EO156">
        <v>0.117067</v>
      </c>
      <c r="EP156">
        <v>0</v>
      </c>
      <c r="EQ156">
        <v>25.7423</v>
      </c>
      <c r="ER156">
        <v>999.9</v>
      </c>
      <c r="ES156">
        <v>67.5</v>
      </c>
      <c r="ET156">
        <v>27.4</v>
      </c>
      <c r="EU156">
        <v>24.4825</v>
      </c>
      <c r="EV156">
        <v>61.1526</v>
      </c>
      <c r="EW156">
        <v>31.5144</v>
      </c>
      <c r="EX156">
        <v>1</v>
      </c>
      <c r="EY156">
        <v>0.29096</v>
      </c>
      <c r="EZ156">
        <v>0.45558</v>
      </c>
      <c r="FA156">
        <v>20.2749</v>
      </c>
      <c r="FB156">
        <v>5.18854</v>
      </c>
      <c r="FC156">
        <v>11.9441</v>
      </c>
      <c r="FD156">
        <v>4.9556</v>
      </c>
      <c r="FE156">
        <v>3.285</v>
      </c>
      <c r="FF156">
        <v>9999</v>
      </c>
      <c r="FG156">
        <v>9999</v>
      </c>
      <c r="FH156">
        <v>9999</v>
      </c>
      <c r="FI156">
        <v>999.9</v>
      </c>
      <c r="FJ156">
        <v>1.86127</v>
      </c>
      <c r="FK156">
        <v>1.86264</v>
      </c>
      <c r="FL156">
        <v>1.86005</v>
      </c>
      <c r="FM156">
        <v>1.85837</v>
      </c>
      <c r="FN156">
        <v>1.86217</v>
      </c>
      <c r="FO156">
        <v>1.85888</v>
      </c>
      <c r="FP156">
        <v>1.85791</v>
      </c>
      <c r="FQ156">
        <v>1.86081</v>
      </c>
      <c r="FR156">
        <v>0</v>
      </c>
      <c r="FS156">
        <v>0</v>
      </c>
      <c r="FT156">
        <v>0</v>
      </c>
      <c r="FU156">
        <v>4.5</v>
      </c>
      <c r="FV156" t="s">
        <v>361</v>
      </c>
      <c r="FW156" t="s">
        <v>362</v>
      </c>
      <c r="FX156" t="s">
        <v>363</v>
      </c>
      <c r="FY156" t="s">
        <v>364</v>
      </c>
      <c r="FZ156" t="s">
        <v>364</v>
      </c>
      <c r="GA156" t="s">
        <v>363</v>
      </c>
      <c r="GB156">
        <v>0</v>
      </c>
      <c r="GC156">
        <v>100</v>
      </c>
      <c r="GD156">
        <v>100</v>
      </c>
      <c r="GE156">
        <v>-0.361</v>
      </c>
      <c r="GF156">
        <v>0.2978</v>
      </c>
      <c r="GG156">
        <v>-1.589593225013521</v>
      </c>
      <c r="GH156">
        <v>0.00192992804097616</v>
      </c>
      <c r="GI156">
        <v>3.244687122451424E-06</v>
      </c>
      <c r="GJ156">
        <v>-2.087531120305573E-09</v>
      </c>
      <c r="GK156">
        <v>0.05776174702018427</v>
      </c>
      <c r="GL156">
        <v>0.005089068596103195</v>
      </c>
      <c r="GM156">
        <v>0.0003257216593697226</v>
      </c>
      <c r="GN156">
        <v>-1.562898368296355E-06</v>
      </c>
      <c r="GO156">
        <v>0</v>
      </c>
      <c r="GP156">
        <v>1257</v>
      </c>
      <c r="GQ156">
        <v>1</v>
      </c>
      <c r="GR156">
        <v>31</v>
      </c>
      <c r="GS156">
        <v>267</v>
      </c>
      <c r="GT156">
        <v>267</v>
      </c>
      <c r="GU156">
        <v>1.0791</v>
      </c>
      <c r="GV156">
        <v>2.3938</v>
      </c>
      <c r="GW156">
        <v>1.44775</v>
      </c>
      <c r="GX156">
        <v>2.20337</v>
      </c>
      <c r="GY156">
        <v>1.44653</v>
      </c>
      <c r="GZ156">
        <v>2.31079</v>
      </c>
      <c r="HA156">
        <v>33.1545</v>
      </c>
      <c r="HB156">
        <v>14.7362</v>
      </c>
      <c r="HC156">
        <v>18</v>
      </c>
      <c r="HD156">
        <v>531.708</v>
      </c>
      <c r="HE156">
        <v>523.131</v>
      </c>
      <c r="HF156">
        <v>25.0001</v>
      </c>
      <c r="HG156">
        <v>30.7069</v>
      </c>
      <c r="HH156">
        <v>30</v>
      </c>
      <c r="HI156">
        <v>31.0565</v>
      </c>
      <c r="HJ156">
        <v>31.0606</v>
      </c>
      <c r="HK156">
        <v>21.5674</v>
      </c>
      <c r="HL156">
        <v>20.0583</v>
      </c>
      <c r="HM156">
        <v>100</v>
      </c>
      <c r="HN156">
        <v>25</v>
      </c>
      <c r="HO156">
        <v>420</v>
      </c>
      <c r="HP156">
        <v>21.5</v>
      </c>
      <c r="HQ156">
        <v>103.15</v>
      </c>
      <c r="HR156">
        <v>102.023</v>
      </c>
    </row>
    <row r="157" spans="1:226">
      <c r="A157">
        <v>139</v>
      </c>
      <c r="B157">
        <v>1774682348.5</v>
      </c>
      <c r="C157">
        <v>602.5</v>
      </c>
      <c r="D157" t="s">
        <v>640</v>
      </c>
      <c r="E157" t="s">
        <v>641</v>
      </c>
      <c r="F157">
        <v>5</v>
      </c>
      <c r="I157">
        <v>1774682345.6</v>
      </c>
      <c r="J157">
        <f>(K157)/1000</f>
        <v>0</v>
      </c>
      <c r="K157">
        <f>IF(BF157, AN157, AH157)</f>
        <v>0</v>
      </c>
      <c r="L157">
        <f>IF(BF157, AI157, AG157)</f>
        <v>0</v>
      </c>
      <c r="M157">
        <f>BH157 - IF(AU157&gt;1, L157*BB157*100.0/(AW157), 0)</f>
        <v>0</v>
      </c>
      <c r="N157">
        <f>((T157-J157/2)*M157-L157)/(T157+J157/2)</f>
        <v>0</v>
      </c>
      <c r="O157">
        <f>N157*(BO157+BP157)/1000.0</f>
        <v>0</v>
      </c>
      <c r="P157">
        <f>(BH157 - IF(AU157&gt;1, L157*BB157*100.0/(AW157), 0))*(BO157+BP157)/1000.0</f>
        <v>0</v>
      </c>
      <c r="Q157">
        <f>2.0/((1/S157-1/R157)+SIGN(S157)*SQRT((1/S157-1/R157)*(1/S157-1/R157) + 4*BC157/((BC157+1)*(BC157+1))*(2*1/S157*1/R157-1/R157*1/R157)))</f>
        <v>0</v>
      </c>
      <c r="R157">
        <f>IF(LEFT(BD157,1)&lt;&gt;"0",IF(LEFT(BD157,1)="1",3.0,BE157),$D$5+$E$5*(BV157*BO157/($K$5*1000))+$F$5*(BV157*BO157/($K$5*1000))*MAX(MIN(BB157,$J$5),$I$5)*MAX(MIN(BB157,$J$5),$I$5)+$G$5*MAX(MIN(BB157,$J$5),$I$5)*(BV157*BO157/($K$5*1000))+$H$5*(BV157*BO157/($K$5*1000))*(BV157*BO157/($K$5*1000)))</f>
        <v>0</v>
      </c>
      <c r="S157">
        <f>J157*(1000-(1000*0.61365*exp(17.502*W157/(240.97+W157))/(BO157+BP157)+BJ157)/2)/(1000*0.61365*exp(17.502*W157/(240.97+W157))/(BO157+BP157)-BJ157)</f>
        <v>0</v>
      </c>
      <c r="T157">
        <f>1/((BC157+1)/(Q157/1.6)+1/(R157/1.37)) + BC157/((BC157+1)/(Q157/1.6) + BC157/(R157/1.37))</f>
        <v>0</v>
      </c>
      <c r="U157">
        <f>(AX157*BA157)</f>
        <v>0</v>
      </c>
      <c r="V157">
        <f>(BQ157+(U157+2*0.95*5.67E-8*(((BQ157+$B$9)+273)^4-(BQ157+273)^4)-44100*J157)/(1.84*29.3*R157+8*0.95*5.67E-8*(BQ157+273)^3))</f>
        <v>0</v>
      </c>
      <c r="W157">
        <f>($C$9*BR157+$D$9*BS157+$E$9*V157)</f>
        <v>0</v>
      </c>
      <c r="X157">
        <f>0.61365*exp(17.502*W157/(240.97+W157))</f>
        <v>0</v>
      </c>
      <c r="Y157">
        <f>(Z157/AA157*100)</f>
        <v>0</v>
      </c>
      <c r="Z157">
        <f>BJ157*(BO157+BP157)/1000</f>
        <v>0</v>
      </c>
      <c r="AA157">
        <f>0.61365*exp(17.502*BQ157/(240.97+BQ157))</f>
        <v>0</v>
      </c>
      <c r="AB157">
        <f>(X157-BJ157*(BO157+BP157)/1000)</f>
        <v>0</v>
      </c>
      <c r="AC157">
        <f>(-J157*44100)</f>
        <v>0</v>
      </c>
      <c r="AD157">
        <f>2*29.3*R157*0.92*(BQ157-W157)</f>
        <v>0</v>
      </c>
      <c r="AE157">
        <f>2*0.95*5.67E-8*(((BQ157+$B$9)+273)^4-(W157+273)^4)</f>
        <v>0</v>
      </c>
      <c r="AF157">
        <f>U157+AE157+AC157+AD157</f>
        <v>0</v>
      </c>
      <c r="AG157">
        <f>BN157*AU157*(BI157-BH157*(1000-AU157*BK157)/(1000-AU157*BJ157))/(100*BB157)</f>
        <v>0</v>
      </c>
      <c r="AH157">
        <f>1000*BN157*AU157*(BJ157-BK157)/(100*BB157*(1000-AU157*BJ157))</f>
        <v>0</v>
      </c>
      <c r="AI157">
        <f>(AJ157 - AK157 - BO157*1E3/(8.314*(BQ157+273.15)) * AM157/BN157 * AL157) * BN157/(100*BB157) * (1000 - BK157)/1000</f>
        <v>0</v>
      </c>
      <c r="AJ157">
        <v>429.2681305525413</v>
      </c>
      <c r="AK157">
        <v>428.8880545454543</v>
      </c>
      <c r="AL157">
        <v>1.145893435625035E-05</v>
      </c>
      <c r="AM157">
        <v>61.35787655002243</v>
      </c>
      <c r="AN157">
        <f>(AP157 - AO157 + BO157*1E3/(8.314*(BQ157+273.15)) * AR157/BN157 * AQ157) * BN157/(100*BB157) * 1000/(1000 - AP157)</f>
        <v>0</v>
      </c>
      <c r="AO157">
        <v>21.54510996304525</v>
      </c>
      <c r="AP157">
        <v>21.54049160839162</v>
      </c>
      <c r="AQ157">
        <v>1.581347304490873E-06</v>
      </c>
      <c r="AR157">
        <v>91.88205700752289</v>
      </c>
      <c r="AS157">
        <v>0</v>
      </c>
      <c r="AT157">
        <v>0</v>
      </c>
      <c r="AU157">
        <f>IF(AS157*$H$15&gt;=AW157,1.0,(AW157/(AW157-AS157*$H$15)))</f>
        <v>0</v>
      </c>
      <c r="AV157">
        <f>(AU157-1)*100</f>
        <v>0</v>
      </c>
      <c r="AW157">
        <f>MAX(0,($B$15+$C$15*BV157)/(1+$D$15*BV157)*BO157/(BQ157+273)*$E$15)</f>
        <v>0</v>
      </c>
      <c r="AX157">
        <f>$B$13*BW157+$C$13*BX157+$F$13*CI157*(1-CL157)</f>
        <v>0</v>
      </c>
      <c r="AY157">
        <f>AX157*AZ157</f>
        <v>0</v>
      </c>
      <c r="AZ157">
        <f>($B$13*$D$11+$C$13*$D$11+$F$13*((CV157+CN157)/MAX(CV157+CN157+CW157, 0.1)*$I$11+CW157/MAX(CV157+CN157+CW157, 0.1)*$J$11))/($B$13+$C$13+$F$13)</f>
        <v>0</v>
      </c>
      <c r="BA157">
        <f>($B$13*$K$11+$C$13*$K$11+$F$13*((CV157+CN157)/MAX(CV157+CN157+CW157, 0.1)*$P$11+CW157/MAX(CV157+CN157+CW157, 0.1)*$Q$11))/($B$13+$C$13+$F$13)</f>
        <v>0</v>
      </c>
      <c r="BB157">
        <v>6</v>
      </c>
      <c r="BC157">
        <v>0.5</v>
      </c>
      <c r="BD157" t="s">
        <v>358</v>
      </c>
      <c r="BE157">
        <v>2</v>
      </c>
      <c r="BF157" t="b">
        <v>1</v>
      </c>
      <c r="BG157">
        <v>1774682345.6</v>
      </c>
      <c r="BH157">
        <v>419.6437</v>
      </c>
      <c r="BI157">
        <v>420.0106000000001</v>
      </c>
      <c r="BJ157">
        <v>21.54001</v>
      </c>
      <c r="BK157">
        <v>21.54597</v>
      </c>
      <c r="BL157">
        <v>420.0049</v>
      </c>
      <c r="BM157">
        <v>21.24216</v>
      </c>
      <c r="BN157">
        <v>500.0363</v>
      </c>
      <c r="BO157">
        <v>101.0244</v>
      </c>
      <c r="BP157">
        <v>0.09988871000000002</v>
      </c>
      <c r="BQ157">
        <v>26.77054</v>
      </c>
      <c r="BR157">
        <v>27.66248</v>
      </c>
      <c r="BS157">
        <v>999.9</v>
      </c>
      <c r="BT157">
        <v>0</v>
      </c>
      <c r="BU157">
        <v>0</v>
      </c>
      <c r="BV157">
        <v>10014.178</v>
      </c>
      <c r="BW157">
        <v>0</v>
      </c>
      <c r="BX157">
        <v>0.3833920000000001</v>
      </c>
      <c r="BY157">
        <v>-0.3669341</v>
      </c>
      <c r="BZ157">
        <v>428.8815</v>
      </c>
      <c r="CA157">
        <v>429.2593</v>
      </c>
      <c r="CB157">
        <v>-0.005948259</v>
      </c>
      <c r="CC157">
        <v>420.0106000000001</v>
      </c>
      <c r="CD157">
        <v>21.54597</v>
      </c>
      <c r="CE157">
        <v>2.176064</v>
      </c>
      <c r="CF157">
        <v>2.176667000000001</v>
      </c>
      <c r="CG157">
        <v>18.78719</v>
      </c>
      <c r="CH157">
        <v>18.79159</v>
      </c>
      <c r="CI157">
        <v>1500.004</v>
      </c>
      <c r="CJ157">
        <v>0</v>
      </c>
      <c r="CK157">
        <v>1</v>
      </c>
      <c r="CL157">
        <v>0</v>
      </c>
      <c r="CM157">
        <v>1.75577</v>
      </c>
      <c r="CN157">
        <v>0</v>
      </c>
      <c r="CO157">
        <v>78.59536</v>
      </c>
      <c r="CP157">
        <v>7673.520000000001</v>
      </c>
      <c r="CQ157">
        <v>38.25</v>
      </c>
      <c r="CR157">
        <v>39.562</v>
      </c>
      <c r="CS157">
        <v>38.937</v>
      </c>
      <c r="CT157">
        <v>38.125</v>
      </c>
      <c r="CU157">
        <v>38.375</v>
      </c>
      <c r="CV157">
        <v>0</v>
      </c>
      <c r="CW157">
        <v>1500.004</v>
      </c>
      <c r="CX157">
        <v>0</v>
      </c>
      <c r="CY157">
        <v>1774682346.8</v>
      </c>
      <c r="CZ157">
        <v>0</v>
      </c>
      <c r="DA157">
        <v>1774666326.5</v>
      </c>
      <c r="DB157" t="s">
        <v>359</v>
      </c>
      <c r="DC157">
        <v>1774666322</v>
      </c>
      <c r="DD157">
        <v>1774666326.5</v>
      </c>
      <c r="DE157">
        <v>2</v>
      </c>
      <c r="DF157">
        <v>0.343</v>
      </c>
      <c r="DG157">
        <v>-0.026</v>
      </c>
      <c r="DH157">
        <v>-0.36</v>
      </c>
      <c r="DI157">
        <v>0.298</v>
      </c>
      <c r="DJ157">
        <v>420</v>
      </c>
      <c r="DK157">
        <v>22</v>
      </c>
      <c r="DL157">
        <v>0.17</v>
      </c>
      <c r="DM157">
        <v>0.02</v>
      </c>
      <c r="DN157">
        <v>-0.3712909756097561</v>
      </c>
      <c r="DO157">
        <v>0.1140870940766548</v>
      </c>
      <c r="DP157">
        <v>0.02520081450240787</v>
      </c>
      <c r="DQ157">
        <v>0</v>
      </c>
      <c r="DR157">
        <v>-0.006417390731707318</v>
      </c>
      <c r="DS157">
        <v>0.002036966341463411</v>
      </c>
      <c r="DT157">
        <v>0.0005811327224183114</v>
      </c>
      <c r="DU157">
        <v>1</v>
      </c>
      <c r="DV157">
        <v>1</v>
      </c>
      <c r="DW157">
        <v>2</v>
      </c>
      <c r="DX157" t="s">
        <v>367</v>
      </c>
      <c r="DY157">
        <v>3.13037</v>
      </c>
      <c r="DZ157">
        <v>2.80649</v>
      </c>
      <c r="EA157">
        <v>0.09977229999999999</v>
      </c>
      <c r="EB157">
        <v>0.0994809</v>
      </c>
      <c r="EC157">
        <v>0.105998</v>
      </c>
      <c r="ED157">
        <v>0.105707</v>
      </c>
      <c r="EE157">
        <v>21150.1</v>
      </c>
      <c r="EF157">
        <v>27419.3</v>
      </c>
      <c r="EG157">
        <v>26449.2</v>
      </c>
      <c r="EH157">
        <v>33001.1</v>
      </c>
      <c r="EI157">
        <v>34926.5</v>
      </c>
      <c r="EJ157">
        <v>40305.9</v>
      </c>
      <c r="EK157">
        <v>41099.2</v>
      </c>
      <c r="EL157">
        <v>46060.9</v>
      </c>
      <c r="EM157">
        <v>2.03505</v>
      </c>
      <c r="EN157">
        <v>2.00108</v>
      </c>
      <c r="EO157">
        <v>0.117514</v>
      </c>
      <c r="EP157">
        <v>0</v>
      </c>
      <c r="EQ157">
        <v>25.7423</v>
      </c>
      <c r="ER157">
        <v>999.9</v>
      </c>
      <c r="ES157">
        <v>67.5</v>
      </c>
      <c r="ET157">
        <v>27.4</v>
      </c>
      <c r="EU157">
        <v>24.4828</v>
      </c>
      <c r="EV157">
        <v>61.1126</v>
      </c>
      <c r="EW157">
        <v>31.5946</v>
      </c>
      <c r="EX157">
        <v>1</v>
      </c>
      <c r="EY157">
        <v>0.291006</v>
      </c>
      <c r="EZ157">
        <v>0.454929</v>
      </c>
      <c r="FA157">
        <v>20.2752</v>
      </c>
      <c r="FB157">
        <v>5.18794</v>
      </c>
      <c r="FC157">
        <v>11.9441</v>
      </c>
      <c r="FD157">
        <v>4.95575</v>
      </c>
      <c r="FE157">
        <v>3.285</v>
      </c>
      <c r="FF157">
        <v>9999</v>
      </c>
      <c r="FG157">
        <v>9999</v>
      </c>
      <c r="FH157">
        <v>9999</v>
      </c>
      <c r="FI157">
        <v>999.9</v>
      </c>
      <c r="FJ157">
        <v>1.86127</v>
      </c>
      <c r="FK157">
        <v>1.86264</v>
      </c>
      <c r="FL157">
        <v>1.86005</v>
      </c>
      <c r="FM157">
        <v>1.85837</v>
      </c>
      <c r="FN157">
        <v>1.86215</v>
      </c>
      <c r="FO157">
        <v>1.85887</v>
      </c>
      <c r="FP157">
        <v>1.85791</v>
      </c>
      <c r="FQ157">
        <v>1.86081</v>
      </c>
      <c r="FR157">
        <v>0</v>
      </c>
      <c r="FS157">
        <v>0</v>
      </c>
      <c r="FT157">
        <v>0</v>
      </c>
      <c r="FU157">
        <v>4.5</v>
      </c>
      <c r="FV157" t="s">
        <v>361</v>
      </c>
      <c r="FW157" t="s">
        <v>362</v>
      </c>
      <c r="FX157" t="s">
        <v>363</v>
      </c>
      <c r="FY157" t="s">
        <v>364</v>
      </c>
      <c r="FZ157" t="s">
        <v>364</v>
      </c>
      <c r="GA157" t="s">
        <v>363</v>
      </c>
      <c r="GB157">
        <v>0</v>
      </c>
      <c r="GC157">
        <v>100</v>
      </c>
      <c r="GD157">
        <v>100</v>
      </c>
      <c r="GE157">
        <v>-0.362</v>
      </c>
      <c r="GF157">
        <v>0.2979</v>
      </c>
      <c r="GG157">
        <v>-1.589593225013521</v>
      </c>
      <c r="GH157">
        <v>0.00192992804097616</v>
      </c>
      <c r="GI157">
        <v>3.244687122451424E-06</v>
      </c>
      <c r="GJ157">
        <v>-2.087531120305573E-09</v>
      </c>
      <c r="GK157">
        <v>0.05776174702018427</v>
      </c>
      <c r="GL157">
        <v>0.005089068596103195</v>
      </c>
      <c r="GM157">
        <v>0.0003257216593697226</v>
      </c>
      <c r="GN157">
        <v>-1.562898368296355E-06</v>
      </c>
      <c r="GO157">
        <v>0</v>
      </c>
      <c r="GP157">
        <v>1257</v>
      </c>
      <c r="GQ157">
        <v>1</v>
      </c>
      <c r="GR157">
        <v>31</v>
      </c>
      <c r="GS157">
        <v>267.1</v>
      </c>
      <c r="GT157">
        <v>267</v>
      </c>
      <c r="GU157">
        <v>1.0791</v>
      </c>
      <c r="GV157">
        <v>2.3938</v>
      </c>
      <c r="GW157">
        <v>1.44775</v>
      </c>
      <c r="GX157">
        <v>2.20337</v>
      </c>
      <c r="GY157">
        <v>1.44653</v>
      </c>
      <c r="GZ157">
        <v>2.34985</v>
      </c>
      <c r="HA157">
        <v>33.1545</v>
      </c>
      <c r="HB157">
        <v>14.7362</v>
      </c>
      <c r="HC157">
        <v>18</v>
      </c>
      <c r="HD157">
        <v>531.692</v>
      </c>
      <c r="HE157">
        <v>523.165</v>
      </c>
      <c r="HF157">
        <v>25</v>
      </c>
      <c r="HG157">
        <v>30.7092</v>
      </c>
      <c r="HH157">
        <v>30.0001</v>
      </c>
      <c r="HI157">
        <v>31.0565</v>
      </c>
      <c r="HJ157">
        <v>31.0606</v>
      </c>
      <c r="HK157">
        <v>21.5672</v>
      </c>
      <c r="HL157">
        <v>20.0583</v>
      </c>
      <c r="HM157">
        <v>100</v>
      </c>
      <c r="HN157">
        <v>25</v>
      </c>
      <c r="HO157">
        <v>420</v>
      </c>
      <c r="HP157">
        <v>21.5</v>
      </c>
      <c r="HQ157">
        <v>103.151</v>
      </c>
      <c r="HR157">
        <v>102.023</v>
      </c>
    </row>
    <row r="158" spans="1:226">
      <c r="A158">
        <v>140</v>
      </c>
      <c r="B158">
        <v>1774682352.5</v>
      </c>
      <c r="C158">
        <v>606.5</v>
      </c>
      <c r="D158" t="s">
        <v>642</v>
      </c>
      <c r="E158" t="s">
        <v>643</v>
      </c>
      <c r="F158">
        <v>5</v>
      </c>
      <c r="I158">
        <v>1774682349.6</v>
      </c>
      <c r="J158">
        <f>(K158)/1000</f>
        <v>0</v>
      </c>
      <c r="K158">
        <f>IF(BF158, AN158, AH158)</f>
        <v>0</v>
      </c>
      <c r="L158">
        <f>IF(BF158, AI158, AG158)</f>
        <v>0</v>
      </c>
      <c r="M158">
        <f>BH158 - IF(AU158&gt;1, L158*BB158*100.0/(AW158), 0)</f>
        <v>0</v>
      </c>
      <c r="N158">
        <f>((T158-J158/2)*M158-L158)/(T158+J158/2)</f>
        <v>0</v>
      </c>
      <c r="O158">
        <f>N158*(BO158+BP158)/1000.0</f>
        <v>0</v>
      </c>
      <c r="P158">
        <f>(BH158 - IF(AU158&gt;1, L158*BB158*100.0/(AW158), 0))*(BO158+BP158)/1000.0</f>
        <v>0</v>
      </c>
      <c r="Q158">
        <f>2.0/((1/S158-1/R158)+SIGN(S158)*SQRT((1/S158-1/R158)*(1/S158-1/R158) + 4*BC158/((BC158+1)*(BC158+1))*(2*1/S158*1/R158-1/R158*1/R158)))</f>
        <v>0</v>
      </c>
      <c r="R158">
        <f>IF(LEFT(BD158,1)&lt;&gt;"0",IF(LEFT(BD158,1)="1",3.0,BE158),$D$5+$E$5*(BV158*BO158/($K$5*1000))+$F$5*(BV158*BO158/($K$5*1000))*MAX(MIN(BB158,$J$5),$I$5)*MAX(MIN(BB158,$J$5),$I$5)+$G$5*MAX(MIN(BB158,$J$5),$I$5)*(BV158*BO158/($K$5*1000))+$H$5*(BV158*BO158/($K$5*1000))*(BV158*BO158/($K$5*1000)))</f>
        <v>0</v>
      </c>
      <c r="S158">
        <f>J158*(1000-(1000*0.61365*exp(17.502*W158/(240.97+W158))/(BO158+BP158)+BJ158)/2)/(1000*0.61365*exp(17.502*W158/(240.97+W158))/(BO158+BP158)-BJ158)</f>
        <v>0</v>
      </c>
      <c r="T158">
        <f>1/((BC158+1)/(Q158/1.6)+1/(R158/1.37)) + BC158/((BC158+1)/(Q158/1.6) + BC158/(R158/1.37))</f>
        <v>0</v>
      </c>
      <c r="U158">
        <f>(AX158*BA158)</f>
        <v>0</v>
      </c>
      <c r="V158">
        <f>(BQ158+(U158+2*0.95*5.67E-8*(((BQ158+$B$9)+273)^4-(BQ158+273)^4)-44100*J158)/(1.84*29.3*R158+8*0.95*5.67E-8*(BQ158+273)^3))</f>
        <v>0</v>
      </c>
      <c r="W158">
        <f>($C$9*BR158+$D$9*BS158+$E$9*V158)</f>
        <v>0</v>
      </c>
      <c r="X158">
        <f>0.61365*exp(17.502*W158/(240.97+W158))</f>
        <v>0</v>
      </c>
      <c r="Y158">
        <f>(Z158/AA158*100)</f>
        <v>0</v>
      </c>
      <c r="Z158">
        <f>BJ158*(BO158+BP158)/1000</f>
        <v>0</v>
      </c>
      <c r="AA158">
        <f>0.61365*exp(17.502*BQ158/(240.97+BQ158))</f>
        <v>0</v>
      </c>
      <c r="AB158">
        <f>(X158-BJ158*(BO158+BP158)/1000)</f>
        <v>0</v>
      </c>
      <c r="AC158">
        <f>(-J158*44100)</f>
        <v>0</v>
      </c>
      <c r="AD158">
        <f>2*29.3*R158*0.92*(BQ158-W158)</f>
        <v>0</v>
      </c>
      <c r="AE158">
        <f>2*0.95*5.67E-8*(((BQ158+$B$9)+273)^4-(W158+273)^4)</f>
        <v>0</v>
      </c>
      <c r="AF158">
        <f>U158+AE158+AC158+AD158</f>
        <v>0</v>
      </c>
      <c r="AG158">
        <f>BN158*AU158*(BI158-BH158*(1000-AU158*BK158)/(1000-AU158*BJ158))/(100*BB158)</f>
        <v>0</v>
      </c>
      <c r="AH158">
        <f>1000*BN158*AU158*(BJ158-BK158)/(100*BB158*(1000-AU158*BJ158))</f>
        <v>0</v>
      </c>
      <c r="AI158">
        <f>(AJ158 - AK158 - BO158*1E3/(8.314*(BQ158+273.15)) * AM158/BN158 * AL158) * BN158/(100*BB158) * (1000 - BK158)/1000</f>
        <v>0</v>
      </c>
      <c r="AJ158">
        <v>429.2608603098081</v>
      </c>
      <c r="AK158">
        <v>428.8920363636364</v>
      </c>
      <c r="AL158">
        <v>-1.241311457694856E-06</v>
      </c>
      <c r="AM158">
        <v>61.35787655002243</v>
      </c>
      <c r="AN158">
        <f>(AP158 - AO158 + BO158*1E3/(8.314*(BQ158+273.15)) * AR158/BN158 * AQ158) * BN158/(100*BB158) * 1000/(1000 - AP158)</f>
        <v>0</v>
      </c>
      <c r="AO158">
        <v>21.5466628160885</v>
      </c>
      <c r="AP158">
        <v>21.53975944055945</v>
      </c>
      <c r="AQ158">
        <v>4.635613073314064E-07</v>
      </c>
      <c r="AR158">
        <v>91.88205700752289</v>
      </c>
      <c r="AS158">
        <v>0</v>
      </c>
      <c r="AT158">
        <v>0</v>
      </c>
      <c r="AU158">
        <f>IF(AS158*$H$15&gt;=AW158,1.0,(AW158/(AW158-AS158*$H$15)))</f>
        <v>0</v>
      </c>
      <c r="AV158">
        <f>(AU158-1)*100</f>
        <v>0</v>
      </c>
      <c r="AW158">
        <f>MAX(0,($B$15+$C$15*BV158)/(1+$D$15*BV158)*BO158/(BQ158+273)*$E$15)</f>
        <v>0</v>
      </c>
      <c r="AX158">
        <f>$B$13*BW158+$C$13*BX158+$F$13*CI158*(1-CL158)</f>
        <v>0</v>
      </c>
      <c r="AY158">
        <f>AX158*AZ158</f>
        <v>0</v>
      </c>
      <c r="AZ158">
        <f>($B$13*$D$11+$C$13*$D$11+$F$13*((CV158+CN158)/MAX(CV158+CN158+CW158, 0.1)*$I$11+CW158/MAX(CV158+CN158+CW158, 0.1)*$J$11))/($B$13+$C$13+$F$13)</f>
        <v>0</v>
      </c>
      <c r="BA158">
        <f>($B$13*$K$11+$C$13*$K$11+$F$13*((CV158+CN158)/MAX(CV158+CN158+CW158, 0.1)*$P$11+CW158/MAX(CV158+CN158+CW158, 0.1)*$Q$11))/($B$13+$C$13+$F$13)</f>
        <v>0</v>
      </c>
      <c r="BB158">
        <v>6</v>
      </c>
      <c r="BC158">
        <v>0.5</v>
      </c>
      <c r="BD158" t="s">
        <v>358</v>
      </c>
      <c r="BE158">
        <v>2</v>
      </c>
      <c r="BF158" t="b">
        <v>1</v>
      </c>
      <c r="BG158">
        <v>1774682349.6</v>
      </c>
      <c r="BH158">
        <v>419.6572</v>
      </c>
      <c r="BI158">
        <v>420.017</v>
      </c>
      <c r="BJ158">
        <v>21.54026</v>
      </c>
      <c r="BK158">
        <v>21.54598</v>
      </c>
      <c r="BL158">
        <v>420.0186</v>
      </c>
      <c r="BM158">
        <v>21.24239</v>
      </c>
      <c r="BN158">
        <v>499.97</v>
      </c>
      <c r="BO158">
        <v>101.0245</v>
      </c>
      <c r="BP158">
        <v>0.09997853</v>
      </c>
      <c r="BQ158">
        <v>26.76737</v>
      </c>
      <c r="BR158">
        <v>27.65859</v>
      </c>
      <c r="BS158">
        <v>999.9</v>
      </c>
      <c r="BT158">
        <v>0</v>
      </c>
      <c r="BU158">
        <v>0</v>
      </c>
      <c r="BV158">
        <v>10004.928</v>
      </c>
      <c r="BW158">
        <v>0</v>
      </c>
      <c r="BX158">
        <v>0.3833920000000001</v>
      </c>
      <c r="BY158">
        <v>-0.3597626</v>
      </c>
      <c r="BZ158">
        <v>428.8955999999999</v>
      </c>
      <c r="CA158">
        <v>429.2659</v>
      </c>
      <c r="CB158">
        <v>-0.005718041000000001</v>
      </c>
      <c r="CC158">
        <v>420.017</v>
      </c>
      <c r="CD158">
        <v>21.54598</v>
      </c>
      <c r="CE158">
        <v>2.176093</v>
      </c>
      <c r="CF158">
        <v>2.176671</v>
      </c>
      <c r="CG158">
        <v>18.78738</v>
      </c>
      <c r="CH158">
        <v>18.79165</v>
      </c>
      <c r="CI158">
        <v>1500.004</v>
      </c>
      <c r="CJ158">
        <v>0</v>
      </c>
      <c r="CK158">
        <v>1</v>
      </c>
      <c r="CL158">
        <v>0</v>
      </c>
      <c r="CM158">
        <v>1.72878</v>
      </c>
      <c r="CN158">
        <v>0</v>
      </c>
      <c r="CO158">
        <v>78.69647999999999</v>
      </c>
      <c r="CP158">
        <v>7673.517000000002</v>
      </c>
      <c r="CQ158">
        <v>38.25</v>
      </c>
      <c r="CR158">
        <v>39.562</v>
      </c>
      <c r="CS158">
        <v>38.937</v>
      </c>
      <c r="CT158">
        <v>38.1187</v>
      </c>
      <c r="CU158">
        <v>38.3687</v>
      </c>
      <c r="CV158">
        <v>0</v>
      </c>
      <c r="CW158">
        <v>1500.004</v>
      </c>
      <c r="CX158">
        <v>0</v>
      </c>
      <c r="CY158">
        <v>1774682351</v>
      </c>
      <c r="CZ158">
        <v>0</v>
      </c>
      <c r="DA158">
        <v>1774666326.5</v>
      </c>
      <c r="DB158" t="s">
        <v>359</v>
      </c>
      <c r="DC158">
        <v>1774666322</v>
      </c>
      <c r="DD158">
        <v>1774666326.5</v>
      </c>
      <c r="DE158">
        <v>2</v>
      </c>
      <c r="DF158">
        <v>0.343</v>
      </c>
      <c r="DG158">
        <v>-0.026</v>
      </c>
      <c r="DH158">
        <v>-0.36</v>
      </c>
      <c r="DI158">
        <v>0.298</v>
      </c>
      <c r="DJ158">
        <v>420</v>
      </c>
      <c r="DK158">
        <v>22</v>
      </c>
      <c r="DL158">
        <v>0.17</v>
      </c>
      <c r="DM158">
        <v>0.02</v>
      </c>
      <c r="DN158">
        <v>-0.3652946499999999</v>
      </c>
      <c r="DO158">
        <v>0.08748884803001841</v>
      </c>
      <c r="DP158">
        <v>0.02464914974654299</v>
      </c>
      <c r="DQ158">
        <v>1</v>
      </c>
      <c r="DR158">
        <v>-0.006267309</v>
      </c>
      <c r="DS158">
        <v>0.005044567204502813</v>
      </c>
      <c r="DT158">
        <v>0.0006765287507519543</v>
      </c>
      <c r="DU158">
        <v>1</v>
      </c>
      <c r="DV158">
        <v>2</v>
      </c>
      <c r="DW158">
        <v>2</v>
      </c>
      <c r="DX158" t="s">
        <v>360</v>
      </c>
      <c r="DY158">
        <v>3.13045</v>
      </c>
      <c r="DZ158">
        <v>2.8065</v>
      </c>
      <c r="EA158">
        <v>0.0997705</v>
      </c>
      <c r="EB158">
        <v>0.0994805</v>
      </c>
      <c r="EC158">
        <v>0.105993</v>
      </c>
      <c r="ED158">
        <v>0.105699</v>
      </c>
      <c r="EE158">
        <v>21150</v>
      </c>
      <c r="EF158">
        <v>27419.9</v>
      </c>
      <c r="EG158">
        <v>26449</v>
      </c>
      <c r="EH158">
        <v>33001.7</v>
      </c>
      <c r="EI158">
        <v>34926.5</v>
      </c>
      <c r="EJ158">
        <v>40306.5</v>
      </c>
      <c r="EK158">
        <v>41099</v>
      </c>
      <c r="EL158">
        <v>46061.2</v>
      </c>
      <c r="EM158">
        <v>2.0349</v>
      </c>
      <c r="EN158">
        <v>2.00135</v>
      </c>
      <c r="EO158">
        <v>0.116341</v>
      </c>
      <c r="EP158">
        <v>0</v>
      </c>
      <c r="EQ158">
        <v>25.741</v>
      </c>
      <c r="ER158">
        <v>999.9</v>
      </c>
      <c r="ES158">
        <v>67.5</v>
      </c>
      <c r="ET158">
        <v>27.4</v>
      </c>
      <c r="EU158">
        <v>24.4807</v>
      </c>
      <c r="EV158">
        <v>61.1326</v>
      </c>
      <c r="EW158">
        <v>31.6827</v>
      </c>
      <c r="EX158">
        <v>1</v>
      </c>
      <c r="EY158">
        <v>0.291037</v>
      </c>
      <c r="EZ158">
        <v>0.455915</v>
      </c>
      <c r="FA158">
        <v>20.275</v>
      </c>
      <c r="FB158">
        <v>5.18809</v>
      </c>
      <c r="FC158">
        <v>11.9441</v>
      </c>
      <c r="FD158">
        <v>4.95565</v>
      </c>
      <c r="FE158">
        <v>3.285</v>
      </c>
      <c r="FF158">
        <v>9999</v>
      </c>
      <c r="FG158">
        <v>9999</v>
      </c>
      <c r="FH158">
        <v>9999</v>
      </c>
      <c r="FI158">
        <v>999.9</v>
      </c>
      <c r="FJ158">
        <v>1.86127</v>
      </c>
      <c r="FK158">
        <v>1.86264</v>
      </c>
      <c r="FL158">
        <v>1.86004</v>
      </c>
      <c r="FM158">
        <v>1.85837</v>
      </c>
      <c r="FN158">
        <v>1.86215</v>
      </c>
      <c r="FO158">
        <v>1.85888</v>
      </c>
      <c r="FP158">
        <v>1.85791</v>
      </c>
      <c r="FQ158">
        <v>1.86081</v>
      </c>
      <c r="FR158">
        <v>0</v>
      </c>
      <c r="FS158">
        <v>0</v>
      </c>
      <c r="FT158">
        <v>0</v>
      </c>
      <c r="FU158">
        <v>4.5</v>
      </c>
      <c r="FV158" t="s">
        <v>361</v>
      </c>
      <c r="FW158" t="s">
        <v>362</v>
      </c>
      <c r="FX158" t="s">
        <v>363</v>
      </c>
      <c r="FY158" t="s">
        <v>364</v>
      </c>
      <c r="FZ158" t="s">
        <v>364</v>
      </c>
      <c r="GA158" t="s">
        <v>363</v>
      </c>
      <c r="GB158">
        <v>0</v>
      </c>
      <c r="GC158">
        <v>100</v>
      </c>
      <c r="GD158">
        <v>100</v>
      </c>
      <c r="GE158">
        <v>-0.361</v>
      </c>
      <c r="GF158">
        <v>0.2979</v>
      </c>
      <c r="GG158">
        <v>-1.589593225013521</v>
      </c>
      <c r="GH158">
        <v>0.00192992804097616</v>
      </c>
      <c r="GI158">
        <v>3.244687122451424E-06</v>
      </c>
      <c r="GJ158">
        <v>-2.087531120305573E-09</v>
      </c>
      <c r="GK158">
        <v>0.05776174702018427</v>
      </c>
      <c r="GL158">
        <v>0.005089068596103195</v>
      </c>
      <c r="GM158">
        <v>0.0003257216593697226</v>
      </c>
      <c r="GN158">
        <v>-1.562898368296355E-06</v>
      </c>
      <c r="GO158">
        <v>0</v>
      </c>
      <c r="GP158">
        <v>1257</v>
      </c>
      <c r="GQ158">
        <v>1</v>
      </c>
      <c r="GR158">
        <v>31</v>
      </c>
      <c r="GS158">
        <v>267.2</v>
      </c>
      <c r="GT158">
        <v>267.1</v>
      </c>
      <c r="GU158">
        <v>1.07788</v>
      </c>
      <c r="GV158">
        <v>2.39136</v>
      </c>
      <c r="GW158">
        <v>1.44775</v>
      </c>
      <c r="GX158">
        <v>2.20337</v>
      </c>
      <c r="GY158">
        <v>1.44653</v>
      </c>
      <c r="GZ158">
        <v>2.35962</v>
      </c>
      <c r="HA158">
        <v>33.1545</v>
      </c>
      <c r="HB158">
        <v>14.7362</v>
      </c>
      <c r="HC158">
        <v>18</v>
      </c>
      <c r="HD158">
        <v>531.597</v>
      </c>
      <c r="HE158">
        <v>523.352</v>
      </c>
      <c r="HF158">
        <v>25.0001</v>
      </c>
      <c r="HG158">
        <v>30.7092</v>
      </c>
      <c r="HH158">
        <v>30.0001</v>
      </c>
      <c r="HI158">
        <v>31.0565</v>
      </c>
      <c r="HJ158">
        <v>31.0606</v>
      </c>
      <c r="HK158">
        <v>21.5675</v>
      </c>
      <c r="HL158">
        <v>20.0583</v>
      </c>
      <c r="HM158">
        <v>100</v>
      </c>
      <c r="HN158">
        <v>25</v>
      </c>
      <c r="HO158">
        <v>420</v>
      </c>
      <c r="HP158">
        <v>21.5</v>
      </c>
      <c r="HQ158">
        <v>103.151</v>
      </c>
      <c r="HR158">
        <v>102.025</v>
      </c>
    </row>
    <row r="159" spans="1:226">
      <c r="A159">
        <v>141</v>
      </c>
      <c r="B159">
        <v>1774682356.5</v>
      </c>
      <c r="C159">
        <v>610.5</v>
      </c>
      <c r="D159" t="s">
        <v>644</v>
      </c>
      <c r="E159" t="s">
        <v>645</v>
      </c>
      <c r="F159">
        <v>5</v>
      </c>
      <c r="I159">
        <v>1774682353.6</v>
      </c>
      <c r="J159">
        <f>(K159)/1000</f>
        <v>0</v>
      </c>
      <c r="K159">
        <f>IF(BF159, AN159, AH159)</f>
        <v>0</v>
      </c>
      <c r="L159">
        <f>IF(BF159, AI159, AG159)</f>
        <v>0</v>
      </c>
      <c r="M159">
        <f>BH159 - IF(AU159&gt;1, L159*BB159*100.0/(AW159), 0)</f>
        <v>0</v>
      </c>
      <c r="N159">
        <f>((T159-J159/2)*M159-L159)/(T159+J159/2)</f>
        <v>0</v>
      </c>
      <c r="O159">
        <f>N159*(BO159+BP159)/1000.0</f>
        <v>0</v>
      </c>
      <c r="P159">
        <f>(BH159 - IF(AU159&gt;1, L159*BB159*100.0/(AW159), 0))*(BO159+BP159)/1000.0</f>
        <v>0</v>
      </c>
      <c r="Q159">
        <f>2.0/((1/S159-1/R159)+SIGN(S159)*SQRT((1/S159-1/R159)*(1/S159-1/R159) + 4*BC159/((BC159+1)*(BC159+1))*(2*1/S159*1/R159-1/R159*1/R159)))</f>
        <v>0</v>
      </c>
      <c r="R159">
        <f>IF(LEFT(BD159,1)&lt;&gt;"0",IF(LEFT(BD159,1)="1",3.0,BE159),$D$5+$E$5*(BV159*BO159/($K$5*1000))+$F$5*(BV159*BO159/($K$5*1000))*MAX(MIN(BB159,$J$5),$I$5)*MAX(MIN(BB159,$J$5),$I$5)+$G$5*MAX(MIN(BB159,$J$5),$I$5)*(BV159*BO159/($K$5*1000))+$H$5*(BV159*BO159/($K$5*1000))*(BV159*BO159/($K$5*1000)))</f>
        <v>0</v>
      </c>
      <c r="S159">
        <f>J159*(1000-(1000*0.61365*exp(17.502*W159/(240.97+W159))/(BO159+BP159)+BJ159)/2)/(1000*0.61365*exp(17.502*W159/(240.97+W159))/(BO159+BP159)-BJ159)</f>
        <v>0</v>
      </c>
      <c r="T159">
        <f>1/((BC159+1)/(Q159/1.6)+1/(R159/1.37)) + BC159/((BC159+1)/(Q159/1.6) + BC159/(R159/1.37))</f>
        <v>0</v>
      </c>
      <c r="U159">
        <f>(AX159*BA159)</f>
        <v>0</v>
      </c>
      <c r="V159">
        <f>(BQ159+(U159+2*0.95*5.67E-8*(((BQ159+$B$9)+273)^4-(BQ159+273)^4)-44100*J159)/(1.84*29.3*R159+8*0.95*5.67E-8*(BQ159+273)^3))</f>
        <v>0</v>
      </c>
      <c r="W159">
        <f>($C$9*BR159+$D$9*BS159+$E$9*V159)</f>
        <v>0</v>
      </c>
      <c r="X159">
        <f>0.61365*exp(17.502*W159/(240.97+W159))</f>
        <v>0</v>
      </c>
      <c r="Y159">
        <f>(Z159/AA159*100)</f>
        <v>0</v>
      </c>
      <c r="Z159">
        <f>BJ159*(BO159+BP159)/1000</f>
        <v>0</v>
      </c>
      <c r="AA159">
        <f>0.61365*exp(17.502*BQ159/(240.97+BQ159))</f>
        <v>0</v>
      </c>
      <c r="AB159">
        <f>(X159-BJ159*(BO159+BP159)/1000)</f>
        <v>0</v>
      </c>
      <c r="AC159">
        <f>(-J159*44100)</f>
        <v>0</v>
      </c>
      <c r="AD159">
        <f>2*29.3*R159*0.92*(BQ159-W159)</f>
        <v>0</v>
      </c>
      <c r="AE159">
        <f>2*0.95*5.67E-8*(((BQ159+$B$9)+273)^4-(W159+273)^4)</f>
        <v>0</v>
      </c>
      <c r="AF159">
        <f>U159+AE159+AC159+AD159</f>
        <v>0</v>
      </c>
      <c r="AG159">
        <f>BN159*AU159*(BI159-BH159*(1000-AU159*BK159)/(1000-AU159*BJ159))/(100*BB159)</f>
        <v>0</v>
      </c>
      <c r="AH159">
        <f>1000*BN159*AU159*(BJ159-BK159)/(100*BB159*(1000-AU159*BJ159))</f>
        <v>0</v>
      </c>
      <c r="AI159">
        <f>(AJ159 - AK159 - BO159*1E3/(8.314*(BQ159+273.15)) * AM159/BN159 * AL159) * BN159/(100*BB159) * (1000 - BK159)/1000</f>
        <v>0</v>
      </c>
      <c r="AJ159">
        <v>429.2607019338382</v>
      </c>
      <c r="AK159">
        <v>428.8787999999999</v>
      </c>
      <c r="AL159">
        <v>-6.75679675931221E-06</v>
      </c>
      <c r="AM159">
        <v>61.35787655002243</v>
      </c>
      <c r="AN159">
        <f>(AP159 - AO159 + BO159*1E3/(8.314*(BQ159+273.15)) * AR159/BN159 * AQ159) * BN159/(100*BB159) * 1000/(1000 - AP159)</f>
        <v>0</v>
      </c>
      <c r="AO159">
        <v>21.54517508367552</v>
      </c>
      <c r="AP159">
        <v>21.53883356643357</v>
      </c>
      <c r="AQ159">
        <v>-1.661171919177433E-06</v>
      </c>
      <c r="AR159">
        <v>91.88205700752289</v>
      </c>
      <c r="AS159">
        <v>0</v>
      </c>
      <c r="AT159">
        <v>0</v>
      </c>
      <c r="AU159">
        <f>IF(AS159*$H$15&gt;=AW159,1.0,(AW159/(AW159-AS159*$H$15)))</f>
        <v>0</v>
      </c>
      <c r="AV159">
        <f>(AU159-1)*100</f>
        <v>0</v>
      </c>
      <c r="AW159">
        <f>MAX(0,($B$15+$C$15*BV159)/(1+$D$15*BV159)*BO159/(BQ159+273)*$E$15)</f>
        <v>0</v>
      </c>
      <c r="AX159">
        <f>$B$13*BW159+$C$13*BX159+$F$13*CI159*(1-CL159)</f>
        <v>0</v>
      </c>
      <c r="AY159">
        <f>AX159*AZ159</f>
        <v>0</v>
      </c>
      <c r="AZ159">
        <f>($B$13*$D$11+$C$13*$D$11+$F$13*((CV159+CN159)/MAX(CV159+CN159+CW159, 0.1)*$I$11+CW159/MAX(CV159+CN159+CW159, 0.1)*$J$11))/($B$13+$C$13+$F$13)</f>
        <v>0</v>
      </c>
      <c r="BA159">
        <f>($B$13*$K$11+$C$13*$K$11+$F$13*((CV159+CN159)/MAX(CV159+CN159+CW159, 0.1)*$P$11+CW159/MAX(CV159+CN159+CW159, 0.1)*$Q$11))/($B$13+$C$13+$F$13)</f>
        <v>0</v>
      </c>
      <c r="BB159">
        <v>6</v>
      </c>
      <c r="BC159">
        <v>0.5</v>
      </c>
      <c r="BD159" t="s">
        <v>358</v>
      </c>
      <c r="BE159">
        <v>2</v>
      </c>
      <c r="BF159" t="b">
        <v>1</v>
      </c>
      <c r="BG159">
        <v>1774682353.6</v>
      </c>
      <c r="BH159">
        <v>419.6456</v>
      </c>
      <c r="BI159">
        <v>420.0062</v>
      </c>
      <c r="BJ159">
        <v>21.53928</v>
      </c>
      <c r="BK159">
        <v>21.54541</v>
      </c>
      <c r="BL159">
        <v>420.0068</v>
      </c>
      <c r="BM159">
        <v>21.24143</v>
      </c>
      <c r="BN159">
        <v>500.0064</v>
      </c>
      <c r="BO159">
        <v>101.0237</v>
      </c>
      <c r="BP159">
        <v>0.10006318</v>
      </c>
      <c r="BQ159">
        <v>26.77022</v>
      </c>
      <c r="BR159">
        <v>27.64326</v>
      </c>
      <c r="BS159">
        <v>999.9</v>
      </c>
      <c r="BT159">
        <v>0</v>
      </c>
      <c r="BU159">
        <v>0</v>
      </c>
      <c r="BV159">
        <v>10003.448</v>
      </c>
      <c r="BW159">
        <v>0</v>
      </c>
      <c r="BX159">
        <v>0.3833920000000001</v>
      </c>
      <c r="BY159">
        <v>-0.3605101</v>
      </c>
      <c r="BZ159">
        <v>428.8833</v>
      </c>
      <c r="CA159">
        <v>429.2547</v>
      </c>
      <c r="CB159">
        <v>-0.006131744</v>
      </c>
      <c r="CC159">
        <v>420.0062</v>
      </c>
      <c r="CD159">
        <v>21.54541</v>
      </c>
      <c r="CE159">
        <v>2.175979</v>
      </c>
      <c r="CF159">
        <v>2.176597999999999</v>
      </c>
      <c r="CG159">
        <v>18.78654</v>
      </c>
      <c r="CH159">
        <v>18.79112</v>
      </c>
      <c r="CI159">
        <v>1500.008</v>
      </c>
      <c r="CJ159">
        <v>0</v>
      </c>
      <c r="CK159">
        <v>1</v>
      </c>
      <c r="CL159">
        <v>0</v>
      </c>
      <c r="CM159">
        <v>1.85409</v>
      </c>
      <c r="CN159">
        <v>0</v>
      </c>
      <c r="CO159">
        <v>78.63948000000001</v>
      </c>
      <c r="CP159">
        <v>7673.534</v>
      </c>
      <c r="CQ159">
        <v>38.25</v>
      </c>
      <c r="CR159">
        <v>39.562</v>
      </c>
      <c r="CS159">
        <v>38.937</v>
      </c>
      <c r="CT159">
        <v>38.1187</v>
      </c>
      <c r="CU159">
        <v>38.3246</v>
      </c>
      <c r="CV159">
        <v>0</v>
      </c>
      <c r="CW159">
        <v>1500.008</v>
      </c>
      <c r="CX159">
        <v>0</v>
      </c>
      <c r="CY159">
        <v>1774682354.6</v>
      </c>
      <c r="CZ159">
        <v>0</v>
      </c>
      <c r="DA159">
        <v>1774666326.5</v>
      </c>
      <c r="DB159" t="s">
        <v>359</v>
      </c>
      <c r="DC159">
        <v>1774666322</v>
      </c>
      <c r="DD159">
        <v>1774666326.5</v>
      </c>
      <c r="DE159">
        <v>2</v>
      </c>
      <c r="DF159">
        <v>0.343</v>
      </c>
      <c r="DG159">
        <v>-0.026</v>
      </c>
      <c r="DH159">
        <v>-0.36</v>
      </c>
      <c r="DI159">
        <v>0.298</v>
      </c>
      <c r="DJ159">
        <v>420</v>
      </c>
      <c r="DK159">
        <v>22</v>
      </c>
      <c r="DL159">
        <v>0.17</v>
      </c>
      <c r="DM159">
        <v>0.02</v>
      </c>
      <c r="DN159">
        <v>-0.356900725</v>
      </c>
      <c r="DO159">
        <v>-0.06184875422138839</v>
      </c>
      <c r="DP159">
        <v>0.01556689024498391</v>
      </c>
      <c r="DQ159">
        <v>1</v>
      </c>
      <c r="DR159">
        <v>-0.006150055</v>
      </c>
      <c r="DS159">
        <v>0.002768652607879934</v>
      </c>
      <c r="DT159">
        <v>0.0006379718104391447</v>
      </c>
      <c r="DU159">
        <v>1</v>
      </c>
      <c r="DV159">
        <v>2</v>
      </c>
      <c r="DW159">
        <v>2</v>
      </c>
      <c r="DX159" t="s">
        <v>360</v>
      </c>
      <c r="DY159">
        <v>3.13058</v>
      </c>
      <c r="DZ159">
        <v>2.80653</v>
      </c>
      <c r="EA159">
        <v>0.09976839999999999</v>
      </c>
      <c r="EB159">
        <v>0.0994756</v>
      </c>
      <c r="EC159">
        <v>0.10599</v>
      </c>
      <c r="ED159">
        <v>0.105705</v>
      </c>
      <c r="EE159">
        <v>21150</v>
      </c>
      <c r="EF159">
        <v>27420</v>
      </c>
      <c r="EG159">
        <v>26448.9</v>
      </c>
      <c r="EH159">
        <v>33001.7</v>
      </c>
      <c r="EI159">
        <v>34926.3</v>
      </c>
      <c r="EJ159">
        <v>40306.3</v>
      </c>
      <c r="EK159">
        <v>41098.6</v>
      </c>
      <c r="EL159">
        <v>46061.1</v>
      </c>
      <c r="EM159">
        <v>2.03527</v>
      </c>
      <c r="EN159">
        <v>2.00093</v>
      </c>
      <c r="EO159">
        <v>0.116769</v>
      </c>
      <c r="EP159">
        <v>0</v>
      </c>
      <c r="EQ159">
        <v>25.74</v>
      </c>
      <c r="ER159">
        <v>999.9</v>
      </c>
      <c r="ES159">
        <v>67.5</v>
      </c>
      <c r="ET159">
        <v>27.4</v>
      </c>
      <c r="EU159">
        <v>24.4806</v>
      </c>
      <c r="EV159">
        <v>61.0626</v>
      </c>
      <c r="EW159">
        <v>31.7188</v>
      </c>
      <c r="EX159">
        <v>1</v>
      </c>
      <c r="EY159">
        <v>0.291067</v>
      </c>
      <c r="EZ159">
        <v>0.45561</v>
      </c>
      <c r="FA159">
        <v>20.275</v>
      </c>
      <c r="FB159">
        <v>5.18869</v>
      </c>
      <c r="FC159">
        <v>11.9441</v>
      </c>
      <c r="FD159">
        <v>4.95575</v>
      </c>
      <c r="FE159">
        <v>3.285</v>
      </c>
      <c r="FF159">
        <v>9999</v>
      </c>
      <c r="FG159">
        <v>9999</v>
      </c>
      <c r="FH159">
        <v>9999</v>
      </c>
      <c r="FI159">
        <v>999.9</v>
      </c>
      <c r="FJ159">
        <v>1.86127</v>
      </c>
      <c r="FK159">
        <v>1.86264</v>
      </c>
      <c r="FL159">
        <v>1.86004</v>
      </c>
      <c r="FM159">
        <v>1.85837</v>
      </c>
      <c r="FN159">
        <v>1.86214</v>
      </c>
      <c r="FO159">
        <v>1.85889</v>
      </c>
      <c r="FP159">
        <v>1.85791</v>
      </c>
      <c r="FQ159">
        <v>1.86081</v>
      </c>
      <c r="FR159">
        <v>0</v>
      </c>
      <c r="FS159">
        <v>0</v>
      </c>
      <c r="FT159">
        <v>0</v>
      </c>
      <c r="FU159">
        <v>4.5</v>
      </c>
      <c r="FV159" t="s">
        <v>361</v>
      </c>
      <c r="FW159" t="s">
        <v>362</v>
      </c>
      <c r="FX159" t="s">
        <v>363</v>
      </c>
      <c r="FY159" t="s">
        <v>364</v>
      </c>
      <c r="FZ159" t="s">
        <v>364</v>
      </c>
      <c r="GA159" t="s">
        <v>363</v>
      </c>
      <c r="GB159">
        <v>0</v>
      </c>
      <c r="GC159">
        <v>100</v>
      </c>
      <c r="GD159">
        <v>100</v>
      </c>
      <c r="GE159">
        <v>-0.361</v>
      </c>
      <c r="GF159">
        <v>0.2979</v>
      </c>
      <c r="GG159">
        <v>-1.589593225013521</v>
      </c>
      <c r="GH159">
        <v>0.00192992804097616</v>
      </c>
      <c r="GI159">
        <v>3.244687122451424E-06</v>
      </c>
      <c r="GJ159">
        <v>-2.087531120305573E-09</v>
      </c>
      <c r="GK159">
        <v>0.05776174702018427</v>
      </c>
      <c r="GL159">
        <v>0.005089068596103195</v>
      </c>
      <c r="GM159">
        <v>0.0003257216593697226</v>
      </c>
      <c r="GN159">
        <v>-1.562898368296355E-06</v>
      </c>
      <c r="GO159">
        <v>0</v>
      </c>
      <c r="GP159">
        <v>1257</v>
      </c>
      <c r="GQ159">
        <v>1</v>
      </c>
      <c r="GR159">
        <v>31</v>
      </c>
      <c r="GS159">
        <v>267.2</v>
      </c>
      <c r="GT159">
        <v>267.2</v>
      </c>
      <c r="GU159">
        <v>1.07788</v>
      </c>
      <c r="GV159">
        <v>2.38159</v>
      </c>
      <c r="GW159">
        <v>1.44775</v>
      </c>
      <c r="GX159">
        <v>2.20337</v>
      </c>
      <c r="GY159">
        <v>1.44653</v>
      </c>
      <c r="GZ159">
        <v>2.37427</v>
      </c>
      <c r="HA159">
        <v>33.1545</v>
      </c>
      <c r="HB159">
        <v>14.7449</v>
      </c>
      <c r="HC159">
        <v>18</v>
      </c>
      <c r="HD159">
        <v>531.835</v>
      </c>
      <c r="HE159">
        <v>523.064</v>
      </c>
      <c r="HF159">
        <v>25</v>
      </c>
      <c r="HG159">
        <v>30.7092</v>
      </c>
      <c r="HH159">
        <v>30.0002</v>
      </c>
      <c r="HI159">
        <v>31.0565</v>
      </c>
      <c r="HJ159">
        <v>31.0608</v>
      </c>
      <c r="HK159">
        <v>21.5677</v>
      </c>
      <c r="HL159">
        <v>20.0583</v>
      </c>
      <c r="HM159">
        <v>100</v>
      </c>
      <c r="HN159">
        <v>25</v>
      </c>
      <c r="HO159">
        <v>420</v>
      </c>
      <c r="HP159">
        <v>21.5</v>
      </c>
      <c r="HQ159">
        <v>103.15</v>
      </c>
      <c r="HR159">
        <v>102.024</v>
      </c>
    </row>
    <row r="160" spans="1:226">
      <c r="A160">
        <v>142</v>
      </c>
      <c r="B160">
        <v>1774682360.5</v>
      </c>
      <c r="C160">
        <v>614.5</v>
      </c>
      <c r="D160" t="s">
        <v>646</v>
      </c>
      <c r="E160" t="s">
        <v>647</v>
      </c>
      <c r="F160">
        <v>5</v>
      </c>
      <c r="I160">
        <v>1774682357.6</v>
      </c>
      <c r="J160">
        <f>(K160)/1000</f>
        <v>0</v>
      </c>
      <c r="K160">
        <f>IF(BF160, AN160, AH160)</f>
        <v>0</v>
      </c>
      <c r="L160">
        <f>IF(BF160, AI160, AG160)</f>
        <v>0</v>
      </c>
      <c r="M160">
        <f>BH160 - IF(AU160&gt;1, L160*BB160*100.0/(AW160), 0)</f>
        <v>0</v>
      </c>
      <c r="N160">
        <f>((T160-J160/2)*M160-L160)/(T160+J160/2)</f>
        <v>0</v>
      </c>
      <c r="O160">
        <f>N160*(BO160+BP160)/1000.0</f>
        <v>0</v>
      </c>
      <c r="P160">
        <f>(BH160 - IF(AU160&gt;1, L160*BB160*100.0/(AW160), 0))*(BO160+BP160)/1000.0</f>
        <v>0</v>
      </c>
      <c r="Q160">
        <f>2.0/((1/S160-1/R160)+SIGN(S160)*SQRT((1/S160-1/R160)*(1/S160-1/R160) + 4*BC160/((BC160+1)*(BC160+1))*(2*1/S160*1/R160-1/R160*1/R160)))</f>
        <v>0</v>
      </c>
      <c r="R160">
        <f>IF(LEFT(BD160,1)&lt;&gt;"0",IF(LEFT(BD160,1)="1",3.0,BE160),$D$5+$E$5*(BV160*BO160/($K$5*1000))+$F$5*(BV160*BO160/($K$5*1000))*MAX(MIN(BB160,$J$5),$I$5)*MAX(MIN(BB160,$J$5),$I$5)+$G$5*MAX(MIN(BB160,$J$5),$I$5)*(BV160*BO160/($K$5*1000))+$H$5*(BV160*BO160/($K$5*1000))*(BV160*BO160/($K$5*1000)))</f>
        <v>0</v>
      </c>
      <c r="S160">
        <f>J160*(1000-(1000*0.61365*exp(17.502*W160/(240.97+W160))/(BO160+BP160)+BJ160)/2)/(1000*0.61365*exp(17.502*W160/(240.97+W160))/(BO160+BP160)-BJ160)</f>
        <v>0</v>
      </c>
      <c r="T160">
        <f>1/((BC160+1)/(Q160/1.6)+1/(R160/1.37)) + BC160/((BC160+1)/(Q160/1.6) + BC160/(R160/1.37))</f>
        <v>0</v>
      </c>
      <c r="U160">
        <f>(AX160*BA160)</f>
        <v>0</v>
      </c>
      <c r="V160">
        <f>(BQ160+(U160+2*0.95*5.67E-8*(((BQ160+$B$9)+273)^4-(BQ160+273)^4)-44100*J160)/(1.84*29.3*R160+8*0.95*5.67E-8*(BQ160+273)^3))</f>
        <v>0</v>
      </c>
      <c r="W160">
        <f>($C$9*BR160+$D$9*BS160+$E$9*V160)</f>
        <v>0</v>
      </c>
      <c r="X160">
        <f>0.61365*exp(17.502*W160/(240.97+W160))</f>
        <v>0</v>
      </c>
      <c r="Y160">
        <f>(Z160/AA160*100)</f>
        <v>0</v>
      </c>
      <c r="Z160">
        <f>BJ160*(BO160+BP160)/1000</f>
        <v>0</v>
      </c>
      <c r="AA160">
        <f>0.61365*exp(17.502*BQ160/(240.97+BQ160))</f>
        <v>0</v>
      </c>
      <c r="AB160">
        <f>(X160-BJ160*(BO160+BP160)/1000)</f>
        <v>0</v>
      </c>
      <c r="AC160">
        <f>(-J160*44100)</f>
        <v>0</v>
      </c>
      <c r="AD160">
        <f>2*29.3*R160*0.92*(BQ160-W160)</f>
        <v>0</v>
      </c>
      <c r="AE160">
        <f>2*0.95*5.67E-8*(((BQ160+$B$9)+273)^4-(W160+273)^4)</f>
        <v>0</v>
      </c>
      <c r="AF160">
        <f>U160+AE160+AC160+AD160</f>
        <v>0</v>
      </c>
      <c r="AG160">
        <f>BN160*AU160*(BI160-BH160*(1000-AU160*BK160)/(1000-AU160*BJ160))/(100*BB160)</f>
        <v>0</v>
      </c>
      <c r="AH160">
        <f>1000*BN160*AU160*(BJ160-BK160)/(100*BB160*(1000-AU160*BJ160))</f>
        <v>0</v>
      </c>
      <c r="AI160">
        <f>(AJ160 - AK160 - BO160*1E3/(8.314*(BQ160+273.15)) * AM160/BN160 * AL160) * BN160/(100*BB160) * (1000 - BK160)/1000</f>
        <v>0</v>
      </c>
      <c r="AJ160">
        <v>429.2426162556046</v>
      </c>
      <c r="AK160">
        <v>428.8548787878787</v>
      </c>
      <c r="AL160">
        <v>-8.922019265054457E-06</v>
      </c>
      <c r="AM160">
        <v>61.35787655002243</v>
      </c>
      <c r="AN160">
        <f>(AP160 - AO160 + BO160*1E3/(8.314*(BQ160+273.15)) * AR160/BN160 * AQ160) * BN160/(100*BB160) * 1000/(1000 - AP160)</f>
        <v>0</v>
      </c>
      <c r="AO160">
        <v>21.54590360277626</v>
      </c>
      <c r="AP160">
        <v>21.53985874125874</v>
      </c>
      <c r="AQ160">
        <v>-1.435449554042876E-07</v>
      </c>
      <c r="AR160">
        <v>91.88205700752289</v>
      </c>
      <c r="AS160">
        <v>0</v>
      </c>
      <c r="AT160">
        <v>0</v>
      </c>
      <c r="AU160">
        <f>IF(AS160*$H$15&gt;=AW160,1.0,(AW160/(AW160-AS160*$H$15)))</f>
        <v>0</v>
      </c>
      <c r="AV160">
        <f>(AU160-1)*100</f>
        <v>0</v>
      </c>
      <c r="AW160">
        <f>MAX(0,($B$15+$C$15*BV160)/(1+$D$15*BV160)*BO160/(BQ160+273)*$E$15)</f>
        <v>0</v>
      </c>
      <c r="AX160">
        <f>$B$13*BW160+$C$13*BX160+$F$13*CI160*(1-CL160)</f>
        <v>0</v>
      </c>
      <c r="AY160">
        <f>AX160*AZ160</f>
        <v>0</v>
      </c>
      <c r="AZ160">
        <f>($B$13*$D$11+$C$13*$D$11+$F$13*((CV160+CN160)/MAX(CV160+CN160+CW160, 0.1)*$I$11+CW160/MAX(CV160+CN160+CW160, 0.1)*$J$11))/($B$13+$C$13+$F$13)</f>
        <v>0</v>
      </c>
      <c r="BA160">
        <f>($B$13*$K$11+$C$13*$K$11+$F$13*((CV160+CN160)/MAX(CV160+CN160+CW160, 0.1)*$P$11+CW160/MAX(CV160+CN160+CW160, 0.1)*$Q$11))/($B$13+$C$13+$F$13)</f>
        <v>0</v>
      </c>
      <c r="BB160">
        <v>6</v>
      </c>
      <c r="BC160">
        <v>0.5</v>
      </c>
      <c r="BD160" t="s">
        <v>358</v>
      </c>
      <c r="BE160">
        <v>2</v>
      </c>
      <c r="BF160" t="b">
        <v>1</v>
      </c>
      <c r="BG160">
        <v>1774682357.6</v>
      </c>
      <c r="BH160">
        <v>419.6173</v>
      </c>
      <c r="BI160">
        <v>419.9965</v>
      </c>
      <c r="BJ160">
        <v>21.53913</v>
      </c>
      <c r="BK160">
        <v>21.54557</v>
      </c>
      <c r="BL160">
        <v>419.9789</v>
      </c>
      <c r="BM160">
        <v>21.24128</v>
      </c>
      <c r="BN160">
        <v>500.0346000000001</v>
      </c>
      <c r="BO160">
        <v>101.0244</v>
      </c>
      <c r="BP160">
        <v>0.1000649</v>
      </c>
      <c r="BQ160">
        <v>26.76958</v>
      </c>
      <c r="BR160">
        <v>27.6562</v>
      </c>
      <c r="BS160">
        <v>999.9</v>
      </c>
      <c r="BT160">
        <v>0</v>
      </c>
      <c r="BU160">
        <v>0</v>
      </c>
      <c r="BV160">
        <v>9992.062</v>
      </c>
      <c r="BW160">
        <v>0</v>
      </c>
      <c r="BX160">
        <v>0.3833920000000001</v>
      </c>
      <c r="BY160">
        <v>-0.3790282</v>
      </c>
      <c r="BZ160">
        <v>428.8546</v>
      </c>
      <c r="CA160">
        <v>429.2447</v>
      </c>
      <c r="CB160">
        <v>-0.006435394</v>
      </c>
      <c r="CC160">
        <v>419.9965</v>
      </c>
      <c r="CD160">
        <v>21.54557</v>
      </c>
      <c r="CE160">
        <v>2.17598</v>
      </c>
      <c r="CF160">
        <v>2.17663</v>
      </c>
      <c r="CG160">
        <v>18.78657</v>
      </c>
      <c r="CH160">
        <v>18.79134</v>
      </c>
      <c r="CI160">
        <v>1500.002</v>
      </c>
      <c r="CJ160">
        <v>0</v>
      </c>
      <c r="CK160">
        <v>1</v>
      </c>
      <c r="CL160">
        <v>0</v>
      </c>
      <c r="CM160">
        <v>1.69684</v>
      </c>
      <c r="CN160">
        <v>0</v>
      </c>
      <c r="CO160">
        <v>78.78995</v>
      </c>
      <c r="CP160">
        <v>7673.503000000002</v>
      </c>
      <c r="CQ160">
        <v>38.25</v>
      </c>
      <c r="CR160">
        <v>39.562</v>
      </c>
      <c r="CS160">
        <v>38.937</v>
      </c>
      <c r="CT160">
        <v>38.0809</v>
      </c>
      <c r="CU160">
        <v>38.312</v>
      </c>
      <c r="CV160">
        <v>0</v>
      </c>
      <c r="CW160">
        <v>1500.002</v>
      </c>
      <c r="CX160">
        <v>0</v>
      </c>
      <c r="CY160">
        <v>1774682358.8</v>
      </c>
      <c r="CZ160">
        <v>0</v>
      </c>
      <c r="DA160">
        <v>1774666326.5</v>
      </c>
      <c r="DB160" t="s">
        <v>359</v>
      </c>
      <c r="DC160">
        <v>1774666322</v>
      </c>
      <c r="DD160">
        <v>1774666326.5</v>
      </c>
      <c r="DE160">
        <v>2</v>
      </c>
      <c r="DF160">
        <v>0.343</v>
      </c>
      <c r="DG160">
        <v>-0.026</v>
      </c>
      <c r="DH160">
        <v>-0.36</v>
      </c>
      <c r="DI160">
        <v>0.298</v>
      </c>
      <c r="DJ160">
        <v>420</v>
      </c>
      <c r="DK160">
        <v>22</v>
      </c>
      <c r="DL160">
        <v>0.17</v>
      </c>
      <c r="DM160">
        <v>0.02</v>
      </c>
      <c r="DN160">
        <v>-0.3636436341463415</v>
      </c>
      <c r="DO160">
        <v>-0.046326480836237</v>
      </c>
      <c r="DP160">
        <v>0.01678159170879763</v>
      </c>
      <c r="DQ160">
        <v>1</v>
      </c>
      <c r="DR160">
        <v>-0.006109191463414635</v>
      </c>
      <c r="DS160">
        <v>-0.0009670467595818839</v>
      </c>
      <c r="DT160">
        <v>0.000588910410365518</v>
      </c>
      <c r="DU160">
        <v>1</v>
      </c>
      <c r="DV160">
        <v>2</v>
      </c>
      <c r="DW160">
        <v>2</v>
      </c>
      <c r="DX160" t="s">
        <v>360</v>
      </c>
      <c r="DY160">
        <v>3.13044</v>
      </c>
      <c r="DZ160">
        <v>2.80633</v>
      </c>
      <c r="EA160">
        <v>0.09976450000000001</v>
      </c>
      <c r="EB160">
        <v>0.099479</v>
      </c>
      <c r="EC160">
        <v>0.105993</v>
      </c>
      <c r="ED160">
        <v>0.105701</v>
      </c>
      <c r="EE160">
        <v>21150.1</v>
      </c>
      <c r="EF160">
        <v>27419.6</v>
      </c>
      <c r="EG160">
        <v>26449</v>
      </c>
      <c r="EH160">
        <v>33001.4</v>
      </c>
      <c r="EI160">
        <v>34926.3</v>
      </c>
      <c r="EJ160">
        <v>40306.2</v>
      </c>
      <c r="EK160">
        <v>41098.8</v>
      </c>
      <c r="EL160">
        <v>46060.9</v>
      </c>
      <c r="EM160">
        <v>2.03495</v>
      </c>
      <c r="EN160">
        <v>2.0012</v>
      </c>
      <c r="EO160">
        <v>0.117756</v>
      </c>
      <c r="EP160">
        <v>0</v>
      </c>
      <c r="EQ160">
        <v>25.7379</v>
      </c>
      <c r="ER160">
        <v>999.9</v>
      </c>
      <c r="ES160">
        <v>67.5</v>
      </c>
      <c r="ET160">
        <v>27.4</v>
      </c>
      <c r="EU160">
        <v>24.4801</v>
      </c>
      <c r="EV160">
        <v>60.9626</v>
      </c>
      <c r="EW160">
        <v>31.7989</v>
      </c>
      <c r="EX160">
        <v>1</v>
      </c>
      <c r="EY160">
        <v>0.291133</v>
      </c>
      <c r="EZ160">
        <v>0.455664</v>
      </c>
      <c r="FA160">
        <v>20.275</v>
      </c>
      <c r="FB160">
        <v>5.18854</v>
      </c>
      <c r="FC160">
        <v>11.9441</v>
      </c>
      <c r="FD160">
        <v>4.9557</v>
      </c>
      <c r="FE160">
        <v>3.285</v>
      </c>
      <c r="FF160">
        <v>9999</v>
      </c>
      <c r="FG160">
        <v>9999</v>
      </c>
      <c r="FH160">
        <v>9999</v>
      </c>
      <c r="FI160">
        <v>999.9</v>
      </c>
      <c r="FJ160">
        <v>1.86127</v>
      </c>
      <c r="FK160">
        <v>1.86264</v>
      </c>
      <c r="FL160">
        <v>1.86005</v>
      </c>
      <c r="FM160">
        <v>1.85837</v>
      </c>
      <c r="FN160">
        <v>1.86217</v>
      </c>
      <c r="FO160">
        <v>1.85887</v>
      </c>
      <c r="FP160">
        <v>1.85791</v>
      </c>
      <c r="FQ160">
        <v>1.86081</v>
      </c>
      <c r="FR160">
        <v>0</v>
      </c>
      <c r="FS160">
        <v>0</v>
      </c>
      <c r="FT160">
        <v>0</v>
      </c>
      <c r="FU160">
        <v>4.5</v>
      </c>
      <c r="FV160" t="s">
        <v>361</v>
      </c>
      <c r="FW160" t="s">
        <v>362</v>
      </c>
      <c r="FX160" t="s">
        <v>363</v>
      </c>
      <c r="FY160" t="s">
        <v>364</v>
      </c>
      <c r="FZ160" t="s">
        <v>364</v>
      </c>
      <c r="GA160" t="s">
        <v>363</v>
      </c>
      <c r="GB160">
        <v>0</v>
      </c>
      <c r="GC160">
        <v>100</v>
      </c>
      <c r="GD160">
        <v>100</v>
      </c>
      <c r="GE160">
        <v>-0.362</v>
      </c>
      <c r="GF160">
        <v>0.2978</v>
      </c>
      <c r="GG160">
        <v>-1.589593225013521</v>
      </c>
      <c r="GH160">
        <v>0.00192992804097616</v>
      </c>
      <c r="GI160">
        <v>3.244687122451424E-06</v>
      </c>
      <c r="GJ160">
        <v>-2.087531120305573E-09</v>
      </c>
      <c r="GK160">
        <v>0.05776174702018427</v>
      </c>
      <c r="GL160">
        <v>0.005089068596103195</v>
      </c>
      <c r="GM160">
        <v>0.0003257216593697226</v>
      </c>
      <c r="GN160">
        <v>-1.562898368296355E-06</v>
      </c>
      <c r="GO160">
        <v>0</v>
      </c>
      <c r="GP160">
        <v>1257</v>
      </c>
      <c r="GQ160">
        <v>1</v>
      </c>
      <c r="GR160">
        <v>31</v>
      </c>
      <c r="GS160">
        <v>267.3</v>
      </c>
      <c r="GT160">
        <v>267.2</v>
      </c>
      <c r="GU160">
        <v>1.07788</v>
      </c>
      <c r="GV160">
        <v>2.38159</v>
      </c>
      <c r="GW160">
        <v>1.44775</v>
      </c>
      <c r="GX160">
        <v>2.20337</v>
      </c>
      <c r="GY160">
        <v>1.44653</v>
      </c>
      <c r="GZ160">
        <v>2.39502</v>
      </c>
      <c r="HA160">
        <v>33.1769</v>
      </c>
      <c r="HB160">
        <v>14.7362</v>
      </c>
      <c r="HC160">
        <v>18</v>
      </c>
      <c r="HD160">
        <v>531.636</v>
      </c>
      <c r="HE160">
        <v>523.273</v>
      </c>
      <c r="HF160">
        <v>25</v>
      </c>
      <c r="HG160">
        <v>30.7092</v>
      </c>
      <c r="HH160">
        <v>30.0002</v>
      </c>
      <c r="HI160">
        <v>31.0575</v>
      </c>
      <c r="HJ160">
        <v>31.0633</v>
      </c>
      <c r="HK160">
        <v>21.5686</v>
      </c>
      <c r="HL160">
        <v>20.0583</v>
      </c>
      <c r="HM160">
        <v>100</v>
      </c>
      <c r="HN160">
        <v>25</v>
      </c>
      <c r="HO160">
        <v>420</v>
      </c>
      <c r="HP160">
        <v>21.5</v>
      </c>
      <c r="HQ160">
        <v>103.15</v>
      </c>
      <c r="HR160">
        <v>102.024</v>
      </c>
    </row>
    <row r="161" spans="1:226">
      <c r="A161">
        <v>143</v>
      </c>
      <c r="B161">
        <v>1774682364.5</v>
      </c>
      <c r="C161">
        <v>618.5</v>
      </c>
      <c r="D161" t="s">
        <v>648</v>
      </c>
      <c r="E161" t="s">
        <v>649</v>
      </c>
      <c r="F161">
        <v>5</v>
      </c>
      <c r="I161">
        <v>1774682361.6</v>
      </c>
      <c r="J161">
        <f>(K161)/1000</f>
        <v>0</v>
      </c>
      <c r="K161">
        <f>IF(BF161, AN161, AH161)</f>
        <v>0</v>
      </c>
      <c r="L161">
        <f>IF(BF161, AI161, AG161)</f>
        <v>0</v>
      </c>
      <c r="M161">
        <f>BH161 - IF(AU161&gt;1, L161*BB161*100.0/(AW161), 0)</f>
        <v>0</v>
      </c>
      <c r="N161">
        <f>((T161-J161/2)*M161-L161)/(T161+J161/2)</f>
        <v>0</v>
      </c>
      <c r="O161">
        <f>N161*(BO161+BP161)/1000.0</f>
        <v>0</v>
      </c>
      <c r="P161">
        <f>(BH161 - IF(AU161&gt;1, L161*BB161*100.0/(AW161), 0))*(BO161+BP161)/1000.0</f>
        <v>0</v>
      </c>
      <c r="Q161">
        <f>2.0/((1/S161-1/R161)+SIGN(S161)*SQRT((1/S161-1/R161)*(1/S161-1/R161) + 4*BC161/((BC161+1)*(BC161+1))*(2*1/S161*1/R161-1/R161*1/R161)))</f>
        <v>0</v>
      </c>
      <c r="R161">
        <f>IF(LEFT(BD161,1)&lt;&gt;"0",IF(LEFT(BD161,1)="1",3.0,BE161),$D$5+$E$5*(BV161*BO161/($K$5*1000))+$F$5*(BV161*BO161/($K$5*1000))*MAX(MIN(BB161,$J$5),$I$5)*MAX(MIN(BB161,$J$5),$I$5)+$G$5*MAX(MIN(BB161,$J$5),$I$5)*(BV161*BO161/($K$5*1000))+$H$5*(BV161*BO161/($K$5*1000))*(BV161*BO161/($K$5*1000)))</f>
        <v>0</v>
      </c>
      <c r="S161">
        <f>J161*(1000-(1000*0.61365*exp(17.502*W161/(240.97+W161))/(BO161+BP161)+BJ161)/2)/(1000*0.61365*exp(17.502*W161/(240.97+W161))/(BO161+BP161)-BJ161)</f>
        <v>0</v>
      </c>
      <c r="T161">
        <f>1/((BC161+1)/(Q161/1.6)+1/(R161/1.37)) + BC161/((BC161+1)/(Q161/1.6) + BC161/(R161/1.37))</f>
        <v>0</v>
      </c>
      <c r="U161">
        <f>(AX161*BA161)</f>
        <v>0</v>
      </c>
      <c r="V161">
        <f>(BQ161+(U161+2*0.95*5.67E-8*(((BQ161+$B$9)+273)^4-(BQ161+273)^4)-44100*J161)/(1.84*29.3*R161+8*0.95*5.67E-8*(BQ161+273)^3))</f>
        <v>0</v>
      </c>
      <c r="W161">
        <f>($C$9*BR161+$D$9*BS161+$E$9*V161)</f>
        <v>0</v>
      </c>
      <c r="X161">
        <f>0.61365*exp(17.502*W161/(240.97+W161))</f>
        <v>0</v>
      </c>
      <c r="Y161">
        <f>(Z161/AA161*100)</f>
        <v>0</v>
      </c>
      <c r="Z161">
        <f>BJ161*(BO161+BP161)/1000</f>
        <v>0</v>
      </c>
      <c r="AA161">
        <f>0.61365*exp(17.502*BQ161/(240.97+BQ161))</f>
        <v>0</v>
      </c>
      <c r="AB161">
        <f>(X161-BJ161*(BO161+BP161)/1000)</f>
        <v>0</v>
      </c>
      <c r="AC161">
        <f>(-J161*44100)</f>
        <v>0</v>
      </c>
      <c r="AD161">
        <f>2*29.3*R161*0.92*(BQ161-W161)</f>
        <v>0</v>
      </c>
      <c r="AE161">
        <f>2*0.95*5.67E-8*(((BQ161+$B$9)+273)^4-(W161+273)^4)</f>
        <v>0</v>
      </c>
      <c r="AF161">
        <f>U161+AE161+AC161+AD161</f>
        <v>0</v>
      </c>
      <c r="AG161">
        <f>BN161*AU161*(BI161-BH161*(1000-AU161*BK161)/(1000-AU161*BJ161))/(100*BB161)</f>
        <v>0</v>
      </c>
      <c r="AH161">
        <f>1000*BN161*AU161*(BJ161-BK161)/(100*BB161*(1000-AU161*BJ161))</f>
        <v>0</v>
      </c>
      <c r="AI161">
        <f>(AJ161 - AK161 - BO161*1E3/(8.314*(BQ161+273.15)) * AM161/BN161 * AL161) * BN161/(100*BB161) * (1000 - BK161)/1000</f>
        <v>0</v>
      </c>
      <c r="AJ161">
        <v>429.238496881984</v>
      </c>
      <c r="AK161">
        <v>428.862296969697</v>
      </c>
      <c r="AL161">
        <v>-3.05647602519016E-06</v>
      </c>
      <c r="AM161">
        <v>61.35787655002243</v>
      </c>
      <c r="AN161">
        <f>(AP161 - AO161 + BO161*1E3/(8.314*(BQ161+273.15)) * AR161/BN161 * AQ161) * BN161/(100*BB161) * 1000/(1000 - AP161)</f>
        <v>0</v>
      </c>
      <c r="AO161">
        <v>21.5458257967556</v>
      </c>
      <c r="AP161">
        <v>21.53972517482518</v>
      </c>
      <c r="AQ161">
        <v>3.084472891854786E-07</v>
      </c>
      <c r="AR161">
        <v>91.88205700752289</v>
      </c>
      <c r="AS161">
        <v>0</v>
      </c>
      <c r="AT161">
        <v>0</v>
      </c>
      <c r="AU161">
        <f>IF(AS161*$H$15&gt;=AW161,1.0,(AW161/(AW161-AS161*$H$15)))</f>
        <v>0</v>
      </c>
      <c r="AV161">
        <f>(AU161-1)*100</f>
        <v>0</v>
      </c>
      <c r="AW161">
        <f>MAX(0,($B$15+$C$15*BV161)/(1+$D$15*BV161)*BO161/(BQ161+273)*$E$15)</f>
        <v>0</v>
      </c>
      <c r="AX161">
        <f>$B$13*BW161+$C$13*BX161+$F$13*CI161*(1-CL161)</f>
        <v>0</v>
      </c>
      <c r="AY161">
        <f>AX161*AZ161</f>
        <v>0</v>
      </c>
      <c r="AZ161">
        <f>($B$13*$D$11+$C$13*$D$11+$F$13*((CV161+CN161)/MAX(CV161+CN161+CW161, 0.1)*$I$11+CW161/MAX(CV161+CN161+CW161, 0.1)*$J$11))/($B$13+$C$13+$F$13)</f>
        <v>0</v>
      </c>
      <c r="BA161">
        <f>($B$13*$K$11+$C$13*$K$11+$F$13*((CV161+CN161)/MAX(CV161+CN161+CW161, 0.1)*$P$11+CW161/MAX(CV161+CN161+CW161, 0.1)*$Q$11))/($B$13+$C$13+$F$13)</f>
        <v>0</v>
      </c>
      <c r="BB161">
        <v>6</v>
      </c>
      <c r="BC161">
        <v>0.5</v>
      </c>
      <c r="BD161" t="s">
        <v>358</v>
      </c>
      <c r="BE161">
        <v>2</v>
      </c>
      <c r="BF161" t="b">
        <v>1</v>
      </c>
      <c r="BG161">
        <v>1774682361.6</v>
      </c>
      <c r="BH161">
        <v>419.6338</v>
      </c>
      <c r="BI161">
        <v>419.9904</v>
      </c>
      <c r="BJ161">
        <v>21.53969</v>
      </c>
      <c r="BK161">
        <v>21.54647</v>
      </c>
      <c r="BL161">
        <v>419.9952</v>
      </c>
      <c r="BM161">
        <v>21.24186</v>
      </c>
      <c r="BN161">
        <v>499.9641</v>
      </c>
      <c r="BO161">
        <v>101.0247</v>
      </c>
      <c r="BP161">
        <v>0.10004142</v>
      </c>
      <c r="BQ161">
        <v>26.77</v>
      </c>
      <c r="BR161">
        <v>27.6617</v>
      </c>
      <c r="BS161">
        <v>999.9</v>
      </c>
      <c r="BT161">
        <v>0</v>
      </c>
      <c r="BU161">
        <v>0</v>
      </c>
      <c r="BV161">
        <v>9991.685000000001</v>
      </c>
      <c r="BW161">
        <v>0</v>
      </c>
      <c r="BX161">
        <v>0.3833920000000001</v>
      </c>
      <c r="BY161">
        <v>-0.3566162</v>
      </c>
      <c r="BZ161">
        <v>428.8715</v>
      </c>
      <c r="CA161">
        <v>429.2391000000001</v>
      </c>
      <c r="CB161">
        <v>-0.006769180000000001</v>
      </c>
      <c r="CC161">
        <v>419.9904</v>
      </c>
      <c r="CD161">
        <v>21.54647</v>
      </c>
      <c r="CE161">
        <v>2.176042</v>
      </c>
      <c r="CF161">
        <v>2.176726</v>
      </c>
      <c r="CG161">
        <v>18.78704</v>
      </c>
      <c r="CH161">
        <v>18.79205</v>
      </c>
      <c r="CI161">
        <v>1499.995</v>
      </c>
      <c r="CJ161">
        <v>0</v>
      </c>
      <c r="CK161">
        <v>1</v>
      </c>
      <c r="CL161">
        <v>0</v>
      </c>
      <c r="CM161">
        <v>1.63072</v>
      </c>
      <c r="CN161">
        <v>0</v>
      </c>
      <c r="CO161">
        <v>78.81867000000001</v>
      </c>
      <c r="CP161">
        <v>7673.473999999999</v>
      </c>
      <c r="CQ161">
        <v>38.25</v>
      </c>
      <c r="CR161">
        <v>39.562</v>
      </c>
      <c r="CS161">
        <v>38.937</v>
      </c>
      <c r="CT161">
        <v>38.0809</v>
      </c>
      <c r="CU161">
        <v>38.312</v>
      </c>
      <c r="CV161">
        <v>0</v>
      </c>
      <c r="CW161">
        <v>1499.995</v>
      </c>
      <c r="CX161">
        <v>0</v>
      </c>
      <c r="CY161">
        <v>1774682363</v>
      </c>
      <c r="CZ161">
        <v>0</v>
      </c>
      <c r="DA161">
        <v>1774666326.5</v>
      </c>
      <c r="DB161" t="s">
        <v>359</v>
      </c>
      <c r="DC161">
        <v>1774666322</v>
      </c>
      <c r="DD161">
        <v>1774666326.5</v>
      </c>
      <c r="DE161">
        <v>2</v>
      </c>
      <c r="DF161">
        <v>0.343</v>
      </c>
      <c r="DG161">
        <v>-0.026</v>
      </c>
      <c r="DH161">
        <v>-0.36</v>
      </c>
      <c r="DI161">
        <v>0.298</v>
      </c>
      <c r="DJ161">
        <v>420</v>
      </c>
      <c r="DK161">
        <v>22</v>
      </c>
      <c r="DL161">
        <v>0.17</v>
      </c>
      <c r="DM161">
        <v>0.02</v>
      </c>
      <c r="DN161">
        <v>-0.3631797</v>
      </c>
      <c r="DO161">
        <v>0.03007353095684945</v>
      </c>
      <c r="DP161">
        <v>0.02344310584820195</v>
      </c>
      <c r="DQ161">
        <v>1</v>
      </c>
      <c r="DR161">
        <v>-0.0061831</v>
      </c>
      <c r="DS161">
        <v>-0.004058316923076905</v>
      </c>
      <c r="DT161">
        <v>0.0006989639482977646</v>
      </c>
      <c r="DU161">
        <v>1</v>
      </c>
      <c r="DV161">
        <v>2</v>
      </c>
      <c r="DW161">
        <v>2</v>
      </c>
      <c r="DX161" t="s">
        <v>360</v>
      </c>
      <c r="DY161">
        <v>3.13046</v>
      </c>
      <c r="DZ161">
        <v>2.80648</v>
      </c>
      <c r="EA161">
        <v>0.0997663</v>
      </c>
      <c r="EB161">
        <v>0.0994775</v>
      </c>
      <c r="EC161">
        <v>0.105994</v>
      </c>
      <c r="ED161">
        <v>0.105709</v>
      </c>
      <c r="EE161">
        <v>21149.9</v>
      </c>
      <c r="EF161">
        <v>27419.3</v>
      </c>
      <c r="EG161">
        <v>26448.8</v>
      </c>
      <c r="EH161">
        <v>33000.9</v>
      </c>
      <c r="EI161">
        <v>34926.1</v>
      </c>
      <c r="EJ161">
        <v>40305.3</v>
      </c>
      <c r="EK161">
        <v>41098.6</v>
      </c>
      <c r="EL161">
        <v>46060.3</v>
      </c>
      <c r="EM161">
        <v>2.0351</v>
      </c>
      <c r="EN161">
        <v>2.00108</v>
      </c>
      <c r="EO161">
        <v>0.117123</v>
      </c>
      <c r="EP161">
        <v>0</v>
      </c>
      <c r="EQ161">
        <v>25.7367</v>
      </c>
      <c r="ER161">
        <v>999.9</v>
      </c>
      <c r="ES161">
        <v>67.5</v>
      </c>
      <c r="ET161">
        <v>27.4</v>
      </c>
      <c r="EU161">
        <v>24.483</v>
      </c>
      <c r="EV161">
        <v>61.3126</v>
      </c>
      <c r="EW161">
        <v>31.8389</v>
      </c>
      <c r="EX161">
        <v>1</v>
      </c>
      <c r="EY161">
        <v>0.291255</v>
      </c>
      <c r="EZ161">
        <v>0.456332</v>
      </c>
      <c r="FA161">
        <v>20.2748</v>
      </c>
      <c r="FB161">
        <v>5.18854</v>
      </c>
      <c r="FC161">
        <v>11.9441</v>
      </c>
      <c r="FD161">
        <v>4.95565</v>
      </c>
      <c r="FE161">
        <v>3.285</v>
      </c>
      <c r="FF161">
        <v>9999</v>
      </c>
      <c r="FG161">
        <v>9999</v>
      </c>
      <c r="FH161">
        <v>9999</v>
      </c>
      <c r="FI161">
        <v>999.9</v>
      </c>
      <c r="FJ161">
        <v>1.86127</v>
      </c>
      <c r="FK161">
        <v>1.86264</v>
      </c>
      <c r="FL161">
        <v>1.86005</v>
      </c>
      <c r="FM161">
        <v>1.85837</v>
      </c>
      <c r="FN161">
        <v>1.86216</v>
      </c>
      <c r="FO161">
        <v>1.85886</v>
      </c>
      <c r="FP161">
        <v>1.85791</v>
      </c>
      <c r="FQ161">
        <v>1.86081</v>
      </c>
      <c r="FR161">
        <v>0</v>
      </c>
      <c r="FS161">
        <v>0</v>
      </c>
      <c r="FT161">
        <v>0</v>
      </c>
      <c r="FU161">
        <v>4.5</v>
      </c>
      <c r="FV161" t="s">
        <v>361</v>
      </c>
      <c r="FW161" t="s">
        <v>362</v>
      </c>
      <c r="FX161" t="s">
        <v>363</v>
      </c>
      <c r="FY161" t="s">
        <v>364</v>
      </c>
      <c r="FZ161" t="s">
        <v>364</v>
      </c>
      <c r="GA161" t="s">
        <v>363</v>
      </c>
      <c r="GB161">
        <v>0</v>
      </c>
      <c r="GC161">
        <v>100</v>
      </c>
      <c r="GD161">
        <v>100</v>
      </c>
      <c r="GE161">
        <v>-0.361</v>
      </c>
      <c r="GF161">
        <v>0.2978</v>
      </c>
      <c r="GG161">
        <v>-1.589593225013521</v>
      </c>
      <c r="GH161">
        <v>0.00192992804097616</v>
      </c>
      <c r="GI161">
        <v>3.244687122451424E-06</v>
      </c>
      <c r="GJ161">
        <v>-2.087531120305573E-09</v>
      </c>
      <c r="GK161">
        <v>0.05776174702018427</v>
      </c>
      <c r="GL161">
        <v>0.005089068596103195</v>
      </c>
      <c r="GM161">
        <v>0.0003257216593697226</v>
      </c>
      <c r="GN161">
        <v>-1.562898368296355E-06</v>
      </c>
      <c r="GO161">
        <v>0</v>
      </c>
      <c r="GP161">
        <v>1257</v>
      </c>
      <c r="GQ161">
        <v>1</v>
      </c>
      <c r="GR161">
        <v>31</v>
      </c>
      <c r="GS161">
        <v>267.4</v>
      </c>
      <c r="GT161">
        <v>267.3</v>
      </c>
      <c r="GU161">
        <v>1.07788</v>
      </c>
      <c r="GV161">
        <v>2.37915</v>
      </c>
      <c r="GW161">
        <v>1.44775</v>
      </c>
      <c r="GX161">
        <v>2.20337</v>
      </c>
      <c r="GY161">
        <v>1.44653</v>
      </c>
      <c r="GZ161">
        <v>2.38281</v>
      </c>
      <c r="HA161">
        <v>33.1769</v>
      </c>
      <c r="HB161">
        <v>14.7362</v>
      </c>
      <c r="HC161">
        <v>18</v>
      </c>
      <c r="HD161">
        <v>531.746</v>
      </c>
      <c r="HE161">
        <v>523.188</v>
      </c>
      <c r="HF161">
        <v>25</v>
      </c>
      <c r="HG161">
        <v>30.7115</v>
      </c>
      <c r="HH161">
        <v>30.0003</v>
      </c>
      <c r="HI161">
        <v>31.0592</v>
      </c>
      <c r="HJ161">
        <v>31.0633</v>
      </c>
      <c r="HK161">
        <v>21.5674</v>
      </c>
      <c r="HL161">
        <v>20.0583</v>
      </c>
      <c r="HM161">
        <v>100</v>
      </c>
      <c r="HN161">
        <v>25</v>
      </c>
      <c r="HO161">
        <v>420</v>
      </c>
      <c r="HP161">
        <v>21.5</v>
      </c>
      <c r="HQ161">
        <v>103.15</v>
      </c>
      <c r="HR161">
        <v>102.022</v>
      </c>
    </row>
    <row r="162" spans="1:226">
      <c r="A162">
        <v>144</v>
      </c>
      <c r="B162">
        <v>1774682368.5</v>
      </c>
      <c r="C162">
        <v>622.5</v>
      </c>
      <c r="D162" t="s">
        <v>650</v>
      </c>
      <c r="E162" t="s">
        <v>651</v>
      </c>
      <c r="F162">
        <v>5</v>
      </c>
      <c r="I162">
        <v>1774682365.6</v>
      </c>
      <c r="J162">
        <f>(K162)/1000</f>
        <v>0</v>
      </c>
      <c r="K162">
        <f>IF(BF162, AN162, AH162)</f>
        <v>0</v>
      </c>
      <c r="L162">
        <f>IF(BF162, AI162, AG162)</f>
        <v>0</v>
      </c>
      <c r="M162">
        <f>BH162 - IF(AU162&gt;1, L162*BB162*100.0/(AW162), 0)</f>
        <v>0</v>
      </c>
      <c r="N162">
        <f>((T162-J162/2)*M162-L162)/(T162+J162/2)</f>
        <v>0</v>
      </c>
      <c r="O162">
        <f>N162*(BO162+BP162)/1000.0</f>
        <v>0</v>
      </c>
      <c r="P162">
        <f>(BH162 - IF(AU162&gt;1, L162*BB162*100.0/(AW162), 0))*(BO162+BP162)/1000.0</f>
        <v>0</v>
      </c>
      <c r="Q162">
        <f>2.0/((1/S162-1/R162)+SIGN(S162)*SQRT((1/S162-1/R162)*(1/S162-1/R162) + 4*BC162/((BC162+1)*(BC162+1))*(2*1/S162*1/R162-1/R162*1/R162)))</f>
        <v>0</v>
      </c>
      <c r="R162">
        <f>IF(LEFT(BD162,1)&lt;&gt;"0",IF(LEFT(BD162,1)="1",3.0,BE162),$D$5+$E$5*(BV162*BO162/($K$5*1000))+$F$5*(BV162*BO162/($K$5*1000))*MAX(MIN(BB162,$J$5),$I$5)*MAX(MIN(BB162,$J$5),$I$5)+$G$5*MAX(MIN(BB162,$J$5),$I$5)*(BV162*BO162/($K$5*1000))+$H$5*(BV162*BO162/($K$5*1000))*(BV162*BO162/($K$5*1000)))</f>
        <v>0</v>
      </c>
      <c r="S162">
        <f>J162*(1000-(1000*0.61365*exp(17.502*W162/(240.97+W162))/(BO162+BP162)+BJ162)/2)/(1000*0.61365*exp(17.502*W162/(240.97+W162))/(BO162+BP162)-BJ162)</f>
        <v>0</v>
      </c>
      <c r="T162">
        <f>1/((BC162+1)/(Q162/1.6)+1/(R162/1.37)) + BC162/((BC162+1)/(Q162/1.6) + BC162/(R162/1.37))</f>
        <v>0</v>
      </c>
      <c r="U162">
        <f>(AX162*BA162)</f>
        <v>0</v>
      </c>
      <c r="V162">
        <f>(BQ162+(U162+2*0.95*5.67E-8*(((BQ162+$B$9)+273)^4-(BQ162+273)^4)-44100*J162)/(1.84*29.3*R162+8*0.95*5.67E-8*(BQ162+273)^3))</f>
        <v>0</v>
      </c>
      <c r="W162">
        <f>($C$9*BR162+$D$9*BS162+$E$9*V162)</f>
        <v>0</v>
      </c>
      <c r="X162">
        <f>0.61365*exp(17.502*W162/(240.97+W162))</f>
        <v>0</v>
      </c>
      <c r="Y162">
        <f>(Z162/AA162*100)</f>
        <v>0</v>
      </c>
      <c r="Z162">
        <f>BJ162*(BO162+BP162)/1000</f>
        <v>0</v>
      </c>
      <c r="AA162">
        <f>0.61365*exp(17.502*BQ162/(240.97+BQ162))</f>
        <v>0</v>
      </c>
      <c r="AB162">
        <f>(X162-BJ162*(BO162+BP162)/1000)</f>
        <v>0</v>
      </c>
      <c r="AC162">
        <f>(-J162*44100)</f>
        <v>0</v>
      </c>
      <c r="AD162">
        <f>2*29.3*R162*0.92*(BQ162-W162)</f>
        <v>0</v>
      </c>
      <c r="AE162">
        <f>2*0.95*5.67E-8*(((BQ162+$B$9)+273)^4-(W162+273)^4)</f>
        <v>0</v>
      </c>
      <c r="AF162">
        <f>U162+AE162+AC162+AD162</f>
        <v>0</v>
      </c>
      <c r="AG162">
        <f>BN162*AU162*(BI162-BH162*(1000-AU162*BK162)/(1000-AU162*BJ162))/(100*BB162)</f>
        <v>0</v>
      </c>
      <c r="AH162">
        <f>1000*BN162*AU162*(BJ162-BK162)/(100*BB162*(1000-AU162*BJ162))</f>
        <v>0</v>
      </c>
      <c r="AI162">
        <f>(AJ162 - AK162 - BO162*1E3/(8.314*(BQ162+273.15)) * AM162/BN162 * AL162) * BN162/(100*BB162) * (1000 - BK162)/1000</f>
        <v>0</v>
      </c>
      <c r="AJ162">
        <v>429.2466072784616</v>
      </c>
      <c r="AK162">
        <v>428.8557030303029</v>
      </c>
      <c r="AL162">
        <v>3.977118369324994E-09</v>
      </c>
      <c r="AM162">
        <v>61.35787655002243</v>
      </c>
      <c r="AN162">
        <f>(AP162 - AO162 + BO162*1E3/(8.314*(BQ162+273.15)) * AR162/BN162 * AQ162) * BN162/(100*BB162) * 1000/(1000 - AP162)</f>
        <v>0</v>
      </c>
      <c r="AO162">
        <v>21.54726828675241</v>
      </c>
      <c r="AP162">
        <v>21.54000699300699</v>
      </c>
      <c r="AQ162">
        <v>1.067482522586276E-06</v>
      </c>
      <c r="AR162">
        <v>91.88205700752289</v>
      </c>
      <c r="AS162">
        <v>0</v>
      </c>
      <c r="AT162">
        <v>0</v>
      </c>
      <c r="AU162">
        <f>IF(AS162*$H$15&gt;=AW162,1.0,(AW162/(AW162-AS162*$H$15)))</f>
        <v>0</v>
      </c>
      <c r="AV162">
        <f>(AU162-1)*100</f>
        <v>0</v>
      </c>
      <c r="AW162">
        <f>MAX(0,($B$15+$C$15*BV162)/(1+$D$15*BV162)*BO162/(BQ162+273)*$E$15)</f>
        <v>0</v>
      </c>
      <c r="AX162">
        <f>$B$13*BW162+$C$13*BX162+$F$13*CI162*(1-CL162)</f>
        <v>0</v>
      </c>
      <c r="AY162">
        <f>AX162*AZ162</f>
        <v>0</v>
      </c>
      <c r="AZ162">
        <f>($B$13*$D$11+$C$13*$D$11+$F$13*((CV162+CN162)/MAX(CV162+CN162+CW162, 0.1)*$I$11+CW162/MAX(CV162+CN162+CW162, 0.1)*$J$11))/($B$13+$C$13+$F$13)</f>
        <v>0</v>
      </c>
      <c r="BA162">
        <f>($B$13*$K$11+$C$13*$K$11+$F$13*((CV162+CN162)/MAX(CV162+CN162+CW162, 0.1)*$P$11+CW162/MAX(CV162+CN162+CW162, 0.1)*$Q$11))/($B$13+$C$13+$F$13)</f>
        <v>0</v>
      </c>
      <c r="BB162">
        <v>6</v>
      </c>
      <c r="BC162">
        <v>0.5</v>
      </c>
      <c r="BD162" t="s">
        <v>358</v>
      </c>
      <c r="BE162">
        <v>2</v>
      </c>
      <c r="BF162" t="b">
        <v>1</v>
      </c>
      <c r="BG162">
        <v>1774682365.6</v>
      </c>
      <c r="BH162">
        <v>419.6186</v>
      </c>
      <c r="BI162">
        <v>419.9954</v>
      </c>
      <c r="BJ162">
        <v>21.54016</v>
      </c>
      <c r="BK162">
        <v>21.54715</v>
      </c>
      <c r="BL162">
        <v>419.9803</v>
      </c>
      <c r="BM162">
        <v>21.24231</v>
      </c>
      <c r="BN162">
        <v>500.0282999999999</v>
      </c>
      <c r="BO162">
        <v>101.0251</v>
      </c>
      <c r="BP162">
        <v>0.09996675000000002</v>
      </c>
      <c r="BQ162">
        <v>26.77124</v>
      </c>
      <c r="BR162">
        <v>27.64875</v>
      </c>
      <c r="BS162">
        <v>999.9</v>
      </c>
      <c r="BT162">
        <v>0</v>
      </c>
      <c r="BU162">
        <v>0</v>
      </c>
      <c r="BV162">
        <v>9996.626</v>
      </c>
      <c r="BW162">
        <v>0</v>
      </c>
      <c r="BX162">
        <v>0.3833920000000001</v>
      </c>
      <c r="BY162">
        <v>-0.3766876</v>
      </c>
      <c r="BZ162">
        <v>428.8563</v>
      </c>
      <c r="CA162">
        <v>429.2443999999999</v>
      </c>
      <c r="CB162">
        <v>-0.006992911</v>
      </c>
      <c r="CC162">
        <v>419.9954</v>
      </c>
      <c r="CD162">
        <v>21.54715</v>
      </c>
      <c r="CE162">
        <v>2.176097</v>
      </c>
      <c r="CF162">
        <v>2.176802</v>
      </c>
      <c r="CG162">
        <v>18.78742</v>
      </c>
      <c r="CH162">
        <v>18.7926</v>
      </c>
      <c r="CI162">
        <v>1499.99</v>
      </c>
      <c r="CJ162">
        <v>0</v>
      </c>
      <c r="CK162">
        <v>1</v>
      </c>
      <c r="CL162">
        <v>0</v>
      </c>
      <c r="CM162">
        <v>2.0232</v>
      </c>
      <c r="CN162">
        <v>0</v>
      </c>
      <c r="CO162">
        <v>78.74463</v>
      </c>
      <c r="CP162">
        <v>7673.447999999999</v>
      </c>
      <c r="CQ162">
        <v>38.25</v>
      </c>
      <c r="CR162">
        <v>39.562</v>
      </c>
      <c r="CS162">
        <v>38.9246</v>
      </c>
      <c r="CT162">
        <v>38.0809</v>
      </c>
      <c r="CU162">
        <v>38.312</v>
      </c>
      <c r="CV162">
        <v>0</v>
      </c>
      <c r="CW162">
        <v>1499.99</v>
      </c>
      <c r="CX162">
        <v>0</v>
      </c>
      <c r="CY162">
        <v>1774682366.6</v>
      </c>
      <c r="CZ162">
        <v>0</v>
      </c>
      <c r="DA162">
        <v>1774666326.5</v>
      </c>
      <c r="DB162" t="s">
        <v>359</v>
      </c>
      <c r="DC162">
        <v>1774666322</v>
      </c>
      <c r="DD162">
        <v>1774666326.5</v>
      </c>
      <c r="DE162">
        <v>2</v>
      </c>
      <c r="DF162">
        <v>0.343</v>
      </c>
      <c r="DG162">
        <v>-0.026</v>
      </c>
      <c r="DH162">
        <v>-0.36</v>
      </c>
      <c r="DI162">
        <v>0.298</v>
      </c>
      <c r="DJ162">
        <v>420</v>
      </c>
      <c r="DK162">
        <v>22</v>
      </c>
      <c r="DL162">
        <v>0.17</v>
      </c>
      <c r="DM162">
        <v>0.02</v>
      </c>
      <c r="DN162">
        <v>-0.3667228</v>
      </c>
      <c r="DO162">
        <v>-0.07392963602251398</v>
      </c>
      <c r="DP162">
        <v>0.02692541160242495</v>
      </c>
      <c r="DQ162">
        <v>1</v>
      </c>
      <c r="DR162">
        <v>-0.006415891500000001</v>
      </c>
      <c r="DS162">
        <v>-0.00486146048780486</v>
      </c>
      <c r="DT162">
        <v>0.0007637318113400475</v>
      </c>
      <c r="DU162">
        <v>1</v>
      </c>
      <c r="DV162">
        <v>2</v>
      </c>
      <c r="DW162">
        <v>2</v>
      </c>
      <c r="DX162" t="s">
        <v>360</v>
      </c>
      <c r="DY162">
        <v>3.13043</v>
      </c>
      <c r="DZ162">
        <v>2.80641</v>
      </c>
      <c r="EA162">
        <v>0.09976400000000001</v>
      </c>
      <c r="EB162">
        <v>0.099484</v>
      </c>
      <c r="EC162">
        <v>0.105995</v>
      </c>
      <c r="ED162">
        <v>0.105708</v>
      </c>
      <c r="EE162">
        <v>21149.9</v>
      </c>
      <c r="EF162">
        <v>27419.2</v>
      </c>
      <c r="EG162">
        <v>26448.7</v>
      </c>
      <c r="EH162">
        <v>33001.1</v>
      </c>
      <c r="EI162">
        <v>34925.9</v>
      </c>
      <c r="EJ162">
        <v>40305.6</v>
      </c>
      <c r="EK162">
        <v>41098.4</v>
      </c>
      <c r="EL162">
        <v>46060.6</v>
      </c>
      <c r="EM162">
        <v>2.03472</v>
      </c>
      <c r="EN162">
        <v>2.00137</v>
      </c>
      <c r="EO162">
        <v>0.116825</v>
      </c>
      <c r="EP162">
        <v>0</v>
      </c>
      <c r="EQ162">
        <v>25.7357</v>
      </c>
      <c r="ER162">
        <v>999.9</v>
      </c>
      <c r="ES162">
        <v>67.5</v>
      </c>
      <c r="ET162">
        <v>27.4</v>
      </c>
      <c r="EU162">
        <v>24.4819</v>
      </c>
      <c r="EV162">
        <v>61.2426</v>
      </c>
      <c r="EW162">
        <v>31.8309</v>
      </c>
      <c r="EX162">
        <v>1</v>
      </c>
      <c r="EY162">
        <v>0.291258</v>
      </c>
      <c r="EZ162">
        <v>0.455882</v>
      </c>
      <c r="FA162">
        <v>20.2748</v>
      </c>
      <c r="FB162">
        <v>5.18884</v>
      </c>
      <c r="FC162">
        <v>11.9441</v>
      </c>
      <c r="FD162">
        <v>4.9556</v>
      </c>
      <c r="FE162">
        <v>3.285</v>
      </c>
      <c r="FF162">
        <v>9999</v>
      </c>
      <c r="FG162">
        <v>9999</v>
      </c>
      <c r="FH162">
        <v>9999</v>
      </c>
      <c r="FI162">
        <v>999.9</v>
      </c>
      <c r="FJ162">
        <v>1.86127</v>
      </c>
      <c r="FK162">
        <v>1.86264</v>
      </c>
      <c r="FL162">
        <v>1.86005</v>
      </c>
      <c r="FM162">
        <v>1.85837</v>
      </c>
      <c r="FN162">
        <v>1.86215</v>
      </c>
      <c r="FO162">
        <v>1.85885</v>
      </c>
      <c r="FP162">
        <v>1.85791</v>
      </c>
      <c r="FQ162">
        <v>1.86081</v>
      </c>
      <c r="FR162">
        <v>0</v>
      </c>
      <c r="FS162">
        <v>0</v>
      </c>
      <c r="FT162">
        <v>0</v>
      </c>
      <c r="FU162">
        <v>4.5</v>
      </c>
      <c r="FV162" t="s">
        <v>361</v>
      </c>
      <c r="FW162" t="s">
        <v>362</v>
      </c>
      <c r="FX162" t="s">
        <v>363</v>
      </c>
      <c r="FY162" t="s">
        <v>364</v>
      </c>
      <c r="FZ162" t="s">
        <v>364</v>
      </c>
      <c r="GA162" t="s">
        <v>363</v>
      </c>
      <c r="GB162">
        <v>0</v>
      </c>
      <c r="GC162">
        <v>100</v>
      </c>
      <c r="GD162">
        <v>100</v>
      </c>
      <c r="GE162">
        <v>-0.362</v>
      </c>
      <c r="GF162">
        <v>0.2979</v>
      </c>
      <c r="GG162">
        <v>-1.589593225013521</v>
      </c>
      <c r="GH162">
        <v>0.00192992804097616</v>
      </c>
      <c r="GI162">
        <v>3.244687122451424E-06</v>
      </c>
      <c r="GJ162">
        <v>-2.087531120305573E-09</v>
      </c>
      <c r="GK162">
        <v>0.05776174702018427</v>
      </c>
      <c r="GL162">
        <v>0.005089068596103195</v>
      </c>
      <c r="GM162">
        <v>0.0003257216593697226</v>
      </c>
      <c r="GN162">
        <v>-1.562898368296355E-06</v>
      </c>
      <c r="GO162">
        <v>0</v>
      </c>
      <c r="GP162">
        <v>1257</v>
      </c>
      <c r="GQ162">
        <v>1</v>
      </c>
      <c r="GR162">
        <v>31</v>
      </c>
      <c r="GS162">
        <v>267.4</v>
      </c>
      <c r="GT162">
        <v>267.4</v>
      </c>
      <c r="GU162">
        <v>1.07788</v>
      </c>
      <c r="GV162">
        <v>2.38525</v>
      </c>
      <c r="GW162">
        <v>1.44775</v>
      </c>
      <c r="GX162">
        <v>2.20215</v>
      </c>
      <c r="GY162">
        <v>1.44653</v>
      </c>
      <c r="GZ162">
        <v>2.35352</v>
      </c>
      <c r="HA162">
        <v>33.1769</v>
      </c>
      <c r="HB162">
        <v>14.7362</v>
      </c>
      <c r="HC162">
        <v>18</v>
      </c>
      <c r="HD162">
        <v>531.508</v>
      </c>
      <c r="HE162">
        <v>523.3920000000001</v>
      </c>
      <c r="HF162">
        <v>24.9999</v>
      </c>
      <c r="HG162">
        <v>30.7119</v>
      </c>
      <c r="HH162">
        <v>30.0002</v>
      </c>
      <c r="HI162">
        <v>31.0592</v>
      </c>
      <c r="HJ162">
        <v>31.0633</v>
      </c>
      <c r="HK162">
        <v>21.567</v>
      </c>
      <c r="HL162">
        <v>20.0583</v>
      </c>
      <c r="HM162">
        <v>100</v>
      </c>
      <c r="HN162">
        <v>25</v>
      </c>
      <c r="HO162">
        <v>420</v>
      </c>
      <c r="HP162">
        <v>21.5</v>
      </c>
      <c r="HQ162">
        <v>103.149</v>
      </c>
      <c r="HR162">
        <v>102.023</v>
      </c>
    </row>
    <row r="163" spans="1:226">
      <c r="A163">
        <v>145</v>
      </c>
      <c r="B163">
        <v>1774682372.5</v>
      </c>
      <c r="C163">
        <v>626.5</v>
      </c>
      <c r="D163" t="s">
        <v>652</v>
      </c>
      <c r="E163" t="s">
        <v>653</v>
      </c>
      <c r="F163">
        <v>5</v>
      </c>
      <c r="I163">
        <v>1774682369.6</v>
      </c>
      <c r="J163">
        <f>(K163)/1000</f>
        <v>0</v>
      </c>
      <c r="K163">
        <f>IF(BF163, AN163, AH163)</f>
        <v>0</v>
      </c>
      <c r="L163">
        <f>IF(BF163, AI163, AG163)</f>
        <v>0</v>
      </c>
      <c r="M163">
        <f>BH163 - IF(AU163&gt;1, L163*BB163*100.0/(AW163), 0)</f>
        <v>0</v>
      </c>
      <c r="N163">
        <f>((T163-J163/2)*M163-L163)/(T163+J163/2)</f>
        <v>0</v>
      </c>
      <c r="O163">
        <f>N163*(BO163+BP163)/1000.0</f>
        <v>0</v>
      </c>
      <c r="P163">
        <f>(BH163 - IF(AU163&gt;1, L163*BB163*100.0/(AW163), 0))*(BO163+BP163)/1000.0</f>
        <v>0</v>
      </c>
      <c r="Q163">
        <f>2.0/((1/S163-1/R163)+SIGN(S163)*SQRT((1/S163-1/R163)*(1/S163-1/R163) + 4*BC163/((BC163+1)*(BC163+1))*(2*1/S163*1/R163-1/R163*1/R163)))</f>
        <v>0</v>
      </c>
      <c r="R163">
        <f>IF(LEFT(BD163,1)&lt;&gt;"0",IF(LEFT(BD163,1)="1",3.0,BE163),$D$5+$E$5*(BV163*BO163/($K$5*1000))+$F$5*(BV163*BO163/($K$5*1000))*MAX(MIN(BB163,$J$5),$I$5)*MAX(MIN(BB163,$J$5),$I$5)+$G$5*MAX(MIN(BB163,$J$5),$I$5)*(BV163*BO163/($K$5*1000))+$H$5*(BV163*BO163/($K$5*1000))*(BV163*BO163/($K$5*1000)))</f>
        <v>0</v>
      </c>
      <c r="S163">
        <f>J163*(1000-(1000*0.61365*exp(17.502*W163/(240.97+W163))/(BO163+BP163)+BJ163)/2)/(1000*0.61365*exp(17.502*W163/(240.97+W163))/(BO163+BP163)-BJ163)</f>
        <v>0</v>
      </c>
      <c r="T163">
        <f>1/((BC163+1)/(Q163/1.6)+1/(R163/1.37)) + BC163/((BC163+1)/(Q163/1.6) + BC163/(R163/1.37))</f>
        <v>0</v>
      </c>
      <c r="U163">
        <f>(AX163*BA163)</f>
        <v>0</v>
      </c>
      <c r="V163">
        <f>(BQ163+(U163+2*0.95*5.67E-8*(((BQ163+$B$9)+273)^4-(BQ163+273)^4)-44100*J163)/(1.84*29.3*R163+8*0.95*5.67E-8*(BQ163+273)^3))</f>
        <v>0</v>
      </c>
      <c r="W163">
        <f>($C$9*BR163+$D$9*BS163+$E$9*V163)</f>
        <v>0</v>
      </c>
      <c r="X163">
        <f>0.61365*exp(17.502*W163/(240.97+W163))</f>
        <v>0</v>
      </c>
      <c r="Y163">
        <f>(Z163/AA163*100)</f>
        <v>0</v>
      </c>
      <c r="Z163">
        <f>BJ163*(BO163+BP163)/1000</f>
        <v>0</v>
      </c>
      <c r="AA163">
        <f>0.61365*exp(17.502*BQ163/(240.97+BQ163))</f>
        <v>0</v>
      </c>
      <c r="AB163">
        <f>(X163-BJ163*(BO163+BP163)/1000)</f>
        <v>0</v>
      </c>
      <c r="AC163">
        <f>(-J163*44100)</f>
        <v>0</v>
      </c>
      <c r="AD163">
        <f>2*29.3*R163*0.92*(BQ163-W163)</f>
        <v>0</v>
      </c>
      <c r="AE163">
        <f>2*0.95*5.67E-8*(((BQ163+$B$9)+273)^4-(W163+273)^4)</f>
        <v>0</v>
      </c>
      <c r="AF163">
        <f>U163+AE163+AC163+AD163</f>
        <v>0</v>
      </c>
      <c r="AG163">
        <f>BN163*AU163*(BI163-BH163*(1000-AU163*BK163)/(1000-AU163*BJ163))/(100*BB163)</f>
        <v>0</v>
      </c>
      <c r="AH163">
        <f>1000*BN163*AU163*(BJ163-BK163)/(100*BB163*(1000-AU163*BJ163))</f>
        <v>0</v>
      </c>
      <c r="AI163">
        <f>(AJ163 - AK163 - BO163*1E3/(8.314*(BQ163+273.15)) * AM163/BN163 * AL163) * BN163/(100*BB163) * (1000 - BK163)/1000</f>
        <v>0</v>
      </c>
      <c r="AJ163">
        <v>429.267408655296</v>
      </c>
      <c r="AK163">
        <v>428.8455333333334</v>
      </c>
      <c r="AL163">
        <v>-8.61992856342187E-06</v>
      </c>
      <c r="AM163">
        <v>61.35787655002243</v>
      </c>
      <c r="AN163">
        <f>(AP163 - AO163 + BO163*1E3/(8.314*(BQ163+273.15)) * AR163/BN163 * AQ163) * BN163/(100*BB163) * 1000/(1000 - AP163)</f>
        <v>0</v>
      </c>
      <c r="AO163">
        <v>21.54735950469367</v>
      </c>
      <c r="AP163">
        <v>21.54075244755245</v>
      </c>
      <c r="AQ163">
        <v>-1.092946099766016E-06</v>
      </c>
      <c r="AR163">
        <v>91.88205700752289</v>
      </c>
      <c r="AS163">
        <v>0</v>
      </c>
      <c r="AT163">
        <v>0</v>
      </c>
      <c r="AU163">
        <f>IF(AS163*$H$15&gt;=AW163,1.0,(AW163/(AW163-AS163*$H$15)))</f>
        <v>0</v>
      </c>
      <c r="AV163">
        <f>(AU163-1)*100</f>
        <v>0</v>
      </c>
      <c r="AW163">
        <f>MAX(0,($B$15+$C$15*BV163)/(1+$D$15*BV163)*BO163/(BQ163+273)*$E$15)</f>
        <v>0</v>
      </c>
      <c r="AX163">
        <f>$B$13*BW163+$C$13*BX163+$F$13*CI163*(1-CL163)</f>
        <v>0</v>
      </c>
      <c r="AY163">
        <f>AX163*AZ163</f>
        <v>0</v>
      </c>
      <c r="AZ163">
        <f>($B$13*$D$11+$C$13*$D$11+$F$13*((CV163+CN163)/MAX(CV163+CN163+CW163, 0.1)*$I$11+CW163/MAX(CV163+CN163+CW163, 0.1)*$J$11))/($B$13+$C$13+$F$13)</f>
        <v>0</v>
      </c>
      <c r="BA163">
        <f>($B$13*$K$11+$C$13*$K$11+$F$13*((CV163+CN163)/MAX(CV163+CN163+CW163, 0.1)*$P$11+CW163/MAX(CV163+CN163+CW163, 0.1)*$Q$11))/($B$13+$C$13+$F$13)</f>
        <v>0</v>
      </c>
      <c r="BB163">
        <v>6</v>
      </c>
      <c r="BC163">
        <v>0.5</v>
      </c>
      <c r="BD163" t="s">
        <v>358</v>
      </c>
      <c r="BE163">
        <v>2</v>
      </c>
      <c r="BF163" t="b">
        <v>1</v>
      </c>
      <c r="BG163">
        <v>1774682369.6</v>
      </c>
      <c r="BH163">
        <v>419.6137</v>
      </c>
      <c r="BI163">
        <v>420.0182</v>
      </c>
      <c r="BJ163">
        <v>21.54012</v>
      </c>
      <c r="BK163">
        <v>21.54745</v>
      </c>
      <c r="BL163">
        <v>419.9752999999999</v>
      </c>
      <c r="BM163">
        <v>21.24226</v>
      </c>
      <c r="BN163">
        <v>499.9961</v>
      </c>
      <c r="BO163">
        <v>101.0239</v>
      </c>
      <c r="BP163">
        <v>0.09994024</v>
      </c>
      <c r="BQ163">
        <v>26.77077</v>
      </c>
      <c r="BR163">
        <v>27.64926</v>
      </c>
      <c r="BS163">
        <v>999.9</v>
      </c>
      <c r="BT163">
        <v>0</v>
      </c>
      <c r="BU163">
        <v>0</v>
      </c>
      <c r="BV163">
        <v>10004.628</v>
      </c>
      <c r="BW163">
        <v>0</v>
      </c>
      <c r="BX163">
        <v>0.3833920000000001</v>
      </c>
      <c r="BY163">
        <v>-0.404364</v>
      </c>
      <c r="BZ163">
        <v>428.8514</v>
      </c>
      <c r="CA163">
        <v>429.2678</v>
      </c>
      <c r="CB163">
        <v>-0.007333564999999998</v>
      </c>
      <c r="CC163">
        <v>420.0182</v>
      </c>
      <c r="CD163">
        <v>21.54745</v>
      </c>
      <c r="CE163">
        <v>2.17607</v>
      </c>
      <c r="CF163">
        <v>2.176809</v>
      </c>
      <c r="CG163">
        <v>18.78722</v>
      </c>
      <c r="CH163">
        <v>18.79266</v>
      </c>
      <c r="CI163">
        <v>1499.999</v>
      </c>
      <c r="CJ163">
        <v>0</v>
      </c>
      <c r="CK163">
        <v>1</v>
      </c>
      <c r="CL163">
        <v>0</v>
      </c>
      <c r="CM163">
        <v>1.77781</v>
      </c>
      <c r="CN163">
        <v>0</v>
      </c>
      <c r="CO163">
        <v>78.7221</v>
      </c>
      <c r="CP163">
        <v>7673.494000000001</v>
      </c>
      <c r="CQ163">
        <v>38.2248</v>
      </c>
      <c r="CR163">
        <v>39.562</v>
      </c>
      <c r="CS163">
        <v>38.9308</v>
      </c>
      <c r="CT163">
        <v>38.0746</v>
      </c>
      <c r="CU163">
        <v>38.312</v>
      </c>
      <c r="CV163">
        <v>0</v>
      </c>
      <c r="CW163">
        <v>1499.999</v>
      </c>
      <c r="CX163">
        <v>0</v>
      </c>
      <c r="CY163">
        <v>1774682370.8</v>
      </c>
      <c r="CZ163">
        <v>0</v>
      </c>
      <c r="DA163">
        <v>1774666326.5</v>
      </c>
      <c r="DB163" t="s">
        <v>359</v>
      </c>
      <c r="DC163">
        <v>1774666322</v>
      </c>
      <c r="DD163">
        <v>1774666326.5</v>
      </c>
      <c r="DE163">
        <v>2</v>
      </c>
      <c r="DF163">
        <v>0.343</v>
      </c>
      <c r="DG163">
        <v>-0.026</v>
      </c>
      <c r="DH163">
        <v>-0.36</v>
      </c>
      <c r="DI163">
        <v>0.298</v>
      </c>
      <c r="DJ163">
        <v>420</v>
      </c>
      <c r="DK163">
        <v>22</v>
      </c>
      <c r="DL163">
        <v>0.17</v>
      </c>
      <c r="DM163">
        <v>0.02</v>
      </c>
      <c r="DN163">
        <v>-0.375514243902439</v>
      </c>
      <c r="DO163">
        <v>-0.1198317700348432</v>
      </c>
      <c r="DP163">
        <v>0.02907700686426328</v>
      </c>
      <c r="DQ163">
        <v>0</v>
      </c>
      <c r="DR163">
        <v>-0.006699306097560977</v>
      </c>
      <c r="DS163">
        <v>-0.005559476236933791</v>
      </c>
      <c r="DT163">
        <v>0.0008115088343774058</v>
      </c>
      <c r="DU163">
        <v>1</v>
      </c>
      <c r="DV163">
        <v>1</v>
      </c>
      <c r="DW163">
        <v>2</v>
      </c>
      <c r="DX163" t="s">
        <v>367</v>
      </c>
      <c r="DY163">
        <v>3.13051</v>
      </c>
      <c r="DZ163">
        <v>2.80647</v>
      </c>
      <c r="EA163">
        <v>0.0997633</v>
      </c>
      <c r="EB163">
        <v>0.09947880000000001</v>
      </c>
      <c r="EC163">
        <v>0.105997</v>
      </c>
      <c r="ED163">
        <v>0.105707</v>
      </c>
      <c r="EE163">
        <v>21149.9</v>
      </c>
      <c r="EF163">
        <v>27419.4</v>
      </c>
      <c r="EG163">
        <v>26448.7</v>
      </c>
      <c r="EH163">
        <v>33001.1</v>
      </c>
      <c r="EI163">
        <v>34925.8</v>
      </c>
      <c r="EJ163">
        <v>40305.5</v>
      </c>
      <c r="EK163">
        <v>41098.4</v>
      </c>
      <c r="EL163">
        <v>46060.4</v>
      </c>
      <c r="EM163">
        <v>2.03533</v>
      </c>
      <c r="EN163">
        <v>2.001</v>
      </c>
      <c r="EO163">
        <v>0.117049</v>
      </c>
      <c r="EP163">
        <v>0</v>
      </c>
      <c r="EQ163">
        <v>25.7357</v>
      </c>
      <c r="ER163">
        <v>999.9</v>
      </c>
      <c r="ES163">
        <v>67.5</v>
      </c>
      <c r="ET163">
        <v>27.4</v>
      </c>
      <c r="EU163">
        <v>24.4806</v>
      </c>
      <c r="EV163">
        <v>61.1726</v>
      </c>
      <c r="EW163">
        <v>31.7548</v>
      </c>
      <c r="EX163">
        <v>1</v>
      </c>
      <c r="EY163">
        <v>0.291451</v>
      </c>
      <c r="EZ163">
        <v>0.455234</v>
      </c>
      <c r="FA163">
        <v>20.2748</v>
      </c>
      <c r="FB163">
        <v>5.18944</v>
      </c>
      <c r="FC163">
        <v>11.9441</v>
      </c>
      <c r="FD163">
        <v>4.9557</v>
      </c>
      <c r="FE163">
        <v>3.285</v>
      </c>
      <c r="FF163">
        <v>9999</v>
      </c>
      <c r="FG163">
        <v>9999</v>
      </c>
      <c r="FH163">
        <v>9999</v>
      </c>
      <c r="FI163">
        <v>999.9</v>
      </c>
      <c r="FJ163">
        <v>1.86127</v>
      </c>
      <c r="FK163">
        <v>1.86264</v>
      </c>
      <c r="FL163">
        <v>1.86005</v>
      </c>
      <c r="FM163">
        <v>1.85837</v>
      </c>
      <c r="FN163">
        <v>1.86215</v>
      </c>
      <c r="FO163">
        <v>1.85889</v>
      </c>
      <c r="FP163">
        <v>1.85791</v>
      </c>
      <c r="FQ163">
        <v>1.86081</v>
      </c>
      <c r="FR163">
        <v>0</v>
      </c>
      <c r="FS163">
        <v>0</v>
      </c>
      <c r="FT163">
        <v>0</v>
      </c>
      <c r="FU163">
        <v>4.5</v>
      </c>
      <c r="FV163" t="s">
        <v>361</v>
      </c>
      <c r="FW163" t="s">
        <v>362</v>
      </c>
      <c r="FX163" t="s">
        <v>363</v>
      </c>
      <c r="FY163" t="s">
        <v>364</v>
      </c>
      <c r="FZ163" t="s">
        <v>364</v>
      </c>
      <c r="GA163" t="s">
        <v>363</v>
      </c>
      <c r="GB163">
        <v>0</v>
      </c>
      <c r="GC163">
        <v>100</v>
      </c>
      <c r="GD163">
        <v>100</v>
      </c>
      <c r="GE163">
        <v>-0.362</v>
      </c>
      <c r="GF163">
        <v>0.2979</v>
      </c>
      <c r="GG163">
        <v>-1.589593225013521</v>
      </c>
      <c r="GH163">
        <v>0.00192992804097616</v>
      </c>
      <c r="GI163">
        <v>3.244687122451424E-06</v>
      </c>
      <c r="GJ163">
        <v>-2.087531120305573E-09</v>
      </c>
      <c r="GK163">
        <v>0.05776174702018427</v>
      </c>
      <c r="GL163">
        <v>0.005089068596103195</v>
      </c>
      <c r="GM163">
        <v>0.0003257216593697226</v>
      </c>
      <c r="GN163">
        <v>-1.562898368296355E-06</v>
      </c>
      <c r="GO163">
        <v>0</v>
      </c>
      <c r="GP163">
        <v>1257</v>
      </c>
      <c r="GQ163">
        <v>1</v>
      </c>
      <c r="GR163">
        <v>31</v>
      </c>
      <c r="GS163">
        <v>267.5</v>
      </c>
      <c r="GT163">
        <v>267.4</v>
      </c>
      <c r="GU163">
        <v>1.07788</v>
      </c>
      <c r="GV163">
        <v>2.3877</v>
      </c>
      <c r="GW163">
        <v>1.44775</v>
      </c>
      <c r="GX163">
        <v>2.20337</v>
      </c>
      <c r="GY163">
        <v>1.44653</v>
      </c>
      <c r="GZ163">
        <v>2.32788</v>
      </c>
      <c r="HA163">
        <v>33.1545</v>
      </c>
      <c r="HB163">
        <v>14.7274</v>
      </c>
      <c r="HC163">
        <v>18</v>
      </c>
      <c r="HD163">
        <v>531.888</v>
      </c>
      <c r="HE163">
        <v>523.1369999999999</v>
      </c>
      <c r="HF163">
        <v>24.9999</v>
      </c>
      <c r="HG163">
        <v>30.7119</v>
      </c>
      <c r="HH163">
        <v>30.0002</v>
      </c>
      <c r="HI163">
        <v>31.0592</v>
      </c>
      <c r="HJ163">
        <v>31.0633</v>
      </c>
      <c r="HK163">
        <v>21.5665</v>
      </c>
      <c r="HL163">
        <v>20.0583</v>
      </c>
      <c r="HM163">
        <v>100</v>
      </c>
      <c r="HN163">
        <v>25</v>
      </c>
      <c r="HO163">
        <v>420</v>
      </c>
      <c r="HP163">
        <v>21.5</v>
      </c>
      <c r="HQ163">
        <v>103.149</v>
      </c>
      <c r="HR163">
        <v>102.023</v>
      </c>
    </row>
    <row r="164" spans="1:226">
      <c r="A164">
        <v>146</v>
      </c>
      <c r="B164">
        <v>1774682376.5</v>
      </c>
      <c r="C164">
        <v>630.5</v>
      </c>
      <c r="D164" t="s">
        <v>654</v>
      </c>
      <c r="E164" t="s">
        <v>655</v>
      </c>
      <c r="F164">
        <v>5</v>
      </c>
      <c r="I164">
        <v>1774682373.6</v>
      </c>
      <c r="J164">
        <f>(K164)/1000</f>
        <v>0</v>
      </c>
      <c r="K164">
        <f>IF(BF164, AN164, AH164)</f>
        <v>0</v>
      </c>
      <c r="L164">
        <f>IF(BF164, AI164, AG164)</f>
        <v>0</v>
      </c>
      <c r="M164">
        <f>BH164 - IF(AU164&gt;1, L164*BB164*100.0/(AW164), 0)</f>
        <v>0</v>
      </c>
      <c r="N164">
        <f>((T164-J164/2)*M164-L164)/(T164+J164/2)</f>
        <v>0</v>
      </c>
      <c r="O164">
        <f>N164*(BO164+BP164)/1000.0</f>
        <v>0</v>
      </c>
      <c r="P164">
        <f>(BH164 - IF(AU164&gt;1, L164*BB164*100.0/(AW164), 0))*(BO164+BP164)/1000.0</f>
        <v>0</v>
      </c>
      <c r="Q164">
        <f>2.0/((1/S164-1/R164)+SIGN(S164)*SQRT((1/S164-1/R164)*(1/S164-1/R164) + 4*BC164/((BC164+1)*(BC164+1))*(2*1/S164*1/R164-1/R164*1/R164)))</f>
        <v>0</v>
      </c>
      <c r="R164">
        <f>IF(LEFT(BD164,1)&lt;&gt;"0",IF(LEFT(BD164,1)="1",3.0,BE164),$D$5+$E$5*(BV164*BO164/($K$5*1000))+$F$5*(BV164*BO164/($K$5*1000))*MAX(MIN(BB164,$J$5),$I$5)*MAX(MIN(BB164,$J$5),$I$5)+$G$5*MAX(MIN(BB164,$J$5),$I$5)*(BV164*BO164/($K$5*1000))+$H$5*(BV164*BO164/($K$5*1000))*(BV164*BO164/($K$5*1000)))</f>
        <v>0</v>
      </c>
      <c r="S164">
        <f>J164*(1000-(1000*0.61365*exp(17.502*W164/(240.97+W164))/(BO164+BP164)+BJ164)/2)/(1000*0.61365*exp(17.502*W164/(240.97+W164))/(BO164+BP164)-BJ164)</f>
        <v>0</v>
      </c>
      <c r="T164">
        <f>1/((BC164+1)/(Q164/1.6)+1/(R164/1.37)) + BC164/((BC164+1)/(Q164/1.6) + BC164/(R164/1.37))</f>
        <v>0</v>
      </c>
      <c r="U164">
        <f>(AX164*BA164)</f>
        <v>0</v>
      </c>
      <c r="V164">
        <f>(BQ164+(U164+2*0.95*5.67E-8*(((BQ164+$B$9)+273)^4-(BQ164+273)^4)-44100*J164)/(1.84*29.3*R164+8*0.95*5.67E-8*(BQ164+273)^3))</f>
        <v>0</v>
      </c>
      <c r="W164">
        <f>($C$9*BR164+$D$9*BS164+$E$9*V164)</f>
        <v>0</v>
      </c>
      <c r="X164">
        <f>0.61365*exp(17.502*W164/(240.97+W164))</f>
        <v>0</v>
      </c>
      <c r="Y164">
        <f>(Z164/AA164*100)</f>
        <v>0</v>
      </c>
      <c r="Z164">
        <f>BJ164*(BO164+BP164)/1000</f>
        <v>0</v>
      </c>
      <c r="AA164">
        <f>0.61365*exp(17.502*BQ164/(240.97+BQ164))</f>
        <v>0</v>
      </c>
      <c r="AB164">
        <f>(X164-BJ164*(BO164+BP164)/1000)</f>
        <v>0</v>
      </c>
      <c r="AC164">
        <f>(-J164*44100)</f>
        <v>0</v>
      </c>
      <c r="AD164">
        <f>2*29.3*R164*0.92*(BQ164-W164)</f>
        <v>0</v>
      </c>
      <c r="AE164">
        <f>2*0.95*5.67E-8*(((BQ164+$B$9)+273)^4-(W164+273)^4)</f>
        <v>0</v>
      </c>
      <c r="AF164">
        <f>U164+AE164+AC164+AD164</f>
        <v>0</v>
      </c>
      <c r="AG164">
        <f>BN164*AU164*(BI164-BH164*(1000-AU164*BK164)/(1000-AU164*BJ164))/(100*BB164)</f>
        <v>0</v>
      </c>
      <c r="AH164">
        <f>1000*BN164*AU164*(BJ164-BK164)/(100*BB164*(1000-AU164*BJ164))</f>
        <v>0</v>
      </c>
      <c r="AI164">
        <f>(AJ164 - AK164 - BO164*1E3/(8.314*(BQ164+273.15)) * AM164/BN164 * AL164) * BN164/(100*BB164) * (1000 - BK164)/1000</f>
        <v>0</v>
      </c>
      <c r="AJ164">
        <v>429.2545536084482</v>
      </c>
      <c r="AK164">
        <v>428.8822848484849</v>
      </c>
      <c r="AL164">
        <v>1.85766025039582E-05</v>
      </c>
      <c r="AM164">
        <v>61.35787655002243</v>
      </c>
      <c r="AN164">
        <f>(AP164 - AO164 + BO164*1E3/(8.314*(BQ164+273.15)) * AR164/BN164 * AQ164) * BN164/(100*BB164) * 1000/(1000 - AP164)</f>
        <v>0</v>
      </c>
      <c r="AO164">
        <v>21.5477753739473</v>
      </c>
      <c r="AP164">
        <v>21.54115874125875</v>
      </c>
      <c r="AQ164">
        <v>2.121487578836221E-06</v>
      </c>
      <c r="AR164">
        <v>91.88205700752289</v>
      </c>
      <c r="AS164">
        <v>0</v>
      </c>
      <c r="AT164">
        <v>0</v>
      </c>
      <c r="AU164">
        <f>IF(AS164*$H$15&gt;=AW164,1.0,(AW164/(AW164-AS164*$H$15)))</f>
        <v>0</v>
      </c>
      <c r="AV164">
        <f>(AU164-1)*100</f>
        <v>0</v>
      </c>
      <c r="AW164">
        <f>MAX(0,($B$15+$C$15*BV164)/(1+$D$15*BV164)*BO164/(BQ164+273)*$E$15)</f>
        <v>0</v>
      </c>
      <c r="AX164">
        <f>$B$13*BW164+$C$13*BX164+$F$13*CI164*(1-CL164)</f>
        <v>0</v>
      </c>
      <c r="AY164">
        <f>AX164*AZ164</f>
        <v>0</v>
      </c>
      <c r="AZ164">
        <f>($B$13*$D$11+$C$13*$D$11+$F$13*((CV164+CN164)/MAX(CV164+CN164+CW164, 0.1)*$I$11+CW164/MAX(CV164+CN164+CW164, 0.1)*$J$11))/($B$13+$C$13+$F$13)</f>
        <v>0</v>
      </c>
      <c r="BA164">
        <f>($B$13*$K$11+$C$13*$K$11+$F$13*((CV164+CN164)/MAX(CV164+CN164+CW164, 0.1)*$P$11+CW164/MAX(CV164+CN164+CW164, 0.1)*$Q$11))/($B$13+$C$13+$F$13)</f>
        <v>0</v>
      </c>
      <c r="BB164">
        <v>6</v>
      </c>
      <c r="BC164">
        <v>0.5</v>
      </c>
      <c r="BD164" t="s">
        <v>358</v>
      </c>
      <c r="BE164">
        <v>2</v>
      </c>
      <c r="BF164" t="b">
        <v>1</v>
      </c>
      <c r="BG164">
        <v>1774682373.6</v>
      </c>
      <c r="BH164">
        <v>419.6295</v>
      </c>
      <c r="BI164">
        <v>419.9966000000001</v>
      </c>
      <c r="BJ164">
        <v>21.54108</v>
      </c>
      <c r="BK164">
        <v>21.54821</v>
      </c>
      <c r="BL164">
        <v>419.9907</v>
      </c>
      <c r="BM164">
        <v>21.24322</v>
      </c>
      <c r="BN164">
        <v>500.0133</v>
      </c>
      <c r="BO164">
        <v>101.0233</v>
      </c>
      <c r="BP164">
        <v>0.09998957</v>
      </c>
      <c r="BQ164">
        <v>26.76797</v>
      </c>
      <c r="BR164">
        <v>27.65016</v>
      </c>
      <c r="BS164">
        <v>999.9</v>
      </c>
      <c r="BT164">
        <v>0</v>
      </c>
      <c r="BU164">
        <v>0</v>
      </c>
      <c r="BV164">
        <v>9997.812</v>
      </c>
      <c r="BW164">
        <v>0</v>
      </c>
      <c r="BX164">
        <v>0.3833920000000001</v>
      </c>
      <c r="BY164">
        <v>-0.3671601</v>
      </c>
      <c r="BZ164">
        <v>428.8677</v>
      </c>
      <c r="CA164">
        <v>429.2461999999999</v>
      </c>
      <c r="CB164">
        <v>-0.007122231000000001</v>
      </c>
      <c r="CC164">
        <v>419.9966000000001</v>
      </c>
      <c r="CD164">
        <v>21.54821</v>
      </c>
      <c r="CE164">
        <v>2.176152</v>
      </c>
      <c r="CF164">
        <v>2.176873</v>
      </c>
      <c r="CG164">
        <v>18.78784</v>
      </c>
      <c r="CH164">
        <v>18.7931</v>
      </c>
      <c r="CI164">
        <v>1500.002</v>
      </c>
      <c r="CJ164">
        <v>0</v>
      </c>
      <c r="CK164">
        <v>1</v>
      </c>
      <c r="CL164">
        <v>0</v>
      </c>
      <c r="CM164">
        <v>1.62732</v>
      </c>
      <c r="CN164">
        <v>0</v>
      </c>
      <c r="CO164">
        <v>78.69088000000001</v>
      </c>
      <c r="CP164">
        <v>7673.511</v>
      </c>
      <c r="CQ164">
        <v>38.2122</v>
      </c>
      <c r="CR164">
        <v>39.562</v>
      </c>
      <c r="CS164">
        <v>38.89980000000001</v>
      </c>
      <c r="CT164">
        <v>38.062</v>
      </c>
      <c r="CU164">
        <v>38.312</v>
      </c>
      <c r="CV164">
        <v>0</v>
      </c>
      <c r="CW164">
        <v>1500.002</v>
      </c>
      <c r="CX164">
        <v>0</v>
      </c>
      <c r="CY164">
        <v>1774682375</v>
      </c>
      <c r="CZ164">
        <v>0</v>
      </c>
      <c r="DA164">
        <v>1774666326.5</v>
      </c>
      <c r="DB164" t="s">
        <v>359</v>
      </c>
      <c r="DC164">
        <v>1774666322</v>
      </c>
      <c r="DD164">
        <v>1774666326.5</v>
      </c>
      <c r="DE164">
        <v>2</v>
      </c>
      <c r="DF164">
        <v>0.343</v>
      </c>
      <c r="DG164">
        <v>-0.026</v>
      </c>
      <c r="DH164">
        <v>-0.36</v>
      </c>
      <c r="DI164">
        <v>0.298</v>
      </c>
      <c r="DJ164">
        <v>420</v>
      </c>
      <c r="DK164">
        <v>22</v>
      </c>
      <c r="DL164">
        <v>0.17</v>
      </c>
      <c r="DM164">
        <v>0.02</v>
      </c>
      <c r="DN164">
        <v>-0.37765195</v>
      </c>
      <c r="DO164">
        <v>-0.0410710469043148</v>
      </c>
      <c r="DP164">
        <v>0.02954029621885164</v>
      </c>
      <c r="DQ164">
        <v>1</v>
      </c>
      <c r="DR164">
        <v>-0.00691609375</v>
      </c>
      <c r="DS164">
        <v>-0.001982876510318964</v>
      </c>
      <c r="DT164">
        <v>0.0006344925801169291</v>
      </c>
      <c r="DU164">
        <v>1</v>
      </c>
      <c r="DV164">
        <v>2</v>
      </c>
      <c r="DW164">
        <v>2</v>
      </c>
      <c r="DX164" t="s">
        <v>360</v>
      </c>
      <c r="DY164">
        <v>3.13046</v>
      </c>
      <c r="DZ164">
        <v>2.80634</v>
      </c>
      <c r="EA164">
        <v>0.0997666</v>
      </c>
      <c r="EB164">
        <v>0.0994688</v>
      </c>
      <c r="EC164">
        <v>0.105994</v>
      </c>
      <c r="ED164">
        <v>0.105712</v>
      </c>
      <c r="EE164">
        <v>21149.9</v>
      </c>
      <c r="EF164">
        <v>27419.7</v>
      </c>
      <c r="EG164">
        <v>26448.8</v>
      </c>
      <c r="EH164">
        <v>33001.1</v>
      </c>
      <c r="EI164">
        <v>34926</v>
      </c>
      <c r="EJ164">
        <v>40305.4</v>
      </c>
      <c r="EK164">
        <v>41098.4</v>
      </c>
      <c r="EL164">
        <v>46060.5</v>
      </c>
      <c r="EM164">
        <v>2.03492</v>
      </c>
      <c r="EN164">
        <v>2.0012</v>
      </c>
      <c r="EO164">
        <v>0.116955</v>
      </c>
      <c r="EP164">
        <v>0</v>
      </c>
      <c r="EQ164">
        <v>25.7357</v>
      </c>
      <c r="ER164">
        <v>999.9</v>
      </c>
      <c r="ES164">
        <v>67.5</v>
      </c>
      <c r="ET164">
        <v>27.4</v>
      </c>
      <c r="EU164">
        <v>24.4833</v>
      </c>
      <c r="EV164">
        <v>60.9226</v>
      </c>
      <c r="EW164">
        <v>31.6787</v>
      </c>
      <c r="EX164">
        <v>1</v>
      </c>
      <c r="EY164">
        <v>0.291298</v>
      </c>
      <c r="EZ164">
        <v>0.454956</v>
      </c>
      <c r="FA164">
        <v>20.2748</v>
      </c>
      <c r="FB164">
        <v>5.18914</v>
      </c>
      <c r="FC164">
        <v>11.9441</v>
      </c>
      <c r="FD164">
        <v>4.9557</v>
      </c>
      <c r="FE164">
        <v>3.285</v>
      </c>
      <c r="FF164">
        <v>9999</v>
      </c>
      <c r="FG164">
        <v>9999</v>
      </c>
      <c r="FH164">
        <v>9999</v>
      </c>
      <c r="FI164">
        <v>999.9</v>
      </c>
      <c r="FJ164">
        <v>1.86127</v>
      </c>
      <c r="FK164">
        <v>1.86264</v>
      </c>
      <c r="FL164">
        <v>1.86005</v>
      </c>
      <c r="FM164">
        <v>1.85837</v>
      </c>
      <c r="FN164">
        <v>1.86216</v>
      </c>
      <c r="FO164">
        <v>1.85887</v>
      </c>
      <c r="FP164">
        <v>1.85791</v>
      </c>
      <c r="FQ164">
        <v>1.86081</v>
      </c>
      <c r="FR164">
        <v>0</v>
      </c>
      <c r="FS164">
        <v>0</v>
      </c>
      <c r="FT164">
        <v>0</v>
      </c>
      <c r="FU164">
        <v>4.5</v>
      </c>
      <c r="FV164" t="s">
        <v>361</v>
      </c>
      <c r="FW164" t="s">
        <v>362</v>
      </c>
      <c r="FX164" t="s">
        <v>363</v>
      </c>
      <c r="FY164" t="s">
        <v>364</v>
      </c>
      <c r="FZ164" t="s">
        <v>364</v>
      </c>
      <c r="GA164" t="s">
        <v>363</v>
      </c>
      <c r="GB164">
        <v>0</v>
      </c>
      <c r="GC164">
        <v>100</v>
      </c>
      <c r="GD164">
        <v>100</v>
      </c>
      <c r="GE164">
        <v>-0.361</v>
      </c>
      <c r="GF164">
        <v>0.2979</v>
      </c>
      <c r="GG164">
        <v>-1.589593225013521</v>
      </c>
      <c r="GH164">
        <v>0.00192992804097616</v>
      </c>
      <c r="GI164">
        <v>3.244687122451424E-06</v>
      </c>
      <c r="GJ164">
        <v>-2.087531120305573E-09</v>
      </c>
      <c r="GK164">
        <v>0.05776174702018427</v>
      </c>
      <c r="GL164">
        <v>0.005089068596103195</v>
      </c>
      <c r="GM164">
        <v>0.0003257216593697226</v>
      </c>
      <c r="GN164">
        <v>-1.562898368296355E-06</v>
      </c>
      <c r="GO164">
        <v>0</v>
      </c>
      <c r="GP164">
        <v>1257</v>
      </c>
      <c r="GQ164">
        <v>1</v>
      </c>
      <c r="GR164">
        <v>31</v>
      </c>
      <c r="GS164">
        <v>267.6</v>
      </c>
      <c r="GT164">
        <v>267.5</v>
      </c>
      <c r="GU164">
        <v>1.07788</v>
      </c>
      <c r="GV164">
        <v>2.3999</v>
      </c>
      <c r="GW164">
        <v>1.44775</v>
      </c>
      <c r="GX164">
        <v>2.20215</v>
      </c>
      <c r="GY164">
        <v>1.44653</v>
      </c>
      <c r="GZ164">
        <v>2.25586</v>
      </c>
      <c r="HA164">
        <v>33.1769</v>
      </c>
      <c r="HB164">
        <v>14.7274</v>
      </c>
      <c r="HC164">
        <v>18</v>
      </c>
      <c r="HD164">
        <v>531.635</v>
      </c>
      <c r="HE164">
        <v>523.2859999999999</v>
      </c>
      <c r="HF164">
        <v>24.9998</v>
      </c>
      <c r="HG164">
        <v>30.7119</v>
      </c>
      <c r="HH164">
        <v>30</v>
      </c>
      <c r="HI164">
        <v>31.0592</v>
      </c>
      <c r="HJ164">
        <v>31.0648</v>
      </c>
      <c r="HK164">
        <v>21.5686</v>
      </c>
      <c r="HL164">
        <v>20.0583</v>
      </c>
      <c r="HM164">
        <v>100</v>
      </c>
      <c r="HN164">
        <v>25</v>
      </c>
      <c r="HO164">
        <v>420</v>
      </c>
      <c r="HP164">
        <v>21.5</v>
      </c>
      <c r="HQ164">
        <v>103.15</v>
      </c>
      <c r="HR164">
        <v>102.023</v>
      </c>
    </row>
    <row r="165" spans="1:226">
      <c r="A165">
        <v>147</v>
      </c>
      <c r="B165">
        <v>1774682380.5</v>
      </c>
      <c r="C165">
        <v>634.5</v>
      </c>
      <c r="D165" t="s">
        <v>656</v>
      </c>
      <c r="E165" t="s">
        <v>657</v>
      </c>
      <c r="F165">
        <v>5</v>
      </c>
      <c r="I165">
        <v>1774682377.6</v>
      </c>
      <c r="J165">
        <f>(K165)/1000</f>
        <v>0</v>
      </c>
      <c r="K165">
        <f>IF(BF165, AN165, AH165)</f>
        <v>0</v>
      </c>
      <c r="L165">
        <f>IF(BF165, AI165, AG165)</f>
        <v>0</v>
      </c>
      <c r="M165">
        <f>BH165 - IF(AU165&gt;1, L165*BB165*100.0/(AW165), 0)</f>
        <v>0</v>
      </c>
      <c r="N165">
        <f>((T165-J165/2)*M165-L165)/(T165+J165/2)</f>
        <v>0</v>
      </c>
      <c r="O165">
        <f>N165*(BO165+BP165)/1000.0</f>
        <v>0</v>
      </c>
      <c r="P165">
        <f>(BH165 - IF(AU165&gt;1, L165*BB165*100.0/(AW165), 0))*(BO165+BP165)/1000.0</f>
        <v>0</v>
      </c>
      <c r="Q165">
        <f>2.0/((1/S165-1/R165)+SIGN(S165)*SQRT((1/S165-1/R165)*(1/S165-1/R165) + 4*BC165/((BC165+1)*(BC165+1))*(2*1/S165*1/R165-1/R165*1/R165)))</f>
        <v>0</v>
      </c>
      <c r="R165">
        <f>IF(LEFT(BD165,1)&lt;&gt;"0",IF(LEFT(BD165,1)="1",3.0,BE165),$D$5+$E$5*(BV165*BO165/($K$5*1000))+$F$5*(BV165*BO165/($K$5*1000))*MAX(MIN(BB165,$J$5),$I$5)*MAX(MIN(BB165,$J$5),$I$5)+$G$5*MAX(MIN(BB165,$J$5),$I$5)*(BV165*BO165/($K$5*1000))+$H$5*(BV165*BO165/($K$5*1000))*(BV165*BO165/($K$5*1000)))</f>
        <v>0</v>
      </c>
      <c r="S165">
        <f>J165*(1000-(1000*0.61365*exp(17.502*W165/(240.97+W165))/(BO165+BP165)+BJ165)/2)/(1000*0.61365*exp(17.502*W165/(240.97+W165))/(BO165+BP165)-BJ165)</f>
        <v>0</v>
      </c>
      <c r="T165">
        <f>1/((BC165+1)/(Q165/1.6)+1/(R165/1.37)) + BC165/((BC165+1)/(Q165/1.6) + BC165/(R165/1.37))</f>
        <v>0</v>
      </c>
      <c r="U165">
        <f>(AX165*BA165)</f>
        <v>0</v>
      </c>
      <c r="V165">
        <f>(BQ165+(U165+2*0.95*5.67E-8*(((BQ165+$B$9)+273)^4-(BQ165+273)^4)-44100*J165)/(1.84*29.3*R165+8*0.95*5.67E-8*(BQ165+273)^3))</f>
        <v>0</v>
      </c>
      <c r="W165">
        <f>($C$9*BR165+$D$9*BS165+$E$9*V165)</f>
        <v>0</v>
      </c>
      <c r="X165">
        <f>0.61365*exp(17.502*W165/(240.97+W165))</f>
        <v>0</v>
      </c>
      <c r="Y165">
        <f>(Z165/AA165*100)</f>
        <v>0</v>
      </c>
      <c r="Z165">
        <f>BJ165*(BO165+BP165)/1000</f>
        <v>0</v>
      </c>
      <c r="AA165">
        <f>0.61365*exp(17.502*BQ165/(240.97+BQ165))</f>
        <v>0</v>
      </c>
      <c r="AB165">
        <f>(X165-BJ165*(BO165+BP165)/1000)</f>
        <v>0</v>
      </c>
      <c r="AC165">
        <f>(-J165*44100)</f>
        <v>0</v>
      </c>
      <c r="AD165">
        <f>2*29.3*R165*0.92*(BQ165-W165)</f>
        <v>0</v>
      </c>
      <c r="AE165">
        <f>2*0.95*5.67E-8*(((BQ165+$B$9)+273)^4-(W165+273)^4)</f>
        <v>0</v>
      </c>
      <c r="AF165">
        <f>U165+AE165+AC165+AD165</f>
        <v>0</v>
      </c>
      <c r="AG165">
        <f>BN165*AU165*(BI165-BH165*(1000-AU165*BK165)/(1000-AU165*BJ165))/(100*BB165)</f>
        <v>0</v>
      </c>
      <c r="AH165">
        <f>1000*BN165*AU165*(BJ165-BK165)/(100*BB165*(1000-AU165*BJ165))</f>
        <v>0</v>
      </c>
      <c r="AI165">
        <f>(AJ165 - AK165 - BO165*1E3/(8.314*(BQ165+273.15)) * AM165/BN165 * AL165) * BN165/(100*BB165) * (1000 - BK165)/1000</f>
        <v>0</v>
      </c>
      <c r="AJ165">
        <v>429.2307600822427</v>
      </c>
      <c r="AK165">
        <v>428.8374424242421</v>
      </c>
      <c r="AL165">
        <v>-2.81949469738229E-05</v>
      </c>
      <c r="AM165">
        <v>61.35787655002243</v>
      </c>
      <c r="AN165">
        <f>(AP165 - AO165 + BO165*1E3/(8.314*(BQ165+273.15)) * AR165/BN165 * AQ165) * BN165/(100*BB165) * 1000/(1000 - AP165)</f>
        <v>0</v>
      </c>
      <c r="AO165">
        <v>21.54905049672088</v>
      </c>
      <c r="AP165">
        <v>21.5414223776224</v>
      </c>
      <c r="AQ165">
        <v>-1.521848797624641E-06</v>
      </c>
      <c r="AR165">
        <v>91.88205700752289</v>
      </c>
      <c r="AS165">
        <v>0</v>
      </c>
      <c r="AT165">
        <v>0</v>
      </c>
      <c r="AU165">
        <f>IF(AS165*$H$15&gt;=AW165,1.0,(AW165/(AW165-AS165*$H$15)))</f>
        <v>0</v>
      </c>
      <c r="AV165">
        <f>(AU165-1)*100</f>
        <v>0</v>
      </c>
      <c r="AW165">
        <f>MAX(0,($B$15+$C$15*BV165)/(1+$D$15*BV165)*BO165/(BQ165+273)*$E$15)</f>
        <v>0</v>
      </c>
      <c r="AX165">
        <f>$B$13*BW165+$C$13*BX165+$F$13*CI165*(1-CL165)</f>
        <v>0</v>
      </c>
      <c r="AY165">
        <f>AX165*AZ165</f>
        <v>0</v>
      </c>
      <c r="AZ165">
        <f>($B$13*$D$11+$C$13*$D$11+$F$13*((CV165+CN165)/MAX(CV165+CN165+CW165, 0.1)*$I$11+CW165/MAX(CV165+CN165+CW165, 0.1)*$J$11))/($B$13+$C$13+$F$13)</f>
        <v>0</v>
      </c>
      <c r="BA165">
        <f>($B$13*$K$11+$C$13*$K$11+$F$13*((CV165+CN165)/MAX(CV165+CN165+CW165, 0.1)*$P$11+CW165/MAX(CV165+CN165+CW165, 0.1)*$Q$11))/($B$13+$C$13+$F$13)</f>
        <v>0</v>
      </c>
      <c r="BB165">
        <v>6</v>
      </c>
      <c r="BC165">
        <v>0.5</v>
      </c>
      <c r="BD165" t="s">
        <v>358</v>
      </c>
      <c r="BE165">
        <v>2</v>
      </c>
      <c r="BF165" t="b">
        <v>1</v>
      </c>
      <c r="BG165">
        <v>1774682377.6</v>
      </c>
      <c r="BH165">
        <v>419.6207000000001</v>
      </c>
      <c r="BI165">
        <v>419.9954</v>
      </c>
      <c r="BJ165">
        <v>21.54117</v>
      </c>
      <c r="BK165">
        <v>21.55002</v>
      </c>
      <c r="BL165">
        <v>419.982</v>
      </c>
      <c r="BM165">
        <v>21.24328</v>
      </c>
      <c r="BN165">
        <v>499.9746</v>
      </c>
      <c r="BO165">
        <v>101.0219</v>
      </c>
      <c r="BP165">
        <v>0.09992955000000001</v>
      </c>
      <c r="BQ165">
        <v>26.76486999999999</v>
      </c>
      <c r="BR165">
        <v>27.65003</v>
      </c>
      <c r="BS165">
        <v>999.9</v>
      </c>
      <c r="BT165">
        <v>0</v>
      </c>
      <c r="BU165">
        <v>0</v>
      </c>
      <c r="BV165">
        <v>10000.555</v>
      </c>
      <c r="BW165">
        <v>0</v>
      </c>
      <c r="BX165">
        <v>0.3833920000000001</v>
      </c>
      <c r="BY165">
        <v>-0.3747680999999999</v>
      </c>
      <c r="BZ165">
        <v>428.8585</v>
      </c>
      <c r="CA165">
        <v>429.2456</v>
      </c>
      <c r="CB165">
        <v>-0.008855439</v>
      </c>
      <c r="CC165">
        <v>419.9954</v>
      </c>
      <c r="CD165">
        <v>21.55002</v>
      </c>
      <c r="CE165">
        <v>2.17613</v>
      </c>
      <c r="CF165">
        <v>2.177022999999999</v>
      </c>
      <c r="CG165">
        <v>18.78765</v>
      </c>
      <c r="CH165">
        <v>18.79422</v>
      </c>
      <c r="CI165">
        <v>1499.995</v>
      </c>
      <c r="CJ165">
        <v>0</v>
      </c>
      <c r="CK165">
        <v>1</v>
      </c>
      <c r="CL165">
        <v>0</v>
      </c>
      <c r="CM165">
        <v>1.88539</v>
      </c>
      <c r="CN165">
        <v>0</v>
      </c>
      <c r="CO165">
        <v>78.65715000000002</v>
      </c>
      <c r="CP165">
        <v>7673.470000000001</v>
      </c>
      <c r="CQ165">
        <v>38.2185</v>
      </c>
      <c r="CR165">
        <v>39.562</v>
      </c>
      <c r="CS165">
        <v>38.89360000000001</v>
      </c>
      <c r="CT165">
        <v>38.062</v>
      </c>
      <c r="CU165">
        <v>38.312</v>
      </c>
      <c r="CV165">
        <v>0</v>
      </c>
      <c r="CW165">
        <v>1499.995</v>
      </c>
      <c r="CX165">
        <v>0</v>
      </c>
      <c r="CY165">
        <v>1774682378.6</v>
      </c>
      <c r="CZ165">
        <v>0</v>
      </c>
      <c r="DA165">
        <v>1774666326.5</v>
      </c>
      <c r="DB165" t="s">
        <v>359</v>
      </c>
      <c r="DC165">
        <v>1774666322</v>
      </c>
      <c r="DD165">
        <v>1774666326.5</v>
      </c>
      <c r="DE165">
        <v>2</v>
      </c>
      <c r="DF165">
        <v>0.343</v>
      </c>
      <c r="DG165">
        <v>-0.026</v>
      </c>
      <c r="DH165">
        <v>-0.36</v>
      </c>
      <c r="DI165">
        <v>0.298</v>
      </c>
      <c r="DJ165">
        <v>420</v>
      </c>
      <c r="DK165">
        <v>22</v>
      </c>
      <c r="DL165">
        <v>0.17</v>
      </c>
      <c r="DM165">
        <v>0.02</v>
      </c>
      <c r="DN165">
        <v>-0.374380475</v>
      </c>
      <c r="DO165">
        <v>-0.02296436397748479</v>
      </c>
      <c r="DP165">
        <v>0.03139349379169791</v>
      </c>
      <c r="DQ165">
        <v>1</v>
      </c>
      <c r="DR165">
        <v>-0.00744748175</v>
      </c>
      <c r="DS165">
        <v>-0.007357021350844259</v>
      </c>
      <c r="DT165">
        <v>0.00110957284933412</v>
      </c>
      <c r="DU165">
        <v>1</v>
      </c>
      <c r="DV165">
        <v>2</v>
      </c>
      <c r="DW165">
        <v>2</v>
      </c>
      <c r="DX165" t="s">
        <v>360</v>
      </c>
      <c r="DY165">
        <v>3.13046</v>
      </c>
      <c r="DZ165">
        <v>2.80652</v>
      </c>
      <c r="EA165">
        <v>0.0997567</v>
      </c>
      <c r="EB165">
        <v>0.0994845</v>
      </c>
      <c r="EC165">
        <v>0.105997</v>
      </c>
      <c r="ED165">
        <v>0.105721</v>
      </c>
      <c r="EE165">
        <v>21149.8</v>
      </c>
      <c r="EF165">
        <v>27419</v>
      </c>
      <c r="EG165">
        <v>26448.4</v>
      </c>
      <c r="EH165">
        <v>33000.8</v>
      </c>
      <c r="EI165">
        <v>34925.5</v>
      </c>
      <c r="EJ165">
        <v>40304.6</v>
      </c>
      <c r="EK165">
        <v>41098</v>
      </c>
      <c r="EL165">
        <v>46060.1</v>
      </c>
      <c r="EM165">
        <v>2.0351</v>
      </c>
      <c r="EN165">
        <v>2.00105</v>
      </c>
      <c r="EO165">
        <v>0.1169</v>
      </c>
      <c r="EP165">
        <v>0</v>
      </c>
      <c r="EQ165">
        <v>25.7357</v>
      </c>
      <c r="ER165">
        <v>999.9</v>
      </c>
      <c r="ES165">
        <v>67.5</v>
      </c>
      <c r="ET165">
        <v>27.4</v>
      </c>
      <c r="EU165">
        <v>24.484</v>
      </c>
      <c r="EV165">
        <v>61.2426</v>
      </c>
      <c r="EW165">
        <v>31.5986</v>
      </c>
      <c r="EX165">
        <v>1</v>
      </c>
      <c r="EY165">
        <v>0.291596</v>
      </c>
      <c r="EZ165">
        <v>0.454213</v>
      </c>
      <c r="FA165">
        <v>20.2749</v>
      </c>
      <c r="FB165">
        <v>5.18884</v>
      </c>
      <c r="FC165">
        <v>11.9441</v>
      </c>
      <c r="FD165">
        <v>4.9558</v>
      </c>
      <c r="FE165">
        <v>3.285</v>
      </c>
      <c r="FF165">
        <v>9999</v>
      </c>
      <c r="FG165">
        <v>9999</v>
      </c>
      <c r="FH165">
        <v>9999</v>
      </c>
      <c r="FI165">
        <v>999.9</v>
      </c>
      <c r="FJ165">
        <v>1.86127</v>
      </c>
      <c r="FK165">
        <v>1.86264</v>
      </c>
      <c r="FL165">
        <v>1.86005</v>
      </c>
      <c r="FM165">
        <v>1.85837</v>
      </c>
      <c r="FN165">
        <v>1.86215</v>
      </c>
      <c r="FO165">
        <v>1.85889</v>
      </c>
      <c r="FP165">
        <v>1.85791</v>
      </c>
      <c r="FQ165">
        <v>1.86081</v>
      </c>
      <c r="FR165">
        <v>0</v>
      </c>
      <c r="FS165">
        <v>0</v>
      </c>
      <c r="FT165">
        <v>0</v>
      </c>
      <c r="FU165">
        <v>4.5</v>
      </c>
      <c r="FV165" t="s">
        <v>361</v>
      </c>
      <c r="FW165" t="s">
        <v>362</v>
      </c>
      <c r="FX165" t="s">
        <v>363</v>
      </c>
      <c r="FY165" t="s">
        <v>364</v>
      </c>
      <c r="FZ165" t="s">
        <v>364</v>
      </c>
      <c r="GA165" t="s">
        <v>363</v>
      </c>
      <c r="GB165">
        <v>0</v>
      </c>
      <c r="GC165">
        <v>100</v>
      </c>
      <c r="GD165">
        <v>100</v>
      </c>
      <c r="GE165">
        <v>-0.361</v>
      </c>
      <c r="GF165">
        <v>0.2979</v>
      </c>
      <c r="GG165">
        <v>-1.589593225013521</v>
      </c>
      <c r="GH165">
        <v>0.00192992804097616</v>
      </c>
      <c r="GI165">
        <v>3.244687122451424E-06</v>
      </c>
      <c r="GJ165">
        <v>-2.087531120305573E-09</v>
      </c>
      <c r="GK165">
        <v>0.05776174702018427</v>
      </c>
      <c r="GL165">
        <v>0.005089068596103195</v>
      </c>
      <c r="GM165">
        <v>0.0003257216593697226</v>
      </c>
      <c r="GN165">
        <v>-1.562898368296355E-06</v>
      </c>
      <c r="GO165">
        <v>0</v>
      </c>
      <c r="GP165">
        <v>1257</v>
      </c>
      <c r="GQ165">
        <v>1</v>
      </c>
      <c r="GR165">
        <v>31</v>
      </c>
      <c r="GS165">
        <v>267.6</v>
      </c>
      <c r="GT165">
        <v>267.6</v>
      </c>
      <c r="GU165">
        <v>1.07788</v>
      </c>
      <c r="GV165">
        <v>2.3999</v>
      </c>
      <c r="GW165">
        <v>1.44775</v>
      </c>
      <c r="GX165">
        <v>2.20215</v>
      </c>
      <c r="GY165">
        <v>1.44653</v>
      </c>
      <c r="GZ165">
        <v>2.2876</v>
      </c>
      <c r="HA165">
        <v>33.1545</v>
      </c>
      <c r="HB165">
        <v>14.7274</v>
      </c>
      <c r="HC165">
        <v>18</v>
      </c>
      <c r="HD165">
        <v>531.765</v>
      </c>
      <c r="HE165">
        <v>523.194</v>
      </c>
      <c r="HF165">
        <v>24.9998</v>
      </c>
      <c r="HG165">
        <v>30.7122</v>
      </c>
      <c r="HH165">
        <v>30.0002</v>
      </c>
      <c r="HI165">
        <v>31.0615</v>
      </c>
      <c r="HJ165">
        <v>31.0659</v>
      </c>
      <c r="HK165">
        <v>21.5661</v>
      </c>
      <c r="HL165">
        <v>20.0583</v>
      </c>
      <c r="HM165">
        <v>100</v>
      </c>
      <c r="HN165">
        <v>25</v>
      </c>
      <c r="HO165">
        <v>420</v>
      </c>
      <c r="HP165">
        <v>21.5</v>
      </c>
      <c r="HQ165">
        <v>103.148</v>
      </c>
      <c r="HR165">
        <v>102.022</v>
      </c>
    </row>
    <row r="166" spans="1:226">
      <c r="A166">
        <v>148</v>
      </c>
      <c r="B166">
        <v>1774682384.5</v>
      </c>
      <c r="C166">
        <v>638.5</v>
      </c>
      <c r="D166" t="s">
        <v>658</v>
      </c>
      <c r="E166" t="s">
        <v>659</v>
      </c>
      <c r="F166">
        <v>5</v>
      </c>
      <c r="I166">
        <v>1774682381.6</v>
      </c>
      <c r="J166">
        <f>(K166)/1000</f>
        <v>0</v>
      </c>
      <c r="K166">
        <f>IF(BF166, AN166, AH166)</f>
        <v>0</v>
      </c>
      <c r="L166">
        <f>IF(BF166, AI166, AG166)</f>
        <v>0</v>
      </c>
      <c r="M166">
        <f>BH166 - IF(AU166&gt;1, L166*BB166*100.0/(AW166), 0)</f>
        <v>0</v>
      </c>
      <c r="N166">
        <f>((T166-J166/2)*M166-L166)/(T166+J166/2)</f>
        <v>0</v>
      </c>
      <c r="O166">
        <f>N166*(BO166+BP166)/1000.0</f>
        <v>0</v>
      </c>
      <c r="P166">
        <f>(BH166 - IF(AU166&gt;1, L166*BB166*100.0/(AW166), 0))*(BO166+BP166)/1000.0</f>
        <v>0</v>
      </c>
      <c r="Q166">
        <f>2.0/((1/S166-1/R166)+SIGN(S166)*SQRT((1/S166-1/R166)*(1/S166-1/R166) + 4*BC166/((BC166+1)*(BC166+1))*(2*1/S166*1/R166-1/R166*1/R166)))</f>
        <v>0</v>
      </c>
      <c r="R166">
        <f>IF(LEFT(BD166,1)&lt;&gt;"0",IF(LEFT(BD166,1)="1",3.0,BE166),$D$5+$E$5*(BV166*BO166/($K$5*1000))+$F$5*(BV166*BO166/($K$5*1000))*MAX(MIN(BB166,$J$5),$I$5)*MAX(MIN(BB166,$J$5),$I$5)+$G$5*MAX(MIN(BB166,$J$5),$I$5)*(BV166*BO166/($K$5*1000))+$H$5*(BV166*BO166/($K$5*1000))*(BV166*BO166/($K$5*1000)))</f>
        <v>0</v>
      </c>
      <c r="S166">
        <f>J166*(1000-(1000*0.61365*exp(17.502*W166/(240.97+W166))/(BO166+BP166)+BJ166)/2)/(1000*0.61365*exp(17.502*W166/(240.97+W166))/(BO166+BP166)-BJ166)</f>
        <v>0</v>
      </c>
      <c r="T166">
        <f>1/((BC166+1)/(Q166/1.6)+1/(R166/1.37)) + BC166/((BC166+1)/(Q166/1.6) + BC166/(R166/1.37))</f>
        <v>0</v>
      </c>
      <c r="U166">
        <f>(AX166*BA166)</f>
        <v>0</v>
      </c>
      <c r="V166">
        <f>(BQ166+(U166+2*0.95*5.67E-8*(((BQ166+$B$9)+273)^4-(BQ166+273)^4)-44100*J166)/(1.84*29.3*R166+8*0.95*5.67E-8*(BQ166+273)^3))</f>
        <v>0</v>
      </c>
      <c r="W166">
        <f>($C$9*BR166+$D$9*BS166+$E$9*V166)</f>
        <v>0</v>
      </c>
      <c r="X166">
        <f>0.61365*exp(17.502*W166/(240.97+W166))</f>
        <v>0</v>
      </c>
      <c r="Y166">
        <f>(Z166/AA166*100)</f>
        <v>0</v>
      </c>
      <c r="Z166">
        <f>BJ166*(BO166+BP166)/1000</f>
        <v>0</v>
      </c>
      <c r="AA166">
        <f>0.61365*exp(17.502*BQ166/(240.97+BQ166))</f>
        <v>0</v>
      </c>
      <c r="AB166">
        <f>(X166-BJ166*(BO166+BP166)/1000)</f>
        <v>0</v>
      </c>
      <c r="AC166">
        <f>(-J166*44100)</f>
        <v>0</v>
      </c>
      <c r="AD166">
        <f>2*29.3*R166*0.92*(BQ166-W166)</f>
        <v>0</v>
      </c>
      <c r="AE166">
        <f>2*0.95*5.67E-8*(((BQ166+$B$9)+273)^4-(W166+273)^4)</f>
        <v>0</v>
      </c>
      <c r="AF166">
        <f>U166+AE166+AC166+AD166</f>
        <v>0</v>
      </c>
      <c r="AG166">
        <f>BN166*AU166*(BI166-BH166*(1000-AU166*BK166)/(1000-AU166*BJ166))/(100*BB166)</f>
        <v>0</v>
      </c>
      <c r="AH166">
        <f>1000*BN166*AU166*(BJ166-BK166)/(100*BB166*(1000-AU166*BJ166))</f>
        <v>0</v>
      </c>
      <c r="AI166">
        <f>(AJ166 - AK166 - BO166*1E3/(8.314*(BQ166+273.15)) * AM166/BN166 * AL166) * BN166/(100*BB166) * (1000 - BK166)/1000</f>
        <v>0</v>
      </c>
      <c r="AJ166">
        <v>429.290401646104</v>
      </c>
      <c r="AK166">
        <v>428.8502484848486</v>
      </c>
      <c r="AL166">
        <v>1.26065466736699E-05</v>
      </c>
      <c r="AM166">
        <v>61.35787655002243</v>
      </c>
      <c r="AN166">
        <f>(AP166 - AO166 + BO166*1E3/(8.314*(BQ166+273.15)) * AR166/BN166 * AQ166) * BN166/(100*BB166) * 1000/(1000 - AP166)</f>
        <v>0</v>
      </c>
      <c r="AO166">
        <v>21.55201642136354</v>
      </c>
      <c r="AP166">
        <v>21.54318671328672</v>
      </c>
      <c r="AQ166">
        <v>1.930525353106011E-06</v>
      </c>
      <c r="AR166">
        <v>91.88205700752289</v>
      </c>
      <c r="AS166">
        <v>0</v>
      </c>
      <c r="AT166">
        <v>0</v>
      </c>
      <c r="AU166">
        <f>IF(AS166*$H$15&gt;=AW166,1.0,(AW166/(AW166-AS166*$H$15)))</f>
        <v>0</v>
      </c>
      <c r="AV166">
        <f>(AU166-1)*100</f>
        <v>0</v>
      </c>
      <c r="AW166">
        <f>MAX(0,($B$15+$C$15*BV166)/(1+$D$15*BV166)*BO166/(BQ166+273)*$E$15)</f>
        <v>0</v>
      </c>
      <c r="AX166">
        <f>$B$13*BW166+$C$13*BX166+$F$13*CI166*(1-CL166)</f>
        <v>0</v>
      </c>
      <c r="AY166">
        <f>AX166*AZ166</f>
        <v>0</v>
      </c>
      <c r="AZ166">
        <f>($B$13*$D$11+$C$13*$D$11+$F$13*((CV166+CN166)/MAX(CV166+CN166+CW166, 0.1)*$I$11+CW166/MAX(CV166+CN166+CW166, 0.1)*$J$11))/($B$13+$C$13+$F$13)</f>
        <v>0</v>
      </c>
      <c r="BA166">
        <f>($B$13*$K$11+$C$13*$K$11+$F$13*((CV166+CN166)/MAX(CV166+CN166+CW166, 0.1)*$P$11+CW166/MAX(CV166+CN166+CW166, 0.1)*$Q$11))/($B$13+$C$13+$F$13)</f>
        <v>0</v>
      </c>
      <c r="BB166">
        <v>6</v>
      </c>
      <c r="BC166">
        <v>0.5</v>
      </c>
      <c r="BD166" t="s">
        <v>358</v>
      </c>
      <c r="BE166">
        <v>2</v>
      </c>
      <c r="BF166" t="b">
        <v>1</v>
      </c>
      <c r="BG166">
        <v>1774682381.6</v>
      </c>
      <c r="BH166">
        <v>419.6053</v>
      </c>
      <c r="BI166">
        <v>420.0255</v>
      </c>
      <c r="BJ166">
        <v>21.54217</v>
      </c>
      <c r="BK166">
        <v>21.55232</v>
      </c>
      <c r="BL166">
        <v>419.9665999999999</v>
      </c>
      <c r="BM166">
        <v>21.24427</v>
      </c>
      <c r="BN166">
        <v>500.0459999999999</v>
      </c>
      <c r="BO166">
        <v>101.0233</v>
      </c>
      <c r="BP166">
        <v>0.09998016999999999</v>
      </c>
      <c r="BQ166">
        <v>26.76815</v>
      </c>
      <c r="BR166">
        <v>27.64568</v>
      </c>
      <c r="BS166">
        <v>999.9</v>
      </c>
      <c r="BT166">
        <v>0</v>
      </c>
      <c r="BU166">
        <v>0</v>
      </c>
      <c r="BV166">
        <v>10007.308</v>
      </c>
      <c r="BW166">
        <v>0</v>
      </c>
      <c r="BX166">
        <v>0.3833920000000001</v>
      </c>
      <c r="BY166">
        <v>-0.4204589</v>
      </c>
      <c r="BZ166">
        <v>428.8433</v>
      </c>
      <c r="CA166">
        <v>429.2775</v>
      </c>
      <c r="CB166">
        <v>-0.010143283</v>
      </c>
      <c r="CC166">
        <v>420.0255</v>
      </c>
      <c r="CD166">
        <v>21.55232</v>
      </c>
      <c r="CE166">
        <v>2.176262</v>
      </c>
      <c r="CF166">
        <v>2.177284</v>
      </c>
      <c r="CG166">
        <v>18.78861</v>
      </c>
      <c r="CH166">
        <v>18.79615</v>
      </c>
      <c r="CI166">
        <v>1499.999</v>
      </c>
      <c r="CJ166">
        <v>0</v>
      </c>
      <c r="CK166">
        <v>1</v>
      </c>
      <c r="CL166">
        <v>0</v>
      </c>
      <c r="CM166">
        <v>1.78072</v>
      </c>
      <c r="CN166">
        <v>0</v>
      </c>
      <c r="CO166">
        <v>78.73527000000001</v>
      </c>
      <c r="CP166">
        <v>7673.486</v>
      </c>
      <c r="CQ166">
        <v>38.1996</v>
      </c>
      <c r="CR166">
        <v>39.5558</v>
      </c>
      <c r="CS166">
        <v>38.8812</v>
      </c>
      <c r="CT166">
        <v>38.062</v>
      </c>
      <c r="CU166">
        <v>38.312</v>
      </c>
      <c r="CV166">
        <v>0</v>
      </c>
      <c r="CW166">
        <v>1499.999</v>
      </c>
      <c r="CX166">
        <v>0</v>
      </c>
      <c r="CY166">
        <v>1774682382.8</v>
      </c>
      <c r="CZ166">
        <v>0</v>
      </c>
      <c r="DA166">
        <v>1774666326.5</v>
      </c>
      <c r="DB166" t="s">
        <v>359</v>
      </c>
      <c r="DC166">
        <v>1774666322</v>
      </c>
      <c r="DD166">
        <v>1774666326.5</v>
      </c>
      <c r="DE166">
        <v>2</v>
      </c>
      <c r="DF166">
        <v>0.343</v>
      </c>
      <c r="DG166">
        <v>-0.026</v>
      </c>
      <c r="DH166">
        <v>-0.36</v>
      </c>
      <c r="DI166">
        <v>0.298</v>
      </c>
      <c r="DJ166">
        <v>420</v>
      </c>
      <c r="DK166">
        <v>22</v>
      </c>
      <c r="DL166">
        <v>0.17</v>
      </c>
      <c r="DM166">
        <v>0.02</v>
      </c>
      <c r="DN166">
        <v>-0.3913963</v>
      </c>
      <c r="DO166">
        <v>-0.0824458086303929</v>
      </c>
      <c r="DP166">
        <v>0.03307986594984932</v>
      </c>
      <c r="DQ166">
        <v>1</v>
      </c>
      <c r="DR166">
        <v>-0.008113909499999999</v>
      </c>
      <c r="DS166">
        <v>-0.01143971076923076</v>
      </c>
      <c r="DT166">
        <v>0.001402971217698264</v>
      </c>
      <c r="DU166">
        <v>1</v>
      </c>
      <c r="DV166">
        <v>2</v>
      </c>
      <c r="DW166">
        <v>2</v>
      </c>
      <c r="DX166" t="s">
        <v>360</v>
      </c>
      <c r="DY166">
        <v>3.13052</v>
      </c>
      <c r="DZ166">
        <v>2.80649</v>
      </c>
      <c r="EA166">
        <v>0.09976110000000001</v>
      </c>
      <c r="EB166">
        <v>0.0994752</v>
      </c>
      <c r="EC166">
        <v>0.106006</v>
      </c>
      <c r="ED166">
        <v>0.105727</v>
      </c>
      <c r="EE166">
        <v>21149.9</v>
      </c>
      <c r="EF166">
        <v>27419.4</v>
      </c>
      <c r="EG166">
        <v>26448.6</v>
      </c>
      <c r="EH166">
        <v>33001</v>
      </c>
      <c r="EI166">
        <v>34925.3</v>
      </c>
      <c r="EJ166">
        <v>40304.8</v>
      </c>
      <c r="EK166">
        <v>41098.1</v>
      </c>
      <c r="EL166">
        <v>46060.6</v>
      </c>
      <c r="EM166">
        <v>2.03492</v>
      </c>
      <c r="EN166">
        <v>2.0011</v>
      </c>
      <c r="EO166">
        <v>0.116304</v>
      </c>
      <c r="EP166">
        <v>0</v>
      </c>
      <c r="EQ166">
        <v>25.7356</v>
      </c>
      <c r="ER166">
        <v>999.9</v>
      </c>
      <c r="ES166">
        <v>67.5</v>
      </c>
      <c r="ET166">
        <v>27.4</v>
      </c>
      <c r="EU166">
        <v>24.4819</v>
      </c>
      <c r="EV166">
        <v>60.8726</v>
      </c>
      <c r="EW166">
        <v>31.5585</v>
      </c>
      <c r="EX166">
        <v>1</v>
      </c>
      <c r="EY166">
        <v>0.29158</v>
      </c>
      <c r="EZ166">
        <v>0.454169</v>
      </c>
      <c r="FA166">
        <v>20.2746</v>
      </c>
      <c r="FB166">
        <v>5.18899</v>
      </c>
      <c r="FC166">
        <v>11.9441</v>
      </c>
      <c r="FD166">
        <v>4.9557</v>
      </c>
      <c r="FE166">
        <v>3.285</v>
      </c>
      <c r="FF166">
        <v>9999</v>
      </c>
      <c r="FG166">
        <v>9999</v>
      </c>
      <c r="FH166">
        <v>9999</v>
      </c>
      <c r="FI166">
        <v>999.9</v>
      </c>
      <c r="FJ166">
        <v>1.86127</v>
      </c>
      <c r="FK166">
        <v>1.86264</v>
      </c>
      <c r="FL166">
        <v>1.86005</v>
      </c>
      <c r="FM166">
        <v>1.85837</v>
      </c>
      <c r="FN166">
        <v>1.86215</v>
      </c>
      <c r="FO166">
        <v>1.8589</v>
      </c>
      <c r="FP166">
        <v>1.85791</v>
      </c>
      <c r="FQ166">
        <v>1.86081</v>
      </c>
      <c r="FR166">
        <v>0</v>
      </c>
      <c r="FS166">
        <v>0</v>
      </c>
      <c r="FT166">
        <v>0</v>
      </c>
      <c r="FU166">
        <v>4.5</v>
      </c>
      <c r="FV166" t="s">
        <v>361</v>
      </c>
      <c r="FW166" t="s">
        <v>362</v>
      </c>
      <c r="FX166" t="s">
        <v>363</v>
      </c>
      <c r="FY166" t="s">
        <v>364</v>
      </c>
      <c r="FZ166" t="s">
        <v>364</v>
      </c>
      <c r="GA166" t="s">
        <v>363</v>
      </c>
      <c r="GB166">
        <v>0</v>
      </c>
      <c r="GC166">
        <v>100</v>
      </c>
      <c r="GD166">
        <v>100</v>
      </c>
      <c r="GE166">
        <v>-0.361</v>
      </c>
      <c r="GF166">
        <v>0.2979</v>
      </c>
      <c r="GG166">
        <v>-1.589593225013521</v>
      </c>
      <c r="GH166">
        <v>0.00192992804097616</v>
      </c>
      <c r="GI166">
        <v>3.244687122451424E-06</v>
      </c>
      <c r="GJ166">
        <v>-2.087531120305573E-09</v>
      </c>
      <c r="GK166">
        <v>0.05776174702018427</v>
      </c>
      <c r="GL166">
        <v>0.005089068596103195</v>
      </c>
      <c r="GM166">
        <v>0.0003257216593697226</v>
      </c>
      <c r="GN166">
        <v>-1.562898368296355E-06</v>
      </c>
      <c r="GO166">
        <v>0</v>
      </c>
      <c r="GP166">
        <v>1257</v>
      </c>
      <c r="GQ166">
        <v>1</v>
      </c>
      <c r="GR166">
        <v>31</v>
      </c>
      <c r="GS166">
        <v>267.7</v>
      </c>
      <c r="GT166">
        <v>267.6</v>
      </c>
      <c r="GU166">
        <v>1.07788</v>
      </c>
      <c r="GV166">
        <v>2.39624</v>
      </c>
      <c r="GW166">
        <v>1.44775</v>
      </c>
      <c r="GX166">
        <v>2.20337</v>
      </c>
      <c r="GY166">
        <v>1.44653</v>
      </c>
      <c r="GZ166">
        <v>2.31689</v>
      </c>
      <c r="HA166">
        <v>33.1769</v>
      </c>
      <c r="HB166">
        <v>14.7274</v>
      </c>
      <c r="HC166">
        <v>18</v>
      </c>
      <c r="HD166">
        <v>531.657</v>
      </c>
      <c r="HE166">
        <v>523.228</v>
      </c>
      <c r="HF166">
        <v>24.9998</v>
      </c>
      <c r="HG166">
        <v>30.7145</v>
      </c>
      <c r="HH166">
        <v>30</v>
      </c>
      <c r="HI166">
        <v>31.0619</v>
      </c>
      <c r="HJ166">
        <v>31.0659</v>
      </c>
      <c r="HK166">
        <v>21.5666</v>
      </c>
      <c r="HL166">
        <v>20.0583</v>
      </c>
      <c r="HM166">
        <v>100</v>
      </c>
      <c r="HN166">
        <v>25</v>
      </c>
      <c r="HO166">
        <v>420</v>
      </c>
      <c r="HP166">
        <v>21.5</v>
      </c>
      <c r="HQ166">
        <v>103.149</v>
      </c>
      <c r="HR166">
        <v>102.023</v>
      </c>
    </row>
    <row r="167" spans="1:226">
      <c r="A167">
        <v>149</v>
      </c>
      <c r="B167">
        <v>1774682388.5</v>
      </c>
      <c r="C167">
        <v>642.5</v>
      </c>
      <c r="D167" t="s">
        <v>660</v>
      </c>
      <c r="E167" t="s">
        <v>661</v>
      </c>
      <c r="F167">
        <v>5</v>
      </c>
      <c r="I167">
        <v>1774682385.6</v>
      </c>
      <c r="J167">
        <f>(K167)/1000</f>
        <v>0</v>
      </c>
      <c r="K167">
        <f>IF(BF167, AN167, AH167)</f>
        <v>0</v>
      </c>
      <c r="L167">
        <f>IF(BF167, AI167, AG167)</f>
        <v>0</v>
      </c>
      <c r="M167">
        <f>BH167 - IF(AU167&gt;1, L167*BB167*100.0/(AW167), 0)</f>
        <v>0</v>
      </c>
      <c r="N167">
        <f>((T167-J167/2)*M167-L167)/(T167+J167/2)</f>
        <v>0</v>
      </c>
      <c r="O167">
        <f>N167*(BO167+BP167)/1000.0</f>
        <v>0</v>
      </c>
      <c r="P167">
        <f>(BH167 - IF(AU167&gt;1, L167*BB167*100.0/(AW167), 0))*(BO167+BP167)/1000.0</f>
        <v>0</v>
      </c>
      <c r="Q167">
        <f>2.0/((1/S167-1/R167)+SIGN(S167)*SQRT((1/S167-1/R167)*(1/S167-1/R167) + 4*BC167/((BC167+1)*(BC167+1))*(2*1/S167*1/R167-1/R167*1/R167)))</f>
        <v>0</v>
      </c>
      <c r="R167">
        <f>IF(LEFT(BD167,1)&lt;&gt;"0",IF(LEFT(BD167,1)="1",3.0,BE167),$D$5+$E$5*(BV167*BO167/($K$5*1000))+$F$5*(BV167*BO167/($K$5*1000))*MAX(MIN(BB167,$J$5),$I$5)*MAX(MIN(BB167,$J$5),$I$5)+$G$5*MAX(MIN(BB167,$J$5),$I$5)*(BV167*BO167/($K$5*1000))+$H$5*(BV167*BO167/($K$5*1000))*(BV167*BO167/($K$5*1000)))</f>
        <v>0</v>
      </c>
      <c r="S167">
        <f>J167*(1000-(1000*0.61365*exp(17.502*W167/(240.97+W167))/(BO167+BP167)+BJ167)/2)/(1000*0.61365*exp(17.502*W167/(240.97+W167))/(BO167+BP167)-BJ167)</f>
        <v>0</v>
      </c>
      <c r="T167">
        <f>1/((BC167+1)/(Q167/1.6)+1/(R167/1.37)) + BC167/((BC167+1)/(Q167/1.6) + BC167/(R167/1.37))</f>
        <v>0</v>
      </c>
      <c r="U167">
        <f>(AX167*BA167)</f>
        <v>0</v>
      </c>
      <c r="V167">
        <f>(BQ167+(U167+2*0.95*5.67E-8*(((BQ167+$B$9)+273)^4-(BQ167+273)^4)-44100*J167)/(1.84*29.3*R167+8*0.95*5.67E-8*(BQ167+273)^3))</f>
        <v>0</v>
      </c>
      <c r="W167">
        <f>($C$9*BR167+$D$9*BS167+$E$9*V167)</f>
        <v>0</v>
      </c>
      <c r="X167">
        <f>0.61365*exp(17.502*W167/(240.97+W167))</f>
        <v>0</v>
      </c>
      <c r="Y167">
        <f>(Z167/AA167*100)</f>
        <v>0</v>
      </c>
      <c r="Z167">
        <f>BJ167*(BO167+BP167)/1000</f>
        <v>0</v>
      </c>
      <c r="AA167">
        <f>0.61365*exp(17.502*BQ167/(240.97+BQ167))</f>
        <v>0</v>
      </c>
      <c r="AB167">
        <f>(X167-BJ167*(BO167+BP167)/1000)</f>
        <v>0</v>
      </c>
      <c r="AC167">
        <f>(-J167*44100)</f>
        <v>0</v>
      </c>
      <c r="AD167">
        <f>2*29.3*R167*0.92*(BQ167-W167)</f>
        <v>0</v>
      </c>
      <c r="AE167">
        <f>2*0.95*5.67E-8*(((BQ167+$B$9)+273)^4-(W167+273)^4)</f>
        <v>0</v>
      </c>
      <c r="AF167">
        <f>U167+AE167+AC167+AD167</f>
        <v>0</v>
      </c>
      <c r="AG167">
        <f>BN167*AU167*(BI167-BH167*(1000-AU167*BK167)/(1000-AU167*BJ167))/(100*BB167)</f>
        <v>0</v>
      </c>
      <c r="AH167">
        <f>1000*BN167*AU167*(BJ167-BK167)/(100*BB167*(1000-AU167*BJ167))</f>
        <v>0</v>
      </c>
      <c r="AI167">
        <f>(AJ167 - AK167 - BO167*1E3/(8.314*(BQ167+273.15)) * AM167/BN167 * AL167) * BN167/(100*BB167) * (1000 - BK167)/1000</f>
        <v>0</v>
      </c>
      <c r="AJ167">
        <v>429.2337024466327</v>
      </c>
      <c r="AK167">
        <v>428.8578121212119</v>
      </c>
      <c r="AL167">
        <v>6.794601560940787E-06</v>
      </c>
      <c r="AM167">
        <v>61.35787655002243</v>
      </c>
      <c r="AN167">
        <f>(AP167 - AO167 + BO167*1E3/(8.314*(BQ167+273.15)) * AR167/BN167 * AQ167) * BN167/(100*BB167) * 1000/(1000 - AP167)</f>
        <v>0</v>
      </c>
      <c r="AO167">
        <v>21.55343617681439</v>
      </c>
      <c r="AP167">
        <v>21.5445118881119</v>
      </c>
      <c r="AQ167">
        <v>1.947938963216474E-07</v>
      </c>
      <c r="AR167">
        <v>91.88205700752289</v>
      </c>
      <c r="AS167">
        <v>0</v>
      </c>
      <c r="AT167">
        <v>0</v>
      </c>
      <c r="AU167">
        <f>IF(AS167*$H$15&gt;=AW167,1.0,(AW167/(AW167-AS167*$H$15)))</f>
        <v>0</v>
      </c>
      <c r="AV167">
        <f>(AU167-1)*100</f>
        <v>0</v>
      </c>
      <c r="AW167">
        <f>MAX(0,($B$15+$C$15*BV167)/(1+$D$15*BV167)*BO167/(BQ167+273)*$E$15)</f>
        <v>0</v>
      </c>
      <c r="AX167">
        <f>$B$13*BW167+$C$13*BX167+$F$13*CI167*(1-CL167)</f>
        <v>0</v>
      </c>
      <c r="AY167">
        <f>AX167*AZ167</f>
        <v>0</v>
      </c>
      <c r="AZ167">
        <f>($B$13*$D$11+$C$13*$D$11+$F$13*((CV167+CN167)/MAX(CV167+CN167+CW167, 0.1)*$I$11+CW167/MAX(CV167+CN167+CW167, 0.1)*$J$11))/($B$13+$C$13+$F$13)</f>
        <v>0</v>
      </c>
      <c r="BA167">
        <f>($B$13*$K$11+$C$13*$K$11+$F$13*((CV167+CN167)/MAX(CV167+CN167+CW167, 0.1)*$P$11+CW167/MAX(CV167+CN167+CW167, 0.1)*$Q$11))/($B$13+$C$13+$F$13)</f>
        <v>0</v>
      </c>
      <c r="BB167">
        <v>6</v>
      </c>
      <c r="BC167">
        <v>0.5</v>
      </c>
      <c r="BD167" t="s">
        <v>358</v>
      </c>
      <c r="BE167">
        <v>2</v>
      </c>
      <c r="BF167" t="b">
        <v>1</v>
      </c>
      <c r="BG167">
        <v>1774682385.6</v>
      </c>
      <c r="BH167">
        <v>419.6118</v>
      </c>
      <c r="BI167">
        <v>419.9952999999999</v>
      </c>
      <c r="BJ167">
        <v>21.54366</v>
      </c>
      <c r="BK167">
        <v>21.5531</v>
      </c>
      <c r="BL167">
        <v>419.9732</v>
      </c>
      <c r="BM167">
        <v>21.24574</v>
      </c>
      <c r="BN167">
        <v>500.0336</v>
      </c>
      <c r="BO167">
        <v>101.0236</v>
      </c>
      <c r="BP167">
        <v>0.09998979000000001</v>
      </c>
      <c r="BQ167">
        <v>26.76861</v>
      </c>
      <c r="BR167">
        <v>27.64109</v>
      </c>
      <c r="BS167">
        <v>999.9</v>
      </c>
      <c r="BT167">
        <v>0</v>
      </c>
      <c r="BU167">
        <v>0</v>
      </c>
      <c r="BV167">
        <v>10005.18</v>
      </c>
      <c r="BW167">
        <v>0</v>
      </c>
      <c r="BX167">
        <v>0.3833920000000001</v>
      </c>
      <c r="BY167">
        <v>-0.3835266000000001</v>
      </c>
      <c r="BZ167">
        <v>428.8507</v>
      </c>
      <c r="CA167">
        <v>429.2469</v>
      </c>
      <c r="CB167">
        <v>-0.009430509</v>
      </c>
      <c r="CC167">
        <v>419.9952999999999</v>
      </c>
      <c r="CD167">
        <v>21.5531</v>
      </c>
      <c r="CE167">
        <v>2.176419</v>
      </c>
      <c r="CF167">
        <v>2.17737</v>
      </c>
      <c r="CG167">
        <v>18.78979</v>
      </c>
      <c r="CH167">
        <v>18.79679</v>
      </c>
      <c r="CI167">
        <v>1500.005</v>
      </c>
      <c r="CJ167">
        <v>0</v>
      </c>
      <c r="CK167">
        <v>1</v>
      </c>
      <c r="CL167">
        <v>0</v>
      </c>
      <c r="CM167">
        <v>1.84412</v>
      </c>
      <c r="CN167">
        <v>0</v>
      </c>
      <c r="CO167">
        <v>78.70661</v>
      </c>
      <c r="CP167">
        <v>7673.52</v>
      </c>
      <c r="CQ167">
        <v>38.187</v>
      </c>
      <c r="CR167">
        <v>39.52480000000001</v>
      </c>
      <c r="CS167">
        <v>38.875</v>
      </c>
      <c r="CT167">
        <v>38.062</v>
      </c>
      <c r="CU167">
        <v>38.312</v>
      </c>
      <c r="CV167">
        <v>0</v>
      </c>
      <c r="CW167">
        <v>1500.005</v>
      </c>
      <c r="CX167">
        <v>0</v>
      </c>
      <c r="CY167">
        <v>1774682387</v>
      </c>
      <c r="CZ167">
        <v>0</v>
      </c>
      <c r="DA167">
        <v>1774666326.5</v>
      </c>
      <c r="DB167" t="s">
        <v>359</v>
      </c>
      <c r="DC167">
        <v>1774666322</v>
      </c>
      <c r="DD167">
        <v>1774666326.5</v>
      </c>
      <c r="DE167">
        <v>2</v>
      </c>
      <c r="DF167">
        <v>0.343</v>
      </c>
      <c r="DG167">
        <v>-0.026</v>
      </c>
      <c r="DH167">
        <v>-0.36</v>
      </c>
      <c r="DI167">
        <v>0.298</v>
      </c>
      <c r="DJ167">
        <v>420</v>
      </c>
      <c r="DK167">
        <v>22</v>
      </c>
      <c r="DL167">
        <v>0.17</v>
      </c>
      <c r="DM167">
        <v>0.02</v>
      </c>
      <c r="DN167">
        <v>-0.389271525</v>
      </c>
      <c r="DO167">
        <v>-0.009679463414633889</v>
      </c>
      <c r="DP167">
        <v>0.03245846288026245</v>
      </c>
      <c r="DQ167">
        <v>1</v>
      </c>
      <c r="DR167">
        <v>-0.008618881</v>
      </c>
      <c r="DS167">
        <v>-0.01084787707317073</v>
      </c>
      <c r="DT167">
        <v>0.001379936143861012</v>
      </c>
      <c r="DU167">
        <v>1</v>
      </c>
      <c r="DV167">
        <v>2</v>
      </c>
      <c r="DW167">
        <v>2</v>
      </c>
      <c r="DX167" t="s">
        <v>360</v>
      </c>
      <c r="DY167">
        <v>3.13049</v>
      </c>
      <c r="DZ167">
        <v>2.8065</v>
      </c>
      <c r="EA167">
        <v>0.0997634</v>
      </c>
      <c r="EB167">
        <v>0.0994816</v>
      </c>
      <c r="EC167">
        <v>0.106007</v>
      </c>
      <c r="ED167">
        <v>0.105722</v>
      </c>
      <c r="EE167">
        <v>21149.8</v>
      </c>
      <c r="EF167">
        <v>27419.2</v>
      </c>
      <c r="EG167">
        <v>26448.6</v>
      </c>
      <c r="EH167">
        <v>33001</v>
      </c>
      <c r="EI167">
        <v>34925.4</v>
      </c>
      <c r="EJ167">
        <v>40304.8</v>
      </c>
      <c r="EK167">
        <v>41098.4</v>
      </c>
      <c r="EL167">
        <v>46060.3</v>
      </c>
      <c r="EM167">
        <v>2.03495</v>
      </c>
      <c r="EN167">
        <v>2.00077</v>
      </c>
      <c r="EO167">
        <v>0.117086</v>
      </c>
      <c r="EP167">
        <v>0</v>
      </c>
      <c r="EQ167">
        <v>25.7336</v>
      </c>
      <c r="ER167">
        <v>999.9</v>
      </c>
      <c r="ES167">
        <v>67.5</v>
      </c>
      <c r="ET167">
        <v>27.4</v>
      </c>
      <c r="EU167">
        <v>24.4811</v>
      </c>
      <c r="EV167">
        <v>61.2826</v>
      </c>
      <c r="EW167">
        <v>31.5505</v>
      </c>
      <c r="EX167">
        <v>1</v>
      </c>
      <c r="EY167">
        <v>0.291458</v>
      </c>
      <c r="EZ167">
        <v>0.453268</v>
      </c>
      <c r="FA167">
        <v>20.2746</v>
      </c>
      <c r="FB167">
        <v>5.18914</v>
      </c>
      <c r="FC167">
        <v>11.9441</v>
      </c>
      <c r="FD167">
        <v>4.9556</v>
      </c>
      <c r="FE167">
        <v>3.285</v>
      </c>
      <c r="FF167">
        <v>9999</v>
      </c>
      <c r="FG167">
        <v>9999</v>
      </c>
      <c r="FH167">
        <v>9999</v>
      </c>
      <c r="FI167">
        <v>999.9</v>
      </c>
      <c r="FJ167">
        <v>1.86127</v>
      </c>
      <c r="FK167">
        <v>1.86264</v>
      </c>
      <c r="FL167">
        <v>1.86005</v>
      </c>
      <c r="FM167">
        <v>1.85837</v>
      </c>
      <c r="FN167">
        <v>1.86217</v>
      </c>
      <c r="FO167">
        <v>1.85887</v>
      </c>
      <c r="FP167">
        <v>1.85791</v>
      </c>
      <c r="FQ167">
        <v>1.86081</v>
      </c>
      <c r="FR167">
        <v>0</v>
      </c>
      <c r="FS167">
        <v>0</v>
      </c>
      <c r="FT167">
        <v>0</v>
      </c>
      <c r="FU167">
        <v>4.5</v>
      </c>
      <c r="FV167" t="s">
        <v>361</v>
      </c>
      <c r="FW167" t="s">
        <v>362</v>
      </c>
      <c r="FX167" t="s">
        <v>363</v>
      </c>
      <c r="FY167" t="s">
        <v>364</v>
      </c>
      <c r="FZ167" t="s">
        <v>364</v>
      </c>
      <c r="GA167" t="s">
        <v>363</v>
      </c>
      <c r="GB167">
        <v>0</v>
      </c>
      <c r="GC167">
        <v>100</v>
      </c>
      <c r="GD167">
        <v>100</v>
      </c>
      <c r="GE167">
        <v>-0.361</v>
      </c>
      <c r="GF167">
        <v>0.2979</v>
      </c>
      <c r="GG167">
        <v>-1.589593225013521</v>
      </c>
      <c r="GH167">
        <v>0.00192992804097616</v>
      </c>
      <c r="GI167">
        <v>3.244687122451424E-06</v>
      </c>
      <c r="GJ167">
        <v>-2.087531120305573E-09</v>
      </c>
      <c r="GK167">
        <v>0.05776174702018427</v>
      </c>
      <c r="GL167">
        <v>0.005089068596103195</v>
      </c>
      <c r="GM167">
        <v>0.0003257216593697226</v>
      </c>
      <c r="GN167">
        <v>-1.562898368296355E-06</v>
      </c>
      <c r="GO167">
        <v>0</v>
      </c>
      <c r="GP167">
        <v>1257</v>
      </c>
      <c r="GQ167">
        <v>1</v>
      </c>
      <c r="GR167">
        <v>31</v>
      </c>
      <c r="GS167">
        <v>267.8</v>
      </c>
      <c r="GT167">
        <v>267.7</v>
      </c>
      <c r="GU167">
        <v>1.07788</v>
      </c>
      <c r="GV167">
        <v>2.3938</v>
      </c>
      <c r="GW167">
        <v>1.44775</v>
      </c>
      <c r="GX167">
        <v>2.20215</v>
      </c>
      <c r="GY167">
        <v>1.44653</v>
      </c>
      <c r="GZ167">
        <v>2.34131</v>
      </c>
      <c r="HA167">
        <v>33.1545</v>
      </c>
      <c r="HB167">
        <v>14.7274</v>
      </c>
      <c r="HC167">
        <v>18</v>
      </c>
      <c r="HD167">
        <v>531.673</v>
      </c>
      <c r="HE167">
        <v>523.0069999999999</v>
      </c>
      <c r="HF167">
        <v>24.9998</v>
      </c>
      <c r="HG167">
        <v>30.7145</v>
      </c>
      <c r="HH167">
        <v>30.0001</v>
      </c>
      <c r="HI167">
        <v>31.0619</v>
      </c>
      <c r="HJ167">
        <v>31.0659</v>
      </c>
      <c r="HK167">
        <v>21.5656</v>
      </c>
      <c r="HL167">
        <v>20.0583</v>
      </c>
      <c r="HM167">
        <v>100</v>
      </c>
      <c r="HN167">
        <v>25</v>
      </c>
      <c r="HO167">
        <v>420</v>
      </c>
      <c r="HP167">
        <v>21.5</v>
      </c>
      <c r="HQ167">
        <v>103.149</v>
      </c>
      <c r="HR167">
        <v>102.023</v>
      </c>
    </row>
    <row r="168" spans="1:226">
      <c r="A168">
        <v>150</v>
      </c>
      <c r="B168">
        <v>1774682392.5</v>
      </c>
      <c r="C168">
        <v>646.5</v>
      </c>
      <c r="D168" t="s">
        <v>662</v>
      </c>
      <c r="E168" t="s">
        <v>663</v>
      </c>
      <c r="F168">
        <v>5</v>
      </c>
      <c r="I168">
        <v>1774682389.6</v>
      </c>
      <c r="J168">
        <f>(K168)/1000</f>
        <v>0</v>
      </c>
      <c r="K168">
        <f>IF(BF168, AN168, AH168)</f>
        <v>0</v>
      </c>
      <c r="L168">
        <f>IF(BF168, AI168, AG168)</f>
        <v>0</v>
      </c>
      <c r="M168">
        <f>BH168 - IF(AU168&gt;1, L168*BB168*100.0/(AW168), 0)</f>
        <v>0</v>
      </c>
      <c r="N168">
        <f>((T168-J168/2)*M168-L168)/(T168+J168/2)</f>
        <v>0</v>
      </c>
      <c r="O168">
        <f>N168*(BO168+BP168)/1000.0</f>
        <v>0</v>
      </c>
      <c r="P168">
        <f>(BH168 - IF(AU168&gt;1, L168*BB168*100.0/(AW168), 0))*(BO168+BP168)/1000.0</f>
        <v>0</v>
      </c>
      <c r="Q168">
        <f>2.0/((1/S168-1/R168)+SIGN(S168)*SQRT((1/S168-1/R168)*(1/S168-1/R168) + 4*BC168/((BC168+1)*(BC168+1))*(2*1/S168*1/R168-1/R168*1/R168)))</f>
        <v>0</v>
      </c>
      <c r="R168">
        <f>IF(LEFT(BD168,1)&lt;&gt;"0",IF(LEFT(BD168,1)="1",3.0,BE168),$D$5+$E$5*(BV168*BO168/($K$5*1000))+$F$5*(BV168*BO168/($K$5*1000))*MAX(MIN(BB168,$J$5),$I$5)*MAX(MIN(BB168,$J$5),$I$5)+$G$5*MAX(MIN(BB168,$J$5),$I$5)*(BV168*BO168/($K$5*1000))+$H$5*(BV168*BO168/($K$5*1000))*(BV168*BO168/($K$5*1000)))</f>
        <v>0</v>
      </c>
      <c r="S168">
        <f>J168*(1000-(1000*0.61365*exp(17.502*W168/(240.97+W168))/(BO168+BP168)+BJ168)/2)/(1000*0.61365*exp(17.502*W168/(240.97+W168))/(BO168+BP168)-BJ168)</f>
        <v>0</v>
      </c>
      <c r="T168">
        <f>1/((BC168+1)/(Q168/1.6)+1/(R168/1.37)) + BC168/((BC168+1)/(Q168/1.6) + BC168/(R168/1.37))</f>
        <v>0</v>
      </c>
      <c r="U168">
        <f>(AX168*BA168)</f>
        <v>0</v>
      </c>
      <c r="V168">
        <f>(BQ168+(U168+2*0.95*5.67E-8*(((BQ168+$B$9)+273)^4-(BQ168+273)^4)-44100*J168)/(1.84*29.3*R168+8*0.95*5.67E-8*(BQ168+273)^3))</f>
        <v>0</v>
      </c>
      <c r="W168">
        <f>($C$9*BR168+$D$9*BS168+$E$9*V168)</f>
        <v>0</v>
      </c>
      <c r="X168">
        <f>0.61365*exp(17.502*W168/(240.97+W168))</f>
        <v>0</v>
      </c>
      <c r="Y168">
        <f>(Z168/AA168*100)</f>
        <v>0</v>
      </c>
      <c r="Z168">
        <f>BJ168*(BO168+BP168)/1000</f>
        <v>0</v>
      </c>
      <c r="AA168">
        <f>0.61365*exp(17.502*BQ168/(240.97+BQ168))</f>
        <v>0</v>
      </c>
      <c r="AB168">
        <f>(X168-BJ168*(BO168+BP168)/1000)</f>
        <v>0</v>
      </c>
      <c r="AC168">
        <f>(-J168*44100)</f>
        <v>0</v>
      </c>
      <c r="AD168">
        <f>2*29.3*R168*0.92*(BQ168-W168)</f>
        <v>0</v>
      </c>
      <c r="AE168">
        <f>2*0.95*5.67E-8*(((BQ168+$B$9)+273)^4-(W168+273)^4)</f>
        <v>0</v>
      </c>
      <c r="AF168">
        <f>U168+AE168+AC168+AD168</f>
        <v>0</v>
      </c>
      <c r="AG168">
        <f>BN168*AU168*(BI168-BH168*(1000-AU168*BK168)/(1000-AU168*BJ168))/(100*BB168)</f>
        <v>0</v>
      </c>
      <c r="AH168">
        <f>1000*BN168*AU168*(BJ168-BK168)/(100*BB168*(1000-AU168*BJ168))</f>
        <v>0</v>
      </c>
      <c r="AI168">
        <f>(AJ168 - AK168 - BO168*1E3/(8.314*(BQ168+273.15)) * AM168/BN168 * AL168) * BN168/(100*BB168) * (1000 - BK168)/1000</f>
        <v>0</v>
      </c>
      <c r="AJ168">
        <v>429.2858254272586</v>
      </c>
      <c r="AK168">
        <v>428.8780666666664</v>
      </c>
      <c r="AL168">
        <v>1.458331165904613E-05</v>
      </c>
      <c r="AM168">
        <v>61.35787655002243</v>
      </c>
      <c r="AN168">
        <f>(AP168 - AO168 + BO168*1E3/(8.314*(BQ168+273.15)) * AR168/BN168 * AQ168) * BN168/(100*BB168) * 1000/(1000 - AP168)</f>
        <v>0</v>
      </c>
      <c r="AO168">
        <v>21.5518296815563</v>
      </c>
      <c r="AP168">
        <v>21.54458321678323</v>
      </c>
      <c r="AQ168">
        <v>2.58630032173762E-07</v>
      </c>
      <c r="AR168">
        <v>91.88205700752289</v>
      </c>
      <c r="AS168">
        <v>0</v>
      </c>
      <c r="AT168">
        <v>0</v>
      </c>
      <c r="AU168">
        <f>IF(AS168*$H$15&gt;=AW168,1.0,(AW168/(AW168-AS168*$H$15)))</f>
        <v>0</v>
      </c>
      <c r="AV168">
        <f>(AU168-1)*100</f>
        <v>0</v>
      </c>
      <c r="AW168">
        <f>MAX(0,($B$15+$C$15*BV168)/(1+$D$15*BV168)*BO168/(BQ168+273)*$E$15)</f>
        <v>0</v>
      </c>
      <c r="AX168">
        <f>$B$13*BW168+$C$13*BX168+$F$13*CI168*(1-CL168)</f>
        <v>0</v>
      </c>
      <c r="AY168">
        <f>AX168*AZ168</f>
        <v>0</v>
      </c>
      <c r="AZ168">
        <f>($B$13*$D$11+$C$13*$D$11+$F$13*((CV168+CN168)/MAX(CV168+CN168+CW168, 0.1)*$I$11+CW168/MAX(CV168+CN168+CW168, 0.1)*$J$11))/($B$13+$C$13+$F$13)</f>
        <v>0</v>
      </c>
      <c r="BA168">
        <f>($B$13*$K$11+$C$13*$K$11+$F$13*((CV168+CN168)/MAX(CV168+CN168+CW168, 0.1)*$P$11+CW168/MAX(CV168+CN168+CW168, 0.1)*$Q$11))/($B$13+$C$13+$F$13)</f>
        <v>0</v>
      </c>
      <c r="BB168">
        <v>6</v>
      </c>
      <c r="BC168">
        <v>0.5</v>
      </c>
      <c r="BD168" t="s">
        <v>358</v>
      </c>
      <c r="BE168">
        <v>2</v>
      </c>
      <c r="BF168" t="b">
        <v>1</v>
      </c>
      <c r="BG168">
        <v>1774682389.6</v>
      </c>
      <c r="BH168">
        <v>419.6229</v>
      </c>
      <c r="BI168">
        <v>420.0136000000001</v>
      </c>
      <c r="BJ168">
        <v>21.54442</v>
      </c>
      <c r="BK168">
        <v>21.5522</v>
      </c>
      <c r="BL168">
        <v>419.9845</v>
      </c>
      <c r="BM168">
        <v>21.24649</v>
      </c>
      <c r="BN168">
        <v>500.0092000000001</v>
      </c>
      <c r="BO168">
        <v>101.024</v>
      </c>
      <c r="BP168">
        <v>0.10011602</v>
      </c>
      <c r="BQ168">
        <v>26.76628</v>
      </c>
      <c r="BR168">
        <v>27.64865</v>
      </c>
      <c r="BS168">
        <v>999.9</v>
      </c>
      <c r="BT168">
        <v>0</v>
      </c>
      <c r="BU168">
        <v>0</v>
      </c>
      <c r="BV168">
        <v>9992.435999999998</v>
      </c>
      <c r="BW168">
        <v>0</v>
      </c>
      <c r="BX168">
        <v>0.3833920000000001</v>
      </c>
      <c r="BY168">
        <v>-0.3904998</v>
      </c>
      <c r="BZ168">
        <v>428.8626</v>
      </c>
      <c r="CA168">
        <v>429.2652</v>
      </c>
      <c r="CB168">
        <v>-0.007776453</v>
      </c>
      <c r="CC168">
        <v>420.0136000000001</v>
      </c>
      <c r="CD168">
        <v>21.5522</v>
      </c>
      <c r="CE168">
        <v>2.176505</v>
      </c>
      <c r="CF168">
        <v>2.17729</v>
      </c>
      <c r="CG168">
        <v>18.79041</v>
      </c>
      <c r="CH168">
        <v>18.79619</v>
      </c>
      <c r="CI168">
        <v>1500.002</v>
      </c>
      <c r="CJ168">
        <v>0</v>
      </c>
      <c r="CK168">
        <v>1</v>
      </c>
      <c r="CL168">
        <v>0</v>
      </c>
      <c r="CM168">
        <v>1.93624</v>
      </c>
      <c r="CN168">
        <v>0</v>
      </c>
      <c r="CO168">
        <v>78.55908000000001</v>
      </c>
      <c r="CP168">
        <v>7673.513000000001</v>
      </c>
      <c r="CQ168">
        <v>38.187</v>
      </c>
      <c r="CR168">
        <v>39.5124</v>
      </c>
      <c r="CS168">
        <v>38.875</v>
      </c>
      <c r="CT168">
        <v>38.062</v>
      </c>
      <c r="CU168">
        <v>38.312</v>
      </c>
      <c r="CV168">
        <v>0</v>
      </c>
      <c r="CW168">
        <v>1500.002</v>
      </c>
      <c r="CX168">
        <v>0</v>
      </c>
      <c r="CY168">
        <v>1774682390.6</v>
      </c>
      <c r="CZ168">
        <v>0</v>
      </c>
      <c r="DA168">
        <v>1774666326.5</v>
      </c>
      <c r="DB168" t="s">
        <v>359</v>
      </c>
      <c r="DC168">
        <v>1774666322</v>
      </c>
      <c r="DD168">
        <v>1774666326.5</v>
      </c>
      <c r="DE168">
        <v>2</v>
      </c>
      <c r="DF168">
        <v>0.343</v>
      </c>
      <c r="DG168">
        <v>-0.026</v>
      </c>
      <c r="DH168">
        <v>-0.36</v>
      </c>
      <c r="DI168">
        <v>0.298</v>
      </c>
      <c r="DJ168">
        <v>420</v>
      </c>
      <c r="DK168">
        <v>22</v>
      </c>
      <c r="DL168">
        <v>0.17</v>
      </c>
      <c r="DM168">
        <v>0.02</v>
      </c>
      <c r="DN168">
        <v>-0.388169075</v>
      </c>
      <c r="DO168">
        <v>-0.1012449568480292</v>
      </c>
      <c r="DP168">
        <v>0.03280851750718669</v>
      </c>
      <c r="DQ168">
        <v>0</v>
      </c>
      <c r="DR168">
        <v>-0.00861611575</v>
      </c>
      <c r="DS168">
        <v>-0.002559171444652893</v>
      </c>
      <c r="DT168">
        <v>0.001380911958176348</v>
      </c>
      <c r="DU168">
        <v>1</v>
      </c>
      <c r="DV168">
        <v>1</v>
      </c>
      <c r="DW168">
        <v>2</v>
      </c>
      <c r="DX168" t="s">
        <v>367</v>
      </c>
      <c r="DY168">
        <v>3.13056</v>
      </c>
      <c r="DZ168">
        <v>2.80646</v>
      </c>
      <c r="EA168">
        <v>0.0997681</v>
      </c>
      <c r="EB168">
        <v>0.09947739999999999</v>
      </c>
      <c r="EC168">
        <v>0.106009</v>
      </c>
      <c r="ED168">
        <v>0.105727</v>
      </c>
      <c r="EE168">
        <v>21149.8</v>
      </c>
      <c r="EF168">
        <v>27419.5</v>
      </c>
      <c r="EG168">
        <v>26448.7</v>
      </c>
      <c r="EH168">
        <v>33001.2</v>
      </c>
      <c r="EI168">
        <v>34925.3</v>
      </c>
      <c r="EJ168">
        <v>40304.9</v>
      </c>
      <c r="EK168">
        <v>41098.3</v>
      </c>
      <c r="EL168">
        <v>46060.7</v>
      </c>
      <c r="EM168">
        <v>2.03488</v>
      </c>
      <c r="EN168">
        <v>2.0009</v>
      </c>
      <c r="EO168">
        <v>0.1169</v>
      </c>
      <c r="EP168">
        <v>0</v>
      </c>
      <c r="EQ168">
        <v>25.7336</v>
      </c>
      <c r="ER168">
        <v>999.9</v>
      </c>
      <c r="ES168">
        <v>67.5</v>
      </c>
      <c r="ET168">
        <v>27.4</v>
      </c>
      <c r="EU168">
        <v>24.4804</v>
      </c>
      <c r="EV168">
        <v>60.9426</v>
      </c>
      <c r="EW168">
        <v>31.5946</v>
      </c>
      <c r="EX168">
        <v>1</v>
      </c>
      <c r="EY168">
        <v>0.291697</v>
      </c>
      <c r="EZ168">
        <v>0.453186</v>
      </c>
      <c r="FA168">
        <v>20.2745</v>
      </c>
      <c r="FB168">
        <v>5.18884</v>
      </c>
      <c r="FC168">
        <v>11.9441</v>
      </c>
      <c r="FD168">
        <v>4.95575</v>
      </c>
      <c r="FE168">
        <v>3.285</v>
      </c>
      <c r="FF168">
        <v>9999</v>
      </c>
      <c r="FG168">
        <v>9999</v>
      </c>
      <c r="FH168">
        <v>9999</v>
      </c>
      <c r="FI168">
        <v>999.9</v>
      </c>
      <c r="FJ168">
        <v>1.86127</v>
      </c>
      <c r="FK168">
        <v>1.86264</v>
      </c>
      <c r="FL168">
        <v>1.86005</v>
      </c>
      <c r="FM168">
        <v>1.85837</v>
      </c>
      <c r="FN168">
        <v>1.86216</v>
      </c>
      <c r="FO168">
        <v>1.85886</v>
      </c>
      <c r="FP168">
        <v>1.85791</v>
      </c>
      <c r="FQ168">
        <v>1.86081</v>
      </c>
      <c r="FR168">
        <v>0</v>
      </c>
      <c r="FS168">
        <v>0</v>
      </c>
      <c r="FT168">
        <v>0</v>
      </c>
      <c r="FU168">
        <v>4.5</v>
      </c>
      <c r="FV168" t="s">
        <v>361</v>
      </c>
      <c r="FW168" t="s">
        <v>362</v>
      </c>
      <c r="FX168" t="s">
        <v>363</v>
      </c>
      <c r="FY168" t="s">
        <v>364</v>
      </c>
      <c r="FZ168" t="s">
        <v>364</v>
      </c>
      <c r="GA168" t="s">
        <v>363</v>
      </c>
      <c r="GB168">
        <v>0</v>
      </c>
      <c r="GC168">
        <v>100</v>
      </c>
      <c r="GD168">
        <v>100</v>
      </c>
      <c r="GE168">
        <v>-0.362</v>
      </c>
      <c r="GF168">
        <v>0.298</v>
      </c>
      <c r="GG168">
        <v>-1.589593225013521</v>
      </c>
      <c r="GH168">
        <v>0.00192992804097616</v>
      </c>
      <c r="GI168">
        <v>3.244687122451424E-06</v>
      </c>
      <c r="GJ168">
        <v>-2.087531120305573E-09</v>
      </c>
      <c r="GK168">
        <v>0.05776174702018427</v>
      </c>
      <c r="GL168">
        <v>0.005089068596103195</v>
      </c>
      <c r="GM168">
        <v>0.0003257216593697226</v>
      </c>
      <c r="GN168">
        <v>-1.562898368296355E-06</v>
      </c>
      <c r="GO168">
        <v>0</v>
      </c>
      <c r="GP168">
        <v>1257</v>
      </c>
      <c r="GQ168">
        <v>1</v>
      </c>
      <c r="GR168">
        <v>31</v>
      </c>
      <c r="GS168">
        <v>267.8</v>
      </c>
      <c r="GT168">
        <v>267.8</v>
      </c>
      <c r="GU168">
        <v>1.07788</v>
      </c>
      <c r="GV168">
        <v>2.38647</v>
      </c>
      <c r="GW168">
        <v>1.44775</v>
      </c>
      <c r="GX168">
        <v>2.20337</v>
      </c>
      <c r="GY168">
        <v>1.44653</v>
      </c>
      <c r="GZ168">
        <v>2.36694</v>
      </c>
      <c r="HA168">
        <v>33.1769</v>
      </c>
      <c r="HB168">
        <v>14.7274</v>
      </c>
      <c r="HC168">
        <v>18</v>
      </c>
      <c r="HD168">
        <v>531.626</v>
      </c>
      <c r="HE168">
        <v>523.092</v>
      </c>
      <c r="HF168">
        <v>24.9999</v>
      </c>
      <c r="HG168">
        <v>30.7145</v>
      </c>
      <c r="HH168">
        <v>30.0002</v>
      </c>
      <c r="HI168">
        <v>31.0619</v>
      </c>
      <c r="HJ168">
        <v>31.0659</v>
      </c>
      <c r="HK168">
        <v>21.5658</v>
      </c>
      <c r="HL168">
        <v>20.0583</v>
      </c>
      <c r="HM168">
        <v>100</v>
      </c>
      <c r="HN168">
        <v>25</v>
      </c>
      <c r="HO168">
        <v>420</v>
      </c>
      <c r="HP168">
        <v>21.5</v>
      </c>
      <c r="HQ168">
        <v>103.149</v>
      </c>
      <c r="HR168">
        <v>102.023</v>
      </c>
    </row>
    <row r="169" spans="1:226">
      <c r="A169">
        <v>151</v>
      </c>
      <c r="B169">
        <v>1774682396.5</v>
      </c>
      <c r="C169">
        <v>650.5</v>
      </c>
      <c r="D169" t="s">
        <v>664</v>
      </c>
      <c r="E169" t="s">
        <v>665</v>
      </c>
      <c r="F169">
        <v>5</v>
      </c>
      <c r="I169">
        <v>1774682393.6</v>
      </c>
      <c r="J169">
        <f>(K169)/1000</f>
        <v>0</v>
      </c>
      <c r="K169">
        <f>IF(BF169, AN169, AH169)</f>
        <v>0</v>
      </c>
      <c r="L169">
        <f>IF(BF169, AI169, AG169)</f>
        <v>0</v>
      </c>
      <c r="M169">
        <f>BH169 - IF(AU169&gt;1, L169*BB169*100.0/(AW169), 0)</f>
        <v>0</v>
      </c>
      <c r="N169">
        <f>((T169-J169/2)*M169-L169)/(T169+J169/2)</f>
        <v>0</v>
      </c>
      <c r="O169">
        <f>N169*(BO169+BP169)/1000.0</f>
        <v>0</v>
      </c>
      <c r="P169">
        <f>(BH169 - IF(AU169&gt;1, L169*BB169*100.0/(AW169), 0))*(BO169+BP169)/1000.0</f>
        <v>0</v>
      </c>
      <c r="Q169">
        <f>2.0/((1/S169-1/R169)+SIGN(S169)*SQRT((1/S169-1/R169)*(1/S169-1/R169) + 4*BC169/((BC169+1)*(BC169+1))*(2*1/S169*1/R169-1/R169*1/R169)))</f>
        <v>0</v>
      </c>
      <c r="R169">
        <f>IF(LEFT(BD169,1)&lt;&gt;"0",IF(LEFT(BD169,1)="1",3.0,BE169),$D$5+$E$5*(BV169*BO169/($K$5*1000))+$F$5*(BV169*BO169/($K$5*1000))*MAX(MIN(BB169,$J$5),$I$5)*MAX(MIN(BB169,$J$5),$I$5)+$G$5*MAX(MIN(BB169,$J$5),$I$5)*(BV169*BO169/($K$5*1000))+$H$5*(BV169*BO169/($K$5*1000))*(BV169*BO169/($K$5*1000)))</f>
        <v>0</v>
      </c>
      <c r="S169">
        <f>J169*(1000-(1000*0.61365*exp(17.502*W169/(240.97+W169))/(BO169+BP169)+BJ169)/2)/(1000*0.61365*exp(17.502*W169/(240.97+W169))/(BO169+BP169)-BJ169)</f>
        <v>0</v>
      </c>
      <c r="T169">
        <f>1/((BC169+1)/(Q169/1.6)+1/(R169/1.37)) + BC169/((BC169+1)/(Q169/1.6) + BC169/(R169/1.37))</f>
        <v>0</v>
      </c>
      <c r="U169">
        <f>(AX169*BA169)</f>
        <v>0</v>
      </c>
      <c r="V169">
        <f>(BQ169+(U169+2*0.95*5.67E-8*(((BQ169+$B$9)+273)^4-(BQ169+273)^4)-44100*J169)/(1.84*29.3*R169+8*0.95*5.67E-8*(BQ169+273)^3))</f>
        <v>0</v>
      </c>
      <c r="W169">
        <f>($C$9*BR169+$D$9*BS169+$E$9*V169)</f>
        <v>0</v>
      </c>
      <c r="X169">
        <f>0.61365*exp(17.502*W169/(240.97+W169))</f>
        <v>0</v>
      </c>
      <c r="Y169">
        <f>(Z169/AA169*100)</f>
        <v>0</v>
      </c>
      <c r="Z169">
        <f>BJ169*(BO169+BP169)/1000</f>
        <v>0</v>
      </c>
      <c r="AA169">
        <f>0.61365*exp(17.502*BQ169/(240.97+BQ169))</f>
        <v>0</v>
      </c>
      <c r="AB169">
        <f>(X169-BJ169*(BO169+BP169)/1000)</f>
        <v>0</v>
      </c>
      <c r="AC169">
        <f>(-J169*44100)</f>
        <v>0</v>
      </c>
      <c r="AD169">
        <f>2*29.3*R169*0.92*(BQ169-W169)</f>
        <v>0</v>
      </c>
      <c r="AE169">
        <f>2*0.95*5.67E-8*(((BQ169+$B$9)+273)^4-(W169+273)^4)</f>
        <v>0</v>
      </c>
      <c r="AF169">
        <f>U169+AE169+AC169+AD169</f>
        <v>0</v>
      </c>
      <c r="AG169">
        <f>BN169*AU169*(BI169-BH169*(1000-AU169*BK169)/(1000-AU169*BJ169))/(100*BB169)</f>
        <v>0</v>
      </c>
      <c r="AH169">
        <f>1000*BN169*AU169*(BJ169-BK169)/(100*BB169*(1000-AU169*BJ169))</f>
        <v>0</v>
      </c>
      <c r="AI169">
        <f>(AJ169 - AK169 - BO169*1E3/(8.314*(BQ169+273.15)) * AM169/BN169 * AL169) * BN169/(100*BB169) * (1000 - BK169)/1000</f>
        <v>0</v>
      </c>
      <c r="AJ169">
        <v>429.2457490027383</v>
      </c>
      <c r="AK169">
        <v>428.8532424242423</v>
      </c>
      <c r="AL169">
        <v>-1.802254352984053E-05</v>
      </c>
      <c r="AM169">
        <v>61.35787655002243</v>
      </c>
      <c r="AN169">
        <f>(AP169 - AO169 + BO169*1E3/(8.314*(BQ169+273.15)) * AR169/BN169 * AQ169) * BN169/(100*BB169) * 1000/(1000 - AP169)</f>
        <v>0</v>
      </c>
      <c r="AO169">
        <v>21.55289890888979</v>
      </c>
      <c r="AP169">
        <v>21.54409230769232</v>
      </c>
      <c r="AQ169">
        <v>-2.105324356443336E-07</v>
      </c>
      <c r="AR169">
        <v>91.88205700752289</v>
      </c>
      <c r="AS169">
        <v>0</v>
      </c>
      <c r="AT169">
        <v>0</v>
      </c>
      <c r="AU169">
        <f>IF(AS169*$H$15&gt;=AW169,1.0,(AW169/(AW169-AS169*$H$15)))</f>
        <v>0</v>
      </c>
      <c r="AV169">
        <f>(AU169-1)*100</f>
        <v>0</v>
      </c>
      <c r="AW169">
        <f>MAX(0,($B$15+$C$15*BV169)/(1+$D$15*BV169)*BO169/(BQ169+273)*$E$15)</f>
        <v>0</v>
      </c>
      <c r="AX169">
        <f>$B$13*BW169+$C$13*BX169+$F$13*CI169*(1-CL169)</f>
        <v>0</v>
      </c>
      <c r="AY169">
        <f>AX169*AZ169</f>
        <v>0</v>
      </c>
      <c r="AZ169">
        <f>($B$13*$D$11+$C$13*$D$11+$F$13*((CV169+CN169)/MAX(CV169+CN169+CW169, 0.1)*$I$11+CW169/MAX(CV169+CN169+CW169, 0.1)*$J$11))/($B$13+$C$13+$F$13)</f>
        <v>0</v>
      </c>
      <c r="BA169">
        <f>($B$13*$K$11+$C$13*$K$11+$F$13*((CV169+CN169)/MAX(CV169+CN169+CW169, 0.1)*$P$11+CW169/MAX(CV169+CN169+CW169, 0.1)*$Q$11))/($B$13+$C$13+$F$13)</f>
        <v>0</v>
      </c>
      <c r="BB169">
        <v>6</v>
      </c>
      <c r="BC169">
        <v>0.5</v>
      </c>
      <c r="BD169" t="s">
        <v>358</v>
      </c>
      <c r="BE169">
        <v>2</v>
      </c>
      <c r="BF169" t="b">
        <v>1</v>
      </c>
      <c r="BG169">
        <v>1774682393.6</v>
      </c>
      <c r="BH169">
        <v>419.6267000000001</v>
      </c>
      <c r="BI169">
        <v>420.0035</v>
      </c>
      <c r="BJ169">
        <v>21.54441</v>
      </c>
      <c r="BK169">
        <v>21.55232</v>
      </c>
      <c r="BL169">
        <v>419.988</v>
      </c>
      <c r="BM169">
        <v>21.24648</v>
      </c>
      <c r="BN169">
        <v>500.0137</v>
      </c>
      <c r="BO169">
        <v>101.0237</v>
      </c>
      <c r="BP169">
        <v>0.09996439</v>
      </c>
      <c r="BQ169">
        <v>26.76215</v>
      </c>
      <c r="BR169">
        <v>27.63641</v>
      </c>
      <c r="BS169">
        <v>999.9</v>
      </c>
      <c r="BT169">
        <v>0</v>
      </c>
      <c r="BU169">
        <v>0</v>
      </c>
      <c r="BV169">
        <v>9999.503000000001</v>
      </c>
      <c r="BW169">
        <v>0</v>
      </c>
      <c r="BX169">
        <v>0.3833920000000001</v>
      </c>
      <c r="BY169">
        <v>-0.3768248</v>
      </c>
      <c r="BZ169">
        <v>428.8663</v>
      </c>
      <c r="CA169">
        <v>429.2547000000001</v>
      </c>
      <c r="CB169">
        <v>-0.007925987000000001</v>
      </c>
      <c r="CC169">
        <v>420.0035</v>
      </c>
      <c r="CD169">
        <v>21.55232</v>
      </c>
      <c r="CE169">
        <v>2.176496</v>
      </c>
      <c r="CF169">
        <v>2.177296</v>
      </c>
      <c r="CG169">
        <v>18.79035</v>
      </c>
      <c r="CH169">
        <v>18.79624</v>
      </c>
      <c r="CI169">
        <v>1359.234</v>
      </c>
      <c r="CJ169">
        <v>0</v>
      </c>
      <c r="CK169">
        <v>1</v>
      </c>
      <c r="CL169">
        <v>0</v>
      </c>
      <c r="CM169">
        <v>1.73768</v>
      </c>
      <c r="CN169">
        <v>0</v>
      </c>
      <c r="CO169">
        <v>71.32256</v>
      </c>
      <c r="CP169">
        <v>6953.379000000001</v>
      </c>
      <c r="CQ169">
        <v>38.187</v>
      </c>
      <c r="CR169">
        <v>39.5</v>
      </c>
      <c r="CS169">
        <v>38.875</v>
      </c>
      <c r="CT169">
        <v>38.062</v>
      </c>
      <c r="CU169">
        <v>38.281</v>
      </c>
      <c r="CV169">
        <v>0</v>
      </c>
      <c r="CW169">
        <v>1359.234</v>
      </c>
      <c r="CX169">
        <v>0</v>
      </c>
      <c r="CY169">
        <v>1774682394.8</v>
      </c>
      <c r="CZ169">
        <v>0</v>
      </c>
      <c r="DA169">
        <v>1774666326.5</v>
      </c>
      <c r="DB169" t="s">
        <v>359</v>
      </c>
      <c r="DC169">
        <v>1774666322</v>
      </c>
      <c r="DD169">
        <v>1774666326.5</v>
      </c>
      <c r="DE169">
        <v>2</v>
      </c>
      <c r="DF169">
        <v>0.343</v>
      </c>
      <c r="DG169">
        <v>-0.026</v>
      </c>
      <c r="DH169">
        <v>-0.36</v>
      </c>
      <c r="DI169">
        <v>0.298</v>
      </c>
      <c r="DJ169">
        <v>420</v>
      </c>
      <c r="DK169">
        <v>22</v>
      </c>
      <c r="DL169">
        <v>0.17</v>
      </c>
      <c r="DM169">
        <v>0.02</v>
      </c>
      <c r="DN169">
        <v>-0.38873895</v>
      </c>
      <c r="DO169">
        <v>0.02299249530956905</v>
      </c>
      <c r="DP169">
        <v>0.03178933379527637</v>
      </c>
      <c r="DQ169">
        <v>1</v>
      </c>
      <c r="DR169">
        <v>-0.008887483750000001</v>
      </c>
      <c r="DS169">
        <v>0.006525329718574127</v>
      </c>
      <c r="DT169">
        <v>0.001098399058493059</v>
      </c>
      <c r="DU169">
        <v>1</v>
      </c>
      <c r="DV169">
        <v>2</v>
      </c>
      <c r="DW169">
        <v>2</v>
      </c>
      <c r="DX169" t="s">
        <v>360</v>
      </c>
      <c r="DY169">
        <v>3.13037</v>
      </c>
      <c r="DZ169">
        <v>2.80636</v>
      </c>
      <c r="EA169">
        <v>0.0997628</v>
      </c>
      <c r="EB169">
        <v>0.0994737</v>
      </c>
      <c r="EC169">
        <v>0.106007</v>
      </c>
      <c r="ED169">
        <v>0.105722</v>
      </c>
      <c r="EE169">
        <v>21149.7</v>
      </c>
      <c r="EF169">
        <v>27419.6</v>
      </c>
      <c r="EG169">
        <v>26448.5</v>
      </c>
      <c r="EH169">
        <v>33001.2</v>
      </c>
      <c r="EI169">
        <v>34925.1</v>
      </c>
      <c r="EJ169">
        <v>40305.2</v>
      </c>
      <c r="EK169">
        <v>41098</v>
      </c>
      <c r="EL169">
        <v>46060.8</v>
      </c>
      <c r="EM169">
        <v>2.03482</v>
      </c>
      <c r="EN169">
        <v>2.00125</v>
      </c>
      <c r="EO169">
        <v>0.11282</v>
      </c>
      <c r="EP169">
        <v>0</v>
      </c>
      <c r="EQ169">
        <v>25.7323</v>
      </c>
      <c r="ER169">
        <v>999.9</v>
      </c>
      <c r="ES169">
        <v>67.5</v>
      </c>
      <c r="ET169">
        <v>27.4</v>
      </c>
      <c r="EU169">
        <v>24.4811</v>
      </c>
      <c r="EV169">
        <v>61.2626</v>
      </c>
      <c r="EW169">
        <v>31.7268</v>
      </c>
      <c r="EX169">
        <v>1</v>
      </c>
      <c r="EY169">
        <v>0.291616</v>
      </c>
      <c r="EZ169">
        <v>0.453241</v>
      </c>
      <c r="FA169">
        <v>20.2771</v>
      </c>
      <c r="FB169">
        <v>5.18914</v>
      </c>
      <c r="FC169">
        <v>11.9441</v>
      </c>
      <c r="FD169">
        <v>4.9557</v>
      </c>
      <c r="FE169">
        <v>3.285</v>
      </c>
      <c r="FF169">
        <v>9999</v>
      </c>
      <c r="FG169">
        <v>9999</v>
      </c>
      <c r="FH169">
        <v>9999</v>
      </c>
      <c r="FI169">
        <v>999.9</v>
      </c>
      <c r="FJ169">
        <v>1.86127</v>
      </c>
      <c r="FK169">
        <v>1.86264</v>
      </c>
      <c r="FL169">
        <v>1.86004</v>
      </c>
      <c r="FM169">
        <v>1.85837</v>
      </c>
      <c r="FN169">
        <v>1.86217</v>
      </c>
      <c r="FO169">
        <v>1.85887</v>
      </c>
      <c r="FP169">
        <v>1.85791</v>
      </c>
      <c r="FQ169">
        <v>1.86081</v>
      </c>
      <c r="FR169">
        <v>0</v>
      </c>
      <c r="FS169">
        <v>0</v>
      </c>
      <c r="FT169">
        <v>0</v>
      </c>
      <c r="FU169">
        <v>4.5</v>
      </c>
      <c r="FV169" t="s">
        <v>361</v>
      </c>
      <c r="FW169" t="s">
        <v>362</v>
      </c>
      <c r="FX169" t="s">
        <v>363</v>
      </c>
      <c r="FY169" t="s">
        <v>364</v>
      </c>
      <c r="FZ169" t="s">
        <v>364</v>
      </c>
      <c r="GA169" t="s">
        <v>363</v>
      </c>
      <c r="GB169">
        <v>0</v>
      </c>
      <c r="GC169">
        <v>100</v>
      </c>
      <c r="GD169">
        <v>100</v>
      </c>
      <c r="GE169">
        <v>-0.361</v>
      </c>
      <c r="GF169">
        <v>0.2979</v>
      </c>
      <c r="GG169">
        <v>-1.589593225013521</v>
      </c>
      <c r="GH169">
        <v>0.00192992804097616</v>
      </c>
      <c r="GI169">
        <v>3.244687122451424E-06</v>
      </c>
      <c r="GJ169">
        <v>-2.087531120305573E-09</v>
      </c>
      <c r="GK169">
        <v>0.05776174702018427</v>
      </c>
      <c r="GL169">
        <v>0.005089068596103195</v>
      </c>
      <c r="GM169">
        <v>0.0003257216593697226</v>
      </c>
      <c r="GN169">
        <v>-1.562898368296355E-06</v>
      </c>
      <c r="GO169">
        <v>0</v>
      </c>
      <c r="GP169">
        <v>1257</v>
      </c>
      <c r="GQ169">
        <v>1</v>
      </c>
      <c r="GR169">
        <v>31</v>
      </c>
      <c r="GS169">
        <v>267.9</v>
      </c>
      <c r="GT169">
        <v>267.8</v>
      </c>
      <c r="GU169">
        <v>1.07788</v>
      </c>
      <c r="GV169">
        <v>2.38281</v>
      </c>
      <c r="GW169">
        <v>1.44775</v>
      </c>
      <c r="GX169">
        <v>2.20215</v>
      </c>
      <c r="GY169">
        <v>1.44653</v>
      </c>
      <c r="GZ169">
        <v>2.40234</v>
      </c>
      <c r="HA169">
        <v>33.1769</v>
      </c>
      <c r="HB169">
        <v>14.7362</v>
      </c>
      <c r="HC169">
        <v>18</v>
      </c>
      <c r="HD169">
        <v>531.602</v>
      </c>
      <c r="HE169">
        <v>523.348</v>
      </c>
      <c r="HF169">
        <v>24.9999</v>
      </c>
      <c r="HG169">
        <v>30.7145</v>
      </c>
      <c r="HH169">
        <v>30.0001</v>
      </c>
      <c r="HI169">
        <v>31.0629</v>
      </c>
      <c r="HJ169">
        <v>31.0682</v>
      </c>
      <c r="HK169">
        <v>21.5676</v>
      </c>
      <c r="HL169">
        <v>20.0583</v>
      </c>
      <c r="HM169">
        <v>100</v>
      </c>
      <c r="HN169">
        <v>25</v>
      </c>
      <c r="HO169">
        <v>420</v>
      </c>
      <c r="HP169">
        <v>21.5</v>
      </c>
      <c r="HQ169">
        <v>103.148</v>
      </c>
      <c r="HR169">
        <v>102.023</v>
      </c>
    </row>
    <row r="170" spans="1:226">
      <c r="A170">
        <v>152</v>
      </c>
      <c r="B170">
        <v>1774682400.5</v>
      </c>
      <c r="C170">
        <v>654.5</v>
      </c>
      <c r="D170" t="s">
        <v>666</v>
      </c>
      <c r="E170" t="s">
        <v>667</v>
      </c>
      <c r="F170">
        <v>5</v>
      </c>
      <c r="I170">
        <v>1774682397.6</v>
      </c>
      <c r="J170">
        <f>(K170)/1000</f>
        <v>0</v>
      </c>
      <c r="K170">
        <f>IF(BF170, AN170, AH170)</f>
        <v>0</v>
      </c>
      <c r="L170">
        <f>IF(BF170, AI170, AG170)</f>
        <v>0</v>
      </c>
      <c r="M170">
        <f>BH170 - IF(AU170&gt;1, L170*BB170*100.0/(AW170), 0)</f>
        <v>0</v>
      </c>
      <c r="N170">
        <f>((T170-J170/2)*M170-L170)/(T170+J170/2)</f>
        <v>0</v>
      </c>
      <c r="O170">
        <f>N170*(BO170+BP170)/1000.0</f>
        <v>0</v>
      </c>
      <c r="P170">
        <f>(BH170 - IF(AU170&gt;1, L170*BB170*100.0/(AW170), 0))*(BO170+BP170)/1000.0</f>
        <v>0</v>
      </c>
      <c r="Q170">
        <f>2.0/((1/S170-1/R170)+SIGN(S170)*SQRT((1/S170-1/R170)*(1/S170-1/R170) + 4*BC170/((BC170+1)*(BC170+1))*(2*1/S170*1/R170-1/R170*1/R170)))</f>
        <v>0</v>
      </c>
      <c r="R170">
        <f>IF(LEFT(BD170,1)&lt;&gt;"0",IF(LEFT(BD170,1)="1",3.0,BE170),$D$5+$E$5*(BV170*BO170/($K$5*1000))+$F$5*(BV170*BO170/($K$5*1000))*MAX(MIN(BB170,$J$5),$I$5)*MAX(MIN(BB170,$J$5),$I$5)+$G$5*MAX(MIN(BB170,$J$5),$I$5)*(BV170*BO170/($K$5*1000))+$H$5*(BV170*BO170/($K$5*1000))*(BV170*BO170/($K$5*1000)))</f>
        <v>0</v>
      </c>
      <c r="S170">
        <f>J170*(1000-(1000*0.61365*exp(17.502*W170/(240.97+W170))/(BO170+BP170)+BJ170)/2)/(1000*0.61365*exp(17.502*W170/(240.97+W170))/(BO170+BP170)-BJ170)</f>
        <v>0</v>
      </c>
      <c r="T170">
        <f>1/((BC170+1)/(Q170/1.6)+1/(R170/1.37)) + BC170/((BC170+1)/(Q170/1.6) + BC170/(R170/1.37))</f>
        <v>0</v>
      </c>
      <c r="U170">
        <f>(AX170*BA170)</f>
        <v>0</v>
      </c>
      <c r="V170">
        <f>(BQ170+(U170+2*0.95*5.67E-8*(((BQ170+$B$9)+273)^4-(BQ170+273)^4)-44100*J170)/(1.84*29.3*R170+8*0.95*5.67E-8*(BQ170+273)^3))</f>
        <v>0</v>
      </c>
      <c r="W170">
        <f>($C$9*BR170+$D$9*BS170+$E$9*V170)</f>
        <v>0</v>
      </c>
      <c r="X170">
        <f>0.61365*exp(17.502*W170/(240.97+W170))</f>
        <v>0</v>
      </c>
      <c r="Y170">
        <f>(Z170/AA170*100)</f>
        <v>0</v>
      </c>
      <c r="Z170">
        <f>BJ170*(BO170+BP170)/1000</f>
        <v>0</v>
      </c>
      <c r="AA170">
        <f>0.61365*exp(17.502*BQ170/(240.97+BQ170))</f>
        <v>0</v>
      </c>
      <c r="AB170">
        <f>(X170-BJ170*(BO170+BP170)/1000)</f>
        <v>0</v>
      </c>
      <c r="AC170">
        <f>(-J170*44100)</f>
        <v>0</v>
      </c>
      <c r="AD170">
        <f>2*29.3*R170*0.92*(BQ170-W170)</f>
        <v>0</v>
      </c>
      <c r="AE170">
        <f>2*0.95*5.67E-8*(((BQ170+$B$9)+273)^4-(W170+273)^4)</f>
        <v>0</v>
      </c>
      <c r="AF170">
        <f>U170+AE170+AC170+AD170</f>
        <v>0</v>
      </c>
      <c r="AG170">
        <f>BN170*AU170*(BI170-BH170*(1000-AU170*BK170)/(1000-AU170*BJ170))/(100*BB170)</f>
        <v>0</v>
      </c>
      <c r="AH170">
        <f>1000*BN170*AU170*(BJ170-BK170)/(100*BB170*(1000-AU170*BJ170))</f>
        <v>0</v>
      </c>
      <c r="AI170">
        <f>(AJ170 - AK170 - BO170*1E3/(8.314*(BQ170+273.15)) * AM170/BN170 * AL170) * BN170/(100*BB170) * (1000 - BK170)/1000</f>
        <v>0</v>
      </c>
      <c r="AJ170">
        <v>429.2346651354157</v>
      </c>
      <c r="AK170">
        <v>428.8935333333332</v>
      </c>
      <c r="AL170">
        <v>2.497874063827296E-05</v>
      </c>
      <c r="AM170">
        <v>61.35787655002243</v>
      </c>
      <c r="AN170">
        <f>(AP170 - AO170 + BO170*1E3/(8.314*(BQ170+273.15)) * AR170/BN170 * AQ170) * BN170/(100*BB170) * 1000/(1000 - AP170)</f>
        <v>0</v>
      </c>
      <c r="AO170">
        <v>21.5519810492293</v>
      </c>
      <c r="AP170">
        <v>21.54222097902099</v>
      </c>
      <c r="AQ170">
        <v>6.630496291519766E-07</v>
      </c>
      <c r="AR170">
        <v>91.88205700752289</v>
      </c>
      <c r="AS170">
        <v>0</v>
      </c>
      <c r="AT170">
        <v>0</v>
      </c>
      <c r="AU170">
        <f>IF(AS170*$H$15&gt;=AW170,1.0,(AW170/(AW170-AS170*$H$15)))</f>
        <v>0</v>
      </c>
      <c r="AV170">
        <f>(AU170-1)*100</f>
        <v>0</v>
      </c>
      <c r="AW170">
        <f>MAX(0,($B$15+$C$15*BV170)/(1+$D$15*BV170)*BO170/(BQ170+273)*$E$15)</f>
        <v>0</v>
      </c>
      <c r="AX170">
        <f>$B$13*BW170+$C$13*BX170+$F$13*CI170*(1-CL170)</f>
        <v>0</v>
      </c>
      <c r="AY170">
        <f>AX170*AZ170</f>
        <v>0</v>
      </c>
      <c r="AZ170">
        <f>($B$13*$D$11+$C$13*$D$11+$F$13*((CV170+CN170)/MAX(CV170+CN170+CW170, 0.1)*$I$11+CW170/MAX(CV170+CN170+CW170, 0.1)*$J$11))/($B$13+$C$13+$F$13)</f>
        <v>0</v>
      </c>
      <c r="BA170">
        <f>($B$13*$K$11+$C$13*$K$11+$F$13*((CV170+CN170)/MAX(CV170+CN170+CW170, 0.1)*$P$11+CW170/MAX(CV170+CN170+CW170, 0.1)*$Q$11))/($B$13+$C$13+$F$13)</f>
        <v>0</v>
      </c>
      <c r="BB170">
        <v>6</v>
      </c>
      <c r="BC170">
        <v>0.5</v>
      </c>
      <c r="BD170" t="s">
        <v>358</v>
      </c>
      <c r="BE170">
        <v>2</v>
      </c>
      <c r="BF170" t="b">
        <v>1</v>
      </c>
      <c r="BG170">
        <v>1774682397.6</v>
      </c>
      <c r="BH170">
        <v>419.6328</v>
      </c>
      <c r="BI170">
        <v>420.0003</v>
      </c>
      <c r="BJ170">
        <v>21.54352</v>
      </c>
      <c r="BK170">
        <v>21.55228</v>
      </c>
      <c r="BL170">
        <v>419.9938</v>
      </c>
      <c r="BM170">
        <v>21.24561</v>
      </c>
      <c r="BN170">
        <v>499.9178999999999</v>
      </c>
      <c r="BO170">
        <v>101.0239</v>
      </c>
      <c r="BP170">
        <v>0.0999239</v>
      </c>
      <c r="BQ170">
        <v>26.74775</v>
      </c>
      <c r="BR170">
        <v>27.53524</v>
      </c>
      <c r="BS170">
        <v>999.9</v>
      </c>
      <c r="BT170">
        <v>0</v>
      </c>
      <c r="BU170">
        <v>0</v>
      </c>
      <c r="BV170">
        <v>10000.375</v>
      </c>
      <c r="BW170">
        <v>0</v>
      </c>
      <c r="BX170">
        <v>0.3833920000000001</v>
      </c>
      <c r="BY170">
        <v>-0.3676848</v>
      </c>
      <c r="BZ170">
        <v>428.8721</v>
      </c>
      <c r="CA170">
        <v>429.2518</v>
      </c>
      <c r="CB170">
        <v>-0.008769038</v>
      </c>
      <c r="CC170">
        <v>420.0003</v>
      </c>
      <c r="CD170">
        <v>21.55228</v>
      </c>
      <c r="CE170">
        <v>2.176412</v>
      </c>
      <c r="CF170">
        <v>2.177298</v>
      </c>
      <c r="CG170">
        <v>18.78975</v>
      </c>
      <c r="CH170">
        <v>18.79624</v>
      </c>
      <c r="CI170">
        <v>1215.316</v>
      </c>
      <c r="CJ170">
        <v>0</v>
      </c>
      <c r="CK170">
        <v>1</v>
      </c>
      <c r="CL170">
        <v>0</v>
      </c>
      <c r="CM170">
        <v>1.53386</v>
      </c>
      <c r="CN170">
        <v>0</v>
      </c>
      <c r="CO170">
        <v>64.23940999999999</v>
      </c>
      <c r="CP170">
        <v>6217.139999999999</v>
      </c>
      <c r="CQ170">
        <v>38.156</v>
      </c>
      <c r="CR170">
        <v>39.5</v>
      </c>
      <c r="CS170">
        <v>38.875</v>
      </c>
      <c r="CT170">
        <v>38.062</v>
      </c>
      <c r="CU170">
        <v>38.26860000000001</v>
      </c>
      <c r="CV170">
        <v>0</v>
      </c>
      <c r="CW170">
        <v>1215.316</v>
      </c>
      <c r="CX170">
        <v>0</v>
      </c>
      <c r="CY170">
        <v>1774682399</v>
      </c>
      <c r="CZ170">
        <v>0</v>
      </c>
      <c r="DA170">
        <v>1774666326.5</v>
      </c>
      <c r="DB170" t="s">
        <v>359</v>
      </c>
      <c r="DC170">
        <v>1774666322</v>
      </c>
      <c r="DD170">
        <v>1774666326.5</v>
      </c>
      <c r="DE170">
        <v>2</v>
      </c>
      <c r="DF170">
        <v>0.343</v>
      </c>
      <c r="DG170">
        <v>-0.026</v>
      </c>
      <c r="DH170">
        <v>-0.36</v>
      </c>
      <c r="DI170">
        <v>0.298</v>
      </c>
      <c r="DJ170">
        <v>420</v>
      </c>
      <c r="DK170">
        <v>22</v>
      </c>
      <c r="DL170">
        <v>0.17</v>
      </c>
      <c r="DM170">
        <v>0.02</v>
      </c>
      <c r="DN170">
        <v>-0.3881941999999999</v>
      </c>
      <c r="DO170">
        <v>0.2179417035647279</v>
      </c>
      <c r="DP170">
        <v>0.02890391132718892</v>
      </c>
      <c r="DQ170">
        <v>0</v>
      </c>
      <c r="DR170">
        <v>-0.008762074999999999</v>
      </c>
      <c r="DS170">
        <v>0.006412302439024384</v>
      </c>
      <c r="DT170">
        <v>0.001041020789958106</v>
      </c>
      <c r="DU170">
        <v>1</v>
      </c>
      <c r="DV170">
        <v>1</v>
      </c>
      <c r="DW170">
        <v>2</v>
      </c>
      <c r="DX170" t="s">
        <v>367</v>
      </c>
      <c r="DY170">
        <v>3.13041</v>
      </c>
      <c r="DZ170">
        <v>2.80653</v>
      </c>
      <c r="EA170">
        <v>0.0997661</v>
      </c>
      <c r="EB170">
        <v>0.0994863</v>
      </c>
      <c r="EC170">
        <v>0.105998</v>
      </c>
      <c r="ED170">
        <v>0.105723</v>
      </c>
      <c r="EE170">
        <v>21149.8</v>
      </c>
      <c r="EF170">
        <v>27419.1</v>
      </c>
      <c r="EG170">
        <v>26448.7</v>
      </c>
      <c r="EH170">
        <v>33001</v>
      </c>
      <c r="EI170">
        <v>34925.6</v>
      </c>
      <c r="EJ170">
        <v>40304.6</v>
      </c>
      <c r="EK170">
        <v>41098.1</v>
      </c>
      <c r="EL170">
        <v>46060.1</v>
      </c>
      <c r="EM170">
        <v>2.03488</v>
      </c>
      <c r="EN170">
        <v>2.00087</v>
      </c>
      <c r="EO170">
        <v>0.104979</v>
      </c>
      <c r="EP170">
        <v>0</v>
      </c>
      <c r="EQ170">
        <v>25.7313</v>
      </c>
      <c r="ER170">
        <v>999.9</v>
      </c>
      <c r="ES170">
        <v>67.5</v>
      </c>
      <c r="ET170">
        <v>27.4</v>
      </c>
      <c r="EU170">
        <v>24.4827</v>
      </c>
      <c r="EV170">
        <v>61.1326</v>
      </c>
      <c r="EW170">
        <v>31.8229</v>
      </c>
      <c r="EX170">
        <v>1</v>
      </c>
      <c r="EY170">
        <v>0.291611</v>
      </c>
      <c r="EZ170">
        <v>0.452263</v>
      </c>
      <c r="FA170">
        <v>20.2779</v>
      </c>
      <c r="FB170">
        <v>5.18914</v>
      </c>
      <c r="FC170">
        <v>11.9441</v>
      </c>
      <c r="FD170">
        <v>4.9557</v>
      </c>
      <c r="FE170">
        <v>3.285</v>
      </c>
      <c r="FF170">
        <v>9999</v>
      </c>
      <c r="FG170">
        <v>9999</v>
      </c>
      <c r="FH170">
        <v>9999</v>
      </c>
      <c r="FI170">
        <v>999.9</v>
      </c>
      <c r="FJ170">
        <v>1.86127</v>
      </c>
      <c r="FK170">
        <v>1.86264</v>
      </c>
      <c r="FL170">
        <v>1.86005</v>
      </c>
      <c r="FM170">
        <v>1.85837</v>
      </c>
      <c r="FN170">
        <v>1.86217</v>
      </c>
      <c r="FO170">
        <v>1.85894</v>
      </c>
      <c r="FP170">
        <v>1.85791</v>
      </c>
      <c r="FQ170">
        <v>1.86081</v>
      </c>
      <c r="FR170">
        <v>0</v>
      </c>
      <c r="FS170">
        <v>0</v>
      </c>
      <c r="FT170">
        <v>0</v>
      </c>
      <c r="FU170">
        <v>4.5</v>
      </c>
      <c r="FV170" t="s">
        <v>361</v>
      </c>
      <c r="FW170" t="s">
        <v>362</v>
      </c>
      <c r="FX170" t="s">
        <v>363</v>
      </c>
      <c r="FY170" t="s">
        <v>364</v>
      </c>
      <c r="FZ170" t="s">
        <v>364</v>
      </c>
      <c r="GA170" t="s">
        <v>363</v>
      </c>
      <c r="GB170">
        <v>0</v>
      </c>
      <c r="GC170">
        <v>100</v>
      </c>
      <c r="GD170">
        <v>100</v>
      </c>
      <c r="GE170">
        <v>-0.361</v>
      </c>
      <c r="GF170">
        <v>0.2979</v>
      </c>
      <c r="GG170">
        <v>-1.589593225013521</v>
      </c>
      <c r="GH170">
        <v>0.00192992804097616</v>
      </c>
      <c r="GI170">
        <v>3.244687122451424E-06</v>
      </c>
      <c r="GJ170">
        <v>-2.087531120305573E-09</v>
      </c>
      <c r="GK170">
        <v>0.05776174702018427</v>
      </c>
      <c r="GL170">
        <v>0.005089068596103195</v>
      </c>
      <c r="GM170">
        <v>0.0003257216593697226</v>
      </c>
      <c r="GN170">
        <v>-1.562898368296355E-06</v>
      </c>
      <c r="GO170">
        <v>0</v>
      </c>
      <c r="GP170">
        <v>1257</v>
      </c>
      <c r="GQ170">
        <v>1</v>
      </c>
      <c r="GR170">
        <v>31</v>
      </c>
      <c r="GS170">
        <v>268</v>
      </c>
      <c r="GT170">
        <v>267.9</v>
      </c>
      <c r="GU170">
        <v>1.07788</v>
      </c>
      <c r="GV170">
        <v>2.38159</v>
      </c>
      <c r="GW170">
        <v>1.44775</v>
      </c>
      <c r="GX170">
        <v>2.20215</v>
      </c>
      <c r="GY170">
        <v>1.44653</v>
      </c>
      <c r="GZ170">
        <v>2.38037</v>
      </c>
      <c r="HA170">
        <v>33.1769</v>
      </c>
      <c r="HB170">
        <v>14.7449</v>
      </c>
      <c r="HC170">
        <v>18</v>
      </c>
      <c r="HD170">
        <v>531.648</v>
      </c>
      <c r="HE170">
        <v>523.098</v>
      </c>
      <c r="HF170">
        <v>24.9998</v>
      </c>
      <c r="HG170">
        <v>30.7145</v>
      </c>
      <c r="HH170">
        <v>30.0001</v>
      </c>
      <c r="HI170">
        <v>31.0646</v>
      </c>
      <c r="HJ170">
        <v>31.0686</v>
      </c>
      <c r="HK170">
        <v>21.5653</v>
      </c>
      <c r="HL170">
        <v>20.0583</v>
      </c>
      <c r="HM170">
        <v>100</v>
      </c>
      <c r="HN170">
        <v>25</v>
      </c>
      <c r="HO170">
        <v>420</v>
      </c>
      <c r="HP170">
        <v>21.5</v>
      </c>
      <c r="HQ170">
        <v>103.149</v>
      </c>
      <c r="HR170">
        <v>102.022</v>
      </c>
    </row>
    <row r="171" spans="1:226">
      <c r="A171">
        <v>153</v>
      </c>
      <c r="B171">
        <v>1774682404.5</v>
      </c>
      <c r="C171">
        <v>658.5</v>
      </c>
      <c r="D171" t="s">
        <v>668</v>
      </c>
      <c r="E171" t="s">
        <v>669</v>
      </c>
      <c r="F171">
        <v>5</v>
      </c>
      <c r="I171">
        <v>1774682401.6</v>
      </c>
      <c r="J171">
        <f>(K171)/1000</f>
        <v>0</v>
      </c>
      <c r="K171">
        <f>IF(BF171, AN171, AH171)</f>
        <v>0</v>
      </c>
      <c r="L171">
        <f>IF(BF171, AI171, AG171)</f>
        <v>0</v>
      </c>
      <c r="M171">
        <f>BH171 - IF(AU171&gt;1, L171*BB171*100.0/(AW171), 0)</f>
        <v>0</v>
      </c>
      <c r="N171">
        <f>((T171-J171/2)*M171-L171)/(T171+J171/2)</f>
        <v>0</v>
      </c>
      <c r="O171">
        <f>N171*(BO171+BP171)/1000.0</f>
        <v>0</v>
      </c>
      <c r="P171">
        <f>(BH171 - IF(AU171&gt;1, L171*BB171*100.0/(AW171), 0))*(BO171+BP171)/1000.0</f>
        <v>0</v>
      </c>
      <c r="Q171">
        <f>2.0/((1/S171-1/R171)+SIGN(S171)*SQRT((1/S171-1/R171)*(1/S171-1/R171) + 4*BC171/((BC171+1)*(BC171+1))*(2*1/S171*1/R171-1/R171*1/R171)))</f>
        <v>0</v>
      </c>
      <c r="R171">
        <f>IF(LEFT(BD171,1)&lt;&gt;"0",IF(LEFT(BD171,1)="1",3.0,BE171),$D$5+$E$5*(BV171*BO171/($K$5*1000))+$F$5*(BV171*BO171/($K$5*1000))*MAX(MIN(BB171,$J$5),$I$5)*MAX(MIN(BB171,$J$5),$I$5)+$G$5*MAX(MIN(BB171,$J$5),$I$5)*(BV171*BO171/($K$5*1000))+$H$5*(BV171*BO171/($K$5*1000))*(BV171*BO171/($K$5*1000)))</f>
        <v>0</v>
      </c>
      <c r="S171">
        <f>J171*(1000-(1000*0.61365*exp(17.502*W171/(240.97+W171))/(BO171+BP171)+BJ171)/2)/(1000*0.61365*exp(17.502*W171/(240.97+W171))/(BO171+BP171)-BJ171)</f>
        <v>0</v>
      </c>
      <c r="T171">
        <f>1/((BC171+1)/(Q171/1.6)+1/(R171/1.37)) + BC171/((BC171+1)/(Q171/1.6) + BC171/(R171/1.37))</f>
        <v>0</v>
      </c>
      <c r="U171">
        <f>(AX171*BA171)</f>
        <v>0</v>
      </c>
      <c r="V171">
        <f>(BQ171+(U171+2*0.95*5.67E-8*(((BQ171+$B$9)+273)^4-(BQ171+273)^4)-44100*J171)/(1.84*29.3*R171+8*0.95*5.67E-8*(BQ171+273)^3))</f>
        <v>0</v>
      </c>
      <c r="W171">
        <f>($C$9*BR171+$D$9*BS171+$E$9*V171)</f>
        <v>0</v>
      </c>
      <c r="X171">
        <f>0.61365*exp(17.502*W171/(240.97+W171))</f>
        <v>0</v>
      </c>
      <c r="Y171">
        <f>(Z171/AA171*100)</f>
        <v>0</v>
      </c>
      <c r="Z171">
        <f>BJ171*(BO171+BP171)/1000</f>
        <v>0</v>
      </c>
      <c r="AA171">
        <f>0.61365*exp(17.502*BQ171/(240.97+BQ171))</f>
        <v>0</v>
      </c>
      <c r="AB171">
        <f>(X171-BJ171*(BO171+BP171)/1000)</f>
        <v>0</v>
      </c>
      <c r="AC171">
        <f>(-J171*44100)</f>
        <v>0</v>
      </c>
      <c r="AD171">
        <f>2*29.3*R171*0.92*(BQ171-W171)</f>
        <v>0</v>
      </c>
      <c r="AE171">
        <f>2*0.95*5.67E-8*(((BQ171+$B$9)+273)^4-(W171+273)^4)</f>
        <v>0</v>
      </c>
      <c r="AF171">
        <f>U171+AE171+AC171+AD171</f>
        <v>0</v>
      </c>
      <c r="AG171">
        <f>BN171*AU171*(BI171-BH171*(1000-AU171*BK171)/(1000-AU171*BJ171))/(100*BB171)</f>
        <v>0</v>
      </c>
      <c r="AH171">
        <f>1000*BN171*AU171*(BJ171-BK171)/(100*BB171*(1000-AU171*BJ171))</f>
        <v>0</v>
      </c>
      <c r="AI171">
        <f>(AJ171 - AK171 - BO171*1E3/(8.314*(BQ171+273.15)) * AM171/BN171 * AL171) * BN171/(100*BB171) * (1000 - BK171)/1000</f>
        <v>0</v>
      </c>
      <c r="AJ171">
        <v>429.3161933618392</v>
      </c>
      <c r="AK171">
        <v>428.8649575757577</v>
      </c>
      <c r="AL171">
        <v>-1.210968552443316E-05</v>
      </c>
      <c r="AM171">
        <v>61.35787655002243</v>
      </c>
      <c r="AN171">
        <f>(AP171 - AO171 + BO171*1E3/(8.314*(BQ171+273.15)) * AR171/BN171 * AQ171) * BN171/(100*BB171) * 1000/(1000 - AP171)</f>
        <v>0</v>
      </c>
      <c r="AO171">
        <v>21.55242942743454</v>
      </c>
      <c r="AP171">
        <v>21.54127272727274</v>
      </c>
      <c r="AQ171">
        <v>-2.80226103587168E-06</v>
      </c>
      <c r="AR171">
        <v>91.88205700752289</v>
      </c>
      <c r="AS171">
        <v>0</v>
      </c>
      <c r="AT171">
        <v>0</v>
      </c>
      <c r="AU171">
        <f>IF(AS171*$H$15&gt;=AW171,1.0,(AW171/(AW171-AS171*$H$15)))</f>
        <v>0</v>
      </c>
      <c r="AV171">
        <f>(AU171-1)*100</f>
        <v>0</v>
      </c>
      <c r="AW171">
        <f>MAX(0,($B$15+$C$15*BV171)/(1+$D$15*BV171)*BO171/(BQ171+273)*$E$15)</f>
        <v>0</v>
      </c>
      <c r="AX171">
        <f>$B$13*BW171+$C$13*BX171+$F$13*CI171*(1-CL171)</f>
        <v>0</v>
      </c>
      <c r="AY171">
        <f>AX171*AZ171</f>
        <v>0</v>
      </c>
      <c r="AZ171">
        <f>($B$13*$D$11+$C$13*$D$11+$F$13*((CV171+CN171)/MAX(CV171+CN171+CW171, 0.1)*$I$11+CW171/MAX(CV171+CN171+CW171, 0.1)*$J$11))/($B$13+$C$13+$F$13)</f>
        <v>0</v>
      </c>
      <c r="BA171">
        <f>($B$13*$K$11+$C$13*$K$11+$F$13*((CV171+CN171)/MAX(CV171+CN171+CW171, 0.1)*$P$11+CW171/MAX(CV171+CN171+CW171, 0.1)*$Q$11))/($B$13+$C$13+$F$13)</f>
        <v>0</v>
      </c>
      <c r="BB171">
        <v>6</v>
      </c>
      <c r="BC171">
        <v>0.5</v>
      </c>
      <c r="BD171" t="s">
        <v>358</v>
      </c>
      <c r="BE171">
        <v>2</v>
      </c>
      <c r="BF171" t="b">
        <v>1</v>
      </c>
      <c r="BG171">
        <v>1774682401.6</v>
      </c>
      <c r="BH171">
        <v>419.6378</v>
      </c>
      <c r="BI171">
        <v>420.0333000000001</v>
      </c>
      <c r="BJ171">
        <v>21.54166</v>
      </c>
      <c r="BK171">
        <v>21.55182</v>
      </c>
      <c r="BL171">
        <v>419.9992999999999</v>
      </c>
      <c r="BM171">
        <v>21.24377</v>
      </c>
      <c r="BN171">
        <v>499.9931</v>
      </c>
      <c r="BO171">
        <v>101.0237</v>
      </c>
      <c r="BP171">
        <v>0.10010918</v>
      </c>
      <c r="BQ171">
        <v>26.73413</v>
      </c>
      <c r="BR171">
        <v>27.43571</v>
      </c>
      <c r="BS171">
        <v>999.9</v>
      </c>
      <c r="BT171">
        <v>0</v>
      </c>
      <c r="BU171">
        <v>0</v>
      </c>
      <c r="BV171">
        <v>9991.117999999999</v>
      </c>
      <c r="BW171">
        <v>0</v>
      </c>
      <c r="BX171">
        <v>0.3764090999999999</v>
      </c>
      <c r="BY171">
        <v>-0.3954039</v>
      </c>
      <c r="BZ171">
        <v>428.8768</v>
      </c>
      <c r="CA171">
        <v>429.2853000000001</v>
      </c>
      <c r="CB171">
        <v>-0.010158732</v>
      </c>
      <c r="CC171">
        <v>420.0333000000001</v>
      </c>
      <c r="CD171">
        <v>21.55182</v>
      </c>
      <c r="CE171">
        <v>2.176217</v>
      </c>
      <c r="CF171">
        <v>2.177246</v>
      </c>
      <c r="CG171">
        <v>18.78831</v>
      </c>
      <c r="CH171">
        <v>18.79583</v>
      </c>
      <c r="CI171">
        <v>1200.968</v>
      </c>
      <c r="CJ171">
        <v>0</v>
      </c>
      <c r="CK171">
        <v>1</v>
      </c>
      <c r="CL171">
        <v>0</v>
      </c>
      <c r="CM171">
        <v>1.75885</v>
      </c>
      <c r="CN171">
        <v>0</v>
      </c>
      <c r="CO171">
        <v>63.58792</v>
      </c>
      <c r="CP171">
        <v>6143.748</v>
      </c>
      <c r="CQ171">
        <v>38.125</v>
      </c>
      <c r="CR171">
        <v>39.5</v>
      </c>
      <c r="CS171">
        <v>38.875</v>
      </c>
      <c r="CT171">
        <v>38.062</v>
      </c>
      <c r="CU171">
        <v>38.2562</v>
      </c>
      <c r="CV171">
        <v>0</v>
      </c>
      <c r="CW171">
        <v>1200.968</v>
      </c>
      <c r="CX171">
        <v>0</v>
      </c>
      <c r="CY171">
        <v>1774682402.6</v>
      </c>
      <c r="CZ171">
        <v>0</v>
      </c>
      <c r="DA171">
        <v>1774666326.5</v>
      </c>
      <c r="DB171" t="s">
        <v>359</v>
      </c>
      <c r="DC171">
        <v>1774666322</v>
      </c>
      <c r="DD171">
        <v>1774666326.5</v>
      </c>
      <c r="DE171">
        <v>2</v>
      </c>
      <c r="DF171">
        <v>0.343</v>
      </c>
      <c r="DG171">
        <v>-0.026</v>
      </c>
      <c r="DH171">
        <v>-0.36</v>
      </c>
      <c r="DI171">
        <v>0.298</v>
      </c>
      <c r="DJ171">
        <v>420</v>
      </c>
      <c r="DK171">
        <v>22</v>
      </c>
      <c r="DL171">
        <v>0.17</v>
      </c>
      <c r="DM171">
        <v>0.02</v>
      </c>
      <c r="DN171">
        <v>-0.385035</v>
      </c>
      <c r="DO171">
        <v>-0.006387449477352398</v>
      </c>
      <c r="DP171">
        <v>0.02363674345837585</v>
      </c>
      <c r="DQ171">
        <v>1</v>
      </c>
      <c r="DR171">
        <v>-0.008886154146341462</v>
      </c>
      <c r="DS171">
        <v>-0.002891752891986045</v>
      </c>
      <c r="DT171">
        <v>0.001172467717600154</v>
      </c>
      <c r="DU171">
        <v>1</v>
      </c>
      <c r="DV171">
        <v>2</v>
      </c>
      <c r="DW171">
        <v>2</v>
      </c>
      <c r="DX171" t="s">
        <v>360</v>
      </c>
      <c r="DY171">
        <v>3.13047</v>
      </c>
      <c r="DZ171">
        <v>2.8063</v>
      </c>
      <c r="EA171">
        <v>0.09976450000000001</v>
      </c>
      <c r="EB171">
        <v>0.0994671</v>
      </c>
      <c r="EC171">
        <v>0.105996</v>
      </c>
      <c r="ED171">
        <v>0.105717</v>
      </c>
      <c r="EE171">
        <v>21149.6</v>
      </c>
      <c r="EF171">
        <v>27419.3</v>
      </c>
      <c r="EG171">
        <v>26448.4</v>
      </c>
      <c r="EH171">
        <v>33000.6</v>
      </c>
      <c r="EI171">
        <v>34925.5</v>
      </c>
      <c r="EJ171">
        <v>40304.5</v>
      </c>
      <c r="EK171">
        <v>41098</v>
      </c>
      <c r="EL171">
        <v>46059.7</v>
      </c>
      <c r="EM171">
        <v>2.03495</v>
      </c>
      <c r="EN171">
        <v>2.00087</v>
      </c>
      <c r="EO171">
        <v>0.102334</v>
      </c>
      <c r="EP171">
        <v>0</v>
      </c>
      <c r="EQ171">
        <v>25.7286</v>
      </c>
      <c r="ER171">
        <v>999.9</v>
      </c>
      <c r="ES171">
        <v>67.5</v>
      </c>
      <c r="ET171">
        <v>27.4</v>
      </c>
      <c r="EU171">
        <v>24.4808</v>
      </c>
      <c r="EV171">
        <v>61.0326</v>
      </c>
      <c r="EW171">
        <v>31.863</v>
      </c>
      <c r="EX171">
        <v>1</v>
      </c>
      <c r="EY171">
        <v>0.291692</v>
      </c>
      <c r="EZ171">
        <v>0.451906</v>
      </c>
      <c r="FA171">
        <v>20.2782</v>
      </c>
      <c r="FB171">
        <v>5.18944</v>
      </c>
      <c r="FC171">
        <v>11.9441</v>
      </c>
      <c r="FD171">
        <v>4.95575</v>
      </c>
      <c r="FE171">
        <v>3.285</v>
      </c>
      <c r="FF171">
        <v>9999</v>
      </c>
      <c r="FG171">
        <v>9999</v>
      </c>
      <c r="FH171">
        <v>9999</v>
      </c>
      <c r="FI171">
        <v>999.9</v>
      </c>
      <c r="FJ171">
        <v>1.86127</v>
      </c>
      <c r="FK171">
        <v>1.86264</v>
      </c>
      <c r="FL171">
        <v>1.86005</v>
      </c>
      <c r="FM171">
        <v>1.85837</v>
      </c>
      <c r="FN171">
        <v>1.86218</v>
      </c>
      <c r="FO171">
        <v>1.85891</v>
      </c>
      <c r="FP171">
        <v>1.85791</v>
      </c>
      <c r="FQ171">
        <v>1.86081</v>
      </c>
      <c r="FR171">
        <v>0</v>
      </c>
      <c r="FS171">
        <v>0</v>
      </c>
      <c r="FT171">
        <v>0</v>
      </c>
      <c r="FU171">
        <v>4.5</v>
      </c>
      <c r="FV171" t="s">
        <v>361</v>
      </c>
      <c r="FW171" t="s">
        <v>362</v>
      </c>
      <c r="FX171" t="s">
        <v>363</v>
      </c>
      <c r="FY171" t="s">
        <v>364</v>
      </c>
      <c r="FZ171" t="s">
        <v>364</v>
      </c>
      <c r="GA171" t="s">
        <v>363</v>
      </c>
      <c r="GB171">
        <v>0</v>
      </c>
      <c r="GC171">
        <v>100</v>
      </c>
      <c r="GD171">
        <v>100</v>
      </c>
      <c r="GE171">
        <v>-0.362</v>
      </c>
      <c r="GF171">
        <v>0.2979</v>
      </c>
      <c r="GG171">
        <v>-1.589593225013521</v>
      </c>
      <c r="GH171">
        <v>0.00192992804097616</v>
      </c>
      <c r="GI171">
        <v>3.244687122451424E-06</v>
      </c>
      <c r="GJ171">
        <v>-2.087531120305573E-09</v>
      </c>
      <c r="GK171">
        <v>0.05776174702018427</v>
      </c>
      <c r="GL171">
        <v>0.005089068596103195</v>
      </c>
      <c r="GM171">
        <v>0.0003257216593697226</v>
      </c>
      <c r="GN171">
        <v>-1.562898368296355E-06</v>
      </c>
      <c r="GO171">
        <v>0</v>
      </c>
      <c r="GP171">
        <v>1257</v>
      </c>
      <c r="GQ171">
        <v>1</v>
      </c>
      <c r="GR171">
        <v>31</v>
      </c>
      <c r="GS171">
        <v>268</v>
      </c>
      <c r="GT171">
        <v>268</v>
      </c>
      <c r="GU171">
        <v>1.07788</v>
      </c>
      <c r="GV171">
        <v>2.38159</v>
      </c>
      <c r="GW171">
        <v>1.44775</v>
      </c>
      <c r="GX171">
        <v>2.20337</v>
      </c>
      <c r="GY171">
        <v>1.44653</v>
      </c>
      <c r="GZ171">
        <v>2.37793</v>
      </c>
      <c r="HA171">
        <v>33.1769</v>
      </c>
      <c r="HB171">
        <v>14.7449</v>
      </c>
      <c r="HC171">
        <v>18</v>
      </c>
      <c r="HD171">
        <v>531.696</v>
      </c>
      <c r="HE171">
        <v>523.098</v>
      </c>
      <c r="HF171">
        <v>24.9999</v>
      </c>
      <c r="HG171">
        <v>30.7168</v>
      </c>
      <c r="HH171">
        <v>30.0002</v>
      </c>
      <c r="HI171">
        <v>31.0646</v>
      </c>
      <c r="HJ171">
        <v>31.0686</v>
      </c>
      <c r="HK171">
        <v>21.5684</v>
      </c>
      <c r="HL171">
        <v>20.0583</v>
      </c>
      <c r="HM171">
        <v>100</v>
      </c>
      <c r="HN171">
        <v>25</v>
      </c>
      <c r="HO171">
        <v>420</v>
      </c>
      <c r="HP171">
        <v>21.5</v>
      </c>
      <c r="HQ171">
        <v>103.148</v>
      </c>
      <c r="HR171">
        <v>102.021</v>
      </c>
    </row>
    <row r="172" spans="1:226">
      <c r="A172">
        <v>154</v>
      </c>
      <c r="B172">
        <v>1774682408.5</v>
      </c>
      <c r="C172">
        <v>662.5</v>
      </c>
      <c r="D172" t="s">
        <v>670</v>
      </c>
      <c r="E172" t="s">
        <v>671</v>
      </c>
      <c r="F172">
        <v>5</v>
      </c>
      <c r="I172">
        <v>1774682405.6</v>
      </c>
      <c r="J172">
        <f>(K172)/1000</f>
        <v>0</v>
      </c>
      <c r="K172">
        <f>IF(BF172, AN172, AH172)</f>
        <v>0</v>
      </c>
      <c r="L172">
        <f>IF(BF172, AI172, AG172)</f>
        <v>0</v>
      </c>
      <c r="M172">
        <f>BH172 - IF(AU172&gt;1, L172*BB172*100.0/(AW172), 0)</f>
        <v>0</v>
      </c>
      <c r="N172">
        <f>((T172-J172/2)*M172-L172)/(T172+J172/2)</f>
        <v>0</v>
      </c>
      <c r="O172">
        <f>N172*(BO172+BP172)/1000.0</f>
        <v>0</v>
      </c>
      <c r="P172">
        <f>(BH172 - IF(AU172&gt;1, L172*BB172*100.0/(AW172), 0))*(BO172+BP172)/1000.0</f>
        <v>0</v>
      </c>
      <c r="Q172">
        <f>2.0/((1/S172-1/R172)+SIGN(S172)*SQRT((1/S172-1/R172)*(1/S172-1/R172) + 4*BC172/((BC172+1)*(BC172+1))*(2*1/S172*1/R172-1/R172*1/R172)))</f>
        <v>0</v>
      </c>
      <c r="R172">
        <f>IF(LEFT(BD172,1)&lt;&gt;"0",IF(LEFT(BD172,1)="1",3.0,BE172),$D$5+$E$5*(BV172*BO172/($K$5*1000))+$F$5*(BV172*BO172/($K$5*1000))*MAX(MIN(BB172,$J$5),$I$5)*MAX(MIN(BB172,$J$5),$I$5)+$G$5*MAX(MIN(BB172,$J$5),$I$5)*(BV172*BO172/($K$5*1000))+$H$5*(BV172*BO172/($K$5*1000))*(BV172*BO172/($K$5*1000)))</f>
        <v>0</v>
      </c>
      <c r="S172">
        <f>J172*(1000-(1000*0.61365*exp(17.502*W172/(240.97+W172))/(BO172+BP172)+BJ172)/2)/(1000*0.61365*exp(17.502*W172/(240.97+W172))/(BO172+BP172)-BJ172)</f>
        <v>0</v>
      </c>
      <c r="T172">
        <f>1/((BC172+1)/(Q172/1.6)+1/(R172/1.37)) + BC172/((BC172+1)/(Q172/1.6) + BC172/(R172/1.37))</f>
        <v>0</v>
      </c>
      <c r="U172">
        <f>(AX172*BA172)</f>
        <v>0</v>
      </c>
      <c r="V172">
        <f>(BQ172+(U172+2*0.95*5.67E-8*(((BQ172+$B$9)+273)^4-(BQ172+273)^4)-44100*J172)/(1.84*29.3*R172+8*0.95*5.67E-8*(BQ172+273)^3))</f>
        <v>0</v>
      </c>
      <c r="W172">
        <f>($C$9*BR172+$D$9*BS172+$E$9*V172)</f>
        <v>0</v>
      </c>
      <c r="X172">
        <f>0.61365*exp(17.502*W172/(240.97+W172))</f>
        <v>0</v>
      </c>
      <c r="Y172">
        <f>(Z172/AA172*100)</f>
        <v>0</v>
      </c>
      <c r="Z172">
        <f>BJ172*(BO172+BP172)/1000</f>
        <v>0</v>
      </c>
      <c r="AA172">
        <f>0.61365*exp(17.502*BQ172/(240.97+BQ172))</f>
        <v>0</v>
      </c>
      <c r="AB172">
        <f>(X172-BJ172*(BO172+BP172)/1000)</f>
        <v>0</v>
      </c>
      <c r="AC172">
        <f>(-J172*44100)</f>
        <v>0</v>
      </c>
      <c r="AD172">
        <f>2*29.3*R172*0.92*(BQ172-W172)</f>
        <v>0</v>
      </c>
      <c r="AE172">
        <f>2*0.95*5.67E-8*(((BQ172+$B$9)+273)^4-(W172+273)^4)</f>
        <v>0</v>
      </c>
      <c r="AF172">
        <f>U172+AE172+AC172+AD172</f>
        <v>0</v>
      </c>
      <c r="AG172">
        <f>BN172*AU172*(BI172-BH172*(1000-AU172*BK172)/(1000-AU172*BJ172))/(100*BB172)</f>
        <v>0</v>
      </c>
      <c r="AH172">
        <f>1000*BN172*AU172*(BJ172-BK172)/(100*BB172*(1000-AU172*BJ172))</f>
        <v>0</v>
      </c>
      <c r="AI172">
        <f>(AJ172 - AK172 - BO172*1E3/(8.314*(BQ172+273.15)) * AM172/BN172 * AL172) * BN172/(100*BB172) * (1000 - BK172)/1000</f>
        <v>0</v>
      </c>
      <c r="AJ172">
        <v>429.1818819019944</v>
      </c>
      <c r="AK172">
        <v>428.811006060606</v>
      </c>
      <c r="AL172">
        <v>-4.163793022749212E-05</v>
      </c>
      <c r="AM172">
        <v>61.35787655002243</v>
      </c>
      <c r="AN172">
        <f>(AP172 - AO172 + BO172*1E3/(8.314*(BQ172+273.15)) * AR172/BN172 * AQ172) * BN172/(100*BB172) * 1000/(1000 - AP172)</f>
        <v>0</v>
      </c>
      <c r="AO172">
        <v>21.55047245160231</v>
      </c>
      <c r="AP172">
        <v>21.53904895104896</v>
      </c>
      <c r="AQ172">
        <v>3.71155029316244E-07</v>
      </c>
      <c r="AR172">
        <v>91.88205700752289</v>
      </c>
      <c r="AS172">
        <v>0</v>
      </c>
      <c r="AT172">
        <v>0</v>
      </c>
      <c r="AU172">
        <f>IF(AS172*$H$15&gt;=AW172,1.0,(AW172/(AW172-AS172*$H$15)))</f>
        <v>0</v>
      </c>
      <c r="AV172">
        <f>(AU172-1)*100</f>
        <v>0</v>
      </c>
      <c r="AW172">
        <f>MAX(0,($B$15+$C$15*BV172)/(1+$D$15*BV172)*BO172/(BQ172+273)*$E$15)</f>
        <v>0</v>
      </c>
      <c r="AX172">
        <f>$B$13*BW172+$C$13*BX172+$F$13*CI172*(1-CL172)</f>
        <v>0</v>
      </c>
      <c r="AY172">
        <f>AX172*AZ172</f>
        <v>0</v>
      </c>
      <c r="AZ172">
        <f>($B$13*$D$11+$C$13*$D$11+$F$13*((CV172+CN172)/MAX(CV172+CN172+CW172, 0.1)*$I$11+CW172/MAX(CV172+CN172+CW172, 0.1)*$J$11))/($B$13+$C$13+$F$13)</f>
        <v>0</v>
      </c>
      <c r="BA172">
        <f>($B$13*$K$11+$C$13*$K$11+$F$13*((CV172+CN172)/MAX(CV172+CN172+CW172, 0.1)*$P$11+CW172/MAX(CV172+CN172+CW172, 0.1)*$Q$11))/($B$13+$C$13+$F$13)</f>
        <v>0</v>
      </c>
      <c r="BB172">
        <v>6</v>
      </c>
      <c r="BC172">
        <v>0.5</v>
      </c>
      <c r="BD172" t="s">
        <v>358</v>
      </c>
      <c r="BE172">
        <v>2</v>
      </c>
      <c r="BF172" t="b">
        <v>1</v>
      </c>
      <c r="BG172">
        <v>1774682405.6</v>
      </c>
      <c r="BH172">
        <v>419.6103</v>
      </c>
      <c r="BI172">
        <v>419.9531999999999</v>
      </c>
      <c r="BJ172">
        <v>21.54041</v>
      </c>
      <c r="BK172">
        <v>21.55063</v>
      </c>
      <c r="BL172">
        <v>419.9716999999999</v>
      </c>
      <c r="BM172">
        <v>21.24255</v>
      </c>
      <c r="BN172">
        <v>499.9945</v>
      </c>
      <c r="BO172">
        <v>101.0242</v>
      </c>
      <c r="BP172">
        <v>0.09992253999999999</v>
      </c>
      <c r="BQ172">
        <v>26.72503</v>
      </c>
      <c r="BR172">
        <v>27.39901</v>
      </c>
      <c r="BS172">
        <v>999.9</v>
      </c>
      <c r="BT172">
        <v>0</v>
      </c>
      <c r="BU172">
        <v>0</v>
      </c>
      <c r="BV172">
        <v>9996.125</v>
      </c>
      <c r="BW172">
        <v>0</v>
      </c>
      <c r="BX172">
        <v>0.3697</v>
      </c>
      <c r="BY172">
        <v>-0.3429229</v>
      </c>
      <c r="BZ172">
        <v>428.8478</v>
      </c>
      <c r="CA172">
        <v>429.2028</v>
      </c>
      <c r="CB172">
        <v>-0.010210978</v>
      </c>
      <c r="CC172">
        <v>419.9531999999999</v>
      </c>
      <c r="CD172">
        <v>21.55063</v>
      </c>
      <c r="CE172">
        <v>2.176101</v>
      </c>
      <c r="CF172">
        <v>2.177134</v>
      </c>
      <c r="CG172">
        <v>18.78745</v>
      </c>
      <c r="CH172">
        <v>18.79504</v>
      </c>
      <c r="CI172">
        <v>1200.062</v>
      </c>
      <c r="CJ172">
        <v>0</v>
      </c>
      <c r="CK172">
        <v>1</v>
      </c>
      <c r="CL172">
        <v>0</v>
      </c>
      <c r="CM172">
        <v>1.6407</v>
      </c>
      <c r="CN172">
        <v>0</v>
      </c>
      <c r="CO172">
        <v>63.50763999999999</v>
      </c>
      <c r="CP172">
        <v>6139.112999999999</v>
      </c>
      <c r="CQ172">
        <v>38.1187</v>
      </c>
      <c r="CR172">
        <v>39.5</v>
      </c>
      <c r="CS172">
        <v>38.875</v>
      </c>
      <c r="CT172">
        <v>38.062</v>
      </c>
      <c r="CU172">
        <v>38.25</v>
      </c>
      <c r="CV172">
        <v>0</v>
      </c>
      <c r="CW172">
        <v>1200.062</v>
      </c>
      <c r="CX172">
        <v>0</v>
      </c>
      <c r="CY172">
        <v>1774682406.8</v>
      </c>
      <c r="CZ172">
        <v>0</v>
      </c>
      <c r="DA172">
        <v>1774666326.5</v>
      </c>
      <c r="DB172" t="s">
        <v>359</v>
      </c>
      <c r="DC172">
        <v>1774666322</v>
      </c>
      <c r="DD172">
        <v>1774666326.5</v>
      </c>
      <c r="DE172">
        <v>2</v>
      </c>
      <c r="DF172">
        <v>0.343</v>
      </c>
      <c r="DG172">
        <v>-0.026</v>
      </c>
      <c r="DH172">
        <v>-0.36</v>
      </c>
      <c r="DI172">
        <v>0.298</v>
      </c>
      <c r="DJ172">
        <v>420</v>
      </c>
      <c r="DK172">
        <v>22</v>
      </c>
      <c r="DL172">
        <v>0.17</v>
      </c>
      <c r="DM172">
        <v>0.02</v>
      </c>
      <c r="DN172">
        <v>-0.373265</v>
      </c>
      <c r="DO172">
        <v>0.1562262889305828</v>
      </c>
      <c r="DP172">
        <v>0.03354145039648703</v>
      </c>
      <c r="DQ172">
        <v>0</v>
      </c>
      <c r="DR172">
        <v>-0.008933735000000002</v>
      </c>
      <c r="DS172">
        <v>-0.0109093013133208</v>
      </c>
      <c r="DT172">
        <v>0.001229053536488545</v>
      </c>
      <c r="DU172">
        <v>1</v>
      </c>
      <c r="DV172">
        <v>1</v>
      </c>
      <c r="DW172">
        <v>2</v>
      </c>
      <c r="DX172" t="s">
        <v>367</v>
      </c>
      <c r="DY172">
        <v>3.13048</v>
      </c>
      <c r="DZ172">
        <v>2.80652</v>
      </c>
      <c r="EA172">
        <v>0.09975729999999999</v>
      </c>
      <c r="EB172">
        <v>0.0994686</v>
      </c>
      <c r="EC172">
        <v>0.105989</v>
      </c>
      <c r="ED172">
        <v>0.105717</v>
      </c>
      <c r="EE172">
        <v>21149.8</v>
      </c>
      <c r="EF172">
        <v>27419.2</v>
      </c>
      <c r="EG172">
        <v>26448.4</v>
      </c>
      <c r="EH172">
        <v>33000.5</v>
      </c>
      <c r="EI172">
        <v>34925.9</v>
      </c>
      <c r="EJ172">
        <v>40304.8</v>
      </c>
      <c r="EK172">
        <v>41098.1</v>
      </c>
      <c r="EL172">
        <v>46060.1</v>
      </c>
      <c r="EM172">
        <v>2.03457</v>
      </c>
      <c r="EN172">
        <v>2.00093</v>
      </c>
      <c r="EO172">
        <v>0.101551</v>
      </c>
      <c r="EP172">
        <v>0</v>
      </c>
      <c r="EQ172">
        <v>25.7244</v>
      </c>
      <c r="ER172">
        <v>999.9</v>
      </c>
      <c r="ES172">
        <v>67.5</v>
      </c>
      <c r="ET172">
        <v>27.4</v>
      </c>
      <c r="EU172">
        <v>24.483</v>
      </c>
      <c r="EV172">
        <v>60.8126</v>
      </c>
      <c r="EW172">
        <v>31.8069</v>
      </c>
      <c r="EX172">
        <v>1</v>
      </c>
      <c r="EY172">
        <v>0.291687</v>
      </c>
      <c r="EZ172">
        <v>0.451291</v>
      </c>
      <c r="FA172">
        <v>20.278</v>
      </c>
      <c r="FB172">
        <v>5.18884</v>
      </c>
      <c r="FC172">
        <v>11.9441</v>
      </c>
      <c r="FD172">
        <v>4.9558</v>
      </c>
      <c r="FE172">
        <v>3.285</v>
      </c>
      <c r="FF172">
        <v>9999</v>
      </c>
      <c r="FG172">
        <v>9999</v>
      </c>
      <c r="FH172">
        <v>9999</v>
      </c>
      <c r="FI172">
        <v>999.9</v>
      </c>
      <c r="FJ172">
        <v>1.86127</v>
      </c>
      <c r="FK172">
        <v>1.86264</v>
      </c>
      <c r="FL172">
        <v>1.86005</v>
      </c>
      <c r="FM172">
        <v>1.85837</v>
      </c>
      <c r="FN172">
        <v>1.86216</v>
      </c>
      <c r="FO172">
        <v>1.85887</v>
      </c>
      <c r="FP172">
        <v>1.85791</v>
      </c>
      <c r="FQ172">
        <v>1.86081</v>
      </c>
      <c r="FR172">
        <v>0</v>
      </c>
      <c r="FS172">
        <v>0</v>
      </c>
      <c r="FT172">
        <v>0</v>
      </c>
      <c r="FU172">
        <v>4.5</v>
      </c>
      <c r="FV172" t="s">
        <v>361</v>
      </c>
      <c r="FW172" t="s">
        <v>362</v>
      </c>
      <c r="FX172" t="s">
        <v>363</v>
      </c>
      <c r="FY172" t="s">
        <v>364</v>
      </c>
      <c r="FZ172" t="s">
        <v>364</v>
      </c>
      <c r="GA172" t="s">
        <v>363</v>
      </c>
      <c r="GB172">
        <v>0</v>
      </c>
      <c r="GC172">
        <v>100</v>
      </c>
      <c r="GD172">
        <v>100</v>
      </c>
      <c r="GE172">
        <v>-0.362</v>
      </c>
      <c r="GF172">
        <v>0.2979</v>
      </c>
      <c r="GG172">
        <v>-1.589593225013521</v>
      </c>
      <c r="GH172">
        <v>0.00192992804097616</v>
      </c>
      <c r="GI172">
        <v>3.244687122451424E-06</v>
      </c>
      <c r="GJ172">
        <v>-2.087531120305573E-09</v>
      </c>
      <c r="GK172">
        <v>0.05776174702018427</v>
      </c>
      <c r="GL172">
        <v>0.005089068596103195</v>
      </c>
      <c r="GM172">
        <v>0.0003257216593697226</v>
      </c>
      <c r="GN172">
        <v>-1.562898368296355E-06</v>
      </c>
      <c r="GO172">
        <v>0</v>
      </c>
      <c r="GP172">
        <v>1257</v>
      </c>
      <c r="GQ172">
        <v>1</v>
      </c>
      <c r="GR172">
        <v>31</v>
      </c>
      <c r="GS172">
        <v>268.1</v>
      </c>
      <c r="GT172">
        <v>268</v>
      </c>
      <c r="GU172">
        <v>1.07788</v>
      </c>
      <c r="GV172">
        <v>2.3938</v>
      </c>
      <c r="GW172">
        <v>1.44775</v>
      </c>
      <c r="GX172">
        <v>2.20215</v>
      </c>
      <c r="GY172">
        <v>1.44653</v>
      </c>
      <c r="GZ172">
        <v>2.34985</v>
      </c>
      <c r="HA172">
        <v>33.1769</v>
      </c>
      <c r="HB172">
        <v>14.7362</v>
      </c>
      <c r="HC172">
        <v>18</v>
      </c>
      <c r="HD172">
        <v>531.458</v>
      </c>
      <c r="HE172">
        <v>523.1319999999999</v>
      </c>
      <c r="HF172">
        <v>24.9997</v>
      </c>
      <c r="HG172">
        <v>30.7172</v>
      </c>
      <c r="HH172">
        <v>30.0002</v>
      </c>
      <c r="HI172">
        <v>31.0646</v>
      </c>
      <c r="HJ172">
        <v>31.0686</v>
      </c>
      <c r="HK172">
        <v>21.5687</v>
      </c>
      <c r="HL172">
        <v>20.0583</v>
      </c>
      <c r="HM172">
        <v>100</v>
      </c>
      <c r="HN172">
        <v>25</v>
      </c>
      <c r="HO172">
        <v>420</v>
      </c>
      <c r="HP172">
        <v>21.5</v>
      </c>
      <c r="HQ172">
        <v>103.148</v>
      </c>
      <c r="HR172">
        <v>102.022</v>
      </c>
    </row>
    <row r="173" spans="1:226">
      <c r="A173">
        <v>155</v>
      </c>
      <c r="B173">
        <v>1774682412.5</v>
      </c>
      <c r="C173">
        <v>666.5</v>
      </c>
      <c r="D173" t="s">
        <v>672</v>
      </c>
      <c r="E173" t="s">
        <v>673</v>
      </c>
      <c r="F173">
        <v>5</v>
      </c>
      <c r="I173">
        <v>1774682409.6</v>
      </c>
      <c r="J173">
        <f>(K173)/1000</f>
        <v>0</v>
      </c>
      <c r="K173">
        <f>IF(BF173, AN173, AH173)</f>
        <v>0</v>
      </c>
      <c r="L173">
        <f>IF(BF173, AI173, AG173)</f>
        <v>0</v>
      </c>
      <c r="M173">
        <f>BH173 - IF(AU173&gt;1, L173*BB173*100.0/(AW173), 0)</f>
        <v>0</v>
      </c>
      <c r="N173">
        <f>((T173-J173/2)*M173-L173)/(T173+J173/2)</f>
        <v>0</v>
      </c>
      <c r="O173">
        <f>N173*(BO173+BP173)/1000.0</f>
        <v>0</v>
      </c>
      <c r="P173">
        <f>(BH173 - IF(AU173&gt;1, L173*BB173*100.0/(AW173), 0))*(BO173+BP173)/1000.0</f>
        <v>0</v>
      </c>
      <c r="Q173">
        <f>2.0/((1/S173-1/R173)+SIGN(S173)*SQRT((1/S173-1/R173)*(1/S173-1/R173) + 4*BC173/((BC173+1)*(BC173+1))*(2*1/S173*1/R173-1/R173*1/R173)))</f>
        <v>0</v>
      </c>
      <c r="R173">
        <f>IF(LEFT(BD173,1)&lt;&gt;"0",IF(LEFT(BD173,1)="1",3.0,BE173),$D$5+$E$5*(BV173*BO173/($K$5*1000))+$F$5*(BV173*BO173/($K$5*1000))*MAX(MIN(BB173,$J$5),$I$5)*MAX(MIN(BB173,$J$5),$I$5)+$G$5*MAX(MIN(BB173,$J$5),$I$5)*(BV173*BO173/($K$5*1000))+$H$5*(BV173*BO173/($K$5*1000))*(BV173*BO173/($K$5*1000)))</f>
        <v>0</v>
      </c>
      <c r="S173">
        <f>J173*(1000-(1000*0.61365*exp(17.502*W173/(240.97+W173))/(BO173+BP173)+BJ173)/2)/(1000*0.61365*exp(17.502*W173/(240.97+W173))/(BO173+BP173)-BJ173)</f>
        <v>0</v>
      </c>
      <c r="T173">
        <f>1/((BC173+1)/(Q173/1.6)+1/(R173/1.37)) + BC173/((BC173+1)/(Q173/1.6) + BC173/(R173/1.37))</f>
        <v>0</v>
      </c>
      <c r="U173">
        <f>(AX173*BA173)</f>
        <v>0</v>
      </c>
      <c r="V173">
        <f>(BQ173+(U173+2*0.95*5.67E-8*(((BQ173+$B$9)+273)^4-(BQ173+273)^4)-44100*J173)/(1.84*29.3*R173+8*0.95*5.67E-8*(BQ173+273)^3))</f>
        <v>0</v>
      </c>
      <c r="W173">
        <f>($C$9*BR173+$D$9*BS173+$E$9*V173)</f>
        <v>0</v>
      </c>
      <c r="X173">
        <f>0.61365*exp(17.502*W173/(240.97+W173))</f>
        <v>0</v>
      </c>
      <c r="Y173">
        <f>(Z173/AA173*100)</f>
        <v>0</v>
      </c>
      <c r="Z173">
        <f>BJ173*(BO173+BP173)/1000</f>
        <v>0</v>
      </c>
      <c r="AA173">
        <f>0.61365*exp(17.502*BQ173/(240.97+BQ173))</f>
        <v>0</v>
      </c>
      <c r="AB173">
        <f>(X173-BJ173*(BO173+BP173)/1000)</f>
        <v>0</v>
      </c>
      <c r="AC173">
        <f>(-J173*44100)</f>
        <v>0</v>
      </c>
      <c r="AD173">
        <f>2*29.3*R173*0.92*(BQ173-W173)</f>
        <v>0</v>
      </c>
      <c r="AE173">
        <f>2*0.95*5.67E-8*(((BQ173+$B$9)+273)^4-(W173+273)^4)</f>
        <v>0</v>
      </c>
      <c r="AF173">
        <f>U173+AE173+AC173+AD173</f>
        <v>0</v>
      </c>
      <c r="AG173">
        <f>BN173*AU173*(BI173-BH173*(1000-AU173*BK173)/(1000-AU173*BJ173))/(100*BB173)</f>
        <v>0</v>
      </c>
      <c r="AH173">
        <f>1000*BN173*AU173*(BJ173-BK173)/(100*BB173*(1000-AU173*BJ173))</f>
        <v>0</v>
      </c>
      <c r="AI173">
        <f>(AJ173 - AK173 - BO173*1E3/(8.314*(BQ173+273.15)) * AM173/BN173 * AL173) * BN173/(100*BB173) * (1000 - BK173)/1000</f>
        <v>0</v>
      </c>
      <c r="AJ173">
        <v>429.2181075050712</v>
      </c>
      <c r="AK173">
        <v>428.8946787878787</v>
      </c>
      <c r="AL173">
        <v>5.014081445661109E-05</v>
      </c>
      <c r="AM173">
        <v>61.35787655002243</v>
      </c>
      <c r="AN173">
        <f>(AP173 - AO173 + BO173*1E3/(8.314*(BQ173+273.15)) * AR173/BN173 * AQ173) * BN173/(100*BB173) * 1000/(1000 - AP173)</f>
        <v>0</v>
      </c>
      <c r="AO173">
        <v>21.55061967493157</v>
      </c>
      <c r="AP173">
        <v>21.53629930069932</v>
      </c>
      <c r="AQ173">
        <v>-1.78447976254871E-06</v>
      </c>
      <c r="AR173">
        <v>91.88205700752289</v>
      </c>
      <c r="AS173">
        <v>0</v>
      </c>
      <c r="AT173">
        <v>0</v>
      </c>
      <c r="AU173">
        <f>IF(AS173*$H$15&gt;=AW173,1.0,(AW173/(AW173-AS173*$H$15)))</f>
        <v>0</v>
      </c>
      <c r="AV173">
        <f>(AU173-1)*100</f>
        <v>0</v>
      </c>
      <c r="AW173">
        <f>MAX(0,($B$15+$C$15*BV173)/(1+$D$15*BV173)*BO173/(BQ173+273)*$E$15)</f>
        <v>0</v>
      </c>
      <c r="AX173">
        <f>$B$13*BW173+$C$13*BX173+$F$13*CI173*(1-CL173)</f>
        <v>0</v>
      </c>
      <c r="AY173">
        <f>AX173*AZ173</f>
        <v>0</v>
      </c>
      <c r="AZ173">
        <f>($B$13*$D$11+$C$13*$D$11+$F$13*((CV173+CN173)/MAX(CV173+CN173+CW173, 0.1)*$I$11+CW173/MAX(CV173+CN173+CW173, 0.1)*$J$11))/($B$13+$C$13+$F$13)</f>
        <v>0</v>
      </c>
      <c r="BA173">
        <f>($B$13*$K$11+$C$13*$K$11+$F$13*((CV173+CN173)/MAX(CV173+CN173+CW173, 0.1)*$P$11+CW173/MAX(CV173+CN173+CW173, 0.1)*$Q$11))/($B$13+$C$13+$F$13)</f>
        <v>0</v>
      </c>
      <c r="BB173">
        <v>6</v>
      </c>
      <c r="BC173">
        <v>0.5</v>
      </c>
      <c r="BD173" t="s">
        <v>358</v>
      </c>
      <c r="BE173">
        <v>2</v>
      </c>
      <c r="BF173" t="b">
        <v>1</v>
      </c>
      <c r="BG173">
        <v>1774682409.6</v>
      </c>
      <c r="BH173">
        <v>419.6118</v>
      </c>
      <c r="BI173">
        <v>419.9739</v>
      </c>
      <c r="BJ173">
        <v>21.53801</v>
      </c>
      <c r="BK173">
        <v>21.55017</v>
      </c>
      <c r="BL173">
        <v>419.9731</v>
      </c>
      <c r="BM173">
        <v>21.24019</v>
      </c>
      <c r="BN173">
        <v>500.0221</v>
      </c>
      <c r="BO173">
        <v>101.0241</v>
      </c>
      <c r="BP173">
        <v>0.09991356999999999</v>
      </c>
      <c r="BQ173">
        <v>26.71833</v>
      </c>
      <c r="BR173">
        <v>27.38974</v>
      </c>
      <c r="BS173">
        <v>999.9</v>
      </c>
      <c r="BT173">
        <v>0</v>
      </c>
      <c r="BU173">
        <v>0</v>
      </c>
      <c r="BV173">
        <v>10014.755</v>
      </c>
      <c r="BW173">
        <v>0</v>
      </c>
      <c r="BX173">
        <v>0.376683</v>
      </c>
      <c r="BY173">
        <v>-0.3620422</v>
      </c>
      <c r="BZ173">
        <v>428.8484</v>
      </c>
      <c r="CA173">
        <v>429.2236</v>
      </c>
      <c r="CB173">
        <v>-0.01216506</v>
      </c>
      <c r="CC173">
        <v>419.9739</v>
      </c>
      <c r="CD173">
        <v>21.55017</v>
      </c>
      <c r="CE173">
        <v>2.175857</v>
      </c>
      <c r="CF173">
        <v>2.177086</v>
      </c>
      <c r="CG173">
        <v>18.78564</v>
      </c>
      <c r="CH173">
        <v>18.79468</v>
      </c>
      <c r="CI173">
        <v>1200.009</v>
      </c>
      <c r="CJ173">
        <v>0</v>
      </c>
      <c r="CK173">
        <v>1</v>
      </c>
      <c r="CL173">
        <v>0</v>
      </c>
      <c r="CM173">
        <v>1.62701</v>
      </c>
      <c r="CN173">
        <v>0</v>
      </c>
      <c r="CO173">
        <v>63.80289</v>
      </c>
      <c r="CP173">
        <v>6138.836</v>
      </c>
      <c r="CQ173">
        <v>38.0746</v>
      </c>
      <c r="CR173">
        <v>39.5</v>
      </c>
      <c r="CS173">
        <v>38.8561</v>
      </c>
      <c r="CT173">
        <v>38.062</v>
      </c>
      <c r="CU173">
        <v>38.25</v>
      </c>
      <c r="CV173">
        <v>0</v>
      </c>
      <c r="CW173">
        <v>1200.009</v>
      </c>
      <c r="CX173">
        <v>0</v>
      </c>
      <c r="CY173">
        <v>1774682411</v>
      </c>
      <c r="CZ173">
        <v>0</v>
      </c>
      <c r="DA173">
        <v>1774666326.5</v>
      </c>
      <c r="DB173" t="s">
        <v>359</v>
      </c>
      <c r="DC173">
        <v>1774666322</v>
      </c>
      <c r="DD173">
        <v>1774666326.5</v>
      </c>
      <c r="DE173">
        <v>2</v>
      </c>
      <c r="DF173">
        <v>0.343</v>
      </c>
      <c r="DG173">
        <v>-0.026</v>
      </c>
      <c r="DH173">
        <v>-0.36</v>
      </c>
      <c r="DI173">
        <v>0.298</v>
      </c>
      <c r="DJ173">
        <v>420</v>
      </c>
      <c r="DK173">
        <v>22</v>
      </c>
      <c r="DL173">
        <v>0.17</v>
      </c>
      <c r="DM173">
        <v>0.02</v>
      </c>
      <c r="DN173">
        <v>-0.3665328</v>
      </c>
      <c r="DO173">
        <v>0.06889614258911977</v>
      </c>
      <c r="DP173">
        <v>0.03071864859836773</v>
      </c>
      <c r="DQ173">
        <v>1</v>
      </c>
      <c r="DR173">
        <v>-0.009903335750000001</v>
      </c>
      <c r="DS173">
        <v>-0.01452462517823637</v>
      </c>
      <c r="DT173">
        <v>0.001568735970029513</v>
      </c>
      <c r="DU173">
        <v>1</v>
      </c>
      <c r="DV173">
        <v>2</v>
      </c>
      <c r="DW173">
        <v>2</v>
      </c>
      <c r="DX173" t="s">
        <v>360</v>
      </c>
      <c r="DY173">
        <v>3.13046</v>
      </c>
      <c r="DZ173">
        <v>2.80646</v>
      </c>
      <c r="EA173">
        <v>0.0997686</v>
      </c>
      <c r="EB173">
        <v>0.09948750000000001</v>
      </c>
      <c r="EC173">
        <v>0.105978</v>
      </c>
      <c r="ED173">
        <v>0.105712</v>
      </c>
      <c r="EE173">
        <v>21149.5</v>
      </c>
      <c r="EF173">
        <v>27419.1</v>
      </c>
      <c r="EG173">
        <v>26448.5</v>
      </c>
      <c r="EH173">
        <v>33001</v>
      </c>
      <c r="EI173">
        <v>34926</v>
      </c>
      <c r="EJ173">
        <v>40305.5</v>
      </c>
      <c r="EK173">
        <v>41097.7</v>
      </c>
      <c r="EL173">
        <v>46060.6</v>
      </c>
      <c r="EM173">
        <v>2.03488</v>
      </c>
      <c r="EN173">
        <v>2.00075</v>
      </c>
      <c r="EO173">
        <v>0.102092</v>
      </c>
      <c r="EP173">
        <v>0</v>
      </c>
      <c r="EQ173">
        <v>25.7185</v>
      </c>
      <c r="ER173">
        <v>999.9</v>
      </c>
      <c r="ES173">
        <v>67.5</v>
      </c>
      <c r="ET173">
        <v>27.4</v>
      </c>
      <c r="EU173">
        <v>24.4828</v>
      </c>
      <c r="EV173">
        <v>61.1626</v>
      </c>
      <c r="EW173">
        <v>31.7348</v>
      </c>
      <c r="EX173">
        <v>1</v>
      </c>
      <c r="EY173">
        <v>0.291723</v>
      </c>
      <c r="EZ173">
        <v>0.449981</v>
      </c>
      <c r="FA173">
        <v>20.2781</v>
      </c>
      <c r="FB173">
        <v>5.18944</v>
      </c>
      <c r="FC173">
        <v>11.9441</v>
      </c>
      <c r="FD173">
        <v>4.95565</v>
      </c>
      <c r="FE173">
        <v>3.285</v>
      </c>
      <c r="FF173">
        <v>9999</v>
      </c>
      <c r="FG173">
        <v>9999</v>
      </c>
      <c r="FH173">
        <v>9999</v>
      </c>
      <c r="FI173">
        <v>999.9</v>
      </c>
      <c r="FJ173">
        <v>1.86127</v>
      </c>
      <c r="FK173">
        <v>1.86264</v>
      </c>
      <c r="FL173">
        <v>1.86005</v>
      </c>
      <c r="FM173">
        <v>1.85837</v>
      </c>
      <c r="FN173">
        <v>1.86217</v>
      </c>
      <c r="FO173">
        <v>1.85889</v>
      </c>
      <c r="FP173">
        <v>1.85791</v>
      </c>
      <c r="FQ173">
        <v>1.86081</v>
      </c>
      <c r="FR173">
        <v>0</v>
      </c>
      <c r="FS173">
        <v>0</v>
      </c>
      <c r="FT173">
        <v>0</v>
      </c>
      <c r="FU173">
        <v>4.5</v>
      </c>
      <c r="FV173" t="s">
        <v>361</v>
      </c>
      <c r="FW173" t="s">
        <v>362</v>
      </c>
      <c r="FX173" t="s">
        <v>363</v>
      </c>
      <c r="FY173" t="s">
        <v>364</v>
      </c>
      <c r="FZ173" t="s">
        <v>364</v>
      </c>
      <c r="GA173" t="s">
        <v>363</v>
      </c>
      <c r="GB173">
        <v>0</v>
      </c>
      <c r="GC173">
        <v>100</v>
      </c>
      <c r="GD173">
        <v>100</v>
      </c>
      <c r="GE173">
        <v>-0.361</v>
      </c>
      <c r="GF173">
        <v>0.2978</v>
      </c>
      <c r="GG173">
        <v>-1.589593225013521</v>
      </c>
      <c r="GH173">
        <v>0.00192992804097616</v>
      </c>
      <c r="GI173">
        <v>3.244687122451424E-06</v>
      </c>
      <c r="GJ173">
        <v>-2.087531120305573E-09</v>
      </c>
      <c r="GK173">
        <v>0.05776174702018427</v>
      </c>
      <c r="GL173">
        <v>0.005089068596103195</v>
      </c>
      <c r="GM173">
        <v>0.0003257216593697226</v>
      </c>
      <c r="GN173">
        <v>-1.562898368296355E-06</v>
      </c>
      <c r="GO173">
        <v>0</v>
      </c>
      <c r="GP173">
        <v>1257</v>
      </c>
      <c r="GQ173">
        <v>1</v>
      </c>
      <c r="GR173">
        <v>31</v>
      </c>
      <c r="GS173">
        <v>268.2</v>
      </c>
      <c r="GT173">
        <v>268.1</v>
      </c>
      <c r="GU173">
        <v>1.07788</v>
      </c>
      <c r="GV173">
        <v>2.39868</v>
      </c>
      <c r="GW173">
        <v>1.44775</v>
      </c>
      <c r="GX173">
        <v>2.20215</v>
      </c>
      <c r="GY173">
        <v>1.44653</v>
      </c>
      <c r="GZ173">
        <v>2.27173</v>
      </c>
      <c r="HA173">
        <v>33.1769</v>
      </c>
      <c r="HB173">
        <v>14.7362</v>
      </c>
      <c r="HC173">
        <v>18</v>
      </c>
      <c r="HD173">
        <v>531.648</v>
      </c>
      <c r="HE173">
        <v>523.02</v>
      </c>
      <c r="HF173">
        <v>24.9996</v>
      </c>
      <c r="HG173">
        <v>30.7172</v>
      </c>
      <c r="HH173">
        <v>30.0002</v>
      </c>
      <c r="HI173">
        <v>31.0646</v>
      </c>
      <c r="HJ173">
        <v>31.0695</v>
      </c>
      <c r="HK173">
        <v>21.5656</v>
      </c>
      <c r="HL173">
        <v>20.0583</v>
      </c>
      <c r="HM173">
        <v>100</v>
      </c>
      <c r="HN173">
        <v>25</v>
      </c>
      <c r="HO173">
        <v>420</v>
      </c>
      <c r="HP173">
        <v>21.5</v>
      </c>
      <c r="HQ173">
        <v>103.148</v>
      </c>
      <c r="HR173">
        <v>102.023</v>
      </c>
    </row>
    <row r="174" spans="1:226">
      <c r="A174">
        <v>156</v>
      </c>
      <c r="B174">
        <v>1774682416.5</v>
      </c>
      <c r="C174">
        <v>670.5</v>
      </c>
      <c r="D174" t="s">
        <v>674</v>
      </c>
      <c r="E174" t="s">
        <v>675</v>
      </c>
      <c r="F174">
        <v>5</v>
      </c>
      <c r="I174">
        <v>1774682413.6</v>
      </c>
      <c r="J174">
        <f>(K174)/1000</f>
        <v>0</v>
      </c>
      <c r="K174">
        <f>IF(BF174, AN174, AH174)</f>
        <v>0</v>
      </c>
      <c r="L174">
        <f>IF(BF174, AI174, AG174)</f>
        <v>0</v>
      </c>
      <c r="M174">
        <f>BH174 - IF(AU174&gt;1, L174*BB174*100.0/(AW174), 0)</f>
        <v>0</v>
      </c>
      <c r="N174">
        <f>((T174-J174/2)*M174-L174)/(T174+J174/2)</f>
        <v>0</v>
      </c>
      <c r="O174">
        <f>N174*(BO174+BP174)/1000.0</f>
        <v>0</v>
      </c>
      <c r="P174">
        <f>(BH174 - IF(AU174&gt;1, L174*BB174*100.0/(AW174), 0))*(BO174+BP174)/1000.0</f>
        <v>0</v>
      </c>
      <c r="Q174">
        <f>2.0/((1/S174-1/R174)+SIGN(S174)*SQRT((1/S174-1/R174)*(1/S174-1/R174) + 4*BC174/((BC174+1)*(BC174+1))*(2*1/S174*1/R174-1/R174*1/R174)))</f>
        <v>0</v>
      </c>
      <c r="R174">
        <f>IF(LEFT(BD174,1)&lt;&gt;"0",IF(LEFT(BD174,1)="1",3.0,BE174),$D$5+$E$5*(BV174*BO174/($K$5*1000))+$F$5*(BV174*BO174/($K$5*1000))*MAX(MIN(BB174,$J$5),$I$5)*MAX(MIN(BB174,$J$5),$I$5)+$G$5*MAX(MIN(BB174,$J$5),$I$5)*(BV174*BO174/($K$5*1000))+$H$5*(BV174*BO174/($K$5*1000))*(BV174*BO174/($K$5*1000)))</f>
        <v>0</v>
      </c>
      <c r="S174">
        <f>J174*(1000-(1000*0.61365*exp(17.502*W174/(240.97+W174))/(BO174+BP174)+BJ174)/2)/(1000*0.61365*exp(17.502*W174/(240.97+W174))/(BO174+BP174)-BJ174)</f>
        <v>0</v>
      </c>
      <c r="T174">
        <f>1/((BC174+1)/(Q174/1.6)+1/(R174/1.37)) + BC174/((BC174+1)/(Q174/1.6) + BC174/(R174/1.37))</f>
        <v>0</v>
      </c>
      <c r="U174">
        <f>(AX174*BA174)</f>
        <v>0</v>
      </c>
      <c r="V174">
        <f>(BQ174+(U174+2*0.95*5.67E-8*(((BQ174+$B$9)+273)^4-(BQ174+273)^4)-44100*J174)/(1.84*29.3*R174+8*0.95*5.67E-8*(BQ174+273)^3))</f>
        <v>0</v>
      </c>
      <c r="W174">
        <f>($C$9*BR174+$D$9*BS174+$E$9*V174)</f>
        <v>0</v>
      </c>
      <c r="X174">
        <f>0.61365*exp(17.502*W174/(240.97+W174))</f>
        <v>0</v>
      </c>
      <c r="Y174">
        <f>(Z174/AA174*100)</f>
        <v>0</v>
      </c>
      <c r="Z174">
        <f>BJ174*(BO174+BP174)/1000</f>
        <v>0</v>
      </c>
      <c r="AA174">
        <f>0.61365*exp(17.502*BQ174/(240.97+BQ174))</f>
        <v>0</v>
      </c>
      <c r="AB174">
        <f>(X174-BJ174*(BO174+BP174)/1000)</f>
        <v>0</v>
      </c>
      <c r="AC174">
        <f>(-J174*44100)</f>
        <v>0</v>
      </c>
      <c r="AD174">
        <f>2*29.3*R174*0.92*(BQ174-W174)</f>
        <v>0</v>
      </c>
      <c r="AE174">
        <f>2*0.95*5.67E-8*(((BQ174+$B$9)+273)^4-(W174+273)^4)</f>
        <v>0</v>
      </c>
      <c r="AF174">
        <f>U174+AE174+AC174+AD174</f>
        <v>0</v>
      </c>
      <c r="AG174">
        <f>BN174*AU174*(BI174-BH174*(1000-AU174*BK174)/(1000-AU174*BJ174))/(100*BB174)</f>
        <v>0</v>
      </c>
      <c r="AH174">
        <f>1000*BN174*AU174*(BJ174-BK174)/(100*BB174*(1000-AU174*BJ174))</f>
        <v>0</v>
      </c>
      <c r="AI174">
        <f>(AJ174 - AK174 - BO174*1E3/(8.314*(BQ174+273.15)) * AM174/BN174 * AL174) * BN174/(100*BB174) * (1000 - BK174)/1000</f>
        <v>0</v>
      </c>
      <c r="AJ174">
        <v>429.305407100401</v>
      </c>
      <c r="AK174">
        <v>428.9033212121211</v>
      </c>
      <c r="AL174">
        <v>9.589068896491825E-06</v>
      </c>
      <c r="AM174">
        <v>61.35787655002243</v>
      </c>
      <c r="AN174">
        <f>(AP174 - AO174 + BO174*1E3/(8.314*(BQ174+273.15)) * AR174/BN174 * AQ174) * BN174/(100*BB174) * 1000/(1000 - AP174)</f>
        <v>0</v>
      </c>
      <c r="AO174">
        <v>21.54918943999085</v>
      </c>
      <c r="AP174">
        <v>21.53344475524477</v>
      </c>
      <c r="AQ174">
        <v>-1.717203815607451E-06</v>
      </c>
      <c r="AR174">
        <v>91.88205700752289</v>
      </c>
      <c r="AS174">
        <v>0</v>
      </c>
      <c r="AT174">
        <v>0</v>
      </c>
      <c r="AU174">
        <f>IF(AS174*$H$15&gt;=AW174,1.0,(AW174/(AW174-AS174*$H$15)))</f>
        <v>0</v>
      </c>
      <c r="AV174">
        <f>(AU174-1)*100</f>
        <v>0</v>
      </c>
      <c r="AW174">
        <f>MAX(0,($B$15+$C$15*BV174)/(1+$D$15*BV174)*BO174/(BQ174+273)*$E$15)</f>
        <v>0</v>
      </c>
      <c r="AX174">
        <f>$B$13*BW174+$C$13*BX174+$F$13*CI174*(1-CL174)</f>
        <v>0</v>
      </c>
      <c r="AY174">
        <f>AX174*AZ174</f>
        <v>0</v>
      </c>
      <c r="AZ174">
        <f>($B$13*$D$11+$C$13*$D$11+$F$13*((CV174+CN174)/MAX(CV174+CN174+CW174, 0.1)*$I$11+CW174/MAX(CV174+CN174+CW174, 0.1)*$J$11))/($B$13+$C$13+$F$13)</f>
        <v>0</v>
      </c>
      <c r="BA174">
        <f>($B$13*$K$11+$C$13*$K$11+$F$13*((CV174+CN174)/MAX(CV174+CN174+CW174, 0.1)*$P$11+CW174/MAX(CV174+CN174+CW174, 0.1)*$Q$11))/($B$13+$C$13+$F$13)</f>
        <v>0</v>
      </c>
      <c r="BB174">
        <v>6</v>
      </c>
      <c r="BC174">
        <v>0.5</v>
      </c>
      <c r="BD174" t="s">
        <v>358</v>
      </c>
      <c r="BE174">
        <v>2</v>
      </c>
      <c r="BF174" t="b">
        <v>1</v>
      </c>
      <c r="BG174">
        <v>1774682413.6</v>
      </c>
      <c r="BH174">
        <v>419.6611</v>
      </c>
      <c r="BI174">
        <v>420.0414</v>
      </c>
      <c r="BJ174">
        <v>21.53523</v>
      </c>
      <c r="BK174">
        <v>21.5499</v>
      </c>
      <c r="BL174">
        <v>420.0222</v>
      </c>
      <c r="BM174">
        <v>21.23746000000001</v>
      </c>
      <c r="BN174">
        <v>500.0033000000001</v>
      </c>
      <c r="BO174">
        <v>101.0243</v>
      </c>
      <c r="BP174">
        <v>0.10007295</v>
      </c>
      <c r="BQ174">
        <v>26.71137</v>
      </c>
      <c r="BR174">
        <v>27.38346</v>
      </c>
      <c r="BS174">
        <v>999.9</v>
      </c>
      <c r="BT174">
        <v>0</v>
      </c>
      <c r="BU174">
        <v>0</v>
      </c>
      <c r="BV174">
        <v>9991.623</v>
      </c>
      <c r="BW174">
        <v>0</v>
      </c>
      <c r="BX174">
        <v>0.3833920000000001</v>
      </c>
      <c r="BY174">
        <v>-0.380249</v>
      </c>
      <c r="BZ174">
        <v>428.8976</v>
      </c>
      <c r="CA174">
        <v>429.2925999999999</v>
      </c>
      <c r="CB174">
        <v>-0.01466465</v>
      </c>
      <c r="CC174">
        <v>420.0414</v>
      </c>
      <c r="CD174">
        <v>21.5499</v>
      </c>
      <c r="CE174">
        <v>2.175582</v>
      </c>
      <c r="CF174">
        <v>2.177062</v>
      </c>
      <c r="CG174">
        <v>18.78364</v>
      </c>
      <c r="CH174">
        <v>18.79453</v>
      </c>
      <c r="CI174">
        <v>1200.006</v>
      </c>
      <c r="CJ174">
        <v>0</v>
      </c>
      <c r="CK174">
        <v>1</v>
      </c>
      <c r="CL174">
        <v>0</v>
      </c>
      <c r="CM174">
        <v>1.93564</v>
      </c>
      <c r="CN174">
        <v>0</v>
      </c>
      <c r="CO174">
        <v>63.71043000000001</v>
      </c>
      <c r="CP174">
        <v>6138.834</v>
      </c>
      <c r="CQ174">
        <v>38.062</v>
      </c>
      <c r="CR174">
        <v>39.5</v>
      </c>
      <c r="CS174">
        <v>38.812</v>
      </c>
      <c r="CT174">
        <v>38.0496</v>
      </c>
      <c r="CU174">
        <v>38.2185</v>
      </c>
      <c r="CV174">
        <v>0</v>
      </c>
      <c r="CW174">
        <v>1200.006</v>
      </c>
      <c r="CX174">
        <v>0</v>
      </c>
      <c r="CY174">
        <v>1774682414.6</v>
      </c>
      <c r="CZ174">
        <v>0</v>
      </c>
      <c r="DA174">
        <v>1774666326.5</v>
      </c>
      <c r="DB174" t="s">
        <v>359</v>
      </c>
      <c r="DC174">
        <v>1774666322</v>
      </c>
      <c r="DD174">
        <v>1774666326.5</v>
      </c>
      <c r="DE174">
        <v>2</v>
      </c>
      <c r="DF174">
        <v>0.343</v>
      </c>
      <c r="DG174">
        <v>-0.026</v>
      </c>
      <c r="DH174">
        <v>-0.36</v>
      </c>
      <c r="DI174">
        <v>0.298</v>
      </c>
      <c r="DJ174">
        <v>420</v>
      </c>
      <c r="DK174">
        <v>22</v>
      </c>
      <c r="DL174">
        <v>0.17</v>
      </c>
      <c r="DM174">
        <v>0.02</v>
      </c>
      <c r="DN174">
        <v>-0.370053025</v>
      </c>
      <c r="DO174">
        <v>-0.006782195121950268</v>
      </c>
      <c r="DP174">
        <v>0.03282915850390283</v>
      </c>
      <c r="DQ174">
        <v>1</v>
      </c>
      <c r="DR174">
        <v>-0.01118865075</v>
      </c>
      <c r="DS174">
        <v>-0.02116342412757973</v>
      </c>
      <c r="DT174">
        <v>0.002229752348366728</v>
      </c>
      <c r="DU174">
        <v>1</v>
      </c>
      <c r="DV174">
        <v>2</v>
      </c>
      <c r="DW174">
        <v>2</v>
      </c>
      <c r="DX174" t="s">
        <v>360</v>
      </c>
      <c r="DY174">
        <v>3.13051</v>
      </c>
      <c r="DZ174">
        <v>2.80637</v>
      </c>
      <c r="EA174">
        <v>0.0997706</v>
      </c>
      <c r="EB174">
        <v>0.0994794</v>
      </c>
      <c r="EC174">
        <v>0.105972</v>
      </c>
      <c r="ED174">
        <v>0.105717</v>
      </c>
      <c r="EE174">
        <v>21149.3</v>
      </c>
      <c r="EF174">
        <v>27420</v>
      </c>
      <c r="EG174">
        <v>26448.3</v>
      </c>
      <c r="EH174">
        <v>33001.9</v>
      </c>
      <c r="EI174">
        <v>34926.2</v>
      </c>
      <c r="EJ174">
        <v>40306.1</v>
      </c>
      <c r="EK174">
        <v>41097.6</v>
      </c>
      <c r="EL174">
        <v>46061.5</v>
      </c>
      <c r="EM174">
        <v>2.0349</v>
      </c>
      <c r="EN174">
        <v>2.00085</v>
      </c>
      <c r="EO174">
        <v>0.101663</v>
      </c>
      <c r="EP174">
        <v>0</v>
      </c>
      <c r="EQ174">
        <v>25.7102</v>
      </c>
      <c r="ER174">
        <v>999.9</v>
      </c>
      <c r="ES174">
        <v>67.5</v>
      </c>
      <c r="ET174">
        <v>27.4</v>
      </c>
      <c r="EU174">
        <v>24.4825</v>
      </c>
      <c r="EV174">
        <v>61.1526</v>
      </c>
      <c r="EW174">
        <v>31.5986</v>
      </c>
      <c r="EX174">
        <v>1</v>
      </c>
      <c r="EY174">
        <v>0.291895</v>
      </c>
      <c r="EZ174">
        <v>0.448734</v>
      </c>
      <c r="FA174">
        <v>20.2782</v>
      </c>
      <c r="FB174">
        <v>5.18944</v>
      </c>
      <c r="FC174">
        <v>11.9441</v>
      </c>
      <c r="FD174">
        <v>4.9558</v>
      </c>
      <c r="FE174">
        <v>3.285</v>
      </c>
      <c r="FF174">
        <v>9999</v>
      </c>
      <c r="FG174">
        <v>9999</v>
      </c>
      <c r="FH174">
        <v>9999</v>
      </c>
      <c r="FI174">
        <v>999.9</v>
      </c>
      <c r="FJ174">
        <v>1.86127</v>
      </c>
      <c r="FK174">
        <v>1.86264</v>
      </c>
      <c r="FL174">
        <v>1.86005</v>
      </c>
      <c r="FM174">
        <v>1.85837</v>
      </c>
      <c r="FN174">
        <v>1.86216</v>
      </c>
      <c r="FO174">
        <v>1.8589</v>
      </c>
      <c r="FP174">
        <v>1.85791</v>
      </c>
      <c r="FQ174">
        <v>1.86081</v>
      </c>
      <c r="FR174">
        <v>0</v>
      </c>
      <c r="FS174">
        <v>0</v>
      </c>
      <c r="FT174">
        <v>0</v>
      </c>
      <c r="FU174">
        <v>4.5</v>
      </c>
      <c r="FV174" t="s">
        <v>361</v>
      </c>
      <c r="FW174" t="s">
        <v>362</v>
      </c>
      <c r="FX174" t="s">
        <v>363</v>
      </c>
      <c r="FY174" t="s">
        <v>364</v>
      </c>
      <c r="FZ174" t="s">
        <v>364</v>
      </c>
      <c r="GA174" t="s">
        <v>363</v>
      </c>
      <c r="GB174">
        <v>0</v>
      </c>
      <c r="GC174">
        <v>100</v>
      </c>
      <c r="GD174">
        <v>100</v>
      </c>
      <c r="GE174">
        <v>-0.362</v>
      </c>
      <c r="GF174">
        <v>0.2978</v>
      </c>
      <c r="GG174">
        <v>-1.589593225013521</v>
      </c>
      <c r="GH174">
        <v>0.00192992804097616</v>
      </c>
      <c r="GI174">
        <v>3.244687122451424E-06</v>
      </c>
      <c r="GJ174">
        <v>-2.087531120305573E-09</v>
      </c>
      <c r="GK174">
        <v>0.05776174702018427</v>
      </c>
      <c r="GL174">
        <v>0.005089068596103195</v>
      </c>
      <c r="GM174">
        <v>0.0003257216593697226</v>
      </c>
      <c r="GN174">
        <v>-1.562898368296355E-06</v>
      </c>
      <c r="GO174">
        <v>0</v>
      </c>
      <c r="GP174">
        <v>1257</v>
      </c>
      <c r="GQ174">
        <v>1</v>
      </c>
      <c r="GR174">
        <v>31</v>
      </c>
      <c r="GS174">
        <v>268.2</v>
      </c>
      <c r="GT174">
        <v>268.2</v>
      </c>
      <c r="GU174">
        <v>1.07788</v>
      </c>
      <c r="GV174">
        <v>2.40112</v>
      </c>
      <c r="GW174">
        <v>1.44775</v>
      </c>
      <c r="GX174">
        <v>2.20215</v>
      </c>
      <c r="GY174">
        <v>1.44653</v>
      </c>
      <c r="GZ174">
        <v>2.28027</v>
      </c>
      <c r="HA174">
        <v>33.1769</v>
      </c>
      <c r="HB174">
        <v>14.7362</v>
      </c>
      <c r="HC174">
        <v>18</v>
      </c>
      <c r="HD174">
        <v>531.677</v>
      </c>
      <c r="HE174">
        <v>523.104</v>
      </c>
      <c r="HF174">
        <v>24.9996</v>
      </c>
      <c r="HG174">
        <v>30.7172</v>
      </c>
      <c r="HH174">
        <v>30.0003</v>
      </c>
      <c r="HI174">
        <v>31.0663</v>
      </c>
      <c r="HJ174">
        <v>31.0713</v>
      </c>
      <c r="HK174">
        <v>21.5657</v>
      </c>
      <c r="HL174">
        <v>20.0583</v>
      </c>
      <c r="HM174">
        <v>100</v>
      </c>
      <c r="HN174">
        <v>25</v>
      </c>
      <c r="HO174">
        <v>420</v>
      </c>
      <c r="HP174">
        <v>21.5</v>
      </c>
      <c r="HQ174">
        <v>103.147</v>
      </c>
      <c r="HR174">
        <v>102.025</v>
      </c>
    </row>
    <row r="175" spans="1:226">
      <c r="A175">
        <v>157</v>
      </c>
      <c r="B175">
        <v>1774682420.5</v>
      </c>
      <c r="C175">
        <v>674.5</v>
      </c>
      <c r="D175" t="s">
        <v>676</v>
      </c>
      <c r="E175" t="s">
        <v>677</v>
      </c>
      <c r="F175">
        <v>5</v>
      </c>
      <c r="I175">
        <v>1774682417.6</v>
      </c>
      <c r="J175">
        <f>(K175)/1000</f>
        <v>0</v>
      </c>
      <c r="K175">
        <f>IF(BF175, AN175, AH175)</f>
        <v>0</v>
      </c>
      <c r="L175">
        <f>IF(BF175, AI175, AG175)</f>
        <v>0</v>
      </c>
      <c r="M175">
        <f>BH175 - IF(AU175&gt;1, L175*BB175*100.0/(AW175), 0)</f>
        <v>0</v>
      </c>
      <c r="N175">
        <f>((T175-J175/2)*M175-L175)/(T175+J175/2)</f>
        <v>0</v>
      </c>
      <c r="O175">
        <f>N175*(BO175+BP175)/1000.0</f>
        <v>0</v>
      </c>
      <c r="P175">
        <f>(BH175 - IF(AU175&gt;1, L175*BB175*100.0/(AW175), 0))*(BO175+BP175)/1000.0</f>
        <v>0</v>
      </c>
      <c r="Q175">
        <f>2.0/((1/S175-1/R175)+SIGN(S175)*SQRT((1/S175-1/R175)*(1/S175-1/R175) + 4*BC175/((BC175+1)*(BC175+1))*(2*1/S175*1/R175-1/R175*1/R175)))</f>
        <v>0</v>
      </c>
      <c r="R175">
        <f>IF(LEFT(BD175,1)&lt;&gt;"0",IF(LEFT(BD175,1)="1",3.0,BE175),$D$5+$E$5*(BV175*BO175/($K$5*1000))+$F$5*(BV175*BO175/($K$5*1000))*MAX(MIN(BB175,$J$5),$I$5)*MAX(MIN(BB175,$J$5),$I$5)+$G$5*MAX(MIN(BB175,$J$5),$I$5)*(BV175*BO175/($K$5*1000))+$H$5*(BV175*BO175/($K$5*1000))*(BV175*BO175/($K$5*1000)))</f>
        <v>0</v>
      </c>
      <c r="S175">
        <f>J175*(1000-(1000*0.61365*exp(17.502*W175/(240.97+W175))/(BO175+BP175)+BJ175)/2)/(1000*0.61365*exp(17.502*W175/(240.97+W175))/(BO175+BP175)-BJ175)</f>
        <v>0</v>
      </c>
      <c r="T175">
        <f>1/((BC175+1)/(Q175/1.6)+1/(R175/1.37)) + BC175/((BC175+1)/(Q175/1.6) + BC175/(R175/1.37))</f>
        <v>0</v>
      </c>
      <c r="U175">
        <f>(AX175*BA175)</f>
        <v>0</v>
      </c>
      <c r="V175">
        <f>(BQ175+(U175+2*0.95*5.67E-8*(((BQ175+$B$9)+273)^4-(BQ175+273)^4)-44100*J175)/(1.84*29.3*R175+8*0.95*5.67E-8*(BQ175+273)^3))</f>
        <v>0</v>
      </c>
      <c r="W175">
        <f>($C$9*BR175+$D$9*BS175+$E$9*V175)</f>
        <v>0</v>
      </c>
      <c r="X175">
        <f>0.61365*exp(17.502*W175/(240.97+W175))</f>
        <v>0</v>
      </c>
      <c r="Y175">
        <f>(Z175/AA175*100)</f>
        <v>0</v>
      </c>
      <c r="Z175">
        <f>BJ175*(BO175+BP175)/1000</f>
        <v>0</v>
      </c>
      <c r="AA175">
        <f>0.61365*exp(17.502*BQ175/(240.97+BQ175))</f>
        <v>0</v>
      </c>
      <c r="AB175">
        <f>(X175-BJ175*(BO175+BP175)/1000)</f>
        <v>0</v>
      </c>
      <c r="AC175">
        <f>(-J175*44100)</f>
        <v>0</v>
      </c>
      <c r="AD175">
        <f>2*29.3*R175*0.92*(BQ175-W175)</f>
        <v>0</v>
      </c>
      <c r="AE175">
        <f>2*0.95*5.67E-8*(((BQ175+$B$9)+273)^4-(W175+273)^4)</f>
        <v>0</v>
      </c>
      <c r="AF175">
        <f>U175+AE175+AC175+AD175</f>
        <v>0</v>
      </c>
      <c r="AG175">
        <f>BN175*AU175*(BI175-BH175*(1000-AU175*BK175)/(1000-AU175*BJ175))/(100*BB175)</f>
        <v>0</v>
      </c>
      <c r="AH175">
        <f>1000*BN175*AU175*(BJ175-BK175)/(100*BB175*(1000-AU175*BJ175))</f>
        <v>0</v>
      </c>
      <c r="AI175">
        <f>(AJ175 - AK175 - BO175*1E3/(8.314*(BQ175+273.15)) * AM175/BN175 * AL175) * BN175/(100*BB175) * (1000 - BK175)/1000</f>
        <v>0</v>
      </c>
      <c r="AJ175">
        <v>429.2542437035589</v>
      </c>
      <c r="AK175">
        <v>428.8973272727274</v>
      </c>
      <c r="AL175">
        <v>2.106832436067489E-06</v>
      </c>
      <c r="AM175">
        <v>61.35787655002243</v>
      </c>
      <c r="AN175">
        <f>(AP175 - AO175 + BO175*1E3/(8.314*(BQ175+273.15)) * AR175/BN175 * AQ175) * BN175/(100*BB175) * 1000/(1000 - AP175)</f>
        <v>0</v>
      </c>
      <c r="AO175">
        <v>21.55033305328413</v>
      </c>
      <c r="AP175">
        <v>21.53565244755244</v>
      </c>
      <c r="AQ175">
        <v>1.963060162499973E-07</v>
      </c>
      <c r="AR175">
        <v>91.88205700752289</v>
      </c>
      <c r="AS175">
        <v>0</v>
      </c>
      <c r="AT175">
        <v>0</v>
      </c>
      <c r="AU175">
        <f>IF(AS175*$H$15&gt;=AW175,1.0,(AW175/(AW175-AS175*$H$15)))</f>
        <v>0</v>
      </c>
      <c r="AV175">
        <f>(AU175-1)*100</f>
        <v>0</v>
      </c>
      <c r="AW175">
        <f>MAX(0,($B$15+$C$15*BV175)/(1+$D$15*BV175)*BO175/(BQ175+273)*$E$15)</f>
        <v>0</v>
      </c>
      <c r="AX175">
        <f>$B$13*BW175+$C$13*BX175+$F$13*CI175*(1-CL175)</f>
        <v>0</v>
      </c>
      <c r="AY175">
        <f>AX175*AZ175</f>
        <v>0</v>
      </c>
      <c r="AZ175">
        <f>($B$13*$D$11+$C$13*$D$11+$F$13*((CV175+CN175)/MAX(CV175+CN175+CW175, 0.1)*$I$11+CW175/MAX(CV175+CN175+CW175, 0.1)*$J$11))/($B$13+$C$13+$F$13)</f>
        <v>0</v>
      </c>
      <c r="BA175">
        <f>($B$13*$K$11+$C$13*$K$11+$F$13*((CV175+CN175)/MAX(CV175+CN175+CW175, 0.1)*$P$11+CW175/MAX(CV175+CN175+CW175, 0.1)*$Q$11))/($B$13+$C$13+$F$13)</f>
        <v>0</v>
      </c>
      <c r="BB175">
        <v>6</v>
      </c>
      <c r="BC175">
        <v>0.5</v>
      </c>
      <c r="BD175" t="s">
        <v>358</v>
      </c>
      <c r="BE175">
        <v>2</v>
      </c>
      <c r="BF175" t="b">
        <v>1</v>
      </c>
      <c r="BG175">
        <v>1774682417.6</v>
      </c>
      <c r="BH175">
        <v>419.6585</v>
      </c>
      <c r="BI175">
        <v>420.0151</v>
      </c>
      <c r="BJ175">
        <v>21.53452</v>
      </c>
      <c r="BK175">
        <v>21.5497</v>
      </c>
      <c r="BL175">
        <v>420.0197999999999</v>
      </c>
      <c r="BM175">
        <v>21.23675</v>
      </c>
      <c r="BN175">
        <v>500.0437</v>
      </c>
      <c r="BO175">
        <v>101.0247</v>
      </c>
      <c r="BP175">
        <v>0.09990199</v>
      </c>
      <c r="BQ175">
        <v>26.70361</v>
      </c>
      <c r="BR175">
        <v>27.3747</v>
      </c>
      <c r="BS175">
        <v>999.9</v>
      </c>
      <c r="BT175">
        <v>0</v>
      </c>
      <c r="BU175">
        <v>0</v>
      </c>
      <c r="BV175">
        <v>10004.933</v>
      </c>
      <c r="BW175">
        <v>0</v>
      </c>
      <c r="BX175">
        <v>0.3833920000000001</v>
      </c>
      <c r="BY175">
        <v>-0.356607</v>
      </c>
      <c r="BZ175">
        <v>428.8945</v>
      </c>
      <c r="CA175">
        <v>429.2658</v>
      </c>
      <c r="CB175">
        <v>-0.0151722</v>
      </c>
      <c r="CC175">
        <v>420.0151</v>
      </c>
      <c r="CD175">
        <v>21.5497</v>
      </c>
      <c r="CE175">
        <v>2.175516</v>
      </c>
      <c r="CF175">
        <v>2.177047</v>
      </c>
      <c r="CG175">
        <v>18.78314</v>
      </c>
      <c r="CH175">
        <v>18.7944</v>
      </c>
      <c r="CI175">
        <v>1200.007</v>
      </c>
      <c r="CJ175">
        <v>0</v>
      </c>
      <c r="CK175">
        <v>1</v>
      </c>
      <c r="CL175">
        <v>0</v>
      </c>
      <c r="CM175">
        <v>1.61743</v>
      </c>
      <c r="CN175">
        <v>0</v>
      </c>
      <c r="CO175">
        <v>63.9418</v>
      </c>
      <c r="CP175">
        <v>6138.831</v>
      </c>
      <c r="CQ175">
        <v>38.0434</v>
      </c>
      <c r="CR175">
        <v>39.5</v>
      </c>
      <c r="CS175">
        <v>38.812</v>
      </c>
      <c r="CT175">
        <v>38.0434</v>
      </c>
      <c r="CU175">
        <v>38.187</v>
      </c>
      <c r="CV175">
        <v>0</v>
      </c>
      <c r="CW175">
        <v>1200.007</v>
      </c>
      <c r="CX175">
        <v>0</v>
      </c>
      <c r="CY175">
        <v>1774682418.8</v>
      </c>
      <c r="CZ175">
        <v>0</v>
      </c>
      <c r="DA175">
        <v>1774666326.5</v>
      </c>
      <c r="DB175" t="s">
        <v>359</v>
      </c>
      <c r="DC175">
        <v>1774666322</v>
      </c>
      <c r="DD175">
        <v>1774666326.5</v>
      </c>
      <c r="DE175">
        <v>2</v>
      </c>
      <c r="DF175">
        <v>0.343</v>
      </c>
      <c r="DG175">
        <v>-0.026</v>
      </c>
      <c r="DH175">
        <v>-0.36</v>
      </c>
      <c r="DI175">
        <v>0.298</v>
      </c>
      <c r="DJ175">
        <v>420</v>
      </c>
      <c r="DK175">
        <v>22</v>
      </c>
      <c r="DL175">
        <v>0.17</v>
      </c>
      <c r="DM175">
        <v>0.02</v>
      </c>
      <c r="DN175">
        <v>-0.368615675</v>
      </c>
      <c r="DO175">
        <v>0.07083632645403434</v>
      </c>
      <c r="DP175">
        <v>0.03285685985253878</v>
      </c>
      <c r="DQ175">
        <v>1</v>
      </c>
      <c r="DR175">
        <v>-0.012511875</v>
      </c>
      <c r="DS175">
        <v>-0.02054005058161349</v>
      </c>
      <c r="DT175">
        <v>0.002276848800852837</v>
      </c>
      <c r="DU175">
        <v>1</v>
      </c>
      <c r="DV175">
        <v>2</v>
      </c>
      <c r="DW175">
        <v>2</v>
      </c>
      <c r="DX175" t="s">
        <v>360</v>
      </c>
      <c r="DY175">
        <v>3.13043</v>
      </c>
      <c r="DZ175">
        <v>2.8064</v>
      </c>
      <c r="EA175">
        <v>0.09977179999999999</v>
      </c>
      <c r="EB175">
        <v>0.0994787</v>
      </c>
      <c r="EC175">
        <v>0.105975</v>
      </c>
      <c r="ED175">
        <v>0.105714</v>
      </c>
      <c r="EE175">
        <v>21149.3</v>
      </c>
      <c r="EF175">
        <v>27419.5</v>
      </c>
      <c r="EG175">
        <v>26448.2</v>
      </c>
      <c r="EH175">
        <v>33001.3</v>
      </c>
      <c r="EI175">
        <v>34925.9</v>
      </c>
      <c r="EJ175">
        <v>40305.7</v>
      </c>
      <c r="EK175">
        <v>41097.5</v>
      </c>
      <c r="EL175">
        <v>46060.9</v>
      </c>
      <c r="EM175">
        <v>2.0348</v>
      </c>
      <c r="EN175">
        <v>2.00102</v>
      </c>
      <c r="EO175">
        <v>0.102017</v>
      </c>
      <c r="EP175">
        <v>0</v>
      </c>
      <c r="EQ175">
        <v>25.7027</v>
      </c>
      <c r="ER175">
        <v>999.9</v>
      </c>
      <c r="ES175">
        <v>67.5</v>
      </c>
      <c r="ET175">
        <v>27.4</v>
      </c>
      <c r="EU175">
        <v>24.481</v>
      </c>
      <c r="EV175">
        <v>61.0526</v>
      </c>
      <c r="EW175">
        <v>31.5745</v>
      </c>
      <c r="EX175">
        <v>1</v>
      </c>
      <c r="EY175">
        <v>0.291844</v>
      </c>
      <c r="EZ175">
        <v>0.447269</v>
      </c>
      <c r="FA175">
        <v>20.2782</v>
      </c>
      <c r="FB175">
        <v>5.18914</v>
      </c>
      <c r="FC175">
        <v>11.9441</v>
      </c>
      <c r="FD175">
        <v>4.95555</v>
      </c>
      <c r="FE175">
        <v>3.285</v>
      </c>
      <c r="FF175">
        <v>9999</v>
      </c>
      <c r="FG175">
        <v>9999</v>
      </c>
      <c r="FH175">
        <v>9999</v>
      </c>
      <c r="FI175">
        <v>999.9</v>
      </c>
      <c r="FJ175">
        <v>1.86127</v>
      </c>
      <c r="FK175">
        <v>1.86264</v>
      </c>
      <c r="FL175">
        <v>1.86005</v>
      </c>
      <c r="FM175">
        <v>1.85837</v>
      </c>
      <c r="FN175">
        <v>1.86217</v>
      </c>
      <c r="FO175">
        <v>1.85889</v>
      </c>
      <c r="FP175">
        <v>1.85791</v>
      </c>
      <c r="FQ175">
        <v>1.86081</v>
      </c>
      <c r="FR175">
        <v>0</v>
      </c>
      <c r="FS175">
        <v>0</v>
      </c>
      <c r="FT175">
        <v>0</v>
      </c>
      <c r="FU175">
        <v>4.5</v>
      </c>
      <c r="FV175" t="s">
        <v>361</v>
      </c>
      <c r="FW175" t="s">
        <v>362</v>
      </c>
      <c r="FX175" t="s">
        <v>363</v>
      </c>
      <c r="FY175" t="s">
        <v>364</v>
      </c>
      <c r="FZ175" t="s">
        <v>364</v>
      </c>
      <c r="GA175" t="s">
        <v>363</v>
      </c>
      <c r="GB175">
        <v>0</v>
      </c>
      <c r="GC175">
        <v>100</v>
      </c>
      <c r="GD175">
        <v>100</v>
      </c>
      <c r="GE175">
        <v>-0.361</v>
      </c>
      <c r="GF175">
        <v>0.2978</v>
      </c>
      <c r="GG175">
        <v>-1.589593225013521</v>
      </c>
      <c r="GH175">
        <v>0.00192992804097616</v>
      </c>
      <c r="GI175">
        <v>3.244687122451424E-06</v>
      </c>
      <c r="GJ175">
        <v>-2.087531120305573E-09</v>
      </c>
      <c r="GK175">
        <v>0.05776174702018427</v>
      </c>
      <c r="GL175">
        <v>0.005089068596103195</v>
      </c>
      <c r="GM175">
        <v>0.0003257216593697226</v>
      </c>
      <c r="GN175">
        <v>-1.562898368296355E-06</v>
      </c>
      <c r="GO175">
        <v>0</v>
      </c>
      <c r="GP175">
        <v>1257</v>
      </c>
      <c r="GQ175">
        <v>1</v>
      </c>
      <c r="GR175">
        <v>31</v>
      </c>
      <c r="GS175">
        <v>268.3</v>
      </c>
      <c r="GT175">
        <v>268.2</v>
      </c>
      <c r="GU175">
        <v>1.07788</v>
      </c>
      <c r="GV175">
        <v>2.39868</v>
      </c>
      <c r="GW175">
        <v>1.44775</v>
      </c>
      <c r="GX175">
        <v>2.20337</v>
      </c>
      <c r="GY175">
        <v>1.44653</v>
      </c>
      <c r="GZ175">
        <v>2.30347</v>
      </c>
      <c r="HA175">
        <v>33.1769</v>
      </c>
      <c r="HB175">
        <v>14.7274</v>
      </c>
      <c r="HC175">
        <v>18</v>
      </c>
      <c r="HD175">
        <v>531.623</v>
      </c>
      <c r="HE175">
        <v>523.223</v>
      </c>
      <c r="HF175">
        <v>24.9996</v>
      </c>
      <c r="HG175">
        <v>30.7172</v>
      </c>
      <c r="HH175">
        <v>30.0002</v>
      </c>
      <c r="HI175">
        <v>31.0673</v>
      </c>
      <c r="HJ175">
        <v>31.0713</v>
      </c>
      <c r="HK175">
        <v>21.5655</v>
      </c>
      <c r="HL175">
        <v>20.0583</v>
      </c>
      <c r="HM175">
        <v>100</v>
      </c>
      <c r="HN175">
        <v>25</v>
      </c>
      <c r="HO175">
        <v>420</v>
      </c>
      <c r="HP175">
        <v>21.5</v>
      </c>
      <c r="HQ175">
        <v>103.147</v>
      </c>
      <c r="HR175">
        <v>102.024</v>
      </c>
    </row>
    <row r="176" spans="1:226">
      <c r="A176">
        <v>158</v>
      </c>
      <c r="B176">
        <v>1774682424.5</v>
      </c>
      <c r="C176">
        <v>678.5</v>
      </c>
      <c r="D176" t="s">
        <v>678</v>
      </c>
      <c r="E176" t="s">
        <v>679</v>
      </c>
      <c r="F176">
        <v>5</v>
      </c>
      <c r="I176">
        <v>1774682421.6</v>
      </c>
      <c r="J176">
        <f>(K176)/1000</f>
        <v>0</v>
      </c>
      <c r="K176">
        <f>IF(BF176, AN176, AH176)</f>
        <v>0</v>
      </c>
      <c r="L176">
        <f>IF(BF176, AI176, AG176)</f>
        <v>0</v>
      </c>
      <c r="M176">
        <f>BH176 - IF(AU176&gt;1, L176*BB176*100.0/(AW176), 0)</f>
        <v>0</v>
      </c>
      <c r="N176">
        <f>((T176-J176/2)*M176-L176)/(T176+J176/2)</f>
        <v>0</v>
      </c>
      <c r="O176">
        <f>N176*(BO176+BP176)/1000.0</f>
        <v>0</v>
      </c>
      <c r="P176">
        <f>(BH176 - IF(AU176&gt;1, L176*BB176*100.0/(AW176), 0))*(BO176+BP176)/1000.0</f>
        <v>0</v>
      </c>
      <c r="Q176">
        <f>2.0/((1/S176-1/R176)+SIGN(S176)*SQRT((1/S176-1/R176)*(1/S176-1/R176) + 4*BC176/((BC176+1)*(BC176+1))*(2*1/S176*1/R176-1/R176*1/R176)))</f>
        <v>0</v>
      </c>
      <c r="R176">
        <f>IF(LEFT(BD176,1)&lt;&gt;"0",IF(LEFT(BD176,1)="1",3.0,BE176),$D$5+$E$5*(BV176*BO176/($K$5*1000))+$F$5*(BV176*BO176/($K$5*1000))*MAX(MIN(BB176,$J$5),$I$5)*MAX(MIN(BB176,$J$5),$I$5)+$G$5*MAX(MIN(BB176,$J$5),$I$5)*(BV176*BO176/($K$5*1000))+$H$5*(BV176*BO176/($K$5*1000))*(BV176*BO176/($K$5*1000)))</f>
        <v>0</v>
      </c>
      <c r="S176">
        <f>J176*(1000-(1000*0.61365*exp(17.502*W176/(240.97+W176))/(BO176+BP176)+BJ176)/2)/(1000*0.61365*exp(17.502*W176/(240.97+W176))/(BO176+BP176)-BJ176)</f>
        <v>0</v>
      </c>
      <c r="T176">
        <f>1/((BC176+1)/(Q176/1.6)+1/(R176/1.37)) + BC176/((BC176+1)/(Q176/1.6) + BC176/(R176/1.37))</f>
        <v>0</v>
      </c>
      <c r="U176">
        <f>(AX176*BA176)</f>
        <v>0</v>
      </c>
      <c r="V176">
        <f>(BQ176+(U176+2*0.95*5.67E-8*(((BQ176+$B$9)+273)^4-(BQ176+273)^4)-44100*J176)/(1.84*29.3*R176+8*0.95*5.67E-8*(BQ176+273)^3))</f>
        <v>0</v>
      </c>
      <c r="W176">
        <f>($C$9*BR176+$D$9*BS176+$E$9*V176)</f>
        <v>0</v>
      </c>
      <c r="X176">
        <f>0.61365*exp(17.502*W176/(240.97+W176))</f>
        <v>0</v>
      </c>
      <c r="Y176">
        <f>(Z176/AA176*100)</f>
        <v>0</v>
      </c>
      <c r="Z176">
        <f>BJ176*(BO176+BP176)/1000</f>
        <v>0</v>
      </c>
      <c r="AA176">
        <f>0.61365*exp(17.502*BQ176/(240.97+BQ176))</f>
        <v>0</v>
      </c>
      <c r="AB176">
        <f>(X176-BJ176*(BO176+BP176)/1000)</f>
        <v>0</v>
      </c>
      <c r="AC176">
        <f>(-J176*44100)</f>
        <v>0</v>
      </c>
      <c r="AD176">
        <f>2*29.3*R176*0.92*(BQ176-W176)</f>
        <v>0</v>
      </c>
      <c r="AE176">
        <f>2*0.95*5.67E-8*(((BQ176+$B$9)+273)^4-(W176+273)^4)</f>
        <v>0</v>
      </c>
      <c r="AF176">
        <f>U176+AE176+AC176+AD176</f>
        <v>0</v>
      </c>
      <c r="AG176">
        <f>BN176*AU176*(BI176-BH176*(1000-AU176*BK176)/(1000-AU176*BJ176))/(100*BB176)</f>
        <v>0</v>
      </c>
      <c r="AH176">
        <f>1000*BN176*AU176*(BJ176-BK176)/(100*BB176*(1000-AU176*BJ176))</f>
        <v>0</v>
      </c>
      <c r="AI176">
        <f>(AJ176 - AK176 - BO176*1E3/(8.314*(BQ176+273.15)) * AM176/BN176 * AL176) * BN176/(100*BB176) * (1000 - BK176)/1000</f>
        <v>0</v>
      </c>
      <c r="AJ176">
        <v>429.246312111965</v>
      </c>
      <c r="AK176">
        <v>428.8645999999998</v>
      </c>
      <c r="AL176">
        <v>-3.06310990269677E-05</v>
      </c>
      <c r="AM176">
        <v>61.35787655002243</v>
      </c>
      <c r="AN176">
        <f>(AP176 - AO176 + BO176*1E3/(8.314*(BQ176+273.15)) * AR176/BN176 * AQ176) * BN176/(100*BB176) * 1000/(1000 - AP176)</f>
        <v>0</v>
      </c>
      <c r="AO176">
        <v>21.54987924214457</v>
      </c>
      <c r="AP176">
        <v>21.53604195804196</v>
      </c>
      <c r="AQ176">
        <v>1.678296462129466E-08</v>
      </c>
      <c r="AR176">
        <v>91.88205700752289</v>
      </c>
      <c r="AS176">
        <v>0</v>
      </c>
      <c r="AT176">
        <v>0</v>
      </c>
      <c r="AU176">
        <f>IF(AS176*$H$15&gt;=AW176,1.0,(AW176/(AW176-AS176*$H$15)))</f>
        <v>0</v>
      </c>
      <c r="AV176">
        <f>(AU176-1)*100</f>
        <v>0</v>
      </c>
      <c r="AW176">
        <f>MAX(0,($B$15+$C$15*BV176)/(1+$D$15*BV176)*BO176/(BQ176+273)*$E$15)</f>
        <v>0</v>
      </c>
      <c r="AX176">
        <f>$B$13*BW176+$C$13*BX176+$F$13*CI176*(1-CL176)</f>
        <v>0</v>
      </c>
      <c r="AY176">
        <f>AX176*AZ176</f>
        <v>0</v>
      </c>
      <c r="AZ176">
        <f>($B$13*$D$11+$C$13*$D$11+$F$13*((CV176+CN176)/MAX(CV176+CN176+CW176, 0.1)*$I$11+CW176/MAX(CV176+CN176+CW176, 0.1)*$J$11))/($B$13+$C$13+$F$13)</f>
        <v>0</v>
      </c>
      <c r="BA176">
        <f>($B$13*$K$11+$C$13*$K$11+$F$13*((CV176+CN176)/MAX(CV176+CN176+CW176, 0.1)*$P$11+CW176/MAX(CV176+CN176+CW176, 0.1)*$Q$11))/($B$13+$C$13+$F$13)</f>
        <v>0</v>
      </c>
      <c r="BB176">
        <v>6</v>
      </c>
      <c r="BC176">
        <v>0.5</v>
      </c>
      <c r="BD176" t="s">
        <v>358</v>
      </c>
      <c r="BE176">
        <v>2</v>
      </c>
      <c r="BF176" t="b">
        <v>1</v>
      </c>
      <c r="BG176">
        <v>1774682421.6</v>
      </c>
      <c r="BH176">
        <v>419.6565000000001</v>
      </c>
      <c r="BI176">
        <v>419.9876</v>
      </c>
      <c r="BJ176">
        <v>21.53559</v>
      </c>
      <c r="BK176">
        <v>21.54978</v>
      </c>
      <c r="BL176">
        <v>420.0177</v>
      </c>
      <c r="BM176">
        <v>21.23781</v>
      </c>
      <c r="BN176">
        <v>499.9716999999999</v>
      </c>
      <c r="BO176">
        <v>101.0236</v>
      </c>
      <c r="BP176">
        <v>0.09995722999999998</v>
      </c>
      <c r="BQ176">
        <v>26.69774</v>
      </c>
      <c r="BR176">
        <v>27.36686</v>
      </c>
      <c r="BS176">
        <v>999.9</v>
      </c>
      <c r="BT176">
        <v>0</v>
      </c>
      <c r="BU176">
        <v>0</v>
      </c>
      <c r="BV176">
        <v>10001.248</v>
      </c>
      <c r="BW176">
        <v>0</v>
      </c>
      <c r="BX176">
        <v>0.3833920000000001</v>
      </c>
      <c r="BY176">
        <v>-0.3311859</v>
      </c>
      <c r="BZ176">
        <v>428.8929</v>
      </c>
      <c r="CA176">
        <v>429.2377</v>
      </c>
      <c r="CB176">
        <v>-0.0141821</v>
      </c>
      <c r="CC176">
        <v>419.9876</v>
      </c>
      <c r="CD176">
        <v>21.54978</v>
      </c>
      <c r="CE176">
        <v>2.175605</v>
      </c>
      <c r="CF176">
        <v>2.177037</v>
      </c>
      <c r="CG176">
        <v>18.78379</v>
      </c>
      <c r="CH176">
        <v>18.79434</v>
      </c>
      <c r="CI176">
        <v>1200.008</v>
      </c>
      <c r="CJ176">
        <v>0</v>
      </c>
      <c r="CK176">
        <v>1</v>
      </c>
      <c r="CL176">
        <v>0</v>
      </c>
      <c r="CM176">
        <v>1.49315</v>
      </c>
      <c r="CN176">
        <v>0</v>
      </c>
      <c r="CO176">
        <v>64.19434</v>
      </c>
      <c r="CP176">
        <v>6138.83</v>
      </c>
      <c r="CQ176">
        <v>38.0124</v>
      </c>
      <c r="CR176">
        <v>39.5</v>
      </c>
      <c r="CS176">
        <v>38.812</v>
      </c>
      <c r="CT176">
        <v>38.02480000000001</v>
      </c>
      <c r="CU176">
        <v>38.187</v>
      </c>
      <c r="CV176">
        <v>0</v>
      </c>
      <c r="CW176">
        <v>1200.008</v>
      </c>
      <c r="CX176">
        <v>0</v>
      </c>
      <c r="CY176">
        <v>1774682423</v>
      </c>
      <c r="CZ176">
        <v>0</v>
      </c>
      <c r="DA176">
        <v>1774666326.5</v>
      </c>
      <c r="DB176" t="s">
        <v>359</v>
      </c>
      <c r="DC176">
        <v>1774666322</v>
      </c>
      <c r="DD176">
        <v>1774666326.5</v>
      </c>
      <c r="DE176">
        <v>2</v>
      </c>
      <c r="DF176">
        <v>0.343</v>
      </c>
      <c r="DG176">
        <v>-0.026</v>
      </c>
      <c r="DH176">
        <v>-0.36</v>
      </c>
      <c r="DI176">
        <v>0.298</v>
      </c>
      <c r="DJ176">
        <v>420</v>
      </c>
      <c r="DK176">
        <v>22</v>
      </c>
      <c r="DL176">
        <v>0.17</v>
      </c>
      <c r="DM176">
        <v>0.02</v>
      </c>
      <c r="DN176">
        <v>-0.35221555</v>
      </c>
      <c r="DO176">
        <v>0.01007905440900578</v>
      </c>
      <c r="DP176">
        <v>0.0278333372459628</v>
      </c>
      <c r="DQ176">
        <v>1</v>
      </c>
      <c r="DR176">
        <v>-0.013290074</v>
      </c>
      <c r="DS176">
        <v>-0.01756620787992492</v>
      </c>
      <c r="DT176">
        <v>0.002139177151442582</v>
      </c>
      <c r="DU176">
        <v>1</v>
      </c>
      <c r="DV176">
        <v>2</v>
      </c>
      <c r="DW176">
        <v>2</v>
      </c>
      <c r="DX176" t="s">
        <v>360</v>
      </c>
      <c r="DY176">
        <v>3.13045</v>
      </c>
      <c r="DZ176">
        <v>2.80653</v>
      </c>
      <c r="EA176">
        <v>0.0997629</v>
      </c>
      <c r="EB176">
        <v>0.099471</v>
      </c>
      <c r="EC176">
        <v>0.105979</v>
      </c>
      <c r="ED176">
        <v>0.105711</v>
      </c>
      <c r="EE176">
        <v>21149.6</v>
      </c>
      <c r="EF176">
        <v>27419.5</v>
      </c>
      <c r="EG176">
        <v>26448.3</v>
      </c>
      <c r="EH176">
        <v>33001</v>
      </c>
      <c r="EI176">
        <v>34925.9</v>
      </c>
      <c r="EJ176">
        <v>40305.6</v>
      </c>
      <c r="EK176">
        <v>41097.6</v>
      </c>
      <c r="EL176">
        <v>46060.6</v>
      </c>
      <c r="EM176">
        <v>2.03482</v>
      </c>
      <c r="EN176">
        <v>2.00085</v>
      </c>
      <c r="EO176">
        <v>0.101943</v>
      </c>
      <c r="EP176">
        <v>0</v>
      </c>
      <c r="EQ176">
        <v>25.6957</v>
      </c>
      <c r="ER176">
        <v>999.9</v>
      </c>
      <c r="ES176">
        <v>67.5</v>
      </c>
      <c r="ET176">
        <v>27.4</v>
      </c>
      <c r="EU176">
        <v>24.483</v>
      </c>
      <c r="EV176">
        <v>61.2826</v>
      </c>
      <c r="EW176">
        <v>31.5825</v>
      </c>
      <c r="EX176">
        <v>1</v>
      </c>
      <c r="EY176">
        <v>0.291969</v>
      </c>
      <c r="EZ176">
        <v>0.446206</v>
      </c>
      <c r="FA176">
        <v>20.278</v>
      </c>
      <c r="FB176">
        <v>5.18989</v>
      </c>
      <c r="FC176">
        <v>11.9441</v>
      </c>
      <c r="FD176">
        <v>4.95565</v>
      </c>
      <c r="FE176">
        <v>3.285</v>
      </c>
      <c r="FF176">
        <v>9999</v>
      </c>
      <c r="FG176">
        <v>9999</v>
      </c>
      <c r="FH176">
        <v>9999</v>
      </c>
      <c r="FI176">
        <v>999.9</v>
      </c>
      <c r="FJ176">
        <v>1.86127</v>
      </c>
      <c r="FK176">
        <v>1.86264</v>
      </c>
      <c r="FL176">
        <v>1.86005</v>
      </c>
      <c r="FM176">
        <v>1.85837</v>
      </c>
      <c r="FN176">
        <v>1.86218</v>
      </c>
      <c r="FO176">
        <v>1.85889</v>
      </c>
      <c r="FP176">
        <v>1.85792</v>
      </c>
      <c r="FQ176">
        <v>1.86081</v>
      </c>
      <c r="FR176">
        <v>0</v>
      </c>
      <c r="FS176">
        <v>0</v>
      </c>
      <c r="FT176">
        <v>0</v>
      </c>
      <c r="FU176">
        <v>4.5</v>
      </c>
      <c r="FV176" t="s">
        <v>361</v>
      </c>
      <c r="FW176" t="s">
        <v>362</v>
      </c>
      <c r="FX176" t="s">
        <v>363</v>
      </c>
      <c r="FY176" t="s">
        <v>364</v>
      </c>
      <c r="FZ176" t="s">
        <v>364</v>
      </c>
      <c r="GA176" t="s">
        <v>363</v>
      </c>
      <c r="GB176">
        <v>0</v>
      </c>
      <c r="GC176">
        <v>100</v>
      </c>
      <c r="GD176">
        <v>100</v>
      </c>
      <c r="GE176">
        <v>-0.362</v>
      </c>
      <c r="GF176">
        <v>0.2978</v>
      </c>
      <c r="GG176">
        <v>-1.589593225013521</v>
      </c>
      <c r="GH176">
        <v>0.00192992804097616</v>
      </c>
      <c r="GI176">
        <v>3.244687122451424E-06</v>
      </c>
      <c r="GJ176">
        <v>-2.087531120305573E-09</v>
      </c>
      <c r="GK176">
        <v>0.05776174702018427</v>
      </c>
      <c r="GL176">
        <v>0.005089068596103195</v>
      </c>
      <c r="GM176">
        <v>0.0003257216593697226</v>
      </c>
      <c r="GN176">
        <v>-1.562898368296355E-06</v>
      </c>
      <c r="GO176">
        <v>0</v>
      </c>
      <c r="GP176">
        <v>1257</v>
      </c>
      <c r="GQ176">
        <v>1</v>
      </c>
      <c r="GR176">
        <v>31</v>
      </c>
      <c r="GS176">
        <v>268.4</v>
      </c>
      <c r="GT176">
        <v>268.3</v>
      </c>
      <c r="GU176">
        <v>1.0791</v>
      </c>
      <c r="GV176">
        <v>2.3938</v>
      </c>
      <c r="GW176">
        <v>1.44775</v>
      </c>
      <c r="GX176">
        <v>2.20337</v>
      </c>
      <c r="GY176">
        <v>1.44653</v>
      </c>
      <c r="GZ176">
        <v>2.33398</v>
      </c>
      <c r="HA176">
        <v>33.1769</v>
      </c>
      <c r="HB176">
        <v>14.7362</v>
      </c>
      <c r="HC176">
        <v>18</v>
      </c>
      <c r="HD176">
        <v>531.639</v>
      </c>
      <c r="HE176">
        <v>523.104</v>
      </c>
      <c r="HF176">
        <v>24.9996</v>
      </c>
      <c r="HG176">
        <v>30.7195</v>
      </c>
      <c r="HH176">
        <v>30.0002</v>
      </c>
      <c r="HI176">
        <v>31.0673</v>
      </c>
      <c r="HJ176">
        <v>31.0713</v>
      </c>
      <c r="HK176">
        <v>21.5676</v>
      </c>
      <c r="HL176">
        <v>20.0583</v>
      </c>
      <c r="HM176">
        <v>100</v>
      </c>
      <c r="HN176">
        <v>25</v>
      </c>
      <c r="HO176">
        <v>420</v>
      </c>
      <c r="HP176">
        <v>21.5</v>
      </c>
      <c r="HQ176">
        <v>103.148</v>
      </c>
      <c r="HR176">
        <v>102.023</v>
      </c>
    </row>
    <row r="177" spans="1:226">
      <c r="A177">
        <v>159</v>
      </c>
      <c r="B177">
        <v>1774682428.5</v>
      </c>
      <c r="C177">
        <v>682.5</v>
      </c>
      <c r="D177" t="s">
        <v>680</v>
      </c>
      <c r="E177" t="s">
        <v>681</v>
      </c>
      <c r="F177">
        <v>5</v>
      </c>
      <c r="I177">
        <v>1774682425.6</v>
      </c>
      <c r="J177">
        <f>(K177)/1000</f>
        <v>0</v>
      </c>
      <c r="K177">
        <f>IF(BF177, AN177, AH177)</f>
        <v>0</v>
      </c>
      <c r="L177">
        <f>IF(BF177, AI177, AG177)</f>
        <v>0</v>
      </c>
      <c r="M177">
        <f>BH177 - IF(AU177&gt;1, L177*BB177*100.0/(AW177), 0)</f>
        <v>0</v>
      </c>
      <c r="N177">
        <f>((T177-J177/2)*M177-L177)/(T177+J177/2)</f>
        <v>0</v>
      </c>
      <c r="O177">
        <f>N177*(BO177+BP177)/1000.0</f>
        <v>0</v>
      </c>
      <c r="P177">
        <f>(BH177 - IF(AU177&gt;1, L177*BB177*100.0/(AW177), 0))*(BO177+BP177)/1000.0</f>
        <v>0</v>
      </c>
      <c r="Q177">
        <f>2.0/((1/S177-1/R177)+SIGN(S177)*SQRT((1/S177-1/R177)*(1/S177-1/R177) + 4*BC177/((BC177+1)*(BC177+1))*(2*1/S177*1/R177-1/R177*1/R177)))</f>
        <v>0</v>
      </c>
      <c r="R177">
        <f>IF(LEFT(BD177,1)&lt;&gt;"0",IF(LEFT(BD177,1)="1",3.0,BE177),$D$5+$E$5*(BV177*BO177/($K$5*1000))+$F$5*(BV177*BO177/($K$5*1000))*MAX(MIN(BB177,$J$5),$I$5)*MAX(MIN(BB177,$J$5),$I$5)+$G$5*MAX(MIN(BB177,$J$5),$I$5)*(BV177*BO177/($K$5*1000))+$H$5*(BV177*BO177/($K$5*1000))*(BV177*BO177/($K$5*1000)))</f>
        <v>0</v>
      </c>
      <c r="S177">
        <f>J177*(1000-(1000*0.61365*exp(17.502*W177/(240.97+W177))/(BO177+BP177)+BJ177)/2)/(1000*0.61365*exp(17.502*W177/(240.97+W177))/(BO177+BP177)-BJ177)</f>
        <v>0</v>
      </c>
      <c r="T177">
        <f>1/((BC177+1)/(Q177/1.6)+1/(R177/1.37)) + BC177/((BC177+1)/(Q177/1.6) + BC177/(R177/1.37))</f>
        <v>0</v>
      </c>
      <c r="U177">
        <f>(AX177*BA177)</f>
        <v>0</v>
      </c>
      <c r="V177">
        <f>(BQ177+(U177+2*0.95*5.67E-8*(((BQ177+$B$9)+273)^4-(BQ177+273)^4)-44100*J177)/(1.84*29.3*R177+8*0.95*5.67E-8*(BQ177+273)^3))</f>
        <v>0</v>
      </c>
      <c r="W177">
        <f>($C$9*BR177+$D$9*BS177+$E$9*V177)</f>
        <v>0</v>
      </c>
      <c r="X177">
        <f>0.61365*exp(17.502*W177/(240.97+W177))</f>
        <v>0</v>
      </c>
      <c r="Y177">
        <f>(Z177/AA177*100)</f>
        <v>0</v>
      </c>
      <c r="Z177">
        <f>BJ177*(BO177+BP177)/1000</f>
        <v>0</v>
      </c>
      <c r="AA177">
        <f>0.61365*exp(17.502*BQ177/(240.97+BQ177))</f>
        <v>0</v>
      </c>
      <c r="AB177">
        <f>(X177-BJ177*(BO177+BP177)/1000)</f>
        <v>0</v>
      </c>
      <c r="AC177">
        <f>(-J177*44100)</f>
        <v>0</v>
      </c>
      <c r="AD177">
        <f>2*29.3*R177*0.92*(BQ177-W177)</f>
        <v>0</v>
      </c>
      <c r="AE177">
        <f>2*0.95*5.67E-8*(((BQ177+$B$9)+273)^4-(W177+273)^4)</f>
        <v>0</v>
      </c>
      <c r="AF177">
        <f>U177+AE177+AC177+AD177</f>
        <v>0</v>
      </c>
      <c r="AG177">
        <f>BN177*AU177*(BI177-BH177*(1000-AU177*BK177)/(1000-AU177*BJ177))/(100*BB177)</f>
        <v>0</v>
      </c>
      <c r="AH177">
        <f>1000*BN177*AU177*(BJ177-BK177)/(100*BB177*(1000-AU177*BJ177))</f>
        <v>0</v>
      </c>
      <c r="AI177">
        <f>(AJ177 - AK177 - BO177*1E3/(8.314*(BQ177+273.15)) * AM177/BN177 * AL177) * BN177/(100*BB177) * (1000 - BK177)/1000</f>
        <v>0</v>
      </c>
      <c r="AJ177">
        <v>429.2509041734704</v>
      </c>
      <c r="AK177">
        <v>428.8835212121213</v>
      </c>
      <c r="AL177">
        <v>1.332655369767619E-05</v>
      </c>
      <c r="AM177">
        <v>61.35787655002243</v>
      </c>
      <c r="AN177">
        <f>(AP177 - AO177 + BO177*1E3/(8.314*(BQ177+273.15)) * AR177/BN177 * AQ177) * BN177/(100*BB177) * 1000/(1000 - AP177)</f>
        <v>0</v>
      </c>
      <c r="AO177">
        <v>21.54908342004305</v>
      </c>
      <c r="AP177">
        <v>21.53673636363636</v>
      </c>
      <c r="AQ177">
        <v>1.122961663945916E-06</v>
      </c>
      <c r="AR177">
        <v>91.88205700752289</v>
      </c>
      <c r="AS177">
        <v>0</v>
      </c>
      <c r="AT177">
        <v>0</v>
      </c>
      <c r="AU177">
        <f>IF(AS177*$H$15&gt;=AW177,1.0,(AW177/(AW177-AS177*$H$15)))</f>
        <v>0</v>
      </c>
      <c r="AV177">
        <f>(AU177-1)*100</f>
        <v>0</v>
      </c>
      <c r="AW177">
        <f>MAX(0,($B$15+$C$15*BV177)/(1+$D$15*BV177)*BO177/(BQ177+273)*$E$15)</f>
        <v>0</v>
      </c>
      <c r="AX177">
        <f>$B$13*BW177+$C$13*BX177+$F$13*CI177*(1-CL177)</f>
        <v>0</v>
      </c>
      <c r="AY177">
        <f>AX177*AZ177</f>
        <v>0</v>
      </c>
      <c r="AZ177">
        <f>($B$13*$D$11+$C$13*$D$11+$F$13*((CV177+CN177)/MAX(CV177+CN177+CW177, 0.1)*$I$11+CW177/MAX(CV177+CN177+CW177, 0.1)*$J$11))/($B$13+$C$13+$F$13)</f>
        <v>0</v>
      </c>
      <c r="BA177">
        <f>($B$13*$K$11+$C$13*$K$11+$F$13*((CV177+CN177)/MAX(CV177+CN177+CW177, 0.1)*$P$11+CW177/MAX(CV177+CN177+CW177, 0.1)*$Q$11))/($B$13+$C$13+$F$13)</f>
        <v>0</v>
      </c>
      <c r="BB177">
        <v>6</v>
      </c>
      <c r="BC177">
        <v>0.5</v>
      </c>
      <c r="BD177" t="s">
        <v>358</v>
      </c>
      <c r="BE177">
        <v>2</v>
      </c>
      <c r="BF177" t="b">
        <v>1</v>
      </c>
      <c r="BG177">
        <v>1774682425.6</v>
      </c>
      <c r="BH177">
        <v>419.6352</v>
      </c>
      <c r="BI177">
        <v>420.0028</v>
      </c>
      <c r="BJ177">
        <v>21.53644</v>
      </c>
      <c r="BK177">
        <v>21.549</v>
      </c>
      <c r="BL177">
        <v>419.9965</v>
      </c>
      <c r="BM177">
        <v>21.23865</v>
      </c>
      <c r="BN177">
        <v>500.0004999999999</v>
      </c>
      <c r="BO177">
        <v>101.0239</v>
      </c>
      <c r="BP177">
        <v>0.1000035</v>
      </c>
      <c r="BQ177">
        <v>26.69611</v>
      </c>
      <c r="BR177">
        <v>27.37033</v>
      </c>
      <c r="BS177">
        <v>999.9</v>
      </c>
      <c r="BT177">
        <v>0</v>
      </c>
      <c r="BU177">
        <v>0</v>
      </c>
      <c r="BV177">
        <v>9996.123</v>
      </c>
      <c r="BW177">
        <v>0</v>
      </c>
      <c r="BX177">
        <v>0.3833920000000001</v>
      </c>
      <c r="BY177">
        <v>-0.3675263</v>
      </c>
      <c r="BZ177">
        <v>428.8717</v>
      </c>
      <c r="CA177">
        <v>429.2527</v>
      </c>
      <c r="CB177">
        <v>-0.01256389</v>
      </c>
      <c r="CC177">
        <v>420.0028</v>
      </c>
      <c r="CD177">
        <v>21.549</v>
      </c>
      <c r="CE177">
        <v>2.175698</v>
      </c>
      <c r="CF177">
        <v>2.176966000000001</v>
      </c>
      <c r="CG177">
        <v>18.78448</v>
      </c>
      <c r="CH177">
        <v>18.79381</v>
      </c>
      <c r="CI177">
        <v>1200.01</v>
      </c>
      <c r="CJ177">
        <v>0</v>
      </c>
      <c r="CK177">
        <v>1</v>
      </c>
      <c r="CL177">
        <v>0</v>
      </c>
      <c r="CM177">
        <v>1.65289</v>
      </c>
      <c r="CN177">
        <v>0</v>
      </c>
      <c r="CO177">
        <v>64.09979000000001</v>
      </c>
      <c r="CP177">
        <v>6138.849</v>
      </c>
      <c r="CQ177">
        <v>38</v>
      </c>
      <c r="CR177">
        <v>39.4811</v>
      </c>
      <c r="CS177">
        <v>38.812</v>
      </c>
      <c r="CT177">
        <v>38.0124</v>
      </c>
      <c r="CU177">
        <v>38.1808</v>
      </c>
      <c r="CV177">
        <v>0</v>
      </c>
      <c r="CW177">
        <v>1200.01</v>
      </c>
      <c r="CX177">
        <v>0</v>
      </c>
      <c r="CY177">
        <v>1774682426.6</v>
      </c>
      <c r="CZ177">
        <v>0</v>
      </c>
      <c r="DA177">
        <v>1774666326.5</v>
      </c>
      <c r="DB177" t="s">
        <v>359</v>
      </c>
      <c r="DC177">
        <v>1774666322</v>
      </c>
      <c r="DD177">
        <v>1774666326.5</v>
      </c>
      <c r="DE177">
        <v>2</v>
      </c>
      <c r="DF177">
        <v>0.343</v>
      </c>
      <c r="DG177">
        <v>-0.026</v>
      </c>
      <c r="DH177">
        <v>-0.36</v>
      </c>
      <c r="DI177">
        <v>0.298</v>
      </c>
      <c r="DJ177">
        <v>420</v>
      </c>
      <c r="DK177">
        <v>22</v>
      </c>
      <c r="DL177">
        <v>0.17</v>
      </c>
      <c r="DM177">
        <v>0.02</v>
      </c>
      <c r="DN177">
        <v>-0.358973</v>
      </c>
      <c r="DO177">
        <v>0.05419789547038255</v>
      </c>
      <c r="DP177">
        <v>0.02609188106784439</v>
      </c>
      <c r="DQ177">
        <v>1</v>
      </c>
      <c r="DR177">
        <v>-0.01365080243902439</v>
      </c>
      <c r="DS177">
        <v>-0.002721953310104538</v>
      </c>
      <c r="DT177">
        <v>0.001620761899199414</v>
      </c>
      <c r="DU177">
        <v>1</v>
      </c>
      <c r="DV177">
        <v>2</v>
      </c>
      <c r="DW177">
        <v>2</v>
      </c>
      <c r="DX177" t="s">
        <v>360</v>
      </c>
      <c r="DY177">
        <v>3.13047</v>
      </c>
      <c r="DZ177">
        <v>2.80636</v>
      </c>
      <c r="EA177">
        <v>0.0997677</v>
      </c>
      <c r="EB177">
        <v>0.0994815</v>
      </c>
      <c r="EC177">
        <v>0.10598</v>
      </c>
      <c r="ED177">
        <v>0.105713</v>
      </c>
      <c r="EE177">
        <v>21149.4</v>
      </c>
      <c r="EF177">
        <v>27419.2</v>
      </c>
      <c r="EG177">
        <v>26448.3</v>
      </c>
      <c r="EH177">
        <v>33001</v>
      </c>
      <c r="EI177">
        <v>34925.8</v>
      </c>
      <c r="EJ177">
        <v>40305.4</v>
      </c>
      <c r="EK177">
        <v>41097.6</v>
      </c>
      <c r="EL177">
        <v>46060.5</v>
      </c>
      <c r="EM177">
        <v>2.0348</v>
      </c>
      <c r="EN177">
        <v>2.00087</v>
      </c>
      <c r="EO177">
        <v>0.103153</v>
      </c>
      <c r="EP177">
        <v>0</v>
      </c>
      <c r="EQ177">
        <v>25.691</v>
      </c>
      <c r="ER177">
        <v>999.9</v>
      </c>
      <c r="ES177">
        <v>67.5</v>
      </c>
      <c r="ET177">
        <v>27.4</v>
      </c>
      <c r="EU177">
        <v>24.4821</v>
      </c>
      <c r="EV177">
        <v>60.8526</v>
      </c>
      <c r="EW177">
        <v>31.6306</v>
      </c>
      <c r="EX177">
        <v>1</v>
      </c>
      <c r="EY177">
        <v>0.291888</v>
      </c>
      <c r="EZ177">
        <v>0.446786</v>
      </c>
      <c r="FA177">
        <v>20.2781</v>
      </c>
      <c r="FB177">
        <v>5.18944</v>
      </c>
      <c r="FC177">
        <v>11.9441</v>
      </c>
      <c r="FD177">
        <v>4.9557</v>
      </c>
      <c r="FE177">
        <v>3.285</v>
      </c>
      <c r="FF177">
        <v>9999</v>
      </c>
      <c r="FG177">
        <v>9999</v>
      </c>
      <c r="FH177">
        <v>9999</v>
      </c>
      <c r="FI177">
        <v>999.9</v>
      </c>
      <c r="FJ177">
        <v>1.86127</v>
      </c>
      <c r="FK177">
        <v>1.86264</v>
      </c>
      <c r="FL177">
        <v>1.86005</v>
      </c>
      <c r="FM177">
        <v>1.85837</v>
      </c>
      <c r="FN177">
        <v>1.86218</v>
      </c>
      <c r="FO177">
        <v>1.85889</v>
      </c>
      <c r="FP177">
        <v>1.85791</v>
      </c>
      <c r="FQ177">
        <v>1.86081</v>
      </c>
      <c r="FR177">
        <v>0</v>
      </c>
      <c r="FS177">
        <v>0</v>
      </c>
      <c r="FT177">
        <v>0</v>
      </c>
      <c r="FU177">
        <v>4.5</v>
      </c>
      <c r="FV177" t="s">
        <v>361</v>
      </c>
      <c r="FW177" t="s">
        <v>362</v>
      </c>
      <c r="FX177" t="s">
        <v>363</v>
      </c>
      <c r="FY177" t="s">
        <v>364</v>
      </c>
      <c r="FZ177" t="s">
        <v>364</v>
      </c>
      <c r="GA177" t="s">
        <v>363</v>
      </c>
      <c r="GB177">
        <v>0</v>
      </c>
      <c r="GC177">
        <v>100</v>
      </c>
      <c r="GD177">
        <v>100</v>
      </c>
      <c r="GE177">
        <v>-0.361</v>
      </c>
      <c r="GF177">
        <v>0.2978</v>
      </c>
      <c r="GG177">
        <v>-1.589593225013521</v>
      </c>
      <c r="GH177">
        <v>0.00192992804097616</v>
      </c>
      <c r="GI177">
        <v>3.244687122451424E-06</v>
      </c>
      <c r="GJ177">
        <v>-2.087531120305573E-09</v>
      </c>
      <c r="GK177">
        <v>0.05776174702018427</v>
      </c>
      <c r="GL177">
        <v>0.005089068596103195</v>
      </c>
      <c r="GM177">
        <v>0.0003257216593697226</v>
      </c>
      <c r="GN177">
        <v>-1.562898368296355E-06</v>
      </c>
      <c r="GO177">
        <v>0</v>
      </c>
      <c r="GP177">
        <v>1257</v>
      </c>
      <c r="GQ177">
        <v>1</v>
      </c>
      <c r="GR177">
        <v>31</v>
      </c>
      <c r="GS177">
        <v>268.4</v>
      </c>
      <c r="GT177">
        <v>268.4</v>
      </c>
      <c r="GU177">
        <v>1.07788</v>
      </c>
      <c r="GV177">
        <v>2.38892</v>
      </c>
      <c r="GW177">
        <v>1.44775</v>
      </c>
      <c r="GX177">
        <v>2.20215</v>
      </c>
      <c r="GY177">
        <v>1.44653</v>
      </c>
      <c r="GZ177">
        <v>2.36206</v>
      </c>
      <c r="HA177">
        <v>33.1545</v>
      </c>
      <c r="HB177">
        <v>14.7362</v>
      </c>
      <c r="HC177">
        <v>18</v>
      </c>
      <c r="HD177">
        <v>531.623</v>
      </c>
      <c r="HE177">
        <v>523.121</v>
      </c>
      <c r="HF177">
        <v>24.9999</v>
      </c>
      <c r="HG177">
        <v>30.7199</v>
      </c>
      <c r="HH177">
        <v>30</v>
      </c>
      <c r="HI177">
        <v>31.0673</v>
      </c>
      <c r="HJ177">
        <v>31.0713</v>
      </c>
      <c r="HK177">
        <v>21.5661</v>
      </c>
      <c r="HL177">
        <v>20.0583</v>
      </c>
      <c r="HM177">
        <v>100</v>
      </c>
      <c r="HN177">
        <v>25</v>
      </c>
      <c r="HO177">
        <v>420</v>
      </c>
      <c r="HP177">
        <v>21.5</v>
      </c>
      <c r="HQ177">
        <v>103.147</v>
      </c>
      <c r="HR177">
        <v>102.023</v>
      </c>
    </row>
    <row r="178" spans="1:226">
      <c r="A178">
        <v>160</v>
      </c>
      <c r="B178">
        <v>1774682432.5</v>
      </c>
      <c r="C178">
        <v>686.5</v>
      </c>
      <c r="D178" t="s">
        <v>682</v>
      </c>
      <c r="E178" t="s">
        <v>683</v>
      </c>
      <c r="F178">
        <v>5</v>
      </c>
      <c r="I178">
        <v>1774682429.6</v>
      </c>
      <c r="J178">
        <f>(K178)/1000</f>
        <v>0</v>
      </c>
      <c r="K178">
        <f>IF(BF178, AN178, AH178)</f>
        <v>0</v>
      </c>
      <c r="L178">
        <f>IF(BF178, AI178, AG178)</f>
        <v>0</v>
      </c>
      <c r="M178">
        <f>BH178 - IF(AU178&gt;1, L178*BB178*100.0/(AW178), 0)</f>
        <v>0</v>
      </c>
      <c r="N178">
        <f>((T178-J178/2)*M178-L178)/(T178+J178/2)</f>
        <v>0</v>
      </c>
      <c r="O178">
        <f>N178*(BO178+BP178)/1000.0</f>
        <v>0</v>
      </c>
      <c r="P178">
        <f>(BH178 - IF(AU178&gt;1, L178*BB178*100.0/(AW178), 0))*(BO178+BP178)/1000.0</f>
        <v>0</v>
      </c>
      <c r="Q178">
        <f>2.0/((1/S178-1/R178)+SIGN(S178)*SQRT((1/S178-1/R178)*(1/S178-1/R178) + 4*BC178/((BC178+1)*(BC178+1))*(2*1/S178*1/R178-1/R178*1/R178)))</f>
        <v>0</v>
      </c>
      <c r="R178">
        <f>IF(LEFT(BD178,1)&lt;&gt;"0",IF(LEFT(BD178,1)="1",3.0,BE178),$D$5+$E$5*(BV178*BO178/($K$5*1000))+$F$5*(BV178*BO178/($K$5*1000))*MAX(MIN(BB178,$J$5),$I$5)*MAX(MIN(BB178,$J$5),$I$5)+$G$5*MAX(MIN(BB178,$J$5),$I$5)*(BV178*BO178/($K$5*1000))+$H$5*(BV178*BO178/($K$5*1000))*(BV178*BO178/($K$5*1000)))</f>
        <v>0</v>
      </c>
      <c r="S178">
        <f>J178*(1000-(1000*0.61365*exp(17.502*W178/(240.97+W178))/(BO178+BP178)+BJ178)/2)/(1000*0.61365*exp(17.502*W178/(240.97+W178))/(BO178+BP178)-BJ178)</f>
        <v>0</v>
      </c>
      <c r="T178">
        <f>1/((BC178+1)/(Q178/1.6)+1/(R178/1.37)) + BC178/((BC178+1)/(Q178/1.6) + BC178/(R178/1.37))</f>
        <v>0</v>
      </c>
      <c r="U178">
        <f>(AX178*BA178)</f>
        <v>0</v>
      </c>
      <c r="V178">
        <f>(BQ178+(U178+2*0.95*5.67E-8*(((BQ178+$B$9)+273)^4-(BQ178+273)^4)-44100*J178)/(1.84*29.3*R178+8*0.95*5.67E-8*(BQ178+273)^3))</f>
        <v>0</v>
      </c>
      <c r="W178">
        <f>($C$9*BR178+$D$9*BS178+$E$9*V178)</f>
        <v>0</v>
      </c>
      <c r="X178">
        <f>0.61365*exp(17.502*W178/(240.97+W178))</f>
        <v>0</v>
      </c>
      <c r="Y178">
        <f>(Z178/AA178*100)</f>
        <v>0</v>
      </c>
      <c r="Z178">
        <f>BJ178*(BO178+BP178)/1000</f>
        <v>0</v>
      </c>
      <c r="AA178">
        <f>0.61365*exp(17.502*BQ178/(240.97+BQ178))</f>
        <v>0</v>
      </c>
      <c r="AB178">
        <f>(X178-BJ178*(BO178+BP178)/1000)</f>
        <v>0</v>
      </c>
      <c r="AC178">
        <f>(-J178*44100)</f>
        <v>0</v>
      </c>
      <c r="AD178">
        <f>2*29.3*R178*0.92*(BQ178-W178)</f>
        <v>0</v>
      </c>
      <c r="AE178">
        <f>2*0.95*5.67E-8*(((BQ178+$B$9)+273)^4-(W178+273)^4)</f>
        <v>0</v>
      </c>
      <c r="AF178">
        <f>U178+AE178+AC178+AD178</f>
        <v>0</v>
      </c>
      <c r="AG178">
        <f>BN178*AU178*(BI178-BH178*(1000-AU178*BK178)/(1000-AU178*BJ178))/(100*BB178)</f>
        <v>0</v>
      </c>
      <c r="AH178">
        <f>1000*BN178*AU178*(BJ178-BK178)/(100*BB178*(1000-AU178*BJ178))</f>
        <v>0</v>
      </c>
      <c r="AI178">
        <f>(AJ178 - AK178 - BO178*1E3/(8.314*(BQ178+273.15)) * AM178/BN178 * AL178) * BN178/(100*BB178) * (1000 - BK178)/1000</f>
        <v>0</v>
      </c>
      <c r="AJ178">
        <v>429.2545139353242</v>
      </c>
      <c r="AK178">
        <v>428.8735696969695</v>
      </c>
      <c r="AL178">
        <v>-1.063761614425348E-05</v>
      </c>
      <c r="AM178">
        <v>61.35787655002243</v>
      </c>
      <c r="AN178">
        <f>(AP178 - AO178 + BO178*1E3/(8.314*(BQ178+273.15)) * AR178/BN178 * AQ178) * BN178/(100*BB178) * 1000/(1000 - AP178)</f>
        <v>0</v>
      </c>
      <c r="AO178">
        <v>21.54912716738406</v>
      </c>
      <c r="AP178">
        <v>21.536806993007</v>
      </c>
      <c r="AQ178">
        <v>-1.716750659942813E-07</v>
      </c>
      <c r="AR178">
        <v>91.88205700752289</v>
      </c>
      <c r="AS178">
        <v>0</v>
      </c>
      <c r="AT178">
        <v>0</v>
      </c>
      <c r="AU178">
        <f>IF(AS178*$H$15&gt;=AW178,1.0,(AW178/(AW178-AS178*$H$15)))</f>
        <v>0</v>
      </c>
      <c r="AV178">
        <f>(AU178-1)*100</f>
        <v>0</v>
      </c>
      <c r="AW178">
        <f>MAX(0,($B$15+$C$15*BV178)/(1+$D$15*BV178)*BO178/(BQ178+273)*$E$15)</f>
        <v>0</v>
      </c>
      <c r="AX178">
        <f>$B$13*BW178+$C$13*BX178+$F$13*CI178*(1-CL178)</f>
        <v>0</v>
      </c>
      <c r="AY178">
        <f>AX178*AZ178</f>
        <v>0</v>
      </c>
      <c r="AZ178">
        <f>($B$13*$D$11+$C$13*$D$11+$F$13*((CV178+CN178)/MAX(CV178+CN178+CW178, 0.1)*$I$11+CW178/MAX(CV178+CN178+CW178, 0.1)*$J$11))/($B$13+$C$13+$F$13)</f>
        <v>0</v>
      </c>
      <c r="BA178">
        <f>($B$13*$K$11+$C$13*$K$11+$F$13*((CV178+CN178)/MAX(CV178+CN178+CW178, 0.1)*$P$11+CW178/MAX(CV178+CN178+CW178, 0.1)*$Q$11))/($B$13+$C$13+$F$13)</f>
        <v>0</v>
      </c>
      <c r="BB178">
        <v>6</v>
      </c>
      <c r="BC178">
        <v>0.5</v>
      </c>
      <c r="BD178" t="s">
        <v>358</v>
      </c>
      <c r="BE178">
        <v>2</v>
      </c>
      <c r="BF178" t="b">
        <v>1</v>
      </c>
      <c r="BG178">
        <v>1774682429.6</v>
      </c>
      <c r="BH178">
        <v>419.6422000000001</v>
      </c>
      <c r="BI178">
        <v>420.0152999999999</v>
      </c>
      <c r="BJ178">
        <v>21.53677</v>
      </c>
      <c r="BK178">
        <v>21.54952</v>
      </c>
      <c r="BL178">
        <v>420.0036</v>
      </c>
      <c r="BM178">
        <v>21.23897</v>
      </c>
      <c r="BN178">
        <v>499.9827999999999</v>
      </c>
      <c r="BO178">
        <v>101.0242</v>
      </c>
      <c r="BP178">
        <v>0.09997629999999999</v>
      </c>
      <c r="BQ178">
        <v>26.69326</v>
      </c>
      <c r="BR178">
        <v>27.37314</v>
      </c>
      <c r="BS178">
        <v>999.9</v>
      </c>
      <c r="BT178">
        <v>0</v>
      </c>
      <c r="BU178">
        <v>0</v>
      </c>
      <c r="BV178">
        <v>10004.25</v>
      </c>
      <c r="BW178">
        <v>0</v>
      </c>
      <c r="BX178">
        <v>0.3833920000000001</v>
      </c>
      <c r="BY178">
        <v>-0.3730807</v>
      </c>
      <c r="BZ178">
        <v>428.879</v>
      </c>
      <c r="CA178">
        <v>429.2657</v>
      </c>
      <c r="CB178">
        <v>-0.0127571</v>
      </c>
      <c r="CC178">
        <v>420.0152999999999</v>
      </c>
      <c r="CD178">
        <v>21.54952</v>
      </c>
      <c r="CE178">
        <v>2.175736</v>
      </c>
      <c r="CF178">
        <v>2.177023</v>
      </c>
      <c r="CG178">
        <v>18.78475</v>
      </c>
      <c r="CH178">
        <v>18.79423</v>
      </c>
      <c r="CI178">
        <v>1199.998</v>
      </c>
      <c r="CJ178">
        <v>0</v>
      </c>
      <c r="CK178">
        <v>1</v>
      </c>
      <c r="CL178">
        <v>0</v>
      </c>
      <c r="CM178">
        <v>1.66708</v>
      </c>
      <c r="CN178">
        <v>0</v>
      </c>
      <c r="CO178">
        <v>63.80517999999999</v>
      </c>
      <c r="CP178">
        <v>6138.788</v>
      </c>
      <c r="CQ178">
        <v>37.9559</v>
      </c>
      <c r="CR178">
        <v>39.4811</v>
      </c>
      <c r="CS178">
        <v>38.812</v>
      </c>
      <c r="CT178">
        <v>38</v>
      </c>
      <c r="CU178">
        <v>38.1374</v>
      </c>
      <c r="CV178">
        <v>0</v>
      </c>
      <c r="CW178">
        <v>1199.998</v>
      </c>
      <c r="CX178">
        <v>0</v>
      </c>
      <c r="CY178">
        <v>1774682430.8</v>
      </c>
      <c r="CZ178">
        <v>0</v>
      </c>
      <c r="DA178">
        <v>1774666326.5</v>
      </c>
      <c r="DB178" t="s">
        <v>359</v>
      </c>
      <c r="DC178">
        <v>1774666322</v>
      </c>
      <c r="DD178">
        <v>1774666326.5</v>
      </c>
      <c r="DE178">
        <v>2</v>
      </c>
      <c r="DF178">
        <v>0.343</v>
      </c>
      <c r="DG178">
        <v>-0.026</v>
      </c>
      <c r="DH178">
        <v>-0.36</v>
      </c>
      <c r="DI178">
        <v>0.298</v>
      </c>
      <c r="DJ178">
        <v>420</v>
      </c>
      <c r="DK178">
        <v>22</v>
      </c>
      <c r="DL178">
        <v>0.17</v>
      </c>
      <c r="DM178">
        <v>0.02</v>
      </c>
      <c r="DN178">
        <v>-0.36179125</v>
      </c>
      <c r="DO178">
        <v>0.04446920825515897</v>
      </c>
      <c r="DP178">
        <v>0.02668234507848776</v>
      </c>
      <c r="DQ178">
        <v>1</v>
      </c>
      <c r="DR178">
        <v>-0.01386986</v>
      </c>
      <c r="DS178">
        <v>0.009152857035647296</v>
      </c>
      <c r="DT178">
        <v>0.001435024536514969</v>
      </c>
      <c r="DU178">
        <v>1</v>
      </c>
      <c r="DV178">
        <v>2</v>
      </c>
      <c r="DW178">
        <v>2</v>
      </c>
      <c r="DX178" t="s">
        <v>360</v>
      </c>
      <c r="DY178">
        <v>3.1305</v>
      </c>
      <c r="DZ178">
        <v>2.80655</v>
      </c>
      <c r="EA178">
        <v>0.099763</v>
      </c>
      <c r="EB178">
        <v>0.0994786</v>
      </c>
      <c r="EC178">
        <v>0.105979</v>
      </c>
      <c r="ED178">
        <v>0.105715</v>
      </c>
      <c r="EE178">
        <v>21149.5</v>
      </c>
      <c r="EF178">
        <v>27419.3</v>
      </c>
      <c r="EG178">
        <v>26448.3</v>
      </c>
      <c r="EH178">
        <v>33001</v>
      </c>
      <c r="EI178">
        <v>34925.8</v>
      </c>
      <c r="EJ178">
        <v>40305.6</v>
      </c>
      <c r="EK178">
        <v>41097.6</v>
      </c>
      <c r="EL178">
        <v>46060.9</v>
      </c>
      <c r="EM178">
        <v>2.03513</v>
      </c>
      <c r="EN178">
        <v>2.00063</v>
      </c>
      <c r="EO178">
        <v>0.102594</v>
      </c>
      <c r="EP178">
        <v>0</v>
      </c>
      <c r="EQ178">
        <v>25.6867</v>
      </c>
      <c r="ER178">
        <v>999.9</v>
      </c>
      <c r="ES178">
        <v>67.5</v>
      </c>
      <c r="ET178">
        <v>27.4</v>
      </c>
      <c r="EU178">
        <v>24.483</v>
      </c>
      <c r="EV178">
        <v>61.2626</v>
      </c>
      <c r="EW178">
        <v>31.7428</v>
      </c>
      <c r="EX178">
        <v>1</v>
      </c>
      <c r="EY178">
        <v>0.292132</v>
      </c>
      <c r="EZ178">
        <v>0.448094</v>
      </c>
      <c r="FA178">
        <v>20.2781</v>
      </c>
      <c r="FB178">
        <v>5.18899</v>
      </c>
      <c r="FC178">
        <v>11.9441</v>
      </c>
      <c r="FD178">
        <v>4.95565</v>
      </c>
      <c r="FE178">
        <v>3.285</v>
      </c>
      <c r="FF178">
        <v>9999</v>
      </c>
      <c r="FG178">
        <v>9999</v>
      </c>
      <c r="FH178">
        <v>9999</v>
      </c>
      <c r="FI178">
        <v>999.9</v>
      </c>
      <c r="FJ178">
        <v>1.86127</v>
      </c>
      <c r="FK178">
        <v>1.86264</v>
      </c>
      <c r="FL178">
        <v>1.86005</v>
      </c>
      <c r="FM178">
        <v>1.85837</v>
      </c>
      <c r="FN178">
        <v>1.86217</v>
      </c>
      <c r="FO178">
        <v>1.85889</v>
      </c>
      <c r="FP178">
        <v>1.85791</v>
      </c>
      <c r="FQ178">
        <v>1.86081</v>
      </c>
      <c r="FR178">
        <v>0</v>
      </c>
      <c r="FS178">
        <v>0</v>
      </c>
      <c r="FT178">
        <v>0</v>
      </c>
      <c r="FU178">
        <v>4.5</v>
      </c>
      <c r="FV178" t="s">
        <v>361</v>
      </c>
      <c r="FW178" t="s">
        <v>362</v>
      </c>
      <c r="FX178" t="s">
        <v>363</v>
      </c>
      <c r="FY178" t="s">
        <v>364</v>
      </c>
      <c r="FZ178" t="s">
        <v>364</v>
      </c>
      <c r="GA178" t="s">
        <v>363</v>
      </c>
      <c r="GB178">
        <v>0</v>
      </c>
      <c r="GC178">
        <v>100</v>
      </c>
      <c r="GD178">
        <v>100</v>
      </c>
      <c r="GE178">
        <v>-0.361</v>
      </c>
      <c r="GF178">
        <v>0.2978</v>
      </c>
      <c r="GG178">
        <v>-1.589593225013521</v>
      </c>
      <c r="GH178">
        <v>0.00192992804097616</v>
      </c>
      <c r="GI178">
        <v>3.244687122451424E-06</v>
      </c>
      <c r="GJ178">
        <v>-2.087531120305573E-09</v>
      </c>
      <c r="GK178">
        <v>0.05776174702018427</v>
      </c>
      <c r="GL178">
        <v>0.005089068596103195</v>
      </c>
      <c r="GM178">
        <v>0.0003257216593697226</v>
      </c>
      <c r="GN178">
        <v>-1.562898368296355E-06</v>
      </c>
      <c r="GO178">
        <v>0</v>
      </c>
      <c r="GP178">
        <v>1257</v>
      </c>
      <c r="GQ178">
        <v>1</v>
      </c>
      <c r="GR178">
        <v>31</v>
      </c>
      <c r="GS178">
        <v>268.5</v>
      </c>
      <c r="GT178">
        <v>268.4</v>
      </c>
      <c r="GU178">
        <v>1.07788</v>
      </c>
      <c r="GV178">
        <v>2.38403</v>
      </c>
      <c r="GW178">
        <v>1.44775</v>
      </c>
      <c r="GX178">
        <v>2.20215</v>
      </c>
      <c r="GY178">
        <v>1.44653</v>
      </c>
      <c r="GZ178">
        <v>2.38037</v>
      </c>
      <c r="HA178">
        <v>33.1769</v>
      </c>
      <c r="HB178">
        <v>14.7362</v>
      </c>
      <c r="HC178">
        <v>18</v>
      </c>
      <c r="HD178">
        <v>531.829</v>
      </c>
      <c r="HE178">
        <v>522.958</v>
      </c>
      <c r="HF178">
        <v>25.0001</v>
      </c>
      <c r="HG178">
        <v>30.7199</v>
      </c>
      <c r="HH178">
        <v>30.0002</v>
      </c>
      <c r="HI178">
        <v>31.0673</v>
      </c>
      <c r="HJ178">
        <v>31.0722</v>
      </c>
      <c r="HK178">
        <v>21.5645</v>
      </c>
      <c r="HL178">
        <v>20.0583</v>
      </c>
      <c r="HM178">
        <v>100</v>
      </c>
      <c r="HN178">
        <v>25</v>
      </c>
      <c r="HO178">
        <v>420</v>
      </c>
      <c r="HP178">
        <v>21.5</v>
      </c>
      <c r="HQ178">
        <v>103.147</v>
      </c>
      <c r="HR178">
        <v>102.023</v>
      </c>
    </row>
    <row r="179" spans="1:226">
      <c r="A179">
        <v>161</v>
      </c>
      <c r="B179">
        <v>1774682436.5</v>
      </c>
      <c r="C179">
        <v>690.5</v>
      </c>
      <c r="D179" t="s">
        <v>684</v>
      </c>
      <c r="E179" t="s">
        <v>685</v>
      </c>
      <c r="F179">
        <v>5</v>
      </c>
      <c r="I179">
        <v>1774682433.6</v>
      </c>
      <c r="J179">
        <f>(K179)/1000</f>
        <v>0</v>
      </c>
      <c r="K179">
        <f>IF(BF179, AN179, AH179)</f>
        <v>0</v>
      </c>
      <c r="L179">
        <f>IF(BF179, AI179, AG179)</f>
        <v>0</v>
      </c>
      <c r="M179">
        <f>BH179 - IF(AU179&gt;1, L179*BB179*100.0/(AW179), 0)</f>
        <v>0</v>
      </c>
      <c r="N179">
        <f>((T179-J179/2)*M179-L179)/(T179+J179/2)</f>
        <v>0</v>
      </c>
      <c r="O179">
        <f>N179*(BO179+BP179)/1000.0</f>
        <v>0</v>
      </c>
      <c r="P179">
        <f>(BH179 - IF(AU179&gt;1, L179*BB179*100.0/(AW179), 0))*(BO179+BP179)/1000.0</f>
        <v>0</v>
      </c>
      <c r="Q179">
        <f>2.0/((1/S179-1/R179)+SIGN(S179)*SQRT((1/S179-1/R179)*(1/S179-1/R179) + 4*BC179/((BC179+1)*(BC179+1))*(2*1/S179*1/R179-1/R179*1/R179)))</f>
        <v>0</v>
      </c>
      <c r="R179">
        <f>IF(LEFT(BD179,1)&lt;&gt;"0",IF(LEFT(BD179,1)="1",3.0,BE179),$D$5+$E$5*(BV179*BO179/($K$5*1000))+$F$5*(BV179*BO179/($K$5*1000))*MAX(MIN(BB179,$J$5),$I$5)*MAX(MIN(BB179,$J$5),$I$5)+$G$5*MAX(MIN(BB179,$J$5),$I$5)*(BV179*BO179/($K$5*1000))+$H$5*(BV179*BO179/($K$5*1000))*(BV179*BO179/($K$5*1000)))</f>
        <v>0</v>
      </c>
      <c r="S179">
        <f>J179*(1000-(1000*0.61365*exp(17.502*W179/(240.97+W179))/(BO179+BP179)+BJ179)/2)/(1000*0.61365*exp(17.502*W179/(240.97+W179))/(BO179+BP179)-BJ179)</f>
        <v>0</v>
      </c>
      <c r="T179">
        <f>1/((BC179+1)/(Q179/1.6)+1/(R179/1.37)) + BC179/((BC179+1)/(Q179/1.6) + BC179/(R179/1.37))</f>
        <v>0</v>
      </c>
      <c r="U179">
        <f>(AX179*BA179)</f>
        <v>0</v>
      </c>
      <c r="V179">
        <f>(BQ179+(U179+2*0.95*5.67E-8*(((BQ179+$B$9)+273)^4-(BQ179+273)^4)-44100*J179)/(1.84*29.3*R179+8*0.95*5.67E-8*(BQ179+273)^3))</f>
        <v>0</v>
      </c>
      <c r="W179">
        <f>($C$9*BR179+$D$9*BS179+$E$9*V179)</f>
        <v>0</v>
      </c>
      <c r="X179">
        <f>0.61365*exp(17.502*W179/(240.97+W179))</f>
        <v>0</v>
      </c>
      <c r="Y179">
        <f>(Z179/AA179*100)</f>
        <v>0</v>
      </c>
      <c r="Z179">
        <f>BJ179*(BO179+BP179)/1000</f>
        <v>0</v>
      </c>
      <c r="AA179">
        <f>0.61365*exp(17.502*BQ179/(240.97+BQ179))</f>
        <v>0</v>
      </c>
      <c r="AB179">
        <f>(X179-BJ179*(BO179+BP179)/1000)</f>
        <v>0</v>
      </c>
      <c r="AC179">
        <f>(-J179*44100)</f>
        <v>0</v>
      </c>
      <c r="AD179">
        <f>2*29.3*R179*0.92*(BQ179-W179)</f>
        <v>0</v>
      </c>
      <c r="AE179">
        <f>2*0.95*5.67E-8*(((BQ179+$B$9)+273)^4-(W179+273)^4)</f>
        <v>0</v>
      </c>
      <c r="AF179">
        <f>U179+AE179+AC179+AD179</f>
        <v>0</v>
      </c>
      <c r="AG179">
        <f>BN179*AU179*(BI179-BH179*(1000-AU179*BK179)/(1000-AU179*BJ179))/(100*BB179)</f>
        <v>0</v>
      </c>
      <c r="AH179">
        <f>1000*BN179*AU179*(BJ179-BK179)/(100*BB179*(1000-AU179*BJ179))</f>
        <v>0</v>
      </c>
      <c r="AI179">
        <f>(AJ179 - AK179 - BO179*1E3/(8.314*(BQ179+273.15)) * AM179/BN179 * AL179) * BN179/(100*BB179) * (1000 - BK179)/1000</f>
        <v>0</v>
      </c>
      <c r="AJ179">
        <v>429.2950528600321</v>
      </c>
      <c r="AK179">
        <v>428.8604424242423</v>
      </c>
      <c r="AL179">
        <v>-2.509261850592531E-06</v>
      </c>
      <c r="AM179">
        <v>61.35787655002243</v>
      </c>
      <c r="AN179">
        <f>(AP179 - AO179 + BO179*1E3/(8.314*(BQ179+273.15)) * AR179/BN179 * AQ179) * BN179/(100*BB179) * 1000/(1000 - AP179)</f>
        <v>0</v>
      </c>
      <c r="AO179">
        <v>21.55069172812704</v>
      </c>
      <c r="AP179">
        <v>21.53667692307694</v>
      </c>
      <c r="AQ179">
        <v>8.246431338355634E-07</v>
      </c>
      <c r="AR179">
        <v>91.88205700752289</v>
      </c>
      <c r="AS179">
        <v>0</v>
      </c>
      <c r="AT179">
        <v>0</v>
      </c>
      <c r="AU179">
        <f>IF(AS179*$H$15&gt;=AW179,1.0,(AW179/(AW179-AS179*$H$15)))</f>
        <v>0</v>
      </c>
      <c r="AV179">
        <f>(AU179-1)*100</f>
        <v>0</v>
      </c>
      <c r="AW179">
        <f>MAX(0,($B$15+$C$15*BV179)/(1+$D$15*BV179)*BO179/(BQ179+273)*$E$15)</f>
        <v>0</v>
      </c>
      <c r="AX179">
        <f>$B$13*BW179+$C$13*BX179+$F$13*CI179*(1-CL179)</f>
        <v>0</v>
      </c>
      <c r="AY179">
        <f>AX179*AZ179</f>
        <v>0</v>
      </c>
      <c r="AZ179">
        <f>($B$13*$D$11+$C$13*$D$11+$F$13*((CV179+CN179)/MAX(CV179+CN179+CW179, 0.1)*$I$11+CW179/MAX(CV179+CN179+CW179, 0.1)*$J$11))/($B$13+$C$13+$F$13)</f>
        <v>0</v>
      </c>
      <c r="BA179">
        <f>($B$13*$K$11+$C$13*$K$11+$F$13*((CV179+CN179)/MAX(CV179+CN179+CW179, 0.1)*$P$11+CW179/MAX(CV179+CN179+CW179, 0.1)*$Q$11))/($B$13+$C$13+$F$13)</f>
        <v>0</v>
      </c>
      <c r="BB179">
        <v>6</v>
      </c>
      <c r="BC179">
        <v>0.5</v>
      </c>
      <c r="BD179" t="s">
        <v>358</v>
      </c>
      <c r="BE179">
        <v>2</v>
      </c>
      <c r="BF179" t="b">
        <v>1</v>
      </c>
      <c r="BG179">
        <v>1774682433.6</v>
      </c>
      <c r="BH179">
        <v>419.6277</v>
      </c>
      <c r="BI179">
        <v>420.0272</v>
      </c>
      <c r="BJ179">
        <v>21.53685</v>
      </c>
      <c r="BK179">
        <v>21.55051</v>
      </c>
      <c r="BL179">
        <v>419.9891</v>
      </c>
      <c r="BM179">
        <v>21.23904</v>
      </c>
      <c r="BN179">
        <v>500.0303</v>
      </c>
      <c r="BO179">
        <v>101.0233</v>
      </c>
      <c r="BP179">
        <v>0.10010873</v>
      </c>
      <c r="BQ179">
        <v>26.68841</v>
      </c>
      <c r="BR179">
        <v>27.36746</v>
      </c>
      <c r="BS179">
        <v>999.9</v>
      </c>
      <c r="BT179">
        <v>0</v>
      </c>
      <c r="BU179">
        <v>0</v>
      </c>
      <c r="BV179">
        <v>9991.941000000001</v>
      </c>
      <c r="BW179">
        <v>0</v>
      </c>
      <c r="BX179">
        <v>0.3833920000000001</v>
      </c>
      <c r="BY179">
        <v>-0.3995393</v>
      </c>
      <c r="BZ179">
        <v>428.8641</v>
      </c>
      <c r="CA179">
        <v>429.2784</v>
      </c>
      <c r="CB179">
        <v>-0.01365872</v>
      </c>
      <c r="CC179">
        <v>420.0272</v>
      </c>
      <c r="CD179">
        <v>21.55051</v>
      </c>
      <c r="CE179">
        <v>2.175721</v>
      </c>
      <c r="CF179">
        <v>2.177102</v>
      </c>
      <c r="CG179">
        <v>18.78465</v>
      </c>
      <c r="CH179">
        <v>18.7948</v>
      </c>
      <c r="CI179">
        <v>1200</v>
      </c>
      <c r="CJ179">
        <v>0</v>
      </c>
      <c r="CK179">
        <v>1</v>
      </c>
      <c r="CL179">
        <v>0</v>
      </c>
      <c r="CM179">
        <v>1.59323</v>
      </c>
      <c r="CN179">
        <v>0</v>
      </c>
      <c r="CO179">
        <v>63.83955000000001</v>
      </c>
      <c r="CP179">
        <v>6138.801</v>
      </c>
      <c r="CQ179">
        <v>37.937</v>
      </c>
      <c r="CR179">
        <v>39.4937</v>
      </c>
      <c r="CS179">
        <v>38.812</v>
      </c>
      <c r="CT179">
        <v>38</v>
      </c>
      <c r="CU179">
        <v>38.125</v>
      </c>
      <c r="CV179">
        <v>0</v>
      </c>
      <c r="CW179">
        <v>1200</v>
      </c>
      <c r="CX179">
        <v>0</v>
      </c>
      <c r="CY179">
        <v>1774682435</v>
      </c>
      <c r="CZ179">
        <v>0</v>
      </c>
      <c r="DA179">
        <v>1774666326.5</v>
      </c>
      <c r="DB179" t="s">
        <v>359</v>
      </c>
      <c r="DC179">
        <v>1774666322</v>
      </c>
      <c r="DD179">
        <v>1774666326.5</v>
      </c>
      <c r="DE179">
        <v>2</v>
      </c>
      <c r="DF179">
        <v>0.343</v>
      </c>
      <c r="DG179">
        <v>-0.026</v>
      </c>
      <c r="DH179">
        <v>-0.36</v>
      </c>
      <c r="DI179">
        <v>0.298</v>
      </c>
      <c r="DJ179">
        <v>420</v>
      </c>
      <c r="DK179">
        <v>22</v>
      </c>
      <c r="DL179">
        <v>0.17</v>
      </c>
      <c r="DM179">
        <v>0.02</v>
      </c>
      <c r="DN179">
        <v>-0.365519</v>
      </c>
      <c r="DO179">
        <v>-0.2124314296435265</v>
      </c>
      <c r="DP179">
        <v>0.03098027597197934</v>
      </c>
      <c r="DQ179">
        <v>0</v>
      </c>
      <c r="DR179">
        <v>-0.013692285</v>
      </c>
      <c r="DS179">
        <v>0.007019452908067574</v>
      </c>
      <c r="DT179">
        <v>0.001264736162318054</v>
      </c>
      <c r="DU179">
        <v>1</v>
      </c>
      <c r="DV179">
        <v>1</v>
      </c>
      <c r="DW179">
        <v>2</v>
      </c>
      <c r="DX179" t="s">
        <v>367</v>
      </c>
      <c r="DY179">
        <v>3.13045</v>
      </c>
      <c r="DZ179">
        <v>2.80633</v>
      </c>
      <c r="EA179">
        <v>0.09976400000000001</v>
      </c>
      <c r="EB179">
        <v>0.09947540000000001</v>
      </c>
      <c r="EC179">
        <v>0.105979</v>
      </c>
      <c r="ED179">
        <v>0.105713</v>
      </c>
      <c r="EE179">
        <v>21149.5</v>
      </c>
      <c r="EF179">
        <v>27419.3</v>
      </c>
      <c r="EG179">
        <v>26448.3</v>
      </c>
      <c r="EH179">
        <v>33000.9</v>
      </c>
      <c r="EI179">
        <v>34925.9</v>
      </c>
      <c r="EJ179">
        <v>40305.4</v>
      </c>
      <c r="EK179">
        <v>41097.7</v>
      </c>
      <c r="EL179">
        <v>46060.6</v>
      </c>
      <c r="EM179">
        <v>2.03495</v>
      </c>
      <c r="EN179">
        <v>2.00082</v>
      </c>
      <c r="EO179">
        <v>0.102837</v>
      </c>
      <c r="EP179">
        <v>0</v>
      </c>
      <c r="EQ179">
        <v>25.6823</v>
      </c>
      <c r="ER179">
        <v>999.9</v>
      </c>
      <c r="ES179">
        <v>67.5</v>
      </c>
      <c r="ET179">
        <v>27.4</v>
      </c>
      <c r="EU179">
        <v>24.4832</v>
      </c>
      <c r="EV179">
        <v>61.3426</v>
      </c>
      <c r="EW179">
        <v>31.8109</v>
      </c>
      <c r="EX179">
        <v>1</v>
      </c>
      <c r="EY179">
        <v>0.291865</v>
      </c>
      <c r="EZ179">
        <v>0.448083</v>
      </c>
      <c r="FA179">
        <v>20.2782</v>
      </c>
      <c r="FB179">
        <v>5.18959</v>
      </c>
      <c r="FC179">
        <v>11.9441</v>
      </c>
      <c r="FD179">
        <v>4.95575</v>
      </c>
      <c r="FE179">
        <v>3.285</v>
      </c>
      <c r="FF179">
        <v>9999</v>
      </c>
      <c r="FG179">
        <v>9999</v>
      </c>
      <c r="FH179">
        <v>9999</v>
      </c>
      <c r="FI179">
        <v>999.9</v>
      </c>
      <c r="FJ179">
        <v>1.86128</v>
      </c>
      <c r="FK179">
        <v>1.86264</v>
      </c>
      <c r="FL179">
        <v>1.86005</v>
      </c>
      <c r="FM179">
        <v>1.85837</v>
      </c>
      <c r="FN179">
        <v>1.86218</v>
      </c>
      <c r="FO179">
        <v>1.85889</v>
      </c>
      <c r="FP179">
        <v>1.85791</v>
      </c>
      <c r="FQ179">
        <v>1.86081</v>
      </c>
      <c r="FR179">
        <v>0</v>
      </c>
      <c r="FS179">
        <v>0</v>
      </c>
      <c r="FT179">
        <v>0</v>
      </c>
      <c r="FU179">
        <v>4.5</v>
      </c>
      <c r="FV179" t="s">
        <v>361</v>
      </c>
      <c r="FW179" t="s">
        <v>362</v>
      </c>
      <c r="FX179" t="s">
        <v>363</v>
      </c>
      <c r="FY179" t="s">
        <v>364</v>
      </c>
      <c r="FZ179" t="s">
        <v>364</v>
      </c>
      <c r="GA179" t="s">
        <v>363</v>
      </c>
      <c r="GB179">
        <v>0</v>
      </c>
      <c r="GC179">
        <v>100</v>
      </c>
      <c r="GD179">
        <v>100</v>
      </c>
      <c r="GE179">
        <v>-0.362</v>
      </c>
      <c r="GF179">
        <v>0.2978</v>
      </c>
      <c r="GG179">
        <v>-1.589593225013521</v>
      </c>
      <c r="GH179">
        <v>0.00192992804097616</v>
      </c>
      <c r="GI179">
        <v>3.244687122451424E-06</v>
      </c>
      <c r="GJ179">
        <v>-2.087531120305573E-09</v>
      </c>
      <c r="GK179">
        <v>0.05776174702018427</v>
      </c>
      <c r="GL179">
        <v>0.005089068596103195</v>
      </c>
      <c r="GM179">
        <v>0.0003257216593697226</v>
      </c>
      <c r="GN179">
        <v>-1.562898368296355E-06</v>
      </c>
      <c r="GO179">
        <v>0</v>
      </c>
      <c r="GP179">
        <v>1257</v>
      </c>
      <c r="GQ179">
        <v>1</v>
      </c>
      <c r="GR179">
        <v>31</v>
      </c>
      <c r="GS179">
        <v>268.6</v>
      </c>
      <c r="GT179">
        <v>268.5</v>
      </c>
      <c r="GU179">
        <v>1.07788</v>
      </c>
      <c r="GV179">
        <v>2.38159</v>
      </c>
      <c r="GW179">
        <v>1.44775</v>
      </c>
      <c r="GX179">
        <v>2.20337</v>
      </c>
      <c r="GY179">
        <v>1.44653</v>
      </c>
      <c r="GZ179">
        <v>2.39014</v>
      </c>
      <c r="HA179">
        <v>33.1769</v>
      </c>
      <c r="HB179">
        <v>14.7362</v>
      </c>
      <c r="HC179">
        <v>18</v>
      </c>
      <c r="HD179">
        <v>531.737</v>
      </c>
      <c r="HE179">
        <v>523.11</v>
      </c>
      <c r="HF179">
        <v>25</v>
      </c>
      <c r="HG179">
        <v>30.7199</v>
      </c>
      <c r="HH179">
        <v>30.0001</v>
      </c>
      <c r="HI179">
        <v>31.0697</v>
      </c>
      <c r="HJ179">
        <v>31.074</v>
      </c>
      <c r="HK179">
        <v>21.5646</v>
      </c>
      <c r="HL179">
        <v>20.0583</v>
      </c>
      <c r="HM179">
        <v>100</v>
      </c>
      <c r="HN179">
        <v>25</v>
      </c>
      <c r="HO179">
        <v>420</v>
      </c>
      <c r="HP179">
        <v>21.5</v>
      </c>
      <c r="HQ179">
        <v>103.148</v>
      </c>
      <c r="HR179">
        <v>102.023</v>
      </c>
    </row>
    <row r="180" spans="1:226">
      <c r="A180">
        <v>162</v>
      </c>
      <c r="B180">
        <v>1774682440.5</v>
      </c>
      <c r="C180">
        <v>694.5</v>
      </c>
      <c r="D180" t="s">
        <v>686</v>
      </c>
      <c r="E180" t="s">
        <v>687</v>
      </c>
      <c r="F180">
        <v>5</v>
      </c>
      <c r="I180">
        <v>1774682437.6</v>
      </c>
      <c r="J180">
        <f>(K180)/1000</f>
        <v>0</v>
      </c>
      <c r="K180">
        <f>IF(BF180, AN180, AH180)</f>
        <v>0</v>
      </c>
      <c r="L180">
        <f>IF(BF180, AI180, AG180)</f>
        <v>0</v>
      </c>
      <c r="M180">
        <f>BH180 - IF(AU180&gt;1, L180*BB180*100.0/(AW180), 0)</f>
        <v>0</v>
      </c>
      <c r="N180">
        <f>((T180-J180/2)*M180-L180)/(T180+J180/2)</f>
        <v>0</v>
      </c>
      <c r="O180">
        <f>N180*(BO180+BP180)/1000.0</f>
        <v>0</v>
      </c>
      <c r="P180">
        <f>(BH180 - IF(AU180&gt;1, L180*BB180*100.0/(AW180), 0))*(BO180+BP180)/1000.0</f>
        <v>0</v>
      </c>
      <c r="Q180">
        <f>2.0/((1/S180-1/R180)+SIGN(S180)*SQRT((1/S180-1/R180)*(1/S180-1/R180) + 4*BC180/((BC180+1)*(BC180+1))*(2*1/S180*1/R180-1/R180*1/R180)))</f>
        <v>0</v>
      </c>
      <c r="R180">
        <f>IF(LEFT(BD180,1)&lt;&gt;"0",IF(LEFT(BD180,1)="1",3.0,BE180),$D$5+$E$5*(BV180*BO180/($K$5*1000))+$F$5*(BV180*BO180/($K$5*1000))*MAX(MIN(BB180,$J$5),$I$5)*MAX(MIN(BB180,$J$5),$I$5)+$G$5*MAX(MIN(BB180,$J$5),$I$5)*(BV180*BO180/($K$5*1000))+$H$5*(BV180*BO180/($K$5*1000))*(BV180*BO180/($K$5*1000)))</f>
        <v>0</v>
      </c>
      <c r="S180">
        <f>J180*(1000-(1000*0.61365*exp(17.502*W180/(240.97+W180))/(BO180+BP180)+BJ180)/2)/(1000*0.61365*exp(17.502*W180/(240.97+W180))/(BO180+BP180)-BJ180)</f>
        <v>0</v>
      </c>
      <c r="T180">
        <f>1/((BC180+1)/(Q180/1.6)+1/(R180/1.37)) + BC180/((BC180+1)/(Q180/1.6) + BC180/(R180/1.37))</f>
        <v>0</v>
      </c>
      <c r="U180">
        <f>(AX180*BA180)</f>
        <v>0</v>
      </c>
      <c r="V180">
        <f>(BQ180+(U180+2*0.95*5.67E-8*(((BQ180+$B$9)+273)^4-(BQ180+273)^4)-44100*J180)/(1.84*29.3*R180+8*0.95*5.67E-8*(BQ180+273)^3))</f>
        <v>0</v>
      </c>
      <c r="W180">
        <f>($C$9*BR180+$D$9*BS180+$E$9*V180)</f>
        <v>0</v>
      </c>
      <c r="X180">
        <f>0.61365*exp(17.502*W180/(240.97+W180))</f>
        <v>0</v>
      </c>
      <c r="Y180">
        <f>(Z180/AA180*100)</f>
        <v>0</v>
      </c>
      <c r="Z180">
        <f>BJ180*(BO180+BP180)/1000</f>
        <v>0</v>
      </c>
      <c r="AA180">
        <f>0.61365*exp(17.502*BQ180/(240.97+BQ180))</f>
        <v>0</v>
      </c>
      <c r="AB180">
        <f>(X180-BJ180*(BO180+BP180)/1000)</f>
        <v>0</v>
      </c>
      <c r="AC180">
        <f>(-J180*44100)</f>
        <v>0</v>
      </c>
      <c r="AD180">
        <f>2*29.3*R180*0.92*(BQ180-W180)</f>
        <v>0</v>
      </c>
      <c r="AE180">
        <f>2*0.95*5.67E-8*(((BQ180+$B$9)+273)^4-(W180+273)^4)</f>
        <v>0</v>
      </c>
      <c r="AF180">
        <f>U180+AE180+AC180+AD180</f>
        <v>0</v>
      </c>
      <c r="AG180">
        <f>BN180*AU180*(BI180-BH180*(1000-AU180*BK180)/(1000-AU180*BJ180))/(100*BB180)</f>
        <v>0</v>
      </c>
      <c r="AH180">
        <f>1000*BN180*AU180*(BJ180-BK180)/(100*BB180*(1000-AU180*BJ180))</f>
        <v>0</v>
      </c>
      <c r="AI180">
        <f>(AJ180 - AK180 - BO180*1E3/(8.314*(BQ180+273.15)) * AM180/BN180 * AL180) * BN180/(100*BB180) * (1000 - BK180)/1000</f>
        <v>0</v>
      </c>
      <c r="AJ180">
        <v>429.2643949596301</v>
      </c>
      <c r="AK180">
        <v>428.8396848484848</v>
      </c>
      <c r="AL180">
        <v>-1.328697197823325E-05</v>
      </c>
      <c r="AM180">
        <v>61.35787655002243</v>
      </c>
      <c r="AN180">
        <f>(AP180 - AO180 + BO180*1E3/(8.314*(BQ180+273.15)) * AR180/BN180 * AQ180) * BN180/(100*BB180) * 1000/(1000 - AP180)</f>
        <v>0</v>
      </c>
      <c r="AO180">
        <v>21.54967779474946</v>
      </c>
      <c r="AP180">
        <v>21.53642167832169</v>
      </c>
      <c r="AQ180">
        <v>-1.322179768931212E-06</v>
      </c>
      <c r="AR180">
        <v>91.88205700752289</v>
      </c>
      <c r="AS180">
        <v>0</v>
      </c>
      <c r="AT180">
        <v>0</v>
      </c>
      <c r="AU180">
        <f>IF(AS180*$H$15&gt;=AW180,1.0,(AW180/(AW180-AS180*$H$15)))</f>
        <v>0</v>
      </c>
      <c r="AV180">
        <f>(AU180-1)*100</f>
        <v>0</v>
      </c>
      <c r="AW180">
        <f>MAX(0,($B$15+$C$15*BV180)/(1+$D$15*BV180)*BO180/(BQ180+273)*$E$15)</f>
        <v>0</v>
      </c>
      <c r="AX180">
        <f>$B$13*BW180+$C$13*BX180+$F$13*CI180*(1-CL180)</f>
        <v>0</v>
      </c>
      <c r="AY180">
        <f>AX180*AZ180</f>
        <v>0</v>
      </c>
      <c r="AZ180">
        <f>($B$13*$D$11+$C$13*$D$11+$F$13*((CV180+CN180)/MAX(CV180+CN180+CW180, 0.1)*$I$11+CW180/MAX(CV180+CN180+CW180, 0.1)*$J$11))/($B$13+$C$13+$F$13)</f>
        <v>0</v>
      </c>
      <c r="BA180">
        <f>($B$13*$K$11+$C$13*$K$11+$F$13*((CV180+CN180)/MAX(CV180+CN180+CW180, 0.1)*$P$11+CW180/MAX(CV180+CN180+CW180, 0.1)*$Q$11))/($B$13+$C$13+$F$13)</f>
        <v>0</v>
      </c>
      <c r="BB180">
        <v>6</v>
      </c>
      <c r="BC180">
        <v>0.5</v>
      </c>
      <c r="BD180" t="s">
        <v>358</v>
      </c>
      <c r="BE180">
        <v>2</v>
      </c>
      <c r="BF180" t="b">
        <v>1</v>
      </c>
      <c r="BG180">
        <v>1774682437.6</v>
      </c>
      <c r="BH180">
        <v>419.6172</v>
      </c>
      <c r="BI180">
        <v>420.0115</v>
      </c>
      <c r="BJ180">
        <v>21.53643</v>
      </c>
      <c r="BK180">
        <v>21.54936</v>
      </c>
      <c r="BL180">
        <v>419.9785</v>
      </c>
      <c r="BM180">
        <v>21.23862</v>
      </c>
      <c r="BN180">
        <v>499.9802</v>
      </c>
      <c r="BO180">
        <v>101.0236</v>
      </c>
      <c r="BP180">
        <v>0.09991559</v>
      </c>
      <c r="BQ180">
        <v>26.68468</v>
      </c>
      <c r="BR180">
        <v>27.36604000000001</v>
      </c>
      <c r="BS180">
        <v>999.9</v>
      </c>
      <c r="BT180">
        <v>0</v>
      </c>
      <c r="BU180">
        <v>0</v>
      </c>
      <c r="BV180">
        <v>10005.047</v>
      </c>
      <c r="BW180">
        <v>0</v>
      </c>
      <c r="BX180">
        <v>0.3833920000000001</v>
      </c>
      <c r="BY180">
        <v>-0.3942231</v>
      </c>
      <c r="BZ180">
        <v>428.8530000000001</v>
      </c>
      <c r="CA180">
        <v>429.2617</v>
      </c>
      <c r="CB180">
        <v>-0.01291789</v>
      </c>
      <c r="CC180">
        <v>420.0115</v>
      </c>
      <c r="CD180">
        <v>21.54936</v>
      </c>
      <c r="CE180">
        <v>2.17569</v>
      </c>
      <c r="CF180">
        <v>2.176993</v>
      </c>
      <c r="CG180">
        <v>18.78442</v>
      </c>
      <c r="CH180">
        <v>18.794</v>
      </c>
      <c r="CI180">
        <v>1200.006</v>
      </c>
      <c r="CJ180">
        <v>0</v>
      </c>
      <c r="CK180">
        <v>1</v>
      </c>
      <c r="CL180">
        <v>0</v>
      </c>
      <c r="CM180">
        <v>1.92416</v>
      </c>
      <c r="CN180">
        <v>0</v>
      </c>
      <c r="CO180">
        <v>63.62878000000001</v>
      </c>
      <c r="CP180">
        <v>6138.831</v>
      </c>
      <c r="CQ180">
        <v>37.906</v>
      </c>
      <c r="CR180">
        <v>39.4622</v>
      </c>
      <c r="CS180">
        <v>38.7686</v>
      </c>
      <c r="CT180">
        <v>38</v>
      </c>
      <c r="CU180">
        <v>38.1187</v>
      </c>
      <c r="CV180">
        <v>0</v>
      </c>
      <c r="CW180">
        <v>1200.006</v>
      </c>
      <c r="CX180">
        <v>0</v>
      </c>
      <c r="CY180">
        <v>1774682438.6</v>
      </c>
      <c r="CZ180">
        <v>0</v>
      </c>
      <c r="DA180">
        <v>1774666326.5</v>
      </c>
      <c r="DB180" t="s">
        <v>359</v>
      </c>
      <c r="DC180">
        <v>1774666322</v>
      </c>
      <c r="DD180">
        <v>1774666326.5</v>
      </c>
      <c r="DE180">
        <v>2</v>
      </c>
      <c r="DF180">
        <v>0.343</v>
      </c>
      <c r="DG180">
        <v>-0.026</v>
      </c>
      <c r="DH180">
        <v>-0.36</v>
      </c>
      <c r="DI180">
        <v>0.298</v>
      </c>
      <c r="DJ180">
        <v>420</v>
      </c>
      <c r="DK180">
        <v>22</v>
      </c>
      <c r="DL180">
        <v>0.17</v>
      </c>
      <c r="DM180">
        <v>0.02</v>
      </c>
      <c r="DN180">
        <v>-0.37265705</v>
      </c>
      <c r="DO180">
        <v>-0.2417742889305812</v>
      </c>
      <c r="DP180">
        <v>0.03215596900184318</v>
      </c>
      <c r="DQ180">
        <v>0</v>
      </c>
      <c r="DR180">
        <v>-0.0132456775</v>
      </c>
      <c r="DS180">
        <v>0.00248118686679173</v>
      </c>
      <c r="DT180">
        <v>0.0009235523906329029</v>
      </c>
      <c r="DU180">
        <v>1</v>
      </c>
      <c r="DV180">
        <v>1</v>
      </c>
      <c r="DW180">
        <v>2</v>
      </c>
      <c r="DX180" t="s">
        <v>367</v>
      </c>
      <c r="DY180">
        <v>3.13047</v>
      </c>
      <c r="DZ180">
        <v>2.80655</v>
      </c>
      <c r="EA180">
        <v>0.0997591</v>
      </c>
      <c r="EB180">
        <v>0.0994743</v>
      </c>
      <c r="EC180">
        <v>0.105979</v>
      </c>
      <c r="ED180">
        <v>0.105709</v>
      </c>
      <c r="EE180">
        <v>21149.5</v>
      </c>
      <c r="EF180">
        <v>27419.3</v>
      </c>
      <c r="EG180">
        <v>26448.2</v>
      </c>
      <c r="EH180">
        <v>33000.8</v>
      </c>
      <c r="EI180">
        <v>34925.7</v>
      </c>
      <c r="EJ180">
        <v>40305.5</v>
      </c>
      <c r="EK180">
        <v>41097.4</v>
      </c>
      <c r="EL180">
        <v>46060.5</v>
      </c>
      <c r="EM180">
        <v>2.03492</v>
      </c>
      <c r="EN180">
        <v>2.00077</v>
      </c>
      <c r="EO180">
        <v>0.103377</v>
      </c>
      <c r="EP180">
        <v>0</v>
      </c>
      <c r="EQ180">
        <v>25.678</v>
      </c>
      <c r="ER180">
        <v>999.9</v>
      </c>
      <c r="ES180">
        <v>67.5</v>
      </c>
      <c r="ET180">
        <v>27.4</v>
      </c>
      <c r="EU180">
        <v>24.4808</v>
      </c>
      <c r="EV180">
        <v>61.2126</v>
      </c>
      <c r="EW180">
        <v>31.883</v>
      </c>
      <c r="EX180">
        <v>1</v>
      </c>
      <c r="EY180">
        <v>0.292266</v>
      </c>
      <c r="EZ180">
        <v>0.447644</v>
      </c>
      <c r="FA180">
        <v>20.2781</v>
      </c>
      <c r="FB180">
        <v>5.18884</v>
      </c>
      <c r="FC180">
        <v>11.9441</v>
      </c>
      <c r="FD180">
        <v>4.9557</v>
      </c>
      <c r="FE180">
        <v>3.285</v>
      </c>
      <c r="FF180">
        <v>9999</v>
      </c>
      <c r="FG180">
        <v>9999</v>
      </c>
      <c r="FH180">
        <v>9999</v>
      </c>
      <c r="FI180">
        <v>999.9</v>
      </c>
      <c r="FJ180">
        <v>1.86129</v>
      </c>
      <c r="FK180">
        <v>1.86264</v>
      </c>
      <c r="FL180">
        <v>1.86005</v>
      </c>
      <c r="FM180">
        <v>1.85837</v>
      </c>
      <c r="FN180">
        <v>1.86218</v>
      </c>
      <c r="FO180">
        <v>1.85892</v>
      </c>
      <c r="FP180">
        <v>1.85792</v>
      </c>
      <c r="FQ180">
        <v>1.86081</v>
      </c>
      <c r="FR180">
        <v>0</v>
      </c>
      <c r="FS180">
        <v>0</v>
      </c>
      <c r="FT180">
        <v>0</v>
      </c>
      <c r="FU180">
        <v>4.5</v>
      </c>
      <c r="FV180" t="s">
        <v>361</v>
      </c>
      <c r="FW180" t="s">
        <v>362</v>
      </c>
      <c r="FX180" t="s">
        <v>363</v>
      </c>
      <c r="FY180" t="s">
        <v>364</v>
      </c>
      <c r="FZ180" t="s">
        <v>364</v>
      </c>
      <c r="GA180" t="s">
        <v>363</v>
      </c>
      <c r="GB180">
        <v>0</v>
      </c>
      <c r="GC180">
        <v>100</v>
      </c>
      <c r="GD180">
        <v>100</v>
      </c>
      <c r="GE180">
        <v>-0.362</v>
      </c>
      <c r="GF180">
        <v>0.2978</v>
      </c>
      <c r="GG180">
        <v>-1.589593225013521</v>
      </c>
      <c r="GH180">
        <v>0.00192992804097616</v>
      </c>
      <c r="GI180">
        <v>3.244687122451424E-06</v>
      </c>
      <c r="GJ180">
        <v>-2.087531120305573E-09</v>
      </c>
      <c r="GK180">
        <v>0.05776174702018427</v>
      </c>
      <c r="GL180">
        <v>0.005089068596103195</v>
      </c>
      <c r="GM180">
        <v>0.0003257216593697226</v>
      </c>
      <c r="GN180">
        <v>-1.562898368296355E-06</v>
      </c>
      <c r="GO180">
        <v>0</v>
      </c>
      <c r="GP180">
        <v>1257</v>
      </c>
      <c r="GQ180">
        <v>1</v>
      </c>
      <c r="GR180">
        <v>31</v>
      </c>
      <c r="GS180">
        <v>268.6</v>
      </c>
      <c r="GT180">
        <v>268.6</v>
      </c>
      <c r="GU180">
        <v>1.07788</v>
      </c>
      <c r="GV180">
        <v>2.38403</v>
      </c>
      <c r="GW180">
        <v>1.44775</v>
      </c>
      <c r="GX180">
        <v>2.20215</v>
      </c>
      <c r="GY180">
        <v>1.44653</v>
      </c>
      <c r="GZ180">
        <v>2.38037</v>
      </c>
      <c r="HA180">
        <v>33.1769</v>
      </c>
      <c r="HB180">
        <v>14.7362</v>
      </c>
      <c r="HC180">
        <v>18</v>
      </c>
      <c r="HD180">
        <v>531.724</v>
      </c>
      <c r="HE180">
        <v>523.076</v>
      </c>
      <c r="HF180">
        <v>24.9999</v>
      </c>
      <c r="HG180">
        <v>30.7209</v>
      </c>
      <c r="HH180">
        <v>30.0001</v>
      </c>
      <c r="HI180">
        <v>31.07</v>
      </c>
      <c r="HJ180">
        <v>31.074</v>
      </c>
      <c r="HK180">
        <v>21.5651</v>
      </c>
      <c r="HL180">
        <v>20.0583</v>
      </c>
      <c r="HM180">
        <v>100</v>
      </c>
      <c r="HN180">
        <v>25</v>
      </c>
      <c r="HO180">
        <v>420</v>
      </c>
      <c r="HP180">
        <v>21.5</v>
      </c>
      <c r="HQ180">
        <v>103.147</v>
      </c>
      <c r="HR180">
        <v>102.023</v>
      </c>
    </row>
    <row r="181" spans="1:226">
      <c r="A181">
        <v>163</v>
      </c>
      <c r="B181">
        <v>1774682444.5</v>
      </c>
      <c r="C181">
        <v>698.5</v>
      </c>
      <c r="D181" t="s">
        <v>688</v>
      </c>
      <c r="E181" t="s">
        <v>689</v>
      </c>
      <c r="F181">
        <v>5</v>
      </c>
      <c r="I181">
        <v>1774682441.6</v>
      </c>
      <c r="J181">
        <f>(K181)/1000</f>
        <v>0</v>
      </c>
      <c r="K181">
        <f>IF(BF181, AN181, AH181)</f>
        <v>0</v>
      </c>
      <c r="L181">
        <f>IF(BF181, AI181, AG181)</f>
        <v>0</v>
      </c>
      <c r="M181">
        <f>BH181 - IF(AU181&gt;1, L181*BB181*100.0/(AW181), 0)</f>
        <v>0</v>
      </c>
      <c r="N181">
        <f>((T181-J181/2)*M181-L181)/(T181+J181/2)</f>
        <v>0</v>
      </c>
      <c r="O181">
        <f>N181*(BO181+BP181)/1000.0</f>
        <v>0</v>
      </c>
      <c r="P181">
        <f>(BH181 - IF(AU181&gt;1, L181*BB181*100.0/(AW181), 0))*(BO181+BP181)/1000.0</f>
        <v>0</v>
      </c>
      <c r="Q181">
        <f>2.0/((1/S181-1/R181)+SIGN(S181)*SQRT((1/S181-1/R181)*(1/S181-1/R181) + 4*BC181/((BC181+1)*(BC181+1))*(2*1/S181*1/R181-1/R181*1/R181)))</f>
        <v>0</v>
      </c>
      <c r="R181">
        <f>IF(LEFT(BD181,1)&lt;&gt;"0",IF(LEFT(BD181,1)="1",3.0,BE181),$D$5+$E$5*(BV181*BO181/($K$5*1000))+$F$5*(BV181*BO181/($K$5*1000))*MAX(MIN(BB181,$J$5),$I$5)*MAX(MIN(BB181,$J$5),$I$5)+$G$5*MAX(MIN(BB181,$J$5),$I$5)*(BV181*BO181/($K$5*1000))+$H$5*(BV181*BO181/($K$5*1000))*(BV181*BO181/($K$5*1000)))</f>
        <v>0</v>
      </c>
      <c r="S181">
        <f>J181*(1000-(1000*0.61365*exp(17.502*W181/(240.97+W181))/(BO181+BP181)+BJ181)/2)/(1000*0.61365*exp(17.502*W181/(240.97+W181))/(BO181+BP181)-BJ181)</f>
        <v>0</v>
      </c>
      <c r="T181">
        <f>1/((BC181+1)/(Q181/1.6)+1/(R181/1.37)) + BC181/((BC181+1)/(Q181/1.6) + BC181/(R181/1.37))</f>
        <v>0</v>
      </c>
      <c r="U181">
        <f>(AX181*BA181)</f>
        <v>0</v>
      </c>
      <c r="V181">
        <f>(BQ181+(U181+2*0.95*5.67E-8*(((BQ181+$B$9)+273)^4-(BQ181+273)^4)-44100*J181)/(1.84*29.3*R181+8*0.95*5.67E-8*(BQ181+273)^3))</f>
        <v>0</v>
      </c>
      <c r="W181">
        <f>($C$9*BR181+$D$9*BS181+$E$9*V181)</f>
        <v>0</v>
      </c>
      <c r="X181">
        <f>0.61365*exp(17.502*W181/(240.97+W181))</f>
        <v>0</v>
      </c>
      <c r="Y181">
        <f>(Z181/AA181*100)</f>
        <v>0</v>
      </c>
      <c r="Z181">
        <f>BJ181*(BO181+BP181)/1000</f>
        <v>0</v>
      </c>
      <c r="AA181">
        <f>0.61365*exp(17.502*BQ181/(240.97+BQ181))</f>
        <v>0</v>
      </c>
      <c r="AB181">
        <f>(X181-BJ181*(BO181+BP181)/1000)</f>
        <v>0</v>
      </c>
      <c r="AC181">
        <f>(-J181*44100)</f>
        <v>0</v>
      </c>
      <c r="AD181">
        <f>2*29.3*R181*0.92*(BQ181-W181)</f>
        <v>0</v>
      </c>
      <c r="AE181">
        <f>2*0.95*5.67E-8*(((BQ181+$B$9)+273)^4-(W181+273)^4)</f>
        <v>0</v>
      </c>
      <c r="AF181">
        <f>U181+AE181+AC181+AD181</f>
        <v>0</v>
      </c>
      <c r="AG181">
        <f>BN181*AU181*(BI181-BH181*(1000-AU181*BK181)/(1000-AU181*BJ181))/(100*BB181)</f>
        <v>0</v>
      </c>
      <c r="AH181">
        <f>1000*BN181*AU181*(BJ181-BK181)/(100*BB181*(1000-AU181*BJ181))</f>
        <v>0</v>
      </c>
      <c r="AI181">
        <f>(AJ181 - AK181 - BO181*1E3/(8.314*(BQ181+273.15)) * AM181/BN181 * AL181) * BN181/(100*BB181) * (1000 - BK181)/1000</f>
        <v>0</v>
      </c>
      <c r="AJ181">
        <v>429.21059039162</v>
      </c>
      <c r="AK181">
        <v>428.8742606060605</v>
      </c>
      <c r="AL181">
        <v>1.899428216492293E-05</v>
      </c>
      <c r="AM181">
        <v>61.35787655002243</v>
      </c>
      <c r="AN181">
        <f>(AP181 - AO181 + BO181*1E3/(8.314*(BQ181+273.15)) * AR181/BN181 * AQ181) * BN181/(100*BB181) * 1000/(1000 - AP181)</f>
        <v>0</v>
      </c>
      <c r="AO181">
        <v>21.54889794430877</v>
      </c>
      <c r="AP181">
        <v>21.53645804195805</v>
      </c>
      <c r="AQ181">
        <v>2.371876321688877E-07</v>
      </c>
      <c r="AR181">
        <v>91.88205700752289</v>
      </c>
      <c r="AS181">
        <v>0</v>
      </c>
      <c r="AT181">
        <v>0</v>
      </c>
      <c r="AU181">
        <f>IF(AS181*$H$15&gt;=AW181,1.0,(AW181/(AW181-AS181*$H$15)))</f>
        <v>0</v>
      </c>
      <c r="AV181">
        <f>(AU181-1)*100</f>
        <v>0</v>
      </c>
      <c r="AW181">
        <f>MAX(0,($B$15+$C$15*BV181)/(1+$D$15*BV181)*BO181/(BQ181+273)*$E$15)</f>
        <v>0</v>
      </c>
      <c r="AX181">
        <f>$B$13*BW181+$C$13*BX181+$F$13*CI181*(1-CL181)</f>
        <v>0</v>
      </c>
      <c r="AY181">
        <f>AX181*AZ181</f>
        <v>0</v>
      </c>
      <c r="AZ181">
        <f>($B$13*$D$11+$C$13*$D$11+$F$13*((CV181+CN181)/MAX(CV181+CN181+CW181, 0.1)*$I$11+CW181/MAX(CV181+CN181+CW181, 0.1)*$J$11))/($B$13+$C$13+$F$13)</f>
        <v>0</v>
      </c>
      <c r="BA181">
        <f>($B$13*$K$11+$C$13*$K$11+$F$13*((CV181+CN181)/MAX(CV181+CN181+CW181, 0.1)*$P$11+CW181/MAX(CV181+CN181+CW181, 0.1)*$Q$11))/($B$13+$C$13+$F$13)</f>
        <v>0</v>
      </c>
      <c r="BB181">
        <v>6</v>
      </c>
      <c r="BC181">
        <v>0.5</v>
      </c>
      <c r="BD181" t="s">
        <v>358</v>
      </c>
      <c r="BE181">
        <v>2</v>
      </c>
      <c r="BF181" t="b">
        <v>1</v>
      </c>
      <c r="BG181">
        <v>1774682441.6</v>
      </c>
      <c r="BH181">
        <v>419.6211</v>
      </c>
      <c r="BI181">
        <v>419.9719</v>
      </c>
      <c r="BJ181">
        <v>21.53648</v>
      </c>
      <c r="BK181">
        <v>21.54977</v>
      </c>
      <c r="BL181">
        <v>419.9824</v>
      </c>
      <c r="BM181">
        <v>21.23868</v>
      </c>
      <c r="BN181">
        <v>500.0266</v>
      </c>
      <c r="BO181">
        <v>101.0232</v>
      </c>
      <c r="BP181">
        <v>0.10011254</v>
      </c>
      <c r="BQ181">
        <v>26.68136</v>
      </c>
      <c r="BR181">
        <v>27.36331</v>
      </c>
      <c r="BS181">
        <v>999.9</v>
      </c>
      <c r="BT181">
        <v>0</v>
      </c>
      <c r="BU181">
        <v>0</v>
      </c>
      <c r="BV181">
        <v>9991.180000000002</v>
      </c>
      <c r="BW181">
        <v>0</v>
      </c>
      <c r="BX181">
        <v>0.3833920000000001</v>
      </c>
      <c r="BY181">
        <v>-0.3508576</v>
      </c>
      <c r="BZ181">
        <v>428.8571</v>
      </c>
      <c r="CA181">
        <v>429.2216</v>
      </c>
      <c r="CB181">
        <v>-0.01327705</v>
      </c>
      <c r="CC181">
        <v>419.9719</v>
      </c>
      <c r="CD181">
        <v>21.54977</v>
      </c>
      <c r="CE181">
        <v>2.175687</v>
      </c>
      <c r="CF181">
        <v>2.177028</v>
      </c>
      <c r="CG181">
        <v>18.78441</v>
      </c>
      <c r="CH181">
        <v>18.79425</v>
      </c>
      <c r="CI181">
        <v>1200.001</v>
      </c>
      <c r="CJ181">
        <v>0</v>
      </c>
      <c r="CK181">
        <v>1</v>
      </c>
      <c r="CL181">
        <v>0</v>
      </c>
      <c r="CM181">
        <v>2.02332</v>
      </c>
      <c r="CN181">
        <v>0</v>
      </c>
      <c r="CO181">
        <v>63.65415</v>
      </c>
      <c r="CP181">
        <v>6138.809999999999</v>
      </c>
      <c r="CQ181">
        <v>37.875</v>
      </c>
      <c r="CR181">
        <v>39.437</v>
      </c>
      <c r="CS181">
        <v>38.75</v>
      </c>
      <c r="CT181">
        <v>38</v>
      </c>
      <c r="CU181">
        <v>38.0872</v>
      </c>
      <c r="CV181">
        <v>0</v>
      </c>
      <c r="CW181">
        <v>1200.001</v>
      </c>
      <c r="CX181">
        <v>0</v>
      </c>
      <c r="CY181">
        <v>1774682442.8</v>
      </c>
      <c r="CZ181">
        <v>0</v>
      </c>
      <c r="DA181">
        <v>1774666326.5</v>
      </c>
      <c r="DB181" t="s">
        <v>359</v>
      </c>
      <c r="DC181">
        <v>1774666322</v>
      </c>
      <c r="DD181">
        <v>1774666326.5</v>
      </c>
      <c r="DE181">
        <v>2</v>
      </c>
      <c r="DF181">
        <v>0.343</v>
      </c>
      <c r="DG181">
        <v>-0.026</v>
      </c>
      <c r="DH181">
        <v>-0.36</v>
      </c>
      <c r="DI181">
        <v>0.298</v>
      </c>
      <c r="DJ181">
        <v>420</v>
      </c>
      <c r="DK181">
        <v>22</v>
      </c>
      <c r="DL181">
        <v>0.17</v>
      </c>
      <c r="DM181">
        <v>0.02</v>
      </c>
      <c r="DN181">
        <v>-0.376581625</v>
      </c>
      <c r="DO181">
        <v>0.03074858161350906</v>
      </c>
      <c r="DP181">
        <v>0.02899783366623057</v>
      </c>
      <c r="DQ181">
        <v>1</v>
      </c>
      <c r="DR181">
        <v>-0.01299996</v>
      </c>
      <c r="DS181">
        <v>-0.002899987992495308</v>
      </c>
      <c r="DT181">
        <v>0.0007552268052711053</v>
      </c>
      <c r="DU181">
        <v>1</v>
      </c>
      <c r="DV181">
        <v>2</v>
      </c>
      <c r="DW181">
        <v>2</v>
      </c>
      <c r="DX181" t="s">
        <v>360</v>
      </c>
      <c r="DY181">
        <v>3.13047</v>
      </c>
      <c r="DZ181">
        <v>2.80648</v>
      </c>
      <c r="EA181">
        <v>0.09976260000000001</v>
      </c>
      <c r="EB181">
        <v>0.0994717</v>
      </c>
      <c r="EC181">
        <v>0.105976</v>
      </c>
      <c r="ED181">
        <v>0.105715</v>
      </c>
      <c r="EE181">
        <v>21149.5</v>
      </c>
      <c r="EF181">
        <v>27419.2</v>
      </c>
      <c r="EG181">
        <v>26448.2</v>
      </c>
      <c r="EH181">
        <v>33000.7</v>
      </c>
      <c r="EI181">
        <v>34926</v>
      </c>
      <c r="EJ181">
        <v>40304.9</v>
      </c>
      <c r="EK181">
        <v>41097.6</v>
      </c>
      <c r="EL181">
        <v>46060.1</v>
      </c>
      <c r="EM181">
        <v>2.03507</v>
      </c>
      <c r="EN181">
        <v>2.00073</v>
      </c>
      <c r="EO181">
        <v>0.10252</v>
      </c>
      <c r="EP181">
        <v>0</v>
      </c>
      <c r="EQ181">
        <v>25.6726</v>
      </c>
      <c r="ER181">
        <v>999.9</v>
      </c>
      <c r="ES181">
        <v>67.5</v>
      </c>
      <c r="ET181">
        <v>27.4</v>
      </c>
      <c r="EU181">
        <v>24.4824</v>
      </c>
      <c r="EV181">
        <v>61.0826</v>
      </c>
      <c r="EW181">
        <v>31.8309</v>
      </c>
      <c r="EX181">
        <v>1</v>
      </c>
      <c r="EY181">
        <v>0.29219</v>
      </c>
      <c r="EZ181">
        <v>0.446917</v>
      </c>
      <c r="FA181">
        <v>20.2781</v>
      </c>
      <c r="FB181">
        <v>5.18899</v>
      </c>
      <c r="FC181">
        <v>11.9441</v>
      </c>
      <c r="FD181">
        <v>4.95565</v>
      </c>
      <c r="FE181">
        <v>3.285</v>
      </c>
      <c r="FF181">
        <v>9999</v>
      </c>
      <c r="FG181">
        <v>9999</v>
      </c>
      <c r="FH181">
        <v>9999</v>
      </c>
      <c r="FI181">
        <v>999.9</v>
      </c>
      <c r="FJ181">
        <v>1.86127</v>
      </c>
      <c r="FK181">
        <v>1.86264</v>
      </c>
      <c r="FL181">
        <v>1.86005</v>
      </c>
      <c r="FM181">
        <v>1.85837</v>
      </c>
      <c r="FN181">
        <v>1.86218</v>
      </c>
      <c r="FO181">
        <v>1.85887</v>
      </c>
      <c r="FP181">
        <v>1.85793</v>
      </c>
      <c r="FQ181">
        <v>1.86081</v>
      </c>
      <c r="FR181">
        <v>0</v>
      </c>
      <c r="FS181">
        <v>0</v>
      </c>
      <c r="FT181">
        <v>0</v>
      </c>
      <c r="FU181">
        <v>4.5</v>
      </c>
      <c r="FV181" t="s">
        <v>361</v>
      </c>
      <c r="FW181" t="s">
        <v>362</v>
      </c>
      <c r="FX181" t="s">
        <v>363</v>
      </c>
      <c r="FY181" t="s">
        <v>364</v>
      </c>
      <c r="FZ181" t="s">
        <v>364</v>
      </c>
      <c r="GA181" t="s">
        <v>363</v>
      </c>
      <c r="GB181">
        <v>0</v>
      </c>
      <c r="GC181">
        <v>100</v>
      </c>
      <c r="GD181">
        <v>100</v>
      </c>
      <c r="GE181">
        <v>-0.362</v>
      </c>
      <c r="GF181">
        <v>0.2978</v>
      </c>
      <c r="GG181">
        <v>-1.589593225013521</v>
      </c>
      <c r="GH181">
        <v>0.00192992804097616</v>
      </c>
      <c r="GI181">
        <v>3.244687122451424E-06</v>
      </c>
      <c r="GJ181">
        <v>-2.087531120305573E-09</v>
      </c>
      <c r="GK181">
        <v>0.05776174702018427</v>
      </c>
      <c r="GL181">
        <v>0.005089068596103195</v>
      </c>
      <c r="GM181">
        <v>0.0003257216593697226</v>
      </c>
      <c r="GN181">
        <v>-1.562898368296355E-06</v>
      </c>
      <c r="GO181">
        <v>0</v>
      </c>
      <c r="GP181">
        <v>1257</v>
      </c>
      <c r="GQ181">
        <v>1</v>
      </c>
      <c r="GR181">
        <v>31</v>
      </c>
      <c r="GS181">
        <v>268.7</v>
      </c>
      <c r="GT181">
        <v>268.6</v>
      </c>
      <c r="GU181">
        <v>1.07788</v>
      </c>
      <c r="GV181">
        <v>2.38647</v>
      </c>
      <c r="GW181">
        <v>1.44775</v>
      </c>
      <c r="GX181">
        <v>2.20337</v>
      </c>
      <c r="GY181">
        <v>1.44653</v>
      </c>
      <c r="GZ181">
        <v>2.34497</v>
      </c>
      <c r="HA181">
        <v>33.1769</v>
      </c>
      <c r="HB181">
        <v>14.7274</v>
      </c>
      <c r="HC181">
        <v>18</v>
      </c>
      <c r="HD181">
        <v>531.8200000000001</v>
      </c>
      <c r="HE181">
        <v>523.042</v>
      </c>
      <c r="HF181">
        <v>24.9998</v>
      </c>
      <c r="HG181">
        <v>30.7225</v>
      </c>
      <c r="HH181">
        <v>30</v>
      </c>
      <c r="HI181">
        <v>31.07</v>
      </c>
      <c r="HJ181">
        <v>31.074</v>
      </c>
      <c r="HK181">
        <v>21.5655</v>
      </c>
      <c r="HL181">
        <v>20.0583</v>
      </c>
      <c r="HM181">
        <v>100</v>
      </c>
      <c r="HN181">
        <v>25</v>
      </c>
      <c r="HO181">
        <v>420</v>
      </c>
      <c r="HP181">
        <v>21.5</v>
      </c>
      <c r="HQ181">
        <v>103.147</v>
      </c>
      <c r="HR181">
        <v>102.022</v>
      </c>
    </row>
    <row r="182" spans="1:226">
      <c r="A182">
        <v>164</v>
      </c>
      <c r="B182">
        <v>1774682448.5</v>
      </c>
      <c r="C182">
        <v>702.5</v>
      </c>
      <c r="D182" t="s">
        <v>690</v>
      </c>
      <c r="E182" t="s">
        <v>691</v>
      </c>
      <c r="F182">
        <v>5</v>
      </c>
      <c r="I182">
        <v>1774682445.6</v>
      </c>
      <c r="J182">
        <f>(K182)/1000</f>
        <v>0</v>
      </c>
      <c r="K182">
        <f>IF(BF182, AN182, AH182)</f>
        <v>0</v>
      </c>
      <c r="L182">
        <f>IF(BF182, AI182, AG182)</f>
        <v>0</v>
      </c>
      <c r="M182">
        <f>BH182 - IF(AU182&gt;1, L182*BB182*100.0/(AW182), 0)</f>
        <v>0</v>
      </c>
      <c r="N182">
        <f>((T182-J182/2)*M182-L182)/(T182+J182/2)</f>
        <v>0</v>
      </c>
      <c r="O182">
        <f>N182*(BO182+BP182)/1000.0</f>
        <v>0</v>
      </c>
      <c r="P182">
        <f>(BH182 - IF(AU182&gt;1, L182*BB182*100.0/(AW182), 0))*(BO182+BP182)/1000.0</f>
        <v>0</v>
      </c>
      <c r="Q182">
        <f>2.0/((1/S182-1/R182)+SIGN(S182)*SQRT((1/S182-1/R182)*(1/S182-1/R182) + 4*BC182/((BC182+1)*(BC182+1))*(2*1/S182*1/R182-1/R182*1/R182)))</f>
        <v>0</v>
      </c>
      <c r="R182">
        <f>IF(LEFT(BD182,1)&lt;&gt;"0",IF(LEFT(BD182,1)="1",3.0,BE182),$D$5+$E$5*(BV182*BO182/($K$5*1000))+$F$5*(BV182*BO182/($K$5*1000))*MAX(MIN(BB182,$J$5),$I$5)*MAX(MIN(BB182,$J$5),$I$5)+$G$5*MAX(MIN(BB182,$J$5),$I$5)*(BV182*BO182/($K$5*1000))+$H$5*(BV182*BO182/($K$5*1000))*(BV182*BO182/($K$5*1000)))</f>
        <v>0</v>
      </c>
      <c r="S182">
        <f>J182*(1000-(1000*0.61365*exp(17.502*W182/(240.97+W182))/(BO182+BP182)+BJ182)/2)/(1000*0.61365*exp(17.502*W182/(240.97+W182))/(BO182+BP182)-BJ182)</f>
        <v>0</v>
      </c>
      <c r="T182">
        <f>1/((BC182+1)/(Q182/1.6)+1/(R182/1.37)) + BC182/((BC182+1)/(Q182/1.6) + BC182/(R182/1.37))</f>
        <v>0</v>
      </c>
      <c r="U182">
        <f>(AX182*BA182)</f>
        <v>0</v>
      </c>
      <c r="V182">
        <f>(BQ182+(U182+2*0.95*5.67E-8*(((BQ182+$B$9)+273)^4-(BQ182+273)^4)-44100*J182)/(1.84*29.3*R182+8*0.95*5.67E-8*(BQ182+273)^3))</f>
        <v>0</v>
      </c>
      <c r="W182">
        <f>($C$9*BR182+$D$9*BS182+$E$9*V182)</f>
        <v>0</v>
      </c>
      <c r="X182">
        <f>0.61365*exp(17.502*W182/(240.97+W182))</f>
        <v>0</v>
      </c>
      <c r="Y182">
        <f>(Z182/AA182*100)</f>
        <v>0</v>
      </c>
      <c r="Z182">
        <f>BJ182*(BO182+BP182)/1000</f>
        <v>0</v>
      </c>
      <c r="AA182">
        <f>0.61365*exp(17.502*BQ182/(240.97+BQ182))</f>
        <v>0</v>
      </c>
      <c r="AB182">
        <f>(X182-BJ182*(BO182+BP182)/1000)</f>
        <v>0</v>
      </c>
      <c r="AC182">
        <f>(-J182*44100)</f>
        <v>0</v>
      </c>
      <c r="AD182">
        <f>2*29.3*R182*0.92*(BQ182-W182)</f>
        <v>0</v>
      </c>
      <c r="AE182">
        <f>2*0.95*5.67E-8*(((BQ182+$B$9)+273)^4-(W182+273)^4)</f>
        <v>0</v>
      </c>
      <c r="AF182">
        <f>U182+AE182+AC182+AD182</f>
        <v>0</v>
      </c>
      <c r="AG182">
        <f>BN182*AU182*(BI182-BH182*(1000-AU182*BK182)/(1000-AU182*BJ182))/(100*BB182)</f>
        <v>0</v>
      </c>
      <c r="AH182">
        <f>1000*BN182*AU182*(BJ182-BK182)/(100*BB182*(1000-AU182*BJ182))</f>
        <v>0</v>
      </c>
      <c r="AI182">
        <f>(AJ182 - AK182 - BO182*1E3/(8.314*(BQ182+273.15)) * AM182/BN182 * AL182) * BN182/(100*BB182) * (1000 - BK182)/1000</f>
        <v>0</v>
      </c>
      <c r="AJ182">
        <v>429.2468202898827</v>
      </c>
      <c r="AK182">
        <v>428.8318606060605</v>
      </c>
      <c r="AL182">
        <v>-2.30441437977587E-05</v>
      </c>
      <c r="AM182">
        <v>61.35787655002243</v>
      </c>
      <c r="AN182">
        <f>(AP182 - AO182 + BO182*1E3/(8.314*(BQ182+273.15)) * AR182/BN182 * AQ182) * BN182/(100*BB182) * 1000/(1000 - AP182)</f>
        <v>0</v>
      </c>
      <c r="AO182">
        <v>21.5504850315616</v>
      </c>
      <c r="AP182">
        <v>21.53453496503498</v>
      </c>
      <c r="AQ182">
        <v>2.320748568000604E-07</v>
      </c>
      <c r="AR182">
        <v>91.88205700752289</v>
      </c>
      <c r="AS182">
        <v>0</v>
      </c>
      <c r="AT182">
        <v>0</v>
      </c>
      <c r="AU182">
        <f>IF(AS182*$H$15&gt;=AW182,1.0,(AW182/(AW182-AS182*$H$15)))</f>
        <v>0</v>
      </c>
      <c r="AV182">
        <f>(AU182-1)*100</f>
        <v>0</v>
      </c>
      <c r="AW182">
        <f>MAX(0,($B$15+$C$15*BV182)/(1+$D$15*BV182)*BO182/(BQ182+273)*$E$15)</f>
        <v>0</v>
      </c>
      <c r="AX182">
        <f>$B$13*BW182+$C$13*BX182+$F$13*CI182*(1-CL182)</f>
        <v>0</v>
      </c>
      <c r="AY182">
        <f>AX182*AZ182</f>
        <v>0</v>
      </c>
      <c r="AZ182">
        <f>($B$13*$D$11+$C$13*$D$11+$F$13*((CV182+CN182)/MAX(CV182+CN182+CW182, 0.1)*$I$11+CW182/MAX(CV182+CN182+CW182, 0.1)*$J$11))/($B$13+$C$13+$F$13)</f>
        <v>0</v>
      </c>
      <c r="BA182">
        <f>($B$13*$K$11+$C$13*$K$11+$F$13*((CV182+CN182)/MAX(CV182+CN182+CW182, 0.1)*$P$11+CW182/MAX(CV182+CN182+CW182, 0.1)*$Q$11))/($B$13+$C$13+$F$13)</f>
        <v>0</v>
      </c>
      <c r="BB182">
        <v>6</v>
      </c>
      <c r="BC182">
        <v>0.5</v>
      </c>
      <c r="BD182" t="s">
        <v>358</v>
      </c>
      <c r="BE182">
        <v>2</v>
      </c>
      <c r="BF182" t="b">
        <v>1</v>
      </c>
      <c r="BG182">
        <v>1774682445.6</v>
      </c>
      <c r="BH182">
        <v>419.6171000000001</v>
      </c>
      <c r="BI182">
        <v>419.9997</v>
      </c>
      <c r="BJ182">
        <v>21.53574</v>
      </c>
      <c r="BK182">
        <v>21.54976</v>
      </c>
      <c r="BL182">
        <v>419.9784000000001</v>
      </c>
      <c r="BM182">
        <v>21.23794</v>
      </c>
      <c r="BN182">
        <v>500.0060999999999</v>
      </c>
      <c r="BO182">
        <v>101.0239</v>
      </c>
      <c r="BP182">
        <v>0.09979747000000001</v>
      </c>
      <c r="BQ182">
        <v>26.6754</v>
      </c>
      <c r="BR182">
        <v>27.35717</v>
      </c>
      <c r="BS182">
        <v>999.9</v>
      </c>
      <c r="BT182">
        <v>0</v>
      </c>
      <c r="BU182">
        <v>0</v>
      </c>
      <c r="BV182">
        <v>10025.685</v>
      </c>
      <c r="BW182">
        <v>0</v>
      </c>
      <c r="BX182">
        <v>0.3833920000000001</v>
      </c>
      <c r="BY182">
        <v>-0.3827576</v>
      </c>
      <c r="BZ182">
        <v>428.8527999999999</v>
      </c>
      <c r="CA182">
        <v>429.25</v>
      </c>
      <c r="CB182">
        <v>-0.0140192</v>
      </c>
      <c r="CC182">
        <v>419.9997</v>
      </c>
      <c r="CD182">
        <v>21.54976</v>
      </c>
      <c r="CE182">
        <v>2.175624</v>
      </c>
      <c r="CF182">
        <v>2.17704</v>
      </c>
      <c r="CG182">
        <v>18.78394</v>
      </c>
      <c r="CH182">
        <v>18.79435</v>
      </c>
      <c r="CI182">
        <v>1200.007</v>
      </c>
      <c r="CJ182">
        <v>0</v>
      </c>
      <c r="CK182">
        <v>1</v>
      </c>
      <c r="CL182">
        <v>0</v>
      </c>
      <c r="CM182">
        <v>1.81231</v>
      </c>
      <c r="CN182">
        <v>0</v>
      </c>
      <c r="CO182">
        <v>63.70385</v>
      </c>
      <c r="CP182">
        <v>6138.842</v>
      </c>
      <c r="CQ182">
        <v>37.875</v>
      </c>
      <c r="CR182">
        <v>39.437</v>
      </c>
      <c r="CS182">
        <v>38.75</v>
      </c>
      <c r="CT182">
        <v>38</v>
      </c>
      <c r="CU182">
        <v>38.062</v>
      </c>
      <c r="CV182">
        <v>0</v>
      </c>
      <c r="CW182">
        <v>1200.007</v>
      </c>
      <c r="CX182">
        <v>0</v>
      </c>
      <c r="CY182">
        <v>1774682447</v>
      </c>
      <c r="CZ182">
        <v>0</v>
      </c>
      <c r="DA182">
        <v>1774666326.5</v>
      </c>
      <c r="DB182" t="s">
        <v>359</v>
      </c>
      <c r="DC182">
        <v>1774666322</v>
      </c>
      <c r="DD182">
        <v>1774666326.5</v>
      </c>
      <c r="DE182">
        <v>2</v>
      </c>
      <c r="DF182">
        <v>0.343</v>
      </c>
      <c r="DG182">
        <v>-0.026</v>
      </c>
      <c r="DH182">
        <v>-0.36</v>
      </c>
      <c r="DI182">
        <v>0.298</v>
      </c>
      <c r="DJ182">
        <v>420</v>
      </c>
      <c r="DK182">
        <v>22</v>
      </c>
      <c r="DL182">
        <v>0.17</v>
      </c>
      <c r="DM182">
        <v>0.02</v>
      </c>
      <c r="DN182">
        <v>-0.379543375</v>
      </c>
      <c r="DO182">
        <v>0.02235067542213956</v>
      </c>
      <c r="DP182">
        <v>0.03158462207600995</v>
      </c>
      <c r="DQ182">
        <v>1</v>
      </c>
      <c r="DR182">
        <v>-0.01334362</v>
      </c>
      <c r="DS182">
        <v>-0.00281241050656655</v>
      </c>
      <c r="DT182">
        <v>0.0007036044972852292</v>
      </c>
      <c r="DU182">
        <v>1</v>
      </c>
      <c r="DV182">
        <v>2</v>
      </c>
      <c r="DW182">
        <v>2</v>
      </c>
      <c r="DX182" t="s">
        <v>360</v>
      </c>
      <c r="DY182">
        <v>3.13049</v>
      </c>
      <c r="DZ182">
        <v>2.80651</v>
      </c>
      <c r="EA182">
        <v>0.0997565</v>
      </c>
      <c r="EB182">
        <v>0.0994795</v>
      </c>
      <c r="EC182">
        <v>0.105973</v>
      </c>
      <c r="ED182">
        <v>0.105712</v>
      </c>
      <c r="EE182">
        <v>21149.6</v>
      </c>
      <c r="EF182">
        <v>27419.1</v>
      </c>
      <c r="EG182">
        <v>26448.2</v>
      </c>
      <c r="EH182">
        <v>33000.8</v>
      </c>
      <c r="EI182">
        <v>34925.9</v>
      </c>
      <c r="EJ182">
        <v>40305.1</v>
      </c>
      <c r="EK182">
        <v>41097.4</v>
      </c>
      <c r="EL182">
        <v>46060.2</v>
      </c>
      <c r="EM182">
        <v>2.0349</v>
      </c>
      <c r="EN182">
        <v>2.0007</v>
      </c>
      <c r="EO182">
        <v>0.103787</v>
      </c>
      <c r="EP182">
        <v>0</v>
      </c>
      <c r="EQ182">
        <v>25.6682</v>
      </c>
      <c r="ER182">
        <v>999.9</v>
      </c>
      <c r="ES182">
        <v>67.5</v>
      </c>
      <c r="ET182">
        <v>27.4</v>
      </c>
      <c r="EU182">
        <v>24.483</v>
      </c>
      <c r="EV182">
        <v>60.7726</v>
      </c>
      <c r="EW182">
        <v>31.7388</v>
      </c>
      <c r="EX182">
        <v>1</v>
      </c>
      <c r="EY182">
        <v>0.292002</v>
      </c>
      <c r="EZ182">
        <v>0.445591</v>
      </c>
      <c r="FA182">
        <v>20.278</v>
      </c>
      <c r="FB182">
        <v>5.18959</v>
      </c>
      <c r="FC182">
        <v>11.9441</v>
      </c>
      <c r="FD182">
        <v>4.9557</v>
      </c>
      <c r="FE182">
        <v>3.285</v>
      </c>
      <c r="FF182">
        <v>9999</v>
      </c>
      <c r="FG182">
        <v>9999</v>
      </c>
      <c r="FH182">
        <v>9999</v>
      </c>
      <c r="FI182">
        <v>999.9</v>
      </c>
      <c r="FJ182">
        <v>1.86127</v>
      </c>
      <c r="FK182">
        <v>1.86264</v>
      </c>
      <c r="FL182">
        <v>1.86005</v>
      </c>
      <c r="FM182">
        <v>1.85837</v>
      </c>
      <c r="FN182">
        <v>1.86218</v>
      </c>
      <c r="FO182">
        <v>1.85888</v>
      </c>
      <c r="FP182">
        <v>1.85791</v>
      </c>
      <c r="FQ182">
        <v>1.86081</v>
      </c>
      <c r="FR182">
        <v>0</v>
      </c>
      <c r="FS182">
        <v>0</v>
      </c>
      <c r="FT182">
        <v>0</v>
      </c>
      <c r="FU182">
        <v>4.5</v>
      </c>
      <c r="FV182" t="s">
        <v>361</v>
      </c>
      <c r="FW182" t="s">
        <v>362</v>
      </c>
      <c r="FX182" t="s">
        <v>363</v>
      </c>
      <c r="FY182" t="s">
        <v>364</v>
      </c>
      <c r="FZ182" t="s">
        <v>364</v>
      </c>
      <c r="GA182" t="s">
        <v>363</v>
      </c>
      <c r="GB182">
        <v>0</v>
      </c>
      <c r="GC182">
        <v>100</v>
      </c>
      <c r="GD182">
        <v>100</v>
      </c>
      <c r="GE182">
        <v>-0.361</v>
      </c>
      <c r="GF182">
        <v>0.2978</v>
      </c>
      <c r="GG182">
        <v>-1.589593225013521</v>
      </c>
      <c r="GH182">
        <v>0.00192992804097616</v>
      </c>
      <c r="GI182">
        <v>3.244687122451424E-06</v>
      </c>
      <c r="GJ182">
        <v>-2.087531120305573E-09</v>
      </c>
      <c r="GK182">
        <v>0.05776174702018427</v>
      </c>
      <c r="GL182">
        <v>0.005089068596103195</v>
      </c>
      <c r="GM182">
        <v>0.0003257216593697226</v>
      </c>
      <c r="GN182">
        <v>-1.562898368296355E-06</v>
      </c>
      <c r="GO182">
        <v>0</v>
      </c>
      <c r="GP182">
        <v>1257</v>
      </c>
      <c r="GQ182">
        <v>1</v>
      </c>
      <c r="GR182">
        <v>31</v>
      </c>
      <c r="GS182">
        <v>268.8</v>
      </c>
      <c r="GT182">
        <v>268.7</v>
      </c>
      <c r="GU182">
        <v>1.07788</v>
      </c>
      <c r="GV182">
        <v>2.39258</v>
      </c>
      <c r="GW182">
        <v>1.44775</v>
      </c>
      <c r="GX182">
        <v>2.20337</v>
      </c>
      <c r="GY182">
        <v>1.44653</v>
      </c>
      <c r="GZ182">
        <v>2.29614</v>
      </c>
      <c r="HA182">
        <v>33.1769</v>
      </c>
      <c r="HB182">
        <v>14.7274</v>
      </c>
      <c r="HC182">
        <v>18</v>
      </c>
      <c r="HD182">
        <v>531.7089999999999</v>
      </c>
      <c r="HE182">
        <v>523.027</v>
      </c>
      <c r="HF182">
        <v>24.9997</v>
      </c>
      <c r="HG182">
        <v>30.7225</v>
      </c>
      <c r="HH182">
        <v>30.0001</v>
      </c>
      <c r="HI182">
        <v>31.07</v>
      </c>
      <c r="HJ182">
        <v>31.0742</v>
      </c>
      <c r="HK182">
        <v>21.5658</v>
      </c>
      <c r="HL182">
        <v>20.0583</v>
      </c>
      <c r="HM182">
        <v>100</v>
      </c>
      <c r="HN182">
        <v>25</v>
      </c>
      <c r="HO182">
        <v>420</v>
      </c>
      <c r="HP182">
        <v>21.5</v>
      </c>
      <c r="HQ182">
        <v>103.147</v>
      </c>
      <c r="HR182">
        <v>102.022</v>
      </c>
    </row>
    <row r="183" spans="1:226">
      <c r="A183">
        <v>165</v>
      </c>
      <c r="B183">
        <v>1774682452.5</v>
      </c>
      <c r="C183">
        <v>706.5</v>
      </c>
      <c r="D183" t="s">
        <v>692</v>
      </c>
      <c r="E183" t="s">
        <v>693</v>
      </c>
      <c r="F183">
        <v>5</v>
      </c>
      <c r="I183">
        <v>1774682449.6</v>
      </c>
      <c r="J183">
        <f>(K183)/1000</f>
        <v>0</v>
      </c>
      <c r="K183">
        <f>IF(BF183, AN183, AH183)</f>
        <v>0</v>
      </c>
      <c r="L183">
        <f>IF(BF183, AI183, AG183)</f>
        <v>0</v>
      </c>
      <c r="M183">
        <f>BH183 - IF(AU183&gt;1, L183*BB183*100.0/(AW183), 0)</f>
        <v>0</v>
      </c>
      <c r="N183">
        <f>((T183-J183/2)*M183-L183)/(T183+J183/2)</f>
        <v>0</v>
      </c>
      <c r="O183">
        <f>N183*(BO183+BP183)/1000.0</f>
        <v>0</v>
      </c>
      <c r="P183">
        <f>(BH183 - IF(AU183&gt;1, L183*BB183*100.0/(AW183), 0))*(BO183+BP183)/1000.0</f>
        <v>0</v>
      </c>
      <c r="Q183">
        <f>2.0/((1/S183-1/R183)+SIGN(S183)*SQRT((1/S183-1/R183)*(1/S183-1/R183) + 4*BC183/((BC183+1)*(BC183+1))*(2*1/S183*1/R183-1/R183*1/R183)))</f>
        <v>0</v>
      </c>
      <c r="R183">
        <f>IF(LEFT(BD183,1)&lt;&gt;"0",IF(LEFT(BD183,1)="1",3.0,BE183),$D$5+$E$5*(BV183*BO183/($K$5*1000))+$F$5*(BV183*BO183/($K$5*1000))*MAX(MIN(BB183,$J$5),$I$5)*MAX(MIN(BB183,$J$5),$I$5)+$G$5*MAX(MIN(BB183,$J$5),$I$5)*(BV183*BO183/($K$5*1000))+$H$5*(BV183*BO183/($K$5*1000))*(BV183*BO183/($K$5*1000)))</f>
        <v>0</v>
      </c>
      <c r="S183">
        <f>J183*(1000-(1000*0.61365*exp(17.502*W183/(240.97+W183))/(BO183+BP183)+BJ183)/2)/(1000*0.61365*exp(17.502*W183/(240.97+W183))/(BO183+BP183)-BJ183)</f>
        <v>0</v>
      </c>
      <c r="T183">
        <f>1/((BC183+1)/(Q183/1.6)+1/(R183/1.37)) + BC183/((BC183+1)/(Q183/1.6) + BC183/(R183/1.37))</f>
        <v>0</v>
      </c>
      <c r="U183">
        <f>(AX183*BA183)</f>
        <v>0</v>
      </c>
      <c r="V183">
        <f>(BQ183+(U183+2*0.95*5.67E-8*(((BQ183+$B$9)+273)^4-(BQ183+273)^4)-44100*J183)/(1.84*29.3*R183+8*0.95*5.67E-8*(BQ183+273)^3))</f>
        <v>0</v>
      </c>
      <c r="W183">
        <f>($C$9*BR183+$D$9*BS183+$E$9*V183)</f>
        <v>0</v>
      </c>
      <c r="X183">
        <f>0.61365*exp(17.502*W183/(240.97+W183))</f>
        <v>0</v>
      </c>
      <c r="Y183">
        <f>(Z183/AA183*100)</f>
        <v>0</v>
      </c>
      <c r="Z183">
        <f>BJ183*(BO183+BP183)/1000</f>
        <v>0</v>
      </c>
      <c r="AA183">
        <f>0.61365*exp(17.502*BQ183/(240.97+BQ183))</f>
        <v>0</v>
      </c>
      <c r="AB183">
        <f>(X183-BJ183*(BO183+BP183)/1000)</f>
        <v>0</v>
      </c>
      <c r="AC183">
        <f>(-J183*44100)</f>
        <v>0</v>
      </c>
      <c r="AD183">
        <f>2*29.3*R183*0.92*(BQ183-W183)</f>
        <v>0</v>
      </c>
      <c r="AE183">
        <f>2*0.95*5.67E-8*(((BQ183+$B$9)+273)^4-(W183+273)^4)</f>
        <v>0</v>
      </c>
      <c r="AF183">
        <f>U183+AE183+AC183+AD183</f>
        <v>0</v>
      </c>
      <c r="AG183">
        <f>BN183*AU183*(BI183-BH183*(1000-AU183*BK183)/(1000-AU183*BJ183))/(100*BB183)</f>
        <v>0</v>
      </c>
      <c r="AH183">
        <f>1000*BN183*AU183*(BJ183-BK183)/(100*BB183*(1000-AU183*BJ183))</f>
        <v>0</v>
      </c>
      <c r="AI183">
        <f>(AJ183 - AK183 - BO183*1E3/(8.314*(BQ183+273.15)) * AM183/BN183 * AL183) * BN183/(100*BB183) * (1000 - BK183)/1000</f>
        <v>0</v>
      </c>
      <c r="AJ183">
        <v>429.2653115539713</v>
      </c>
      <c r="AK183">
        <v>428.8435878787877</v>
      </c>
      <c r="AL183">
        <v>5.149001885651826E-06</v>
      </c>
      <c r="AM183">
        <v>61.35787655002243</v>
      </c>
      <c r="AN183">
        <f>(AP183 - AO183 + BO183*1E3/(8.314*(BQ183+273.15)) * AR183/BN183 * AQ183) * BN183/(100*BB183) * 1000/(1000 - AP183)</f>
        <v>0</v>
      </c>
      <c r="AO183">
        <v>21.5494241376328</v>
      </c>
      <c r="AP183">
        <v>21.53612797202798</v>
      </c>
      <c r="AQ183">
        <v>-7.242045804183052E-07</v>
      </c>
      <c r="AR183">
        <v>91.88205700752289</v>
      </c>
      <c r="AS183">
        <v>0</v>
      </c>
      <c r="AT183">
        <v>0</v>
      </c>
      <c r="AU183">
        <f>IF(AS183*$H$15&gt;=AW183,1.0,(AW183/(AW183-AS183*$H$15)))</f>
        <v>0</v>
      </c>
      <c r="AV183">
        <f>(AU183-1)*100</f>
        <v>0</v>
      </c>
      <c r="AW183">
        <f>MAX(0,($B$15+$C$15*BV183)/(1+$D$15*BV183)*BO183/(BQ183+273)*$E$15)</f>
        <v>0</v>
      </c>
      <c r="AX183">
        <f>$B$13*BW183+$C$13*BX183+$F$13*CI183*(1-CL183)</f>
        <v>0</v>
      </c>
      <c r="AY183">
        <f>AX183*AZ183</f>
        <v>0</v>
      </c>
      <c r="AZ183">
        <f>($B$13*$D$11+$C$13*$D$11+$F$13*((CV183+CN183)/MAX(CV183+CN183+CW183, 0.1)*$I$11+CW183/MAX(CV183+CN183+CW183, 0.1)*$J$11))/($B$13+$C$13+$F$13)</f>
        <v>0</v>
      </c>
      <c r="BA183">
        <f>($B$13*$K$11+$C$13*$K$11+$F$13*((CV183+CN183)/MAX(CV183+CN183+CW183, 0.1)*$P$11+CW183/MAX(CV183+CN183+CW183, 0.1)*$Q$11))/($B$13+$C$13+$F$13)</f>
        <v>0</v>
      </c>
      <c r="BB183">
        <v>6</v>
      </c>
      <c r="BC183">
        <v>0.5</v>
      </c>
      <c r="BD183" t="s">
        <v>358</v>
      </c>
      <c r="BE183">
        <v>2</v>
      </c>
      <c r="BF183" t="b">
        <v>1</v>
      </c>
      <c r="BG183">
        <v>1774682449.6</v>
      </c>
      <c r="BH183">
        <v>419.6062</v>
      </c>
      <c r="BI183">
        <v>420.015</v>
      </c>
      <c r="BJ183">
        <v>21.53518</v>
      </c>
      <c r="BK183">
        <v>21.55002</v>
      </c>
      <c r="BL183">
        <v>419.9676000000001</v>
      </c>
      <c r="BM183">
        <v>21.23741</v>
      </c>
      <c r="BN183">
        <v>500.0275</v>
      </c>
      <c r="BO183">
        <v>101.0241</v>
      </c>
      <c r="BP183">
        <v>0.09999736000000001</v>
      </c>
      <c r="BQ183">
        <v>26.67002</v>
      </c>
      <c r="BR183">
        <v>27.3651</v>
      </c>
      <c r="BS183">
        <v>999.9</v>
      </c>
      <c r="BT183">
        <v>0</v>
      </c>
      <c r="BU183">
        <v>0</v>
      </c>
      <c r="BV183">
        <v>10006.38</v>
      </c>
      <c r="BW183">
        <v>0</v>
      </c>
      <c r="BX183">
        <v>0.3833920000000001</v>
      </c>
      <c r="BY183">
        <v>-0.4089264</v>
      </c>
      <c r="BZ183">
        <v>428.8414</v>
      </c>
      <c r="CA183">
        <v>429.2658</v>
      </c>
      <c r="CB183">
        <v>-0.0148344</v>
      </c>
      <c r="CC183">
        <v>420.015</v>
      </c>
      <c r="CD183">
        <v>21.55002</v>
      </c>
      <c r="CE183">
        <v>2.175568</v>
      </c>
      <c r="CF183">
        <v>2.177069</v>
      </c>
      <c r="CG183">
        <v>18.78355</v>
      </c>
      <c r="CH183">
        <v>18.79454</v>
      </c>
      <c r="CI183">
        <v>1199.995</v>
      </c>
      <c r="CJ183">
        <v>0</v>
      </c>
      <c r="CK183">
        <v>1</v>
      </c>
      <c r="CL183">
        <v>0</v>
      </c>
      <c r="CM183">
        <v>1.78896</v>
      </c>
      <c r="CN183">
        <v>0</v>
      </c>
      <c r="CO183">
        <v>63.72646</v>
      </c>
      <c r="CP183">
        <v>6138.776</v>
      </c>
      <c r="CQ183">
        <v>37.875</v>
      </c>
      <c r="CR183">
        <v>39.437</v>
      </c>
      <c r="CS183">
        <v>38.7185</v>
      </c>
      <c r="CT183">
        <v>38</v>
      </c>
      <c r="CU183">
        <v>38.062</v>
      </c>
      <c r="CV183">
        <v>0</v>
      </c>
      <c r="CW183">
        <v>1199.995</v>
      </c>
      <c r="CX183">
        <v>0</v>
      </c>
      <c r="CY183">
        <v>1774682450.6</v>
      </c>
      <c r="CZ183">
        <v>0</v>
      </c>
      <c r="DA183">
        <v>1774666326.5</v>
      </c>
      <c r="DB183" t="s">
        <v>359</v>
      </c>
      <c r="DC183">
        <v>1774666322</v>
      </c>
      <c r="DD183">
        <v>1774666326.5</v>
      </c>
      <c r="DE183">
        <v>2</v>
      </c>
      <c r="DF183">
        <v>0.343</v>
      </c>
      <c r="DG183">
        <v>-0.026</v>
      </c>
      <c r="DH183">
        <v>-0.36</v>
      </c>
      <c r="DI183">
        <v>0.298</v>
      </c>
      <c r="DJ183">
        <v>420</v>
      </c>
      <c r="DK183">
        <v>22</v>
      </c>
      <c r="DL183">
        <v>0.17</v>
      </c>
      <c r="DM183">
        <v>0.02</v>
      </c>
      <c r="DN183">
        <v>-0.387777725</v>
      </c>
      <c r="DO183">
        <v>0.009645422138837305</v>
      </c>
      <c r="DP183">
        <v>0.03447159944939276</v>
      </c>
      <c r="DQ183">
        <v>1</v>
      </c>
      <c r="DR183">
        <v>-0.0137701</v>
      </c>
      <c r="DS183">
        <v>-0.005355775609756058</v>
      </c>
      <c r="DT183">
        <v>0.0008800639044978495</v>
      </c>
      <c r="DU183">
        <v>1</v>
      </c>
      <c r="DV183">
        <v>2</v>
      </c>
      <c r="DW183">
        <v>2</v>
      </c>
      <c r="DX183" t="s">
        <v>360</v>
      </c>
      <c r="DY183">
        <v>3.13055</v>
      </c>
      <c r="DZ183">
        <v>2.80643</v>
      </c>
      <c r="EA183">
        <v>0.0997586</v>
      </c>
      <c r="EB183">
        <v>0.09947300000000001</v>
      </c>
      <c r="EC183">
        <v>0.105975</v>
      </c>
      <c r="ED183">
        <v>0.105714</v>
      </c>
      <c r="EE183">
        <v>21149.5</v>
      </c>
      <c r="EF183">
        <v>27419.3</v>
      </c>
      <c r="EG183">
        <v>26448.2</v>
      </c>
      <c r="EH183">
        <v>33000.8</v>
      </c>
      <c r="EI183">
        <v>34925.9</v>
      </c>
      <c r="EJ183">
        <v>40305.3</v>
      </c>
      <c r="EK183">
        <v>41097.5</v>
      </c>
      <c r="EL183">
        <v>46060.5</v>
      </c>
      <c r="EM183">
        <v>2.0349</v>
      </c>
      <c r="EN183">
        <v>2.00077</v>
      </c>
      <c r="EO183">
        <v>0.103489</v>
      </c>
      <c r="EP183">
        <v>0</v>
      </c>
      <c r="EQ183">
        <v>25.6637</v>
      </c>
      <c r="ER183">
        <v>999.9</v>
      </c>
      <c r="ES183">
        <v>67.5</v>
      </c>
      <c r="ET183">
        <v>27.4</v>
      </c>
      <c r="EU183">
        <v>24.4819</v>
      </c>
      <c r="EV183">
        <v>60.8826</v>
      </c>
      <c r="EW183">
        <v>31.6066</v>
      </c>
      <c r="EX183">
        <v>1</v>
      </c>
      <c r="EY183">
        <v>0.292287</v>
      </c>
      <c r="EZ183">
        <v>0.443685</v>
      </c>
      <c r="FA183">
        <v>20.2782</v>
      </c>
      <c r="FB183">
        <v>5.18929</v>
      </c>
      <c r="FC183">
        <v>11.9441</v>
      </c>
      <c r="FD183">
        <v>4.9557</v>
      </c>
      <c r="FE183">
        <v>3.285</v>
      </c>
      <c r="FF183">
        <v>9999</v>
      </c>
      <c r="FG183">
        <v>9999</v>
      </c>
      <c r="FH183">
        <v>9999</v>
      </c>
      <c r="FI183">
        <v>999.9</v>
      </c>
      <c r="FJ183">
        <v>1.86128</v>
      </c>
      <c r="FK183">
        <v>1.86264</v>
      </c>
      <c r="FL183">
        <v>1.86005</v>
      </c>
      <c r="FM183">
        <v>1.85837</v>
      </c>
      <c r="FN183">
        <v>1.86218</v>
      </c>
      <c r="FO183">
        <v>1.85887</v>
      </c>
      <c r="FP183">
        <v>1.85791</v>
      </c>
      <c r="FQ183">
        <v>1.86081</v>
      </c>
      <c r="FR183">
        <v>0</v>
      </c>
      <c r="FS183">
        <v>0</v>
      </c>
      <c r="FT183">
        <v>0</v>
      </c>
      <c r="FU183">
        <v>4.5</v>
      </c>
      <c r="FV183" t="s">
        <v>361</v>
      </c>
      <c r="FW183" t="s">
        <v>362</v>
      </c>
      <c r="FX183" t="s">
        <v>363</v>
      </c>
      <c r="FY183" t="s">
        <v>364</v>
      </c>
      <c r="FZ183" t="s">
        <v>364</v>
      </c>
      <c r="GA183" t="s">
        <v>363</v>
      </c>
      <c r="GB183">
        <v>0</v>
      </c>
      <c r="GC183">
        <v>100</v>
      </c>
      <c r="GD183">
        <v>100</v>
      </c>
      <c r="GE183">
        <v>-0.361</v>
      </c>
      <c r="GF183">
        <v>0.2978</v>
      </c>
      <c r="GG183">
        <v>-1.589593225013521</v>
      </c>
      <c r="GH183">
        <v>0.00192992804097616</v>
      </c>
      <c r="GI183">
        <v>3.244687122451424E-06</v>
      </c>
      <c r="GJ183">
        <v>-2.087531120305573E-09</v>
      </c>
      <c r="GK183">
        <v>0.05776174702018427</v>
      </c>
      <c r="GL183">
        <v>0.005089068596103195</v>
      </c>
      <c r="GM183">
        <v>0.0003257216593697226</v>
      </c>
      <c r="GN183">
        <v>-1.562898368296355E-06</v>
      </c>
      <c r="GO183">
        <v>0</v>
      </c>
      <c r="GP183">
        <v>1257</v>
      </c>
      <c r="GQ183">
        <v>1</v>
      </c>
      <c r="GR183">
        <v>31</v>
      </c>
      <c r="GS183">
        <v>268.8</v>
      </c>
      <c r="GT183">
        <v>268.8</v>
      </c>
      <c r="GU183">
        <v>1.07788</v>
      </c>
      <c r="GV183">
        <v>2.3999</v>
      </c>
      <c r="GW183">
        <v>1.44775</v>
      </c>
      <c r="GX183">
        <v>2.20215</v>
      </c>
      <c r="GY183">
        <v>1.44653</v>
      </c>
      <c r="GZ183">
        <v>2.26929</v>
      </c>
      <c r="HA183">
        <v>33.1769</v>
      </c>
      <c r="HB183">
        <v>14.7274</v>
      </c>
      <c r="HC183">
        <v>18</v>
      </c>
      <c r="HD183">
        <v>531.727</v>
      </c>
      <c r="HE183">
        <v>523.1</v>
      </c>
      <c r="HF183">
        <v>24.9995</v>
      </c>
      <c r="HG183">
        <v>30.7225</v>
      </c>
      <c r="HH183">
        <v>30.0002</v>
      </c>
      <c r="HI183">
        <v>31.0723</v>
      </c>
      <c r="HJ183">
        <v>31.0767</v>
      </c>
      <c r="HK183">
        <v>21.5651</v>
      </c>
      <c r="HL183">
        <v>20.0583</v>
      </c>
      <c r="HM183">
        <v>100</v>
      </c>
      <c r="HN183">
        <v>25</v>
      </c>
      <c r="HO183">
        <v>420</v>
      </c>
      <c r="HP183">
        <v>21.5</v>
      </c>
      <c r="HQ183">
        <v>103.147</v>
      </c>
      <c r="HR183">
        <v>102.023</v>
      </c>
    </row>
    <row r="184" spans="1:226">
      <c r="A184">
        <v>166</v>
      </c>
      <c r="B184">
        <v>1774682456.5</v>
      </c>
      <c r="C184">
        <v>710.5</v>
      </c>
      <c r="D184" t="s">
        <v>694</v>
      </c>
      <c r="E184" t="s">
        <v>695</v>
      </c>
      <c r="F184">
        <v>5</v>
      </c>
      <c r="I184">
        <v>1774682453.6</v>
      </c>
      <c r="J184">
        <f>(K184)/1000</f>
        <v>0</v>
      </c>
      <c r="K184">
        <f>IF(BF184, AN184, AH184)</f>
        <v>0</v>
      </c>
      <c r="L184">
        <f>IF(BF184, AI184, AG184)</f>
        <v>0</v>
      </c>
      <c r="M184">
        <f>BH184 - IF(AU184&gt;1, L184*BB184*100.0/(AW184), 0)</f>
        <v>0</v>
      </c>
      <c r="N184">
        <f>((T184-J184/2)*M184-L184)/(T184+J184/2)</f>
        <v>0</v>
      </c>
      <c r="O184">
        <f>N184*(BO184+BP184)/1000.0</f>
        <v>0</v>
      </c>
      <c r="P184">
        <f>(BH184 - IF(AU184&gt;1, L184*BB184*100.0/(AW184), 0))*(BO184+BP184)/1000.0</f>
        <v>0</v>
      </c>
      <c r="Q184">
        <f>2.0/((1/S184-1/R184)+SIGN(S184)*SQRT((1/S184-1/R184)*(1/S184-1/R184) + 4*BC184/((BC184+1)*(BC184+1))*(2*1/S184*1/R184-1/R184*1/R184)))</f>
        <v>0</v>
      </c>
      <c r="R184">
        <f>IF(LEFT(BD184,1)&lt;&gt;"0",IF(LEFT(BD184,1)="1",3.0,BE184),$D$5+$E$5*(BV184*BO184/($K$5*1000))+$F$5*(BV184*BO184/($K$5*1000))*MAX(MIN(BB184,$J$5),$I$5)*MAX(MIN(BB184,$J$5),$I$5)+$G$5*MAX(MIN(BB184,$J$5),$I$5)*(BV184*BO184/($K$5*1000))+$H$5*(BV184*BO184/($K$5*1000))*(BV184*BO184/($K$5*1000)))</f>
        <v>0</v>
      </c>
      <c r="S184">
        <f>J184*(1000-(1000*0.61365*exp(17.502*W184/(240.97+W184))/(BO184+BP184)+BJ184)/2)/(1000*0.61365*exp(17.502*W184/(240.97+W184))/(BO184+BP184)-BJ184)</f>
        <v>0</v>
      </c>
      <c r="T184">
        <f>1/((BC184+1)/(Q184/1.6)+1/(R184/1.37)) + BC184/((BC184+1)/(Q184/1.6) + BC184/(R184/1.37))</f>
        <v>0</v>
      </c>
      <c r="U184">
        <f>(AX184*BA184)</f>
        <v>0</v>
      </c>
      <c r="V184">
        <f>(BQ184+(U184+2*0.95*5.67E-8*(((BQ184+$B$9)+273)^4-(BQ184+273)^4)-44100*J184)/(1.84*29.3*R184+8*0.95*5.67E-8*(BQ184+273)^3))</f>
        <v>0</v>
      </c>
      <c r="W184">
        <f>($C$9*BR184+$D$9*BS184+$E$9*V184)</f>
        <v>0</v>
      </c>
      <c r="X184">
        <f>0.61365*exp(17.502*W184/(240.97+W184))</f>
        <v>0</v>
      </c>
      <c r="Y184">
        <f>(Z184/AA184*100)</f>
        <v>0</v>
      </c>
      <c r="Z184">
        <f>BJ184*(BO184+BP184)/1000</f>
        <v>0</v>
      </c>
      <c r="AA184">
        <f>0.61365*exp(17.502*BQ184/(240.97+BQ184))</f>
        <v>0</v>
      </c>
      <c r="AB184">
        <f>(X184-BJ184*(BO184+BP184)/1000)</f>
        <v>0</v>
      </c>
      <c r="AC184">
        <f>(-J184*44100)</f>
        <v>0</v>
      </c>
      <c r="AD184">
        <f>2*29.3*R184*0.92*(BQ184-W184)</f>
        <v>0</v>
      </c>
      <c r="AE184">
        <f>2*0.95*5.67E-8*(((BQ184+$B$9)+273)^4-(W184+273)^4)</f>
        <v>0</v>
      </c>
      <c r="AF184">
        <f>U184+AE184+AC184+AD184</f>
        <v>0</v>
      </c>
      <c r="AG184">
        <f>BN184*AU184*(BI184-BH184*(1000-AU184*BK184)/(1000-AU184*BJ184))/(100*BB184)</f>
        <v>0</v>
      </c>
      <c r="AH184">
        <f>1000*BN184*AU184*(BJ184-BK184)/(100*BB184*(1000-AU184*BJ184))</f>
        <v>0</v>
      </c>
      <c r="AI184">
        <f>(AJ184 - AK184 - BO184*1E3/(8.314*(BQ184+273.15)) * AM184/BN184 * AL184) * BN184/(100*BB184) * (1000 - BK184)/1000</f>
        <v>0</v>
      </c>
      <c r="AJ184">
        <v>429.2377786822775</v>
      </c>
      <c r="AK184">
        <v>428.8520606060604</v>
      </c>
      <c r="AL184">
        <v>4.893582211138822E-06</v>
      </c>
      <c r="AM184">
        <v>61.35787655002243</v>
      </c>
      <c r="AN184">
        <f>(AP184 - AO184 + BO184*1E3/(8.314*(BQ184+273.15)) * AR184/BN184 * AQ184) * BN184/(100*BB184) * 1000/(1000 - AP184)</f>
        <v>0</v>
      </c>
      <c r="AO184">
        <v>21.55048807311503</v>
      </c>
      <c r="AP184">
        <v>21.53447762237763</v>
      </c>
      <c r="AQ184">
        <v>-3.660502881672949E-07</v>
      </c>
      <c r="AR184">
        <v>91.88205700752289</v>
      </c>
      <c r="AS184">
        <v>0</v>
      </c>
      <c r="AT184">
        <v>0</v>
      </c>
      <c r="AU184">
        <f>IF(AS184*$H$15&gt;=AW184,1.0,(AW184/(AW184-AS184*$H$15)))</f>
        <v>0</v>
      </c>
      <c r="AV184">
        <f>(AU184-1)*100</f>
        <v>0</v>
      </c>
      <c r="AW184">
        <f>MAX(0,($B$15+$C$15*BV184)/(1+$D$15*BV184)*BO184/(BQ184+273)*$E$15)</f>
        <v>0</v>
      </c>
      <c r="AX184">
        <f>$B$13*BW184+$C$13*BX184+$F$13*CI184*(1-CL184)</f>
        <v>0</v>
      </c>
      <c r="AY184">
        <f>AX184*AZ184</f>
        <v>0</v>
      </c>
      <c r="AZ184">
        <f>($B$13*$D$11+$C$13*$D$11+$F$13*((CV184+CN184)/MAX(CV184+CN184+CW184, 0.1)*$I$11+CW184/MAX(CV184+CN184+CW184, 0.1)*$J$11))/($B$13+$C$13+$F$13)</f>
        <v>0</v>
      </c>
      <c r="BA184">
        <f>($B$13*$K$11+$C$13*$K$11+$F$13*((CV184+CN184)/MAX(CV184+CN184+CW184, 0.1)*$P$11+CW184/MAX(CV184+CN184+CW184, 0.1)*$Q$11))/($B$13+$C$13+$F$13)</f>
        <v>0</v>
      </c>
      <c r="BB184">
        <v>6</v>
      </c>
      <c r="BC184">
        <v>0.5</v>
      </c>
      <c r="BD184" t="s">
        <v>358</v>
      </c>
      <c r="BE184">
        <v>2</v>
      </c>
      <c r="BF184" t="b">
        <v>1</v>
      </c>
      <c r="BG184">
        <v>1774682453.6</v>
      </c>
      <c r="BH184">
        <v>419.6126</v>
      </c>
      <c r="BI184">
        <v>419.9846000000001</v>
      </c>
      <c r="BJ184">
        <v>21.53524</v>
      </c>
      <c r="BK184">
        <v>21.55032</v>
      </c>
      <c r="BL184">
        <v>419.9737</v>
      </c>
      <c r="BM184">
        <v>21.23745</v>
      </c>
      <c r="BN184">
        <v>500.0193</v>
      </c>
      <c r="BO184">
        <v>101.0241</v>
      </c>
      <c r="BP184">
        <v>0.09998536999999999</v>
      </c>
      <c r="BQ184">
        <v>26.66833</v>
      </c>
      <c r="BR184">
        <v>27.35435</v>
      </c>
      <c r="BS184">
        <v>999.9</v>
      </c>
      <c r="BT184">
        <v>0</v>
      </c>
      <c r="BU184">
        <v>0</v>
      </c>
      <c r="BV184">
        <v>9999.502</v>
      </c>
      <c r="BW184">
        <v>0</v>
      </c>
      <c r="BX184">
        <v>0.3833920000000001</v>
      </c>
      <c r="BY184">
        <v>-0.3723204999999999</v>
      </c>
      <c r="BZ184">
        <v>428.8477</v>
      </c>
      <c r="CA184">
        <v>429.2348</v>
      </c>
      <c r="CB184">
        <v>-0.01510295</v>
      </c>
      <c r="CC184">
        <v>419.9846000000001</v>
      </c>
      <c r="CD184">
        <v>21.55032</v>
      </c>
      <c r="CE184">
        <v>2.175576</v>
      </c>
      <c r="CF184">
        <v>2.177102</v>
      </c>
      <c r="CG184">
        <v>18.7836</v>
      </c>
      <c r="CH184">
        <v>18.7948</v>
      </c>
      <c r="CI184">
        <v>1200.005</v>
      </c>
      <c r="CJ184">
        <v>0</v>
      </c>
      <c r="CK184">
        <v>1</v>
      </c>
      <c r="CL184">
        <v>0</v>
      </c>
      <c r="CM184">
        <v>1.57694</v>
      </c>
      <c r="CN184">
        <v>0</v>
      </c>
      <c r="CO184">
        <v>63.73036999999999</v>
      </c>
      <c r="CP184">
        <v>6138.825000000001</v>
      </c>
      <c r="CQ184">
        <v>37.8435</v>
      </c>
      <c r="CR184">
        <v>39.437</v>
      </c>
      <c r="CS184">
        <v>38.687</v>
      </c>
      <c r="CT184">
        <v>38</v>
      </c>
      <c r="CU184">
        <v>38.062</v>
      </c>
      <c r="CV184">
        <v>0</v>
      </c>
      <c r="CW184">
        <v>1200.005</v>
      </c>
      <c r="CX184">
        <v>0</v>
      </c>
      <c r="CY184">
        <v>1774682454.8</v>
      </c>
      <c r="CZ184">
        <v>0</v>
      </c>
      <c r="DA184">
        <v>1774666326.5</v>
      </c>
      <c r="DB184" t="s">
        <v>359</v>
      </c>
      <c r="DC184">
        <v>1774666322</v>
      </c>
      <c r="DD184">
        <v>1774666326.5</v>
      </c>
      <c r="DE184">
        <v>2</v>
      </c>
      <c r="DF184">
        <v>0.343</v>
      </c>
      <c r="DG184">
        <v>-0.026</v>
      </c>
      <c r="DH184">
        <v>-0.36</v>
      </c>
      <c r="DI184">
        <v>0.298</v>
      </c>
      <c r="DJ184">
        <v>420</v>
      </c>
      <c r="DK184">
        <v>22</v>
      </c>
      <c r="DL184">
        <v>0.17</v>
      </c>
      <c r="DM184">
        <v>0.02</v>
      </c>
      <c r="DN184">
        <v>-0.3827715853658537</v>
      </c>
      <c r="DO184">
        <v>-0.02823836236933823</v>
      </c>
      <c r="DP184">
        <v>0.03221643668656262</v>
      </c>
      <c r="DQ184">
        <v>1</v>
      </c>
      <c r="DR184">
        <v>-0.01395178536585366</v>
      </c>
      <c r="DS184">
        <v>-0.007888375609756132</v>
      </c>
      <c r="DT184">
        <v>0.000961912022639304</v>
      </c>
      <c r="DU184">
        <v>1</v>
      </c>
      <c r="DV184">
        <v>2</v>
      </c>
      <c r="DW184">
        <v>2</v>
      </c>
      <c r="DX184" t="s">
        <v>360</v>
      </c>
      <c r="DY184">
        <v>3.13048</v>
      </c>
      <c r="DZ184">
        <v>2.80642</v>
      </c>
      <c r="EA184">
        <v>0.0997605</v>
      </c>
      <c r="EB184">
        <v>0.09947689999999999</v>
      </c>
      <c r="EC184">
        <v>0.105972</v>
      </c>
      <c r="ED184">
        <v>0.105716</v>
      </c>
      <c r="EE184">
        <v>21149.6</v>
      </c>
      <c r="EF184">
        <v>27418.9</v>
      </c>
      <c r="EG184">
        <v>26448.3</v>
      </c>
      <c r="EH184">
        <v>33000.5</v>
      </c>
      <c r="EI184">
        <v>34926.2</v>
      </c>
      <c r="EJ184">
        <v>40304.8</v>
      </c>
      <c r="EK184">
        <v>41097.6</v>
      </c>
      <c r="EL184">
        <v>46060.1</v>
      </c>
      <c r="EM184">
        <v>2.03498</v>
      </c>
      <c r="EN184">
        <v>2.0008</v>
      </c>
      <c r="EO184">
        <v>0.103209</v>
      </c>
      <c r="EP184">
        <v>0</v>
      </c>
      <c r="EQ184">
        <v>25.658</v>
      </c>
      <c r="ER184">
        <v>999.9</v>
      </c>
      <c r="ES184">
        <v>67.5</v>
      </c>
      <c r="ET184">
        <v>27.4</v>
      </c>
      <c r="EU184">
        <v>24.4829</v>
      </c>
      <c r="EV184">
        <v>60.8126</v>
      </c>
      <c r="EW184">
        <v>31.5345</v>
      </c>
      <c r="EX184">
        <v>1</v>
      </c>
      <c r="EY184">
        <v>0.292228</v>
      </c>
      <c r="EZ184">
        <v>0.441544</v>
      </c>
      <c r="FA184">
        <v>20.2782</v>
      </c>
      <c r="FB184">
        <v>5.18944</v>
      </c>
      <c r="FC184">
        <v>11.9441</v>
      </c>
      <c r="FD184">
        <v>4.9557</v>
      </c>
      <c r="FE184">
        <v>3.285</v>
      </c>
      <c r="FF184">
        <v>9999</v>
      </c>
      <c r="FG184">
        <v>9999</v>
      </c>
      <c r="FH184">
        <v>9999</v>
      </c>
      <c r="FI184">
        <v>999.9</v>
      </c>
      <c r="FJ184">
        <v>1.86128</v>
      </c>
      <c r="FK184">
        <v>1.86264</v>
      </c>
      <c r="FL184">
        <v>1.86005</v>
      </c>
      <c r="FM184">
        <v>1.85837</v>
      </c>
      <c r="FN184">
        <v>1.86218</v>
      </c>
      <c r="FO184">
        <v>1.85892</v>
      </c>
      <c r="FP184">
        <v>1.85791</v>
      </c>
      <c r="FQ184">
        <v>1.86081</v>
      </c>
      <c r="FR184">
        <v>0</v>
      </c>
      <c r="FS184">
        <v>0</v>
      </c>
      <c r="FT184">
        <v>0</v>
      </c>
      <c r="FU184">
        <v>4.5</v>
      </c>
      <c r="FV184" t="s">
        <v>361</v>
      </c>
      <c r="FW184" t="s">
        <v>362</v>
      </c>
      <c r="FX184" t="s">
        <v>363</v>
      </c>
      <c r="FY184" t="s">
        <v>364</v>
      </c>
      <c r="FZ184" t="s">
        <v>364</v>
      </c>
      <c r="GA184" t="s">
        <v>363</v>
      </c>
      <c r="GB184">
        <v>0</v>
      </c>
      <c r="GC184">
        <v>100</v>
      </c>
      <c r="GD184">
        <v>100</v>
      </c>
      <c r="GE184">
        <v>-0.362</v>
      </c>
      <c r="GF184">
        <v>0.2978</v>
      </c>
      <c r="GG184">
        <v>-1.589593225013521</v>
      </c>
      <c r="GH184">
        <v>0.00192992804097616</v>
      </c>
      <c r="GI184">
        <v>3.244687122451424E-06</v>
      </c>
      <c r="GJ184">
        <v>-2.087531120305573E-09</v>
      </c>
      <c r="GK184">
        <v>0.05776174702018427</v>
      </c>
      <c r="GL184">
        <v>0.005089068596103195</v>
      </c>
      <c r="GM184">
        <v>0.0003257216593697226</v>
      </c>
      <c r="GN184">
        <v>-1.562898368296355E-06</v>
      </c>
      <c r="GO184">
        <v>0</v>
      </c>
      <c r="GP184">
        <v>1257</v>
      </c>
      <c r="GQ184">
        <v>1</v>
      </c>
      <c r="GR184">
        <v>31</v>
      </c>
      <c r="GS184">
        <v>268.9</v>
      </c>
      <c r="GT184">
        <v>268.8</v>
      </c>
      <c r="GU184">
        <v>1.07788</v>
      </c>
      <c r="GV184">
        <v>2.40112</v>
      </c>
      <c r="GW184">
        <v>1.44775</v>
      </c>
      <c r="GX184">
        <v>2.20337</v>
      </c>
      <c r="GY184">
        <v>1.44653</v>
      </c>
      <c r="GZ184">
        <v>2.29614</v>
      </c>
      <c r="HA184">
        <v>33.1545</v>
      </c>
      <c r="HB184">
        <v>14.7274</v>
      </c>
      <c r="HC184">
        <v>18</v>
      </c>
      <c r="HD184">
        <v>531.778</v>
      </c>
      <c r="HE184">
        <v>523.117</v>
      </c>
      <c r="HF184">
        <v>24.9994</v>
      </c>
      <c r="HG184">
        <v>30.7225</v>
      </c>
      <c r="HH184">
        <v>30.0001</v>
      </c>
      <c r="HI184">
        <v>31.0727</v>
      </c>
      <c r="HJ184">
        <v>31.0767</v>
      </c>
      <c r="HK184">
        <v>21.5648</v>
      </c>
      <c r="HL184">
        <v>20.0583</v>
      </c>
      <c r="HM184">
        <v>100</v>
      </c>
      <c r="HN184">
        <v>25</v>
      </c>
      <c r="HO184">
        <v>420</v>
      </c>
      <c r="HP184">
        <v>21.5</v>
      </c>
      <c r="HQ184">
        <v>103.147</v>
      </c>
      <c r="HR184">
        <v>102.022</v>
      </c>
    </row>
    <row r="185" spans="1:226">
      <c r="A185">
        <v>167</v>
      </c>
      <c r="B185">
        <v>1774682460.5</v>
      </c>
      <c r="C185">
        <v>714.5</v>
      </c>
      <c r="D185" t="s">
        <v>696</v>
      </c>
      <c r="E185" t="s">
        <v>697</v>
      </c>
      <c r="F185">
        <v>5</v>
      </c>
      <c r="I185">
        <v>1774682457.6</v>
      </c>
      <c r="J185">
        <f>(K185)/1000</f>
        <v>0</v>
      </c>
      <c r="K185">
        <f>IF(BF185, AN185, AH185)</f>
        <v>0</v>
      </c>
      <c r="L185">
        <f>IF(BF185, AI185, AG185)</f>
        <v>0</v>
      </c>
      <c r="M185">
        <f>BH185 - IF(AU185&gt;1, L185*BB185*100.0/(AW185), 0)</f>
        <v>0</v>
      </c>
      <c r="N185">
        <f>((T185-J185/2)*M185-L185)/(T185+J185/2)</f>
        <v>0</v>
      </c>
      <c r="O185">
        <f>N185*(BO185+BP185)/1000.0</f>
        <v>0</v>
      </c>
      <c r="P185">
        <f>(BH185 - IF(AU185&gt;1, L185*BB185*100.0/(AW185), 0))*(BO185+BP185)/1000.0</f>
        <v>0</v>
      </c>
      <c r="Q185">
        <f>2.0/((1/S185-1/R185)+SIGN(S185)*SQRT((1/S185-1/R185)*(1/S185-1/R185) + 4*BC185/((BC185+1)*(BC185+1))*(2*1/S185*1/R185-1/R185*1/R185)))</f>
        <v>0</v>
      </c>
      <c r="R185">
        <f>IF(LEFT(BD185,1)&lt;&gt;"0",IF(LEFT(BD185,1)="1",3.0,BE185),$D$5+$E$5*(BV185*BO185/($K$5*1000))+$F$5*(BV185*BO185/($K$5*1000))*MAX(MIN(BB185,$J$5),$I$5)*MAX(MIN(BB185,$J$5),$I$5)+$G$5*MAX(MIN(BB185,$J$5),$I$5)*(BV185*BO185/($K$5*1000))+$H$5*(BV185*BO185/($K$5*1000))*(BV185*BO185/($K$5*1000)))</f>
        <v>0</v>
      </c>
      <c r="S185">
        <f>J185*(1000-(1000*0.61365*exp(17.502*W185/(240.97+W185))/(BO185+BP185)+BJ185)/2)/(1000*0.61365*exp(17.502*W185/(240.97+W185))/(BO185+BP185)-BJ185)</f>
        <v>0</v>
      </c>
      <c r="T185">
        <f>1/((BC185+1)/(Q185/1.6)+1/(R185/1.37)) + BC185/((BC185+1)/(Q185/1.6) + BC185/(R185/1.37))</f>
        <v>0</v>
      </c>
      <c r="U185">
        <f>(AX185*BA185)</f>
        <v>0</v>
      </c>
      <c r="V185">
        <f>(BQ185+(U185+2*0.95*5.67E-8*(((BQ185+$B$9)+273)^4-(BQ185+273)^4)-44100*J185)/(1.84*29.3*R185+8*0.95*5.67E-8*(BQ185+273)^3))</f>
        <v>0</v>
      </c>
      <c r="W185">
        <f>($C$9*BR185+$D$9*BS185+$E$9*V185)</f>
        <v>0</v>
      </c>
      <c r="X185">
        <f>0.61365*exp(17.502*W185/(240.97+W185))</f>
        <v>0</v>
      </c>
      <c r="Y185">
        <f>(Z185/AA185*100)</f>
        <v>0</v>
      </c>
      <c r="Z185">
        <f>BJ185*(BO185+BP185)/1000</f>
        <v>0</v>
      </c>
      <c r="AA185">
        <f>0.61365*exp(17.502*BQ185/(240.97+BQ185))</f>
        <v>0</v>
      </c>
      <c r="AB185">
        <f>(X185-BJ185*(BO185+BP185)/1000)</f>
        <v>0</v>
      </c>
      <c r="AC185">
        <f>(-J185*44100)</f>
        <v>0</v>
      </c>
      <c r="AD185">
        <f>2*29.3*R185*0.92*(BQ185-W185)</f>
        <v>0</v>
      </c>
      <c r="AE185">
        <f>2*0.95*5.67E-8*(((BQ185+$B$9)+273)^4-(W185+273)^4)</f>
        <v>0</v>
      </c>
      <c r="AF185">
        <f>U185+AE185+AC185+AD185</f>
        <v>0</v>
      </c>
      <c r="AG185">
        <f>BN185*AU185*(BI185-BH185*(1000-AU185*BK185)/(1000-AU185*BJ185))/(100*BB185)</f>
        <v>0</v>
      </c>
      <c r="AH185">
        <f>1000*BN185*AU185*(BJ185-BK185)/(100*BB185*(1000-AU185*BJ185))</f>
        <v>0</v>
      </c>
      <c r="AI185">
        <f>(AJ185 - AK185 - BO185*1E3/(8.314*(BQ185+273.15)) * AM185/BN185 * AL185) * BN185/(100*BB185) * (1000 - BK185)/1000</f>
        <v>0</v>
      </c>
      <c r="AJ185">
        <v>429.2622322679874</v>
      </c>
      <c r="AK185">
        <v>428.8493272727271</v>
      </c>
      <c r="AL185">
        <v>3.483008738485425E-07</v>
      </c>
      <c r="AM185">
        <v>61.35787655002243</v>
      </c>
      <c r="AN185">
        <f>(AP185 - AO185 + BO185*1E3/(8.314*(BQ185+273.15)) * AR185/BN185 * AQ185) * BN185/(100*BB185) * 1000/(1000 - AP185)</f>
        <v>0</v>
      </c>
      <c r="AO185">
        <v>21.55051869499357</v>
      </c>
      <c r="AP185">
        <v>21.53626783216784</v>
      </c>
      <c r="AQ185">
        <v>4.911575764788582E-08</v>
      </c>
      <c r="AR185">
        <v>91.88205700752289</v>
      </c>
      <c r="AS185">
        <v>0</v>
      </c>
      <c r="AT185">
        <v>0</v>
      </c>
      <c r="AU185">
        <f>IF(AS185*$H$15&gt;=AW185,1.0,(AW185/(AW185-AS185*$H$15)))</f>
        <v>0</v>
      </c>
      <c r="AV185">
        <f>(AU185-1)*100</f>
        <v>0</v>
      </c>
      <c r="AW185">
        <f>MAX(0,($B$15+$C$15*BV185)/(1+$D$15*BV185)*BO185/(BQ185+273)*$E$15)</f>
        <v>0</v>
      </c>
      <c r="AX185">
        <f>$B$13*BW185+$C$13*BX185+$F$13*CI185*(1-CL185)</f>
        <v>0</v>
      </c>
      <c r="AY185">
        <f>AX185*AZ185</f>
        <v>0</v>
      </c>
      <c r="AZ185">
        <f>($B$13*$D$11+$C$13*$D$11+$F$13*((CV185+CN185)/MAX(CV185+CN185+CW185, 0.1)*$I$11+CW185/MAX(CV185+CN185+CW185, 0.1)*$J$11))/($B$13+$C$13+$F$13)</f>
        <v>0</v>
      </c>
      <c r="BA185">
        <f>($B$13*$K$11+$C$13*$K$11+$F$13*((CV185+CN185)/MAX(CV185+CN185+CW185, 0.1)*$P$11+CW185/MAX(CV185+CN185+CW185, 0.1)*$Q$11))/($B$13+$C$13+$F$13)</f>
        <v>0</v>
      </c>
      <c r="BB185">
        <v>6</v>
      </c>
      <c r="BC185">
        <v>0.5</v>
      </c>
      <c r="BD185" t="s">
        <v>358</v>
      </c>
      <c r="BE185">
        <v>2</v>
      </c>
      <c r="BF185" t="b">
        <v>1</v>
      </c>
      <c r="BG185">
        <v>1774682457.6</v>
      </c>
      <c r="BH185">
        <v>419.6166</v>
      </c>
      <c r="BI185">
        <v>420.003</v>
      </c>
      <c r="BJ185">
        <v>21.53531</v>
      </c>
      <c r="BK185">
        <v>21.55047</v>
      </c>
      <c r="BL185">
        <v>419.9780000000001</v>
      </c>
      <c r="BM185">
        <v>21.23752</v>
      </c>
      <c r="BN185">
        <v>499.9865</v>
      </c>
      <c r="BO185">
        <v>101.0239</v>
      </c>
      <c r="BP185">
        <v>0.10000006</v>
      </c>
      <c r="BQ185">
        <v>26.66337</v>
      </c>
      <c r="BR185">
        <v>27.34873</v>
      </c>
      <c r="BS185">
        <v>999.9</v>
      </c>
      <c r="BT185">
        <v>0</v>
      </c>
      <c r="BU185">
        <v>0</v>
      </c>
      <c r="BV185">
        <v>9996.866999999998</v>
      </c>
      <c r="BW185">
        <v>0</v>
      </c>
      <c r="BX185">
        <v>0.3833920000000001</v>
      </c>
      <c r="BY185">
        <v>-0.3864288</v>
      </c>
      <c r="BZ185">
        <v>428.8521</v>
      </c>
      <c r="CA185">
        <v>429.2538000000001</v>
      </c>
      <c r="CB185">
        <v>-0.01518021</v>
      </c>
      <c r="CC185">
        <v>420.003</v>
      </c>
      <c r="CD185">
        <v>21.55047</v>
      </c>
      <c r="CE185">
        <v>2.175579</v>
      </c>
      <c r="CF185">
        <v>2.177114</v>
      </c>
      <c r="CG185">
        <v>18.78363</v>
      </c>
      <c r="CH185">
        <v>18.79489</v>
      </c>
      <c r="CI185">
        <v>1200.007</v>
      </c>
      <c r="CJ185">
        <v>0</v>
      </c>
      <c r="CK185">
        <v>1</v>
      </c>
      <c r="CL185">
        <v>0</v>
      </c>
      <c r="CM185">
        <v>1.41028</v>
      </c>
      <c r="CN185">
        <v>0</v>
      </c>
      <c r="CO185">
        <v>63.75815</v>
      </c>
      <c r="CP185">
        <v>6138.837</v>
      </c>
      <c r="CQ185">
        <v>37.812</v>
      </c>
      <c r="CR185">
        <v>39.437</v>
      </c>
      <c r="CS185">
        <v>38.687</v>
      </c>
      <c r="CT185">
        <v>37.9937</v>
      </c>
      <c r="CU185">
        <v>38.03099999999999</v>
      </c>
      <c r="CV185">
        <v>0</v>
      </c>
      <c r="CW185">
        <v>1200.007</v>
      </c>
      <c r="CX185">
        <v>0</v>
      </c>
      <c r="CY185">
        <v>1774682459</v>
      </c>
      <c r="CZ185">
        <v>0</v>
      </c>
      <c r="DA185">
        <v>1774666326.5</v>
      </c>
      <c r="DB185" t="s">
        <v>359</v>
      </c>
      <c r="DC185">
        <v>1774666322</v>
      </c>
      <c r="DD185">
        <v>1774666326.5</v>
      </c>
      <c r="DE185">
        <v>2</v>
      </c>
      <c r="DF185">
        <v>0.343</v>
      </c>
      <c r="DG185">
        <v>-0.026</v>
      </c>
      <c r="DH185">
        <v>-0.36</v>
      </c>
      <c r="DI185">
        <v>0.298</v>
      </c>
      <c r="DJ185">
        <v>420</v>
      </c>
      <c r="DK185">
        <v>22</v>
      </c>
      <c r="DL185">
        <v>0.17</v>
      </c>
      <c r="DM185">
        <v>0.02</v>
      </c>
      <c r="DN185">
        <v>-0.3810364</v>
      </c>
      <c r="DO185">
        <v>-0.1029891106941841</v>
      </c>
      <c r="DP185">
        <v>0.03269222991690839</v>
      </c>
      <c r="DQ185">
        <v>0</v>
      </c>
      <c r="DR185">
        <v>-0.0145119625</v>
      </c>
      <c r="DS185">
        <v>-0.007866275797373349</v>
      </c>
      <c r="DT185">
        <v>0.0009720164635147647</v>
      </c>
      <c r="DU185">
        <v>1</v>
      </c>
      <c r="DV185">
        <v>1</v>
      </c>
      <c r="DW185">
        <v>2</v>
      </c>
      <c r="DX185" t="s">
        <v>367</v>
      </c>
      <c r="DY185">
        <v>3.13037</v>
      </c>
      <c r="DZ185">
        <v>2.80644</v>
      </c>
      <c r="EA185">
        <v>0.09975920000000001</v>
      </c>
      <c r="EB185">
        <v>0.09947110000000001</v>
      </c>
      <c r="EC185">
        <v>0.105975</v>
      </c>
      <c r="ED185">
        <v>0.105711</v>
      </c>
      <c r="EE185">
        <v>21149.6</v>
      </c>
      <c r="EF185">
        <v>27418.5</v>
      </c>
      <c r="EG185">
        <v>26448.3</v>
      </c>
      <c r="EH185">
        <v>32999.8</v>
      </c>
      <c r="EI185">
        <v>34926.2</v>
      </c>
      <c r="EJ185">
        <v>40304.3</v>
      </c>
      <c r="EK185">
        <v>41097.8</v>
      </c>
      <c r="EL185">
        <v>46059.2</v>
      </c>
      <c r="EM185">
        <v>2.03485</v>
      </c>
      <c r="EN185">
        <v>2.00085</v>
      </c>
      <c r="EO185">
        <v>0.104252</v>
      </c>
      <c r="EP185">
        <v>0</v>
      </c>
      <c r="EQ185">
        <v>25.6518</v>
      </c>
      <c r="ER185">
        <v>999.9</v>
      </c>
      <c r="ES185">
        <v>67.5</v>
      </c>
      <c r="ET185">
        <v>27.4</v>
      </c>
      <c r="EU185">
        <v>24.4799</v>
      </c>
      <c r="EV185">
        <v>61.1026</v>
      </c>
      <c r="EW185">
        <v>31.5825</v>
      </c>
      <c r="EX185">
        <v>1</v>
      </c>
      <c r="EY185">
        <v>0.292312</v>
      </c>
      <c r="EZ185">
        <v>0.438859</v>
      </c>
      <c r="FA185">
        <v>20.2782</v>
      </c>
      <c r="FB185">
        <v>5.18869</v>
      </c>
      <c r="FC185">
        <v>11.9441</v>
      </c>
      <c r="FD185">
        <v>4.9557</v>
      </c>
      <c r="FE185">
        <v>3.285</v>
      </c>
      <c r="FF185">
        <v>9999</v>
      </c>
      <c r="FG185">
        <v>9999</v>
      </c>
      <c r="FH185">
        <v>9999</v>
      </c>
      <c r="FI185">
        <v>999.9</v>
      </c>
      <c r="FJ185">
        <v>1.86128</v>
      </c>
      <c r="FK185">
        <v>1.86264</v>
      </c>
      <c r="FL185">
        <v>1.86005</v>
      </c>
      <c r="FM185">
        <v>1.85837</v>
      </c>
      <c r="FN185">
        <v>1.86217</v>
      </c>
      <c r="FO185">
        <v>1.85891</v>
      </c>
      <c r="FP185">
        <v>1.85791</v>
      </c>
      <c r="FQ185">
        <v>1.86081</v>
      </c>
      <c r="FR185">
        <v>0</v>
      </c>
      <c r="FS185">
        <v>0</v>
      </c>
      <c r="FT185">
        <v>0</v>
      </c>
      <c r="FU185">
        <v>4.5</v>
      </c>
      <c r="FV185" t="s">
        <v>361</v>
      </c>
      <c r="FW185" t="s">
        <v>362</v>
      </c>
      <c r="FX185" t="s">
        <v>363</v>
      </c>
      <c r="FY185" t="s">
        <v>364</v>
      </c>
      <c r="FZ185" t="s">
        <v>364</v>
      </c>
      <c r="GA185" t="s">
        <v>363</v>
      </c>
      <c r="GB185">
        <v>0</v>
      </c>
      <c r="GC185">
        <v>100</v>
      </c>
      <c r="GD185">
        <v>100</v>
      </c>
      <c r="GE185">
        <v>-0.361</v>
      </c>
      <c r="GF185">
        <v>0.2978</v>
      </c>
      <c r="GG185">
        <v>-1.589593225013521</v>
      </c>
      <c r="GH185">
        <v>0.00192992804097616</v>
      </c>
      <c r="GI185">
        <v>3.244687122451424E-06</v>
      </c>
      <c r="GJ185">
        <v>-2.087531120305573E-09</v>
      </c>
      <c r="GK185">
        <v>0.05776174702018427</v>
      </c>
      <c r="GL185">
        <v>0.005089068596103195</v>
      </c>
      <c r="GM185">
        <v>0.0003257216593697226</v>
      </c>
      <c r="GN185">
        <v>-1.562898368296355E-06</v>
      </c>
      <c r="GO185">
        <v>0</v>
      </c>
      <c r="GP185">
        <v>1257</v>
      </c>
      <c r="GQ185">
        <v>1</v>
      </c>
      <c r="GR185">
        <v>31</v>
      </c>
      <c r="GS185">
        <v>269</v>
      </c>
      <c r="GT185">
        <v>268.9</v>
      </c>
      <c r="GU185">
        <v>1.07788</v>
      </c>
      <c r="GV185">
        <v>2.39258</v>
      </c>
      <c r="GW185">
        <v>1.44775</v>
      </c>
      <c r="GX185">
        <v>2.20215</v>
      </c>
      <c r="GY185">
        <v>1.44653</v>
      </c>
      <c r="GZ185">
        <v>2.33276</v>
      </c>
      <c r="HA185">
        <v>33.1769</v>
      </c>
      <c r="HB185">
        <v>14.7187</v>
      </c>
      <c r="HC185">
        <v>18</v>
      </c>
      <c r="HD185">
        <v>531.699</v>
      </c>
      <c r="HE185">
        <v>523.151</v>
      </c>
      <c r="HF185">
        <v>24.9993</v>
      </c>
      <c r="HG185">
        <v>30.7232</v>
      </c>
      <c r="HH185">
        <v>30.0002</v>
      </c>
      <c r="HI185">
        <v>31.0727</v>
      </c>
      <c r="HJ185">
        <v>31.0767</v>
      </c>
      <c r="HK185">
        <v>21.5645</v>
      </c>
      <c r="HL185">
        <v>20.0583</v>
      </c>
      <c r="HM185">
        <v>100</v>
      </c>
      <c r="HN185">
        <v>25</v>
      </c>
      <c r="HO185">
        <v>420</v>
      </c>
      <c r="HP185">
        <v>21.5</v>
      </c>
      <c r="HQ185">
        <v>103.148</v>
      </c>
      <c r="HR185">
        <v>102.02</v>
      </c>
    </row>
    <row r="186" spans="1:226">
      <c r="A186">
        <v>168</v>
      </c>
      <c r="B186">
        <v>1774682464.5</v>
      </c>
      <c r="C186">
        <v>718.5</v>
      </c>
      <c r="D186" t="s">
        <v>698</v>
      </c>
      <c r="E186" t="s">
        <v>699</v>
      </c>
      <c r="F186">
        <v>5</v>
      </c>
      <c r="I186">
        <v>1774682461.6</v>
      </c>
      <c r="J186">
        <f>(K186)/1000</f>
        <v>0</v>
      </c>
      <c r="K186">
        <f>IF(BF186, AN186, AH186)</f>
        <v>0</v>
      </c>
      <c r="L186">
        <f>IF(BF186, AI186, AG186)</f>
        <v>0</v>
      </c>
      <c r="M186">
        <f>BH186 - IF(AU186&gt;1, L186*BB186*100.0/(AW186), 0)</f>
        <v>0</v>
      </c>
      <c r="N186">
        <f>((T186-J186/2)*M186-L186)/(T186+J186/2)</f>
        <v>0</v>
      </c>
      <c r="O186">
        <f>N186*(BO186+BP186)/1000.0</f>
        <v>0</v>
      </c>
      <c r="P186">
        <f>(BH186 - IF(AU186&gt;1, L186*BB186*100.0/(AW186), 0))*(BO186+BP186)/1000.0</f>
        <v>0</v>
      </c>
      <c r="Q186">
        <f>2.0/((1/S186-1/R186)+SIGN(S186)*SQRT((1/S186-1/R186)*(1/S186-1/R186) + 4*BC186/((BC186+1)*(BC186+1))*(2*1/S186*1/R186-1/R186*1/R186)))</f>
        <v>0</v>
      </c>
      <c r="R186">
        <f>IF(LEFT(BD186,1)&lt;&gt;"0",IF(LEFT(BD186,1)="1",3.0,BE186),$D$5+$E$5*(BV186*BO186/($K$5*1000))+$F$5*(BV186*BO186/($K$5*1000))*MAX(MIN(BB186,$J$5),$I$5)*MAX(MIN(BB186,$J$5),$I$5)+$G$5*MAX(MIN(BB186,$J$5),$I$5)*(BV186*BO186/($K$5*1000))+$H$5*(BV186*BO186/($K$5*1000))*(BV186*BO186/($K$5*1000)))</f>
        <v>0</v>
      </c>
      <c r="S186">
        <f>J186*(1000-(1000*0.61365*exp(17.502*W186/(240.97+W186))/(BO186+BP186)+BJ186)/2)/(1000*0.61365*exp(17.502*W186/(240.97+W186))/(BO186+BP186)-BJ186)</f>
        <v>0</v>
      </c>
      <c r="T186">
        <f>1/((BC186+1)/(Q186/1.6)+1/(R186/1.37)) + BC186/((BC186+1)/(Q186/1.6) + BC186/(R186/1.37))</f>
        <v>0</v>
      </c>
      <c r="U186">
        <f>(AX186*BA186)</f>
        <v>0</v>
      </c>
      <c r="V186">
        <f>(BQ186+(U186+2*0.95*5.67E-8*(((BQ186+$B$9)+273)^4-(BQ186+273)^4)-44100*J186)/(1.84*29.3*R186+8*0.95*5.67E-8*(BQ186+273)^3))</f>
        <v>0</v>
      </c>
      <c r="W186">
        <f>($C$9*BR186+$D$9*BS186+$E$9*V186)</f>
        <v>0</v>
      </c>
      <c r="X186">
        <f>0.61365*exp(17.502*W186/(240.97+W186))</f>
        <v>0</v>
      </c>
      <c r="Y186">
        <f>(Z186/AA186*100)</f>
        <v>0</v>
      </c>
      <c r="Z186">
        <f>BJ186*(BO186+BP186)/1000</f>
        <v>0</v>
      </c>
      <c r="AA186">
        <f>0.61365*exp(17.502*BQ186/(240.97+BQ186))</f>
        <v>0</v>
      </c>
      <c r="AB186">
        <f>(X186-BJ186*(BO186+BP186)/1000)</f>
        <v>0</v>
      </c>
      <c r="AC186">
        <f>(-J186*44100)</f>
        <v>0</v>
      </c>
      <c r="AD186">
        <f>2*29.3*R186*0.92*(BQ186-W186)</f>
        <v>0</v>
      </c>
      <c r="AE186">
        <f>2*0.95*5.67E-8*(((BQ186+$B$9)+273)^4-(W186+273)^4)</f>
        <v>0</v>
      </c>
      <c r="AF186">
        <f>U186+AE186+AC186+AD186</f>
        <v>0</v>
      </c>
      <c r="AG186">
        <f>BN186*AU186*(BI186-BH186*(1000-AU186*BK186)/(1000-AU186*BJ186))/(100*BB186)</f>
        <v>0</v>
      </c>
      <c r="AH186">
        <f>1000*BN186*AU186*(BJ186-BK186)/(100*BB186*(1000-AU186*BJ186))</f>
        <v>0</v>
      </c>
      <c r="AI186">
        <f>(AJ186 - AK186 - BO186*1E3/(8.314*(BQ186+273.15)) * AM186/BN186 * AL186) * BN186/(100*BB186) * (1000 - BK186)/1000</f>
        <v>0</v>
      </c>
      <c r="AJ186">
        <v>429.2403687148671</v>
      </c>
      <c r="AK186">
        <v>428.8533696969698</v>
      </c>
      <c r="AL186">
        <v>5.939002761099346E-06</v>
      </c>
      <c r="AM186">
        <v>61.35787655002243</v>
      </c>
      <c r="AN186">
        <f>(AP186 - AO186 + BO186*1E3/(8.314*(BQ186+273.15)) * AR186/BN186 * AQ186) * BN186/(100*BB186) * 1000/(1000 - AP186)</f>
        <v>0</v>
      </c>
      <c r="AO186">
        <v>21.54964737656239</v>
      </c>
      <c r="AP186">
        <v>21.53443286713287</v>
      </c>
      <c r="AQ186">
        <v>-6.54710306713063E-07</v>
      </c>
      <c r="AR186">
        <v>91.88205700752289</v>
      </c>
      <c r="AS186">
        <v>0</v>
      </c>
      <c r="AT186">
        <v>0</v>
      </c>
      <c r="AU186">
        <f>IF(AS186*$H$15&gt;=AW186,1.0,(AW186/(AW186-AS186*$H$15)))</f>
        <v>0</v>
      </c>
      <c r="AV186">
        <f>(AU186-1)*100</f>
        <v>0</v>
      </c>
      <c r="AW186">
        <f>MAX(0,($B$15+$C$15*BV186)/(1+$D$15*BV186)*BO186/(BQ186+273)*$E$15)</f>
        <v>0</v>
      </c>
      <c r="AX186">
        <f>$B$13*BW186+$C$13*BX186+$F$13*CI186*(1-CL186)</f>
        <v>0</v>
      </c>
      <c r="AY186">
        <f>AX186*AZ186</f>
        <v>0</v>
      </c>
      <c r="AZ186">
        <f>($B$13*$D$11+$C$13*$D$11+$F$13*((CV186+CN186)/MAX(CV186+CN186+CW186, 0.1)*$I$11+CW186/MAX(CV186+CN186+CW186, 0.1)*$J$11))/($B$13+$C$13+$F$13)</f>
        <v>0</v>
      </c>
      <c r="BA186">
        <f>($B$13*$K$11+$C$13*$K$11+$F$13*((CV186+CN186)/MAX(CV186+CN186+CW186, 0.1)*$P$11+CW186/MAX(CV186+CN186+CW186, 0.1)*$Q$11))/($B$13+$C$13+$F$13)</f>
        <v>0</v>
      </c>
      <c r="BB186">
        <v>6</v>
      </c>
      <c r="BC186">
        <v>0.5</v>
      </c>
      <c r="BD186" t="s">
        <v>358</v>
      </c>
      <c r="BE186">
        <v>2</v>
      </c>
      <c r="BF186" t="b">
        <v>1</v>
      </c>
      <c r="BG186">
        <v>1774682461.6</v>
      </c>
      <c r="BH186">
        <v>419.6066</v>
      </c>
      <c r="BI186">
        <v>420.0004</v>
      </c>
      <c r="BJ186">
        <v>21.53526</v>
      </c>
      <c r="BK186">
        <v>21.54923</v>
      </c>
      <c r="BL186">
        <v>419.9682</v>
      </c>
      <c r="BM186">
        <v>21.23748</v>
      </c>
      <c r="BN186">
        <v>499.9888</v>
      </c>
      <c r="BO186">
        <v>101.0237</v>
      </c>
      <c r="BP186">
        <v>0.09994154</v>
      </c>
      <c r="BQ186">
        <v>26.65662</v>
      </c>
      <c r="BR186">
        <v>27.35104</v>
      </c>
      <c r="BS186">
        <v>999.9</v>
      </c>
      <c r="BT186">
        <v>0</v>
      </c>
      <c r="BU186">
        <v>0</v>
      </c>
      <c r="BV186">
        <v>10001.505</v>
      </c>
      <c r="BW186">
        <v>0</v>
      </c>
      <c r="BX186">
        <v>0.3833920000000001</v>
      </c>
      <c r="BY186">
        <v>-0.3938598999999999</v>
      </c>
      <c r="BZ186">
        <v>428.8418</v>
      </c>
      <c r="CA186">
        <v>429.2506</v>
      </c>
      <c r="CB186">
        <v>-0.01396446</v>
      </c>
      <c r="CC186">
        <v>420.0004</v>
      </c>
      <c r="CD186">
        <v>21.54923</v>
      </c>
      <c r="CE186">
        <v>2.175567</v>
      </c>
      <c r="CF186">
        <v>2.17698</v>
      </c>
      <c r="CG186">
        <v>18.78354</v>
      </c>
      <c r="CH186">
        <v>18.7939</v>
      </c>
      <c r="CI186">
        <v>1200.003</v>
      </c>
      <c r="CJ186">
        <v>0</v>
      </c>
      <c r="CK186">
        <v>1</v>
      </c>
      <c r="CL186">
        <v>0</v>
      </c>
      <c r="CM186">
        <v>1.74888</v>
      </c>
      <c r="CN186">
        <v>0</v>
      </c>
      <c r="CO186">
        <v>63.76073</v>
      </c>
      <c r="CP186">
        <v>6138.819</v>
      </c>
      <c r="CQ186">
        <v>37.812</v>
      </c>
      <c r="CR186">
        <v>39.4308</v>
      </c>
      <c r="CS186">
        <v>38.687</v>
      </c>
      <c r="CT186">
        <v>37.9496</v>
      </c>
      <c r="CU186">
        <v>38</v>
      </c>
      <c r="CV186">
        <v>0</v>
      </c>
      <c r="CW186">
        <v>1200.003</v>
      </c>
      <c r="CX186">
        <v>0</v>
      </c>
      <c r="CY186">
        <v>1774682462.6</v>
      </c>
      <c r="CZ186">
        <v>0</v>
      </c>
      <c r="DA186">
        <v>1774666326.5</v>
      </c>
      <c r="DB186" t="s">
        <v>359</v>
      </c>
      <c r="DC186">
        <v>1774666322</v>
      </c>
      <c r="DD186">
        <v>1774666326.5</v>
      </c>
      <c r="DE186">
        <v>2</v>
      </c>
      <c r="DF186">
        <v>0.343</v>
      </c>
      <c r="DG186">
        <v>-0.026</v>
      </c>
      <c r="DH186">
        <v>-0.36</v>
      </c>
      <c r="DI186">
        <v>0.298</v>
      </c>
      <c r="DJ186">
        <v>420</v>
      </c>
      <c r="DK186">
        <v>22</v>
      </c>
      <c r="DL186">
        <v>0.17</v>
      </c>
      <c r="DM186">
        <v>0.02</v>
      </c>
      <c r="DN186">
        <v>-0.3897804500000001</v>
      </c>
      <c r="DO186">
        <v>-0.001266281425889888</v>
      </c>
      <c r="DP186">
        <v>0.02711422260452068</v>
      </c>
      <c r="DQ186">
        <v>1</v>
      </c>
      <c r="DR186">
        <v>-0.01462116</v>
      </c>
      <c r="DS186">
        <v>0.0002471009380863515</v>
      </c>
      <c r="DT186">
        <v>0.0007843360315579029</v>
      </c>
      <c r="DU186">
        <v>1</v>
      </c>
      <c r="DV186">
        <v>2</v>
      </c>
      <c r="DW186">
        <v>2</v>
      </c>
      <c r="DX186" t="s">
        <v>360</v>
      </c>
      <c r="DY186">
        <v>3.13046</v>
      </c>
      <c r="DZ186">
        <v>2.80652</v>
      </c>
      <c r="EA186">
        <v>0.0997595</v>
      </c>
      <c r="EB186">
        <v>0.0994765</v>
      </c>
      <c r="EC186">
        <v>0.10597</v>
      </c>
      <c r="ED186">
        <v>0.105709</v>
      </c>
      <c r="EE186">
        <v>21149.5</v>
      </c>
      <c r="EF186">
        <v>27418.4</v>
      </c>
      <c r="EG186">
        <v>26448.1</v>
      </c>
      <c r="EH186">
        <v>32999.9</v>
      </c>
      <c r="EI186">
        <v>34926.1</v>
      </c>
      <c r="EJ186">
        <v>40304.4</v>
      </c>
      <c r="EK186">
        <v>41097.4</v>
      </c>
      <c r="EL186">
        <v>46059.3</v>
      </c>
      <c r="EM186">
        <v>2.03505</v>
      </c>
      <c r="EN186">
        <v>2.00077</v>
      </c>
      <c r="EO186">
        <v>0.10347</v>
      </c>
      <c r="EP186">
        <v>0</v>
      </c>
      <c r="EQ186">
        <v>25.6459</v>
      </c>
      <c r="ER186">
        <v>999.9</v>
      </c>
      <c r="ES186">
        <v>67.5</v>
      </c>
      <c r="ET186">
        <v>27.4</v>
      </c>
      <c r="EU186">
        <v>24.4821</v>
      </c>
      <c r="EV186">
        <v>61.1226</v>
      </c>
      <c r="EW186">
        <v>31.6226</v>
      </c>
      <c r="EX186">
        <v>1</v>
      </c>
      <c r="EY186">
        <v>0.292231</v>
      </c>
      <c r="EZ186">
        <v>0.436114</v>
      </c>
      <c r="FA186">
        <v>20.2784</v>
      </c>
      <c r="FB186">
        <v>5.18959</v>
      </c>
      <c r="FC186">
        <v>11.9441</v>
      </c>
      <c r="FD186">
        <v>4.95575</v>
      </c>
      <c r="FE186">
        <v>3.285</v>
      </c>
      <c r="FF186">
        <v>9999</v>
      </c>
      <c r="FG186">
        <v>9999</v>
      </c>
      <c r="FH186">
        <v>9999</v>
      </c>
      <c r="FI186">
        <v>999.9</v>
      </c>
      <c r="FJ186">
        <v>1.86127</v>
      </c>
      <c r="FK186">
        <v>1.86264</v>
      </c>
      <c r="FL186">
        <v>1.86005</v>
      </c>
      <c r="FM186">
        <v>1.85837</v>
      </c>
      <c r="FN186">
        <v>1.86218</v>
      </c>
      <c r="FO186">
        <v>1.85894</v>
      </c>
      <c r="FP186">
        <v>1.85791</v>
      </c>
      <c r="FQ186">
        <v>1.86081</v>
      </c>
      <c r="FR186">
        <v>0</v>
      </c>
      <c r="FS186">
        <v>0</v>
      </c>
      <c r="FT186">
        <v>0</v>
      </c>
      <c r="FU186">
        <v>4.5</v>
      </c>
      <c r="FV186" t="s">
        <v>361</v>
      </c>
      <c r="FW186" t="s">
        <v>362</v>
      </c>
      <c r="FX186" t="s">
        <v>363</v>
      </c>
      <c r="FY186" t="s">
        <v>364</v>
      </c>
      <c r="FZ186" t="s">
        <v>364</v>
      </c>
      <c r="GA186" t="s">
        <v>363</v>
      </c>
      <c r="GB186">
        <v>0</v>
      </c>
      <c r="GC186">
        <v>100</v>
      </c>
      <c r="GD186">
        <v>100</v>
      </c>
      <c r="GE186">
        <v>-0.362</v>
      </c>
      <c r="GF186">
        <v>0.2977</v>
      </c>
      <c r="GG186">
        <v>-1.589593225013521</v>
      </c>
      <c r="GH186">
        <v>0.00192992804097616</v>
      </c>
      <c r="GI186">
        <v>3.244687122451424E-06</v>
      </c>
      <c r="GJ186">
        <v>-2.087531120305573E-09</v>
      </c>
      <c r="GK186">
        <v>0.05776174702018427</v>
      </c>
      <c r="GL186">
        <v>0.005089068596103195</v>
      </c>
      <c r="GM186">
        <v>0.0003257216593697226</v>
      </c>
      <c r="GN186">
        <v>-1.562898368296355E-06</v>
      </c>
      <c r="GO186">
        <v>0</v>
      </c>
      <c r="GP186">
        <v>1257</v>
      </c>
      <c r="GQ186">
        <v>1</v>
      </c>
      <c r="GR186">
        <v>31</v>
      </c>
      <c r="GS186">
        <v>269</v>
      </c>
      <c r="GT186">
        <v>269</v>
      </c>
      <c r="GU186">
        <v>1.07788</v>
      </c>
      <c r="GV186">
        <v>2.39014</v>
      </c>
      <c r="GW186">
        <v>1.44775</v>
      </c>
      <c r="GX186">
        <v>2.20215</v>
      </c>
      <c r="GY186">
        <v>1.44653</v>
      </c>
      <c r="GZ186">
        <v>2.36328</v>
      </c>
      <c r="HA186">
        <v>33.1769</v>
      </c>
      <c r="HB186">
        <v>14.7274</v>
      </c>
      <c r="HC186">
        <v>18</v>
      </c>
      <c r="HD186">
        <v>531.826</v>
      </c>
      <c r="HE186">
        <v>523.1</v>
      </c>
      <c r="HF186">
        <v>24.9993</v>
      </c>
      <c r="HG186">
        <v>30.7249</v>
      </c>
      <c r="HH186">
        <v>30.0001</v>
      </c>
      <c r="HI186">
        <v>31.0727</v>
      </c>
      <c r="HJ186">
        <v>31.0767</v>
      </c>
      <c r="HK186">
        <v>21.5659</v>
      </c>
      <c r="HL186">
        <v>20.0583</v>
      </c>
      <c r="HM186">
        <v>100</v>
      </c>
      <c r="HN186">
        <v>25</v>
      </c>
      <c r="HO186">
        <v>420</v>
      </c>
      <c r="HP186">
        <v>21.5</v>
      </c>
      <c r="HQ186">
        <v>103.147</v>
      </c>
      <c r="HR186">
        <v>102.02</v>
      </c>
    </row>
    <row r="187" spans="1:226">
      <c r="A187">
        <v>169</v>
      </c>
      <c r="B187">
        <v>1774682468.5</v>
      </c>
      <c r="C187">
        <v>722.5</v>
      </c>
      <c r="D187" t="s">
        <v>700</v>
      </c>
      <c r="E187" t="s">
        <v>701</v>
      </c>
      <c r="F187">
        <v>5</v>
      </c>
      <c r="I187">
        <v>1774682465.6</v>
      </c>
      <c r="J187">
        <f>(K187)/1000</f>
        <v>0</v>
      </c>
      <c r="K187">
        <f>IF(BF187, AN187, AH187)</f>
        <v>0</v>
      </c>
      <c r="L187">
        <f>IF(BF187, AI187, AG187)</f>
        <v>0</v>
      </c>
      <c r="M187">
        <f>BH187 - IF(AU187&gt;1, L187*BB187*100.0/(AW187), 0)</f>
        <v>0</v>
      </c>
      <c r="N187">
        <f>((T187-J187/2)*M187-L187)/(T187+J187/2)</f>
        <v>0</v>
      </c>
      <c r="O187">
        <f>N187*(BO187+BP187)/1000.0</f>
        <v>0</v>
      </c>
      <c r="P187">
        <f>(BH187 - IF(AU187&gt;1, L187*BB187*100.0/(AW187), 0))*(BO187+BP187)/1000.0</f>
        <v>0</v>
      </c>
      <c r="Q187">
        <f>2.0/((1/S187-1/R187)+SIGN(S187)*SQRT((1/S187-1/R187)*(1/S187-1/R187) + 4*BC187/((BC187+1)*(BC187+1))*(2*1/S187*1/R187-1/R187*1/R187)))</f>
        <v>0</v>
      </c>
      <c r="R187">
        <f>IF(LEFT(BD187,1)&lt;&gt;"0",IF(LEFT(BD187,1)="1",3.0,BE187),$D$5+$E$5*(BV187*BO187/($K$5*1000))+$F$5*(BV187*BO187/($K$5*1000))*MAX(MIN(BB187,$J$5),$I$5)*MAX(MIN(BB187,$J$5),$I$5)+$G$5*MAX(MIN(BB187,$J$5),$I$5)*(BV187*BO187/($K$5*1000))+$H$5*(BV187*BO187/($K$5*1000))*(BV187*BO187/($K$5*1000)))</f>
        <v>0</v>
      </c>
      <c r="S187">
        <f>J187*(1000-(1000*0.61365*exp(17.502*W187/(240.97+W187))/(BO187+BP187)+BJ187)/2)/(1000*0.61365*exp(17.502*W187/(240.97+W187))/(BO187+BP187)-BJ187)</f>
        <v>0</v>
      </c>
      <c r="T187">
        <f>1/((BC187+1)/(Q187/1.6)+1/(R187/1.37)) + BC187/((BC187+1)/(Q187/1.6) + BC187/(R187/1.37))</f>
        <v>0</v>
      </c>
      <c r="U187">
        <f>(AX187*BA187)</f>
        <v>0</v>
      </c>
      <c r="V187">
        <f>(BQ187+(U187+2*0.95*5.67E-8*(((BQ187+$B$9)+273)^4-(BQ187+273)^4)-44100*J187)/(1.84*29.3*R187+8*0.95*5.67E-8*(BQ187+273)^3))</f>
        <v>0</v>
      </c>
      <c r="W187">
        <f>($C$9*BR187+$D$9*BS187+$E$9*V187)</f>
        <v>0</v>
      </c>
      <c r="X187">
        <f>0.61365*exp(17.502*W187/(240.97+W187))</f>
        <v>0</v>
      </c>
      <c r="Y187">
        <f>(Z187/AA187*100)</f>
        <v>0</v>
      </c>
      <c r="Z187">
        <f>BJ187*(BO187+BP187)/1000</f>
        <v>0</v>
      </c>
      <c r="AA187">
        <f>0.61365*exp(17.502*BQ187/(240.97+BQ187))</f>
        <v>0</v>
      </c>
      <c r="AB187">
        <f>(X187-BJ187*(BO187+BP187)/1000)</f>
        <v>0</v>
      </c>
      <c r="AC187">
        <f>(-J187*44100)</f>
        <v>0</v>
      </c>
      <c r="AD187">
        <f>2*29.3*R187*0.92*(BQ187-W187)</f>
        <v>0</v>
      </c>
      <c r="AE187">
        <f>2*0.95*5.67E-8*(((BQ187+$B$9)+273)^4-(W187+273)^4)</f>
        <v>0</v>
      </c>
      <c r="AF187">
        <f>U187+AE187+AC187+AD187</f>
        <v>0</v>
      </c>
      <c r="AG187">
        <f>BN187*AU187*(BI187-BH187*(1000-AU187*BK187)/(1000-AU187*BJ187))/(100*BB187)</f>
        <v>0</v>
      </c>
      <c r="AH187">
        <f>1000*BN187*AU187*(BJ187-BK187)/(100*BB187*(1000-AU187*BJ187))</f>
        <v>0</v>
      </c>
      <c r="AI187">
        <f>(AJ187 - AK187 - BO187*1E3/(8.314*(BQ187+273.15)) * AM187/BN187 * AL187) * BN187/(100*BB187) * (1000 - BK187)/1000</f>
        <v>0</v>
      </c>
      <c r="AJ187">
        <v>429.248579671021</v>
      </c>
      <c r="AK187">
        <v>428.8440969696967</v>
      </c>
      <c r="AL187">
        <v>-7.397922316677683E-06</v>
      </c>
      <c r="AM187">
        <v>61.35787655002243</v>
      </c>
      <c r="AN187">
        <f>(AP187 - AO187 + BO187*1E3/(8.314*(BQ187+273.15)) * AR187/BN187 * AQ187) * BN187/(100*BB187) * 1000/(1000 - AP187)</f>
        <v>0</v>
      </c>
      <c r="AO187">
        <v>21.54906042508846</v>
      </c>
      <c r="AP187">
        <v>21.53424335664338</v>
      </c>
      <c r="AQ187">
        <v>-6.892835840085207E-07</v>
      </c>
      <c r="AR187">
        <v>91.88205700752289</v>
      </c>
      <c r="AS187">
        <v>0</v>
      </c>
      <c r="AT187">
        <v>0</v>
      </c>
      <c r="AU187">
        <f>IF(AS187*$H$15&gt;=AW187,1.0,(AW187/(AW187-AS187*$H$15)))</f>
        <v>0</v>
      </c>
      <c r="AV187">
        <f>(AU187-1)*100</f>
        <v>0</v>
      </c>
      <c r="AW187">
        <f>MAX(0,($B$15+$C$15*BV187)/(1+$D$15*BV187)*BO187/(BQ187+273)*$E$15)</f>
        <v>0</v>
      </c>
      <c r="AX187">
        <f>$B$13*BW187+$C$13*BX187+$F$13*CI187*(1-CL187)</f>
        <v>0</v>
      </c>
      <c r="AY187">
        <f>AX187*AZ187</f>
        <v>0</v>
      </c>
      <c r="AZ187">
        <f>($B$13*$D$11+$C$13*$D$11+$F$13*((CV187+CN187)/MAX(CV187+CN187+CW187, 0.1)*$I$11+CW187/MAX(CV187+CN187+CW187, 0.1)*$J$11))/($B$13+$C$13+$F$13)</f>
        <v>0</v>
      </c>
      <c r="BA187">
        <f>($B$13*$K$11+$C$13*$K$11+$F$13*((CV187+CN187)/MAX(CV187+CN187+CW187, 0.1)*$P$11+CW187/MAX(CV187+CN187+CW187, 0.1)*$Q$11))/($B$13+$C$13+$F$13)</f>
        <v>0</v>
      </c>
      <c r="BB187">
        <v>6</v>
      </c>
      <c r="BC187">
        <v>0.5</v>
      </c>
      <c r="BD187" t="s">
        <v>358</v>
      </c>
      <c r="BE187">
        <v>2</v>
      </c>
      <c r="BF187" t="b">
        <v>1</v>
      </c>
      <c r="BG187">
        <v>1774682465.6</v>
      </c>
      <c r="BH187">
        <v>419.6128</v>
      </c>
      <c r="BI187">
        <v>420.0028</v>
      </c>
      <c r="BJ187">
        <v>21.53438</v>
      </c>
      <c r="BK187">
        <v>21.54914</v>
      </c>
      <c r="BL187">
        <v>419.9743</v>
      </c>
      <c r="BM187">
        <v>21.23662</v>
      </c>
      <c r="BN187">
        <v>500.0188</v>
      </c>
      <c r="BO187">
        <v>101.0232</v>
      </c>
      <c r="BP187">
        <v>0.10015634</v>
      </c>
      <c r="BQ187">
        <v>26.65245</v>
      </c>
      <c r="BR187">
        <v>27.34006</v>
      </c>
      <c r="BS187">
        <v>999.9</v>
      </c>
      <c r="BT187">
        <v>0</v>
      </c>
      <c r="BU187">
        <v>0</v>
      </c>
      <c r="BV187">
        <v>9989.564</v>
      </c>
      <c r="BW187">
        <v>0</v>
      </c>
      <c r="BX187">
        <v>0.3833920000000001</v>
      </c>
      <c r="BY187">
        <v>-0.3902985</v>
      </c>
      <c r="BZ187">
        <v>428.8476000000001</v>
      </c>
      <c r="CA187">
        <v>429.253</v>
      </c>
      <c r="CB187">
        <v>-0.01475487</v>
      </c>
      <c r="CC187">
        <v>420.0028</v>
      </c>
      <c r="CD187">
        <v>21.54914</v>
      </c>
      <c r="CE187">
        <v>2.175472</v>
      </c>
      <c r="CF187">
        <v>2.176964</v>
      </c>
      <c r="CG187">
        <v>18.78283</v>
      </c>
      <c r="CH187">
        <v>18.79378000000001</v>
      </c>
      <c r="CI187">
        <v>1200.003</v>
      </c>
      <c r="CJ187">
        <v>0</v>
      </c>
      <c r="CK187">
        <v>1</v>
      </c>
      <c r="CL187">
        <v>0</v>
      </c>
      <c r="CM187">
        <v>1.6407</v>
      </c>
      <c r="CN187">
        <v>0</v>
      </c>
      <c r="CO187">
        <v>63.92193999999999</v>
      </c>
      <c r="CP187">
        <v>6138.815000000001</v>
      </c>
      <c r="CQ187">
        <v>37.78099999999999</v>
      </c>
      <c r="CR187">
        <v>39.3998</v>
      </c>
      <c r="CS187">
        <v>38.687</v>
      </c>
      <c r="CT187">
        <v>37.937</v>
      </c>
      <c r="CU187">
        <v>38</v>
      </c>
      <c r="CV187">
        <v>0</v>
      </c>
      <c r="CW187">
        <v>1200.003</v>
      </c>
      <c r="CX187">
        <v>0</v>
      </c>
      <c r="CY187">
        <v>1774682466.8</v>
      </c>
      <c r="CZ187">
        <v>0</v>
      </c>
      <c r="DA187">
        <v>1774666326.5</v>
      </c>
      <c r="DB187" t="s">
        <v>359</v>
      </c>
      <c r="DC187">
        <v>1774666322</v>
      </c>
      <c r="DD187">
        <v>1774666326.5</v>
      </c>
      <c r="DE187">
        <v>2</v>
      </c>
      <c r="DF187">
        <v>0.343</v>
      </c>
      <c r="DG187">
        <v>-0.026</v>
      </c>
      <c r="DH187">
        <v>-0.36</v>
      </c>
      <c r="DI187">
        <v>0.298</v>
      </c>
      <c r="DJ187">
        <v>420</v>
      </c>
      <c r="DK187">
        <v>22</v>
      </c>
      <c r="DL187">
        <v>0.17</v>
      </c>
      <c r="DM187">
        <v>0.02</v>
      </c>
      <c r="DN187">
        <v>-0.3924627804878049</v>
      </c>
      <c r="DO187">
        <v>0.07803949128919825</v>
      </c>
      <c r="DP187">
        <v>0.02463679886407501</v>
      </c>
      <c r="DQ187">
        <v>1</v>
      </c>
      <c r="DR187">
        <v>-0.01474687317073171</v>
      </c>
      <c r="DS187">
        <v>0.001453931707317065</v>
      </c>
      <c r="DT187">
        <v>0.0007313899500514672</v>
      </c>
      <c r="DU187">
        <v>1</v>
      </c>
      <c r="DV187">
        <v>2</v>
      </c>
      <c r="DW187">
        <v>2</v>
      </c>
      <c r="DX187" t="s">
        <v>360</v>
      </c>
      <c r="DY187">
        <v>3.13053</v>
      </c>
      <c r="DZ187">
        <v>2.80641</v>
      </c>
      <c r="EA187">
        <v>0.0997579</v>
      </c>
      <c r="EB187">
        <v>0.0994786</v>
      </c>
      <c r="EC187">
        <v>0.10597</v>
      </c>
      <c r="ED187">
        <v>0.105711</v>
      </c>
      <c r="EE187">
        <v>21149.4</v>
      </c>
      <c r="EF187">
        <v>27418.3</v>
      </c>
      <c r="EG187">
        <v>26448</v>
      </c>
      <c r="EH187">
        <v>32999.8</v>
      </c>
      <c r="EI187">
        <v>34926</v>
      </c>
      <c r="EJ187">
        <v>40304.1</v>
      </c>
      <c r="EK187">
        <v>41097.3</v>
      </c>
      <c r="EL187">
        <v>46059</v>
      </c>
      <c r="EM187">
        <v>2.0351</v>
      </c>
      <c r="EN187">
        <v>2.00055</v>
      </c>
      <c r="EO187">
        <v>0.103731</v>
      </c>
      <c r="EP187">
        <v>0</v>
      </c>
      <c r="EQ187">
        <v>25.6401</v>
      </c>
      <c r="ER187">
        <v>999.9</v>
      </c>
      <c r="ES187">
        <v>67.5</v>
      </c>
      <c r="ET187">
        <v>27.4</v>
      </c>
      <c r="EU187">
        <v>24.4819</v>
      </c>
      <c r="EV187">
        <v>61.1726</v>
      </c>
      <c r="EW187">
        <v>31.6987</v>
      </c>
      <c r="EX187">
        <v>1</v>
      </c>
      <c r="EY187">
        <v>0.292271</v>
      </c>
      <c r="EZ187">
        <v>0.43406</v>
      </c>
      <c r="FA187">
        <v>20.2782</v>
      </c>
      <c r="FB187">
        <v>5.18914</v>
      </c>
      <c r="FC187">
        <v>11.9441</v>
      </c>
      <c r="FD187">
        <v>4.9558</v>
      </c>
      <c r="FE187">
        <v>3.285</v>
      </c>
      <c r="FF187">
        <v>9999</v>
      </c>
      <c r="FG187">
        <v>9999</v>
      </c>
      <c r="FH187">
        <v>9999</v>
      </c>
      <c r="FI187">
        <v>999.9</v>
      </c>
      <c r="FJ187">
        <v>1.86127</v>
      </c>
      <c r="FK187">
        <v>1.86264</v>
      </c>
      <c r="FL187">
        <v>1.86005</v>
      </c>
      <c r="FM187">
        <v>1.85837</v>
      </c>
      <c r="FN187">
        <v>1.86218</v>
      </c>
      <c r="FO187">
        <v>1.85889</v>
      </c>
      <c r="FP187">
        <v>1.85791</v>
      </c>
      <c r="FQ187">
        <v>1.86081</v>
      </c>
      <c r="FR187">
        <v>0</v>
      </c>
      <c r="FS187">
        <v>0</v>
      </c>
      <c r="FT187">
        <v>0</v>
      </c>
      <c r="FU187">
        <v>4.5</v>
      </c>
      <c r="FV187" t="s">
        <v>361</v>
      </c>
      <c r="FW187" t="s">
        <v>362</v>
      </c>
      <c r="FX187" t="s">
        <v>363</v>
      </c>
      <c r="FY187" t="s">
        <v>364</v>
      </c>
      <c r="FZ187" t="s">
        <v>364</v>
      </c>
      <c r="GA187" t="s">
        <v>363</v>
      </c>
      <c r="GB187">
        <v>0</v>
      </c>
      <c r="GC187">
        <v>100</v>
      </c>
      <c r="GD187">
        <v>100</v>
      </c>
      <c r="GE187">
        <v>-0.362</v>
      </c>
      <c r="GF187">
        <v>0.2978</v>
      </c>
      <c r="GG187">
        <v>-1.589593225013521</v>
      </c>
      <c r="GH187">
        <v>0.00192992804097616</v>
      </c>
      <c r="GI187">
        <v>3.244687122451424E-06</v>
      </c>
      <c r="GJ187">
        <v>-2.087531120305573E-09</v>
      </c>
      <c r="GK187">
        <v>0.05776174702018427</v>
      </c>
      <c r="GL187">
        <v>0.005089068596103195</v>
      </c>
      <c r="GM187">
        <v>0.0003257216593697226</v>
      </c>
      <c r="GN187">
        <v>-1.562898368296355E-06</v>
      </c>
      <c r="GO187">
        <v>0</v>
      </c>
      <c r="GP187">
        <v>1257</v>
      </c>
      <c r="GQ187">
        <v>1</v>
      </c>
      <c r="GR187">
        <v>31</v>
      </c>
      <c r="GS187">
        <v>269.1</v>
      </c>
      <c r="GT187">
        <v>269</v>
      </c>
      <c r="GU187">
        <v>1.07788</v>
      </c>
      <c r="GV187">
        <v>2.38281</v>
      </c>
      <c r="GW187">
        <v>1.44775</v>
      </c>
      <c r="GX187">
        <v>2.20337</v>
      </c>
      <c r="GY187">
        <v>1.44653</v>
      </c>
      <c r="GZ187">
        <v>2.38159</v>
      </c>
      <c r="HA187">
        <v>33.1769</v>
      </c>
      <c r="HB187">
        <v>14.7274</v>
      </c>
      <c r="HC187">
        <v>18</v>
      </c>
      <c r="HD187">
        <v>531.857</v>
      </c>
      <c r="HE187">
        <v>522.947</v>
      </c>
      <c r="HF187">
        <v>24.9993</v>
      </c>
      <c r="HG187">
        <v>30.7252</v>
      </c>
      <c r="HH187">
        <v>30.0001</v>
      </c>
      <c r="HI187">
        <v>31.0727</v>
      </c>
      <c r="HJ187">
        <v>31.0767</v>
      </c>
      <c r="HK187">
        <v>21.5644</v>
      </c>
      <c r="HL187">
        <v>20.0583</v>
      </c>
      <c r="HM187">
        <v>100</v>
      </c>
      <c r="HN187">
        <v>25</v>
      </c>
      <c r="HO187">
        <v>420</v>
      </c>
      <c r="HP187">
        <v>21.5</v>
      </c>
      <c r="HQ187">
        <v>103.146</v>
      </c>
      <c r="HR187">
        <v>102.019</v>
      </c>
    </row>
    <row r="188" spans="1:226">
      <c r="A188">
        <v>170</v>
      </c>
      <c r="B188">
        <v>1774682472.5</v>
      </c>
      <c r="C188">
        <v>726.5</v>
      </c>
      <c r="D188" t="s">
        <v>702</v>
      </c>
      <c r="E188" t="s">
        <v>703</v>
      </c>
      <c r="F188">
        <v>5</v>
      </c>
      <c r="I188">
        <v>1774682469.6</v>
      </c>
      <c r="J188">
        <f>(K188)/1000</f>
        <v>0</v>
      </c>
      <c r="K188">
        <f>IF(BF188, AN188, AH188)</f>
        <v>0</v>
      </c>
      <c r="L188">
        <f>IF(BF188, AI188, AG188)</f>
        <v>0</v>
      </c>
      <c r="M188">
        <f>BH188 - IF(AU188&gt;1, L188*BB188*100.0/(AW188), 0)</f>
        <v>0</v>
      </c>
      <c r="N188">
        <f>((T188-J188/2)*M188-L188)/(T188+J188/2)</f>
        <v>0</v>
      </c>
      <c r="O188">
        <f>N188*(BO188+BP188)/1000.0</f>
        <v>0</v>
      </c>
      <c r="P188">
        <f>(BH188 - IF(AU188&gt;1, L188*BB188*100.0/(AW188), 0))*(BO188+BP188)/1000.0</f>
        <v>0</v>
      </c>
      <c r="Q188">
        <f>2.0/((1/S188-1/R188)+SIGN(S188)*SQRT((1/S188-1/R188)*(1/S188-1/R188) + 4*BC188/((BC188+1)*(BC188+1))*(2*1/S188*1/R188-1/R188*1/R188)))</f>
        <v>0</v>
      </c>
      <c r="R188">
        <f>IF(LEFT(BD188,1)&lt;&gt;"0",IF(LEFT(BD188,1)="1",3.0,BE188),$D$5+$E$5*(BV188*BO188/($K$5*1000))+$F$5*(BV188*BO188/($K$5*1000))*MAX(MIN(BB188,$J$5),$I$5)*MAX(MIN(BB188,$J$5),$I$5)+$G$5*MAX(MIN(BB188,$J$5),$I$5)*(BV188*BO188/($K$5*1000))+$H$5*(BV188*BO188/($K$5*1000))*(BV188*BO188/($K$5*1000)))</f>
        <v>0</v>
      </c>
      <c r="S188">
        <f>J188*(1000-(1000*0.61365*exp(17.502*W188/(240.97+W188))/(BO188+BP188)+BJ188)/2)/(1000*0.61365*exp(17.502*W188/(240.97+W188))/(BO188+BP188)-BJ188)</f>
        <v>0</v>
      </c>
      <c r="T188">
        <f>1/((BC188+1)/(Q188/1.6)+1/(R188/1.37)) + BC188/((BC188+1)/(Q188/1.6) + BC188/(R188/1.37))</f>
        <v>0</v>
      </c>
      <c r="U188">
        <f>(AX188*BA188)</f>
        <v>0</v>
      </c>
      <c r="V188">
        <f>(BQ188+(U188+2*0.95*5.67E-8*(((BQ188+$B$9)+273)^4-(BQ188+273)^4)-44100*J188)/(1.84*29.3*R188+8*0.95*5.67E-8*(BQ188+273)^3))</f>
        <v>0</v>
      </c>
      <c r="W188">
        <f>($C$9*BR188+$D$9*BS188+$E$9*V188)</f>
        <v>0</v>
      </c>
      <c r="X188">
        <f>0.61365*exp(17.502*W188/(240.97+W188))</f>
        <v>0</v>
      </c>
      <c r="Y188">
        <f>(Z188/AA188*100)</f>
        <v>0</v>
      </c>
      <c r="Z188">
        <f>BJ188*(BO188+BP188)/1000</f>
        <v>0</v>
      </c>
      <c r="AA188">
        <f>0.61365*exp(17.502*BQ188/(240.97+BQ188))</f>
        <v>0</v>
      </c>
      <c r="AB188">
        <f>(X188-BJ188*(BO188+BP188)/1000)</f>
        <v>0</v>
      </c>
      <c r="AC188">
        <f>(-J188*44100)</f>
        <v>0</v>
      </c>
      <c r="AD188">
        <f>2*29.3*R188*0.92*(BQ188-W188)</f>
        <v>0</v>
      </c>
      <c r="AE188">
        <f>2*0.95*5.67E-8*(((BQ188+$B$9)+273)^4-(W188+273)^4)</f>
        <v>0</v>
      </c>
      <c r="AF188">
        <f>U188+AE188+AC188+AD188</f>
        <v>0</v>
      </c>
      <c r="AG188">
        <f>BN188*AU188*(BI188-BH188*(1000-AU188*BK188)/(1000-AU188*BJ188))/(100*BB188)</f>
        <v>0</v>
      </c>
      <c r="AH188">
        <f>1000*BN188*AU188*(BJ188-BK188)/(100*BB188*(1000-AU188*BJ188))</f>
        <v>0</v>
      </c>
      <c r="AI188">
        <f>(AJ188 - AK188 - BO188*1E3/(8.314*(BQ188+273.15)) * AM188/BN188 * AL188) * BN188/(100*BB188) * (1000 - BK188)/1000</f>
        <v>0</v>
      </c>
      <c r="AJ188">
        <v>429.2780256019756</v>
      </c>
      <c r="AK188">
        <v>428.847309090909</v>
      </c>
      <c r="AL188">
        <v>-8.775662180307149E-09</v>
      </c>
      <c r="AM188">
        <v>61.35787655002243</v>
      </c>
      <c r="AN188">
        <f>(AP188 - AO188 + BO188*1E3/(8.314*(BQ188+273.15)) * AR188/BN188 * AQ188) * BN188/(100*BB188) * 1000/(1000 - AP188)</f>
        <v>0</v>
      </c>
      <c r="AO188">
        <v>21.54976327608807</v>
      </c>
      <c r="AP188">
        <v>21.53564545454546</v>
      </c>
      <c r="AQ188">
        <v>1.613823204684071E-06</v>
      </c>
      <c r="AR188">
        <v>91.88205700752289</v>
      </c>
      <c r="AS188">
        <v>0</v>
      </c>
      <c r="AT188">
        <v>0</v>
      </c>
      <c r="AU188">
        <f>IF(AS188*$H$15&gt;=AW188,1.0,(AW188/(AW188-AS188*$H$15)))</f>
        <v>0</v>
      </c>
      <c r="AV188">
        <f>(AU188-1)*100</f>
        <v>0</v>
      </c>
      <c r="AW188">
        <f>MAX(0,($B$15+$C$15*BV188)/(1+$D$15*BV188)*BO188/(BQ188+273)*$E$15)</f>
        <v>0</v>
      </c>
      <c r="AX188">
        <f>$B$13*BW188+$C$13*BX188+$F$13*CI188*(1-CL188)</f>
        <v>0</v>
      </c>
      <c r="AY188">
        <f>AX188*AZ188</f>
        <v>0</v>
      </c>
      <c r="AZ188">
        <f>($B$13*$D$11+$C$13*$D$11+$F$13*((CV188+CN188)/MAX(CV188+CN188+CW188, 0.1)*$I$11+CW188/MAX(CV188+CN188+CW188, 0.1)*$J$11))/($B$13+$C$13+$F$13)</f>
        <v>0</v>
      </c>
      <c r="BA188">
        <f>($B$13*$K$11+$C$13*$K$11+$F$13*((CV188+CN188)/MAX(CV188+CN188+CW188, 0.1)*$P$11+CW188/MAX(CV188+CN188+CW188, 0.1)*$Q$11))/($B$13+$C$13+$F$13)</f>
        <v>0</v>
      </c>
      <c r="BB188">
        <v>6</v>
      </c>
      <c r="BC188">
        <v>0.5</v>
      </c>
      <c r="BD188" t="s">
        <v>358</v>
      </c>
      <c r="BE188">
        <v>2</v>
      </c>
      <c r="BF188" t="b">
        <v>1</v>
      </c>
      <c r="BG188">
        <v>1774682469.6</v>
      </c>
      <c r="BH188">
        <v>419.6180000000001</v>
      </c>
      <c r="BI188">
        <v>420.0110000000001</v>
      </c>
      <c r="BJ188">
        <v>21.53502</v>
      </c>
      <c r="BK188">
        <v>21.55004</v>
      </c>
      <c r="BL188">
        <v>419.9795</v>
      </c>
      <c r="BM188">
        <v>21.23725</v>
      </c>
      <c r="BN188">
        <v>499.9814</v>
      </c>
      <c r="BO188">
        <v>101.0234</v>
      </c>
      <c r="BP188">
        <v>0.09999216</v>
      </c>
      <c r="BQ188">
        <v>26.64744</v>
      </c>
      <c r="BR188">
        <v>27.33223</v>
      </c>
      <c r="BS188">
        <v>999.9</v>
      </c>
      <c r="BT188">
        <v>0</v>
      </c>
      <c r="BU188">
        <v>0</v>
      </c>
      <c r="BV188">
        <v>9988.313</v>
      </c>
      <c r="BW188">
        <v>0</v>
      </c>
      <c r="BX188">
        <v>0.3833920000000001</v>
      </c>
      <c r="BY188">
        <v>-0.392868</v>
      </c>
      <c r="BZ188">
        <v>428.8535</v>
      </c>
      <c r="CA188">
        <v>429.2616</v>
      </c>
      <c r="CB188">
        <v>-0.01500283</v>
      </c>
      <c r="CC188">
        <v>420.0110000000001</v>
      </c>
      <c r="CD188">
        <v>21.55004</v>
      </c>
      <c r="CE188">
        <v>2.17554</v>
      </c>
      <c r="CF188">
        <v>2.177057</v>
      </c>
      <c r="CG188">
        <v>18.78332</v>
      </c>
      <c r="CH188">
        <v>18.79446</v>
      </c>
      <c r="CI188">
        <v>1200.003</v>
      </c>
      <c r="CJ188">
        <v>0</v>
      </c>
      <c r="CK188">
        <v>1</v>
      </c>
      <c r="CL188">
        <v>0</v>
      </c>
      <c r="CM188">
        <v>1.48682</v>
      </c>
      <c r="CN188">
        <v>0</v>
      </c>
      <c r="CO188">
        <v>64.04161000000001</v>
      </c>
      <c r="CP188">
        <v>6138.812</v>
      </c>
      <c r="CQ188">
        <v>37.75</v>
      </c>
      <c r="CR188">
        <v>39.3874</v>
      </c>
      <c r="CS188">
        <v>38.6746</v>
      </c>
      <c r="CT188">
        <v>37.937</v>
      </c>
      <c r="CU188">
        <v>37.9937</v>
      </c>
      <c r="CV188">
        <v>0</v>
      </c>
      <c r="CW188">
        <v>1200.003</v>
      </c>
      <c r="CX188">
        <v>0</v>
      </c>
      <c r="CY188">
        <v>1774682471</v>
      </c>
      <c r="CZ188">
        <v>0</v>
      </c>
      <c r="DA188">
        <v>1774666326.5</v>
      </c>
      <c r="DB188" t="s">
        <v>359</v>
      </c>
      <c r="DC188">
        <v>1774666322</v>
      </c>
      <c r="DD188">
        <v>1774666326.5</v>
      </c>
      <c r="DE188">
        <v>2</v>
      </c>
      <c r="DF188">
        <v>0.343</v>
      </c>
      <c r="DG188">
        <v>-0.026</v>
      </c>
      <c r="DH188">
        <v>-0.36</v>
      </c>
      <c r="DI188">
        <v>0.298</v>
      </c>
      <c r="DJ188">
        <v>420</v>
      </c>
      <c r="DK188">
        <v>22</v>
      </c>
      <c r="DL188">
        <v>0.17</v>
      </c>
      <c r="DM188">
        <v>0.02</v>
      </c>
      <c r="DN188">
        <v>-0.388145475</v>
      </c>
      <c r="DO188">
        <v>-0.06045603377110648</v>
      </c>
      <c r="DP188">
        <v>0.01772070364007522</v>
      </c>
      <c r="DQ188">
        <v>1</v>
      </c>
      <c r="DR188">
        <v>-0.0147999775</v>
      </c>
      <c r="DS188">
        <v>0.0007228491557223327</v>
      </c>
      <c r="DT188">
        <v>0.0006981311991622705</v>
      </c>
      <c r="DU188">
        <v>1</v>
      </c>
      <c r="DV188">
        <v>2</v>
      </c>
      <c r="DW188">
        <v>2</v>
      </c>
      <c r="DX188" t="s">
        <v>360</v>
      </c>
      <c r="DY188">
        <v>3.13034</v>
      </c>
      <c r="DZ188">
        <v>2.80629</v>
      </c>
      <c r="EA188">
        <v>0.09975970000000001</v>
      </c>
      <c r="EB188">
        <v>0.0994674</v>
      </c>
      <c r="EC188">
        <v>0.105974</v>
      </c>
      <c r="ED188">
        <v>0.10571</v>
      </c>
      <c r="EE188">
        <v>21149.4</v>
      </c>
      <c r="EF188">
        <v>27419</v>
      </c>
      <c r="EG188">
        <v>26448.1</v>
      </c>
      <c r="EH188">
        <v>33000.3</v>
      </c>
      <c r="EI188">
        <v>34926</v>
      </c>
      <c r="EJ188">
        <v>40304.8</v>
      </c>
      <c r="EK188">
        <v>41097.5</v>
      </c>
      <c r="EL188">
        <v>46059.8</v>
      </c>
      <c r="EM188">
        <v>2.03482</v>
      </c>
      <c r="EN188">
        <v>2.0009</v>
      </c>
      <c r="EO188">
        <v>0.102986</v>
      </c>
      <c r="EP188">
        <v>0</v>
      </c>
      <c r="EQ188">
        <v>25.6358</v>
      </c>
      <c r="ER188">
        <v>999.9</v>
      </c>
      <c r="ES188">
        <v>67.5</v>
      </c>
      <c r="ET188">
        <v>27.4</v>
      </c>
      <c r="EU188">
        <v>24.4811</v>
      </c>
      <c r="EV188">
        <v>61.1926</v>
      </c>
      <c r="EW188">
        <v>31.851</v>
      </c>
      <c r="EX188">
        <v>1</v>
      </c>
      <c r="EY188">
        <v>0.292373</v>
      </c>
      <c r="EZ188">
        <v>0.432435</v>
      </c>
      <c r="FA188">
        <v>20.2784</v>
      </c>
      <c r="FB188">
        <v>5.18869</v>
      </c>
      <c r="FC188">
        <v>11.9441</v>
      </c>
      <c r="FD188">
        <v>4.9557</v>
      </c>
      <c r="FE188">
        <v>3.285</v>
      </c>
      <c r="FF188">
        <v>9999</v>
      </c>
      <c r="FG188">
        <v>9999</v>
      </c>
      <c r="FH188">
        <v>9999</v>
      </c>
      <c r="FI188">
        <v>999.9</v>
      </c>
      <c r="FJ188">
        <v>1.86127</v>
      </c>
      <c r="FK188">
        <v>1.86264</v>
      </c>
      <c r="FL188">
        <v>1.86005</v>
      </c>
      <c r="FM188">
        <v>1.85837</v>
      </c>
      <c r="FN188">
        <v>1.86218</v>
      </c>
      <c r="FO188">
        <v>1.85889</v>
      </c>
      <c r="FP188">
        <v>1.85791</v>
      </c>
      <c r="FQ188">
        <v>1.86081</v>
      </c>
      <c r="FR188">
        <v>0</v>
      </c>
      <c r="FS188">
        <v>0</v>
      </c>
      <c r="FT188">
        <v>0</v>
      </c>
      <c r="FU188">
        <v>4.5</v>
      </c>
      <c r="FV188" t="s">
        <v>361</v>
      </c>
      <c r="FW188" t="s">
        <v>362</v>
      </c>
      <c r="FX188" t="s">
        <v>363</v>
      </c>
      <c r="FY188" t="s">
        <v>364</v>
      </c>
      <c r="FZ188" t="s">
        <v>364</v>
      </c>
      <c r="GA188" t="s">
        <v>363</v>
      </c>
      <c r="GB188">
        <v>0</v>
      </c>
      <c r="GC188">
        <v>100</v>
      </c>
      <c r="GD188">
        <v>100</v>
      </c>
      <c r="GE188">
        <v>-0.361</v>
      </c>
      <c r="GF188">
        <v>0.2978</v>
      </c>
      <c r="GG188">
        <v>-1.589593225013521</v>
      </c>
      <c r="GH188">
        <v>0.00192992804097616</v>
      </c>
      <c r="GI188">
        <v>3.244687122451424E-06</v>
      </c>
      <c r="GJ188">
        <v>-2.087531120305573E-09</v>
      </c>
      <c r="GK188">
        <v>0.05776174702018427</v>
      </c>
      <c r="GL188">
        <v>0.005089068596103195</v>
      </c>
      <c r="GM188">
        <v>0.0003257216593697226</v>
      </c>
      <c r="GN188">
        <v>-1.562898368296355E-06</v>
      </c>
      <c r="GO188">
        <v>0</v>
      </c>
      <c r="GP188">
        <v>1257</v>
      </c>
      <c r="GQ188">
        <v>1</v>
      </c>
      <c r="GR188">
        <v>31</v>
      </c>
      <c r="GS188">
        <v>269.2</v>
      </c>
      <c r="GT188">
        <v>269.1</v>
      </c>
      <c r="GU188">
        <v>1.07788</v>
      </c>
      <c r="GV188">
        <v>2.38159</v>
      </c>
      <c r="GW188">
        <v>1.44775</v>
      </c>
      <c r="GX188">
        <v>2.20337</v>
      </c>
      <c r="GY188">
        <v>1.44653</v>
      </c>
      <c r="GZ188">
        <v>2.3877</v>
      </c>
      <c r="HA188">
        <v>33.1769</v>
      </c>
      <c r="HB188">
        <v>14.7362</v>
      </c>
      <c r="HC188">
        <v>18</v>
      </c>
      <c r="HD188">
        <v>531.691</v>
      </c>
      <c r="HE188">
        <v>523.203</v>
      </c>
      <c r="HF188">
        <v>24.9994</v>
      </c>
      <c r="HG188">
        <v>30.7252</v>
      </c>
      <c r="HH188">
        <v>30.0001</v>
      </c>
      <c r="HI188">
        <v>31.0737</v>
      </c>
      <c r="HJ188">
        <v>31.0789</v>
      </c>
      <c r="HK188">
        <v>21.5659</v>
      </c>
      <c r="HL188">
        <v>20.0583</v>
      </c>
      <c r="HM188">
        <v>100</v>
      </c>
      <c r="HN188">
        <v>25</v>
      </c>
      <c r="HO188">
        <v>420</v>
      </c>
      <c r="HP188">
        <v>21.5</v>
      </c>
      <c r="HQ188">
        <v>103.147</v>
      </c>
      <c r="HR188">
        <v>102.021</v>
      </c>
    </row>
    <row r="189" spans="1:226">
      <c r="A189">
        <v>171</v>
      </c>
      <c r="B189">
        <v>1774682476.5</v>
      </c>
      <c r="C189">
        <v>730.5</v>
      </c>
      <c r="D189" t="s">
        <v>704</v>
      </c>
      <c r="E189" t="s">
        <v>705</v>
      </c>
      <c r="F189">
        <v>5</v>
      </c>
      <c r="I189">
        <v>1774682473.6</v>
      </c>
      <c r="J189">
        <f>(K189)/1000</f>
        <v>0</v>
      </c>
      <c r="K189">
        <f>IF(BF189, AN189, AH189)</f>
        <v>0</v>
      </c>
      <c r="L189">
        <f>IF(BF189, AI189, AG189)</f>
        <v>0</v>
      </c>
      <c r="M189">
        <f>BH189 - IF(AU189&gt;1, L189*BB189*100.0/(AW189), 0)</f>
        <v>0</v>
      </c>
      <c r="N189">
        <f>((T189-J189/2)*M189-L189)/(T189+J189/2)</f>
        <v>0</v>
      </c>
      <c r="O189">
        <f>N189*(BO189+BP189)/1000.0</f>
        <v>0</v>
      </c>
      <c r="P189">
        <f>(BH189 - IF(AU189&gt;1, L189*BB189*100.0/(AW189), 0))*(BO189+BP189)/1000.0</f>
        <v>0</v>
      </c>
      <c r="Q189">
        <f>2.0/((1/S189-1/R189)+SIGN(S189)*SQRT((1/S189-1/R189)*(1/S189-1/R189) + 4*BC189/((BC189+1)*(BC189+1))*(2*1/S189*1/R189-1/R189*1/R189)))</f>
        <v>0</v>
      </c>
      <c r="R189">
        <f>IF(LEFT(BD189,1)&lt;&gt;"0",IF(LEFT(BD189,1)="1",3.0,BE189),$D$5+$E$5*(BV189*BO189/($K$5*1000))+$F$5*(BV189*BO189/($K$5*1000))*MAX(MIN(BB189,$J$5),$I$5)*MAX(MIN(BB189,$J$5),$I$5)+$G$5*MAX(MIN(BB189,$J$5),$I$5)*(BV189*BO189/($K$5*1000))+$H$5*(BV189*BO189/($K$5*1000))*(BV189*BO189/($K$5*1000)))</f>
        <v>0</v>
      </c>
      <c r="S189">
        <f>J189*(1000-(1000*0.61365*exp(17.502*W189/(240.97+W189))/(BO189+BP189)+BJ189)/2)/(1000*0.61365*exp(17.502*W189/(240.97+W189))/(BO189+BP189)-BJ189)</f>
        <v>0</v>
      </c>
      <c r="T189">
        <f>1/((BC189+1)/(Q189/1.6)+1/(R189/1.37)) + BC189/((BC189+1)/(Q189/1.6) + BC189/(R189/1.37))</f>
        <v>0</v>
      </c>
      <c r="U189">
        <f>(AX189*BA189)</f>
        <v>0</v>
      </c>
      <c r="V189">
        <f>(BQ189+(U189+2*0.95*5.67E-8*(((BQ189+$B$9)+273)^4-(BQ189+273)^4)-44100*J189)/(1.84*29.3*R189+8*0.95*5.67E-8*(BQ189+273)^3))</f>
        <v>0</v>
      </c>
      <c r="W189">
        <f>($C$9*BR189+$D$9*BS189+$E$9*V189)</f>
        <v>0</v>
      </c>
      <c r="X189">
        <f>0.61365*exp(17.502*W189/(240.97+W189))</f>
        <v>0</v>
      </c>
      <c r="Y189">
        <f>(Z189/AA189*100)</f>
        <v>0</v>
      </c>
      <c r="Z189">
        <f>BJ189*(BO189+BP189)/1000</f>
        <v>0</v>
      </c>
      <c r="AA189">
        <f>0.61365*exp(17.502*BQ189/(240.97+BQ189))</f>
        <v>0</v>
      </c>
      <c r="AB189">
        <f>(X189-BJ189*(BO189+BP189)/1000)</f>
        <v>0</v>
      </c>
      <c r="AC189">
        <f>(-J189*44100)</f>
        <v>0</v>
      </c>
      <c r="AD189">
        <f>2*29.3*R189*0.92*(BQ189-W189)</f>
        <v>0</v>
      </c>
      <c r="AE189">
        <f>2*0.95*5.67E-8*(((BQ189+$B$9)+273)^4-(W189+273)^4)</f>
        <v>0</v>
      </c>
      <c r="AF189">
        <f>U189+AE189+AC189+AD189</f>
        <v>0</v>
      </c>
      <c r="AG189">
        <f>BN189*AU189*(BI189-BH189*(1000-AU189*BK189)/(1000-AU189*BJ189))/(100*BB189)</f>
        <v>0</v>
      </c>
      <c r="AH189">
        <f>1000*BN189*AU189*(BJ189-BK189)/(100*BB189*(1000-AU189*BJ189))</f>
        <v>0</v>
      </c>
      <c r="AI189">
        <f>(AJ189 - AK189 - BO189*1E3/(8.314*(BQ189+273.15)) * AM189/BN189 * AL189) * BN189/(100*BB189) * (1000 - BK189)/1000</f>
        <v>0</v>
      </c>
      <c r="AJ189">
        <v>429.2069626495081</v>
      </c>
      <c r="AK189">
        <v>428.821042424242</v>
      </c>
      <c r="AL189">
        <v>-1.715995787255799E-05</v>
      </c>
      <c r="AM189">
        <v>61.35787655002243</v>
      </c>
      <c r="AN189">
        <f>(AP189 - AO189 + BO189*1E3/(8.314*(BQ189+273.15)) * AR189/BN189 * AQ189) * BN189/(100*BB189) * 1000/(1000 - AP189)</f>
        <v>0</v>
      </c>
      <c r="AO189">
        <v>21.54949191261983</v>
      </c>
      <c r="AP189">
        <v>21.53645384615386</v>
      </c>
      <c r="AQ189">
        <v>-5.022240703100059E-07</v>
      </c>
      <c r="AR189">
        <v>91.88205700752289</v>
      </c>
      <c r="AS189">
        <v>0</v>
      </c>
      <c r="AT189">
        <v>0</v>
      </c>
      <c r="AU189">
        <f>IF(AS189*$H$15&gt;=AW189,1.0,(AW189/(AW189-AS189*$H$15)))</f>
        <v>0</v>
      </c>
      <c r="AV189">
        <f>(AU189-1)*100</f>
        <v>0</v>
      </c>
      <c r="AW189">
        <f>MAX(0,($B$15+$C$15*BV189)/(1+$D$15*BV189)*BO189/(BQ189+273)*$E$15)</f>
        <v>0</v>
      </c>
      <c r="AX189">
        <f>$B$13*BW189+$C$13*BX189+$F$13*CI189*(1-CL189)</f>
        <v>0</v>
      </c>
      <c r="AY189">
        <f>AX189*AZ189</f>
        <v>0</v>
      </c>
      <c r="AZ189">
        <f>($B$13*$D$11+$C$13*$D$11+$F$13*((CV189+CN189)/MAX(CV189+CN189+CW189, 0.1)*$I$11+CW189/MAX(CV189+CN189+CW189, 0.1)*$J$11))/($B$13+$C$13+$F$13)</f>
        <v>0</v>
      </c>
      <c r="BA189">
        <f>($B$13*$K$11+$C$13*$K$11+$F$13*((CV189+CN189)/MAX(CV189+CN189+CW189, 0.1)*$P$11+CW189/MAX(CV189+CN189+CW189, 0.1)*$Q$11))/($B$13+$C$13+$F$13)</f>
        <v>0</v>
      </c>
      <c r="BB189">
        <v>6</v>
      </c>
      <c r="BC189">
        <v>0.5</v>
      </c>
      <c r="BD189" t="s">
        <v>358</v>
      </c>
      <c r="BE189">
        <v>2</v>
      </c>
      <c r="BF189" t="b">
        <v>1</v>
      </c>
      <c r="BG189">
        <v>1774682473.6</v>
      </c>
      <c r="BH189">
        <v>419.6035</v>
      </c>
      <c r="BI189">
        <v>419.9777</v>
      </c>
      <c r="BJ189">
        <v>21.5358</v>
      </c>
      <c r="BK189">
        <v>21.54956</v>
      </c>
      <c r="BL189">
        <v>419.9651</v>
      </c>
      <c r="BM189">
        <v>21.23802</v>
      </c>
      <c r="BN189">
        <v>499.9393999999999</v>
      </c>
      <c r="BO189">
        <v>101.0234</v>
      </c>
      <c r="BP189">
        <v>0.09983400000000001</v>
      </c>
      <c r="BQ189">
        <v>26.64136</v>
      </c>
      <c r="BR189">
        <v>27.32745999999999</v>
      </c>
      <c r="BS189">
        <v>999.9</v>
      </c>
      <c r="BT189">
        <v>0</v>
      </c>
      <c r="BU189">
        <v>0</v>
      </c>
      <c r="BV189">
        <v>10005.876</v>
      </c>
      <c r="BW189">
        <v>0</v>
      </c>
      <c r="BX189">
        <v>0.3833920000000001</v>
      </c>
      <c r="BY189">
        <v>-0.3740724</v>
      </c>
      <c r="BZ189">
        <v>428.8390000000001</v>
      </c>
      <c r="CA189">
        <v>429.2273999999999</v>
      </c>
      <c r="CB189">
        <v>-0.01375924</v>
      </c>
      <c r="CC189">
        <v>419.9777</v>
      </c>
      <c r="CD189">
        <v>21.54956</v>
      </c>
      <c r="CE189">
        <v>2.175621</v>
      </c>
      <c r="CF189">
        <v>2.177012</v>
      </c>
      <c r="CG189">
        <v>18.78392</v>
      </c>
      <c r="CH189">
        <v>18.79414</v>
      </c>
      <c r="CI189">
        <v>1200.01</v>
      </c>
      <c r="CJ189">
        <v>0</v>
      </c>
      <c r="CK189">
        <v>1</v>
      </c>
      <c r="CL189">
        <v>0</v>
      </c>
      <c r="CM189">
        <v>1.73955</v>
      </c>
      <c r="CN189">
        <v>0</v>
      </c>
      <c r="CO189">
        <v>63.8822</v>
      </c>
      <c r="CP189">
        <v>6138.842000000001</v>
      </c>
      <c r="CQ189">
        <v>37.75</v>
      </c>
      <c r="CR189">
        <v>39.375</v>
      </c>
      <c r="CS189">
        <v>38.6312</v>
      </c>
      <c r="CT189">
        <v>37.937</v>
      </c>
      <c r="CU189">
        <v>37.9496</v>
      </c>
      <c r="CV189">
        <v>0</v>
      </c>
      <c r="CW189">
        <v>1200.01</v>
      </c>
      <c r="CX189">
        <v>0</v>
      </c>
      <c r="CY189">
        <v>1774682474.6</v>
      </c>
      <c r="CZ189">
        <v>0</v>
      </c>
      <c r="DA189">
        <v>1774666326.5</v>
      </c>
      <c r="DB189" t="s">
        <v>359</v>
      </c>
      <c r="DC189">
        <v>1774666322</v>
      </c>
      <c r="DD189">
        <v>1774666326.5</v>
      </c>
      <c r="DE189">
        <v>2</v>
      </c>
      <c r="DF189">
        <v>0.343</v>
      </c>
      <c r="DG189">
        <v>-0.026</v>
      </c>
      <c r="DH189">
        <v>-0.36</v>
      </c>
      <c r="DI189">
        <v>0.298</v>
      </c>
      <c r="DJ189">
        <v>420</v>
      </c>
      <c r="DK189">
        <v>22</v>
      </c>
      <c r="DL189">
        <v>0.17</v>
      </c>
      <c r="DM189">
        <v>0.02</v>
      </c>
      <c r="DN189">
        <v>-0.386818725</v>
      </c>
      <c r="DO189">
        <v>0.05902467917448512</v>
      </c>
      <c r="DP189">
        <v>0.02049666870370341</v>
      </c>
      <c r="DQ189">
        <v>1</v>
      </c>
      <c r="DR189">
        <v>-0.01451674</v>
      </c>
      <c r="DS189">
        <v>0.003742439774859309</v>
      </c>
      <c r="DT189">
        <v>0.0008599261886348153</v>
      </c>
      <c r="DU189">
        <v>1</v>
      </c>
      <c r="DV189">
        <v>2</v>
      </c>
      <c r="DW189">
        <v>2</v>
      </c>
      <c r="DX189" t="s">
        <v>360</v>
      </c>
      <c r="DY189">
        <v>3.13047</v>
      </c>
      <c r="DZ189">
        <v>2.80647</v>
      </c>
      <c r="EA189">
        <v>0.0997514</v>
      </c>
      <c r="EB189">
        <v>0.0994787</v>
      </c>
      <c r="EC189">
        <v>0.105975</v>
      </c>
      <c r="ED189">
        <v>0.105711</v>
      </c>
      <c r="EE189">
        <v>21149.5</v>
      </c>
      <c r="EF189">
        <v>27418.6</v>
      </c>
      <c r="EG189">
        <v>26447.9</v>
      </c>
      <c r="EH189">
        <v>33000.2</v>
      </c>
      <c r="EI189">
        <v>34925.9</v>
      </c>
      <c r="EJ189">
        <v>40304.5</v>
      </c>
      <c r="EK189">
        <v>41097.4</v>
      </c>
      <c r="EL189">
        <v>46059.5</v>
      </c>
      <c r="EM189">
        <v>2.03498</v>
      </c>
      <c r="EN189">
        <v>2.00063</v>
      </c>
      <c r="EO189">
        <v>0.103805</v>
      </c>
      <c r="EP189">
        <v>0</v>
      </c>
      <c r="EQ189">
        <v>25.6308</v>
      </c>
      <c r="ER189">
        <v>999.9</v>
      </c>
      <c r="ES189">
        <v>67.5</v>
      </c>
      <c r="ET189">
        <v>27.4</v>
      </c>
      <c r="EU189">
        <v>24.4837</v>
      </c>
      <c r="EV189">
        <v>61.1526</v>
      </c>
      <c r="EW189">
        <v>31.879</v>
      </c>
      <c r="EX189">
        <v>1</v>
      </c>
      <c r="EY189">
        <v>0.292401</v>
      </c>
      <c r="EZ189">
        <v>0.430738</v>
      </c>
      <c r="FA189">
        <v>20.2785</v>
      </c>
      <c r="FB189">
        <v>5.18914</v>
      </c>
      <c r="FC189">
        <v>11.9441</v>
      </c>
      <c r="FD189">
        <v>4.95565</v>
      </c>
      <c r="FE189">
        <v>3.285</v>
      </c>
      <c r="FF189">
        <v>9999</v>
      </c>
      <c r="FG189">
        <v>9999</v>
      </c>
      <c r="FH189">
        <v>9999</v>
      </c>
      <c r="FI189">
        <v>999.9</v>
      </c>
      <c r="FJ189">
        <v>1.86127</v>
      </c>
      <c r="FK189">
        <v>1.86264</v>
      </c>
      <c r="FL189">
        <v>1.86005</v>
      </c>
      <c r="FM189">
        <v>1.85837</v>
      </c>
      <c r="FN189">
        <v>1.86218</v>
      </c>
      <c r="FO189">
        <v>1.85887</v>
      </c>
      <c r="FP189">
        <v>1.85791</v>
      </c>
      <c r="FQ189">
        <v>1.86081</v>
      </c>
      <c r="FR189">
        <v>0</v>
      </c>
      <c r="FS189">
        <v>0</v>
      </c>
      <c r="FT189">
        <v>0</v>
      </c>
      <c r="FU189">
        <v>4.5</v>
      </c>
      <c r="FV189" t="s">
        <v>361</v>
      </c>
      <c r="FW189" t="s">
        <v>362</v>
      </c>
      <c r="FX189" t="s">
        <v>363</v>
      </c>
      <c r="FY189" t="s">
        <v>364</v>
      </c>
      <c r="FZ189" t="s">
        <v>364</v>
      </c>
      <c r="GA189" t="s">
        <v>363</v>
      </c>
      <c r="GB189">
        <v>0</v>
      </c>
      <c r="GC189">
        <v>100</v>
      </c>
      <c r="GD189">
        <v>100</v>
      </c>
      <c r="GE189">
        <v>-0.361</v>
      </c>
      <c r="GF189">
        <v>0.2978</v>
      </c>
      <c r="GG189">
        <v>-1.589593225013521</v>
      </c>
      <c r="GH189">
        <v>0.00192992804097616</v>
      </c>
      <c r="GI189">
        <v>3.244687122451424E-06</v>
      </c>
      <c r="GJ189">
        <v>-2.087531120305573E-09</v>
      </c>
      <c r="GK189">
        <v>0.05776174702018427</v>
      </c>
      <c r="GL189">
        <v>0.005089068596103195</v>
      </c>
      <c r="GM189">
        <v>0.0003257216593697226</v>
      </c>
      <c r="GN189">
        <v>-1.562898368296355E-06</v>
      </c>
      <c r="GO189">
        <v>0</v>
      </c>
      <c r="GP189">
        <v>1257</v>
      </c>
      <c r="GQ189">
        <v>1</v>
      </c>
      <c r="GR189">
        <v>31</v>
      </c>
      <c r="GS189">
        <v>269.2</v>
      </c>
      <c r="GT189">
        <v>269.2</v>
      </c>
      <c r="GU189">
        <v>1.07788</v>
      </c>
      <c r="GV189">
        <v>2.38525</v>
      </c>
      <c r="GW189">
        <v>1.44775</v>
      </c>
      <c r="GX189">
        <v>2.20337</v>
      </c>
      <c r="GY189">
        <v>1.44653</v>
      </c>
      <c r="GZ189">
        <v>2.38037</v>
      </c>
      <c r="HA189">
        <v>33.1769</v>
      </c>
      <c r="HB189">
        <v>14.7274</v>
      </c>
      <c r="HC189">
        <v>18</v>
      </c>
      <c r="HD189">
        <v>531.801</v>
      </c>
      <c r="HE189">
        <v>523.021</v>
      </c>
      <c r="HF189">
        <v>24.9995</v>
      </c>
      <c r="HG189">
        <v>30.7252</v>
      </c>
      <c r="HH189">
        <v>30.0002</v>
      </c>
      <c r="HI189">
        <v>31.0754</v>
      </c>
      <c r="HJ189">
        <v>31.0794</v>
      </c>
      <c r="HK189">
        <v>21.5643</v>
      </c>
      <c r="HL189">
        <v>20.0583</v>
      </c>
      <c r="HM189">
        <v>100</v>
      </c>
      <c r="HN189">
        <v>25</v>
      </c>
      <c r="HO189">
        <v>420</v>
      </c>
      <c r="HP189">
        <v>21.5</v>
      </c>
      <c r="HQ189">
        <v>103.147</v>
      </c>
      <c r="HR189">
        <v>102.02</v>
      </c>
    </row>
    <row r="190" spans="1:226">
      <c r="A190">
        <v>172</v>
      </c>
      <c r="B190">
        <v>1774682480.5</v>
      </c>
      <c r="C190">
        <v>734.5</v>
      </c>
      <c r="D190" t="s">
        <v>706</v>
      </c>
      <c r="E190" t="s">
        <v>707</v>
      </c>
      <c r="F190">
        <v>5</v>
      </c>
      <c r="I190">
        <v>1774682477.6</v>
      </c>
      <c r="J190">
        <f>(K190)/1000</f>
        <v>0</v>
      </c>
      <c r="K190">
        <f>IF(BF190, AN190, AH190)</f>
        <v>0</v>
      </c>
      <c r="L190">
        <f>IF(BF190, AI190, AG190)</f>
        <v>0</v>
      </c>
      <c r="M190">
        <f>BH190 - IF(AU190&gt;1, L190*BB190*100.0/(AW190), 0)</f>
        <v>0</v>
      </c>
      <c r="N190">
        <f>((T190-J190/2)*M190-L190)/(T190+J190/2)</f>
        <v>0</v>
      </c>
      <c r="O190">
        <f>N190*(BO190+BP190)/1000.0</f>
        <v>0</v>
      </c>
      <c r="P190">
        <f>(BH190 - IF(AU190&gt;1, L190*BB190*100.0/(AW190), 0))*(BO190+BP190)/1000.0</f>
        <v>0</v>
      </c>
      <c r="Q190">
        <f>2.0/((1/S190-1/R190)+SIGN(S190)*SQRT((1/S190-1/R190)*(1/S190-1/R190) + 4*BC190/((BC190+1)*(BC190+1))*(2*1/S190*1/R190-1/R190*1/R190)))</f>
        <v>0</v>
      </c>
      <c r="R190">
        <f>IF(LEFT(BD190,1)&lt;&gt;"0",IF(LEFT(BD190,1)="1",3.0,BE190),$D$5+$E$5*(BV190*BO190/($K$5*1000))+$F$5*(BV190*BO190/($K$5*1000))*MAX(MIN(BB190,$J$5),$I$5)*MAX(MIN(BB190,$J$5),$I$5)+$G$5*MAX(MIN(BB190,$J$5),$I$5)*(BV190*BO190/($K$5*1000))+$H$5*(BV190*BO190/($K$5*1000))*(BV190*BO190/($K$5*1000)))</f>
        <v>0</v>
      </c>
      <c r="S190">
        <f>J190*(1000-(1000*0.61365*exp(17.502*W190/(240.97+W190))/(BO190+BP190)+BJ190)/2)/(1000*0.61365*exp(17.502*W190/(240.97+W190))/(BO190+BP190)-BJ190)</f>
        <v>0</v>
      </c>
      <c r="T190">
        <f>1/((BC190+1)/(Q190/1.6)+1/(R190/1.37)) + BC190/((BC190+1)/(Q190/1.6) + BC190/(R190/1.37))</f>
        <v>0</v>
      </c>
      <c r="U190">
        <f>(AX190*BA190)</f>
        <v>0</v>
      </c>
      <c r="V190">
        <f>(BQ190+(U190+2*0.95*5.67E-8*(((BQ190+$B$9)+273)^4-(BQ190+273)^4)-44100*J190)/(1.84*29.3*R190+8*0.95*5.67E-8*(BQ190+273)^3))</f>
        <v>0</v>
      </c>
      <c r="W190">
        <f>($C$9*BR190+$D$9*BS190+$E$9*V190)</f>
        <v>0</v>
      </c>
      <c r="X190">
        <f>0.61365*exp(17.502*W190/(240.97+W190))</f>
        <v>0</v>
      </c>
      <c r="Y190">
        <f>(Z190/AA190*100)</f>
        <v>0</v>
      </c>
      <c r="Z190">
        <f>BJ190*(BO190+BP190)/1000</f>
        <v>0</v>
      </c>
      <c r="AA190">
        <f>0.61365*exp(17.502*BQ190/(240.97+BQ190))</f>
        <v>0</v>
      </c>
      <c r="AB190">
        <f>(X190-BJ190*(BO190+BP190)/1000)</f>
        <v>0</v>
      </c>
      <c r="AC190">
        <f>(-J190*44100)</f>
        <v>0</v>
      </c>
      <c r="AD190">
        <f>2*29.3*R190*0.92*(BQ190-W190)</f>
        <v>0</v>
      </c>
      <c r="AE190">
        <f>2*0.95*5.67E-8*(((BQ190+$B$9)+273)^4-(W190+273)^4)</f>
        <v>0</v>
      </c>
      <c r="AF190">
        <f>U190+AE190+AC190+AD190</f>
        <v>0</v>
      </c>
      <c r="AG190">
        <f>BN190*AU190*(BI190-BH190*(1000-AU190*BK190)/(1000-AU190*BJ190))/(100*BB190)</f>
        <v>0</v>
      </c>
      <c r="AH190">
        <f>1000*BN190*AU190*(BJ190-BK190)/(100*BB190*(1000-AU190*BJ190))</f>
        <v>0</v>
      </c>
      <c r="AI190">
        <f>(AJ190 - AK190 - BO190*1E3/(8.314*(BQ190+273.15)) * AM190/BN190 * AL190) * BN190/(100*BB190) * (1000 - BK190)/1000</f>
        <v>0</v>
      </c>
      <c r="AJ190">
        <v>429.30255908254</v>
      </c>
      <c r="AK190">
        <v>428.8768484848484</v>
      </c>
      <c r="AL190">
        <v>3.526055883176052E-05</v>
      </c>
      <c r="AM190">
        <v>61.35787655002243</v>
      </c>
      <c r="AN190">
        <f>(AP190 - AO190 + BO190*1E3/(8.314*(BQ190+273.15)) * AR190/BN190 * AQ190) * BN190/(100*BB190) * 1000/(1000 - AP190)</f>
        <v>0</v>
      </c>
      <c r="AO190">
        <v>21.55031275825429</v>
      </c>
      <c r="AP190">
        <v>21.53529930069932</v>
      </c>
      <c r="AQ190">
        <v>-3.657231424798619E-08</v>
      </c>
      <c r="AR190">
        <v>91.88205700752289</v>
      </c>
      <c r="AS190">
        <v>0</v>
      </c>
      <c r="AT190">
        <v>0</v>
      </c>
      <c r="AU190">
        <f>IF(AS190*$H$15&gt;=AW190,1.0,(AW190/(AW190-AS190*$H$15)))</f>
        <v>0</v>
      </c>
      <c r="AV190">
        <f>(AU190-1)*100</f>
        <v>0</v>
      </c>
      <c r="AW190">
        <f>MAX(0,($B$15+$C$15*BV190)/(1+$D$15*BV190)*BO190/(BQ190+273)*$E$15)</f>
        <v>0</v>
      </c>
      <c r="AX190">
        <f>$B$13*BW190+$C$13*BX190+$F$13*CI190*(1-CL190)</f>
        <v>0</v>
      </c>
      <c r="AY190">
        <f>AX190*AZ190</f>
        <v>0</v>
      </c>
      <c r="AZ190">
        <f>($B$13*$D$11+$C$13*$D$11+$F$13*((CV190+CN190)/MAX(CV190+CN190+CW190, 0.1)*$I$11+CW190/MAX(CV190+CN190+CW190, 0.1)*$J$11))/($B$13+$C$13+$F$13)</f>
        <v>0</v>
      </c>
      <c r="BA190">
        <f>($B$13*$K$11+$C$13*$K$11+$F$13*((CV190+CN190)/MAX(CV190+CN190+CW190, 0.1)*$P$11+CW190/MAX(CV190+CN190+CW190, 0.1)*$Q$11))/($B$13+$C$13+$F$13)</f>
        <v>0</v>
      </c>
      <c r="BB190">
        <v>6</v>
      </c>
      <c r="BC190">
        <v>0.5</v>
      </c>
      <c r="BD190" t="s">
        <v>358</v>
      </c>
      <c r="BE190">
        <v>2</v>
      </c>
      <c r="BF190" t="b">
        <v>1</v>
      </c>
      <c r="BG190">
        <v>1774682477.6</v>
      </c>
      <c r="BH190">
        <v>419.6064</v>
      </c>
      <c r="BI190">
        <v>420.0271</v>
      </c>
      <c r="BJ190">
        <v>21.53597</v>
      </c>
      <c r="BK190">
        <v>21.55064</v>
      </c>
      <c r="BL190">
        <v>419.9679</v>
      </c>
      <c r="BM190">
        <v>21.23819</v>
      </c>
      <c r="BN190">
        <v>500.0143</v>
      </c>
      <c r="BO190">
        <v>101.0224</v>
      </c>
      <c r="BP190">
        <v>0.10009222</v>
      </c>
      <c r="BQ190">
        <v>26.63877</v>
      </c>
      <c r="BR190">
        <v>27.32669</v>
      </c>
      <c r="BS190">
        <v>999.9</v>
      </c>
      <c r="BT190">
        <v>0</v>
      </c>
      <c r="BU190">
        <v>0</v>
      </c>
      <c r="BV190">
        <v>9993.807000000001</v>
      </c>
      <c r="BW190">
        <v>0</v>
      </c>
      <c r="BX190">
        <v>0.3833920000000001</v>
      </c>
      <c r="BY190">
        <v>-0.4208193000000001</v>
      </c>
      <c r="BZ190">
        <v>428.8421</v>
      </c>
      <c r="CA190">
        <v>429.2785</v>
      </c>
      <c r="CB190">
        <v>-0.01466925</v>
      </c>
      <c r="CC190">
        <v>420.0271</v>
      </c>
      <c r="CD190">
        <v>21.55064</v>
      </c>
      <c r="CE190">
        <v>2.175617</v>
      </c>
      <c r="CF190">
        <v>2.177098</v>
      </c>
      <c r="CG190">
        <v>18.7839</v>
      </c>
      <c r="CH190">
        <v>18.79478</v>
      </c>
      <c r="CI190">
        <v>1200.002</v>
      </c>
      <c r="CJ190">
        <v>0</v>
      </c>
      <c r="CK190">
        <v>1</v>
      </c>
      <c r="CL190">
        <v>0</v>
      </c>
      <c r="CM190">
        <v>1.69037</v>
      </c>
      <c r="CN190">
        <v>0</v>
      </c>
      <c r="CO190">
        <v>63.86288999999999</v>
      </c>
      <c r="CP190">
        <v>6138.808</v>
      </c>
      <c r="CQ190">
        <v>37.7437</v>
      </c>
      <c r="CR190">
        <v>39.375</v>
      </c>
      <c r="CS190">
        <v>38.625</v>
      </c>
      <c r="CT190">
        <v>37.937</v>
      </c>
      <c r="CU190">
        <v>37.937</v>
      </c>
      <c r="CV190">
        <v>0</v>
      </c>
      <c r="CW190">
        <v>1200.002</v>
      </c>
      <c r="CX190">
        <v>0</v>
      </c>
      <c r="CY190">
        <v>1774682478.8</v>
      </c>
      <c r="CZ190">
        <v>0</v>
      </c>
      <c r="DA190">
        <v>1774666326.5</v>
      </c>
      <c r="DB190" t="s">
        <v>359</v>
      </c>
      <c r="DC190">
        <v>1774666322</v>
      </c>
      <c r="DD190">
        <v>1774666326.5</v>
      </c>
      <c r="DE190">
        <v>2</v>
      </c>
      <c r="DF190">
        <v>0.343</v>
      </c>
      <c r="DG190">
        <v>-0.026</v>
      </c>
      <c r="DH190">
        <v>-0.36</v>
      </c>
      <c r="DI190">
        <v>0.298</v>
      </c>
      <c r="DJ190">
        <v>420</v>
      </c>
      <c r="DK190">
        <v>22</v>
      </c>
      <c r="DL190">
        <v>0.17</v>
      </c>
      <c r="DM190">
        <v>0.02</v>
      </c>
      <c r="DN190">
        <v>-0.39539495</v>
      </c>
      <c r="DO190">
        <v>-0.09109841651031886</v>
      </c>
      <c r="DP190">
        <v>0.02953013853840682</v>
      </c>
      <c r="DQ190">
        <v>1</v>
      </c>
      <c r="DR190">
        <v>-0.014414415</v>
      </c>
      <c r="DS190">
        <v>-0.001528192120074999</v>
      </c>
      <c r="DT190">
        <v>0.0008151856311755009</v>
      </c>
      <c r="DU190">
        <v>1</v>
      </c>
      <c r="DV190">
        <v>2</v>
      </c>
      <c r="DW190">
        <v>2</v>
      </c>
      <c r="DX190" t="s">
        <v>360</v>
      </c>
      <c r="DY190">
        <v>3.13053</v>
      </c>
      <c r="DZ190">
        <v>2.80645</v>
      </c>
      <c r="EA190">
        <v>0.09976450000000001</v>
      </c>
      <c r="EB190">
        <v>0.099472</v>
      </c>
      <c r="EC190">
        <v>0.105973</v>
      </c>
      <c r="ED190">
        <v>0.105717</v>
      </c>
      <c r="EE190">
        <v>21149.3</v>
      </c>
      <c r="EF190">
        <v>27418.6</v>
      </c>
      <c r="EG190">
        <v>26448</v>
      </c>
      <c r="EH190">
        <v>33000</v>
      </c>
      <c r="EI190">
        <v>34925.9</v>
      </c>
      <c r="EJ190">
        <v>40304.1</v>
      </c>
      <c r="EK190">
        <v>41097.4</v>
      </c>
      <c r="EL190">
        <v>46059.3</v>
      </c>
      <c r="EM190">
        <v>2.03492</v>
      </c>
      <c r="EN190">
        <v>2.00058</v>
      </c>
      <c r="EO190">
        <v>0.103731</v>
      </c>
      <c r="EP190">
        <v>0</v>
      </c>
      <c r="EQ190">
        <v>25.626</v>
      </c>
      <c r="ER190">
        <v>999.9</v>
      </c>
      <c r="ES190">
        <v>67.5</v>
      </c>
      <c r="ET190">
        <v>27.4</v>
      </c>
      <c r="EU190">
        <v>24.4827</v>
      </c>
      <c r="EV190">
        <v>61.3826</v>
      </c>
      <c r="EW190">
        <v>31.871</v>
      </c>
      <c r="EX190">
        <v>1</v>
      </c>
      <c r="EY190">
        <v>0.292447</v>
      </c>
      <c r="EZ190">
        <v>0.429483</v>
      </c>
      <c r="FA190">
        <v>20.2784</v>
      </c>
      <c r="FB190">
        <v>5.18929</v>
      </c>
      <c r="FC190">
        <v>11.9441</v>
      </c>
      <c r="FD190">
        <v>4.9558</v>
      </c>
      <c r="FE190">
        <v>3.285</v>
      </c>
      <c r="FF190">
        <v>9999</v>
      </c>
      <c r="FG190">
        <v>9999</v>
      </c>
      <c r="FH190">
        <v>9999</v>
      </c>
      <c r="FI190">
        <v>999.9</v>
      </c>
      <c r="FJ190">
        <v>1.86128</v>
      </c>
      <c r="FK190">
        <v>1.86264</v>
      </c>
      <c r="FL190">
        <v>1.86005</v>
      </c>
      <c r="FM190">
        <v>1.85837</v>
      </c>
      <c r="FN190">
        <v>1.86217</v>
      </c>
      <c r="FO190">
        <v>1.85891</v>
      </c>
      <c r="FP190">
        <v>1.85791</v>
      </c>
      <c r="FQ190">
        <v>1.86081</v>
      </c>
      <c r="FR190">
        <v>0</v>
      </c>
      <c r="FS190">
        <v>0</v>
      </c>
      <c r="FT190">
        <v>0</v>
      </c>
      <c r="FU190">
        <v>4.5</v>
      </c>
      <c r="FV190" t="s">
        <v>361</v>
      </c>
      <c r="FW190" t="s">
        <v>362</v>
      </c>
      <c r="FX190" t="s">
        <v>363</v>
      </c>
      <c r="FY190" t="s">
        <v>364</v>
      </c>
      <c r="FZ190" t="s">
        <v>364</v>
      </c>
      <c r="GA190" t="s">
        <v>363</v>
      </c>
      <c r="GB190">
        <v>0</v>
      </c>
      <c r="GC190">
        <v>100</v>
      </c>
      <c r="GD190">
        <v>100</v>
      </c>
      <c r="GE190">
        <v>-0.362</v>
      </c>
      <c r="GF190">
        <v>0.2977</v>
      </c>
      <c r="GG190">
        <v>-1.589593225013521</v>
      </c>
      <c r="GH190">
        <v>0.00192992804097616</v>
      </c>
      <c r="GI190">
        <v>3.244687122451424E-06</v>
      </c>
      <c r="GJ190">
        <v>-2.087531120305573E-09</v>
      </c>
      <c r="GK190">
        <v>0.05776174702018427</v>
      </c>
      <c r="GL190">
        <v>0.005089068596103195</v>
      </c>
      <c r="GM190">
        <v>0.0003257216593697226</v>
      </c>
      <c r="GN190">
        <v>-1.562898368296355E-06</v>
      </c>
      <c r="GO190">
        <v>0</v>
      </c>
      <c r="GP190">
        <v>1257</v>
      </c>
      <c r="GQ190">
        <v>1</v>
      </c>
      <c r="GR190">
        <v>31</v>
      </c>
      <c r="GS190">
        <v>269.3</v>
      </c>
      <c r="GT190">
        <v>269.2</v>
      </c>
      <c r="GU190">
        <v>1.07788</v>
      </c>
      <c r="GV190">
        <v>2.38281</v>
      </c>
      <c r="GW190">
        <v>1.44775</v>
      </c>
      <c r="GX190">
        <v>2.20337</v>
      </c>
      <c r="GY190">
        <v>1.44653</v>
      </c>
      <c r="GZ190">
        <v>2.34009</v>
      </c>
      <c r="HA190">
        <v>33.1769</v>
      </c>
      <c r="HB190">
        <v>14.7274</v>
      </c>
      <c r="HC190">
        <v>18</v>
      </c>
      <c r="HD190">
        <v>531.769</v>
      </c>
      <c r="HE190">
        <v>522.987</v>
      </c>
      <c r="HF190">
        <v>24.9995</v>
      </c>
      <c r="HG190">
        <v>30.7252</v>
      </c>
      <c r="HH190">
        <v>30.0002</v>
      </c>
      <c r="HI190">
        <v>31.0754</v>
      </c>
      <c r="HJ190">
        <v>31.0794</v>
      </c>
      <c r="HK190">
        <v>21.5649</v>
      </c>
      <c r="HL190">
        <v>20.0583</v>
      </c>
      <c r="HM190">
        <v>100</v>
      </c>
      <c r="HN190">
        <v>25</v>
      </c>
      <c r="HO190">
        <v>420</v>
      </c>
      <c r="HP190">
        <v>21.5</v>
      </c>
      <c r="HQ190">
        <v>103.147</v>
      </c>
      <c r="HR190">
        <v>102.02</v>
      </c>
    </row>
    <row r="191" spans="1:226">
      <c r="A191">
        <v>173</v>
      </c>
      <c r="B191">
        <v>1774682484.5</v>
      </c>
      <c r="C191">
        <v>738.5</v>
      </c>
      <c r="D191" t="s">
        <v>708</v>
      </c>
      <c r="E191" t="s">
        <v>709</v>
      </c>
      <c r="F191">
        <v>5</v>
      </c>
      <c r="I191">
        <v>1774682481.6</v>
      </c>
      <c r="J191">
        <f>(K191)/1000</f>
        <v>0</v>
      </c>
      <c r="K191">
        <f>IF(BF191, AN191, AH191)</f>
        <v>0</v>
      </c>
      <c r="L191">
        <f>IF(BF191, AI191, AG191)</f>
        <v>0</v>
      </c>
      <c r="M191">
        <f>BH191 - IF(AU191&gt;1, L191*BB191*100.0/(AW191), 0)</f>
        <v>0</v>
      </c>
      <c r="N191">
        <f>((T191-J191/2)*M191-L191)/(T191+J191/2)</f>
        <v>0</v>
      </c>
      <c r="O191">
        <f>N191*(BO191+BP191)/1000.0</f>
        <v>0</v>
      </c>
      <c r="P191">
        <f>(BH191 - IF(AU191&gt;1, L191*BB191*100.0/(AW191), 0))*(BO191+BP191)/1000.0</f>
        <v>0</v>
      </c>
      <c r="Q191">
        <f>2.0/((1/S191-1/R191)+SIGN(S191)*SQRT((1/S191-1/R191)*(1/S191-1/R191) + 4*BC191/((BC191+1)*(BC191+1))*(2*1/S191*1/R191-1/R191*1/R191)))</f>
        <v>0</v>
      </c>
      <c r="R191">
        <f>IF(LEFT(BD191,1)&lt;&gt;"0",IF(LEFT(BD191,1)="1",3.0,BE191),$D$5+$E$5*(BV191*BO191/($K$5*1000))+$F$5*(BV191*BO191/($K$5*1000))*MAX(MIN(BB191,$J$5),$I$5)*MAX(MIN(BB191,$J$5),$I$5)+$G$5*MAX(MIN(BB191,$J$5),$I$5)*(BV191*BO191/($K$5*1000))+$H$5*(BV191*BO191/($K$5*1000))*(BV191*BO191/($K$5*1000)))</f>
        <v>0</v>
      </c>
      <c r="S191">
        <f>J191*(1000-(1000*0.61365*exp(17.502*W191/(240.97+W191))/(BO191+BP191)+BJ191)/2)/(1000*0.61365*exp(17.502*W191/(240.97+W191))/(BO191+BP191)-BJ191)</f>
        <v>0</v>
      </c>
      <c r="T191">
        <f>1/((BC191+1)/(Q191/1.6)+1/(R191/1.37)) + BC191/((BC191+1)/(Q191/1.6) + BC191/(R191/1.37))</f>
        <v>0</v>
      </c>
      <c r="U191">
        <f>(AX191*BA191)</f>
        <v>0</v>
      </c>
      <c r="V191">
        <f>(BQ191+(U191+2*0.95*5.67E-8*(((BQ191+$B$9)+273)^4-(BQ191+273)^4)-44100*J191)/(1.84*29.3*R191+8*0.95*5.67E-8*(BQ191+273)^3))</f>
        <v>0</v>
      </c>
      <c r="W191">
        <f>($C$9*BR191+$D$9*BS191+$E$9*V191)</f>
        <v>0</v>
      </c>
      <c r="X191">
        <f>0.61365*exp(17.502*W191/(240.97+W191))</f>
        <v>0</v>
      </c>
      <c r="Y191">
        <f>(Z191/AA191*100)</f>
        <v>0</v>
      </c>
      <c r="Z191">
        <f>BJ191*(BO191+BP191)/1000</f>
        <v>0</v>
      </c>
      <c r="AA191">
        <f>0.61365*exp(17.502*BQ191/(240.97+BQ191))</f>
        <v>0</v>
      </c>
      <c r="AB191">
        <f>(X191-BJ191*(BO191+BP191)/1000)</f>
        <v>0</v>
      </c>
      <c r="AC191">
        <f>(-J191*44100)</f>
        <v>0</v>
      </c>
      <c r="AD191">
        <f>2*29.3*R191*0.92*(BQ191-W191)</f>
        <v>0</v>
      </c>
      <c r="AE191">
        <f>2*0.95*5.67E-8*(((BQ191+$B$9)+273)^4-(W191+273)^4)</f>
        <v>0</v>
      </c>
      <c r="AF191">
        <f>U191+AE191+AC191+AD191</f>
        <v>0</v>
      </c>
      <c r="AG191">
        <f>BN191*AU191*(BI191-BH191*(1000-AU191*BK191)/(1000-AU191*BJ191))/(100*BB191)</f>
        <v>0</v>
      </c>
      <c r="AH191">
        <f>1000*BN191*AU191*(BJ191-BK191)/(100*BB191*(1000-AU191*BJ191))</f>
        <v>0</v>
      </c>
      <c r="AI191">
        <f>(AJ191 - AK191 - BO191*1E3/(8.314*(BQ191+273.15)) * AM191/BN191 * AL191) * BN191/(100*BB191) * (1000 - BK191)/1000</f>
        <v>0</v>
      </c>
      <c r="AJ191">
        <v>429.264082899109</v>
      </c>
      <c r="AK191">
        <v>428.9024727272729</v>
      </c>
      <c r="AL191">
        <v>1.586718844073906E-05</v>
      </c>
      <c r="AM191">
        <v>61.35787655002243</v>
      </c>
      <c r="AN191">
        <f>(AP191 - AO191 + BO191*1E3/(8.314*(BQ191+273.15)) * AR191/BN191 * AQ191) * BN191/(100*BB191) * 1000/(1000 - AP191)</f>
        <v>0</v>
      </c>
      <c r="AO191">
        <v>21.55142913049501</v>
      </c>
      <c r="AP191">
        <v>21.53569090909092</v>
      </c>
      <c r="AQ191">
        <v>-5.336361074303876E-08</v>
      </c>
      <c r="AR191">
        <v>91.88205700752289</v>
      </c>
      <c r="AS191">
        <v>0</v>
      </c>
      <c r="AT191">
        <v>0</v>
      </c>
      <c r="AU191">
        <f>IF(AS191*$H$15&gt;=AW191,1.0,(AW191/(AW191-AS191*$H$15)))</f>
        <v>0</v>
      </c>
      <c r="AV191">
        <f>(AU191-1)*100</f>
        <v>0</v>
      </c>
      <c r="AW191">
        <f>MAX(0,($B$15+$C$15*BV191)/(1+$D$15*BV191)*BO191/(BQ191+273)*$E$15)</f>
        <v>0</v>
      </c>
      <c r="AX191">
        <f>$B$13*BW191+$C$13*BX191+$F$13*CI191*(1-CL191)</f>
        <v>0</v>
      </c>
      <c r="AY191">
        <f>AX191*AZ191</f>
        <v>0</v>
      </c>
      <c r="AZ191">
        <f>($B$13*$D$11+$C$13*$D$11+$F$13*((CV191+CN191)/MAX(CV191+CN191+CW191, 0.1)*$I$11+CW191/MAX(CV191+CN191+CW191, 0.1)*$J$11))/($B$13+$C$13+$F$13)</f>
        <v>0</v>
      </c>
      <c r="BA191">
        <f>($B$13*$K$11+$C$13*$K$11+$F$13*((CV191+CN191)/MAX(CV191+CN191+CW191, 0.1)*$P$11+CW191/MAX(CV191+CN191+CW191, 0.1)*$Q$11))/($B$13+$C$13+$F$13)</f>
        <v>0</v>
      </c>
      <c r="BB191">
        <v>6</v>
      </c>
      <c r="BC191">
        <v>0.5</v>
      </c>
      <c r="BD191" t="s">
        <v>358</v>
      </c>
      <c r="BE191">
        <v>2</v>
      </c>
      <c r="BF191" t="b">
        <v>1</v>
      </c>
      <c r="BG191">
        <v>1774682481.6</v>
      </c>
      <c r="BH191">
        <v>419.6488000000001</v>
      </c>
      <c r="BI191">
        <v>420.0228</v>
      </c>
      <c r="BJ191">
        <v>21.53547</v>
      </c>
      <c r="BK191">
        <v>21.55128</v>
      </c>
      <c r="BL191">
        <v>420.0099999999999</v>
      </c>
      <c r="BM191">
        <v>21.23771</v>
      </c>
      <c r="BN191">
        <v>500.0173</v>
      </c>
      <c r="BO191">
        <v>101.0231</v>
      </c>
      <c r="BP191">
        <v>0.10006809</v>
      </c>
      <c r="BQ191">
        <v>26.63789</v>
      </c>
      <c r="BR191">
        <v>27.3225</v>
      </c>
      <c r="BS191">
        <v>999.9</v>
      </c>
      <c r="BT191">
        <v>0</v>
      </c>
      <c r="BU191">
        <v>0</v>
      </c>
      <c r="BV191">
        <v>9983.870999999999</v>
      </c>
      <c r="BW191">
        <v>0</v>
      </c>
      <c r="BX191">
        <v>0.3833920000000001</v>
      </c>
      <c r="BY191">
        <v>-0.3743408</v>
      </c>
      <c r="BZ191">
        <v>428.8849</v>
      </c>
      <c r="CA191">
        <v>429.2743</v>
      </c>
      <c r="CB191">
        <v>-0.01579551</v>
      </c>
      <c r="CC191">
        <v>420.0228</v>
      </c>
      <c r="CD191">
        <v>21.55128</v>
      </c>
      <c r="CE191">
        <v>2.175579</v>
      </c>
      <c r="CF191">
        <v>2.177175</v>
      </c>
      <c r="CG191">
        <v>18.78361</v>
      </c>
      <c r="CH191">
        <v>18.79535</v>
      </c>
      <c r="CI191">
        <v>1199.998</v>
      </c>
      <c r="CJ191">
        <v>0</v>
      </c>
      <c r="CK191">
        <v>1</v>
      </c>
      <c r="CL191">
        <v>0</v>
      </c>
      <c r="CM191">
        <v>1.79849</v>
      </c>
      <c r="CN191">
        <v>0</v>
      </c>
      <c r="CO191">
        <v>63.88981000000001</v>
      </c>
      <c r="CP191">
        <v>6138.786999999999</v>
      </c>
      <c r="CQ191">
        <v>37.6996</v>
      </c>
      <c r="CR191">
        <v>39.375</v>
      </c>
      <c r="CS191">
        <v>38.625</v>
      </c>
      <c r="CT191">
        <v>37.937</v>
      </c>
      <c r="CU191">
        <v>37.937</v>
      </c>
      <c r="CV191">
        <v>0</v>
      </c>
      <c r="CW191">
        <v>1199.998</v>
      </c>
      <c r="CX191">
        <v>0</v>
      </c>
      <c r="CY191">
        <v>1774682483</v>
      </c>
      <c r="CZ191">
        <v>0</v>
      </c>
      <c r="DA191">
        <v>1774666326.5</v>
      </c>
      <c r="DB191" t="s">
        <v>359</v>
      </c>
      <c r="DC191">
        <v>1774666322</v>
      </c>
      <c r="DD191">
        <v>1774666326.5</v>
      </c>
      <c r="DE191">
        <v>2</v>
      </c>
      <c r="DF191">
        <v>0.343</v>
      </c>
      <c r="DG191">
        <v>-0.026</v>
      </c>
      <c r="DH191">
        <v>-0.36</v>
      </c>
      <c r="DI191">
        <v>0.298</v>
      </c>
      <c r="DJ191">
        <v>420</v>
      </c>
      <c r="DK191">
        <v>22</v>
      </c>
      <c r="DL191">
        <v>0.17</v>
      </c>
      <c r="DM191">
        <v>0.02</v>
      </c>
      <c r="DN191">
        <v>-0.390203875</v>
      </c>
      <c r="DO191">
        <v>0.01326388367729859</v>
      </c>
      <c r="DP191">
        <v>0.03159105845978218</v>
      </c>
      <c r="DQ191">
        <v>1</v>
      </c>
      <c r="DR191">
        <v>-0.0148232075</v>
      </c>
      <c r="DS191">
        <v>-0.002596783114446496</v>
      </c>
      <c r="DT191">
        <v>0.0008925403112429991</v>
      </c>
      <c r="DU191">
        <v>1</v>
      </c>
      <c r="DV191">
        <v>2</v>
      </c>
      <c r="DW191">
        <v>2</v>
      </c>
      <c r="DX191" t="s">
        <v>360</v>
      </c>
      <c r="DY191">
        <v>3.13044</v>
      </c>
      <c r="DZ191">
        <v>2.80639</v>
      </c>
      <c r="EA191">
        <v>0.0997678</v>
      </c>
      <c r="EB191">
        <v>0.0994785</v>
      </c>
      <c r="EC191">
        <v>0.105975</v>
      </c>
      <c r="ED191">
        <v>0.105717</v>
      </c>
      <c r="EE191">
        <v>21149.3</v>
      </c>
      <c r="EF191">
        <v>27418.6</v>
      </c>
      <c r="EG191">
        <v>26448.2</v>
      </c>
      <c r="EH191">
        <v>33000.2</v>
      </c>
      <c r="EI191">
        <v>34926</v>
      </c>
      <c r="EJ191">
        <v>40304.2</v>
      </c>
      <c r="EK191">
        <v>41097.6</v>
      </c>
      <c r="EL191">
        <v>46059.4</v>
      </c>
      <c r="EM191">
        <v>2.03488</v>
      </c>
      <c r="EN191">
        <v>2.00063</v>
      </c>
      <c r="EO191">
        <v>0.103638</v>
      </c>
      <c r="EP191">
        <v>0</v>
      </c>
      <c r="EQ191">
        <v>25.6217</v>
      </c>
      <c r="ER191">
        <v>999.9</v>
      </c>
      <c r="ES191">
        <v>67.5</v>
      </c>
      <c r="ET191">
        <v>27.4</v>
      </c>
      <c r="EU191">
        <v>24.4795</v>
      </c>
      <c r="EV191">
        <v>61.1626</v>
      </c>
      <c r="EW191">
        <v>31.7909</v>
      </c>
      <c r="EX191">
        <v>1</v>
      </c>
      <c r="EY191">
        <v>0.292624</v>
      </c>
      <c r="EZ191">
        <v>0.428369</v>
      </c>
      <c r="FA191">
        <v>20.2783</v>
      </c>
      <c r="FB191">
        <v>5.18884</v>
      </c>
      <c r="FC191">
        <v>11.9441</v>
      </c>
      <c r="FD191">
        <v>4.9556</v>
      </c>
      <c r="FE191">
        <v>3.285</v>
      </c>
      <c r="FF191">
        <v>9999</v>
      </c>
      <c r="FG191">
        <v>9999</v>
      </c>
      <c r="FH191">
        <v>9999</v>
      </c>
      <c r="FI191">
        <v>999.9</v>
      </c>
      <c r="FJ191">
        <v>1.86127</v>
      </c>
      <c r="FK191">
        <v>1.86264</v>
      </c>
      <c r="FL191">
        <v>1.86005</v>
      </c>
      <c r="FM191">
        <v>1.85837</v>
      </c>
      <c r="FN191">
        <v>1.86217</v>
      </c>
      <c r="FO191">
        <v>1.85891</v>
      </c>
      <c r="FP191">
        <v>1.85791</v>
      </c>
      <c r="FQ191">
        <v>1.86081</v>
      </c>
      <c r="FR191">
        <v>0</v>
      </c>
      <c r="FS191">
        <v>0</v>
      </c>
      <c r="FT191">
        <v>0</v>
      </c>
      <c r="FU191">
        <v>4.5</v>
      </c>
      <c r="FV191" t="s">
        <v>361</v>
      </c>
      <c r="FW191" t="s">
        <v>362</v>
      </c>
      <c r="FX191" t="s">
        <v>363</v>
      </c>
      <c r="FY191" t="s">
        <v>364</v>
      </c>
      <c r="FZ191" t="s">
        <v>364</v>
      </c>
      <c r="GA191" t="s">
        <v>363</v>
      </c>
      <c r="GB191">
        <v>0</v>
      </c>
      <c r="GC191">
        <v>100</v>
      </c>
      <c r="GD191">
        <v>100</v>
      </c>
      <c r="GE191">
        <v>-0.362</v>
      </c>
      <c r="GF191">
        <v>0.2978</v>
      </c>
      <c r="GG191">
        <v>-1.589593225013521</v>
      </c>
      <c r="GH191">
        <v>0.00192992804097616</v>
      </c>
      <c r="GI191">
        <v>3.244687122451424E-06</v>
      </c>
      <c r="GJ191">
        <v>-2.087531120305573E-09</v>
      </c>
      <c r="GK191">
        <v>0.05776174702018427</v>
      </c>
      <c r="GL191">
        <v>0.005089068596103195</v>
      </c>
      <c r="GM191">
        <v>0.0003257216593697226</v>
      </c>
      <c r="GN191">
        <v>-1.562898368296355E-06</v>
      </c>
      <c r="GO191">
        <v>0</v>
      </c>
      <c r="GP191">
        <v>1257</v>
      </c>
      <c r="GQ191">
        <v>1</v>
      </c>
      <c r="GR191">
        <v>31</v>
      </c>
      <c r="GS191">
        <v>269.4</v>
      </c>
      <c r="GT191">
        <v>269.3</v>
      </c>
      <c r="GU191">
        <v>1.07788</v>
      </c>
      <c r="GV191">
        <v>2.39258</v>
      </c>
      <c r="GW191">
        <v>1.44775</v>
      </c>
      <c r="GX191">
        <v>2.20215</v>
      </c>
      <c r="GY191">
        <v>1.44653</v>
      </c>
      <c r="GZ191">
        <v>2.32178</v>
      </c>
      <c r="HA191">
        <v>33.1769</v>
      </c>
      <c r="HB191">
        <v>14.7274</v>
      </c>
      <c r="HC191">
        <v>18</v>
      </c>
      <c r="HD191">
        <v>531.737</v>
      </c>
      <c r="HE191">
        <v>523.021</v>
      </c>
      <c r="HF191">
        <v>24.9996</v>
      </c>
      <c r="HG191">
        <v>30.7252</v>
      </c>
      <c r="HH191">
        <v>30.0002</v>
      </c>
      <c r="HI191">
        <v>31.0754</v>
      </c>
      <c r="HJ191">
        <v>31.0794</v>
      </c>
      <c r="HK191">
        <v>21.5641</v>
      </c>
      <c r="HL191">
        <v>20.0583</v>
      </c>
      <c r="HM191">
        <v>100</v>
      </c>
      <c r="HN191">
        <v>25</v>
      </c>
      <c r="HO191">
        <v>420</v>
      </c>
      <c r="HP191">
        <v>21.5</v>
      </c>
      <c r="HQ191">
        <v>103.147</v>
      </c>
      <c r="HR191">
        <v>102.02</v>
      </c>
    </row>
    <row r="192" spans="1:226">
      <c r="A192">
        <v>174</v>
      </c>
      <c r="B192">
        <v>1774682488.5</v>
      </c>
      <c r="C192">
        <v>742.5</v>
      </c>
      <c r="D192" t="s">
        <v>710</v>
      </c>
      <c r="E192" t="s">
        <v>711</v>
      </c>
      <c r="F192">
        <v>5</v>
      </c>
      <c r="I192">
        <v>1774682485.6</v>
      </c>
      <c r="J192">
        <f>(K192)/1000</f>
        <v>0</v>
      </c>
      <c r="K192">
        <f>IF(BF192, AN192, AH192)</f>
        <v>0</v>
      </c>
      <c r="L192">
        <f>IF(BF192, AI192, AG192)</f>
        <v>0</v>
      </c>
      <c r="M192">
        <f>BH192 - IF(AU192&gt;1, L192*BB192*100.0/(AW192), 0)</f>
        <v>0</v>
      </c>
      <c r="N192">
        <f>((T192-J192/2)*M192-L192)/(T192+J192/2)</f>
        <v>0</v>
      </c>
      <c r="O192">
        <f>N192*(BO192+BP192)/1000.0</f>
        <v>0</v>
      </c>
      <c r="P192">
        <f>(BH192 - IF(AU192&gt;1, L192*BB192*100.0/(AW192), 0))*(BO192+BP192)/1000.0</f>
        <v>0</v>
      </c>
      <c r="Q192">
        <f>2.0/((1/S192-1/R192)+SIGN(S192)*SQRT((1/S192-1/R192)*(1/S192-1/R192) + 4*BC192/((BC192+1)*(BC192+1))*(2*1/S192*1/R192-1/R192*1/R192)))</f>
        <v>0</v>
      </c>
      <c r="R192">
        <f>IF(LEFT(BD192,1)&lt;&gt;"0",IF(LEFT(BD192,1)="1",3.0,BE192),$D$5+$E$5*(BV192*BO192/($K$5*1000))+$F$5*(BV192*BO192/($K$5*1000))*MAX(MIN(BB192,$J$5),$I$5)*MAX(MIN(BB192,$J$5),$I$5)+$G$5*MAX(MIN(BB192,$J$5),$I$5)*(BV192*BO192/($K$5*1000))+$H$5*(BV192*BO192/($K$5*1000))*(BV192*BO192/($K$5*1000)))</f>
        <v>0</v>
      </c>
      <c r="S192">
        <f>J192*(1000-(1000*0.61365*exp(17.502*W192/(240.97+W192))/(BO192+BP192)+BJ192)/2)/(1000*0.61365*exp(17.502*W192/(240.97+W192))/(BO192+BP192)-BJ192)</f>
        <v>0</v>
      </c>
      <c r="T192">
        <f>1/((BC192+1)/(Q192/1.6)+1/(R192/1.37)) + BC192/((BC192+1)/(Q192/1.6) + BC192/(R192/1.37))</f>
        <v>0</v>
      </c>
      <c r="U192">
        <f>(AX192*BA192)</f>
        <v>0</v>
      </c>
      <c r="V192">
        <f>(BQ192+(U192+2*0.95*5.67E-8*(((BQ192+$B$9)+273)^4-(BQ192+273)^4)-44100*J192)/(1.84*29.3*R192+8*0.95*5.67E-8*(BQ192+273)^3))</f>
        <v>0</v>
      </c>
      <c r="W192">
        <f>($C$9*BR192+$D$9*BS192+$E$9*V192)</f>
        <v>0</v>
      </c>
      <c r="X192">
        <f>0.61365*exp(17.502*W192/(240.97+W192))</f>
        <v>0</v>
      </c>
      <c r="Y192">
        <f>(Z192/AA192*100)</f>
        <v>0</v>
      </c>
      <c r="Z192">
        <f>BJ192*(BO192+BP192)/1000</f>
        <v>0</v>
      </c>
      <c r="AA192">
        <f>0.61365*exp(17.502*BQ192/(240.97+BQ192))</f>
        <v>0</v>
      </c>
      <c r="AB192">
        <f>(X192-BJ192*(BO192+BP192)/1000)</f>
        <v>0</v>
      </c>
      <c r="AC192">
        <f>(-J192*44100)</f>
        <v>0</v>
      </c>
      <c r="AD192">
        <f>2*29.3*R192*0.92*(BQ192-W192)</f>
        <v>0</v>
      </c>
      <c r="AE192">
        <f>2*0.95*5.67E-8*(((BQ192+$B$9)+273)^4-(W192+273)^4)</f>
        <v>0</v>
      </c>
      <c r="AF192">
        <f>U192+AE192+AC192+AD192</f>
        <v>0</v>
      </c>
      <c r="AG192">
        <f>BN192*AU192*(BI192-BH192*(1000-AU192*BK192)/(1000-AU192*BJ192))/(100*BB192)</f>
        <v>0</v>
      </c>
      <c r="AH192">
        <f>1000*BN192*AU192*(BJ192-BK192)/(100*BB192*(1000-AU192*BJ192))</f>
        <v>0</v>
      </c>
      <c r="AI192">
        <f>(AJ192 - AK192 - BO192*1E3/(8.314*(BQ192+273.15)) * AM192/BN192 * AL192) * BN192/(100*BB192) * (1000 - BK192)/1000</f>
        <v>0</v>
      </c>
      <c r="AJ192">
        <v>429.2463434945511</v>
      </c>
      <c r="AK192">
        <v>428.8554606060604</v>
      </c>
      <c r="AL192">
        <v>-3.20405327081702E-05</v>
      </c>
      <c r="AM192">
        <v>61.35787655002243</v>
      </c>
      <c r="AN192">
        <f>(AP192 - AO192 + BO192*1E3/(8.314*(BQ192+273.15)) * AR192/BN192 * AQ192) * BN192/(100*BB192) * 1000/(1000 - AP192)</f>
        <v>0</v>
      </c>
      <c r="AO192">
        <v>21.55154215944153</v>
      </c>
      <c r="AP192">
        <v>21.53640419580421</v>
      </c>
      <c r="AQ192">
        <v>7.894602316896995E-07</v>
      </c>
      <c r="AR192">
        <v>91.88205700752289</v>
      </c>
      <c r="AS192">
        <v>0</v>
      </c>
      <c r="AT192">
        <v>0</v>
      </c>
      <c r="AU192">
        <f>IF(AS192*$H$15&gt;=AW192,1.0,(AW192/(AW192-AS192*$H$15)))</f>
        <v>0</v>
      </c>
      <c r="AV192">
        <f>(AU192-1)*100</f>
        <v>0</v>
      </c>
      <c r="AW192">
        <f>MAX(0,($B$15+$C$15*BV192)/(1+$D$15*BV192)*BO192/(BQ192+273)*$E$15)</f>
        <v>0</v>
      </c>
      <c r="AX192">
        <f>$B$13*BW192+$C$13*BX192+$F$13*CI192*(1-CL192)</f>
        <v>0</v>
      </c>
      <c r="AY192">
        <f>AX192*AZ192</f>
        <v>0</v>
      </c>
      <c r="AZ192">
        <f>($B$13*$D$11+$C$13*$D$11+$F$13*((CV192+CN192)/MAX(CV192+CN192+CW192, 0.1)*$I$11+CW192/MAX(CV192+CN192+CW192, 0.1)*$J$11))/($B$13+$C$13+$F$13)</f>
        <v>0</v>
      </c>
      <c r="BA192">
        <f>($B$13*$K$11+$C$13*$K$11+$F$13*((CV192+CN192)/MAX(CV192+CN192+CW192, 0.1)*$P$11+CW192/MAX(CV192+CN192+CW192, 0.1)*$Q$11))/($B$13+$C$13+$F$13)</f>
        <v>0</v>
      </c>
      <c r="BB192">
        <v>6</v>
      </c>
      <c r="BC192">
        <v>0.5</v>
      </c>
      <c r="BD192" t="s">
        <v>358</v>
      </c>
      <c r="BE192">
        <v>2</v>
      </c>
      <c r="BF192" t="b">
        <v>1</v>
      </c>
      <c r="BG192">
        <v>1774682485.6</v>
      </c>
      <c r="BH192">
        <v>419.6504000000001</v>
      </c>
      <c r="BI192">
        <v>419.9944</v>
      </c>
      <c r="BJ192">
        <v>21.53606</v>
      </c>
      <c r="BK192">
        <v>21.55162</v>
      </c>
      <c r="BL192">
        <v>420.0117999999999</v>
      </c>
      <c r="BM192">
        <v>21.23828</v>
      </c>
      <c r="BN192">
        <v>500.02</v>
      </c>
      <c r="BO192">
        <v>101.0228</v>
      </c>
      <c r="BP192">
        <v>0.09977189</v>
      </c>
      <c r="BQ192">
        <v>26.63298</v>
      </c>
      <c r="BR192">
        <v>27.31916</v>
      </c>
      <c r="BS192">
        <v>999.9</v>
      </c>
      <c r="BT192">
        <v>0</v>
      </c>
      <c r="BU192">
        <v>0</v>
      </c>
      <c r="BV192">
        <v>10025.62</v>
      </c>
      <c r="BW192">
        <v>0</v>
      </c>
      <c r="BX192">
        <v>0.3833920000000001</v>
      </c>
      <c r="BY192">
        <v>-0.3441161</v>
      </c>
      <c r="BZ192">
        <v>428.8869000000001</v>
      </c>
      <c r="CA192">
        <v>429.2455</v>
      </c>
      <c r="CB192">
        <v>-0.01555157</v>
      </c>
      <c r="CC192">
        <v>419.9944</v>
      </c>
      <c r="CD192">
        <v>21.55162</v>
      </c>
      <c r="CE192">
        <v>2.175631</v>
      </c>
      <c r="CF192">
        <v>2.177202</v>
      </c>
      <c r="CG192">
        <v>18.78398</v>
      </c>
      <c r="CH192">
        <v>18.79555</v>
      </c>
      <c r="CI192">
        <v>1199.998</v>
      </c>
      <c r="CJ192">
        <v>0</v>
      </c>
      <c r="CK192">
        <v>1</v>
      </c>
      <c r="CL192">
        <v>0</v>
      </c>
      <c r="CM192">
        <v>1.78496</v>
      </c>
      <c r="CN192">
        <v>0</v>
      </c>
      <c r="CO192">
        <v>63.85108</v>
      </c>
      <c r="CP192">
        <v>6138.793</v>
      </c>
      <c r="CQ192">
        <v>37.687</v>
      </c>
      <c r="CR192">
        <v>39.375</v>
      </c>
      <c r="CS192">
        <v>38.625</v>
      </c>
      <c r="CT192">
        <v>37.9184</v>
      </c>
      <c r="CU192">
        <v>37.937</v>
      </c>
      <c r="CV192">
        <v>0</v>
      </c>
      <c r="CW192">
        <v>1199.998</v>
      </c>
      <c r="CX192">
        <v>0</v>
      </c>
      <c r="CY192">
        <v>1774682486.6</v>
      </c>
      <c r="CZ192">
        <v>0</v>
      </c>
      <c r="DA192">
        <v>1774666326.5</v>
      </c>
      <c r="DB192" t="s">
        <v>359</v>
      </c>
      <c r="DC192">
        <v>1774666322</v>
      </c>
      <c r="DD192">
        <v>1774666326.5</v>
      </c>
      <c r="DE192">
        <v>2</v>
      </c>
      <c r="DF192">
        <v>0.343</v>
      </c>
      <c r="DG192">
        <v>-0.026</v>
      </c>
      <c r="DH192">
        <v>-0.36</v>
      </c>
      <c r="DI192">
        <v>0.298</v>
      </c>
      <c r="DJ192">
        <v>420</v>
      </c>
      <c r="DK192">
        <v>22</v>
      </c>
      <c r="DL192">
        <v>0.17</v>
      </c>
      <c r="DM192">
        <v>0.02</v>
      </c>
      <c r="DN192">
        <v>-0.380439</v>
      </c>
      <c r="DO192">
        <v>0.1737133283302068</v>
      </c>
      <c r="DP192">
        <v>0.03847057689130746</v>
      </c>
      <c r="DQ192">
        <v>0</v>
      </c>
      <c r="DR192">
        <v>-0.0149442275</v>
      </c>
      <c r="DS192">
        <v>-0.004652320075046872</v>
      </c>
      <c r="DT192">
        <v>0.0009333981998556404</v>
      </c>
      <c r="DU192">
        <v>1</v>
      </c>
      <c r="DV192">
        <v>1</v>
      </c>
      <c r="DW192">
        <v>2</v>
      </c>
      <c r="DX192" t="s">
        <v>367</v>
      </c>
      <c r="DY192">
        <v>3.13052</v>
      </c>
      <c r="DZ192">
        <v>2.80651</v>
      </c>
      <c r="EA192">
        <v>0.09975589999999999</v>
      </c>
      <c r="EB192">
        <v>0.0994635</v>
      </c>
      <c r="EC192">
        <v>0.105974</v>
      </c>
      <c r="ED192">
        <v>0.105715</v>
      </c>
      <c r="EE192">
        <v>21149.4</v>
      </c>
      <c r="EF192">
        <v>27419</v>
      </c>
      <c r="EG192">
        <v>26448</v>
      </c>
      <c r="EH192">
        <v>33000.1</v>
      </c>
      <c r="EI192">
        <v>34925.8</v>
      </c>
      <c r="EJ192">
        <v>40304.1</v>
      </c>
      <c r="EK192">
        <v>41097.2</v>
      </c>
      <c r="EL192">
        <v>46059.2</v>
      </c>
      <c r="EM192">
        <v>2.03485</v>
      </c>
      <c r="EN192">
        <v>2.00065</v>
      </c>
      <c r="EO192">
        <v>0.10414</v>
      </c>
      <c r="EP192">
        <v>0</v>
      </c>
      <c r="EQ192">
        <v>25.6174</v>
      </c>
      <c r="ER192">
        <v>999.9</v>
      </c>
      <c r="ES192">
        <v>67.5</v>
      </c>
      <c r="ET192">
        <v>27.4</v>
      </c>
      <c r="EU192">
        <v>24.4826</v>
      </c>
      <c r="EV192">
        <v>61.0026</v>
      </c>
      <c r="EW192">
        <v>31.6907</v>
      </c>
      <c r="EX192">
        <v>1</v>
      </c>
      <c r="EY192">
        <v>0.292785</v>
      </c>
      <c r="EZ192">
        <v>0.427435</v>
      </c>
      <c r="FA192">
        <v>20.2784</v>
      </c>
      <c r="FB192">
        <v>5.18854</v>
      </c>
      <c r="FC192">
        <v>11.9441</v>
      </c>
      <c r="FD192">
        <v>4.9557</v>
      </c>
      <c r="FE192">
        <v>3.285</v>
      </c>
      <c r="FF192">
        <v>9999</v>
      </c>
      <c r="FG192">
        <v>9999</v>
      </c>
      <c r="FH192">
        <v>9999</v>
      </c>
      <c r="FI192">
        <v>999.9</v>
      </c>
      <c r="FJ192">
        <v>1.86127</v>
      </c>
      <c r="FK192">
        <v>1.86264</v>
      </c>
      <c r="FL192">
        <v>1.86004</v>
      </c>
      <c r="FM192">
        <v>1.85837</v>
      </c>
      <c r="FN192">
        <v>1.86217</v>
      </c>
      <c r="FO192">
        <v>1.85891</v>
      </c>
      <c r="FP192">
        <v>1.85791</v>
      </c>
      <c r="FQ192">
        <v>1.86081</v>
      </c>
      <c r="FR192">
        <v>0</v>
      </c>
      <c r="FS192">
        <v>0</v>
      </c>
      <c r="FT192">
        <v>0</v>
      </c>
      <c r="FU192">
        <v>4.5</v>
      </c>
      <c r="FV192" t="s">
        <v>361</v>
      </c>
      <c r="FW192" t="s">
        <v>362</v>
      </c>
      <c r="FX192" t="s">
        <v>363</v>
      </c>
      <c r="FY192" t="s">
        <v>364</v>
      </c>
      <c r="FZ192" t="s">
        <v>364</v>
      </c>
      <c r="GA192" t="s">
        <v>363</v>
      </c>
      <c r="GB192">
        <v>0</v>
      </c>
      <c r="GC192">
        <v>100</v>
      </c>
      <c r="GD192">
        <v>100</v>
      </c>
      <c r="GE192">
        <v>-0.361</v>
      </c>
      <c r="GF192">
        <v>0.2978</v>
      </c>
      <c r="GG192">
        <v>-1.589593225013521</v>
      </c>
      <c r="GH192">
        <v>0.00192992804097616</v>
      </c>
      <c r="GI192">
        <v>3.244687122451424E-06</v>
      </c>
      <c r="GJ192">
        <v>-2.087531120305573E-09</v>
      </c>
      <c r="GK192">
        <v>0.05776174702018427</v>
      </c>
      <c r="GL192">
        <v>0.005089068596103195</v>
      </c>
      <c r="GM192">
        <v>0.0003257216593697226</v>
      </c>
      <c r="GN192">
        <v>-1.562898368296355E-06</v>
      </c>
      <c r="GO192">
        <v>0</v>
      </c>
      <c r="GP192">
        <v>1257</v>
      </c>
      <c r="GQ192">
        <v>1</v>
      </c>
      <c r="GR192">
        <v>31</v>
      </c>
      <c r="GS192">
        <v>269.4</v>
      </c>
      <c r="GT192">
        <v>269.4</v>
      </c>
      <c r="GU192">
        <v>1.07788</v>
      </c>
      <c r="GV192">
        <v>2.39746</v>
      </c>
      <c r="GW192">
        <v>1.44775</v>
      </c>
      <c r="GX192">
        <v>2.20337</v>
      </c>
      <c r="GY192">
        <v>1.44653</v>
      </c>
      <c r="GZ192">
        <v>2.23755</v>
      </c>
      <c r="HA192">
        <v>33.1992</v>
      </c>
      <c r="HB192">
        <v>14.7187</v>
      </c>
      <c r="HC192">
        <v>18</v>
      </c>
      <c r="HD192">
        <v>531.722</v>
      </c>
      <c r="HE192">
        <v>523.038</v>
      </c>
      <c r="HF192">
        <v>24.9996</v>
      </c>
      <c r="HG192">
        <v>30.7276</v>
      </c>
      <c r="HH192">
        <v>30</v>
      </c>
      <c r="HI192">
        <v>31.0754</v>
      </c>
      <c r="HJ192">
        <v>31.0794</v>
      </c>
      <c r="HK192">
        <v>21.565</v>
      </c>
      <c r="HL192">
        <v>20.0583</v>
      </c>
      <c r="HM192">
        <v>100</v>
      </c>
      <c r="HN192">
        <v>25</v>
      </c>
      <c r="HO192">
        <v>420</v>
      </c>
      <c r="HP192">
        <v>21.5</v>
      </c>
      <c r="HQ192">
        <v>103.146</v>
      </c>
      <c r="HR192">
        <v>102.02</v>
      </c>
    </row>
    <row r="193" spans="1:226">
      <c r="A193">
        <v>175</v>
      </c>
      <c r="B193">
        <v>1774682492.5</v>
      </c>
      <c r="C193">
        <v>746.5</v>
      </c>
      <c r="D193" t="s">
        <v>712</v>
      </c>
      <c r="E193" t="s">
        <v>713</v>
      </c>
      <c r="F193">
        <v>5</v>
      </c>
      <c r="I193">
        <v>1774682489.6</v>
      </c>
      <c r="J193">
        <f>(K193)/1000</f>
        <v>0</v>
      </c>
      <c r="K193">
        <f>IF(BF193, AN193, AH193)</f>
        <v>0</v>
      </c>
      <c r="L193">
        <f>IF(BF193, AI193, AG193)</f>
        <v>0</v>
      </c>
      <c r="M193">
        <f>BH193 - IF(AU193&gt;1, L193*BB193*100.0/(AW193), 0)</f>
        <v>0</v>
      </c>
      <c r="N193">
        <f>((T193-J193/2)*M193-L193)/(T193+J193/2)</f>
        <v>0</v>
      </c>
      <c r="O193">
        <f>N193*(BO193+BP193)/1000.0</f>
        <v>0</v>
      </c>
      <c r="P193">
        <f>(BH193 - IF(AU193&gt;1, L193*BB193*100.0/(AW193), 0))*(BO193+BP193)/1000.0</f>
        <v>0</v>
      </c>
      <c r="Q193">
        <f>2.0/((1/S193-1/R193)+SIGN(S193)*SQRT((1/S193-1/R193)*(1/S193-1/R193) + 4*BC193/((BC193+1)*(BC193+1))*(2*1/S193*1/R193-1/R193*1/R193)))</f>
        <v>0</v>
      </c>
      <c r="R193">
        <f>IF(LEFT(BD193,1)&lt;&gt;"0",IF(LEFT(BD193,1)="1",3.0,BE193),$D$5+$E$5*(BV193*BO193/($K$5*1000))+$F$5*(BV193*BO193/($K$5*1000))*MAX(MIN(BB193,$J$5),$I$5)*MAX(MIN(BB193,$J$5),$I$5)+$G$5*MAX(MIN(BB193,$J$5),$I$5)*(BV193*BO193/($K$5*1000))+$H$5*(BV193*BO193/($K$5*1000))*(BV193*BO193/($K$5*1000)))</f>
        <v>0</v>
      </c>
      <c r="S193">
        <f>J193*(1000-(1000*0.61365*exp(17.502*W193/(240.97+W193))/(BO193+BP193)+BJ193)/2)/(1000*0.61365*exp(17.502*W193/(240.97+W193))/(BO193+BP193)-BJ193)</f>
        <v>0</v>
      </c>
      <c r="T193">
        <f>1/((BC193+1)/(Q193/1.6)+1/(R193/1.37)) + BC193/((BC193+1)/(Q193/1.6) + BC193/(R193/1.37))</f>
        <v>0</v>
      </c>
      <c r="U193">
        <f>(AX193*BA193)</f>
        <v>0</v>
      </c>
      <c r="V193">
        <f>(BQ193+(U193+2*0.95*5.67E-8*(((BQ193+$B$9)+273)^4-(BQ193+273)^4)-44100*J193)/(1.84*29.3*R193+8*0.95*5.67E-8*(BQ193+273)^3))</f>
        <v>0</v>
      </c>
      <c r="W193">
        <f>($C$9*BR193+$D$9*BS193+$E$9*V193)</f>
        <v>0</v>
      </c>
      <c r="X193">
        <f>0.61365*exp(17.502*W193/(240.97+W193))</f>
        <v>0</v>
      </c>
      <c r="Y193">
        <f>(Z193/AA193*100)</f>
        <v>0</v>
      </c>
      <c r="Z193">
        <f>BJ193*(BO193+BP193)/1000</f>
        <v>0</v>
      </c>
      <c r="AA193">
        <f>0.61365*exp(17.502*BQ193/(240.97+BQ193))</f>
        <v>0</v>
      </c>
      <c r="AB193">
        <f>(X193-BJ193*(BO193+BP193)/1000)</f>
        <v>0</v>
      </c>
      <c r="AC193">
        <f>(-J193*44100)</f>
        <v>0</v>
      </c>
      <c r="AD193">
        <f>2*29.3*R193*0.92*(BQ193-W193)</f>
        <v>0</v>
      </c>
      <c r="AE193">
        <f>2*0.95*5.67E-8*(((BQ193+$B$9)+273)^4-(W193+273)^4)</f>
        <v>0</v>
      </c>
      <c r="AF193">
        <f>U193+AE193+AC193+AD193</f>
        <v>0</v>
      </c>
      <c r="AG193">
        <f>BN193*AU193*(BI193-BH193*(1000-AU193*BK193)/(1000-AU193*BJ193))/(100*BB193)</f>
        <v>0</v>
      </c>
      <c r="AH193">
        <f>1000*BN193*AU193*(BJ193-BK193)/(100*BB193*(1000-AU193*BJ193))</f>
        <v>0</v>
      </c>
      <c r="AI193">
        <f>(AJ193 - AK193 - BO193*1E3/(8.314*(BQ193+273.15)) * AM193/BN193 * AL193) * BN193/(100*BB193) * (1000 - BK193)/1000</f>
        <v>0</v>
      </c>
      <c r="AJ193">
        <v>429.2102850816862</v>
      </c>
      <c r="AK193">
        <v>428.8660545454546</v>
      </c>
      <c r="AL193">
        <v>1.39130229291135E-05</v>
      </c>
      <c r="AM193">
        <v>61.35787655002243</v>
      </c>
      <c r="AN193">
        <f>(AP193 - AO193 + BO193*1E3/(8.314*(BQ193+273.15)) * AR193/BN193 * AQ193) * BN193/(100*BB193) * 1000/(1000 - AP193)</f>
        <v>0</v>
      </c>
      <c r="AO193">
        <v>21.55153948233127</v>
      </c>
      <c r="AP193">
        <v>21.53708601398601</v>
      </c>
      <c r="AQ193">
        <v>-4.054356854088466E-08</v>
      </c>
      <c r="AR193">
        <v>91.88205700752289</v>
      </c>
      <c r="AS193">
        <v>0</v>
      </c>
      <c r="AT193">
        <v>0</v>
      </c>
      <c r="AU193">
        <f>IF(AS193*$H$15&gt;=AW193,1.0,(AW193/(AW193-AS193*$H$15)))</f>
        <v>0</v>
      </c>
      <c r="AV193">
        <f>(AU193-1)*100</f>
        <v>0</v>
      </c>
      <c r="AW193">
        <f>MAX(0,($B$15+$C$15*BV193)/(1+$D$15*BV193)*BO193/(BQ193+273)*$E$15)</f>
        <v>0</v>
      </c>
      <c r="AX193">
        <f>$B$13*BW193+$C$13*BX193+$F$13*CI193*(1-CL193)</f>
        <v>0</v>
      </c>
      <c r="AY193">
        <f>AX193*AZ193</f>
        <v>0</v>
      </c>
      <c r="AZ193">
        <f>($B$13*$D$11+$C$13*$D$11+$F$13*((CV193+CN193)/MAX(CV193+CN193+CW193, 0.1)*$I$11+CW193/MAX(CV193+CN193+CW193, 0.1)*$J$11))/($B$13+$C$13+$F$13)</f>
        <v>0</v>
      </c>
      <c r="BA193">
        <f>($B$13*$K$11+$C$13*$K$11+$F$13*((CV193+CN193)/MAX(CV193+CN193+CW193, 0.1)*$P$11+CW193/MAX(CV193+CN193+CW193, 0.1)*$Q$11))/($B$13+$C$13+$F$13)</f>
        <v>0</v>
      </c>
      <c r="BB193">
        <v>6</v>
      </c>
      <c r="BC193">
        <v>0.5</v>
      </c>
      <c r="BD193" t="s">
        <v>358</v>
      </c>
      <c r="BE193">
        <v>2</v>
      </c>
      <c r="BF193" t="b">
        <v>1</v>
      </c>
      <c r="BG193">
        <v>1774682489.6</v>
      </c>
      <c r="BH193">
        <v>419.6174</v>
      </c>
      <c r="BI193">
        <v>419.9697</v>
      </c>
      <c r="BJ193">
        <v>21.53666</v>
      </c>
      <c r="BK193">
        <v>21.55159</v>
      </c>
      <c r="BL193">
        <v>419.9785999999999</v>
      </c>
      <c r="BM193">
        <v>21.23885</v>
      </c>
      <c r="BN193">
        <v>500.0355</v>
      </c>
      <c r="BO193">
        <v>101.0219</v>
      </c>
      <c r="BP193">
        <v>0.10001124</v>
      </c>
      <c r="BQ193">
        <v>26.6291</v>
      </c>
      <c r="BR193">
        <v>27.32401</v>
      </c>
      <c r="BS193">
        <v>999.9</v>
      </c>
      <c r="BT193">
        <v>0</v>
      </c>
      <c r="BU193">
        <v>0</v>
      </c>
      <c r="BV193">
        <v>10005.75</v>
      </c>
      <c r="BW193">
        <v>0</v>
      </c>
      <c r="BX193">
        <v>0.3833920000000001</v>
      </c>
      <c r="BY193">
        <v>-0.3524353000000001</v>
      </c>
      <c r="BZ193">
        <v>428.8532999999999</v>
      </c>
      <c r="CA193">
        <v>429.2203000000001</v>
      </c>
      <c r="CB193">
        <v>-0.01495131</v>
      </c>
      <c r="CC193">
        <v>419.9697</v>
      </c>
      <c r="CD193">
        <v>21.55159</v>
      </c>
      <c r="CE193">
        <v>2.175675</v>
      </c>
      <c r="CF193">
        <v>2.177183</v>
      </c>
      <c r="CG193">
        <v>18.78431</v>
      </c>
      <c r="CH193">
        <v>18.79541</v>
      </c>
      <c r="CI193">
        <v>1200.003</v>
      </c>
      <c r="CJ193">
        <v>0</v>
      </c>
      <c r="CK193">
        <v>1</v>
      </c>
      <c r="CL193">
        <v>0</v>
      </c>
      <c r="CM193">
        <v>1.72688</v>
      </c>
      <c r="CN193">
        <v>0</v>
      </c>
      <c r="CO193">
        <v>63.78058</v>
      </c>
      <c r="CP193">
        <v>6138.814</v>
      </c>
      <c r="CQ193">
        <v>37.6684</v>
      </c>
      <c r="CR193">
        <v>39.375</v>
      </c>
      <c r="CS193">
        <v>38.5935</v>
      </c>
      <c r="CT193">
        <v>37.9122</v>
      </c>
      <c r="CU193">
        <v>37.906</v>
      </c>
      <c r="CV193">
        <v>0</v>
      </c>
      <c r="CW193">
        <v>1200.003</v>
      </c>
      <c r="CX193">
        <v>0</v>
      </c>
      <c r="CY193">
        <v>1774682490.8</v>
      </c>
      <c r="CZ193">
        <v>0</v>
      </c>
      <c r="DA193">
        <v>1774666326.5</v>
      </c>
      <c r="DB193" t="s">
        <v>359</v>
      </c>
      <c r="DC193">
        <v>1774666322</v>
      </c>
      <c r="DD193">
        <v>1774666326.5</v>
      </c>
      <c r="DE193">
        <v>2</v>
      </c>
      <c r="DF193">
        <v>0.343</v>
      </c>
      <c r="DG193">
        <v>-0.026</v>
      </c>
      <c r="DH193">
        <v>-0.36</v>
      </c>
      <c r="DI193">
        <v>0.298</v>
      </c>
      <c r="DJ193">
        <v>420</v>
      </c>
      <c r="DK193">
        <v>22</v>
      </c>
      <c r="DL193">
        <v>0.17</v>
      </c>
      <c r="DM193">
        <v>0.02</v>
      </c>
      <c r="DN193">
        <v>-0.3723784878048781</v>
      </c>
      <c r="DO193">
        <v>0.1453822996515681</v>
      </c>
      <c r="DP193">
        <v>0.03796363141868482</v>
      </c>
      <c r="DQ193">
        <v>0</v>
      </c>
      <c r="DR193">
        <v>-0.01493766097560975</v>
      </c>
      <c r="DS193">
        <v>-0.005168648780487801</v>
      </c>
      <c r="DT193">
        <v>0.0009217846380608117</v>
      </c>
      <c r="DU193">
        <v>1</v>
      </c>
      <c r="DV193">
        <v>1</v>
      </c>
      <c r="DW193">
        <v>2</v>
      </c>
      <c r="DX193" t="s">
        <v>367</v>
      </c>
      <c r="DY193">
        <v>3.13046</v>
      </c>
      <c r="DZ193">
        <v>2.80647</v>
      </c>
      <c r="EA193">
        <v>0.0997598</v>
      </c>
      <c r="EB193">
        <v>0.0994758</v>
      </c>
      <c r="EC193">
        <v>0.105976</v>
      </c>
      <c r="ED193">
        <v>0.105718</v>
      </c>
      <c r="EE193">
        <v>21149.3</v>
      </c>
      <c r="EF193">
        <v>27418.7</v>
      </c>
      <c r="EG193">
        <v>26447.9</v>
      </c>
      <c r="EH193">
        <v>33000.2</v>
      </c>
      <c r="EI193">
        <v>34925.5</v>
      </c>
      <c r="EJ193">
        <v>40304.2</v>
      </c>
      <c r="EK193">
        <v>41097.1</v>
      </c>
      <c r="EL193">
        <v>46059.4</v>
      </c>
      <c r="EM193">
        <v>2.03468</v>
      </c>
      <c r="EN193">
        <v>2.00065</v>
      </c>
      <c r="EO193">
        <v>0.104532</v>
      </c>
      <c r="EP193">
        <v>0</v>
      </c>
      <c r="EQ193">
        <v>25.6138</v>
      </c>
      <c r="ER193">
        <v>999.9</v>
      </c>
      <c r="ES193">
        <v>67.5</v>
      </c>
      <c r="ET193">
        <v>27.4</v>
      </c>
      <c r="EU193">
        <v>24.4819</v>
      </c>
      <c r="EV193">
        <v>61.0526</v>
      </c>
      <c r="EW193">
        <v>31.6066</v>
      </c>
      <c r="EX193">
        <v>1</v>
      </c>
      <c r="EY193">
        <v>0.292307</v>
      </c>
      <c r="EZ193">
        <v>0.425814</v>
      </c>
      <c r="FA193">
        <v>20.2786</v>
      </c>
      <c r="FB193">
        <v>5.18884</v>
      </c>
      <c r="FC193">
        <v>11.9441</v>
      </c>
      <c r="FD193">
        <v>4.9557</v>
      </c>
      <c r="FE193">
        <v>3.285</v>
      </c>
      <c r="FF193">
        <v>9999</v>
      </c>
      <c r="FG193">
        <v>9999</v>
      </c>
      <c r="FH193">
        <v>9999</v>
      </c>
      <c r="FI193">
        <v>999.9</v>
      </c>
      <c r="FJ193">
        <v>1.86127</v>
      </c>
      <c r="FK193">
        <v>1.86264</v>
      </c>
      <c r="FL193">
        <v>1.86005</v>
      </c>
      <c r="FM193">
        <v>1.85837</v>
      </c>
      <c r="FN193">
        <v>1.86218</v>
      </c>
      <c r="FO193">
        <v>1.8589</v>
      </c>
      <c r="FP193">
        <v>1.85791</v>
      </c>
      <c r="FQ193">
        <v>1.86081</v>
      </c>
      <c r="FR193">
        <v>0</v>
      </c>
      <c r="FS193">
        <v>0</v>
      </c>
      <c r="FT193">
        <v>0</v>
      </c>
      <c r="FU193">
        <v>4.5</v>
      </c>
      <c r="FV193" t="s">
        <v>361</v>
      </c>
      <c r="FW193" t="s">
        <v>362</v>
      </c>
      <c r="FX193" t="s">
        <v>363</v>
      </c>
      <c r="FY193" t="s">
        <v>364</v>
      </c>
      <c r="FZ193" t="s">
        <v>364</v>
      </c>
      <c r="GA193" t="s">
        <v>363</v>
      </c>
      <c r="GB193">
        <v>0</v>
      </c>
      <c r="GC193">
        <v>100</v>
      </c>
      <c r="GD193">
        <v>100</v>
      </c>
      <c r="GE193">
        <v>-0.361</v>
      </c>
      <c r="GF193">
        <v>0.2978</v>
      </c>
      <c r="GG193">
        <v>-1.589593225013521</v>
      </c>
      <c r="GH193">
        <v>0.00192992804097616</v>
      </c>
      <c r="GI193">
        <v>3.244687122451424E-06</v>
      </c>
      <c r="GJ193">
        <v>-2.087531120305573E-09</v>
      </c>
      <c r="GK193">
        <v>0.05776174702018427</v>
      </c>
      <c r="GL193">
        <v>0.005089068596103195</v>
      </c>
      <c r="GM193">
        <v>0.0003257216593697226</v>
      </c>
      <c r="GN193">
        <v>-1.562898368296355E-06</v>
      </c>
      <c r="GO193">
        <v>0</v>
      </c>
      <c r="GP193">
        <v>1257</v>
      </c>
      <c r="GQ193">
        <v>1</v>
      </c>
      <c r="GR193">
        <v>31</v>
      </c>
      <c r="GS193">
        <v>269.5</v>
      </c>
      <c r="GT193">
        <v>269.4</v>
      </c>
      <c r="GU193">
        <v>1.07788</v>
      </c>
      <c r="GV193">
        <v>2.40112</v>
      </c>
      <c r="GW193">
        <v>1.44775</v>
      </c>
      <c r="GX193">
        <v>2.20215</v>
      </c>
      <c r="GY193">
        <v>1.44653</v>
      </c>
      <c r="GZ193">
        <v>2.2937</v>
      </c>
      <c r="HA193">
        <v>33.1769</v>
      </c>
      <c r="HB193">
        <v>14.7187</v>
      </c>
      <c r="HC193">
        <v>18</v>
      </c>
      <c r="HD193">
        <v>531.611</v>
      </c>
      <c r="HE193">
        <v>523.045</v>
      </c>
      <c r="HF193">
        <v>24.9996</v>
      </c>
      <c r="HG193">
        <v>30.7279</v>
      </c>
      <c r="HH193">
        <v>30.0001</v>
      </c>
      <c r="HI193">
        <v>31.0754</v>
      </c>
      <c r="HJ193">
        <v>31.0803</v>
      </c>
      <c r="HK193">
        <v>21.5646</v>
      </c>
      <c r="HL193">
        <v>20.0583</v>
      </c>
      <c r="HM193">
        <v>100</v>
      </c>
      <c r="HN193">
        <v>25</v>
      </c>
      <c r="HO193">
        <v>420</v>
      </c>
      <c r="HP193">
        <v>21.5</v>
      </c>
      <c r="HQ193">
        <v>103.146</v>
      </c>
      <c r="HR193">
        <v>102.02</v>
      </c>
    </row>
    <row r="194" spans="1:226">
      <c r="A194">
        <v>176</v>
      </c>
      <c r="B194">
        <v>1774682496.5</v>
      </c>
      <c r="C194">
        <v>750.5</v>
      </c>
      <c r="D194" t="s">
        <v>714</v>
      </c>
      <c r="E194" t="s">
        <v>715</v>
      </c>
      <c r="F194">
        <v>5</v>
      </c>
      <c r="I194">
        <v>1774682493.6</v>
      </c>
      <c r="J194">
        <f>(K194)/1000</f>
        <v>0</v>
      </c>
      <c r="K194">
        <f>IF(BF194, AN194, AH194)</f>
        <v>0</v>
      </c>
      <c r="L194">
        <f>IF(BF194, AI194, AG194)</f>
        <v>0</v>
      </c>
      <c r="M194">
        <f>BH194 - IF(AU194&gt;1, L194*BB194*100.0/(AW194), 0)</f>
        <v>0</v>
      </c>
      <c r="N194">
        <f>((T194-J194/2)*M194-L194)/(T194+J194/2)</f>
        <v>0</v>
      </c>
      <c r="O194">
        <f>N194*(BO194+BP194)/1000.0</f>
        <v>0</v>
      </c>
      <c r="P194">
        <f>(BH194 - IF(AU194&gt;1, L194*BB194*100.0/(AW194), 0))*(BO194+BP194)/1000.0</f>
        <v>0</v>
      </c>
      <c r="Q194">
        <f>2.0/((1/S194-1/R194)+SIGN(S194)*SQRT((1/S194-1/R194)*(1/S194-1/R194) + 4*BC194/((BC194+1)*(BC194+1))*(2*1/S194*1/R194-1/R194*1/R194)))</f>
        <v>0</v>
      </c>
      <c r="R194">
        <f>IF(LEFT(BD194,1)&lt;&gt;"0",IF(LEFT(BD194,1)="1",3.0,BE194),$D$5+$E$5*(BV194*BO194/($K$5*1000))+$F$5*(BV194*BO194/($K$5*1000))*MAX(MIN(BB194,$J$5),$I$5)*MAX(MIN(BB194,$J$5),$I$5)+$G$5*MAX(MIN(BB194,$J$5),$I$5)*(BV194*BO194/($K$5*1000))+$H$5*(BV194*BO194/($K$5*1000))*(BV194*BO194/($K$5*1000)))</f>
        <v>0</v>
      </c>
      <c r="S194">
        <f>J194*(1000-(1000*0.61365*exp(17.502*W194/(240.97+W194))/(BO194+BP194)+BJ194)/2)/(1000*0.61365*exp(17.502*W194/(240.97+W194))/(BO194+BP194)-BJ194)</f>
        <v>0</v>
      </c>
      <c r="T194">
        <f>1/((BC194+1)/(Q194/1.6)+1/(R194/1.37)) + BC194/((BC194+1)/(Q194/1.6) + BC194/(R194/1.37))</f>
        <v>0</v>
      </c>
      <c r="U194">
        <f>(AX194*BA194)</f>
        <v>0</v>
      </c>
      <c r="V194">
        <f>(BQ194+(U194+2*0.95*5.67E-8*(((BQ194+$B$9)+273)^4-(BQ194+273)^4)-44100*J194)/(1.84*29.3*R194+8*0.95*5.67E-8*(BQ194+273)^3))</f>
        <v>0</v>
      </c>
      <c r="W194">
        <f>($C$9*BR194+$D$9*BS194+$E$9*V194)</f>
        <v>0</v>
      </c>
      <c r="X194">
        <f>0.61365*exp(17.502*W194/(240.97+W194))</f>
        <v>0</v>
      </c>
      <c r="Y194">
        <f>(Z194/AA194*100)</f>
        <v>0</v>
      </c>
      <c r="Z194">
        <f>BJ194*(BO194+BP194)/1000</f>
        <v>0</v>
      </c>
      <c r="AA194">
        <f>0.61365*exp(17.502*BQ194/(240.97+BQ194))</f>
        <v>0</v>
      </c>
      <c r="AB194">
        <f>(X194-BJ194*(BO194+BP194)/1000)</f>
        <v>0</v>
      </c>
      <c r="AC194">
        <f>(-J194*44100)</f>
        <v>0</v>
      </c>
      <c r="AD194">
        <f>2*29.3*R194*0.92*(BQ194-W194)</f>
        <v>0</v>
      </c>
      <c r="AE194">
        <f>2*0.95*5.67E-8*(((BQ194+$B$9)+273)^4-(W194+273)^4)</f>
        <v>0</v>
      </c>
      <c r="AF194">
        <f>U194+AE194+AC194+AD194</f>
        <v>0</v>
      </c>
      <c r="AG194">
        <f>BN194*AU194*(BI194-BH194*(1000-AU194*BK194)/(1000-AU194*BJ194))/(100*BB194)</f>
        <v>0</v>
      </c>
      <c r="AH194">
        <f>1000*BN194*AU194*(BJ194-BK194)/(100*BB194*(1000-AU194*BJ194))</f>
        <v>0</v>
      </c>
      <c r="AI194">
        <f>(AJ194 - AK194 - BO194*1E3/(8.314*(BQ194+273.15)) * AM194/BN194 * AL194) * BN194/(100*BB194) * (1000 - BK194)/1000</f>
        <v>0</v>
      </c>
      <c r="AJ194">
        <v>429.2700067307928</v>
      </c>
      <c r="AK194">
        <v>428.8152545454545</v>
      </c>
      <c r="AL194">
        <v>-3.505159715278193E-05</v>
      </c>
      <c r="AM194">
        <v>61.35787655002243</v>
      </c>
      <c r="AN194">
        <f>(AP194 - AO194 + BO194*1E3/(8.314*(BQ194+273.15)) * AR194/BN194 * AQ194) * BN194/(100*BB194) * 1000/(1000 - AP194)</f>
        <v>0</v>
      </c>
      <c r="AO194">
        <v>21.55201718884505</v>
      </c>
      <c r="AP194">
        <v>21.53702867132868</v>
      </c>
      <c r="AQ194">
        <v>6.166401106783794E-07</v>
      </c>
      <c r="AR194">
        <v>91.88205700752289</v>
      </c>
      <c r="AS194">
        <v>0</v>
      </c>
      <c r="AT194">
        <v>0</v>
      </c>
      <c r="AU194">
        <f>IF(AS194*$H$15&gt;=AW194,1.0,(AW194/(AW194-AS194*$H$15)))</f>
        <v>0</v>
      </c>
      <c r="AV194">
        <f>(AU194-1)*100</f>
        <v>0</v>
      </c>
      <c r="AW194">
        <f>MAX(0,($B$15+$C$15*BV194)/(1+$D$15*BV194)*BO194/(BQ194+273)*$E$15)</f>
        <v>0</v>
      </c>
      <c r="AX194">
        <f>$B$13*BW194+$C$13*BX194+$F$13*CI194*(1-CL194)</f>
        <v>0</v>
      </c>
      <c r="AY194">
        <f>AX194*AZ194</f>
        <v>0</v>
      </c>
      <c r="AZ194">
        <f>($B$13*$D$11+$C$13*$D$11+$F$13*((CV194+CN194)/MAX(CV194+CN194+CW194, 0.1)*$I$11+CW194/MAX(CV194+CN194+CW194, 0.1)*$J$11))/($B$13+$C$13+$F$13)</f>
        <v>0</v>
      </c>
      <c r="BA194">
        <f>($B$13*$K$11+$C$13*$K$11+$F$13*((CV194+CN194)/MAX(CV194+CN194+CW194, 0.1)*$P$11+CW194/MAX(CV194+CN194+CW194, 0.1)*$Q$11))/($B$13+$C$13+$F$13)</f>
        <v>0</v>
      </c>
      <c r="BB194">
        <v>6</v>
      </c>
      <c r="BC194">
        <v>0.5</v>
      </c>
      <c r="BD194" t="s">
        <v>358</v>
      </c>
      <c r="BE194">
        <v>2</v>
      </c>
      <c r="BF194" t="b">
        <v>1</v>
      </c>
      <c r="BG194">
        <v>1774682493.6</v>
      </c>
      <c r="BH194">
        <v>419.6127</v>
      </c>
      <c r="BI194">
        <v>420.0094</v>
      </c>
      <c r="BJ194">
        <v>21.53707</v>
      </c>
      <c r="BK194">
        <v>21.55235</v>
      </c>
      <c r="BL194">
        <v>419.9741</v>
      </c>
      <c r="BM194">
        <v>21.23925</v>
      </c>
      <c r="BN194">
        <v>500.0251</v>
      </c>
      <c r="BO194">
        <v>101.021</v>
      </c>
      <c r="BP194">
        <v>0.0999278</v>
      </c>
      <c r="BQ194">
        <v>26.62718</v>
      </c>
      <c r="BR194">
        <v>27.32136000000001</v>
      </c>
      <c r="BS194">
        <v>999.9</v>
      </c>
      <c r="BT194">
        <v>0</v>
      </c>
      <c r="BU194">
        <v>0</v>
      </c>
      <c r="BV194">
        <v>10009.12</v>
      </c>
      <c r="BW194">
        <v>0</v>
      </c>
      <c r="BX194">
        <v>0.3833920000000001</v>
      </c>
      <c r="BY194">
        <v>-0.3965546</v>
      </c>
      <c r="BZ194">
        <v>428.8489</v>
      </c>
      <c r="CA194">
        <v>429.2609</v>
      </c>
      <c r="CB194">
        <v>-0.01528796</v>
      </c>
      <c r="CC194">
        <v>420.0094</v>
      </c>
      <c r="CD194">
        <v>21.55235</v>
      </c>
      <c r="CE194">
        <v>2.175696</v>
      </c>
      <c r="CF194">
        <v>2.17724</v>
      </c>
      <c r="CG194">
        <v>18.78447</v>
      </c>
      <c r="CH194">
        <v>18.79582</v>
      </c>
      <c r="CI194">
        <v>1200.008</v>
      </c>
      <c r="CJ194">
        <v>0</v>
      </c>
      <c r="CK194">
        <v>1</v>
      </c>
      <c r="CL194">
        <v>0</v>
      </c>
      <c r="CM194">
        <v>1.6985</v>
      </c>
      <c r="CN194">
        <v>0</v>
      </c>
      <c r="CO194">
        <v>63.84909</v>
      </c>
      <c r="CP194">
        <v>6138.829</v>
      </c>
      <c r="CQ194">
        <v>37.6498</v>
      </c>
      <c r="CR194">
        <v>39.3309</v>
      </c>
      <c r="CS194">
        <v>38.562</v>
      </c>
      <c r="CT194">
        <v>37.875</v>
      </c>
      <c r="CU194">
        <v>37.875</v>
      </c>
      <c r="CV194">
        <v>0</v>
      </c>
      <c r="CW194">
        <v>1200.008</v>
      </c>
      <c r="CX194">
        <v>0</v>
      </c>
      <c r="CY194">
        <v>1774682495</v>
      </c>
      <c r="CZ194">
        <v>0</v>
      </c>
      <c r="DA194">
        <v>1774666326.5</v>
      </c>
      <c r="DB194" t="s">
        <v>359</v>
      </c>
      <c r="DC194">
        <v>1774666322</v>
      </c>
      <c r="DD194">
        <v>1774666326.5</v>
      </c>
      <c r="DE194">
        <v>2</v>
      </c>
      <c r="DF194">
        <v>0.343</v>
      </c>
      <c r="DG194">
        <v>-0.026</v>
      </c>
      <c r="DH194">
        <v>-0.36</v>
      </c>
      <c r="DI194">
        <v>0.298</v>
      </c>
      <c r="DJ194">
        <v>420</v>
      </c>
      <c r="DK194">
        <v>22</v>
      </c>
      <c r="DL194">
        <v>0.17</v>
      </c>
      <c r="DM194">
        <v>0.02</v>
      </c>
      <c r="DN194">
        <v>-0.378733825</v>
      </c>
      <c r="DO194">
        <v>0.1204395759849914</v>
      </c>
      <c r="DP194">
        <v>0.03876087067835777</v>
      </c>
      <c r="DQ194">
        <v>0</v>
      </c>
      <c r="DR194">
        <v>-0.0153007525</v>
      </c>
      <c r="DS194">
        <v>-0.0005977699812382658</v>
      </c>
      <c r="DT194">
        <v>0.0006246260833440674</v>
      </c>
      <c r="DU194">
        <v>1</v>
      </c>
      <c r="DV194">
        <v>1</v>
      </c>
      <c r="DW194">
        <v>2</v>
      </c>
      <c r="DX194" t="s">
        <v>367</v>
      </c>
      <c r="DY194">
        <v>3.13047</v>
      </c>
      <c r="DZ194">
        <v>2.8065</v>
      </c>
      <c r="EA194">
        <v>0.09974760000000001</v>
      </c>
      <c r="EB194">
        <v>0.0994724</v>
      </c>
      <c r="EC194">
        <v>0.105975</v>
      </c>
      <c r="ED194">
        <v>0.105715</v>
      </c>
      <c r="EE194">
        <v>21149.3</v>
      </c>
      <c r="EF194">
        <v>27418.4</v>
      </c>
      <c r="EG194">
        <v>26447.6</v>
      </c>
      <c r="EH194">
        <v>32999.8</v>
      </c>
      <c r="EI194">
        <v>34925.4</v>
      </c>
      <c r="EJ194">
        <v>40303.9</v>
      </c>
      <c r="EK194">
        <v>41096.9</v>
      </c>
      <c r="EL194">
        <v>46059</v>
      </c>
      <c r="EM194">
        <v>2.0348</v>
      </c>
      <c r="EN194">
        <v>2.00073</v>
      </c>
      <c r="EO194">
        <v>0.104308</v>
      </c>
      <c r="EP194">
        <v>0</v>
      </c>
      <c r="EQ194">
        <v>25.6111</v>
      </c>
      <c r="ER194">
        <v>999.9</v>
      </c>
      <c r="ES194">
        <v>67.5</v>
      </c>
      <c r="ET194">
        <v>27.4</v>
      </c>
      <c r="EU194">
        <v>24.4817</v>
      </c>
      <c r="EV194">
        <v>60.8326</v>
      </c>
      <c r="EW194">
        <v>31.5785</v>
      </c>
      <c r="EX194">
        <v>1</v>
      </c>
      <c r="EY194">
        <v>0.292807</v>
      </c>
      <c r="EZ194">
        <v>0.424907</v>
      </c>
      <c r="FA194">
        <v>20.2785</v>
      </c>
      <c r="FB194">
        <v>5.18929</v>
      </c>
      <c r="FC194">
        <v>11.9441</v>
      </c>
      <c r="FD194">
        <v>4.95575</v>
      </c>
      <c r="FE194">
        <v>3.285</v>
      </c>
      <c r="FF194">
        <v>9999</v>
      </c>
      <c r="FG194">
        <v>9999</v>
      </c>
      <c r="FH194">
        <v>9999</v>
      </c>
      <c r="FI194">
        <v>999.9</v>
      </c>
      <c r="FJ194">
        <v>1.86127</v>
      </c>
      <c r="FK194">
        <v>1.86264</v>
      </c>
      <c r="FL194">
        <v>1.86004</v>
      </c>
      <c r="FM194">
        <v>1.85837</v>
      </c>
      <c r="FN194">
        <v>1.86217</v>
      </c>
      <c r="FO194">
        <v>1.85889</v>
      </c>
      <c r="FP194">
        <v>1.85791</v>
      </c>
      <c r="FQ194">
        <v>1.86081</v>
      </c>
      <c r="FR194">
        <v>0</v>
      </c>
      <c r="FS194">
        <v>0</v>
      </c>
      <c r="FT194">
        <v>0</v>
      </c>
      <c r="FU194">
        <v>4.5</v>
      </c>
      <c r="FV194" t="s">
        <v>361</v>
      </c>
      <c r="FW194" t="s">
        <v>362</v>
      </c>
      <c r="FX194" t="s">
        <v>363</v>
      </c>
      <c r="FY194" t="s">
        <v>364</v>
      </c>
      <c r="FZ194" t="s">
        <v>364</v>
      </c>
      <c r="GA194" t="s">
        <v>363</v>
      </c>
      <c r="GB194">
        <v>0</v>
      </c>
      <c r="GC194">
        <v>100</v>
      </c>
      <c r="GD194">
        <v>100</v>
      </c>
      <c r="GE194">
        <v>-0.362</v>
      </c>
      <c r="GF194">
        <v>0.2978</v>
      </c>
      <c r="GG194">
        <v>-1.589593225013521</v>
      </c>
      <c r="GH194">
        <v>0.00192992804097616</v>
      </c>
      <c r="GI194">
        <v>3.244687122451424E-06</v>
      </c>
      <c r="GJ194">
        <v>-2.087531120305573E-09</v>
      </c>
      <c r="GK194">
        <v>0.05776174702018427</v>
      </c>
      <c r="GL194">
        <v>0.005089068596103195</v>
      </c>
      <c r="GM194">
        <v>0.0003257216593697226</v>
      </c>
      <c r="GN194">
        <v>-1.562898368296355E-06</v>
      </c>
      <c r="GO194">
        <v>0</v>
      </c>
      <c r="GP194">
        <v>1257</v>
      </c>
      <c r="GQ194">
        <v>1</v>
      </c>
      <c r="GR194">
        <v>31</v>
      </c>
      <c r="GS194">
        <v>269.6</v>
      </c>
      <c r="GT194">
        <v>269.5</v>
      </c>
      <c r="GU194">
        <v>1.07788</v>
      </c>
      <c r="GV194">
        <v>2.39746</v>
      </c>
      <c r="GW194">
        <v>1.44775</v>
      </c>
      <c r="GX194">
        <v>2.20215</v>
      </c>
      <c r="GY194">
        <v>1.44653</v>
      </c>
      <c r="GZ194">
        <v>2.33398</v>
      </c>
      <c r="HA194">
        <v>33.1769</v>
      </c>
      <c r="HB194">
        <v>14.7187</v>
      </c>
      <c r="HC194">
        <v>18</v>
      </c>
      <c r="HD194">
        <v>531.704</v>
      </c>
      <c r="HE194">
        <v>523.112</v>
      </c>
      <c r="HF194">
        <v>24.9996</v>
      </c>
      <c r="HG194">
        <v>30.7279</v>
      </c>
      <c r="HH194">
        <v>30.0001</v>
      </c>
      <c r="HI194">
        <v>31.0771</v>
      </c>
      <c r="HJ194">
        <v>31.0821</v>
      </c>
      <c r="HK194">
        <v>21.5637</v>
      </c>
      <c r="HL194">
        <v>20.0583</v>
      </c>
      <c r="HM194">
        <v>100</v>
      </c>
      <c r="HN194">
        <v>25</v>
      </c>
      <c r="HO194">
        <v>420</v>
      </c>
      <c r="HP194">
        <v>21.5</v>
      </c>
      <c r="HQ194">
        <v>103.145</v>
      </c>
      <c r="HR194">
        <v>102.019</v>
      </c>
    </row>
    <row r="195" spans="1:226">
      <c r="A195">
        <v>177</v>
      </c>
      <c r="B195">
        <v>1774682500.5</v>
      </c>
      <c r="C195">
        <v>754.5</v>
      </c>
      <c r="D195" t="s">
        <v>716</v>
      </c>
      <c r="E195" t="s">
        <v>717</v>
      </c>
      <c r="F195">
        <v>5</v>
      </c>
      <c r="I195">
        <v>1774682497.6</v>
      </c>
      <c r="J195">
        <f>(K195)/1000</f>
        <v>0</v>
      </c>
      <c r="K195">
        <f>IF(BF195, AN195, AH195)</f>
        <v>0</v>
      </c>
      <c r="L195">
        <f>IF(BF195, AI195, AG195)</f>
        <v>0</v>
      </c>
      <c r="M195">
        <f>BH195 - IF(AU195&gt;1, L195*BB195*100.0/(AW195), 0)</f>
        <v>0</v>
      </c>
      <c r="N195">
        <f>((T195-J195/2)*M195-L195)/(T195+J195/2)</f>
        <v>0</v>
      </c>
      <c r="O195">
        <f>N195*(BO195+BP195)/1000.0</f>
        <v>0</v>
      </c>
      <c r="P195">
        <f>(BH195 - IF(AU195&gt;1, L195*BB195*100.0/(AW195), 0))*(BO195+BP195)/1000.0</f>
        <v>0</v>
      </c>
      <c r="Q195">
        <f>2.0/((1/S195-1/R195)+SIGN(S195)*SQRT((1/S195-1/R195)*(1/S195-1/R195) + 4*BC195/((BC195+1)*(BC195+1))*(2*1/S195*1/R195-1/R195*1/R195)))</f>
        <v>0</v>
      </c>
      <c r="R195">
        <f>IF(LEFT(BD195,1)&lt;&gt;"0",IF(LEFT(BD195,1)="1",3.0,BE195),$D$5+$E$5*(BV195*BO195/($K$5*1000))+$F$5*(BV195*BO195/($K$5*1000))*MAX(MIN(BB195,$J$5),$I$5)*MAX(MIN(BB195,$J$5),$I$5)+$G$5*MAX(MIN(BB195,$J$5),$I$5)*(BV195*BO195/($K$5*1000))+$H$5*(BV195*BO195/($K$5*1000))*(BV195*BO195/($K$5*1000)))</f>
        <v>0</v>
      </c>
      <c r="S195">
        <f>J195*(1000-(1000*0.61365*exp(17.502*W195/(240.97+W195))/(BO195+BP195)+BJ195)/2)/(1000*0.61365*exp(17.502*W195/(240.97+W195))/(BO195+BP195)-BJ195)</f>
        <v>0</v>
      </c>
      <c r="T195">
        <f>1/((BC195+1)/(Q195/1.6)+1/(R195/1.37)) + BC195/((BC195+1)/(Q195/1.6) + BC195/(R195/1.37))</f>
        <v>0</v>
      </c>
      <c r="U195">
        <f>(AX195*BA195)</f>
        <v>0</v>
      </c>
      <c r="V195">
        <f>(BQ195+(U195+2*0.95*5.67E-8*(((BQ195+$B$9)+273)^4-(BQ195+273)^4)-44100*J195)/(1.84*29.3*R195+8*0.95*5.67E-8*(BQ195+273)^3))</f>
        <v>0</v>
      </c>
      <c r="W195">
        <f>($C$9*BR195+$D$9*BS195+$E$9*V195)</f>
        <v>0</v>
      </c>
      <c r="X195">
        <f>0.61365*exp(17.502*W195/(240.97+W195))</f>
        <v>0</v>
      </c>
      <c r="Y195">
        <f>(Z195/AA195*100)</f>
        <v>0</v>
      </c>
      <c r="Z195">
        <f>BJ195*(BO195+BP195)/1000</f>
        <v>0</v>
      </c>
      <c r="AA195">
        <f>0.61365*exp(17.502*BQ195/(240.97+BQ195))</f>
        <v>0</v>
      </c>
      <c r="AB195">
        <f>(X195-BJ195*(BO195+BP195)/1000)</f>
        <v>0</v>
      </c>
      <c r="AC195">
        <f>(-J195*44100)</f>
        <v>0</v>
      </c>
      <c r="AD195">
        <f>2*29.3*R195*0.92*(BQ195-W195)</f>
        <v>0</v>
      </c>
      <c r="AE195">
        <f>2*0.95*5.67E-8*(((BQ195+$B$9)+273)^4-(W195+273)^4)</f>
        <v>0</v>
      </c>
      <c r="AF195">
        <f>U195+AE195+AC195+AD195</f>
        <v>0</v>
      </c>
      <c r="AG195">
        <f>BN195*AU195*(BI195-BH195*(1000-AU195*BK195)/(1000-AU195*BJ195))/(100*BB195)</f>
        <v>0</v>
      </c>
      <c r="AH195">
        <f>1000*BN195*AU195*(BJ195-BK195)/(100*BB195*(1000-AU195*BJ195))</f>
        <v>0</v>
      </c>
      <c r="AI195">
        <f>(AJ195 - AK195 - BO195*1E3/(8.314*(BQ195+273.15)) * AM195/BN195 * AL195) * BN195/(100*BB195) * (1000 - BK195)/1000</f>
        <v>0</v>
      </c>
      <c r="AJ195">
        <v>429.2718657331492</v>
      </c>
      <c r="AK195">
        <v>428.8434</v>
      </c>
      <c r="AL195">
        <v>2.192683776848024E-05</v>
      </c>
      <c r="AM195">
        <v>61.35787655002243</v>
      </c>
      <c r="AN195">
        <f>(AP195 - AO195 + BO195*1E3/(8.314*(BQ195+273.15)) * AR195/BN195 * AQ195) * BN195/(100*BB195) * 1000/(1000 - AP195)</f>
        <v>0</v>
      </c>
      <c r="AO195">
        <v>21.55233575914786</v>
      </c>
      <c r="AP195">
        <v>21.53725244755245</v>
      </c>
      <c r="AQ195">
        <v>-6.024233900830988E-07</v>
      </c>
      <c r="AR195">
        <v>91.88205700752289</v>
      </c>
      <c r="AS195">
        <v>0</v>
      </c>
      <c r="AT195">
        <v>0</v>
      </c>
      <c r="AU195">
        <f>IF(AS195*$H$15&gt;=AW195,1.0,(AW195/(AW195-AS195*$H$15)))</f>
        <v>0</v>
      </c>
      <c r="AV195">
        <f>(AU195-1)*100</f>
        <v>0</v>
      </c>
      <c r="AW195">
        <f>MAX(0,($B$15+$C$15*BV195)/(1+$D$15*BV195)*BO195/(BQ195+273)*$E$15)</f>
        <v>0</v>
      </c>
      <c r="AX195">
        <f>$B$13*BW195+$C$13*BX195+$F$13*CI195*(1-CL195)</f>
        <v>0</v>
      </c>
      <c r="AY195">
        <f>AX195*AZ195</f>
        <v>0</v>
      </c>
      <c r="AZ195">
        <f>($B$13*$D$11+$C$13*$D$11+$F$13*((CV195+CN195)/MAX(CV195+CN195+CW195, 0.1)*$I$11+CW195/MAX(CV195+CN195+CW195, 0.1)*$J$11))/($B$13+$C$13+$F$13)</f>
        <v>0</v>
      </c>
      <c r="BA195">
        <f>($B$13*$K$11+$C$13*$K$11+$F$13*((CV195+CN195)/MAX(CV195+CN195+CW195, 0.1)*$P$11+CW195/MAX(CV195+CN195+CW195, 0.1)*$Q$11))/($B$13+$C$13+$F$13)</f>
        <v>0</v>
      </c>
      <c r="BB195">
        <v>6</v>
      </c>
      <c r="BC195">
        <v>0.5</v>
      </c>
      <c r="BD195" t="s">
        <v>358</v>
      </c>
      <c r="BE195">
        <v>2</v>
      </c>
      <c r="BF195" t="b">
        <v>1</v>
      </c>
      <c r="BG195">
        <v>1774682497.6</v>
      </c>
      <c r="BH195">
        <v>419.5915000000001</v>
      </c>
      <c r="BI195">
        <v>420.0147</v>
      </c>
      <c r="BJ195">
        <v>21.53703</v>
      </c>
      <c r="BK195">
        <v>21.55196</v>
      </c>
      <c r="BL195">
        <v>419.9528</v>
      </c>
      <c r="BM195">
        <v>21.23923</v>
      </c>
      <c r="BN195">
        <v>500.0078</v>
      </c>
      <c r="BO195">
        <v>101.0212</v>
      </c>
      <c r="BP195">
        <v>0.10006716</v>
      </c>
      <c r="BQ195">
        <v>26.62169</v>
      </c>
      <c r="BR195">
        <v>27.31846000000001</v>
      </c>
      <c r="BS195">
        <v>999.9</v>
      </c>
      <c r="BT195">
        <v>0</v>
      </c>
      <c r="BU195">
        <v>0</v>
      </c>
      <c r="BV195">
        <v>10000.491</v>
      </c>
      <c r="BW195">
        <v>0</v>
      </c>
      <c r="BX195">
        <v>0.3833920000000001</v>
      </c>
      <c r="BY195">
        <v>-0.4232728</v>
      </c>
      <c r="BZ195">
        <v>428.8271000000001</v>
      </c>
      <c r="CA195">
        <v>429.2662</v>
      </c>
      <c r="CB195">
        <v>-0.01490993</v>
      </c>
      <c r="CC195">
        <v>420.0147</v>
      </c>
      <c r="CD195">
        <v>21.55196</v>
      </c>
      <c r="CE195">
        <v>2.175698</v>
      </c>
      <c r="CF195">
        <v>2.177203</v>
      </c>
      <c r="CG195">
        <v>18.78447</v>
      </c>
      <c r="CH195">
        <v>18.79555</v>
      </c>
      <c r="CI195">
        <v>1200.002</v>
      </c>
      <c r="CJ195">
        <v>0</v>
      </c>
      <c r="CK195">
        <v>1</v>
      </c>
      <c r="CL195">
        <v>0</v>
      </c>
      <c r="CM195">
        <v>1.77061</v>
      </c>
      <c r="CN195">
        <v>0</v>
      </c>
      <c r="CO195">
        <v>63.74186999999999</v>
      </c>
      <c r="CP195">
        <v>6138.804999999999</v>
      </c>
      <c r="CQ195">
        <v>37.625</v>
      </c>
      <c r="CR195">
        <v>39.312</v>
      </c>
      <c r="CS195">
        <v>38.562</v>
      </c>
      <c r="CT195">
        <v>37.8874</v>
      </c>
      <c r="CU195">
        <v>37.875</v>
      </c>
      <c r="CV195">
        <v>0</v>
      </c>
      <c r="CW195">
        <v>1200.002</v>
      </c>
      <c r="CX195">
        <v>0</v>
      </c>
      <c r="CY195">
        <v>1774682498.6</v>
      </c>
      <c r="CZ195">
        <v>0</v>
      </c>
      <c r="DA195">
        <v>1774666326.5</v>
      </c>
      <c r="DB195" t="s">
        <v>359</v>
      </c>
      <c r="DC195">
        <v>1774666322</v>
      </c>
      <c r="DD195">
        <v>1774666326.5</v>
      </c>
      <c r="DE195">
        <v>2</v>
      </c>
      <c r="DF195">
        <v>0.343</v>
      </c>
      <c r="DG195">
        <v>-0.026</v>
      </c>
      <c r="DH195">
        <v>-0.36</v>
      </c>
      <c r="DI195">
        <v>0.298</v>
      </c>
      <c r="DJ195">
        <v>420</v>
      </c>
      <c r="DK195">
        <v>22</v>
      </c>
      <c r="DL195">
        <v>0.17</v>
      </c>
      <c r="DM195">
        <v>0.02</v>
      </c>
      <c r="DN195">
        <v>-0.377873975</v>
      </c>
      <c r="DO195">
        <v>-0.2680720412757964</v>
      </c>
      <c r="DP195">
        <v>0.03694073539975044</v>
      </c>
      <c r="DQ195">
        <v>0</v>
      </c>
      <c r="DR195">
        <v>-0.01529636</v>
      </c>
      <c r="DS195">
        <v>0.003179738836772979</v>
      </c>
      <c r="DT195">
        <v>0.0005979319851789163</v>
      </c>
      <c r="DU195">
        <v>1</v>
      </c>
      <c r="DV195">
        <v>1</v>
      </c>
      <c r="DW195">
        <v>2</v>
      </c>
      <c r="DX195" t="s">
        <v>367</v>
      </c>
      <c r="DY195">
        <v>3.13053</v>
      </c>
      <c r="DZ195">
        <v>2.80661</v>
      </c>
      <c r="EA195">
        <v>0.09975729999999999</v>
      </c>
      <c r="EB195">
        <v>0.0994688</v>
      </c>
      <c r="EC195">
        <v>0.105979</v>
      </c>
      <c r="ED195">
        <v>0.105715</v>
      </c>
      <c r="EE195">
        <v>21149.2</v>
      </c>
      <c r="EF195">
        <v>27418.7</v>
      </c>
      <c r="EG195">
        <v>26447.8</v>
      </c>
      <c r="EH195">
        <v>32999.9</v>
      </c>
      <c r="EI195">
        <v>34925.3</v>
      </c>
      <c r="EJ195">
        <v>40304.3</v>
      </c>
      <c r="EK195">
        <v>41096.9</v>
      </c>
      <c r="EL195">
        <v>46059.4</v>
      </c>
      <c r="EM195">
        <v>2.03495</v>
      </c>
      <c r="EN195">
        <v>2.00042</v>
      </c>
      <c r="EO195">
        <v>0.104364</v>
      </c>
      <c r="EP195">
        <v>0</v>
      </c>
      <c r="EQ195">
        <v>25.6082</v>
      </c>
      <c r="ER195">
        <v>999.9</v>
      </c>
      <c r="ES195">
        <v>67.5</v>
      </c>
      <c r="ET195">
        <v>27.4</v>
      </c>
      <c r="EU195">
        <v>24.4826</v>
      </c>
      <c r="EV195">
        <v>61.0026</v>
      </c>
      <c r="EW195">
        <v>31.5905</v>
      </c>
      <c r="EX195">
        <v>1</v>
      </c>
      <c r="EY195">
        <v>0.292576</v>
      </c>
      <c r="EZ195">
        <v>0.423284</v>
      </c>
      <c r="FA195">
        <v>20.2785</v>
      </c>
      <c r="FB195">
        <v>5.18854</v>
      </c>
      <c r="FC195">
        <v>11.9441</v>
      </c>
      <c r="FD195">
        <v>4.95575</v>
      </c>
      <c r="FE195">
        <v>3.285</v>
      </c>
      <c r="FF195">
        <v>9999</v>
      </c>
      <c r="FG195">
        <v>9999</v>
      </c>
      <c r="FH195">
        <v>9999</v>
      </c>
      <c r="FI195">
        <v>999.9</v>
      </c>
      <c r="FJ195">
        <v>1.86127</v>
      </c>
      <c r="FK195">
        <v>1.86264</v>
      </c>
      <c r="FL195">
        <v>1.86005</v>
      </c>
      <c r="FM195">
        <v>1.85837</v>
      </c>
      <c r="FN195">
        <v>1.86217</v>
      </c>
      <c r="FO195">
        <v>1.85887</v>
      </c>
      <c r="FP195">
        <v>1.85791</v>
      </c>
      <c r="FQ195">
        <v>1.86081</v>
      </c>
      <c r="FR195">
        <v>0</v>
      </c>
      <c r="FS195">
        <v>0</v>
      </c>
      <c r="FT195">
        <v>0</v>
      </c>
      <c r="FU195">
        <v>4.5</v>
      </c>
      <c r="FV195" t="s">
        <v>361</v>
      </c>
      <c r="FW195" t="s">
        <v>362</v>
      </c>
      <c r="FX195" t="s">
        <v>363</v>
      </c>
      <c r="FY195" t="s">
        <v>364</v>
      </c>
      <c r="FZ195" t="s">
        <v>364</v>
      </c>
      <c r="GA195" t="s">
        <v>363</v>
      </c>
      <c r="GB195">
        <v>0</v>
      </c>
      <c r="GC195">
        <v>100</v>
      </c>
      <c r="GD195">
        <v>100</v>
      </c>
      <c r="GE195">
        <v>-0.361</v>
      </c>
      <c r="GF195">
        <v>0.2978</v>
      </c>
      <c r="GG195">
        <v>-1.589593225013521</v>
      </c>
      <c r="GH195">
        <v>0.00192992804097616</v>
      </c>
      <c r="GI195">
        <v>3.244687122451424E-06</v>
      </c>
      <c r="GJ195">
        <v>-2.087531120305573E-09</v>
      </c>
      <c r="GK195">
        <v>0.05776174702018427</v>
      </c>
      <c r="GL195">
        <v>0.005089068596103195</v>
      </c>
      <c r="GM195">
        <v>0.0003257216593697226</v>
      </c>
      <c r="GN195">
        <v>-1.562898368296355E-06</v>
      </c>
      <c r="GO195">
        <v>0</v>
      </c>
      <c r="GP195">
        <v>1257</v>
      </c>
      <c r="GQ195">
        <v>1</v>
      </c>
      <c r="GR195">
        <v>31</v>
      </c>
      <c r="GS195">
        <v>269.6</v>
      </c>
      <c r="GT195">
        <v>269.6</v>
      </c>
      <c r="GU195">
        <v>1.07788</v>
      </c>
      <c r="GV195">
        <v>2.39136</v>
      </c>
      <c r="GW195">
        <v>1.44775</v>
      </c>
      <c r="GX195">
        <v>2.20337</v>
      </c>
      <c r="GY195">
        <v>1.44653</v>
      </c>
      <c r="GZ195">
        <v>2.34009</v>
      </c>
      <c r="HA195">
        <v>33.1769</v>
      </c>
      <c r="HB195">
        <v>14.7187</v>
      </c>
      <c r="HC195">
        <v>18</v>
      </c>
      <c r="HD195">
        <v>531.808</v>
      </c>
      <c r="HE195">
        <v>522.908</v>
      </c>
      <c r="HF195">
        <v>24.9995</v>
      </c>
      <c r="HG195">
        <v>30.7279</v>
      </c>
      <c r="HH195">
        <v>30.0001</v>
      </c>
      <c r="HI195">
        <v>31.0781</v>
      </c>
      <c r="HJ195">
        <v>31.0821</v>
      </c>
      <c r="HK195">
        <v>21.5649</v>
      </c>
      <c r="HL195">
        <v>20.0583</v>
      </c>
      <c r="HM195">
        <v>100</v>
      </c>
      <c r="HN195">
        <v>25</v>
      </c>
      <c r="HO195">
        <v>420</v>
      </c>
      <c r="HP195">
        <v>21.5</v>
      </c>
      <c r="HQ195">
        <v>103.146</v>
      </c>
      <c r="HR195">
        <v>102.02</v>
      </c>
    </row>
    <row r="196" spans="1:226">
      <c r="A196">
        <v>178</v>
      </c>
      <c r="B196">
        <v>1774682504.5</v>
      </c>
      <c r="C196">
        <v>758.5</v>
      </c>
      <c r="D196" t="s">
        <v>718</v>
      </c>
      <c r="E196" t="s">
        <v>719</v>
      </c>
      <c r="F196">
        <v>5</v>
      </c>
      <c r="I196">
        <v>1774682501.6</v>
      </c>
      <c r="J196">
        <f>(K196)/1000</f>
        <v>0</v>
      </c>
      <c r="K196">
        <f>IF(BF196, AN196, AH196)</f>
        <v>0</v>
      </c>
      <c r="L196">
        <f>IF(BF196, AI196, AG196)</f>
        <v>0</v>
      </c>
      <c r="M196">
        <f>BH196 - IF(AU196&gt;1, L196*BB196*100.0/(AW196), 0)</f>
        <v>0</v>
      </c>
      <c r="N196">
        <f>((T196-J196/2)*M196-L196)/(T196+J196/2)</f>
        <v>0</v>
      </c>
      <c r="O196">
        <f>N196*(BO196+BP196)/1000.0</f>
        <v>0</v>
      </c>
      <c r="P196">
        <f>(BH196 - IF(AU196&gt;1, L196*BB196*100.0/(AW196), 0))*(BO196+BP196)/1000.0</f>
        <v>0</v>
      </c>
      <c r="Q196">
        <f>2.0/((1/S196-1/R196)+SIGN(S196)*SQRT((1/S196-1/R196)*(1/S196-1/R196) + 4*BC196/((BC196+1)*(BC196+1))*(2*1/S196*1/R196-1/R196*1/R196)))</f>
        <v>0</v>
      </c>
      <c r="R196">
        <f>IF(LEFT(BD196,1)&lt;&gt;"0",IF(LEFT(BD196,1)="1",3.0,BE196),$D$5+$E$5*(BV196*BO196/($K$5*1000))+$F$5*(BV196*BO196/($K$5*1000))*MAX(MIN(BB196,$J$5),$I$5)*MAX(MIN(BB196,$J$5),$I$5)+$G$5*MAX(MIN(BB196,$J$5),$I$5)*(BV196*BO196/($K$5*1000))+$H$5*(BV196*BO196/($K$5*1000))*(BV196*BO196/($K$5*1000)))</f>
        <v>0</v>
      </c>
      <c r="S196">
        <f>J196*(1000-(1000*0.61365*exp(17.502*W196/(240.97+W196))/(BO196+BP196)+BJ196)/2)/(1000*0.61365*exp(17.502*W196/(240.97+W196))/(BO196+BP196)-BJ196)</f>
        <v>0</v>
      </c>
      <c r="T196">
        <f>1/((BC196+1)/(Q196/1.6)+1/(R196/1.37)) + BC196/((BC196+1)/(Q196/1.6) + BC196/(R196/1.37))</f>
        <v>0</v>
      </c>
      <c r="U196">
        <f>(AX196*BA196)</f>
        <v>0</v>
      </c>
      <c r="V196">
        <f>(BQ196+(U196+2*0.95*5.67E-8*(((BQ196+$B$9)+273)^4-(BQ196+273)^4)-44100*J196)/(1.84*29.3*R196+8*0.95*5.67E-8*(BQ196+273)^3))</f>
        <v>0</v>
      </c>
      <c r="W196">
        <f>($C$9*BR196+$D$9*BS196+$E$9*V196)</f>
        <v>0</v>
      </c>
      <c r="X196">
        <f>0.61365*exp(17.502*W196/(240.97+W196))</f>
        <v>0</v>
      </c>
      <c r="Y196">
        <f>(Z196/AA196*100)</f>
        <v>0</v>
      </c>
      <c r="Z196">
        <f>BJ196*(BO196+BP196)/1000</f>
        <v>0</v>
      </c>
      <c r="AA196">
        <f>0.61365*exp(17.502*BQ196/(240.97+BQ196))</f>
        <v>0</v>
      </c>
      <c r="AB196">
        <f>(X196-BJ196*(BO196+BP196)/1000)</f>
        <v>0</v>
      </c>
      <c r="AC196">
        <f>(-J196*44100)</f>
        <v>0</v>
      </c>
      <c r="AD196">
        <f>2*29.3*R196*0.92*(BQ196-W196)</f>
        <v>0</v>
      </c>
      <c r="AE196">
        <f>2*0.95*5.67E-8*(((BQ196+$B$9)+273)^4-(W196+273)^4)</f>
        <v>0</v>
      </c>
      <c r="AF196">
        <f>U196+AE196+AC196+AD196</f>
        <v>0</v>
      </c>
      <c r="AG196">
        <f>BN196*AU196*(BI196-BH196*(1000-AU196*BK196)/(1000-AU196*BJ196))/(100*BB196)</f>
        <v>0</v>
      </c>
      <c r="AH196">
        <f>1000*BN196*AU196*(BJ196-BK196)/(100*BB196*(1000-AU196*BJ196))</f>
        <v>0</v>
      </c>
      <c r="AI196">
        <f>(AJ196 - AK196 - BO196*1E3/(8.314*(BQ196+273.15)) * AM196/BN196 * AL196) * BN196/(100*BB196) * (1000 - BK196)/1000</f>
        <v>0</v>
      </c>
      <c r="AJ196">
        <v>429.245010856017</v>
      </c>
      <c r="AK196">
        <v>428.8285151515151</v>
      </c>
      <c r="AL196">
        <v>-1.212630408408912E-05</v>
      </c>
      <c r="AM196">
        <v>61.35787655002243</v>
      </c>
      <c r="AN196">
        <f>(AP196 - AO196 + BO196*1E3/(8.314*(BQ196+273.15)) * AR196/BN196 * AQ196) * BN196/(100*BB196) * 1000/(1000 - AP196)</f>
        <v>0</v>
      </c>
      <c r="AO196">
        <v>21.5512793298345</v>
      </c>
      <c r="AP196">
        <v>21.53714265734268</v>
      </c>
      <c r="AQ196">
        <v>1.48752760396644E-06</v>
      </c>
      <c r="AR196">
        <v>91.88205700752289</v>
      </c>
      <c r="AS196">
        <v>0</v>
      </c>
      <c r="AT196">
        <v>0</v>
      </c>
      <c r="AU196">
        <f>IF(AS196*$H$15&gt;=AW196,1.0,(AW196/(AW196-AS196*$H$15)))</f>
        <v>0</v>
      </c>
      <c r="AV196">
        <f>(AU196-1)*100</f>
        <v>0</v>
      </c>
      <c r="AW196">
        <f>MAX(0,($B$15+$C$15*BV196)/(1+$D$15*BV196)*BO196/(BQ196+273)*$E$15)</f>
        <v>0</v>
      </c>
      <c r="AX196">
        <f>$B$13*BW196+$C$13*BX196+$F$13*CI196*(1-CL196)</f>
        <v>0</v>
      </c>
      <c r="AY196">
        <f>AX196*AZ196</f>
        <v>0</v>
      </c>
      <c r="AZ196">
        <f>($B$13*$D$11+$C$13*$D$11+$F$13*((CV196+CN196)/MAX(CV196+CN196+CW196, 0.1)*$I$11+CW196/MAX(CV196+CN196+CW196, 0.1)*$J$11))/($B$13+$C$13+$F$13)</f>
        <v>0</v>
      </c>
      <c r="BA196">
        <f>($B$13*$K$11+$C$13*$K$11+$F$13*((CV196+CN196)/MAX(CV196+CN196+CW196, 0.1)*$P$11+CW196/MAX(CV196+CN196+CW196, 0.1)*$Q$11))/($B$13+$C$13+$F$13)</f>
        <v>0</v>
      </c>
      <c r="BB196">
        <v>6</v>
      </c>
      <c r="BC196">
        <v>0.5</v>
      </c>
      <c r="BD196" t="s">
        <v>358</v>
      </c>
      <c r="BE196">
        <v>2</v>
      </c>
      <c r="BF196" t="b">
        <v>1</v>
      </c>
      <c r="BG196">
        <v>1774682501.6</v>
      </c>
      <c r="BH196">
        <v>419.6032999999999</v>
      </c>
      <c r="BI196">
        <v>420.0056</v>
      </c>
      <c r="BJ196">
        <v>21.53748</v>
      </c>
      <c r="BK196">
        <v>21.55187</v>
      </c>
      <c r="BL196">
        <v>419.965</v>
      </c>
      <c r="BM196">
        <v>21.23966</v>
      </c>
      <c r="BN196">
        <v>500.0473</v>
      </c>
      <c r="BO196">
        <v>101.0225</v>
      </c>
      <c r="BP196">
        <v>0.10012188</v>
      </c>
      <c r="BQ196">
        <v>26.61633</v>
      </c>
      <c r="BR196">
        <v>27.31144</v>
      </c>
      <c r="BS196">
        <v>999.9</v>
      </c>
      <c r="BT196">
        <v>0</v>
      </c>
      <c r="BU196">
        <v>0</v>
      </c>
      <c r="BV196">
        <v>9994.886</v>
      </c>
      <c r="BW196">
        <v>0</v>
      </c>
      <c r="BX196">
        <v>0.3833920000000001</v>
      </c>
      <c r="BY196">
        <v>-0.4020996999999999</v>
      </c>
      <c r="BZ196">
        <v>428.8396000000001</v>
      </c>
      <c r="CA196">
        <v>429.2569</v>
      </c>
      <c r="CB196">
        <v>-0.01437703</v>
      </c>
      <c r="CC196">
        <v>420.0056</v>
      </c>
      <c r="CD196">
        <v>21.55187</v>
      </c>
      <c r="CE196">
        <v>2.175770000000001</v>
      </c>
      <c r="CF196">
        <v>2.177221</v>
      </c>
      <c r="CG196">
        <v>18.78501</v>
      </c>
      <c r="CH196">
        <v>18.79569</v>
      </c>
      <c r="CI196">
        <v>1200.004</v>
      </c>
      <c r="CJ196">
        <v>0</v>
      </c>
      <c r="CK196">
        <v>1</v>
      </c>
      <c r="CL196">
        <v>0</v>
      </c>
      <c r="CM196">
        <v>1.68785</v>
      </c>
      <c r="CN196">
        <v>0</v>
      </c>
      <c r="CO196">
        <v>63.76956</v>
      </c>
      <c r="CP196">
        <v>6138.815000000001</v>
      </c>
      <c r="CQ196">
        <v>37.625</v>
      </c>
      <c r="CR196">
        <v>39.312</v>
      </c>
      <c r="CS196">
        <v>38.562</v>
      </c>
      <c r="CT196">
        <v>37.875</v>
      </c>
      <c r="CU196">
        <v>37.875</v>
      </c>
      <c r="CV196">
        <v>0</v>
      </c>
      <c r="CW196">
        <v>1200.004</v>
      </c>
      <c r="CX196">
        <v>0</v>
      </c>
      <c r="CY196">
        <v>1774682502.8</v>
      </c>
      <c r="CZ196">
        <v>0</v>
      </c>
      <c r="DA196">
        <v>1774666326.5</v>
      </c>
      <c r="DB196" t="s">
        <v>359</v>
      </c>
      <c r="DC196">
        <v>1774666322</v>
      </c>
      <c r="DD196">
        <v>1774666326.5</v>
      </c>
      <c r="DE196">
        <v>2</v>
      </c>
      <c r="DF196">
        <v>0.343</v>
      </c>
      <c r="DG196">
        <v>-0.026</v>
      </c>
      <c r="DH196">
        <v>-0.36</v>
      </c>
      <c r="DI196">
        <v>0.298</v>
      </c>
      <c r="DJ196">
        <v>420</v>
      </c>
      <c r="DK196">
        <v>22</v>
      </c>
      <c r="DL196">
        <v>0.17</v>
      </c>
      <c r="DM196">
        <v>0.02</v>
      </c>
      <c r="DN196">
        <v>-0.3817242926829268</v>
      </c>
      <c r="DO196">
        <v>-0.2416703205574912</v>
      </c>
      <c r="DP196">
        <v>0.03642383752718842</v>
      </c>
      <c r="DQ196">
        <v>0</v>
      </c>
      <c r="DR196">
        <v>-0.01501729756097561</v>
      </c>
      <c r="DS196">
        <v>0.004598638327526115</v>
      </c>
      <c r="DT196">
        <v>0.0007045141946631422</v>
      </c>
      <c r="DU196">
        <v>1</v>
      </c>
      <c r="DV196">
        <v>1</v>
      </c>
      <c r="DW196">
        <v>2</v>
      </c>
      <c r="DX196" t="s">
        <v>367</v>
      </c>
      <c r="DY196">
        <v>3.13048</v>
      </c>
      <c r="DZ196">
        <v>2.80637</v>
      </c>
      <c r="EA196">
        <v>0.0997551</v>
      </c>
      <c r="EB196">
        <v>0.09947590000000001</v>
      </c>
      <c r="EC196">
        <v>0.105978</v>
      </c>
      <c r="ED196">
        <v>0.105719</v>
      </c>
      <c r="EE196">
        <v>21149.2</v>
      </c>
      <c r="EF196">
        <v>27418.9</v>
      </c>
      <c r="EG196">
        <v>26447.7</v>
      </c>
      <c r="EH196">
        <v>33000.6</v>
      </c>
      <c r="EI196">
        <v>34925.3</v>
      </c>
      <c r="EJ196">
        <v>40304.9</v>
      </c>
      <c r="EK196">
        <v>41096.9</v>
      </c>
      <c r="EL196">
        <v>46060.4</v>
      </c>
      <c r="EM196">
        <v>2.03495</v>
      </c>
      <c r="EN196">
        <v>2.00052</v>
      </c>
      <c r="EO196">
        <v>0.103731</v>
      </c>
      <c r="EP196">
        <v>0</v>
      </c>
      <c r="EQ196">
        <v>25.6057</v>
      </c>
      <c r="ER196">
        <v>999.9</v>
      </c>
      <c r="ES196">
        <v>67.5</v>
      </c>
      <c r="ET196">
        <v>27.4</v>
      </c>
      <c r="EU196">
        <v>24.4809</v>
      </c>
      <c r="EV196">
        <v>61.1726</v>
      </c>
      <c r="EW196">
        <v>31.6426</v>
      </c>
      <c r="EX196">
        <v>1</v>
      </c>
      <c r="EY196">
        <v>0.292792</v>
      </c>
      <c r="EZ196">
        <v>0.421846</v>
      </c>
      <c r="FA196">
        <v>20.2786</v>
      </c>
      <c r="FB196">
        <v>5.18869</v>
      </c>
      <c r="FC196">
        <v>11.9441</v>
      </c>
      <c r="FD196">
        <v>4.95575</v>
      </c>
      <c r="FE196">
        <v>3.28503</v>
      </c>
      <c r="FF196">
        <v>9999</v>
      </c>
      <c r="FG196">
        <v>9999</v>
      </c>
      <c r="FH196">
        <v>9999</v>
      </c>
      <c r="FI196">
        <v>999.9</v>
      </c>
      <c r="FJ196">
        <v>1.86127</v>
      </c>
      <c r="FK196">
        <v>1.86264</v>
      </c>
      <c r="FL196">
        <v>1.86005</v>
      </c>
      <c r="FM196">
        <v>1.85837</v>
      </c>
      <c r="FN196">
        <v>1.86215</v>
      </c>
      <c r="FO196">
        <v>1.85889</v>
      </c>
      <c r="FP196">
        <v>1.85791</v>
      </c>
      <c r="FQ196">
        <v>1.86081</v>
      </c>
      <c r="FR196">
        <v>0</v>
      </c>
      <c r="FS196">
        <v>0</v>
      </c>
      <c r="FT196">
        <v>0</v>
      </c>
      <c r="FU196">
        <v>4.5</v>
      </c>
      <c r="FV196" t="s">
        <v>361</v>
      </c>
      <c r="FW196" t="s">
        <v>362</v>
      </c>
      <c r="FX196" t="s">
        <v>363</v>
      </c>
      <c r="FY196" t="s">
        <v>364</v>
      </c>
      <c r="FZ196" t="s">
        <v>364</v>
      </c>
      <c r="GA196" t="s">
        <v>363</v>
      </c>
      <c r="GB196">
        <v>0</v>
      </c>
      <c r="GC196">
        <v>100</v>
      </c>
      <c r="GD196">
        <v>100</v>
      </c>
      <c r="GE196">
        <v>-0.361</v>
      </c>
      <c r="GF196">
        <v>0.2978</v>
      </c>
      <c r="GG196">
        <v>-1.589593225013521</v>
      </c>
      <c r="GH196">
        <v>0.00192992804097616</v>
      </c>
      <c r="GI196">
        <v>3.244687122451424E-06</v>
      </c>
      <c r="GJ196">
        <v>-2.087531120305573E-09</v>
      </c>
      <c r="GK196">
        <v>0.05776174702018427</v>
      </c>
      <c r="GL196">
        <v>0.005089068596103195</v>
      </c>
      <c r="GM196">
        <v>0.0003257216593697226</v>
      </c>
      <c r="GN196">
        <v>-1.562898368296355E-06</v>
      </c>
      <c r="GO196">
        <v>0</v>
      </c>
      <c r="GP196">
        <v>1257</v>
      </c>
      <c r="GQ196">
        <v>1</v>
      </c>
      <c r="GR196">
        <v>31</v>
      </c>
      <c r="GS196">
        <v>269.7</v>
      </c>
      <c r="GT196">
        <v>269.6</v>
      </c>
      <c r="GU196">
        <v>1.07788</v>
      </c>
      <c r="GV196">
        <v>2.3877</v>
      </c>
      <c r="GW196">
        <v>1.44775</v>
      </c>
      <c r="GX196">
        <v>2.20337</v>
      </c>
      <c r="GY196">
        <v>1.44653</v>
      </c>
      <c r="GZ196">
        <v>2.39014</v>
      </c>
      <c r="HA196">
        <v>33.1769</v>
      </c>
      <c r="HB196">
        <v>14.7274</v>
      </c>
      <c r="HC196">
        <v>18</v>
      </c>
      <c r="HD196">
        <v>531.808</v>
      </c>
      <c r="HE196">
        <v>522.976</v>
      </c>
      <c r="HF196">
        <v>24.9996</v>
      </c>
      <c r="HG196">
        <v>30.7279</v>
      </c>
      <c r="HH196">
        <v>30.0001</v>
      </c>
      <c r="HI196">
        <v>31.0781</v>
      </c>
      <c r="HJ196">
        <v>31.0821</v>
      </c>
      <c r="HK196">
        <v>21.564</v>
      </c>
      <c r="HL196">
        <v>20.0583</v>
      </c>
      <c r="HM196">
        <v>100</v>
      </c>
      <c r="HN196">
        <v>25</v>
      </c>
      <c r="HO196">
        <v>420</v>
      </c>
      <c r="HP196">
        <v>21.5</v>
      </c>
      <c r="HQ196">
        <v>103.145</v>
      </c>
      <c r="HR196">
        <v>102.022</v>
      </c>
    </row>
    <row r="197" spans="1:226">
      <c r="A197">
        <v>179</v>
      </c>
      <c r="B197">
        <v>1774682508.5</v>
      </c>
      <c r="C197">
        <v>762.5</v>
      </c>
      <c r="D197" t="s">
        <v>720</v>
      </c>
      <c r="E197" t="s">
        <v>721</v>
      </c>
      <c r="F197">
        <v>5</v>
      </c>
      <c r="I197">
        <v>1774682505.6</v>
      </c>
      <c r="J197">
        <f>(K197)/1000</f>
        <v>0</v>
      </c>
      <c r="K197">
        <f>IF(BF197, AN197, AH197)</f>
        <v>0</v>
      </c>
      <c r="L197">
        <f>IF(BF197, AI197, AG197)</f>
        <v>0</v>
      </c>
      <c r="M197">
        <f>BH197 - IF(AU197&gt;1, L197*BB197*100.0/(AW197), 0)</f>
        <v>0</v>
      </c>
      <c r="N197">
        <f>((T197-J197/2)*M197-L197)/(T197+J197/2)</f>
        <v>0</v>
      </c>
      <c r="O197">
        <f>N197*(BO197+BP197)/1000.0</f>
        <v>0</v>
      </c>
      <c r="P197">
        <f>(BH197 - IF(AU197&gt;1, L197*BB197*100.0/(AW197), 0))*(BO197+BP197)/1000.0</f>
        <v>0</v>
      </c>
      <c r="Q197">
        <f>2.0/((1/S197-1/R197)+SIGN(S197)*SQRT((1/S197-1/R197)*(1/S197-1/R197) + 4*BC197/((BC197+1)*(BC197+1))*(2*1/S197*1/R197-1/R197*1/R197)))</f>
        <v>0</v>
      </c>
      <c r="R197">
        <f>IF(LEFT(BD197,1)&lt;&gt;"0",IF(LEFT(BD197,1)="1",3.0,BE197),$D$5+$E$5*(BV197*BO197/($K$5*1000))+$F$5*(BV197*BO197/($K$5*1000))*MAX(MIN(BB197,$J$5),$I$5)*MAX(MIN(BB197,$J$5),$I$5)+$G$5*MAX(MIN(BB197,$J$5),$I$5)*(BV197*BO197/($K$5*1000))+$H$5*(BV197*BO197/($K$5*1000))*(BV197*BO197/($K$5*1000)))</f>
        <v>0</v>
      </c>
      <c r="S197">
        <f>J197*(1000-(1000*0.61365*exp(17.502*W197/(240.97+W197))/(BO197+BP197)+BJ197)/2)/(1000*0.61365*exp(17.502*W197/(240.97+W197))/(BO197+BP197)-BJ197)</f>
        <v>0</v>
      </c>
      <c r="T197">
        <f>1/((BC197+1)/(Q197/1.6)+1/(R197/1.37)) + BC197/((BC197+1)/(Q197/1.6) + BC197/(R197/1.37))</f>
        <v>0</v>
      </c>
      <c r="U197">
        <f>(AX197*BA197)</f>
        <v>0</v>
      </c>
      <c r="V197">
        <f>(BQ197+(U197+2*0.95*5.67E-8*(((BQ197+$B$9)+273)^4-(BQ197+273)^4)-44100*J197)/(1.84*29.3*R197+8*0.95*5.67E-8*(BQ197+273)^3))</f>
        <v>0</v>
      </c>
      <c r="W197">
        <f>($C$9*BR197+$D$9*BS197+$E$9*V197)</f>
        <v>0</v>
      </c>
      <c r="X197">
        <f>0.61365*exp(17.502*W197/(240.97+W197))</f>
        <v>0</v>
      </c>
      <c r="Y197">
        <f>(Z197/AA197*100)</f>
        <v>0</v>
      </c>
      <c r="Z197">
        <f>BJ197*(BO197+BP197)/1000</f>
        <v>0</v>
      </c>
      <c r="AA197">
        <f>0.61365*exp(17.502*BQ197/(240.97+BQ197))</f>
        <v>0</v>
      </c>
      <c r="AB197">
        <f>(X197-BJ197*(BO197+BP197)/1000)</f>
        <v>0</v>
      </c>
      <c r="AC197">
        <f>(-J197*44100)</f>
        <v>0</v>
      </c>
      <c r="AD197">
        <f>2*29.3*R197*0.92*(BQ197-W197)</f>
        <v>0</v>
      </c>
      <c r="AE197">
        <f>2*0.95*5.67E-8*(((BQ197+$B$9)+273)^4-(W197+273)^4)</f>
        <v>0</v>
      </c>
      <c r="AF197">
        <f>U197+AE197+AC197+AD197</f>
        <v>0</v>
      </c>
      <c r="AG197">
        <f>BN197*AU197*(BI197-BH197*(1000-AU197*BK197)/(1000-AU197*BJ197))/(100*BB197)</f>
        <v>0</v>
      </c>
      <c r="AH197">
        <f>1000*BN197*AU197*(BJ197-BK197)/(100*BB197*(1000-AU197*BJ197))</f>
        <v>0</v>
      </c>
      <c r="AI197">
        <f>(AJ197 - AK197 - BO197*1E3/(8.314*(BQ197+273.15)) * AM197/BN197 * AL197) * BN197/(100*BB197) * (1000 - BK197)/1000</f>
        <v>0</v>
      </c>
      <c r="AJ197">
        <v>429.2376681425039</v>
      </c>
      <c r="AK197">
        <v>428.8410909090908</v>
      </c>
      <c r="AL197">
        <v>1.391180224350888E-06</v>
      </c>
      <c r="AM197">
        <v>61.35787655002243</v>
      </c>
      <c r="AN197">
        <f>(AP197 - AO197 + BO197*1E3/(8.314*(BQ197+273.15)) * AR197/BN197 * AQ197) * BN197/(100*BB197) * 1000/(1000 - AP197)</f>
        <v>0</v>
      </c>
      <c r="AO197">
        <v>21.55233535433212</v>
      </c>
      <c r="AP197">
        <v>21.53876223776225</v>
      </c>
      <c r="AQ197">
        <v>-3.838392427791139E-07</v>
      </c>
      <c r="AR197">
        <v>91.88205700752289</v>
      </c>
      <c r="AS197">
        <v>0</v>
      </c>
      <c r="AT197">
        <v>0</v>
      </c>
      <c r="AU197">
        <f>IF(AS197*$H$15&gt;=AW197,1.0,(AW197/(AW197-AS197*$H$15)))</f>
        <v>0</v>
      </c>
      <c r="AV197">
        <f>(AU197-1)*100</f>
        <v>0</v>
      </c>
      <c r="AW197">
        <f>MAX(0,($B$15+$C$15*BV197)/(1+$D$15*BV197)*BO197/(BQ197+273)*$E$15)</f>
        <v>0</v>
      </c>
      <c r="AX197">
        <f>$B$13*BW197+$C$13*BX197+$F$13*CI197*(1-CL197)</f>
        <v>0</v>
      </c>
      <c r="AY197">
        <f>AX197*AZ197</f>
        <v>0</v>
      </c>
      <c r="AZ197">
        <f>($B$13*$D$11+$C$13*$D$11+$F$13*((CV197+CN197)/MAX(CV197+CN197+CW197, 0.1)*$I$11+CW197/MAX(CV197+CN197+CW197, 0.1)*$J$11))/($B$13+$C$13+$F$13)</f>
        <v>0</v>
      </c>
      <c r="BA197">
        <f>($B$13*$K$11+$C$13*$K$11+$F$13*((CV197+CN197)/MAX(CV197+CN197+CW197, 0.1)*$P$11+CW197/MAX(CV197+CN197+CW197, 0.1)*$Q$11))/($B$13+$C$13+$F$13)</f>
        <v>0</v>
      </c>
      <c r="BB197">
        <v>6</v>
      </c>
      <c r="BC197">
        <v>0.5</v>
      </c>
      <c r="BD197" t="s">
        <v>358</v>
      </c>
      <c r="BE197">
        <v>2</v>
      </c>
      <c r="BF197" t="b">
        <v>1</v>
      </c>
      <c r="BG197">
        <v>1774682505.6</v>
      </c>
      <c r="BH197">
        <v>419.6042</v>
      </c>
      <c r="BI197">
        <v>419.9841</v>
      </c>
      <c r="BJ197">
        <v>21.53785</v>
      </c>
      <c r="BK197">
        <v>21.55211</v>
      </c>
      <c r="BL197">
        <v>419.9658000000001</v>
      </c>
      <c r="BM197">
        <v>21.24003</v>
      </c>
      <c r="BN197">
        <v>499.9984000000001</v>
      </c>
      <c r="BO197">
        <v>101.0227</v>
      </c>
      <c r="BP197">
        <v>0.09996012999999999</v>
      </c>
      <c r="BQ197">
        <v>26.61446</v>
      </c>
      <c r="BR197">
        <v>27.30667</v>
      </c>
      <c r="BS197">
        <v>999.9</v>
      </c>
      <c r="BT197">
        <v>0</v>
      </c>
      <c r="BU197">
        <v>0</v>
      </c>
      <c r="BV197">
        <v>9998.567999999999</v>
      </c>
      <c r="BW197">
        <v>0</v>
      </c>
      <c r="BX197">
        <v>0.3833920000000001</v>
      </c>
      <c r="BY197">
        <v>-0.379837</v>
      </c>
      <c r="BZ197">
        <v>428.8407</v>
      </c>
      <c r="CA197">
        <v>429.2351</v>
      </c>
      <c r="CB197">
        <v>-0.01428281</v>
      </c>
      <c r="CC197">
        <v>419.9841</v>
      </c>
      <c r="CD197">
        <v>21.55211</v>
      </c>
      <c r="CE197">
        <v>2.17581</v>
      </c>
      <c r="CF197">
        <v>2.177254</v>
      </c>
      <c r="CG197">
        <v>18.78533</v>
      </c>
      <c r="CH197">
        <v>18.79593</v>
      </c>
      <c r="CI197">
        <v>1200.004</v>
      </c>
      <c r="CJ197">
        <v>0</v>
      </c>
      <c r="CK197">
        <v>1</v>
      </c>
      <c r="CL197">
        <v>0</v>
      </c>
      <c r="CM197">
        <v>1.61987</v>
      </c>
      <c r="CN197">
        <v>0</v>
      </c>
      <c r="CO197">
        <v>63.83159999999999</v>
      </c>
      <c r="CP197">
        <v>6138.812</v>
      </c>
      <c r="CQ197">
        <v>37.59350000000001</v>
      </c>
      <c r="CR197">
        <v>39.312</v>
      </c>
      <c r="CS197">
        <v>38.562</v>
      </c>
      <c r="CT197">
        <v>37.875</v>
      </c>
      <c r="CU197">
        <v>37.8309</v>
      </c>
      <c r="CV197">
        <v>0</v>
      </c>
      <c r="CW197">
        <v>1200.004</v>
      </c>
      <c r="CX197">
        <v>0</v>
      </c>
      <c r="CY197">
        <v>1774682507</v>
      </c>
      <c r="CZ197">
        <v>0</v>
      </c>
      <c r="DA197">
        <v>1774666326.5</v>
      </c>
      <c r="DB197" t="s">
        <v>359</v>
      </c>
      <c r="DC197">
        <v>1774666322</v>
      </c>
      <c r="DD197">
        <v>1774666326.5</v>
      </c>
      <c r="DE197">
        <v>2</v>
      </c>
      <c r="DF197">
        <v>0.343</v>
      </c>
      <c r="DG197">
        <v>-0.026</v>
      </c>
      <c r="DH197">
        <v>-0.36</v>
      </c>
      <c r="DI197">
        <v>0.298</v>
      </c>
      <c r="DJ197">
        <v>420</v>
      </c>
      <c r="DK197">
        <v>22</v>
      </c>
      <c r="DL197">
        <v>0.17</v>
      </c>
      <c r="DM197">
        <v>0.02</v>
      </c>
      <c r="DN197">
        <v>-0.39142385</v>
      </c>
      <c r="DO197">
        <v>-0.06220554596622846</v>
      </c>
      <c r="DP197">
        <v>0.03157120753435794</v>
      </c>
      <c r="DQ197">
        <v>1</v>
      </c>
      <c r="DR197">
        <v>-0.0147429475</v>
      </c>
      <c r="DS197">
        <v>0.003900329831144479</v>
      </c>
      <c r="DT197">
        <v>0.0007170527034282416</v>
      </c>
      <c r="DU197">
        <v>1</v>
      </c>
      <c r="DV197">
        <v>2</v>
      </c>
      <c r="DW197">
        <v>2</v>
      </c>
      <c r="DX197" t="s">
        <v>360</v>
      </c>
      <c r="DY197">
        <v>3.13047</v>
      </c>
      <c r="DZ197">
        <v>2.80647</v>
      </c>
      <c r="EA197">
        <v>0.09975680000000001</v>
      </c>
      <c r="EB197">
        <v>0.0994638</v>
      </c>
      <c r="EC197">
        <v>0.105981</v>
      </c>
      <c r="ED197">
        <v>0.105719</v>
      </c>
      <c r="EE197">
        <v>21149.1</v>
      </c>
      <c r="EF197">
        <v>27419</v>
      </c>
      <c r="EG197">
        <v>26447.6</v>
      </c>
      <c r="EH197">
        <v>33000.2</v>
      </c>
      <c r="EI197">
        <v>34925</v>
      </c>
      <c r="EJ197">
        <v>40304.4</v>
      </c>
      <c r="EK197">
        <v>41096.7</v>
      </c>
      <c r="EL197">
        <v>46059.8</v>
      </c>
      <c r="EM197">
        <v>2.0348</v>
      </c>
      <c r="EN197">
        <v>2.00067</v>
      </c>
      <c r="EO197">
        <v>0.104159</v>
      </c>
      <c r="EP197">
        <v>0</v>
      </c>
      <c r="EQ197">
        <v>25.6036</v>
      </c>
      <c r="ER197">
        <v>999.9</v>
      </c>
      <c r="ES197">
        <v>67.5</v>
      </c>
      <c r="ET197">
        <v>27.4</v>
      </c>
      <c r="EU197">
        <v>24.4803</v>
      </c>
      <c r="EV197">
        <v>60.8326</v>
      </c>
      <c r="EW197">
        <v>31.7107</v>
      </c>
      <c r="EX197">
        <v>1</v>
      </c>
      <c r="EY197">
        <v>0.292675</v>
      </c>
      <c r="EZ197">
        <v>0.420795</v>
      </c>
      <c r="FA197">
        <v>20.2785</v>
      </c>
      <c r="FB197">
        <v>5.18839</v>
      </c>
      <c r="FC197">
        <v>11.9441</v>
      </c>
      <c r="FD197">
        <v>4.95535</v>
      </c>
      <c r="FE197">
        <v>3.285</v>
      </c>
      <c r="FF197">
        <v>9999</v>
      </c>
      <c r="FG197">
        <v>9999</v>
      </c>
      <c r="FH197">
        <v>9999</v>
      </c>
      <c r="FI197">
        <v>999.9</v>
      </c>
      <c r="FJ197">
        <v>1.86127</v>
      </c>
      <c r="FK197">
        <v>1.86264</v>
      </c>
      <c r="FL197">
        <v>1.86004</v>
      </c>
      <c r="FM197">
        <v>1.85837</v>
      </c>
      <c r="FN197">
        <v>1.86215</v>
      </c>
      <c r="FO197">
        <v>1.85886</v>
      </c>
      <c r="FP197">
        <v>1.85791</v>
      </c>
      <c r="FQ197">
        <v>1.86081</v>
      </c>
      <c r="FR197">
        <v>0</v>
      </c>
      <c r="FS197">
        <v>0</v>
      </c>
      <c r="FT197">
        <v>0</v>
      </c>
      <c r="FU197">
        <v>4.5</v>
      </c>
      <c r="FV197" t="s">
        <v>361</v>
      </c>
      <c r="FW197" t="s">
        <v>362</v>
      </c>
      <c r="FX197" t="s">
        <v>363</v>
      </c>
      <c r="FY197" t="s">
        <v>364</v>
      </c>
      <c r="FZ197" t="s">
        <v>364</v>
      </c>
      <c r="GA197" t="s">
        <v>363</v>
      </c>
      <c r="GB197">
        <v>0</v>
      </c>
      <c r="GC197">
        <v>100</v>
      </c>
      <c r="GD197">
        <v>100</v>
      </c>
      <c r="GE197">
        <v>-0.361</v>
      </c>
      <c r="GF197">
        <v>0.2978</v>
      </c>
      <c r="GG197">
        <v>-1.589593225013521</v>
      </c>
      <c r="GH197">
        <v>0.00192992804097616</v>
      </c>
      <c r="GI197">
        <v>3.244687122451424E-06</v>
      </c>
      <c r="GJ197">
        <v>-2.087531120305573E-09</v>
      </c>
      <c r="GK197">
        <v>0.05776174702018427</v>
      </c>
      <c r="GL197">
        <v>0.005089068596103195</v>
      </c>
      <c r="GM197">
        <v>0.0003257216593697226</v>
      </c>
      <c r="GN197">
        <v>-1.562898368296355E-06</v>
      </c>
      <c r="GO197">
        <v>0</v>
      </c>
      <c r="GP197">
        <v>1257</v>
      </c>
      <c r="GQ197">
        <v>1</v>
      </c>
      <c r="GR197">
        <v>31</v>
      </c>
      <c r="GS197">
        <v>269.8</v>
      </c>
      <c r="GT197">
        <v>269.7</v>
      </c>
      <c r="GU197">
        <v>1.07788</v>
      </c>
      <c r="GV197">
        <v>2.38403</v>
      </c>
      <c r="GW197">
        <v>1.44775</v>
      </c>
      <c r="GX197">
        <v>2.20337</v>
      </c>
      <c r="GY197">
        <v>1.44653</v>
      </c>
      <c r="GZ197">
        <v>2.36938</v>
      </c>
      <c r="HA197">
        <v>33.1769</v>
      </c>
      <c r="HB197">
        <v>14.7274</v>
      </c>
      <c r="HC197">
        <v>18</v>
      </c>
      <c r="HD197">
        <v>531.713</v>
      </c>
      <c r="HE197">
        <v>523.078</v>
      </c>
      <c r="HF197">
        <v>24.9996</v>
      </c>
      <c r="HG197">
        <v>30.7279</v>
      </c>
      <c r="HH197">
        <v>30.0001</v>
      </c>
      <c r="HI197">
        <v>31.0781</v>
      </c>
      <c r="HJ197">
        <v>31.0821</v>
      </c>
      <c r="HK197">
        <v>21.5649</v>
      </c>
      <c r="HL197">
        <v>20.0583</v>
      </c>
      <c r="HM197">
        <v>100</v>
      </c>
      <c r="HN197">
        <v>25</v>
      </c>
      <c r="HO197">
        <v>420</v>
      </c>
      <c r="HP197">
        <v>21.5</v>
      </c>
      <c r="HQ197">
        <v>103.145</v>
      </c>
      <c r="HR197">
        <v>102.021</v>
      </c>
    </row>
    <row r="198" spans="1:226">
      <c r="A198">
        <v>180</v>
      </c>
      <c r="B198">
        <v>1774682512.5</v>
      </c>
      <c r="C198">
        <v>766.5</v>
      </c>
      <c r="D198" t="s">
        <v>722</v>
      </c>
      <c r="E198" t="s">
        <v>723</v>
      </c>
      <c r="F198">
        <v>5</v>
      </c>
      <c r="I198">
        <v>1774682509.6</v>
      </c>
      <c r="J198">
        <f>(K198)/1000</f>
        <v>0</v>
      </c>
      <c r="K198">
        <f>IF(BF198, AN198, AH198)</f>
        <v>0</v>
      </c>
      <c r="L198">
        <f>IF(BF198, AI198, AG198)</f>
        <v>0</v>
      </c>
      <c r="M198">
        <f>BH198 - IF(AU198&gt;1, L198*BB198*100.0/(AW198), 0)</f>
        <v>0</v>
      </c>
      <c r="N198">
        <f>((T198-J198/2)*M198-L198)/(T198+J198/2)</f>
        <v>0</v>
      </c>
      <c r="O198">
        <f>N198*(BO198+BP198)/1000.0</f>
        <v>0</v>
      </c>
      <c r="P198">
        <f>(BH198 - IF(AU198&gt;1, L198*BB198*100.0/(AW198), 0))*(BO198+BP198)/1000.0</f>
        <v>0</v>
      </c>
      <c r="Q198">
        <f>2.0/((1/S198-1/R198)+SIGN(S198)*SQRT((1/S198-1/R198)*(1/S198-1/R198) + 4*BC198/((BC198+1)*(BC198+1))*(2*1/S198*1/R198-1/R198*1/R198)))</f>
        <v>0</v>
      </c>
      <c r="R198">
        <f>IF(LEFT(BD198,1)&lt;&gt;"0",IF(LEFT(BD198,1)="1",3.0,BE198),$D$5+$E$5*(BV198*BO198/($K$5*1000))+$F$5*(BV198*BO198/($K$5*1000))*MAX(MIN(BB198,$J$5),$I$5)*MAX(MIN(BB198,$J$5),$I$5)+$G$5*MAX(MIN(BB198,$J$5),$I$5)*(BV198*BO198/($K$5*1000))+$H$5*(BV198*BO198/($K$5*1000))*(BV198*BO198/($K$5*1000)))</f>
        <v>0</v>
      </c>
      <c r="S198">
        <f>J198*(1000-(1000*0.61365*exp(17.502*W198/(240.97+W198))/(BO198+BP198)+BJ198)/2)/(1000*0.61365*exp(17.502*W198/(240.97+W198))/(BO198+BP198)-BJ198)</f>
        <v>0</v>
      </c>
      <c r="T198">
        <f>1/((BC198+1)/(Q198/1.6)+1/(R198/1.37)) + BC198/((BC198+1)/(Q198/1.6) + BC198/(R198/1.37))</f>
        <v>0</v>
      </c>
      <c r="U198">
        <f>(AX198*BA198)</f>
        <v>0</v>
      </c>
      <c r="V198">
        <f>(BQ198+(U198+2*0.95*5.67E-8*(((BQ198+$B$9)+273)^4-(BQ198+273)^4)-44100*J198)/(1.84*29.3*R198+8*0.95*5.67E-8*(BQ198+273)^3))</f>
        <v>0</v>
      </c>
      <c r="W198">
        <f>($C$9*BR198+$D$9*BS198+$E$9*V198)</f>
        <v>0</v>
      </c>
      <c r="X198">
        <f>0.61365*exp(17.502*W198/(240.97+W198))</f>
        <v>0</v>
      </c>
      <c r="Y198">
        <f>(Z198/AA198*100)</f>
        <v>0</v>
      </c>
      <c r="Z198">
        <f>BJ198*(BO198+BP198)/1000</f>
        <v>0</v>
      </c>
      <c r="AA198">
        <f>0.61365*exp(17.502*BQ198/(240.97+BQ198))</f>
        <v>0</v>
      </c>
      <c r="AB198">
        <f>(X198-BJ198*(BO198+BP198)/1000)</f>
        <v>0</v>
      </c>
      <c r="AC198">
        <f>(-J198*44100)</f>
        <v>0</v>
      </c>
      <c r="AD198">
        <f>2*29.3*R198*0.92*(BQ198-W198)</f>
        <v>0</v>
      </c>
      <c r="AE198">
        <f>2*0.95*5.67E-8*(((BQ198+$B$9)+273)^4-(W198+273)^4)</f>
        <v>0</v>
      </c>
      <c r="AF198">
        <f>U198+AE198+AC198+AD198</f>
        <v>0</v>
      </c>
      <c r="AG198">
        <f>BN198*AU198*(BI198-BH198*(1000-AU198*BK198)/(1000-AU198*BJ198))/(100*BB198)</f>
        <v>0</v>
      </c>
      <c r="AH198">
        <f>1000*BN198*AU198*(BJ198-BK198)/(100*BB198*(1000-AU198*BJ198))</f>
        <v>0</v>
      </c>
      <c r="AI198">
        <f>(AJ198 - AK198 - BO198*1E3/(8.314*(BQ198+273.15)) * AM198/BN198 * AL198) * BN198/(100*BB198) * (1000 - BK198)/1000</f>
        <v>0</v>
      </c>
      <c r="AJ198">
        <v>429.2251587070072</v>
      </c>
      <c r="AK198">
        <v>428.8761515151514</v>
      </c>
      <c r="AL198">
        <v>2.245326607864094E-05</v>
      </c>
      <c r="AM198">
        <v>61.35787655002243</v>
      </c>
      <c r="AN198">
        <f>(AP198 - AO198 + BO198*1E3/(8.314*(BQ198+273.15)) * AR198/BN198 * AQ198) * BN198/(100*BB198) * 1000/(1000 - AP198)</f>
        <v>0</v>
      </c>
      <c r="AO198">
        <v>21.55245122358575</v>
      </c>
      <c r="AP198">
        <v>21.53815244755246</v>
      </c>
      <c r="AQ198">
        <v>-7.557516926757809E-07</v>
      </c>
      <c r="AR198">
        <v>91.88205700752289</v>
      </c>
      <c r="AS198">
        <v>0</v>
      </c>
      <c r="AT198">
        <v>0</v>
      </c>
      <c r="AU198">
        <f>IF(AS198*$H$15&gt;=AW198,1.0,(AW198/(AW198-AS198*$H$15)))</f>
        <v>0</v>
      </c>
      <c r="AV198">
        <f>(AU198-1)*100</f>
        <v>0</v>
      </c>
      <c r="AW198">
        <f>MAX(0,($B$15+$C$15*BV198)/(1+$D$15*BV198)*BO198/(BQ198+273)*$E$15)</f>
        <v>0</v>
      </c>
      <c r="AX198">
        <f>$B$13*BW198+$C$13*BX198+$F$13*CI198*(1-CL198)</f>
        <v>0</v>
      </c>
      <c r="AY198">
        <f>AX198*AZ198</f>
        <v>0</v>
      </c>
      <c r="AZ198">
        <f>($B$13*$D$11+$C$13*$D$11+$F$13*((CV198+CN198)/MAX(CV198+CN198+CW198, 0.1)*$I$11+CW198/MAX(CV198+CN198+CW198, 0.1)*$J$11))/($B$13+$C$13+$F$13)</f>
        <v>0</v>
      </c>
      <c r="BA198">
        <f>($B$13*$K$11+$C$13*$K$11+$F$13*((CV198+CN198)/MAX(CV198+CN198+CW198, 0.1)*$P$11+CW198/MAX(CV198+CN198+CW198, 0.1)*$Q$11))/($B$13+$C$13+$F$13)</f>
        <v>0</v>
      </c>
      <c r="BB198">
        <v>6</v>
      </c>
      <c r="BC198">
        <v>0.5</v>
      </c>
      <c r="BD198" t="s">
        <v>358</v>
      </c>
      <c r="BE198">
        <v>2</v>
      </c>
      <c r="BF198" t="b">
        <v>1</v>
      </c>
      <c r="BG198">
        <v>1774682509.6</v>
      </c>
      <c r="BH198">
        <v>419.6129</v>
      </c>
      <c r="BI198">
        <v>419.9734999999999</v>
      </c>
      <c r="BJ198">
        <v>21.53812</v>
      </c>
      <c r="BK198">
        <v>21.55237</v>
      </c>
      <c r="BL198">
        <v>419.9745</v>
      </c>
      <c r="BM198">
        <v>21.2403</v>
      </c>
      <c r="BN198">
        <v>499.9763</v>
      </c>
      <c r="BO198">
        <v>101.0229</v>
      </c>
      <c r="BP198">
        <v>0.09988061000000001</v>
      </c>
      <c r="BQ198">
        <v>26.61521</v>
      </c>
      <c r="BR198">
        <v>27.30801</v>
      </c>
      <c r="BS198">
        <v>999.9</v>
      </c>
      <c r="BT198">
        <v>0</v>
      </c>
      <c r="BU198">
        <v>0</v>
      </c>
      <c r="BV198">
        <v>10010.365</v>
      </c>
      <c r="BW198">
        <v>0</v>
      </c>
      <c r="BX198">
        <v>0.3833920000000001</v>
      </c>
      <c r="BY198">
        <v>-0.3605073</v>
      </c>
      <c r="BZ198">
        <v>428.8496</v>
      </c>
      <c r="CA198">
        <v>429.2242</v>
      </c>
      <c r="CB198">
        <v>-0.01425704</v>
      </c>
      <c r="CC198">
        <v>419.9734999999999</v>
      </c>
      <c r="CD198">
        <v>21.55237</v>
      </c>
      <c r="CE198">
        <v>2.175842</v>
      </c>
      <c r="CF198">
        <v>2.177283</v>
      </c>
      <c r="CG198">
        <v>18.78555</v>
      </c>
      <c r="CH198">
        <v>18.79614</v>
      </c>
      <c r="CI198">
        <v>1200.009</v>
      </c>
      <c r="CJ198">
        <v>0</v>
      </c>
      <c r="CK198">
        <v>1</v>
      </c>
      <c r="CL198">
        <v>0</v>
      </c>
      <c r="CM198">
        <v>1.64478</v>
      </c>
      <c r="CN198">
        <v>0</v>
      </c>
      <c r="CO198">
        <v>63.89077</v>
      </c>
      <c r="CP198">
        <v>6138.843999999999</v>
      </c>
      <c r="CQ198">
        <v>37.562</v>
      </c>
      <c r="CR198">
        <v>39.312</v>
      </c>
      <c r="CS198">
        <v>38.531</v>
      </c>
      <c r="CT198">
        <v>37.875</v>
      </c>
      <c r="CU198">
        <v>37.812</v>
      </c>
      <c r="CV198">
        <v>0</v>
      </c>
      <c r="CW198">
        <v>1200.009</v>
      </c>
      <c r="CX198">
        <v>0</v>
      </c>
      <c r="CY198">
        <v>1774682510.6</v>
      </c>
      <c r="CZ198">
        <v>0</v>
      </c>
      <c r="DA198">
        <v>1774666326.5</v>
      </c>
      <c r="DB198" t="s">
        <v>359</v>
      </c>
      <c r="DC198">
        <v>1774666322</v>
      </c>
      <c r="DD198">
        <v>1774666326.5</v>
      </c>
      <c r="DE198">
        <v>2</v>
      </c>
      <c r="DF198">
        <v>0.343</v>
      </c>
      <c r="DG198">
        <v>-0.026</v>
      </c>
      <c r="DH198">
        <v>-0.36</v>
      </c>
      <c r="DI198">
        <v>0.298</v>
      </c>
      <c r="DJ198">
        <v>420</v>
      </c>
      <c r="DK198">
        <v>22</v>
      </c>
      <c r="DL198">
        <v>0.17</v>
      </c>
      <c r="DM198">
        <v>0.02</v>
      </c>
      <c r="DN198">
        <v>-0.392340125</v>
      </c>
      <c r="DO198">
        <v>0.1731572195121966</v>
      </c>
      <c r="DP198">
        <v>0.03038505892061714</v>
      </c>
      <c r="DQ198">
        <v>0</v>
      </c>
      <c r="DR198">
        <v>-0.0146248825</v>
      </c>
      <c r="DS198">
        <v>0.003539080300187644</v>
      </c>
      <c r="DT198">
        <v>0.0007146278877456085</v>
      </c>
      <c r="DU198">
        <v>1</v>
      </c>
      <c r="DV198">
        <v>1</v>
      </c>
      <c r="DW198">
        <v>2</v>
      </c>
      <c r="DX198" t="s">
        <v>367</v>
      </c>
      <c r="DY198">
        <v>3.13041</v>
      </c>
      <c r="DZ198">
        <v>2.8065</v>
      </c>
      <c r="EA198">
        <v>0.0997561</v>
      </c>
      <c r="EB198">
        <v>0.0994712</v>
      </c>
      <c r="EC198">
        <v>0.105982</v>
      </c>
      <c r="ED198">
        <v>0.105718</v>
      </c>
      <c r="EE198">
        <v>21149.2</v>
      </c>
      <c r="EF198">
        <v>27418.6</v>
      </c>
      <c r="EG198">
        <v>26447.7</v>
      </c>
      <c r="EH198">
        <v>32999.9</v>
      </c>
      <c r="EI198">
        <v>34925.1</v>
      </c>
      <c r="EJ198">
        <v>40304</v>
      </c>
      <c r="EK198">
        <v>41096.8</v>
      </c>
      <c r="EL198">
        <v>46059.3</v>
      </c>
      <c r="EM198">
        <v>2.03465</v>
      </c>
      <c r="EN198">
        <v>2.0007</v>
      </c>
      <c r="EO198">
        <v>0.10414</v>
      </c>
      <c r="EP198">
        <v>0</v>
      </c>
      <c r="EQ198">
        <v>25.6008</v>
      </c>
      <c r="ER198">
        <v>999.9</v>
      </c>
      <c r="ES198">
        <v>67.5</v>
      </c>
      <c r="ET198">
        <v>27.4</v>
      </c>
      <c r="EU198">
        <v>24.4824</v>
      </c>
      <c r="EV198">
        <v>61.0326</v>
      </c>
      <c r="EW198">
        <v>31.8229</v>
      </c>
      <c r="EX198">
        <v>1</v>
      </c>
      <c r="EY198">
        <v>0.29282</v>
      </c>
      <c r="EZ198">
        <v>0.419632</v>
      </c>
      <c r="FA198">
        <v>20.2786</v>
      </c>
      <c r="FB198">
        <v>5.18794</v>
      </c>
      <c r="FC198">
        <v>11.9441</v>
      </c>
      <c r="FD198">
        <v>4.9557</v>
      </c>
      <c r="FE198">
        <v>3.285</v>
      </c>
      <c r="FF198">
        <v>9999</v>
      </c>
      <c r="FG198">
        <v>9999</v>
      </c>
      <c r="FH198">
        <v>9999</v>
      </c>
      <c r="FI198">
        <v>999.9</v>
      </c>
      <c r="FJ198">
        <v>1.86127</v>
      </c>
      <c r="FK198">
        <v>1.86264</v>
      </c>
      <c r="FL198">
        <v>1.86005</v>
      </c>
      <c r="FM198">
        <v>1.85837</v>
      </c>
      <c r="FN198">
        <v>1.86217</v>
      </c>
      <c r="FO198">
        <v>1.85885</v>
      </c>
      <c r="FP198">
        <v>1.85791</v>
      </c>
      <c r="FQ198">
        <v>1.86081</v>
      </c>
      <c r="FR198">
        <v>0</v>
      </c>
      <c r="FS198">
        <v>0</v>
      </c>
      <c r="FT198">
        <v>0</v>
      </c>
      <c r="FU198">
        <v>4.5</v>
      </c>
      <c r="FV198" t="s">
        <v>361</v>
      </c>
      <c r="FW198" t="s">
        <v>362</v>
      </c>
      <c r="FX198" t="s">
        <v>363</v>
      </c>
      <c r="FY198" t="s">
        <v>364</v>
      </c>
      <c r="FZ198" t="s">
        <v>364</v>
      </c>
      <c r="GA198" t="s">
        <v>363</v>
      </c>
      <c r="GB198">
        <v>0</v>
      </c>
      <c r="GC198">
        <v>100</v>
      </c>
      <c r="GD198">
        <v>100</v>
      </c>
      <c r="GE198">
        <v>-0.362</v>
      </c>
      <c r="GF198">
        <v>0.2979</v>
      </c>
      <c r="GG198">
        <v>-1.589593225013521</v>
      </c>
      <c r="GH198">
        <v>0.00192992804097616</v>
      </c>
      <c r="GI198">
        <v>3.244687122451424E-06</v>
      </c>
      <c r="GJ198">
        <v>-2.087531120305573E-09</v>
      </c>
      <c r="GK198">
        <v>0.05776174702018427</v>
      </c>
      <c r="GL198">
        <v>0.005089068596103195</v>
      </c>
      <c r="GM198">
        <v>0.0003257216593697226</v>
      </c>
      <c r="GN198">
        <v>-1.562898368296355E-06</v>
      </c>
      <c r="GO198">
        <v>0</v>
      </c>
      <c r="GP198">
        <v>1257</v>
      </c>
      <c r="GQ198">
        <v>1</v>
      </c>
      <c r="GR198">
        <v>31</v>
      </c>
      <c r="GS198">
        <v>269.8</v>
      </c>
      <c r="GT198">
        <v>269.8</v>
      </c>
      <c r="GU198">
        <v>1.07788</v>
      </c>
      <c r="GV198">
        <v>2.38281</v>
      </c>
      <c r="GW198">
        <v>1.44775</v>
      </c>
      <c r="GX198">
        <v>2.20337</v>
      </c>
      <c r="GY198">
        <v>1.44653</v>
      </c>
      <c r="GZ198">
        <v>2.37793</v>
      </c>
      <c r="HA198">
        <v>33.1992</v>
      </c>
      <c r="HB198">
        <v>14.7274</v>
      </c>
      <c r="HC198">
        <v>18</v>
      </c>
      <c r="HD198">
        <v>531.6180000000001</v>
      </c>
      <c r="HE198">
        <v>523.095</v>
      </c>
      <c r="HF198">
        <v>24.9996</v>
      </c>
      <c r="HG198">
        <v>30.7279</v>
      </c>
      <c r="HH198">
        <v>30.0001</v>
      </c>
      <c r="HI198">
        <v>31.0781</v>
      </c>
      <c r="HJ198">
        <v>31.0821</v>
      </c>
      <c r="HK198">
        <v>21.5657</v>
      </c>
      <c r="HL198">
        <v>20.0583</v>
      </c>
      <c r="HM198">
        <v>100</v>
      </c>
      <c r="HN198">
        <v>25</v>
      </c>
      <c r="HO198">
        <v>420</v>
      </c>
      <c r="HP198">
        <v>21.5</v>
      </c>
      <c r="HQ198">
        <v>103.145</v>
      </c>
      <c r="HR198">
        <v>102.02</v>
      </c>
    </row>
    <row r="199" spans="1:226">
      <c r="A199">
        <v>181</v>
      </c>
      <c r="B199">
        <v>1774682516.5</v>
      </c>
      <c r="C199">
        <v>770.5</v>
      </c>
      <c r="D199" t="s">
        <v>724</v>
      </c>
      <c r="E199" t="s">
        <v>725</v>
      </c>
      <c r="F199">
        <v>5</v>
      </c>
      <c r="I199">
        <v>1774682513.6</v>
      </c>
      <c r="J199">
        <f>(K199)/1000</f>
        <v>0</v>
      </c>
      <c r="K199">
        <f>IF(BF199, AN199, AH199)</f>
        <v>0</v>
      </c>
      <c r="L199">
        <f>IF(BF199, AI199, AG199)</f>
        <v>0</v>
      </c>
      <c r="M199">
        <f>BH199 - IF(AU199&gt;1, L199*BB199*100.0/(AW199), 0)</f>
        <v>0</v>
      </c>
      <c r="N199">
        <f>((T199-J199/2)*M199-L199)/(T199+J199/2)</f>
        <v>0</v>
      </c>
      <c r="O199">
        <f>N199*(BO199+BP199)/1000.0</f>
        <v>0</v>
      </c>
      <c r="P199">
        <f>(BH199 - IF(AU199&gt;1, L199*BB199*100.0/(AW199), 0))*(BO199+BP199)/1000.0</f>
        <v>0</v>
      </c>
      <c r="Q199">
        <f>2.0/((1/S199-1/R199)+SIGN(S199)*SQRT((1/S199-1/R199)*(1/S199-1/R199) + 4*BC199/((BC199+1)*(BC199+1))*(2*1/S199*1/R199-1/R199*1/R199)))</f>
        <v>0</v>
      </c>
      <c r="R199">
        <f>IF(LEFT(BD199,1)&lt;&gt;"0",IF(LEFT(BD199,1)="1",3.0,BE199),$D$5+$E$5*(BV199*BO199/($K$5*1000))+$F$5*(BV199*BO199/($K$5*1000))*MAX(MIN(BB199,$J$5),$I$5)*MAX(MIN(BB199,$J$5),$I$5)+$G$5*MAX(MIN(BB199,$J$5),$I$5)*(BV199*BO199/($K$5*1000))+$H$5*(BV199*BO199/($K$5*1000))*(BV199*BO199/($K$5*1000)))</f>
        <v>0</v>
      </c>
      <c r="S199">
        <f>J199*(1000-(1000*0.61365*exp(17.502*W199/(240.97+W199))/(BO199+BP199)+BJ199)/2)/(1000*0.61365*exp(17.502*W199/(240.97+W199))/(BO199+BP199)-BJ199)</f>
        <v>0</v>
      </c>
      <c r="T199">
        <f>1/((BC199+1)/(Q199/1.6)+1/(R199/1.37)) + BC199/((BC199+1)/(Q199/1.6) + BC199/(R199/1.37))</f>
        <v>0</v>
      </c>
      <c r="U199">
        <f>(AX199*BA199)</f>
        <v>0</v>
      </c>
      <c r="V199">
        <f>(BQ199+(U199+2*0.95*5.67E-8*(((BQ199+$B$9)+273)^4-(BQ199+273)^4)-44100*J199)/(1.84*29.3*R199+8*0.95*5.67E-8*(BQ199+273)^3))</f>
        <v>0</v>
      </c>
      <c r="W199">
        <f>($C$9*BR199+$D$9*BS199+$E$9*V199)</f>
        <v>0</v>
      </c>
      <c r="X199">
        <f>0.61365*exp(17.502*W199/(240.97+W199))</f>
        <v>0</v>
      </c>
      <c r="Y199">
        <f>(Z199/AA199*100)</f>
        <v>0</v>
      </c>
      <c r="Z199">
        <f>BJ199*(BO199+BP199)/1000</f>
        <v>0</v>
      </c>
      <c r="AA199">
        <f>0.61365*exp(17.502*BQ199/(240.97+BQ199))</f>
        <v>0</v>
      </c>
      <c r="AB199">
        <f>(X199-BJ199*(BO199+BP199)/1000)</f>
        <v>0</v>
      </c>
      <c r="AC199">
        <f>(-J199*44100)</f>
        <v>0</v>
      </c>
      <c r="AD199">
        <f>2*29.3*R199*0.92*(BQ199-W199)</f>
        <v>0</v>
      </c>
      <c r="AE199">
        <f>2*0.95*5.67E-8*(((BQ199+$B$9)+273)^4-(W199+273)^4)</f>
        <v>0</v>
      </c>
      <c r="AF199">
        <f>U199+AE199+AC199+AD199</f>
        <v>0</v>
      </c>
      <c r="AG199">
        <f>BN199*AU199*(BI199-BH199*(1000-AU199*BK199)/(1000-AU199*BJ199))/(100*BB199)</f>
        <v>0</v>
      </c>
      <c r="AH199">
        <f>1000*BN199*AU199*(BJ199-BK199)/(100*BB199*(1000-AU199*BJ199))</f>
        <v>0</v>
      </c>
      <c r="AI199">
        <f>(AJ199 - AK199 - BO199*1E3/(8.314*(BQ199+273.15)) * AM199/BN199 * AL199) * BN199/(100*BB199) * (1000 - BK199)/1000</f>
        <v>0</v>
      </c>
      <c r="AJ199">
        <v>429.2438847485161</v>
      </c>
      <c r="AK199">
        <v>428.8680303030303</v>
      </c>
      <c r="AL199">
        <v>6.292844619027036E-06</v>
      </c>
      <c r="AM199">
        <v>61.35787655002243</v>
      </c>
      <c r="AN199">
        <f>(AP199 - AO199 + BO199*1E3/(8.314*(BQ199+273.15)) * AR199/BN199 * AQ199) * BN199/(100*BB199) * 1000/(1000 - AP199)</f>
        <v>0</v>
      </c>
      <c r="AO199">
        <v>21.55276757506149</v>
      </c>
      <c r="AP199">
        <v>21.53862937062939</v>
      </c>
      <c r="AQ199">
        <v>1.797396726629034E-06</v>
      </c>
      <c r="AR199">
        <v>91.88205700752289</v>
      </c>
      <c r="AS199">
        <v>0</v>
      </c>
      <c r="AT199">
        <v>0</v>
      </c>
      <c r="AU199">
        <f>IF(AS199*$H$15&gt;=AW199,1.0,(AW199/(AW199-AS199*$H$15)))</f>
        <v>0</v>
      </c>
      <c r="AV199">
        <f>(AU199-1)*100</f>
        <v>0</v>
      </c>
      <c r="AW199">
        <f>MAX(0,($B$15+$C$15*BV199)/(1+$D$15*BV199)*BO199/(BQ199+273)*$E$15)</f>
        <v>0</v>
      </c>
      <c r="AX199">
        <f>$B$13*BW199+$C$13*BX199+$F$13*CI199*(1-CL199)</f>
        <v>0</v>
      </c>
      <c r="AY199">
        <f>AX199*AZ199</f>
        <v>0</v>
      </c>
      <c r="AZ199">
        <f>($B$13*$D$11+$C$13*$D$11+$F$13*((CV199+CN199)/MAX(CV199+CN199+CW199, 0.1)*$I$11+CW199/MAX(CV199+CN199+CW199, 0.1)*$J$11))/($B$13+$C$13+$F$13)</f>
        <v>0</v>
      </c>
      <c r="BA199">
        <f>($B$13*$K$11+$C$13*$K$11+$F$13*((CV199+CN199)/MAX(CV199+CN199+CW199, 0.1)*$P$11+CW199/MAX(CV199+CN199+CW199, 0.1)*$Q$11))/($B$13+$C$13+$F$13)</f>
        <v>0</v>
      </c>
      <c r="BB199">
        <v>6</v>
      </c>
      <c r="BC199">
        <v>0.5</v>
      </c>
      <c r="BD199" t="s">
        <v>358</v>
      </c>
      <c r="BE199">
        <v>2</v>
      </c>
      <c r="BF199" t="b">
        <v>1</v>
      </c>
      <c r="BG199">
        <v>1774682513.6</v>
      </c>
      <c r="BH199">
        <v>419.6206</v>
      </c>
      <c r="BI199">
        <v>420.0019</v>
      </c>
      <c r="BJ199">
        <v>21.53871</v>
      </c>
      <c r="BK199">
        <v>21.55314</v>
      </c>
      <c r="BL199">
        <v>419.9824</v>
      </c>
      <c r="BM199">
        <v>21.24089</v>
      </c>
      <c r="BN199">
        <v>499.9854</v>
      </c>
      <c r="BO199">
        <v>101.0211</v>
      </c>
      <c r="BP199">
        <v>0.10009825</v>
      </c>
      <c r="BQ199">
        <v>26.61267</v>
      </c>
      <c r="BR199">
        <v>27.30795000000001</v>
      </c>
      <c r="BS199">
        <v>999.9</v>
      </c>
      <c r="BT199">
        <v>0</v>
      </c>
      <c r="BU199">
        <v>0</v>
      </c>
      <c r="BV199">
        <v>9991.435000000001</v>
      </c>
      <c r="BW199">
        <v>0</v>
      </c>
      <c r="BX199">
        <v>0.3833920000000001</v>
      </c>
      <c r="BY199">
        <v>-0.381131</v>
      </c>
      <c r="BZ199">
        <v>428.8577</v>
      </c>
      <c r="CA199">
        <v>429.2538000000001</v>
      </c>
      <c r="CB199">
        <v>-0.01442433</v>
      </c>
      <c r="CC199">
        <v>420.0019</v>
      </c>
      <c r="CD199">
        <v>21.55314</v>
      </c>
      <c r="CE199">
        <v>2.175865</v>
      </c>
      <c r="CF199">
        <v>2.177324</v>
      </c>
      <c r="CG199">
        <v>18.78572</v>
      </c>
      <c r="CH199">
        <v>18.79643</v>
      </c>
      <c r="CI199">
        <v>1200.007</v>
      </c>
      <c r="CJ199">
        <v>0</v>
      </c>
      <c r="CK199">
        <v>1</v>
      </c>
      <c r="CL199">
        <v>0</v>
      </c>
      <c r="CM199">
        <v>1.92873</v>
      </c>
      <c r="CN199">
        <v>0</v>
      </c>
      <c r="CO199">
        <v>63.83569</v>
      </c>
      <c r="CP199">
        <v>6138.831</v>
      </c>
      <c r="CQ199">
        <v>37.562</v>
      </c>
      <c r="CR199">
        <v>39.312</v>
      </c>
      <c r="CS199">
        <v>38.5124</v>
      </c>
      <c r="CT199">
        <v>37.875</v>
      </c>
      <c r="CU199">
        <v>37.812</v>
      </c>
      <c r="CV199">
        <v>0</v>
      </c>
      <c r="CW199">
        <v>1200.007</v>
      </c>
      <c r="CX199">
        <v>0</v>
      </c>
      <c r="CY199">
        <v>1774682514.8</v>
      </c>
      <c r="CZ199">
        <v>0</v>
      </c>
      <c r="DA199">
        <v>1774666326.5</v>
      </c>
      <c r="DB199" t="s">
        <v>359</v>
      </c>
      <c r="DC199">
        <v>1774666322</v>
      </c>
      <c r="DD199">
        <v>1774666326.5</v>
      </c>
      <c r="DE199">
        <v>2</v>
      </c>
      <c r="DF199">
        <v>0.343</v>
      </c>
      <c r="DG199">
        <v>-0.026</v>
      </c>
      <c r="DH199">
        <v>-0.36</v>
      </c>
      <c r="DI199">
        <v>0.298</v>
      </c>
      <c r="DJ199">
        <v>420</v>
      </c>
      <c r="DK199">
        <v>22</v>
      </c>
      <c r="DL199">
        <v>0.17</v>
      </c>
      <c r="DM199">
        <v>0.02</v>
      </c>
      <c r="DN199">
        <v>-0.389500475</v>
      </c>
      <c r="DO199">
        <v>0.1863114934333976</v>
      </c>
      <c r="DP199">
        <v>0.02988289315393299</v>
      </c>
      <c r="DQ199">
        <v>0</v>
      </c>
      <c r="DR199">
        <v>-0.0144136925</v>
      </c>
      <c r="DS199">
        <v>0.001496822138836775</v>
      </c>
      <c r="DT199">
        <v>0.0006017579834898329</v>
      </c>
      <c r="DU199">
        <v>1</v>
      </c>
      <c r="DV199">
        <v>1</v>
      </c>
      <c r="DW199">
        <v>2</v>
      </c>
      <c r="DX199" t="s">
        <v>367</v>
      </c>
      <c r="DY199">
        <v>3.13053</v>
      </c>
      <c r="DZ199">
        <v>2.80646</v>
      </c>
      <c r="EA199">
        <v>0.0997595</v>
      </c>
      <c r="EB199">
        <v>0.09947350000000001</v>
      </c>
      <c r="EC199">
        <v>0.10598</v>
      </c>
      <c r="ED199">
        <v>0.10572</v>
      </c>
      <c r="EE199">
        <v>21149.1</v>
      </c>
      <c r="EF199">
        <v>27418.6</v>
      </c>
      <c r="EG199">
        <v>26447.8</v>
      </c>
      <c r="EH199">
        <v>33000</v>
      </c>
      <c r="EI199">
        <v>34925.2</v>
      </c>
      <c r="EJ199">
        <v>40304</v>
      </c>
      <c r="EK199">
        <v>41096.8</v>
      </c>
      <c r="EL199">
        <v>46059.3</v>
      </c>
      <c r="EM199">
        <v>2.03523</v>
      </c>
      <c r="EN199">
        <v>2.00058</v>
      </c>
      <c r="EO199">
        <v>0.104848</v>
      </c>
      <c r="EP199">
        <v>0</v>
      </c>
      <c r="EQ199">
        <v>25.5974</v>
      </c>
      <c r="ER199">
        <v>999.9</v>
      </c>
      <c r="ES199">
        <v>67.5</v>
      </c>
      <c r="ET199">
        <v>27.4</v>
      </c>
      <c r="EU199">
        <v>24.4835</v>
      </c>
      <c r="EV199">
        <v>61.1726</v>
      </c>
      <c r="EW199">
        <v>31.8269</v>
      </c>
      <c r="EX199">
        <v>1</v>
      </c>
      <c r="EY199">
        <v>0.292795</v>
      </c>
      <c r="EZ199">
        <v>0.418758</v>
      </c>
      <c r="FA199">
        <v>20.2785</v>
      </c>
      <c r="FB199">
        <v>5.18809</v>
      </c>
      <c r="FC199">
        <v>11.9441</v>
      </c>
      <c r="FD199">
        <v>4.95565</v>
      </c>
      <c r="FE199">
        <v>3.28503</v>
      </c>
      <c r="FF199">
        <v>9999</v>
      </c>
      <c r="FG199">
        <v>9999</v>
      </c>
      <c r="FH199">
        <v>9999</v>
      </c>
      <c r="FI199">
        <v>999.9</v>
      </c>
      <c r="FJ199">
        <v>1.86127</v>
      </c>
      <c r="FK199">
        <v>1.86264</v>
      </c>
      <c r="FL199">
        <v>1.86004</v>
      </c>
      <c r="FM199">
        <v>1.85837</v>
      </c>
      <c r="FN199">
        <v>1.86217</v>
      </c>
      <c r="FO199">
        <v>1.8589</v>
      </c>
      <c r="FP199">
        <v>1.85791</v>
      </c>
      <c r="FQ199">
        <v>1.86081</v>
      </c>
      <c r="FR199">
        <v>0</v>
      </c>
      <c r="FS199">
        <v>0</v>
      </c>
      <c r="FT199">
        <v>0</v>
      </c>
      <c r="FU199">
        <v>4.5</v>
      </c>
      <c r="FV199" t="s">
        <v>361</v>
      </c>
      <c r="FW199" t="s">
        <v>362</v>
      </c>
      <c r="FX199" t="s">
        <v>363</v>
      </c>
      <c r="FY199" t="s">
        <v>364</v>
      </c>
      <c r="FZ199" t="s">
        <v>364</v>
      </c>
      <c r="GA199" t="s">
        <v>363</v>
      </c>
      <c r="GB199">
        <v>0</v>
      </c>
      <c r="GC199">
        <v>100</v>
      </c>
      <c r="GD199">
        <v>100</v>
      </c>
      <c r="GE199">
        <v>-0.361</v>
      </c>
      <c r="GF199">
        <v>0.2978</v>
      </c>
      <c r="GG199">
        <v>-1.589593225013521</v>
      </c>
      <c r="GH199">
        <v>0.00192992804097616</v>
      </c>
      <c r="GI199">
        <v>3.244687122451424E-06</v>
      </c>
      <c r="GJ199">
        <v>-2.087531120305573E-09</v>
      </c>
      <c r="GK199">
        <v>0.05776174702018427</v>
      </c>
      <c r="GL199">
        <v>0.005089068596103195</v>
      </c>
      <c r="GM199">
        <v>0.0003257216593697226</v>
      </c>
      <c r="GN199">
        <v>-1.562898368296355E-06</v>
      </c>
      <c r="GO199">
        <v>0</v>
      </c>
      <c r="GP199">
        <v>1257</v>
      </c>
      <c r="GQ199">
        <v>1</v>
      </c>
      <c r="GR199">
        <v>31</v>
      </c>
      <c r="GS199">
        <v>269.9</v>
      </c>
      <c r="GT199">
        <v>269.8</v>
      </c>
      <c r="GU199">
        <v>1.07788</v>
      </c>
      <c r="GV199">
        <v>2.37915</v>
      </c>
      <c r="GW199">
        <v>1.44775</v>
      </c>
      <c r="GX199">
        <v>2.20337</v>
      </c>
      <c r="GY199">
        <v>1.44653</v>
      </c>
      <c r="GZ199">
        <v>2.38647</v>
      </c>
      <c r="HA199">
        <v>33.1992</v>
      </c>
      <c r="HB199">
        <v>14.7187</v>
      </c>
      <c r="HC199">
        <v>18</v>
      </c>
      <c r="HD199">
        <v>531.99</v>
      </c>
      <c r="HE199">
        <v>523.0170000000001</v>
      </c>
      <c r="HF199">
        <v>24.9997</v>
      </c>
      <c r="HG199">
        <v>30.7289</v>
      </c>
      <c r="HH199">
        <v>30.0001</v>
      </c>
      <c r="HI199">
        <v>31.0791</v>
      </c>
      <c r="HJ199">
        <v>31.083</v>
      </c>
      <c r="HK199">
        <v>21.5646</v>
      </c>
      <c r="HL199">
        <v>20.0583</v>
      </c>
      <c r="HM199">
        <v>100</v>
      </c>
      <c r="HN199">
        <v>25</v>
      </c>
      <c r="HO199">
        <v>420</v>
      </c>
      <c r="HP199">
        <v>21.5</v>
      </c>
      <c r="HQ199">
        <v>103.145</v>
      </c>
      <c r="HR199">
        <v>102.02</v>
      </c>
    </row>
    <row r="200" spans="1:226">
      <c r="A200">
        <v>182</v>
      </c>
      <c r="B200">
        <v>1774682520.5</v>
      </c>
      <c r="C200">
        <v>774.5</v>
      </c>
      <c r="D200" t="s">
        <v>726</v>
      </c>
      <c r="E200" t="s">
        <v>727</v>
      </c>
      <c r="F200">
        <v>5</v>
      </c>
      <c r="I200">
        <v>1774682517.6</v>
      </c>
      <c r="J200">
        <f>(K200)/1000</f>
        <v>0</v>
      </c>
      <c r="K200">
        <f>IF(BF200, AN200, AH200)</f>
        <v>0</v>
      </c>
      <c r="L200">
        <f>IF(BF200, AI200, AG200)</f>
        <v>0</v>
      </c>
      <c r="M200">
        <f>BH200 - IF(AU200&gt;1, L200*BB200*100.0/(AW200), 0)</f>
        <v>0</v>
      </c>
      <c r="N200">
        <f>((T200-J200/2)*M200-L200)/(T200+J200/2)</f>
        <v>0</v>
      </c>
      <c r="O200">
        <f>N200*(BO200+BP200)/1000.0</f>
        <v>0</v>
      </c>
      <c r="P200">
        <f>(BH200 - IF(AU200&gt;1, L200*BB200*100.0/(AW200), 0))*(BO200+BP200)/1000.0</f>
        <v>0</v>
      </c>
      <c r="Q200">
        <f>2.0/((1/S200-1/R200)+SIGN(S200)*SQRT((1/S200-1/R200)*(1/S200-1/R200) + 4*BC200/((BC200+1)*(BC200+1))*(2*1/S200*1/R200-1/R200*1/R200)))</f>
        <v>0</v>
      </c>
      <c r="R200">
        <f>IF(LEFT(BD200,1)&lt;&gt;"0",IF(LEFT(BD200,1)="1",3.0,BE200),$D$5+$E$5*(BV200*BO200/($K$5*1000))+$F$5*(BV200*BO200/($K$5*1000))*MAX(MIN(BB200,$J$5),$I$5)*MAX(MIN(BB200,$J$5),$I$5)+$G$5*MAX(MIN(BB200,$J$5),$I$5)*(BV200*BO200/($K$5*1000))+$H$5*(BV200*BO200/($K$5*1000))*(BV200*BO200/($K$5*1000)))</f>
        <v>0</v>
      </c>
      <c r="S200">
        <f>J200*(1000-(1000*0.61365*exp(17.502*W200/(240.97+W200))/(BO200+BP200)+BJ200)/2)/(1000*0.61365*exp(17.502*W200/(240.97+W200))/(BO200+BP200)-BJ200)</f>
        <v>0</v>
      </c>
      <c r="T200">
        <f>1/((BC200+1)/(Q200/1.6)+1/(R200/1.37)) + BC200/((BC200+1)/(Q200/1.6) + BC200/(R200/1.37))</f>
        <v>0</v>
      </c>
      <c r="U200">
        <f>(AX200*BA200)</f>
        <v>0</v>
      </c>
      <c r="V200">
        <f>(BQ200+(U200+2*0.95*5.67E-8*(((BQ200+$B$9)+273)^4-(BQ200+273)^4)-44100*J200)/(1.84*29.3*R200+8*0.95*5.67E-8*(BQ200+273)^3))</f>
        <v>0</v>
      </c>
      <c r="W200">
        <f>($C$9*BR200+$D$9*BS200+$E$9*V200)</f>
        <v>0</v>
      </c>
      <c r="X200">
        <f>0.61365*exp(17.502*W200/(240.97+W200))</f>
        <v>0</v>
      </c>
      <c r="Y200">
        <f>(Z200/AA200*100)</f>
        <v>0</v>
      </c>
      <c r="Z200">
        <f>BJ200*(BO200+BP200)/1000</f>
        <v>0</v>
      </c>
      <c r="AA200">
        <f>0.61365*exp(17.502*BQ200/(240.97+BQ200))</f>
        <v>0</v>
      </c>
      <c r="AB200">
        <f>(X200-BJ200*(BO200+BP200)/1000)</f>
        <v>0</v>
      </c>
      <c r="AC200">
        <f>(-J200*44100)</f>
        <v>0</v>
      </c>
      <c r="AD200">
        <f>2*29.3*R200*0.92*(BQ200-W200)</f>
        <v>0</v>
      </c>
      <c r="AE200">
        <f>2*0.95*5.67E-8*(((BQ200+$B$9)+273)^4-(W200+273)^4)</f>
        <v>0</v>
      </c>
      <c r="AF200">
        <f>U200+AE200+AC200+AD200</f>
        <v>0</v>
      </c>
      <c r="AG200">
        <f>BN200*AU200*(BI200-BH200*(1000-AU200*BK200)/(1000-AU200*BJ200))/(100*BB200)</f>
        <v>0</v>
      </c>
      <c r="AH200">
        <f>1000*BN200*AU200*(BJ200-BK200)/(100*BB200*(1000-AU200*BJ200))</f>
        <v>0</v>
      </c>
      <c r="AI200">
        <f>(AJ200 - AK200 - BO200*1E3/(8.314*(BQ200+273.15)) * AM200/BN200 * AL200) * BN200/(100*BB200) * (1000 - BK200)/1000</f>
        <v>0</v>
      </c>
      <c r="AJ200">
        <v>429.2681081699199</v>
      </c>
      <c r="AK200">
        <v>428.8468303030303</v>
      </c>
      <c r="AL200">
        <v>-1.797893564973565E-05</v>
      </c>
      <c r="AM200">
        <v>61.35787655002243</v>
      </c>
      <c r="AN200">
        <f>(AP200 - AO200 + BO200*1E3/(8.314*(BQ200+273.15)) * AR200/BN200 * AQ200) * BN200/(100*BB200) * 1000/(1000 - AP200)</f>
        <v>0</v>
      </c>
      <c r="AO200">
        <v>21.55330004075345</v>
      </c>
      <c r="AP200">
        <v>21.53961328671329</v>
      </c>
      <c r="AQ200">
        <v>-8.995222715254925E-07</v>
      </c>
      <c r="AR200">
        <v>91.88205700752289</v>
      </c>
      <c r="AS200">
        <v>0</v>
      </c>
      <c r="AT200">
        <v>0</v>
      </c>
      <c r="AU200">
        <f>IF(AS200*$H$15&gt;=AW200,1.0,(AW200/(AW200-AS200*$H$15)))</f>
        <v>0</v>
      </c>
      <c r="AV200">
        <f>(AU200-1)*100</f>
        <v>0</v>
      </c>
      <c r="AW200">
        <f>MAX(0,($B$15+$C$15*BV200)/(1+$D$15*BV200)*BO200/(BQ200+273)*$E$15)</f>
        <v>0</v>
      </c>
      <c r="AX200">
        <f>$B$13*BW200+$C$13*BX200+$F$13*CI200*(1-CL200)</f>
        <v>0</v>
      </c>
      <c r="AY200">
        <f>AX200*AZ200</f>
        <v>0</v>
      </c>
      <c r="AZ200">
        <f>($B$13*$D$11+$C$13*$D$11+$F$13*((CV200+CN200)/MAX(CV200+CN200+CW200, 0.1)*$I$11+CW200/MAX(CV200+CN200+CW200, 0.1)*$J$11))/($B$13+$C$13+$F$13)</f>
        <v>0</v>
      </c>
      <c r="BA200">
        <f>($B$13*$K$11+$C$13*$K$11+$F$13*((CV200+CN200)/MAX(CV200+CN200+CW200, 0.1)*$P$11+CW200/MAX(CV200+CN200+CW200, 0.1)*$Q$11))/($B$13+$C$13+$F$13)</f>
        <v>0</v>
      </c>
      <c r="BB200">
        <v>6</v>
      </c>
      <c r="BC200">
        <v>0.5</v>
      </c>
      <c r="BD200" t="s">
        <v>358</v>
      </c>
      <c r="BE200">
        <v>2</v>
      </c>
      <c r="BF200" t="b">
        <v>1</v>
      </c>
      <c r="BG200">
        <v>1774682517.6</v>
      </c>
      <c r="BH200">
        <v>419.6288</v>
      </c>
      <c r="BI200">
        <v>420.0078</v>
      </c>
      <c r="BJ200">
        <v>21.53883</v>
      </c>
      <c r="BK200">
        <v>21.55294</v>
      </c>
      <c r="BL200">
        <v>419.9904</v>
      </c>
      <c r="BM200">
        <v>21.24098</v>
      </c>
      <c r="BN200">
        <v>500.0467</v>
      </c>
      <c r="BO200">
        <v>101.0209</v>
      </c>
      <c r="BP200">
        <v>0.10005274</v>
      </c>
      <c r="BQ200">
        <v>26.60727</v>
      </c>
      <c r="BR200">
        <v>27.30964</v>
      </c>
      <c r="BS200">
        <v>999.9</v>
      </c>
      <c r="BT200">
        <v>0</v>
      </c>
      <c r="BU200">
        <v>0</v>
      </c>
      <c r="BV200">
        <v>9995.49</v>
      </c>
      <c r="BW200">
        <v>0</v>
      </c>
      <c r="BX200">
        <v>0.3833920000000001</v>
      </c>
      <c r="BY200">
        <v>-0.3789124</v>
      </c>
      <c r="BZ200">
        <v>428.8661999999999</v>
      </c>
      <c r="CA200">
        <v>429.2595</v>
      </c>
      <c r="CB200">
        <v>-0.0141287</v>
      </c>
      <c r="CC200">
        <v>420.0078</v>
      </c>
      <c r="CD200">
        <v>21.55294</v>
      </c>
      <c r="CE200">
        <v>2.175872</v>
      </c>
      <c r="CF200">
        <v>2.177302</v>
      </c>
      <c r="CG200">
        <v>18.78576</v>
      </c>
      <c r="CH200">
        <v>18.79626</v>
      </c>
      <c r="CI200">
        <v>1199.998</v>
      </c>
      <c r="CJ200">
        <v>0</v>
      </c>
      <c r="CK200">
        <v>1</v>
      </c>
      <c r="CL200">
        <v>0</v>
      </c>
      <c r="CM200">
        <v>2.01582</v>
      </c>
      <c r="CN200">
        <v>0</v>
      </c>
      <c r="CO200">
        <v>63.83195000000001</v>
      </c>
      <c r="CP200">
        <v>6138.797</v>
      </c>
      <c r="CQ200">
        <v>37.562</v>
      </c>
      <c r="CR200">
        <v>39.312</v>
      </c>
      <c r="CS200">
        <v>38.5</v>
      </c>
      <c r="CT200">
        <v>37.8687</v>
      </c>
      <c r="CU200">
        <v>37.812</v>
      </c>
      <c r="CV200">
        <v>0</v>
      </c>
      <c r="CW200">
        <v>1199.998</v>
      </c>
      <c r="CX200">
        <v>0</v>
      </c>
      <c r="CY200">
        <v>1774682519</v>
      </c>
      <c r="CZ200">
        <v>0</v>
      </c>
      <c r="DA200">
        <v>1774666326.5</v>
      </c>
      <c r="DB200" t="s">
        <v>359</v>
      </c>
      <c r="DC200">
        <v>1774666322</v>
      </c>
      <c r="DD200">
        <v>1774666326.5</v>
      </c>
      <c r="DE200">
        <v>2</v>
      </c>
      <c r="DF200">
        <v>0.343</v>
      </c>
      <c r="DG200">
        <v>-0.026</v>
      </c>
      <c r="DH200">
        <v>-0.36</v>
      </c>
      <c r="DI200">
        <v>0.298</v>
      </c>
      <c r="DJ200">
        <v>420</v>
      </c>
      <c r="DK200">
        <v>22</v>
      </c>
      <c r="DL200">
        <v>0.17</v>
      </c>
      <c r="DM200">
        <v>0.02</v>
      </c>
      <c r="DN200">
        <v>-0.378784975</v>
      </c>
      <c r="DO200">
        <v>0.04553445028142628</v>
      </c>
      <c r="DP200">
        <v>0.02136741280605527</v>
      </c>
      <c r="DQ200">
        <v>1</v>
      </c>
      <c r="DR200">
        <v>-0.0142944425</v>
      </c>
      <c r="DS200">
        <v>8.395834896813144E-05</v>
      </c>
      <c r="DT200">
        <v>0.0005278557193436005</v>
      </c>
      <c r="DU200">
        <v>1</v>
      </c>
      <c r="DV200">
        <v>2</v>
      </c>
      <c r="DW200">
        <v>2</v>
      </c>
      <c r="DX200" t="s">
        <v>360</v>
      </c>
      <c r="DY200">
        <v>3.13047</v>
      </c>
      <c r="DZ200">
        <v>2.80643</v>
      </c>
      <c r="EA200">
        <v>0.099755</v>
      </c>
      <c r="EB200">
        <v>0.0994679</v>
      </c>
      <c r="EC200">
        <v>0.105985</v>
      </c>
      <c r="ED200">
        <v>0.105718</v>
      </c>
      <c r="EE200">
        <v>21149.3</v>
      </c>
      <c r="EF200">
        <v>27418.8</v>
      </c>
      <c r="EG200">
        <v>26447.8</v>
      </c>
      <c r="EH200">
        <v>33000.1</v>
      </c>
      <c r="EI200">
        <v>34925.1</v>
      </c>
      <c r="EJ200">
        <v>40304</v>
      </c>
      <c r="EK200">
        <v>41097</v>
      </c>
      <c r="EL200">
        <v>46059.2</v>
      </c>
      <c r="EM200">
        <v>2.0348</v>
      </c>
      <c r="EN200">
        <v>2.00067</v>
      </c>
      <c r="EO200">
        <v>0.104327</v>
      </c>
      <c r="EP200">
        <v>0</v>
      </c>
      <c r="EQ200">
        <v>25.5944</v>
      </c>
      <c r="ER200">
        <v>999.9</v>
      </c>
      <c r="ES200">
        <v>67.5</v>
      </c>
      <c r="ET200">
        <v>27.4</v>
      </c>
      <c r="EU200">
        <v>24.4841</v>
      </c>
      <c r="EV200">
        <v>61.2226</v>
      </c>
      <c r="EW200">
        <v>31.8229</v>
      </c>
      <c r="EX200">
        <v>1</v>
      </c>
      <c r="EY200">
        <v>0.292866</v>
      </c>
      <c r="EZ200">
        <v>0.418129</v>
      </c>
      <c r="FA200">
        <v>20.2784</v>
      </c>
      <c r="FB200">
        <v>5.18809</v>
      </c>
      <c r="FC200">
        <v>11.9441</v>
      </c>
      <c r="FD200">
        <v>4.9556</v>
      </c>
      <c r="FE200">
        <v>3.285</v>
      </c>
      <c r="FF200">
        <v>9999</v>
      </c>
      <c r="FG200">
        <v>9999</v>
      </c>
      <c r="FH200">
        <v>9999</v>
      </c>
      <c r="FI200">
        <v>999.9</v>
      </c>
      <c r="FJ200">
        <v>1.86127</v>
      </c>
      <c r="FK200">
        <v>1.86264</v>
      </c>
      <c r="FL200">
        <v>1.86005</v>
      </c>
      <c r="FM200">
        <v>1.85837</v>
      </c>
      <c r="FN200">
        <v>1.86217</v>
      </c>
      <c r="FO200">
        <v>1.85889</v>
      </c>
      <c r="FP200">
        <v>1.85791</v>
      </c>
      <c r="FQ200">
        <v>1.86081</v>
      </c>
      <c r="FR200">
        <v>0</v>
      </c>
      <c r="FS200">
        <v>0</v>
      </c>
      <c r="FT200">
        <v>0</v>
      </c>
      <c r="FU200">
        <v>4.5</v>
      </c>
      <c r="FV200" t="s">
        <v>361</v>
      </c>
      <c r="FW200" t="s">
        <v>362</v>
      </c>
      <c r="FX200" t="s">
        <v>363</v>
      </c>
      <c r="FY200" t="s">
        <v>364</v>
      </c>
      <c r="FZ200" t="s">
        <v>364</v>
      </c>
      <c r="GA200" t="s">
        <v>363</v>
      </c>
      <c r="GB200">
        <v>0</v>
      </c>
      <c r="GC200">
        <v>100</v>
      </c>
      <c r="GD200">
        <v>100</v>
      </c>
      <c r="GE200">
        <v>-0.361</v>
      </c>
      <c r="GF200">
        <v>0.2979</v>
      </c>
      <c r="GG200">
        <v>-1.589593225013521</v>
      </c>
      <c r="GH200">
        <v>0.00192992804097616</v>
      </c>
      <c r="GI200">
        <v>3.244687122451424E-06</v>
      </c>
      <c r="GJ200">
        <v>-2.087531120305573E-09</v>
      </c>
      <c r="GK200">
        <v>0.05776174702018427</v>
      </c>
      <c r="GL200">
        <v>0.005089068596103195</v>
      </c>
      <c r="GM200">
        <v>0.0003257216593697226</v>
      </c>
      <c r="GN200">
        <v>-1.562898368296355E-06</v>
      </c>
      <c r="GO200">
        <v>0</v>
      </c>
      <c r="GP200">
        <v>1257</v>
      </c>
      <c r="GQ200">
        <v>1</v>
      </c>
      <c r="GR200">
        <v>31</v>
      </c>
      <c r="GS200">
        <v>270</v>
      </c>
      <c r="GT200">
        <v>269.9</v>
      </c>
      <c r="GU200">
        <v>1.07788</v>
      </c>
      <c r="GV200">
        <v>2.38281</v>
      </c>
      <c r="GW200">
        <v>1.44775</v>
      </c>
      <c r="GX200">
        <v>2.20337</v>
      </c>
      <c r="GY200">
        <v>1.44653</v>
      </c>
      <c r="GZ200">
        <v>2.35107</v>
      </c>
      <c r="HA200">
        <v>33.1992</v>
      </c>
      <c r="HB200">
        <v>14.7274</v>
      </c>
      <c r="HC200">
        <v>18</v>
      </c>
      <c r="HD200">
        <v>531.735</v>
      </c>
      <c r="HE200">
        <v>523.101</v>
      </c>
      <c r="HF200">
        <v>24.9997</v>
      </c>
      <c r="HG200">
        <v>30.7306</v>
      </c>
      <c r="HH200">
        <v>30.0001</v>
      </c>
      <c r="HI200">
        <v>31.0808</v>
      </c>
      <c r="HJ200">
        <v>31.0847</v>
      </c>
      <c r="HK200">
        <v>21.5656</v>
      </c>
      <c r="HL200">
        <v>20.0583</v>
      </c>
      <c r="HM200">
        <v>100</v>
      </c>
      <c r="HN200">
        <v>25</v>
      </c>
      <c r="HO200">
        <v>420</v>
      </c>
      <c r="HP200">
        <v>21.5</v>
      </c>
      <c r="HQ200">
        <v>103.146</v>
      </c>
      <c r="HR200">
        <v>102.02</v>
      </c>
    </row>
    <row r="201" spans="1:226">
      <c r="A201">
        <v>183</v>
      </c>
      <c r="B201">
        <v>1774682524.5</v>
      </c>
      <c r="C201">
        <v>778.5</v>
      </c>
      <c r="D201" t="s">
        <v>728</v>
      </c>
      <c r="E201" t="s">
        <v>729</v>
      </c>
      <c r="F201">
        <v>5</v>
      </c>
      <c r="I201">
        <v>1774682521.6</v>
      </c>
      <c r="J201">
        <f>(K201)/1000</f>
        <v>0</v>
      </c>
      <c r="K201">
        <f>IF(BF201, AN201, AH201)</f>
        <v>0</v>
      </c>
      <c r="L201">
        <f>IF(BF201, AI201, AG201)</f>
        <v>0</v>
      </c>
      <c r="M201">
        <f>BH201 - IF(AU201&gt;1, L201*BB201*100.0/(AW201), 0)</f>
        <v>0</v>
      </c>
      <c r="N201">
        <f>((T201-J201/2)*M201-L201)/(T201+J201/2)</f>
        <v>0</v>
      </c>
      <c r="O201">
        <f>N201*(BO201+BP201)/1000.0</f>
        <v>0</v>
      </c>
      <c r="P201">
        <f>(BH201 - IF(AU201&gt;1, L201*BB201*100.0/(AW201), 0))*(BO201+BP201)/1000.0</f>
        <v>0</v>
      </c>
      <c r="Q201">
        <f>2.0/((1/S201-1/R201)+SIGN(S201)*SQRT((1/S201-1/R201)*(1/S201-1/R201) + 4*BC201/((BC201+1)*(BC201+1))*(2*1/S201*1/R201-1/R201*1/R201)))</f>
        <v>0</v>
      </c>
      <c r="R201">
        <f>IF(LEFT(BD201,1)&lt;&gt;"0",IF(LEFT(BD201,1)="1",3.0,BE201),$D$5+$E$5*(BV201*BO201/($K$5*1000))+$F$5*(BV201*BO201/($K$5*1000))*MAX(MIN(BB201,$J$5),$I$5)*MAX(MIN(BB201,$J$5),$I$5)+$G$5*MAX(MIN(BB201,$J$5),$I$5)*(BV201*BO201/($K$5*1000))+$H$5*(BV201*BO201/($K$5*1000))*(BV201*BO201/($K$5*1000)))</f>
        <v>0</v>
      </c>
      <c r="S201">
        <f>J201*(1000-(1000*0.61365*exp(17.502*W201/(240.97+W201))/(BO201+BP201)+BJ201)/2)/(1000*0.61365*exp(17.502*W201/(240.97+W201))/(BO201+BP201)-BJ201)</f>
        <v>0</v>
      </c>
      <c r="T201">
        <f>1/((BC201+1)/(Q201/1.6)+1/(R201/1.37)) + BC201/((BC201+1)/(Q201/1.6) + BC201/(R201/1.37))</f>
        <v>0</v>
      </c>
      <c r="U201">
        <f>(AX201*BA201)</f>
        <v>0</v>
      </c>
      <c r="V201">
        <f>(BQ201+(U201+2*0.95*5.67E-8*(((BQ201+$B$9)+273)^4-(BQ201+273)^4)-44100*J201)/(1.84*29.3*R201+8*0.95*5.67E-8*(BQ201+273)^3))</f>
        <v>0</v>
      </c>
      <c r="W201">
        <f>($C$9*BR201+$D$9*BS201+$E$9*V201)</f>
        <v>0</v>
      </c>
      <c r="X201">
        <f>0.61365*exp(17.502*W201/(240.97+W201))</f>
        <v>0</v>
      </c>
      <c r="Y201">
        <f>(Z201/AA201*100)</f>
        <v>0</v>
      </c>
      <c r="Z201">
        <f>BJ201*(BO201+BP201)/1000</f>
        <v>0</v>
      </c>
      <c r="AA201">
        <f>0.61365*exp(17.502*BQ201/(240.97+BQ201))</f>
        <v>0</v>
      </c>
      <c r="AB201">
        <f>(X201-BJ201*(BO201+BP201)/1000)</f>
        <v>0</v>
      </c>
      <c r="AC201">
        <f>(-J201*44100)</f>
        <v>0</v>
      </c>
      <c r="AD201">
        <f>2*29.3*R201*0.92*(BQ201-W201)</f>
        <v>0</v>
      </c>
      <c r="AE201">
        <f>2*0.95*5.67E-8*(((BQ201+$B$9)+273)^4-(W201+273)^4)</f>
        <v>0</v>
      </c>
      <c r="AF201">
        <f>U201+AE201+AC201+AD201</f>
        <v>0</v>
      </c>
      <c r="AG201">
        <f>BN201*AU201*(BI201-BH201*(1000-AU201*BK201)/(1000-AU201*BJ201))/(100*BB201)</f>
        <v>0</v>
      </c>
      <c r="AH201">
        <f>1000*BN201*AU201*(BJ201-BK201)/(100*BB201*(1000-AU201*BJ201))</f>
        <v>0</v>
      </c>
      <c r="AI201">
        <f>(AJ201 - AK201 - BO201*1E3/(8.314*(BQ201+273.15)) * AM201/BN201 * AL201) * BN201/(100*BB201) * (1000 - BK201)/1000</f>
        <v>0</v>
      </c>
      <c r="AJ201">
        <v>429.2548650208255</v>
      </c>
      <c r="AK201">
        <v>428.865806060606</v>
      </c>
      <c r="AL201">
        <v>1.1845833967969E-05</v>
      </c>
      <c r="AM201">
        <v>61.35787655002243</v>
      </c>
      <c r="AN201">
        <f>(AP201 - AO201 + BO201*1E3/(8.314*(BQ201+273.15)) * AR201/BN201 * AQ201) * BN201/(100*BB201) * 1000/(1000 - AP201)</f>
        <v>0</v>
      </c>
      <c r="AO201">
        <v>21.55255207764755</v>
      </c>
      <c r="AP201">
        <v>21.53944685314686</v>
      </c>
      <c r="AQ201">
        <v>7.087173044853922E-07</v>
      </c>
      <c r="AR201">
        <v>91.88205700752289</v>
      </c>
      <c r="AS201">
        <v>0</v>
      </c>
      <c r="AT201">
        <v>0</v>
      </c>
      <c r="AU201">
        <f>IF(AS201*$H$15&gt;=AW201,1.0,(AW201/(AW201-AS201*$H$15)))</f>
        <v>0</v>
      </c>
      <c r="AV201">
        <f>(AU201-1)*100</f>
        <v>0</v>
      </c>
      <c r="AW201">
        <f>MAX(0,($B$15+$C$15*BV201)/(1+$D$15*BV201)*BO201/(BQ201+273)*$E$15)</f>
        <v>0</v>
      </c>
      <c r="AX201">
        <f>$B$13*BW201+$C$13*BX201+$F$13*CI201*(1-CL201)</f>
        <v>0</v>
      </c>
      <c r="AY201">
        <f>AX201*AZ201</f>
        <v>0</v>
      </c>
      <c r="AZ201">
        <f>($B$13*$D$11+$C$13*$D$11+$F$13*((CV201+CN201)/MAX(CV201+CN201+CW201, 0.1)*$I$11+CW201/MAX(CV201+CN201+CW201, 0.1)*$J$11))/($B$13+$C$13+$F$13)</f>
        <v>0</v>
      </c>
      <c r="BA201">
        <f>($B$13*$K$11+$C$13*$K$11+$F$13*((CV201+CN201)/MAX(CV201+CN201+CW201, 0.1)*$P$11+CW201/MAX(CV201+CN201+CW201, 0.1)*$Q$11))/($B$13+$C$13+$F$13)</f>
        <v>0</v>
      </c>
      <c r="BB201">
        <v>6</v>
      </c>
      <c r="BC201">
        <v>0.5</v>
      </c>
      <c r="BD201" t="s">
        <v>358</v>
      </c>
      <c r="BE201">
        <v>2</v>
      </c>
      <c r="BF201" t="b">
        <v>1</v>
      </c>
      <c r="BG201">
        <v>1774682521.6</v>
      </c>
      <c r="BH201">
        <v>419.6162</v>
      </c>
      <c r="BI201">
        <v>419.9957000000001</v>
      </c>
      <c r="BJ201">
        <v>21.53953</v>
      </c>
      <c r="BK201">
        <v>21.55262</v>
      </c>
      <c r="BL201">
        <v>419.9778</v>
      </c>
      <c r="BM201">
        <v>21.24166</v>
      </c>
      <c r="BN201">
        <v>500.0114</v>
      </c>
      <c r="BO201">
        <v>101.0221</v>
      </c>
      <c r="BP201">
        <v>0.09992769999999999</v>
      </c>
      <c r="BQ201">
        <v>26.60367</v>
      </c>
      <c r="BR201">
        <v>27.30264</v>
      </c>
      <c r="BS201">
        <v>999.9</v>
      </c>
      <c r="BT201">
        <v>0</v>
      </c>
      <c r="BU201">
        <v>0</v>
      </c>
      <c r="BV201">
        <v>10003.131</v>
      </c>
      <c r="BW201">
        <v>0</v>
      </c>
      <c r="BX201">
        <v>0.3833920000000001</v>
      </c>
      <c r="BY201">
        <v>-0.3794037</v>
      </c>
      <c r="BZ201">
        <v>428.8536</v>
      </c>
      <c r="CA201">
        <v>429.2469</v>
      </c>
      <c r="CB201">
        <v>-0.01309682</v>
      </c>
      <c r="CC201">
        <v>419.9957000000001</v>
      </c>
      <c r="CD201">
        <v>21.55262</v>
      </c>
      <c r="CE201">
        <v>2.175965</v>
      </c>
      <c r="CF201">
        <v>2.177289</v>
      </c>
      <c r="CG201">
        <v>18.78643</v>
      </c>
      <c r="CH201">
        <v>18.79618</v>
      </c>
      <c r="CI201">
        <v>1200</v>
      </c>
      <c r="CJ201">
        <v>0</v>
      </c>
      <c r="CK201">
        <v>1</v>
      </c>
      <c r="CL201">
        <v>0</v>
      </c>
      <c r="CM201">
        <v>1.74938</v>
      </c>
      <c r="CN201">
        <v>0</v>
      </c>
      <c r="CO201">
        <v>63.89815</v>
      </c>
      <c r="CP201">
        <v>6138.809000000001</v>
      </c>
      <c r="CQ201">
        <v>37.562</v>
      </c>
      <c r="CR201">
        <v>39.2934</v>
      </c>
      <c r="CS201">
        <v>38.5</v>
      </c>
      <c r="CT201">
        <v>37.8687</v>
      </c>
      <c r="CU201">
        <v>37.7686</v>
      </c>
      <c r="CV201">
        <v>0</v>
      </c>
      <c r="CW201">
        <v>1200</v>
      </c>
      <c r="CX201">
        <v>0</v>
      </c>
      <c r="CY201">
        <v>1774682522.6</v>
      </c>
      <c r="CZ201">
        <v>0</v>
      </c>
      <c r="DA201">
        <v>1774666326.5</v>
      </c>
      <c r="DB201" t="s">
        <v>359</v>
      </c>
      <c r="DC201">
        <v>1774666322</v>
      </c>
      <c r="DD201">
        <v>1774666326.5</v>
      </c>
      <c r="DE201">
        <v>2</v>
      </c>
      <c r="DF201">
        <v>0.343</v>
      </c>
      <c r="DG201">
        <v>-0.026</v>
      </c>
      <c r="DH201">
        <v>-0.36</v>
      </c>
      <c r="DI201">
        <v>0.298</v>
      </c>
      <c r="DJ201">
        <v>420</v>
      </c>
      <c r="DK201">
        <v>22</v>
      </c>
      <c r="DL201">
        <v>0.17</v>
      </c>
      <c r="DM201">
        <v>0.02</v>
      </c>
      <c r="DN201">
        <v>-0.3794391951219512</v>
      </c>
      <c r="DO201">
        <v>0.004239763066201089</v>
      </c>
      <c r="DP201">
        <v>0.02125959626331132</v>
      </c>
      <c r="DQ201">
        <v>1</v>
      </c>
      <c r="DR201">
        <v>-0.01410606341463415</v>
      </c>
      <c r="DS201">
        <v>0.004132634843205544</v>
      </c>
      <c r="DT201">
        <v>0.0007191512357501884</v>
      </c>
      <c r="DU201">
        <v>1</v>
      </c>
      <c r="DV201">
        <v>2</v>
      </c>
      <c r="DW201">
        <v>2</v>
      </c>
      <c r="DX201" t="s">
        <v>360</v>
      </c>
      <c r="DY201">
        <v>3.13044</v>
      </c>
      <c r="DZ201">
        <v>2.80649</v>
      </c>
      <c r="EA201">
        <v>0.0997601</v>
      </c>
      <c r="EB201">
        <v>0.09946919999999999</v>
      </c>
      <c r="EC201">
        <v>0.105985</v>
      </c>
      <c r="ED201">
        <v>0.105718</v>
      </c>
      <c r="EE201">
        <v>21149.2</v>
      </c>
      <c r="EF201">
        <v>27418.5</v>
      </c>
      <c r="EG201">
        <v>26447.9</v>
      </c>
      <c r="EH201">
        <v>32999.8</v>
      </c>
      <c r="EI201">
        <v>34925.3</v>
      </c>
      <c r="EJ201">
        <v>40303.7</v>
      </c>
      <c r="EK201">
        <v>41097.2</v>
      </c>
      <c r="EL201">
        <v>46058.9</v>
      </c>
      <c r="EM201">
        <v>2.0348</v>
      </c>
      <c r="EN201">
        <v>2.00095</v>
      </c>
      <c r="EO201">
        <v>0.104532</v>
      </c>
      <c r="EP201">
        <v>0</v>
      </c>
      <c r="EQ201">
        <v>25.5917</v>
      </c>
      <c r="ER201">
        <v>999.9</v>
      </c>
      <c r="ES201">
        <v>67.5</v>
      </c>
      <c r="ET201">
        <v>27.4</v>
      </c>
      <c r="EU201">
        <v>24.4836</v>
      </c>
      <c r="EV201">
        <v>61.1226</v>
      </c>
      <c r="EW201">
        <v>31.7869</v>
      </c>
      <c r="EX201">
        <v>1</v>
      </c>
      <c r="EY201">
        <v>0.292891</v>
      </c>
      <c r="EZ201">
        <v>0.417192</v>
      </c>
      <c r="FA201">
        <v>20.2783</v>
      </c>
      <c r="FB201">
        <v>5.18764</v>
      </c>
      <c r="FC201">
        <v>11.9441</v>
      </c>
      <c r="FD201">
        <v>4.9557</v>
      </c>
      <c r="FE201">
        <v>3.285</v>
      </c>
      <c r="FF201">
        <v>9999</v>
      </c>
      <c r="FG201">
        <v>9999</v>
      </c>
      <c r="FH201">
        <v>9999</v>
      </c>
      <c r="FI201">
        <v>999.9</v>
      </c>
      <c r="FJ201">
        <v>1.86127</v>
      </c>
      <c r="FK201">
        <v>1.86264</v>
      </c>
      <c r="FL201">
        <v>1.86005</v>
      </c>
      <c r="FM201">
        <v>1.85837</v>
      </c>
      <c r="FN201">
        <v>1.86217</v>
      </c>
      <c r="FO201">
        <v>1.85887</v>
      </c>
      <c r="FP201">
        <v>1.85791</v>
      </c>
      <c r="FQ201">
        <v>1.86081</v>
      </c>
      <c r="FR201">
        <v>0</v>
      </c>
      <c r="FS201">
        <v>0</v>
      </c>
      <c r="FT201">
        <v>0</v>
      </c>
      <c r="FU201">
        <v>4.5</v>
      </c>
      <c r="FV201" t="s">
        <v>361</v>
      </c>
      <c r="FW201" t="s">
        <v>362</v>
      </c>
      <c r="FX201" t="s">
        <v>363</v>
      </c>
      <c r="FY201" t="s">
        <v>364</v>
      </c>
      <c r="FZ201" t="s">
        <v>364</v>
      </c>
      <c r="GA201" t="s">
        <v>363</v>
      </c>
      <c r="GB201">
        <v>0</v>
      </c>
      <c r="GC201">
        <v>100</v>
      </c>
      <c r="GD201">
        <v>100</v>
      </c>
      <c r="GE201">
        <v>-0.362</v>
      </c>
      <c r="GF201">
        <v>0.2979</v>
      </c>
      <c r="GG201">
        <v>-1.589593225013521</v>
      </c>
      <c r="GH201">
        <v>0.00192992804097616</v>
      </c>
      <c r="GI201">
        <v>3.244687122451424E-06</v>
      </c>
      <c r="GJ201">
        <v>-2.087531120305573E-09</v>
      </c>
      <c r="GK201">
        <v>0.05776174702018427</v>
      </c>
      <c r="GL201">
        <v>0.005089068596103195</v>
      </c>
      <c r="GM201">
        <v>0.0003257216593697226</v>
      </c>
      <c r="GN201">
        <v>-1.562898368296355E-06</v>
      </c>
      <c r="GO201">
        <v>0</v>
      </c>
      <c r="GP201">
        <v>1257</v>
      </c>
      <c r="GQ201">
        <v>1</v>
      </c>
      <c r="GR201">
        <v>31</v>
      </c>
      <c r="GS201">
        <v>270</v>
      </c>
      <c r="GT201">
        <v>270</v>
      </c>
      <c r="GU201">
        <v>1.07788</v>
      </c>
      <c r="GV201">
        <v>2.38525</v>
      </c>
      <c r="GW201">
        <v>1.44775</v>
      </c>
      <c r="GX201">
        <v>2.20337</v>
      </c>
      <c r="GY201">
        <v>1.44653</v>
      </c>
      <c r="GZ201">
        <v>2.39258</v>
      </c>
      <c r="HA201">
        <v>33.1992</v>
      </c>
      <c r="HB201">
        <v>14.7274</v>
      </c>
      <c r="HC201">
        <v>18</v>
      </c>
      <c r="HD201">
        <v>531.735</v>
      </c>
      <c r="HE201">
        <v>523.288</v>
      </c>
      <c r="HF201">
        <v>24.9997</v>
      </c>
      <c r="HG201">
        <v>30.7306</v>
      </c>
      <c r="HH201">
        <v>30.0002</v>
      </c>
      <c r="HI201">
        <v>31.0808</v>
      </c>
      <c r="HJ201">
        <v>31.0847</v>
      </c>
      <c r="HK201">
        <v>21.5659</v>
      </c>
      <c r="HL201">
        <v>20.0583</v>
      </c>
      <c r="HM201">
        <v>100</v>
      </c>
      <c r="HN201">
        <v>25</v>
      </c>
      <c r="HO201">
        <v>420</v>
      </c>
      <c r="HP201">
        <v>21.5</v>
      </c>
      <c r="HQ201">
        <v>103.146</v>
      </c>
      <c r="HR201">
        <v>102.019</v>
      </c>
    </row>
    <row r="202" spans="1:226">
      <c r="A202">
        <v>184</v>
      </c>
      <c r="B202">
        <v>1774682528.5</v>
      </c>
      <c r="C202">
        <v>782.5</v>
      </c>
      <c r="D202" t="s">
        <v>730</v>
      </c>
      <c r="E202" t="s">
        <v>731</v>
      </c>
      <c r="F202">
        <v>5</v>
      </c>
      <c r="I202">
        <v>1774682525.6</v>
      </c>
      <c r="J202">
        <f>(K202)/1000</f>
        <v>0</v>
      </c>
      <c r="K202">
        <f>IF(BF202, AN202, AH202)</f>
        <v>0</v>
      </c>
      <c r="L202">
        <f>IF(BF202, AI202, AG202)</f>
        <v>0</v>
      </c>
      <c r="M202">
        <f>BH202 - IF(AU202&gt;1, L202*BB202*100.0/(AW202), 0)</f>
        <v>0</v>
      </c>
      <c r="N202">
        <f>((T202-J202/2)*M202-L202)/(T202+J202/2)</f>
        <v>0</v>
      </c>
      <c r="O202">
        <f>N202*(BO202+BP202)/1000.0</f>
        <v>0</v>
      </c>
      <c r="P202">
        <f>(BH202 - IF(AU202&gt;1, L202*BB202*100.0/(AW202), 0))*(BO202+BP202)/1000.0</f>
        <v>0</v>
      </c>
      <c r="Q202">
        <f>2.0/((1/S202-1/R202)+SIGN(S202)*SQRT((1/S202-1/R202)*(1/S202-1/R202) + 4*BC202/((BC202+1)*(BC202+1))*(2*1/S202*1/R202-1/R202*1/R202)))</f>
        <v>0</v>
      </c>
      <c r="R202">
        <f>IF(LEFT(BD202,1)&lt;&gt;"0",IF(LEFT(BD202,1)="1",3.0,BE202),$D$5+$E$5*(BV202*BO202/($K$5*1000))+$F$5*(BV202*BO202/($K$5*1000))*MAX(MIN(BB202,$J$5),$I$5)*MAX(MIN(BB202,$J$5),$I$5)+$G$5*MAX(MIN(BB202,$J$5),$I$5)*(BV202*BO202/($K$5*1000))+$H$5*(BV202*BO202/($K$5*1000))*(BV202*BO202/($K$5*1000)))</f>
        <v>0</v>
      </c>
      <c r="S202">
        <f>J202*(1000-(1000*0.61365*exp(17.502*W202/(240.97+W202))/(BO202+BP202)+BJ202)/2)/(1000*0.61365*exp(17.502*W202/(240.97+W202))/(BO202+BP202)-BJ202)</f>
        <v>0</v>
      </c>
      <c r="T202">
        <f>1/((BC202+1)/(Q202/1.6)+1/(R202/1.37)) + BC202/((BC202+1)/(Q202/1.6) + BC202/(R202/1.37))</f>
        <v>0</v>
      </c>
      <c r="U202">
        <f>(AX202*BA202)</f>
        <v>0</v>
      </c>
      <c r="V202">
        <f>(BQ202+(U202+2*0.95*5.67E-8*(((BQ202+$B$9)+273)^4-(BQ202+273)^4)-44100*J202)/(1.84*29.3*R202+8*0.95*5.67E-8*(BQ202+273)^3))</f>
        <v>0</v>
      </c>
      <c r="W202">
        <f>($C$9*BR202+$D$9*BS202+$E$9*V202)</f>
        <v>0</v>
      </c>
      <c r="X202">
        <f>0.61365*exp(17.502*W202/(240.97+W202))</f>
        <v>0</v>
      </c>
      <c r="Y202">
        <f>(Z202/AA202*100)</f>
        <v>0</v>
      </c>
      <c r="Z202">
        <f>BJ202*(BO202+BP202)/1000</f>
        <v>0</v>
      </c>
      <c r="AA202">
        <f>0.61365*exp(17.502*BQ202/(240.97+BQ202))</f>
        <v>0</v>
      </c>
      <c r="AB202">
        <f>(X202-BJ202*(BO202+BP202)/1000)</f>
        <v>0</v>
      </c>
      <c r="AC202">
        <f>(-J202*44100)</f>
        <v>0</v>
      </c>
      <c r="AD202">
        <f>2*29.3*R202*0.92*(BQ202-W202)</f>
        <v>0</v>
      </c>
      <c r="AE202">
        <f>2*0.95*5.67E-8*(((BQ202+$B$9)+273)^4-(W202+273)^4)</f>
        <v>0</v>
      </c>
      <c r="AF202">
        <f>U202+AE202+AC202+AD202</f>
        <v>0</v>
      </c>
      <c r="AG202">
        <f>BN202*AU202*(BI202-BH202*(1000-AU202*BK202)/(1000-AU202*BJ202))/(100*BB202)</f>
        <v>0</v>
      </c>
      <c r="AH202">
        <f>1000*BN202*AU202*(BJ202-BK202)/(100*BB202*(1000-AU202*BJ202))</f>
        <v>0</v>
      </c>
      <c r="AI202">
        <f>(AJ202 - AK202 - BO202*1E3/(8.314*(BQ202+273.15)) * AM202/BN202 * AL202) * BN202/(100*BB202) * (1000 - BK202)/1000</f>
        <v>0</v>
      </c>
      <c r="AJ202">
        <v>429.2199172756503</v>
      </c>
      <c r="AK202">
        <v>428.8542121212122</v>
      </c>
      <c r="AL202">
        <v>-8.192091930222512E-06</v>
      </c>
      <c r="AM202">
        <v>61.35787655002243</v>
      </c>
      <c r="AN202">
        <f>(AP202 - AO202 + BO202*1E3/(8.314*(BQ202+273.15)) * AR202/BN202 * AQ202) * BN202/(100*BB202) * 1000/(1000 - AP202)</f>
        <v>0</v>
      </c>
      <c r="AO202">
        <v>21.55232347901514</v>
      </c>
      <c r="AP202">
        <v>21.53976293706294</v>
      </c>
      <c r="AQ202">
        <v>-9.647349117928846E-07</v>
      </c>
      <c r="AR202">
        <v>91.88205700752289</v>
      </c>
      <c r="AS202">
        <v>0</v>
      </c>
      <c r="AT202">
        <v>0</v>
      </c>
      <c r="AU202">
        <f>IF(AS202*$H$15&gt;=AW202,1.0,(AW202/(AW202-AS202*$H$15)))</f>
        <v>0</v>
      </c>
      <c r="AV202">
        <f>(AU202-1)*100</f>
        <v>0</v>
      </c>
      <c r="AW202">
        <f>MAX(0,($B$15+$C$15*BV202)/(1+$D$15*BV202)*BO202/(BQ202+273)*$E$15)</f>
        <v>0</v>
      </c>
      <c r="AX202">
        <f>$B$13*BW202+$C$13*BX202+$F$13*CI202*(1-CL202)</f>
        <v>0</v>
      </c>
      <c r="AY202">
        <f>AX202*AZ202</f>
        <v>0</v>
      </c>
      <c r="AZ202">
        <f>($B$13*$D$11+$C$13*$D$11+$F$13*((CV202+CN202)/MAX(CV202+CN202+CW202, 0.1)*$I$11+CW202/MAX(CV202+CN202+CW202, 0.1)*$J$11))/($B$13+$C$13+$F$13)</f>
        <v>0</v>
      </c>
      <c r="BA202">
        <f>($B$13*$K$11+$C$13*$K$11+$F$13*((CV202+CN202)/MAX(CV202+CN202+CW202, 0.1)*$P$11+CW202/MAX(CV202+CN202+CW202, 0.1)*$Q$11))/($B$13+$C$13+$F$13)</f>
        <v>0</v>
      </c>
      <c r="BB202">
        <v>6</v>
      </c>
      <c r="BC202">
        <v>0.5</v>
      </c>
      <c r="BD202" t="s">
        <v>358</v>
      </c>
      <c r="BE202">
        <v>2</v>
      </c>
      <c r="BF202" t="b">
        <v>1</v>
      </c>
      <c r="BG202">
        <v>1774682525.6</v>
      </c>
      <c r="BH202">
        <v>419.6246</v>
      </c>
      <c r="BI202">
        <v>419.9957000000001</v>
      </c>
      <c r="BJ202">
        <v>21.53947</v>
      </c>
      <c r="BK202">
        <v>21.55268</v>
      </c>
      <c r="BL202">
        <v>419.9861000000001</v>
      </c>
      <c r="BM202">
        <v>21.2416</v>
      </c>
      <c r="BN202">
        <v>500.0318</v>
      </c>
      <c r="BO202">
        <v>101.0219</v>
      </c>
      <c r="BP202">
        <v>0.10002034</v>
      </c>
      <c r="BQ202">
        <v>26.60239</v>
      </c>
      <c r="BR202">
        <v>27.29955</v>
      </c>
      <c r="BS202">
        <v>999.9</v>
      </c>
      <c r="BT202">
        <v>0</v>
      </c>
      <c r="BU202">
        <v>0</v>
      </c>
      <c r="BV202">
        <v>10004.886</v>
      </c>
      <c r="BW202">
        <v>0</v>
      </c>
      <c r="BX202">
        <v>0.3833920000000001</v>
      </c>
      <c r="BY202">
        <v>-0.3711211</v>
      </c>
      <c r="BZ202">
        <v>428.8621999999999</v>
      </c>
      <c r="CA202">
        <v>429.2472</v>
      </c>
      <c r="CB202">
        <v>-0.01321604</v>
      </c>
      <c r="CC202">
        <v>419.9957000000001</v>
      </c>
      <c r="CD202">
        <v>21.55268</v>
      </c>
      <c r="CE202">
        <v>2.175956</v>
      </c>
      <c r="CF202">
        <v>2.177292</v>
      </c>
      <c r="CG202">
        <v>18.78638</v>
      </c>
      <c r="CH202">
        <v>18.7962</v>
      </c>
      <c r="CI202">
        <v>1200.002</v>
      </c>
      <c r="CJ202">
        <v>0</v>
      </c>
      <c r="CK202">
        <v>1</v>
      </c>
      <c r="CL202">
        <v>0</v>
      </c>
      <c r="CM202">
        <v>1.94576</v>
      </c>
      <c r="CN202">
        <v>0</v>
      </c>
      <c r="CO202">
        <v>63.75255000000001</v>
      </c>
      <c r="CP202">
        <v>6138.803</v>
      </c>
      <c r="CQ202">
        <v>37.5186</v>
      </c>
      <c r="CR202">
        <v>39.2624</v>
      </c>
      <c r="CS202">
        <v>38.5</v>
      </c>
      <c r="CT202">
        <v>37.8435</v>
      </c>
      <c r="CU202">
        <v>37.75</v>
      </c>
      <c r="CV202">
        <v>0</v>
      </c>
      <c r="CW202">
        <v>1200.002</v>
      </c>
      <c r="CX202">
        <v>0</v>
      </c>
      <c r="CY202">
        <v>1774682526.8</v>
      </c>
      <c r="CZ202">
        <v>0</v>
      </c>
      <c r="DA202">
        <v>1774666326.5</v>
      </c>
      <c r="DB202" t="s">
        <v>359</v>
      </c>
      <c r="DC202">
        <v>1774666322</v>
      </c>
      <c r="DD202">
        <v>1774666326.5</v>
      </c>
      <c r="DE202">
        <v>2</v>
      </c>
      <c r="DF202">
        <v>0.343</v>
      </c>
      <c r="DG202">
        <v>-0.026</v>
      </c>
      <c r="DH202">
        <v>-0.36</v>
      </c>
      <c r="DI202">
        <v>0.298</v>
      </c>
      <c r="DJ202">
        <v>420</v>
      </c>
      <c r="DK202">
        <v>22</v>
      </c>
      <c r="DL202">
        <v>0.17</v>
      </c>
      <c r="DM202">
        <v>0.02</v>
      </c>
      <c r="DN202">
        <v>-0.3702891219512195</v>
      </c>
      <c r="DO202">
        <v>-0.009088473867595924</v>
      </c>
      <c r="DP202">
        <v>0.01910417753981921</v>
      </c>
      <c r="DQ202">
        <v>1</v>
      </c>
      <c r="DR202">
        <v>-0.01382828780487805</v>
      </c>
      <c r="DS202">
        <v>0.004635775609756108</v>
      </c>
      <c r="DT202">
        <v>0.0007109449583151411</v>
      </c>
      <c r="DU202">
        <v>1</v>
      </c>
      <c r="DV202">
        <v>2</v>
      </c>
      <c r="DW202">
        <v>2</v>
      </c>
      <c r="DX202" t="s">
        <v>360</v>
      </c>
      <c r="DY202">
        <v>3.13056</v>
      </c>
      <c r="DZ202">
        <v>2.8065</v>
      </c>
      <c r="EA202">
        <v>0.09975299999999999</v>
      </c>
      <c r="EB202">
        <v>0.0994782</v>
      </c>
      <c r="EC202">
        <v>0.105985</v>
      </c>
      <c r="ED202">
        <v>0.105718</v>
      </c>
      <c r="EE202">
        <v>21149.3</v>
      </c>
      <c r="EF202">
        <v>27418.4</v>
      </c>
      <c r="EG202">
        <v>26447.7</v>
      </c>
      <c r="EH202">
        <v>33000</v>
      </c>
      <c r="EI202">
        <v>34925.2</v>
      </c>
      <c r="EJ202">
        <v>40304.1</v>
      </c>
      <c r="EK202">
        <v>41097</v>
      </c>
      <c r="EL202">
        <v>46059.4</v>
      </c>
      <c r="EM202">
        <v>2.03475</v>
      </c>
      <c r="EN202">
        <v>2.00073</v>
      </c>
      <c r="EO202">
        <v>0.104234</v>
      </c>
      <c r="EP202">
        <v>0</v>
      </c>
      <c r="EQ202">
        <v>25.589</v>
      </c>
      <c r="ER202">
        <v>999.9</v>
      </c>
      <c r="ES202">
        <v>67.5</v>
      </c>
      <c r="ET202">
        <v>27.4</v>
      </c>
      <c r="EU202">
        <v>24.4851</v>
      </c>
      <c r="EV202">
        <v>60.9926</v>
      </c>
      <c r="EW202">
        <v>31.6827</v>
      </c>
      <c r="EX202">
        <v>1</v>
      </c>
      <c r="EY202">
        <v>0.292861</v>
      </c>
      <c r="EZ202">
        <v>0.416569</v>
      </c>
      <c r="FA202">
        <v>20.2783</v>
      </c>
      <c r="FB202">
        <v>5.18719</v>
      </c>
      <c r="FC202">
        <v>11.9441</v>
      </c>
      <c r="FD202">
        <v>4.95565</v>
      </c>
      <c r="FE202">
        <v>3.28503</v>
      </c>
      <c r="FF202">
        <v>9999</v>
      </c>
      <c r="FG202">
        <v>9999</v>
      </c>
      <c r="FH202">
        <v>9999</v>
      </c>
      <c r="FI202">
        <v>999.9</v>
      </c>
      <c r="FJ202">
        <v>1.86127</v>
      </c>
      <c r="FK202">
        <v>1.86264</v>
      </c>
      <c r="FL202">
        <v>1.86005</v>
      </c>
      <c r="FM202">
        <v>1.85837</v>
      </c>
      <c r="FN202">
        <v>1.86216</v>
      </c>
      <c r="FO202">
        <v>1.85887</v>
      </c>
      <c r="FP202">
        <v>1.85791</v>
      </c>
      <c r="FQ202">
        <v>1.86081</v>
      </c>
      <c r="FR202">
        <v>0</v>
      </c>
      <c r="FS202">
        <v>0</v>
      </c>
      <c r="FT202">
        <v>0</v>
      </c>
      <c r="FU202">
        <v>4.5</v>
      </c>
      <c r="FV202" t="s">
        <v>361</v>
      </c>
      <c r="FW202" t="s">
        <v>362</v>
      </c>
      <c r="FX202" t="s">
        <v>363</v>
      </c>
      <c r="FY202" t="s">
        <v>364</v>
      </c>
      <c r="FZ202" t="s">
        <v>364</v>
      </c>
      <c r="GA202" t="s">
        <v>363</v>
      </c>
      <c r="GB202">
        <v>0</v>
      </c>
      <c r="GC202">
        <v>100</v>
      </c>
      <c r="GD202">
        <v>100</v>
      </c>
      <c r="GE202">
        <v>-0.361</v>
      </c>
      <c r="GF202">
        <v>0.2978</v>
      </c>
      <c r="GG202">
        <v>-1.589593225013521</v>
      </c>
      <c r="GH202">
        <v>0.00192992804097616</v>
      </c>
      <c r="GI202">
        <v>3.244687122451424E-06</v>
      </c>
      <c r="GJ202">
        <v>-2.087531120305573E-09</v>
      </c>
      <c r="GK202">
        <v>0.05776174702018427</v>
      </c>
      <c r="GL202">
        <v>0.005089068596103195</v>
      </c>
      <c r="GM202">
        <v>0.0003257216593697226</v>
      </c>
      <c r="GN202">
        <v>-1.562898368296355E-06</v>
      </c>
      <c r="GO202">
        <v>0</v>
      </c>
      <c r="GP202">
        <v>1257</v>
      </c>
      <c r="GQ202">
        <v>1</v>
      </c>
      <c r="GR202">
        <v>31</v>
      </c>
      <c r="GS202">
        <v>270.1</v>
      </c>
      <c r="GT202">
        <v>270</v>
      </c>
      <c r="GU202">
        <v>1.07788</v>
      </c>
      <c r="GV202">
        <v>2.39502</v>
      </c>
      <c r="GW202">
        <v>1.44775</v>
      </c>
      <c r="GX202">
        <v>2.20337</v>
      </c>
      <c r="GY202">
        <v>1.44653</v>
      </c>
      <c r="GZ202">
        <v>2.27417</v>
      </c>
      <c r="HA202">
        <v>33.1992</v>
      </c>
      <c r="HB202">
        <v>14.7099</v>
      </c>
      <c r="HC202">
        <v>18</v>
      </c>
      <c r="HD202">
        <v>531.703</v>
      </c>
      <c r="HE202">
        <v>523.135</v>
      </c>
      <c r="HF202">
        <v>24.9997</v>
      </c>
      <c r="HG202">
        <v>30.7306</v>
      </c>
      <c r="HH202">
        <v>30.0001</v>
      </c>
      <c r="HI202">
        <v>31.0808</v>
      </c>
      <c r="HJ202">
        <v>31.0847</v>
      </c>
      <c r="HK202">
        <v>21.5643</v>
      </c>
      <c r="HL202">
        <v>20.0583</v>
      </c>
      <c r="HM202">
        <v>100</v>
      </c>
      <c r="HN202">
        <v>25</v>
      </c>
      <c r="HO202">
        <v>420</v>
      </c>
      <c r="HP202">
        <v>21.5</v>
      </c>
      <c r="HQ202">
        <v>103.146</v>
      </c>
      <c r="HR202">
        <v>102.02</v>
      </c>
    </row>
    <row r="203" spans="1:226">
      <c r="A203">
        <v>185</v>
      </c>
      <c r="B203">
        <v>1774682532.5</v>
      </c>
      <c r="C203">
        <v>786.5</v>
      </c>
      <c r="D203" t="s">
        <v>732</v>
      </c>
      <c r="E203" t="s">
        <v>733</v>
      </c>
      <c r="F203">
        <v>5</v>
      </c>
      <c r="I203">
        <v>1774682529.6</v>
      </c>
      <c r="J203">
        <f>(K203)/1000</f>
        <v>0</v>
      </c>
      <c r="K203">
        <f>IF(BF203, AN203, AH203)</f>
        <v>0</v>
      </c>
      <c r="L203">
        <f>IF(BF203, AI203, AG203)</f>
        <v>0</v>
      </c>
      <c r="M203">
        <f>BH203 - IF(AU203&gt;1, L203*BB203*100.0/(AW203), 0)</f>
        <v>0</v>
      </c>
      <c r="N203">
        <f>((T203-J203/2)*M203-L203)/(T203+J203/2)</f>
        <v>0</v>
      </c>
      <c r="O203">
        <f>N203*(BO203+BP203)/1000.0</f>
        <v>0</v>
      </c>
      <c r="P203">
        <f>(BH203 - IF(AU203&gt;1, L203*BB203*100.0/(AW203), 0))*(BO203+BP203)/1000.0</f>
        <v>0</v>
      </c>
      <c r="Q203">
        <f>2.0/((1/S203-1/R203)+SIGN(S203)*SQRT((1/S203-1/R203)*(1/S203-1/R203) + 4*BC203/((BC203+1)*(BC203+1))*(2*1/S203*1/R203-1/R203*1/R203)))</f>
        <v>0</v>
      </c>
      <c r="R203">
        <f>IF(LEFT(BD203,1)&lt;&gt;"0",IF(LEFT(BD203,1)="1",3.0,BE203),$D$5+$E$5*(BV203*BO203/($K$5*1000))+$F$5*(BV203*BO203/($K$5*1000))*MAX(MIN(BB203,$J$5),$I$5)*MAX(MIN(BB203,$J$5),$I$5)+$G$5*MAX(MIN(BB203,$J$5),$I$5)*(BV203*BO203/($K$5*1000))+$H$5*(BV203*BO203/($K$5*1000))*(BV203*BO203/($K$5*1000)))</f>
        <v>0</v>
      </c>
      <c r="S203">
        <f>J203*(1000-(1000*0.61365*exp(17.502*W203/(240.97+W203))/(BO203+BP203)+BJ203)/2)/(1000*0.61365*exp(17.502*W203/(240.97+W203))/(BO203+BP203)-BJ203)</f>
        <v>0</v>
      </c>
      <c r="T203">
        <f>1/((BC203+1)/(Q203/1.6)+1/(R203/1.37)) + BC203/((BC203+1)/(Q203/1.6) + BC203/(R203/1.37))</f>
        <v>0</v>
      </c>
      <c r="U203">
        <f>(AX203*BA203)</f>
        <v>0</v>
      </c>
      <c r="V203">
        <f>(BQ203+(U203+2*0.95*5.67E-8*(((BQ203+$B$9)+273)^4-(BQ203+273)^4)-44100*J203)/(1.84*29.3*R203+8*0.95*5.67E-8*(BQ203+273)^3))</f>
        <v>0</v>
      </c>
      <c r="W203">
        <f>($C$9*BR203+$D$9*BS203+$E$9*V203)</f>
        <v>0</v>
      </c>
      <c r="X203">
        <f>0.61365*exp(17.502*W203/(240.97+W203))</f>
        <v>0</v>
      </c>
      <c r="Y203">
        <f>(Z203/AA203*100)</f>
        <v>0</v>
      </c>
      <c r="Z203">
        <f>BJ203*(BO203+BP203)/1000</f>
        <v>0</v>
      </c>
      <c r="AA203">
        <f>0.61365*exp(17.502*BQ203/(240.97+BQ203))</f>
        <v>0</v>
      </c>
      <c r="AB203">
        <f>(X203-BJ203*(BO203+BP203)/1000)</f>
        <v>0</v>
      </c>
      <c r="AC203">
        <f>(-J203*44100)</f>
        <v>0</v>
      </c>
      <c r="AD203">
        <f>2*29.3*R203*0.92*(BQ203-W203)</f>
        <v>0</v>
      </c>
      <c r="AE203">
        <f>2*0.95*5.67E-8*(((BQ203+$B$9)+273)^4-(W203+273)^4)</f>
        <v>0</v>
      </c>
      <c r="AF203">
        <f>U203+AE203+AC203+AD203</f>
        <v>0</v>
      </c>
      <c r="AG203">
        <f>BN203*AU203*(BI203-BH203*(1000-AU203*BK203)/(1000-AU203*BJ203))/(100*BB203)</f>
        <v>0</v>
      </c>
      <c r="AH203">
        <f>1000*BN203*AU203*(BJ203-BK203)/(100*BB203*(1000-AU203*BJ203))</f>
        <v>0</v>
      </c>
      <c r="AI203">
        <f>(AJ203 - AK203 - BO203*1E3/(8.314*(BQ203+273.15)) * AM203/BN203 * AL203) * BN203/(100*BB203) * (1000 - BK203)/1000</f>
        <v>0</v>
      </c>
      <c r="AJ203">
        <v>429.2932584225979</v>
      </c>
      <c r="AK203">
        <v>428.8775030303028</v>
      </c>
      <c r="AL203">
        <v>1.319475117479349E-05</v>
      </c>
      <c r="AM203">
        <v>61.35787655002243</v>
      </c>
      <c r="AN203">
        <f>(AP203 - AO203 + BO203*1E3/(8.314*(BQ203+273.15)) * AR203/BN203 * AQ203) * BN203/(100*BB203) * 1000/(1000 - AP203)</f>
        <v>0</v>
      </c>
      <c r="AO203">
        <v>21.55329886985274</v>
      </c>
      <c r="AP203">
        <v>21.53925664335666</v>
      </c>
      <c r="AQ203">
        <v>1.304729312657588E-06</v>
      </c>
      <c r="AR203">
        <v>91.88205700752289</v>
      </c>
      <c r="AS203">
        <v>0</v>
      </c>
      <c r="AT203">
        <v>0</v>
      </c>
      <c r="AU203">
        <f>IF(AS203*$H$15&gt;=AW203,1.0,(AW203/(AW203-AS203*$H$15)))</f>
        <v>0</v>
      </c>
      <c r="AV203">
        <f>(AU203-1)*100</f>
        <v>0</v>
      </c>
      <c r="AW203">
        <f>MAX(0,($B$15+$C$15*BV203)/(1+$D$15*BV203)*BO203/(BQ203+273)*$E$15)</f>
        <v>0</v>
      </c>
      <c r="AX203">
        <f>$B$13*BW203+$C$13*BX203+$F$13*CI203*(1-CL203)</f>
        <v>0</v>
      </c>
      <c r="AY203">
        <f>AX203*AZ203</f>
        <v>0</v>
      </c>
      <c r="AZ203">
        <f>($B$13*$D$11+$C$13*$D$11+$F$13*((CV203+CN203)/MAX(CV203+CN203+CW203, 0.1)*$I$11+CW203/MAX(CV203+CN203+CW203, 0.1)*$J$11))/($B$13+$C$13+$F$13)</f>
        <v>0</v>
      </c>
      <c r="BA203">
        <f>($B$13*$K$11+$C$13*$K$11+$F$13*((CV203+CN203)/MAX(CV203+CN203+CW203, 0.1)*$P$11+CW203/MAX(CV203+CN203+CW203, 0.1)*$Q$11))/($B$13+$C$13+$F$13)</f>
        <v>0</v>
      </c>
      <c r="BB203">
        <v>6</v>
      </c>
      <c r="BC203">
        <v>0.5</v>
      </c>
      <c r="BD203" t="s">
        <v>358</v>
      </c>
      <c r="BE203">
        <v>2</v>
      </c>
      <c r="BF203" t="b">
        <v>1</v>
      </c>
      <c r="BG203">
        <v>1774682529.6</v>
      </c>
      <c r="BH203">
        <v>419.6292999999999</v>
      </c>
      <c r="BI203">
        <v>420.016</v>
      </c>
      <c r="BJ203">
        <v>21.53976</v>
      </c>
      <c r="BK203">
        <v>21.5529</v>
      </c>
      <c r="BL203">
        <v>419.9908</v>
      </c>
      <c r="BM203">
        <v>21.2419</v>
      </c>
      <c r="BN203">
        <v>500.0377</v>
      </c>
      <c r="BO203">
        <v>101.0207</v>
      </c>
      <c r="BP203">
        <v>0.09996884</v>
      </c>
      <c r="BQ203">
        <v>26.60244</v>
      </c>
      <c r="BR203">
        <v>27.29565</v>
      </c>
      <c r="BS203">
        <v>999.9</v>
      </c>
      <c r="BT203">
        <v>0</v>
      </c>
      <c r="BU203">
        <v>0</v>
      </c>
      <c r="BV203">
        <v>10006.43</v>
      </c>
      <c r="BW203">
        <v>0</v>
      </c>
      <c r="BX203">
        <v>0.3833920000000001</v>
      </c>
      <c r="BY203">
        <v>-0.3866393</v>
      </c>
      <c r="BZ203">
        <v>428.867</v>
      </c>
      <c r="CA203">
        <v>429.2679</v>
      </c>
      <c r="CB203">
        <v>-0.01314851</v>
      </c>
      <c r="CC203">
        <v>420.016</v>
      </c>
      <c r="CD203">
        <v>21.5529</v>
      </c>
      <c r="CE203">
        <v>2.175959</v>
      </c>
      <c r="CF203">
        <v>2.177289</v>
      </c>
      <c r="CG203">
        <v>18.78642</v>
      </c>
      <c r="CH203">
        <v>18.79617</v>
      </c>
      <c r="CI203">
        <v>1200</v>
      </c>
      <c r="CJ203">
        <v>0</v>
      </c>
      <c r="CK203">
        <v>1</v>
      </c>
      <c r="CL203">
        <v>0</v>
      </c>
      <c r="CM203">
        <v>1.78886</v>
      </c>
      <c r="CN203">
        <v>0</v>
      </c>
      <c r="CO203">
        <v>63.89255999999999</v>
      </c>
      <c r="CP203">
        <v>6138.794</v>
      </c>
      <c r="CQ203">
        <v>37.5</v>
      </c>
      <c r="CR203">
        <v>39.25</v>
      </c>
      <c r="CS203">
        <v>38.4685</v>
      </c>
      <c r="CT203">
        <v>37.812</v>
      </c>
      <c r="CU203">
        <v>37.75</v>
      </c>
      <c r="CV203">
        <v>0</v>
      </c>
      <c r="CW203">
        <v>1200</v>
      </c>
      <c r="CX203">
        <v>0</v>
      </c>
      <c r="CY203">
        <v>1774682531</v>
      </c>
      <c r="CZ203">
        <v>0</v>
      </c>
      <c r="DA203">
        <v>1774666326.5</v>
      </c>
      <c r="DB203" t="s">
        <v>359</v>
      </c>
      <c r="DC203">
        <v>1774666322</v>
      </c>
      <c r="DD203">
        <v>1774666326.5</v>
      </c>
      <c r="DE203">
        <v>2</v>
      </c>
      <c r="DF203">
        <v>0.343</v>
      </c>
      <c r="DG203">
        <v>-0.026</v>
      </c>
      <c r="DH203">
        <v>-0.36</v>
      </c>
      <c r="DI203">
        <v>0.298</v>
      </c>
      <c r="DJ203">
        <v>420</v>
      </c>
      <c r="DK203">
        <v>22</v>
      </c>
      <c r="DL203">
        <v>0.17</v>
      </c>
      <c r="DM203">
        <v>0.02</v>
      </c>
      <c r="DN203">
        <v>-0.380239075</v>
      </c>
      <c r="DO203">
        <v>-0.01204418386491472</v>
      </c>
      <c r="DP203">
        <v>0.02671785393925521</v>
      </c>
      <c r="DQ203">
        <v>1</v>
      </c>
      <c r="DR203">
        <v>-0.0135415675</v>
      </c>
      <c r="DS203">
        <v>0.005449905816135111</v>
      </c>
      <c r="DT203">
        <v>0.0007452992105146428</v>
      </c>
      <c r="DU203">
        <v>1</v>
      </c>
      <c r="DV203">
        <v>2</v>
      </c>
      <c r="DW203">
        <v>2</v>
      </c>
      <c r="DX203" t="s">
        <v>360</v>
      </c>
      <c r="DY203">
        <v>3.13045</v>
      </c>
      <c r="DZ203">
        <v>2.80649</v>
      </c>
      <c r="EA203">
        <v>0.09975970000000001</v>
      </c>
      <c r="EB203">
        <v>0.0994645</v>
      </c>
      <c r="EC203">
        <v>0.105981</v>
      </c>
      <c r="ED203">
        <v>0.105718</v>
      </c>
      <c r="EE203">
        <v>21149.2</v>
      </c>
      <c r="EF203">
        <v>27418.7</v>
      </c>
      <c r="EG203">
        <v>26447.9</v>
      </c>
      <c r="EH203">
        <v>32999.9</v>
      </c>
      <c r="EI203">
        <v>34925.2</v>
      </c>
      <c r="EJ203">
        <v>40303.9</v>
      </c>
      <c r="EK203">
        <v>41096.9</v>
      </c>
      <c r="EL203">
        <v>46059.1</v>
      </c>
      <c r="EM203">
        <v>2.03482</v>
      </c>
      <c r="EN203">
        <v>2.0005</v>
      </c>
      <c r="EO203">
        <v>0.104178</v>
      </c>
      <c r="EP203">
        <v>0</v>
      </c>
      <c r="EQ203">
        <v>25.5868</v>
      </c>
      <c r="ER203">
        <v>999.9</v>
      </c>
      <c r="ES203">
        <v>67.5</v>
      </c>
      <c r="ET203">
        <v>27.4</v>
      </c>
      <c r="EU203">
        <v>24.4836</v>
      </c>
      <c r="EV203">
        <v>60.8026</v>
      </c>
      <c r="EW203">
        <v>31.5905</v>
      </c>
      <c r="EX203">
        <v>1</v>
      </c>
      <c r="EY203">
        <v>0.29294</v>
      </c>
      <c r="EZ203">
        <v>0.41591</v>
      </c>
      <c r="FA203">
        <v>20.2783</v>
      </c>
      <c r="FB203">
        <v>5.18704</v>
      </c>
      <c r="FC203">
        <v>11.9441</v>
      </c>
      <c r="FD203">
        <v>4.95555</v>
      </c>
      <c r="FE203">
        <v>3.28503</v>
      </c>
      <c r="FF203">
        <v>9999</v>
      </c>
      <c r="FG203">
        <v>9999</v>
      </c>
      <c r="FH203">
        <v>9999</v>
      </c>
      <c r="FI203">
        <v>999.9</v>
      </c>
      <c r="FJ203">
        <v>1.86127</v>
      </c>
      <c r="FK203">
        <v>1.86264</v>
      </c>
      <c r="FL203">
        <v>1.86005</v>
      </c>
      <c r="FM203">
        <v>1.85837</v>
      </c>
      <c r="FN203">
        <v>1.86216</v>
      </c>
      <c r="FO203">
        <v>1.85887</v>
      </c>
      <c r="FP203">
        <v>1.85791</v>
      </c>
      <c r="FQ203">
        <v>1.86081</v>
      </c>
      <c r="FR203">
        <v>0</v>
      </c>
      <c r="FS203">
        <v>0</v>
      </c>
      <c r="FT203">
        <v>0</v>
      </c>
      <c r="FU203">
        <v>4.5</v>
      </c>
      <c r="FV203" t="s">
        <v>361</v>
      </c>
      <c r="FW203" t="s">
        <v>362</v>
      </c>
      <c r="FX203" t="s">
        <v>363</v>
      </c>
      <c r="FY203" t="s">
        <v>364</v>
      </c>
      <c r="FZ203" t="s">
        <v>364</v>
      </c>
      <c r="GA203" t="s">
        <v>363</v>
      </c>
      <c r="GB203">
        <v>0</v>
      </c>
      <c r="GC203">
        <v>100</v>
      </c>
      <c r="GD203">
        <v>100</v>
      </c>
      <c r="GE203">
        <v>-0.361</v>
      </c>
      <c r="GF203">
        <v>0.2978</v>
      </c>
      <c r="GG203">
        <v>-1.589593225013521</v>
      </c>
      <c r="GH203">
        <v>0.00192992804097616</v>
      </c>
      <c r="GI203">
        <v>3.244687122451424E-06</v>
      </c>
      <c r="GJ203">
        <v>-2.087531120305573E-09</v>
      </c>
      <c r="GK203">
        <v>0.05776174702018427</v>
      </c>
      <c r="GL203">
        <v>0.005089068596103195</v>
      </c>
      <c r="GM203">
        <v>0.0003257216593697226</v>
      </c>
      <c r="GN203">
        <v>-1.562898368296355E-06</v>
      </c>
      <c r="GO203">
        <v>0</v>
      </c>
      <c r="GP203">
        <v>1257</v>
      </c>
      <c r="GQ203">
        <v>1</v>
      </c>
      <c r="GR203">
        <v>31</v>
      </c>
      <c r="GS203">
        <v>270.2</v>
      </c>
      <c r="GT203">
        <v>270.1</v>
      </c>
      <c r="GU203">
        <v>1.07788</v>
      </c>
      <c r="GV203">
        <v>2.3999</v>
      </c>
      <c r="GW203">
        <v>1.44775</v>
      </c>
      <c r="GX203">
        <v>2.20215</v>
      </c>
      <c r="GY203">
        <v>1.44653</v>
      </c>
      <c r="GZ203">
        <v>2.26196</v>
      </c>
      <c r="HA203">
        <v>33.1992</v>
      </c>
      <c r="HB203">
        <v>14.7187</v>
      </c>
      <c r="HC203">
        <v>18</v>
      </c>
      <c r="HD203">
        <v>531.751</v>
      </c>
      <c r="HE203">
        <v>522.982</v>
      </c>
      <c r="HF203">
        <v>24.9998</v>
      </c>
      <c r="HG203">
        <v>30.7306</v>
      </c>
      <c r="HH203">
        <v>30.0002</v>
      </c>
      <c r="HI203">
        <v>31.0808</v>
      </c>
      <c r="HJ203">
        <v>31.0847</v>
      </c>
      <c r="HK203">
        <v>21.5646</v>
      </c>
      <c r="HL203">
        <v>20.0583</v>
      </c>
      <c r="HM203">
        <v>100</v>
      </c>
      <c r="HN203">
        <v>25</v>
      </c>
      <c r="HO203">
        <v>420</v>
      </c>
      <c r="HP203">
        <v>21.5</v>
      </c>
      <c r="HQ203">
        <v>103.146</v>
      </c>
      <c r="HR203">
        <v>102.02</v>
      </c>
    </row>
    <row r="204" spans="1:226">
      <c r="A204">
        <v>186</v>
      </c>
      <c r="B204">
        <v>1774682536.5</v>
      </c>
      <c r="C204">
        <v>790.5</v>
      </c>
      <c r="D204" t="s">
        <v>734</v>
      </c>
      <c r="E204" t="s">
        <v>735</v>
      </c>
      <c r="F204">
        <v>5</v>
      </c>
      <c r="I204">
        <v>1774682533.6</v>
      </c>
      <c r="J204">
        <f>(K204)/1000</f>
        <v>0</v>
      </c>
      <c r="K204">
        <f>IF(BF204, AN204, AH204)</f>
        <v>0</v>
      </c>
      <c r="L204">
        <f>IF(BF204, AI204, AG204)</f>
        <v>0</v>
      </c>
      <c r="M204">
        <f>BH204 - IF(AU204&gt;1, L204*BB204*100.0/(AW204), 0)</f>
        <v>0</v>
      </c>
      <c r="N204">
        <f>((T204-J204/2)*M204-L204)/(T204+J204/2)</f>
        <v>0</v>
      </c>
      <c r="O204">
        <f>N204*(BO204+BP204)/1000.0</f>
        <v>0</v>
      </c>
      <c r="P204">
        <f>(BH204 - IF(AU204&gt;1, L204*BB204*100.0/(AW204), 0))*(BO204+BP204)/1000.0</f>
        <v>0</v>
      </c>
      <c r="Q204">
        <f>2.0/((1/S204-1/R204)+SIGN(S204)*SQRT((1/S204-1/R204)*(1/S204-1/R204) + 4*BC204/((BC204+1)*(BC204+1))*(2*1/S204*1/R204-1/R204*1/R204)))</f>
        <v>0</v>
      </c>
      <c r="R204">
        <f>IF(LEFT(BD204,1)&lt;&gt;"0",IF(LEFT(BD204,1)="1",3.0,BE204),$D$5+$E$5*(BV204*BO204/($K$5*1000))+$F$5*(BV204*BO204/($K$5*1000))*MAX(MIN(BB204,$J$5),$I$5)*MAX(MIN(BB204,$J$5),$I$5)+$G$5*MAX(MIN(BB204,$J$5),$I$5)*(BV204*BO204/($K$5*1000))+$H$5*(BV204*BO204/($K$5*1000))*(BV204*BO204/($K$5*1000)))</f>
        <v>0</v>
      </c>
      <c r="S204">
        <f>J204*(1000-(1000*0.61365*exp(17.502*W204/(240.97+W204))/(BO204+BP204)+BJ204)/2)/(1000*0.61365*exp(17.502*W204/(240.97+W204))/(BO204+BP204)-BJ204)</f>
        <v>0</v>
      </c>
      <c r="T204">
        <f>1/((BC204+1)/(Q204/1.6)+1/(R204/1.37)) + BC204/((BC204+1)/(Q204/1.6) + BC204/(R204/1.37))</f>
        <v>0</v>
      </c>
      <c r="U204">
        <f>(AX204*BA204)</f>
        <v>0</v>
      </c>
      <c r="V204">
        <f>(BQ204+(U204+2*0.95*5.67E-8*(((BQ204+$B$9)+273)^4-(BQ204+273)^4)-44100*J204)/(1.84*29.3*R204+8*0.95*5.67E-8*(BQ204+273)^3))</f>
        <v>0</v>
      </c>
      <c r="W204">
        <f>($C$9*BR204+$D$9*BS204+$E$9*V204)</f>
        <v>0</v>
      </c>
      <c r="X204">
        <f>0.61365*exp(17.502*W204/(240.97+W204))</f>
        <v>0</v>
      </c>
      <c r="Y204">
        <f>(Z204/AA204*100)</f>
        <v>0</v>
      </c>
      <c r="Z204">
        <f>BJ204*(BO204+BP204)/1000</f>
        <v>0</v>
      </c>
      <c r="AA204">
        <f>0.61365*exp(17.502*BQ204/(240.97+BQ204))</f>
        <v>0</v>
      </c>
      <c r="AB204">
        <f>(X204-BJ204*(BO204+BP204)/1000)</f>
        <v>0</v>
      </c>
      <c r="AC204">
        <f>(-J204*44100)</f>
        <v>0</v>
      </c>
      <c r="AD204">
        <f>2*29.3*R204*0.92*(BQ204-W204)</f>
        <v>0</v>
      </c>
      <c r="AE204">
        <f>2*0.95*5.67E-8*(((BQ204+$B$9)+273)^4-(W204+273)^4)</f>
        <v>0</v>
      </c>
      <c r="AF204">
        <f>U204+AE204+AC204+AD204</f>
        <v>0</v>
      </c>
      <c r="AG204">
        <f>BN204*AU204*(BI204-BH204*(1000-AU204*BK204)/(1000-AU204*BJ204))/(100*BB204)</f>
        <v>0</v>
      </c>
      <c r="AH204">
        <f>1000*BN204*AU204*(BJ204-BK204)/(100*BB204*(1000-AU204*BJ204))</f>
        <v>0</v>
      </c>
      <c r="AI204">
        <f>(AJ204 - AK204 - BO204*1E3/(8.314*(BQ204+273.15)) * AM204/BN204 * AL204) * BN204/(100*BB204) * (1000 - BK204)/1000</f>
        <v>0</v>
      </c>
      <c r="AJ204">
        <v>429.2479184242273</v>
      </c>
      <c r="AK204">
        <v>428.896606060606</v>
      </c>
      <c r="AL204">
        <v>8.593535760438171E-06</v>
      </c>
      <c r="AM204">
        <v>61.35787655002243</v>
      </c>
      <c r="AN204">
        <f>(AP204 - AO204 + BO204*1E3/(8.314*(BQ204+273.15)) * AR204/BN204 * AQ204) * BN204/(100*BB204) * 1000/(1000 - AP204)</f>
        <v>0</v>
      </c>
      <c r="AO204">
        <v>21.55309200261814</v>
      </c>
      <c r="AP204">
        <v>21.54080839160841</v>
      </c>
      <c r="AQ204">
        <v>-1.557197841259093E-06</v>
      </c>
      <c r="AR204">
        <v>91.88205700752289</v>
      </c>
      <c r="AS204">
        <v>0</v>
      </c>
      <c r="AT204">
        <v>0</v>
      </c>
      <c r="AU204">
        <f>IF(AS204*$H$15&gt;=AW204,1.0,(AW204/(AW204-AS204*$H$15)))</f>
        <v>0</v>
      </c>
      <c r="AV204">
        <f>(AU204-1)*100</f>
        <v>0</v>
      </c>
      <c r="AW204">
        <f>MAX(0,($B$15+$C$15*BV204)/(1+$D$15*BV204)*BO204/(BQ204+273)*$E$15)</f>
        <v>0</v>
      </c>
      <c r="AX204">
        <f>$B$13*BW204+$C$13*BX204+$F$13*CI204*(1-CL204)</f>
        <v>0</v>
      </c>
      <c r="AY204">
        <f>AX204*AZ204</f>
        <v>0</v>
      </c>
      <c r="AZ204">
        <f>($B$13*$D$11+$C$13*$D$11+$F$13*((CV204+CN204)/MAX(CV204+CN204+CW204, 0.1)*$I$11+CW204/MAX(CV204+CN204+CW204, 0.1)*$J$11))/($B$13+$C$13+$F$13)</f>
        <v>0</v>
      </c>
      <c r="BA204">
        <f>($B$13*$K$11+$C$13*$K$11+$F$13*((CV204+CN204)/MAX(CV204+CN204+CW204, 0.1)*$P$11+CW204/MAX(CV204+CN204+CW204, 0.1)*$Q$11))/($B$13+$C$13+$F$13)</f>
        <v>0</v>
      </c>
      <c r="BB204">
        <v>6</v>
      </c>
      <c r="BC204">
        <v>0.5</v>
      </c>
      <c r="BD204" t="s">
        <v>358</v>
      </c>
      <c r="BE204">
        <v>2</v>
      </c>
      <c r="BF204" t="b">
        <v>1</v>
      </c>
      <c r="BG204">
        <v>1774682533.6</v>
      </c>
      <c r="BH204">
        <v>419.6487</v>
      </c>
      <c r="BI204">
        <v>419.9861</v>
      </c>
      <c r="BJ204">
        <v>21.53955</v>
      </c>
      <c r="BK204">
        <v>21.55445</v>
      </c>
      <c r="BL204">
        <v>420.0102</v>
      </c>
      <c r="BM204">
        <v>21.24172</v>
      </c>
      <c r="BN204">
        <v>499.9833</v>
      </c>
      <c r="BO204">
        <v>101.0203</v>
      </c>
      <c r="BP204">
        <v>0.09994299999999999</v>
      </c>
      <c r="BQ204">
        <v>26.60079</v>
      </c>
      <c r="BR204">
        <v>27.29503</v>
      </c>
      <c r="BS204">
        <v>999.9</v>
      </c>
      <c r="BT204">
        <v>0</v>
      </c>
      <c r="BU204">
        <v>0</v>
      </c>
      <c r="BV204">
        <v>9998.932999999999</v>
      </c>
      <c r="BW204">
        <v>0</v>
      </c>
      <c r="BX204">
        <v>0.3833920000000001</v>
      </c>
      <c r="BY204">
        <v>-0.3374206</v>
      </c>
      <c r="BZ204">
        <v>428.8868000000001</v>
      </c>
      <c r="CA204">
        <v>429.2383</v>
      </c>
      <c r="CB204">
        <v>-0.01488456</v>
      </c>
      <c r="CC204">
        <v>419.9861</v>
      </c>
      <c r="CD204">
        <v>21.55445</v>
      </c>
      <c r="CE204">
        <v>2.175935</v>
      </c>
      <c r="CF204">
        <v>2.177439000000001</v>
      </c>
      <c r="CG204">
        <v>18.78622</v>
      </c>
      <c r="CH204">
        <v>18.79728</v>
      </c>
      <c r="CI204">
        <v>1200</v>
      </c>
      <c r="CJ204">
        <v>0</v>
      </c>
      <c r="CK204">
        <v>1</v>
      </c>
      <c r="CL204">
        <v>0</v>
      </c>
      <c r="CM204">
        <v>1.78319</v>
      </c>
      <c r="CN204">
        <v>0</v>
      </c>
      <c r="CO204">
        <v>63.93193</v>
      </c>
      <c r="CP204">
        <v>6138.798999999999</v>
      </c>
      <c r="CQ204">
        <v>37.5</v>
      </c>
      <c r="CR204">
        <v>39.25</v>
      </c>
      <c r="CS204">
        <v>38.437</v>
      </c>
      <c r="CT204">
        <v>37.812</v>
      </c>
      <c r="CU204">
        <v>37.7437</v>
      </c>
      <c r="CV204">
        <v>0</v>
      </c>
      <c r="CW204">
        <v>1200</v>
      </c>
      <c r="CX204">
        <v>0</v>
      </c>
      <c r="CY204">
        <v>1774682534.6</v>
      </c>
      <c r="CZ204">
        <v>0</v>
      </c>
      <c r="DA204">
        <v>1774666326.5</v>
      </c>
      <c r="DB204" t="s">
        <v>359</v>
      </c>
      <c r="DC204">
        <v>1774666322</v>
      </c>
      <c r="DD204">
        <v>1774666326.5</v>
      </c>
      <c r="DE204">
        <v>2</v>
      </c>
      <c r="DF204">
        <v>0.343</v>
      </c>
      <c r="DG204">
        <v>-0.026</v>
      </c>
      <c r="DH204">
        <v>-0.36</v>
      </c>
      <c r="DI204">
        <v>0.298</v>
      </c>
      <c r="DJ204">
        <v>420</v>
      </c>
      <c r="DK204">
        <v>22</v>
      </c>
      <c r="DL204">
        <v>0.17</v>
      </c>
      <c r="DM204">
        <v>0.02</v>
      </c>
      <c r="DN204">
        <v>-0.371406525</v>
      </c>
      <c r="DO204">
        <v>0.0987127767354609</v>
      </c>
      <c r="DP204">
        <v>0.03171494733716856</v>
      </c>
      <c r="DQ204">
        <v>1</v>
      </c>
      <c r="DR204">
        <v>-0.0137270575</v>
      </c>
      <c r="DS204">
        <v>-0.002859544840525324</v>
      </c>
      <c r="DT204">
        <v>0.001078248789446921</v>
      </c>
      <c r="DU204">
        <v>1</v>
      </c>
      <c r="DV204">
        <v>2</v>
      </c>
      <c r="DW204">
        <v>2</v>
      </c>
      <c r="DX204" t="s">
        <v>360</v>
      </c>
      <c r="DY204">
        <v>3.13046</v>
      </c>
      <c r="DZ204">
        <v>2.80636</v>
      </c>
      <c r="EA204">
        <v>0.0997619</v>
      </c>
      <c r="EB204">
        <v>0.09946439999999999</v>
      </c>
      <c r="EC204">
        <v>0.105989</v>
      </c>
      <c r="ED204">
        <v>0.105734</v>
      </c>
      <c r="EE204">
        <v>21149.3</v>
      </c>
      <c r="EF204">
        <v>27418.6</v>
      </c>
      <c r="EG204">
        <v>26448</v>
      </c>
      <c r="EH204">
        <v>32999.7</v>
      </c>
      <c r="EI204">
        <v>34925.2</v>
      </c>
      <c r="EJ204">
        <v>40303.3</v>
      </c>
      <c r="EK204">
        <v>41097.2</v>
      </c>
      <c r="EL204">
        <v>46059.3</v>
      </c>
      <c r="EM204">
        <v>2.03482</v>
      </c>
      <c r="EN204">
        <v>2.0008</v>
      </c>
      <c r="EO204">
        <v>0.104979</v>
      </c>
      <c r="EP204">
        <v>0</v>
      </c>
      <c r="EQ204">
        <v>25.5846</v>
      </c>
      <c r="ER204">
        <v>999.9</v>
      </c>
      <c r="ES204">
        <v>67.5</v>
      </c>
      <c r="ET204">
        <v>27.4</v>
      </c>
      <c r="EU204">
        <v>24.4829</v>
      </c>
      <c r="EV204">
        <v>60.6126</v>
      </c>
      <c r="EW204">
        <v>31.5264</v>
      </c>
      <c r="EX204">
        <v>1</v>
      </c>
      <c r="EY204">
        <v>0.292891</v>
      </c>
      <c r="EZ204">
        <v>0.415338</v>
      </c>
      <c r="FA204">
        <v>20.2782</v>
      </c>
      <c r="FB204">
        <v>5.18734</v>
      </c>
      <c r="FC204">
        <v>11.9441</v>
      </c>
      <c r="FD204">
        <v>4.95565</v>
      </c>
      <c r="FE204">
        <v>3.285</v>
      </c>
      <c r="FF204">
        <v>9999</v>
      </c>
      <c r="FG204">
        <v>9999</v>
      </c>
      <c r="FH204">
        <v>9999</v>
      </c>
      <c r="FI204">
        <v>999.9</v>
      </c>
      <c r="FJ204">
        <v>1.86127</v>
      </c>
      <c r="FK204">
        <v>1.86264</v>
      </c>
      <c r="FL204">
        <v>1.86005</v>
      </c>
      <c r="FM204">
        <v>1.85837</v>
      </c>
      <c r="FN204">
        <v>1.86216</v>
      </c>
      <c r="FO204">
        <v>1.85886</v>
      </c>
      <c r="FP204">
        <v>1.85791</v>
      </c>
      <c r="FQ204">
        <v>1.86081</v>
      </c>
      <c r="FR204">
        <v>0</v>
      </c>
      <c r="FS204">
        <v>0</v>
      </c>
      <c r="FT204">
        <v>0</v>
      </c>
      <c r="FU204">
        <v>4.5</v>
      </c>
      <c r="FV204" t="s">
        <v>361</v>
      </c>
      <c r="FW204" t="s">
        <v>362</v>
      </c>
      <c r="FX204" t="s">
        <v>363</v>
      </c>
      <c r="FY204" t="s">
        <v>364</v>
      </c>
      <c r="FZ204" t="s">
        <v>364</v>
      </c>
      <c r="GA204" t="s">
        <v>363</v>
      </c>
      <c r="GB204">
        <v>0</v>
      </c>
      <c r="GC204">
        <v>100</v>
      </c>
      <c r="GD204">
        <v>100</v>
      </c>
      <c r="GE204">
        <v>-0.361</v>
      </c>
      <c r="GF204">
        <v>0.2978</v>
      </c>
      <c r="GG204">
        <v>-1.589593225013521</v>
      </c>
      <c r="GH204">
        <v>0.00192992804097616</v>
      </c>
      <c r="GI204">
        <v>3.244687122451424E-06</v>
      </c>
      <c r="GJ204">
        <v>-2.087531120305573E-09</v>
      </c>
      <c r="GK204">
        <v>0.05776174702018427</v>
      </c>
      <c r="GL204">
        <v>0.005089068596103195</v>
      </c>
      <c r="GM204">
        <v>0.0003257216593697226</v>
      </c>
      <c r="GN204">
        <v>-1.562898368296355E-06</v>
      </c>
      <c r="GO204">
        <v>0</v>
      </c>
      <c r="GP204">
        <v>1257</v>
      </c>
      <c r="GQ204">
        <v>1</v>
      </c>
      <c r="GR204">
        <v>31</v>
      </c>
      <c r="GS204">
        <v>270.2</v>
      </c>
      <c r="GT204">
        <v>270.2</v>
      </c>
      <c r="GU204">
        <v>1.0791</v>
      </c>
      <c r="GV204">
        <v>2.39746</v>
      </c>
      <c r="GW204">
        <v>1.44775</v>
      </c>
      <c r="GX204">
        <v>2.20337</v>
      </c>
      <c r="GY204">
        <v>1.44653</v>
      </c>
      <c r="GZ204">
        <v>2.30103</v>
      </c>
      <c r="HA204">
        <v>33.1992</v>
      </c>
      <c r="HB204">
        <v>14.7099</v>
      </c>
      <c r="HC204">
        <v>18</v>
      </c>
      <c r="HD204">
        <v>531.75</v>
      </c>
      <c r="HE204">
        <v>523.186</v>
      </c>
      <c r="HF204">
        <v>24.9997</v>
      </c>
      <c r="HG204">
        <v>30.7306</v>
      </c>
      <c r="HH204">
        <v>30.0001</v>
      </c>
      <c r="HI204">
        <v>31.0808</v>
      </c>
      <c r="HJ204">
        <v>31.0847</v>
      </c>
      <c r="HK204">
        <v>21.5664</v>
      </c>
      <c r="HL204">
        <v>20.0583</v>
      </c>
      <c r="HM204">
        <v>100</v>
      </c>
      <c r="HN204">
        <v>25</v>
      </c>
      <c r="HO204">
        <v>420</v>
      </c>
      <c r="HP204">
        <v>21.5</v>
      </c>
      <c r="HQ204">
        <v>103.146</v>
      </c>
      <c r="HR204">
        <v>102.02</v>
      </c>
    </row>
    <row r="205" spans="1:226">
      <c r="A205">
        <v>187</v>
      </c>
      <c r="B205">
        <v>1774682540.5</v>
      </c>
      <c r="C205">
        <v>794.5</v>
      </c>
      <c r="D205" t="s">
        <v>736</v>
      </c>
      <c r="E205" t="s">
        <v>737</v>
      </c>
      <c r="F205">
        <v>5</v>
      </c>
      <c r="I205">
        <v>1774682537.6</v>
      </c>
      <c r="J205">
        <f>(K205)/1000</f>
        <v>0</v>
      </c>
      <c r="K205">
        <f>IF(BF205, AN205, AH205)</f>
        <v>0</v>
      </c>
      <c r="L205">
        <f>IF(BF205, AI205, AG205)</f>
        <v>0</v>
      </c>
      <c r="M205">
        <f>BH205 - IF(AU205&gt;1, L205*BB205*100.0/(AW205), 0)</f>
        <v>0</v>
      </c>
      <c r="N205">
        <f>((T205-J205/2)*M205-L205)/(T205+J205/2)</f>
        <v>0</v>
      </c>
      <c r="O205">
        <f>N205*(BO205+BP205)/1000.0</f>
        <v>0</v>
      </c>
      <c r="P205">
        <f>(BH205 - IF(AU205&gt;1, L205*BB205*100.0/(AW205), 0))*(BO205+BP205)/1000.0</f>
        <v>0</v>
      </c>
      <c r="Q205">
        <f>2.0/((1/S205-1/R205)+SIGN(S205)*SQRT((1/S205-1/R205)*(1/S205-1/R205) + 4*BC205/((BC205+1)*(BC205+1))*(2*1/S205*1/R205-1/R205*1/R205)))</f>
        <v>0</v>
      </c>
      <c r="R205">
        <f>IF(LEFT(BD205,1)&lt;&gt;"0",IF(LEFT(BD205,1)="1",3.0,BE205),$D$5+$E$5*(BV205*BO205/($K$5*1000))+$F$5*(BV205*BO205/($K$5*1000))*MAX(MIN(BB205,$J$5),$I$5)*MAX(MIN(BB205,$J$5),$I$5)+$G$5*MAX(MIN(BB205,$J$5),$I$5)*(BV205*BO205/($K$5*1000))+$H$5*(BV205*BO205/($K$5*1000))*(BV205*BO205/($K$5*1000)))</f>
        <v>0</v>
      </c>
      <c r="S205">
        <f>J205*(1000-(1000*0.61365*exp(17.502*W205/(240.97+W205))/(BO205+BP205)+BJ205)/2)/(1000*0.61365*exp(17.502*W205/(240.97+W205))/(BO205+BP205)-BJ205)</f>
        <v>0</v>
      </c>
      <c r="T205">
        <f>1/((BC205+1)/(Q205/1.6)+1/(R205/1.37)) + BC205/((BC205+1)/(Q205/1.6) + BC205/(R205/1.37))</f>
        <v>0</v>
      </c>
      <c r="U205">
        <f>(AX205*BA205)</f>
        <v>0</v>
      </c>
      <c r="V205">
        <f>(BQ205+(U205+2*0.95*5.67E-8*(((BQ205+$B$9)+273)^4-(BQ205+273)^4)-44100*J205)/(1.84*29.3*R205+8*0.95*5.67E-8*(BQ205+273)^3))</f>
        <v>0</v>
      </c>
      <c r="W205">
        <f>($C$9*BR205+$D$9*BS205+$E$9*V205)</f>
        <v>0</v>
      </c>
      <c r="X205">
        <f>0.61365*exp(17.502*W205/(240.97+W205))</f>
        <v>0</v>
      </c>
      <c r="Y205">
        <f>(Z205/AA205*100)</f>
        <v>0</v>
      </c>
      <c r="Z205">
        <f>BJ205*(BO205+BP205)/1000</f>
        <v>0</v>
      </c>
      <c r="AA205">
        <f>0.61365*exp(17.502*BQ205/(240.97+BQ205))</f>
        <v>0</v>
      </c>
      <c r="AB205">
        <f>(X205-BJ205*(BO205+BP205)/1000)</f>
        <v>0</v>
      </c>
      <c r="AC205">
        <f>(-J205*44100)</f>
        <v>0</v>
      </c>
      <c r="AD205">
        <f>2*29.3*R205*0.92*(BQ205-W205)</f>
        <v>0</v>
      </c>
      <c r="AE205">
        <f>2*0.95*5.67E-8*(((BQ205+$B$9)+273)^4-(W205+273)^4)</f>
        <v>0</v>
      </c>
      <c r="AF205">
        <f>U205+AE205+AC205+AD205</f>
        <v>0</v>
      </c>
      <c r="AG205">
        <f>BN205*AU205*(BI205-BH205*(1000-AU205*BK205)/(1000-AU205*BJ205))/(100*BB205)</f>
        <v>0</v>
      </c>
      <c r="AH205">
        <f>1000*BN205*AU205*(BJ205-BK205)/(100*BB205*(1000-AU205*BJ205))</f>
        <v>0</v>
      </c>
      <c r="AI205">
        <f>(AJ205 - AK205 - BO205*1E3/(8.314*(BQ205+273.15)) * AM205/BN205 * AL205) * BN205/(100*BB205) * (1000 - BK205)/1000</f>
        <v>0</v>
      </c>
      <c r="AJ205">
        <v>429.2264760009871</v>
      </c>
      <c r="AK205">
        <v>428.8660606060607</v>
      </c>
      <c r="AL205">
        <v>-1.701592808237268E-05</v>
      </c>
      <c r="AM205">
        <v>61.35787655002243</v>
      </c>
      <c r="AN205">
        <f>(AP205 - AO205 + BO205*1E3/(8.314*(BQ205+273.15)) * AR205/BN205 * AQ205) * BN205/(100*BB205) * 1000/(1000 - AP205)</f>
        <v>0</v>
      </c>
      <c r="AO205">
        <v>21.55756675825932</v>
      </c>
      <c r="AP205">
        <v>21.54014825174827</v>
      </c>
      <c r="AQ205">
        <v>2.214955542008169E-06</v>
      </c>
      <c r="AR205">
        <v>91.88205700752289</v>
      </c>
      <c r="AS205">
        <v>0</v>
      </c>
      <c r="AT205">
        <v>0</v>
      </c>
      <c r="AU205">
        <f>IF(AS205*$H$15&gt;=AW205,1.0,(AW205/(AW205-AS205*$H$15)))</f>
        <v>0</v>
      </c>
      <c r="AV205">
        <f>(AU205-1)*100</f>
        <v>0</v>
      </c>
      <c r="AW205">
        <f>MAX(0,($B$15+$C$15*BV205)/(1+$D$15*BV205)*BO205/(BQ205+273)*$E$15)</f>
        <v>0</v>
      </c>
      <c r="AX205">
        <f>$B$13*BW205+$C$13*BX205+$F$13*CI205*(1-CL205)</f>
        <v>0</v>
      </c>
      <c r="AY205">
        <f>AX205*AZ205</f>
        <v>0</v>
      </c>
      <c r="AZ205">
        <f>($B$13*$D$11+$C$13*$D$11+$F$13*((CV205+CN205)/MAX(CV205+CN205+CW205, 0.1)*$I$11+CW205/MAX(CV205+CN205+CW205, 0.1)*$J$11))/($B$13+$C$13+$F$13)</f>
        <v>0</v>
      </c>
      <c r="BA205">
        <f>($B$13*$K$11+$C$13*$K$11+$F$13*((CV205+CN205)/MAX(CV205+CN205+CW205, 0.1)*$P$11+CW205/MAX(CV205+CN205+CW205, 0.1)*$Q$11))/($B$13+$C$13+$F$13)</f>
        <v>0</v>
      </c>
      <c r="BB205">
        <v>6</v>
      </c>
      <c r="BC205">
        <v>0.5</v>
      </c>
      <c r="BD205" t="s">
        <v>358</v>
      </c>
      <c r="BE205">
        <v>2</v>
      </c>
      <c r="BF205" t="b">
        <v>1</v>
      </c>
      <c r="BG205">
        <v>1774682537.6</v>
      </c>
      <c r="BH205">
        <v>419.6445</v>
      </c>
      <c r="BI205">
        <v>419.9786999999999</v>
      </c>
      <c r="BJ205">
        <v>21.54078</v>
      </c>
      <c r="BK205">
        <v>21.55764</v>
      </c>
      <c r="BL205">
        <v>420.0056000000001</v>
      </c>
      <c r="BM205">
        <v>21.24292</v>
      </c>
      <c r="BN205">
        <v>500.0214</v>
      </c>
      <c r="BO205">
        <v>101.0211</v>
      </c>
      <c r="BP205">
        <v>0.10008865</v>
      </c>
      <c r="BQ205">
        <v>26.59785</v>
      </c>
      <c r="BR205">
        <v>27.29845</v>
      </c>
      <c r="BS205">
        <v>999.9</v>
      </c>
      <c r="BT205">
        <v>0</v>
      </c>
      <c r="BU205">
        <v>0</v>
      </c>
      <c r="BV205">
        <v>9992.124</v>
      </c>
      <c r="BW205">
        <v>0</v>
      </c>
      <c r="BX205">
        <v>0.3833920000000001</v>
      </c>
      <c r="BY205">
        <v>-0.334372</v>
      </c>
      <c r="BZ205">
        <v>428.8828</v>
      </c>
      <c r="CA205">
        <v>429.2319000000001</v>
      </c>
      <c r="CB205">
        <v>-0.01685351</v>
      </c>
      <c r="CC205">
        <v>419.9786999999999</v>
      </c>
      <c r="CD205">
        <v>21.55764</v>
      </c>
      <c r="CE205">
        <v>2.17607</v>
      </c>
      <c r="CF205">
        <v>2.177774</v>
      </c>
      <c r="CG205">
        <v>18.78724</v>
      </c>
      <c r="CH205">
        <v>18.79974</v>
      </c>
      <c r="CI205">
        <v>1200.002</v>
      </c>
      <c r="CJ205">
        <v>0</v>
      </c>
      <c r="CK205">
        <v>1</v>
      </c>
      <c r="CL205">
        <v>0</v>
      </c>
      <c r="CM205">
        <v>1.55518</v>
      </c>
      <c r="CN205">
        <v>0</v>
      </c>
      <c r="CO205">
        <v>64.02588999999999</v>
      </c>
      <c r="CP205">
        <v>6138.808</v>
      </c>
      <c r="CQ205">
        <v>37.5</v>
      </c>
      <c r="CR205">
        <v>39.25</v>
      </c>
      <c r="CS205">
        <v>38.437</v>
      </c>
      <c r="CT205">
        <v>37.812</v>
      </c>
      <c r="CU205">
        <v>37.7374</v>
      </c>
      <c r="CV205">
        <v>0</v>
      </c>
      <c r="CW205">
        <v>1200.002</v>
      </c>
      <c r="CX205">
        <v>0</v>
      </c>
      <c r="CY205">
        <v>1774682538.8</v>
      </c>
      <c r="CZ205">
        <v>0</v>
      </c>
      <c r="DA205">
        <v>1774666326.5</v>
      </c>
      <c r="DB205" t="s">
        <v>359</v>
      </c>
      <c r="DC205">
        <v>1774666322</v>
      </c>
      <c r="DD205">
        <v>1774666326.5</v>
      </c>
      <c r="DE205">
        <v>2</v>
      </c>
      <c r="DF205">
        <v>0.343</v>
      </c>
      <c r="DG205">
        <v>-0.026</v>
      </c>
      <c r="DH205">
        <v>-0.36</v>
      </c>
      <c r="DI205">
        <v>0.298</v>
      </c>
      <c r="DJ205">
        <v>420</v>
      </c>
      <c r="DK205">
        <v>22</v>
      </c>
      <c r="DL205">
        <v>0.17</v>
      </c>
      <c r="DM205">
        <v>0.02</v>
      </c>
      <c r="DN205">
        <v>-0.361361675</v>
      </c>
      <c r="DO205">
        <v>0.2009246566604128</v>
      </c>
      <c r="DP205">
        <v>0.03607494277638392</v>
      </c>
      <c r="DQ205">
        <v>0</v>
      </c>
      <c r="DR205">
        <v>-0.0142459925</v>
      </c>
      <c r="DS205">
        <v>-0.01446227729831144</v>
      </c>
      <c r="DT205">
        <v>0.001664078548234352</v>
      </c>
      <c r="DU205">
        <v>1</v>
      </c>
      <c r="DV205">
        <v>1</v>
      </c>
      <c r="DW205">
        <v>2</v>
      </c>
      <c r="DX205" t="s">
        <v>367</v>
      </c>
      <c r="DY205">
        <v>3.13056</v>
      </c>
      <c r="DZ205">
        <v>2.80654</v>
      </c>
      <c r="EA205">
        <v>0.0997591</v>
      </c>
      <c r="EB205">
        <v>0.0994705</v>
      </c>
      <c r="EC205">
        <v>0.105987</v>
      </c>
      <c r="ED205">
        <v>0.105736</v>
      </c>
      <c r="EE205">
        <v>21149.2</v>
      </c>
      <c r="EF205">
        <v>27418.5</v>
      </c>
      <c r="EG205">
        <v>26447.8</v>
      </c>
      <c r="EH205">
        <v>32999.8</v>
      </c>
      <c r="EI205">
        <v>34924.9</v>
      </c>
      <c r="EJ205">
        <v>40302.9</v>
      </c>
      <c r="EK205">
        <v>41096.9</v>
      </c>
      <c r="EL205">
        <v>46058.9</v>
      </c>
      <c r="EM205">
        <v>2.03492</v>
      </c>
      <c r="EN205">
        <v>2.00057</v>
      </c>
      <c r="EO205">
        <v>0.10455</v>
      </c>
      <c r="EP205">
        <v>0</v>
      </c>
      <c r="EQ205">
        <v>25.5825</v>
      </c>
      <c r="ER205">
        <v>999.9</v>
      </c>
      <c r="ES205">
        <v>67.5</v>
      </c>
      <c r="ET205">
        <v>27.4</v>
      </c>
      <c r="EU205">
        <v>24.4819</v>
      </c>
      <c r="EV205">
        <v>60.8126</v>
      </c>
      <c r="EW205">
        <v>31.5184</v>
      </c>
      <c r="EX205">
        <v>1</v>
      </c>
      <c r="EY205">
        <v>0.293018</v>
      </c>
      <c r="EZ205">
        <v>0.414447</v>
      </c>
      <c r="FA205">
        <v>20.2781</v>
      </c>
      <c r="FB205">
        <v>5.18734</v>
      </c>
      <c r="FC205">
        <v>11.9441</v>
      </c>
      <c r="FD205">
        <v>4.95555</v>
      </c>
      <c r="FE205">
        <v>3.285</v>
      </c>
      <c r="FF205">
        <v>9999</v>
      </c>
      <c r="FG205">
        <v>9999</v>
      </c>
      <c r="FH205">
        <v>9999</v>
      </c>
      <c r="FI205">
        <v>999.9</v>
      </c>
      <c r="FJ205">
        <v>1.86127</v>
      </c>
      <c r="FK205">
        <v>1.86264</v>
      </c>
      <c r="FL205">
        <v>1.86005</v>
      </c>
      <c r="FM205">
        <v>1.85837</v>
      </c>
      <c r="FN205">
        <v>1.86217</v>
      </c>
      <c r="FO205">
        <v>1.85886</v>
      </c>
      <c r="FP205">
        <v>1.85791</v>
      </c>
      <c r="FQ205">
        <v>1.86081</v>
      </c>
      <c r="FR205">
        <v>0</v>
      </c>
      <c r="FS205">
        <v>0</v>
      </c>
      <c r="FT205">
        <v>0</v>
      </c>
      <c r="FU205">
        <v>4.5</v>
      </c>
      <c r="FV205" t="s">
        <v>361</v>
      </c>
      <c r="FW205" t="s">
        <v>362</v>
      </c>
      <c r="FX205" t="s">
        <v>363</v>
      </c>
      <c r="FY205" t="s">
        <v>364</v>
      </c>
      <c r="FZ205" t="s">
        <v>364</v>
      </c>
      <c r="GA205" t="s">
        <v>363</v>
      </c>
      <c r="GB205">
        <v>0</v>
      </c>
      <c r="GC205">
        <v>100</v>
      </c>
      <c r="GD205">
        <v>100</v>
      </c>
      <c r="GE205">
        <v>-0.362</v>
      </c>
      <c r="GF205">
        <v>0.2978</v>
      </c>
      <c r="GG205">
        <v>-1.589593225013521</v>
      </c>
      <c r="GH205">
        <v>0.00192992804097616</v>
      </c>
      <c r="GI205">
        <v>3.244687122451424E-06</v>
      </c>
      <c r="GJ205">
        <v>-2.087531120305573E-09</v>
      </c>
      <c r="GK205">
        <v>0.05776174702018427</v>
      </c>
      <c r="GL205">
        <v>0.005089068596103195</v>
      </c>
      <c r="GM205">
        <v>0.0003257216593697226</v>
      </c>
      <c r="GN205">
        <v>-1.562898368296355E-06</v>
      </c>
      <c r="GO205">
        <v>0</v>
      </c>
      <c r="GP205">
        <v>1257</v>
      </c>
      <c r="GQ205">
        <v>1</v>
      </c>
      <c r="GR205">
        <v>31</v>
      </c>
      <c r="GS205">
        <v>270.3</v>
      </c>
      <c r="GT205">
        <v>270.2</v>
      </c>
      <c r="GU205">
        <v>1.0791</v>
      </c>
      <c r="GV205">
        <v>2.39258</v>
      </c>
      <c r="GW205">
        <v>1.44775</v>
      </c>
      <c r="GX205">
        <v>2.20337</v>
      </c>
      <c r="GY205">
        <v>1.44653</v>
      </c>
      <c r="GZ205">
        <v>2.34375</v>
      </c>
      <c r="HA205">
        <v>33.1992</v>
      </c>
      <c r="HB205">
        <v>14.7187</v>
      </c>
      <c r="HC205">
        <v>18</v>
      </c>
      <c r="HD205">
        <v>531.816</v>
      </c>
      <c r="HE205">
        <v>523.04</v>
      </c>
      <c r="HF205">
        <v>24.9997</v>
      </c>
      <c r="HG205">
        <v>30.7306</v>
      </c>
      <c r="HH205">
        <v>30.0002</v>
      </c>
      <c r="HI205">
        <v>31.0811</v>
      </c>
      <c r="HJ205">
        <v>31.0856</v>
      </c>
      <c r="HK205">
        <v>21.5652</v>
      </c>
      <c r="HL205">
        <v>20.0583</v>
      </c>
      <c r="HM205">
        <v>100</v>
      </c>
      <c r="HN205">
        <v>25</v>
      </c>
      <c r="HO205">
        <v>420</v>
      </c>
      <c r="HP205">
        <v>21.5</v>
      </c>
      <c r="HQ205">
        <v>103.146</v>
      </c>
      <c r="HR205">
        <v>102.019</v>
      </c>
    </row>
    <row r="206" spans="1:226">
      <c r="A206">
        <v>188</v>
      </c>
      <c r="B206">
        <v>1774682544.5</v>
      </c>
      <c r="C206">
        <v>798.5</v>
      </c>
      <c r="D206" t="s">
        <v>738</v>
      </c>
      <c r="E206" t="s">
        <v>739</v>
      </c>
      <c r="F206">
        <v>5</v>
      </c>
      <c r="I206">
        <v>1774682541.6</v>
      </c>
      <c r="J206">
        <f>(K206)/1000</f>
        <v>0</v>
      </c>
      <c r="K206">
        <f>IF(BF206, AN206, AH206)</f>
        <v>0</v>
      </c>
      <c r="L206">
        <f>IF(BF206, AI206, AG206)</f>
        <v>0</v>
      </c>
      <c r="M206">
        <f>BH206 - IF(AU206&gt;1, L206*BB206*100.0/(AW206), 0)</f>
        <v>0</v>
      </c>
      <c r="N206">
        <f>((T206-J206/2)*M206-L206)/(T206+J206/2)</f>
        <v>0</v>
      </c>
      <c r="O206">
        <f>N206*(BO206+BP206)/1000.0</f>
        <v>0</v>
      </c>
      <c r="P206">
        <f>(BH206 - IF(AU206&gt;1, L206*BB206*100.0/(AW206), 0))*(BO206+BP206)/1000.0</f>
        <v>0</v>
      </c>
      <c r="Q206">
        <f>2.0/((1/S206-1/R206)+SIGN(S206)*SQRT((1/S206-1/R206)*(1/S206-1/R206) + 4*BC206/((BC206+1)*(BC206+1))*(2*1/S206*1/R206-1/R206*1/R206)))</f>
        <v>0</v>
      </c>
      <c r="R206">
        <f>IF(LEFT(BD206,1)&lt;&gt;"0",IF(LEFT(BD206,1)="1",3.0,BE206),$D$5+$E$5*(BV206*BO206/($K$5*1000))+$F$5*(BV206*BO206/($K$5*1000))*MAX(MIN(BB206,$J$5),$I$5)*MAX(MIN(BB206,$J$5),$I$5)+$G$5*MAX(MIN(BB206,$J$5),$I$5)*(BV206*BO206/($K$5*1000))+$H$5*(BV206*BO206/($K$5*1000))*(BV206*BO206/($K$5*1000)))</f>
        <v>0</v>
      </c>
      <c r="S206">
        <f>J206*(1000-(1000*0.61365*exp(17.502*W206/(240.97+W206))/(BO206+BP206)+BJ206)/2)/(1000*0.61365*exp(17.502*W206/(240.97+W206))/(BO206+BP206)-BJ206)</f>
        <v>0</v>
      </c>
      <c r="T206">
        <f>1/((BC206+1)/(Q206/1.6)+1/(R206/1.37)) + BC206/((BC206+1)/(Q206/1.6) + BC206/(R206/1.37))</f>
        <v>0</v>
      </c>
      <c r="U206">
        <f>(AX206*BA206)</f>
        <v>0</v>
      </c>
      <c r="V206">
        <f>(BQ206+(U206+2*0.95*5.67E-8*(((BQ206+$B$9)+273)^4-(BQ206+273)^4)-44100*J206)/(1.84*29.3*R206+8*0.95*5.67E-8*(BQ206+273)^3))</f>
        <v>0</v>
      </c>
      <c r="W206">
        <f>($C$9*BR206+$D$9*BS206+$E$9*V206)</f>
        <v>0</v>
      </c>
      <c r="X206">
        <f>0.61365*exp(17.502*W206/(240.97+W206))</f>
        <v>0</v>
      </c>
      <c r="Y206">
        <f>(Z206/AA206*100)</f>
        <v>0</v>
      </c>
      <c r="Z206">
        <f>BJ206*(BO206+BP206)/1000</f>
        <v>0</v>
      </c>
      <c r="AA206">
        <f>0.61365*exp(17.502*BQ206/(240.97+BQ206))</f>
        <v>0</v>
      </c>
      <c r="AB206">
        <f>(X206-BJ206*(BO206+BP206)/1000)</f>
        <v>0</v>
      </c>
      <c r="AC206">
        <f>(-J206*44100)</f>
        <v>0</v>
      </c>
      <c r="AD206">
        <f>2*29.3*R206*0.92*(BQ206-W206)</f>
        <v>0</v>
      </c>
      <c r="AE206">
        <f>2*0.95*5.67E-8*(((BQ206+$B$9)+273)^4-(W206+273)^4)</f>
        <v>0</v>
      </c>
      <c r="AF206">
        <f>U206+AE206+AC206+AD206</f>
        <v>0</v>
      </c>
      <c r="AG206">
        <f>BN206*AU206*(BI206-BH206*(1000-AU206*BK206)/(1000-AU206*BJ206))/(100*BB206)</f>
        <v>0</v>
      </c>
      <c r="AH206">
        <f>1000*BN206*AU206*(BJ206-BK206)/(100*BB206*(1000-AU206*BJ206))</f>
        <v>0</v>
      </c>
      <c r="AI206">
        <f>(AJ206 - AK206 - BO206*1E3/(8.314*(BQ206+273.15)) * AM206/BN206 * AL206) * BN206/(100*BB206) * (1000 - BK206)/1000</f>
        <v>0</v>
      </c>
      <c r="AJ206">
        <v>429.2364520111473</v>
      </c>
      <c r="AK206">
        <v>428.8817696969697</v>
      </c>
      <c r="AL206">
        <v>5.750471068736136E-06</v>
      </c>
      <c r="AM206">
        <v>61.35787655002243</v>
      </c>
      <c r="AN206">
        <f>(AP206 - AO206 + BO206*1E3/(8.314*(BQ206+273.15)) * AR206/BN206 * AQ206) * BN206/(100*BB206) * 1000/(1000 - AP206)</f>
        <v>0</v>
      </c>
      <c r="AO206">
        <v>21.5578731052076</v>
      </c>
      <c r="AP206">
        <v>21.54408671328673</v>
      </c>
      <c r="AQ206">
        <v>1.287642177155841E-06</v>
      </c>
      <c r="AR206">
        <v>91.88205700752289</v>
      </c>
      <c r="AS206">
        <v>0</v>
      </c>
      <c r="AT206">
        <v>0</v>
      </c>
      <c r="AU206">
        <f>IF(AS206*$H$15&gt;=AW206,1.0,(AW206/(AW206-AS206*$H$15)))</f>
        <v>0</v>
      </c>
      <c r="AV206">
        <f>(AU206-1)*100</f>
        <v>0</v>
      </c>
      <c r="AW206">
        <f>MAX(0,($B$15+$C$15*BV206)/(1+$D$15*BV206)*BO206/(BQ206+273)*$E$15)</f>
        <v>0</v>
      </c>
      <c r="AX206">
        <f>$B$13*BW206+$C$13*BX206+$F$13*CI206*(1-CL206)</f>
        <v>0</v>
      </c>
      <c r="AY206">
        <f>AX206*AZ206</f>
        <v>0</v>
      </c>
      <c r="AZ206">
        <f>($B$13*$D$11+$C$13*$D$11+$F$13*((CV206+CN206)/MAX(CV206+CN206+CW206, 0.1)*$I$11+CW206/MAX(CV206+CN206+CW206, 0.1)*$J$11))/($B$13+$C$13+$F$13)</f>
        <v>0</v>
      </c>
      <c r="BA206">
        <f>($B$13*$K$11+$C$13*$K$11+$F$13*((CV206+CN206)/MAX(CV206+CN206+CW206, 0.1)*$P$11+CW206/MAX(CV206+CN206+CW206, 0.1)*$Q$11))/($B$13+$C$13+$F$13)</f>
        <v>0</v>
      </c>
      <c r="BB206">
        <v>6</v>
      </c>
      <c r="BC206">
        <v>0.5</v>
      </c>
      <c r="BD206" t="s">
        <v>358</v>
      </c>
      <c r="BE206">
        <v>2</v>
      </c>
      <c r="BF206" t="b">
        <v>1</v>
      </c>
      <c r="BG206">
        <v>1774682541.6</v>
      </c>
      <c r="BH206">
        <v>419.6452</v>
      </c>
      <c r="BI206">
        <v>419.9856000000001</v>
      </c>
      <c r="BJ206">
        <v>21.54213</v>
      </c>
      <c r="BK206">
        <v>21.55808</v>
      </c>
      <c r="BL206">
        <v>420.0062</v>
      </c>
      <c r="BM206">
        <v>21.24423</v>
      </c>
      <c r="BN206">
        <v>500.0428</v>
      </c>
      <c r="BO206">
        <v>101.021</v>
      </c>
      <c r="BP206">
        <v>0.10002813</v>
      </c>
      <c r="BQ206">
        <v>26.59507</v>
      </c>
      <c r="BR206">
        <v>27.29478</v>
      </c>
      <c r="BS206">
        <v>999.9</v>
      </c>
      <c r="BT206">
        <v>0</v>
      </c>
      <c r="BU206">
        <v>0</v>
      </c>
      <c r="BV206">
        <v>10001.625</v>
      </c>
      <c r="BW206">
        <v>0</v>
      </c>
      <c r="BX206">
        <v>0.3833920000000001</v>
      </c>
      <c r="BY206">
        <v>-0.3403473</v>
      </c>
      <c r="BZ206">
        <v>428.8842000000001</v>
      </c>
      <c r="CA206">
        <v>429.239</v>
      </c>
      <c r="CB206">
        <v>-0.01597652</v>
      </c>
      <c r="CC206">
        <v>419.9856000000001</v>
      </c>
      <c r="CD206">
        <v>21.55808</v>
      </c>
      <c r="CE206">
        <v>2.176207</v>
      </c>
      <c r="CF206">
        <v>2.17782</v>
      </c>
      <c r="CG206">
        <v>18.78823</v>
      </c>
      <c r="CH206">
        <v>18.80007</v>
      </c>
      <c r="CI206">
        <v>1200.004</v>
      </c>
      <c r="CJ206">
        <v>0</v>
      </c>
      <c r="CK206">
        <v>1</v>
      </c>
      <c r="CL206">
        <v>0</v>
      </c>
      <c r="CM206">
        <v>1.7124</v>
      </c>
      <c r="CN206">
        <v>0</v>
      </c>
      <c r="CO206">
        <v>63.95887</v>
      </c>
      <c r="CP206">
        <v>6138.814</v>
      </c>
      <c r="CQ206">
        <v>37.4937</v>
      </c>
      <c r="CR206">
        <v>39.25</v>
      </c>
      <c r="CS206">
        <v>38.437</v>
      </c>
      <c r="CT206">
        <v>37.812</v>
      </c>
      <c r="CU206">
        <v>37.6996</v>
      </c>
      <c r="CV206">
        <v>0</v>
      </c>
      <c r="CW206">
        <v>1200.004</v>
      </c>
      <c r="CX206">
        <v>0</v>
      </c>
      <c r="CY206">
        <v>1774682543</v>
      </c>
      <c r="CZ206">
        <v>0</v>
      </c>
      <c r="DA206">
        <v>1774666326.5</v>
      </c>
      <c r="DB206" t="s">
        <v>359</v>
      </c>
      <c r="DC206">
        <v>1774666322</v>
      </c>
      <c r="DD206">
        <v>1774666326.5</v>
      </c>
      <c r="DE206">
        <v>2</v>
      </c>
      <c r="DF206">
        <v>0.343</v>
      </c>
      <c r="DG206">
        <v>-0.026</v>
      </c>
      <c r="DH206">
        <v>-0.36</v>
      </c>
      <c r="DI206">
        <v>0.298</v>
      </c>
      <c r="DJ206">
        <v>420</v>
      </c>
      <c r="DK206">
        <v>22</v>
      </c>
      <c r="DL206">
        <v>0.17</v>
      </c>
      <c r="DM206">
        <v>0.02</v>
      </c>
      <c r="DN206">
        <v>-0.353793325</v>
      </c>
      <c r="DO206">
        <v>0.1453113433395873</v>
      </c>
      <c r="DP206">
        <v>0.03498604031566555</v>
      </c>
      <c r="DQ206">
        <v>0</v>
      </c>
      <c r="DR206">
        <v>-0.0148321625</v>
      </c>
      <c r="DS206">
        <v>-0.01349832833020634</v>
      </c>
      <c r="DT206">
        <v>0.001710012136168556</v>
      </c>
      <c r="DU206">
        <v>1</v>
      </c>
      <c r="DV206">
        <v>1</v>
      </c>
      <c r="DW206">
        <v>2</v>
      </c>
      <c r="DX206" t="s">
        <v>367</v>
      </c>
      <c r="DY206">
        <v>3.13046</v>
      </c>
      <c r="DZ206">
        <v>2.80646</v>
      </c>
      <c r="EA206">
        <v>0.099758</v>
      </c>
      <c r="EB206">
        <v>0.0994651</v>
      </c>
      <c r="EC206">
        <v>0.105997</v>
      </c>
      <c r="ED206">
        <v>0.105735</v>
      </c>
      <c r="EE206">
        <v>21149.1</v>
      </c>
      <c r="EF206">
        <v>27418.8</v>
      </c>
      <c r="EG206">
        <v>26447.6</v>
      </c>
      <c r="EH206">
        <v>33000.1</v>
      </c>
      <c r="EI206">
        <v>34924.4</v>
      </c>
      <c r="EJ206">
        <v>40303.3</v>
      </c>
      <c r="EK206">
        <v>41096.7</v>
      </c>
      <c r="EL206">
        <v>46059.3</v>
      </c>
      <c r="EM206">
        <v>2.0346</v>
      </c>
      <c r="EN206">
        <v>2.00057</v>
      </c>
      <c r="EO206">
        <v>0.104699</v>
      </c>
      <c r="EP206">
        <v>0</v>
      </c>
      <c r="EQ206">
        <v>25.5803</v>
      </c>
      <c r="ER206">
        <v>999.9</v>
      </c>
      <c r="ES206">
        <v>67.5</v>
      </c>
      <c r="ET206">
        <v>27.4</v>
      </c>
      <c r="EU206">
        <v>24.4816</v>
      </c>
      <c r="EV206">
        <v>61.1626</v>
      </c>
      <c r="EW206">
        <v>31.5585</v>
      </c>
      <c r="EX206">
        <v>1</v>
      </c>
      <c r="EY206">
        <v>0.292965</v>
      </c>
      <c r="EZ206">
        <v>0.413725</v>
      </c>
      <c r="FA206">
        <v>20.2782</v>
      </c>
      <c r="FB206">
        <v>5.18749</v>
      </c>
      <c r="FC206">
        <v>11.9441</v>
      </c>
      <c r="FD206">
        <v>4.9557</v>
      </c>
      <c r="FE206">
        <v>3.285</v>
      </c>
      <c r="FF206">
        <v>9999</v>
      </c>
      <c r="FG206">
        <v>9999</v>
      </c>
      <c r="FH206">
        <v>9999</v>
      </c>
      <c r="FI206">
        <v>999.9</v>
      </c>
      <c r="FJ206">
        <v>1.86127</v>
      </c>
      <c r="FK206">
        <v>1.86264</v>
      </c>
      <c r="FL206">
        <v>1.86005</v>
      </c>
      <c r="FM206">
        <v>1.85837</v>
      </c>
      <c r="FN206">
        <v>1.86218</v>
      </c>
      <c r="FO206">
        <v>1.85886</v>
      </c>
      <c r="FP206">
        <v>1.85791</v>
      </c>
      <c r="FQ206">
        <v>1.86081</v>
      </c>
      <c r="FR206">
        <v>0</v>
      </c>
      <c r="FS206">
        <v>0</v>
      </c>
      <c r="FT206">
        <v>0</v>
      </c>
      <c r="FU206">
        <v>4.5</v>
      </c>
      <c r="FV206" t="s">
        <v>361</v>
      </c>
      <c r="FW206" t="s">
        <v>362</v>
      </c>
      <c r="FX206" t="s">
        <v>363</v>
      </c>
      <c r="FY206" t="s">
        <v>364</v>
      </c>
      <c r="FZ206" t="s">
        <v>364</v>
      </c>
      <c r="GA206" t="s">
        <v>363</v>
      </c>
      <c r="GB206">
        <v>0</v>
      </c>
      <c r="GC206">
        <v>100</v>
      </c>
      <c r="GD206">
        <v>100</v>
      </c>
      <c r="GE206">
        <v>-0.362</v>
      </c>
      <c r="GF206">
        <v>0.2979</v>
      </c>
      <c r="GG206">
        <v>-1.589593225013521</v>
      </c>
      <c r="GH206">
        <v>0.00192992804097616</v>
      </c>
      <c r="GI206">
        <v>3.244687122451424E-06</v>
      </c>
      <c r="GJ206">
        <v>-2.087531120305573E-09</v>
      </c>
      <c r="GK206">
        <v>0.05776174702018427</v>
      </c>
      <c r="GL206">
        <v>0.005089068596103195</v>
      </c>
      <c r="GM206">
        <v>0.0003257216593697226</v>
      </c>
      <c r="GN206">
        <v>-1.562898368296355E-06</v>
      </c>
      <c r="GO206">
        <v>0</v>
      </c>
      <c r="GP206">
        <v>1257</v>
      </c>
      <c r="GQ206">
        <v>1</v>
      </c>
      <c r="GR206">
        <v>31</v>
      </c>
      <c r="GS206">
        <v>270.4</v>
      </c>
      <c r="GT206">
        <v>270.3</v>
      </c>
      <c r="GU206">
        <v>1.07788</v>
      </c>
      <c r="GV206">
        <v>2.38892</v>
      </c>
      <c r="GW206">
        <v>1.44775</v>
      </c>
      <c r="GX206">
        <v>2.20337</v>
      </c>
      <c r="GY206">
        <v>1.44653</v>
      </c>
      <c r="GZ206">
        <v>2.34131</v>
      </c>
      <c r="HA206">
        <v>33.1992</v>
      </c>
      <c r="HB206">
        <v>14.7187</v>
      </c>
      <c r="HC206">
        <v>18</v>
      </c>
      <c r="HD206">
        <v>531.63</v>
      </c>
      <c r="HE206">
        <v>523.056</v>
      </c>
      <c r="HF206">
        <v>24.9997</v>
      </c>
      <c r="HG206">
        <v>30.7306</v>
      </c>
      <c r="HH206">
        <v>30.0001</v>
      </c>
      <c r="HI206">
        <v>31.0835</v>
      </c>
      <c r="HJ206">
        <v>31.0874</v>
      </c>
      <c r="HK206">
        <v>21.5667</v>
      </c>
      <c r="HL206">
        <v>20.0583</v>
      </c>
      <c r="HM206">
        <v>100</v>
      </c>
      <c r="HN206">
        <v>25</v>
      </c>
      <c r="HO206">
        <v>420</v>
      </c>
      <c r="HP206">
        <v>21.5</v>
      </c>
      <c r="HQ206">
        <v>103.145</v>
      </c>
      <c r="HR206">
        <v>102.02</v>
      </c>
    </row>
    <row r="207" spans="1:226">
      <c r="A207">
        <v>189</v>
      </c>
      <c r="B207">
        <v>1774682548.5</v>
      </c>
      <c r="C207">
        <v>802.5</v>
      </c>
      <c r="D207" t="s">
        <v>740</v>
      </c>
      <c r="E207" t="s">
        <v>741</v>
      </c>
      <c r="F207">
        <v>5</v>
      </c>
      <c r="I207">
        <v>1774682545.6</v>
      </c>
      <c r="J207">
        <f>(K207)/1000</f>
        <v>0</v>
      </c>
      <c r="K207">
        <f>IF(BF207, AN207, AH207)</f>
        <v>0</v>
      </c>
      <c r="L207">
        <f>IF(BF207, AI207, AG207)</f>
        <v>0</v>
      </c>
      <c r="M207">
        <f>BH207 - IF(AU207&gt;1, L207*BB207*100.0/(AW207), 0)</f>
        <v>0</v>
      </c>
      <c r="N207">
        <f>((T207-J207/2)*M207-L207)/(T207+J207/2)</f>
        <v>0</v>
      </c>
      <c r="O207">
        <f>N207*(BO207+BP207)/1000.0</f>
        <v>0</v>
      </c>
      <c r="P207">
        <f>(BH207 - IF(AU207&gt;1, L207*BB207*100.0/(AW207), 0))*(BO207+BP207)/1000.0</f>
        <v>0</v>
      </c>
      <c r="Q207">
        <f>2.0/((1/S207-1/R207)+SIGN(S207)*SQRT((1/S207-1/R207)*(1/S207-1/R207) + 4*BC207/((BC207+1)*(BC207+1))*(2*1/S207*1/R207-1/R207*1/R207)))</f>
        <v>0</v>
      </c>
      <c r="R207">
        <f>IF(LEFT(BD207,1)&lt;&gt;"0",IF(LEFT(BD207,1)="1",3.0,BE207),$D$5+$E$5*(BV207*BO207/($K$5*1000))+$F$5*(BV207*BO207/($K$5*1000))*MAX(MIN(BB207,$J$5),$I$5)*MAX(MIN(BB207,$J$5),$I$5)+$G$5*MAX(MIN(BB207,$J$5),$I$5)*(BV207*BO207/($K$5*1000))+$H$5*(BV207*BO207/($K$5*1000))*(BV207*BO207/($K$5*1000)))</f>
        <v>0</v>
      </c>
      <c r="S207">
        <f>J207*(1000-(1000*0.61365*exp(17.502*W207/(240.97+W207))/(BO207+BP207)+BJ207)/2)/(1000*0.61365*exp(17.502*W207/(240.97+W207))/(BO207+BP207)-BJ207)</f>
        <v>0</v>
      </c>
      <c r="T207">
        <f>1/((BC207+1)/(Q207/1.6)+1/(R207/1.37)) + BC207/((BC207+1)/(Q207/1.6) + BC207/(R207/1.37))</f>
        <v>0</v>
      </c>
      <c r="U207">
        <f>(AX207*BA207)</f>
        <v>0</v>
      </c>
      <c r="V207">
        <f>(BQ207+(U207+2*0.95*5.67E-8*(((BQ207+$B$9)+273)^4-(BQ207+273)^4)-44100*J207)/(1.84*29.3*R207+8*0.95*5.67E-8*(BQ207+273)^3))</f>
        <v>0</v>
      </c>
      <c r="W207">
        <f>($C$9*BR207+$D$9*BS207+$E$9*V207)</f>
        <v>0</v>
      </c>
      <c r="X207">
        <f>0.61365*exp(17.502*W207/(240.97+W207))</f>
        <v>0</v>
      </c>
      <c r="Y207">
        <f>(Z207/AA207*100)</f>
        <v>0</v>
      </c>
      <c r="Z207">
        <f>BJ207*(BO207+BP207)/1000</f>
        <v>0</v>
      </c>
      <c r="AA207">
        <f>0.61365*exp(17.502*BQ207/(240.97+BQ207))</f>
        <v>0</v>
      </c>
      <c r="AB207">
        <f>(X207-BJ207*(BO207+BP207)/1000)</f>
        <v>0</v>
      </c>
      <c r="AC207">
        <f>(-J207*44100)</f>
        <v>0</v>
      </c>
      <c r="AD207">
        <f>2*29.3*R207*0.92*(BQ207-W207)</f>
        <v>0</v>
      </c>
      <c r="AE207">
        <f>2*0.95*5.67E-8*(((BQ207+$B$9)+273)^4-(W207+273)^4)</f>
        <v>0</v>
      </c>
      <c r="AF207">
        <f>U207+AE207+AC207+AD207</f>
        <v>0</v>
      </c>
      <c r="AG207">
        <f>BN207*AU207*(BI207-BH207*(1000-AU207*BK207)/(1000-AU207*BJ207))/(100*BB207)</f>
        <v>0</v>
      </c>
      <c r="AH207">
        <f>1000*BN207*AU207*(BJ207-BK207)/(100*BB207*(1000-AU207*BJ207))</f>
        <v>0</v>
      </c>
      <c r="AI207">
        <f>(AJ207 - AK207 - BO207*1E3/(8.314*(BQ207+273.15)) * AM207/BN207 * AL207) * BN207/(100*BB207) * (1000 - BK207)/1000</f>
        <v>0</v>
      </c>
      <c r="AJ207">
        <v>429.2587874109693</v>
      </c>
      <c r="AK207">
        <v>428.9091575757574</v>
      </c>
      <c r="AL207">
        <v>2.159238477506213E-05</v>
      </c>
      <c r="AM207">
        <v>61.35787655002243</v>
      </c>
      <c r="AN207">
        <f>(AP207 - AO207 + BO207*1E3/(8.314*(BQ207+273.15)) * AR207/BN207 * AQ207) * BN207/(100*BB207) * 1000/(1000 - AP207)</f>
        <v>0</v>
      </c>
      <c r="AO207">
        <v>21.55815555381882</v>
      </c>
      <c r="AP207">
        <v>21.54276013986016</v>
      </c>
      <c r="AQ207">
        <v>-1.24028790166906E-06</v>
      </c>
      <c r="AR207">
        <v>91.88205700752289</v>
      </c>
      <c r="AS207">
        <v>0</v>
      </c>
      <c r="AT207">
        <v>0</v>
      </c>
      <c r="AU207">
        <f>IF(AS207*$H$15&gt;=AW207,1.0,(AW207/(AW207-AS207*$H$15)))</f>
        <v>0</v>
      </c>
      <c r="AV207">
        <f>(AU207-1)*100</f>
        <v>0</v>
      </c>
      <c r="AW207">
        <f>MAX(0,($B$15+$C$15*BV207)/(1+$D$15*BV207)*BO207/(BQ207+273)*$E$15)</f>
        <v>0</v>
      </c>
      <c r="AX207">
        <f>$B$13*BW207+$C$13*BX207+$F$13*CI207*(1-CL207)</f>
        <v>0</v>
      </c>
      <c r="AY207">
        <f>AX207*AZ207</f>
        <v>0</v>
      </c>
      <c r="AZ207">
        <f>($B$13*$D$11+$C$13*$D$11+$F$13*((CV207+CN207)/MAX(CV207+CN207+CW207, 0.1)*$I$11+CW207/MAX(CV207+CN207+CW207, 0.1)*$J$11))/($B$13+$C$13+$F$13)</f>
        <v>0</v>
      </c>
      <c r="BA207">
        <f>($B$13*$K$11+$C$13*$K$11+$F$13*((CV207+CN207)/MAX(CV207+CN207+CW207, 0.1)*$P$11+CW207/MAX(CV207+CN207+CW207, 0.1)*$Q$11))/($B$13+$C$13+$F$13)</f>
        <v>0</v>
      </c>
      <c r="BB207">
        <v>6</v>
      </c>
      <c r="BC207">
        <v>0.5</v>
      </c>
      <c r="BD207" t="s">
        <v>358</v>
      </c>
      <c r="BE207">
        <v>2</v>
      </c>
      <c r="BF207" t="b">
        <v>1</v>
      </c>
      <c r="BG207">
        <v>1774682545.6</v>
      </c>
      <c r="BH207">
        <v>419.6376999999999</v>
      </c>
      <c r="BI207">
        <v>420.0139</v>
      </c>
      <c r="BJ207">
        <v>21.5429</v>
      </c>
      <c r="BK207">
        <v>21.55837</v>
      </c>
      <c r="BL207">
        <v>419.999</v>
      </c>
      <c r="BM207">
        <v>21.245</v>
      </c>
      <c r="BN207">
        <v>499.9812</v>
      </c>
      <c r="BO207">
        <v>101.0209</v>
      </c>
      <c r="BP207">
        <v>0.09994600000000001</v>
      </c>
      <c r="BQ207">
        <v>26.59354</v>
      </c>
      <c r="BR207">
        <v>27.29504</v>
      </c>
      <c r="BS207">
        <v>999.9</v>
      </c>
      <c r="BT207">
        <v>0</v>
      </c>
      <c r="BU207">
        <v>0</v>
      </c>
      <c r="BV207">
        <v>10002.193</v>
      </c>
      <c r="BW207">
        <v>0</v>
      </c>
      <c r="BX207">
        <v>0.3833920000000001</v>
      </c>
      <c r="BY207">
        <v>-0.3759979</v>
      </c>
      <c r="BZ207">
        <v>428.8768</v>
      </c>
      <c r="CA207">
        <v>429.268</v>
      </c>
      <c r="CB207">
        <v>-0.01549167</v>
      </c>
      <c r="CC207">
        <v>420.0139</v>
      </c>
      <c r="CD207">
        <v>21.55837</v>
      </c>
      <c r="CE207">
        <v>2.176283</v>
      </c>
      <c r="CF207">
        <v>2.177848</v>
      </c>
      <c r="CG207">
        <v>18.78877</v>
      </c>
      <c r="CH207">
        <v>18.80028</v>
      </c>
      <c r="CI207">
        <v>1199.998</v>
      </c>
      <c r="CJ207">
        <v>0</v>
      </c>
      <c r="CK207">
        <v>1</v>
      </c>
      <c r="CL207">
        <v>0</v>
      </c>
      <c r="CM207">
        <v>2.06945</v>
      </c>
      <c r="CN207">
        <v>0</v>
      </c>
      <c r="CO207">
        <v>63.86622000000001</v>
      </c>
      <c r="CP207">
        <v>6138.785</v>
      </c>
      <c r="CQ207">
        <v>37.4496</v>
      </c>
      <c r="CR207">
        <v>39.25</v>
      </c>
      <c r="CS207">
        <v>38.4184</v>
      </c>
      <c r="CT207">
        <v>37.812</v>
      </c>
      <c r="CU207">
        <v>37.687</v>
      </c>
      <c r="CV207">
        <v>0</v>
      </c>
      <c r="CW207">
        <v>1199.998</v>
      </c>
      <c r="CX207">
        <v>0</v>
      </c>
      <c r="CY207">
        <v>1774682546.6</v>
      </c>
      <c r="CZ207">
        <v>0</v>
      </c>
      <c r="DA207">
        <v>1774666326.5</v>
      </c>
      <c r="DB207" t="s">
        <v>359</v>
      </c>
      <c r="DC207">
        <v>1774666322</v>
      </c>
      <c r="DD207">
        <v>1774666326.5</v>
      </c>
      <c r="DE207">
        <v>2</v>
      </c>
      <c r="DF207">
        <v>0.343</v>
      </c>
      <c r="DG207">
        <v>-0.026</v>
      </c>
      <c r="DH207">
        <v>-0.36</v>
      </c>
      <c r="DI207">
        <v>0.298</v>
      </c>
      <c r="DJ207">
        <v>420</v>
      </c>
      <c r="DK207">
        <v>22</v>
      </c>
      <c r="DL207">
        <v>0.17</v>
      </c>
      <c r="DM207">
        <v>0.02</v>
      </c>
      <c r="DN207">
        <v>-0.3579332195121951</v>
      </c>
      <c r="DO207">
        <v>0.1062288919860628</v>
      </c>
      <c r="DP207">
        <v>0.03591329741264892</v>
      </c>
      <c r="DQ207">
        <v>0</v>
      </c>
      <c r="DR207">
        <v>-0.0152027756097561</v>
      </c>
      <c r="DS207">
        <v>-0.009132008362369331</v>
      </c>
      <c r="DT207">
        <v>0.001554530395372449</v>
      </c>
      <c r="DU207">
        <v>1</v>
      </c>
      <c r="DV207">
        <v>1</v>
      </c>
      <c r="DW207">
        <v>2</v>
      </c>
      <c r="DX207" t="s">
        <v>367</v>
      </c>
      <c r="DY207">
        <v>3.13046</v>
      </c>
      <c r="DZ207">
        <v>2.80643</v>
      </c>
      <c r="EA207">
        <v>0.0997643</v>
      </c>
      <c r="EB207">
        <v>0.0994775</v>
      </c>
      <c r="EC207">
        <v>0.105996</v>
      </c>
      <c r="ED207">
        <v>0.105736</v>
      </c>
      <c r="EE207">
        <v>21149.1</v>
      </c>
      <c r="EF207">
        <v>27418.3</v>
      </c>
      <c r="EG207">
        <v>26447.8</v>
      </c>
      <c r="EH207">
        <v>32999.8</v>
      </c>
      <c r="EI207">
        <v>34924.7</v>
      </c>
      <c r="EJ207">
        <v>40302.7</v>
      </c>
      <c r="EK207">
        <v>41097</v>
      </c>
      <c r="EL207">
        <v>46058.8</v>
      </c>
      <c r="EM207">
        <v>2.0347</v>
      </c>
      <c r="EN207">
        <v>2.00065</v>
      </c>
      <c r="EO207">
        <v>0.104811</v>
      </c>
      <c r="EP207">
        <v>0</v>
      </c>
      <c r="EQ207">
        <v>25.5782</v>
      </c>
      <c r="ER207">
        <v>999.9</v>
      </c>
      <c r="ES207">
        <v>67.5</v>
      </c>
      <c r="ET207">
        <v>27.4</v>
      </c>
      <c r="EU207">
        <v>24.4839</v>
      </c>
      <c r="EV207">
        <v>60.9726</v>
      </c>
      <c r="EW207">
        <v>31.6346</v>
      </c>
      <c r="EX207">
        <v>1</v>
      </c>
      <c r="EY207">
        <v>0.292995</v>
      </c>
      <c r="EZ207">
        <v>0.412854</v>
      </c>
      <c r="FA207">
        <v>20.2783</v>
      </c>
      <c r="FB207">
        <v>5.18704</v>
      </c>
      <c r="FC207">
        <v>11.9441</v>
      </c>
      <c r="FD207">
        <v>4.9557</v>
      </c>
      <c r="FE207">
        <v>3.285</v>
      </c>
      <c r="FF207">
        <v>9999</v>
      </c>
      <c r="FG207">
        <v>9999</v>
      </c>
      <c r="FH207">
        <v>9999</v>
      </c>
      <c r="FI207">
        <v>999.9</v>
      </c>
      <c r="FJ207">
        <v>1.86127</v>
      </c>
      <c r="FK207">
        <v>1.86264</v>
      </c>
      <c r="FL207">
        <v>1.86005</v>
      </c>
      <c r="FM207">
        <v>1.85837</v>
      </c>
      <c r="FN207">
        <v>1.86218</v>
      </c>
      <c r="FO207">
        <v>1.85887</v>
      </c>
      <c r="FP207">
        <v>1.85791</v>
      </c>
      <c r="FQ207">
        <v>1.86081</v>
      </c>
      <c r="FR207">
        <v>0</v>
      </c>
      <c r="FS207">
        <v>0</v>
      </c>
      <c r="FT207">
        <v>0</v>
      </c>
      <c r="FU207">
        <v>4.5</v>
      </c>
      <c r="FV207" t="s">
        <v>361</v>
      </c>
      <c r="FW207" t="s">
        <v>362</v>
      </c>
      <c r="FX207" t="s">
        <v>363</v>
      </c>
      <c r="FY207" t="s">
        <v>364</v>
      </c>
      <c r="FZ207" t="s">
        <v>364</v>
      </c>
      <c r="GA207" t="s">
        <v>363</v>
      </c>
      <c r="GB207">
        <v>0</v>
      </c>
      <c r="GC207">
        <v>100</v>
      </c>
      <c r="GD207">
        <v>100</v>
      </c>
      <c r="GE207">
        <v>-0.361</v>
      </c>
      <c r="GF207">
        <v>0.298</v>
      </c>
      <c r="GG207">
        <v>-1.589593225013521</v>
      </c>
      <c r="GH207">
        <v>0.00192992804097616</v>
      </c>
      <c r="GI207">
        <v>3.244687122451424E-06</v>
      </c>
      <c r="GJ207">
        <v>-2.087531120305573E-09</v>
      </c>
      <c r="GK207">
        <v>0.05776174702018427</v>
      </c>
      <c r="GL207">
        <v>0.005089068596103195</v>
      </c>
      <c r="GM207">
        <v>0.0003257216593697226</v>
      </c>
      <c r="GN207">
        <v>-1.562898368296355E-06</v>
      </c>
      <c r="GO207">
        <v>0</v>
      </c>
      <c r="GP207">
        <v>1257</v>
      </c>
      <c r="GQ207">
        <v>1</v>
      </c>
      <c r="GR207">
        <v>31</v>
      </c>
      <c r="GS207">
        <v>270.4</v>
      </c>
      <c r="GT207">
        <v>270.4</v>
      </c>
      <c r="GU207">
        <v>1.07788</v>
      </c>
      <c r="GV207">
        <v>2.38647</v>
      </c>
      <c r="GW207">
        <v>1.44775</v>
      </c>
      <c r="GX207">
        <v>2.20337</v>
      </c>
      <c r="GY207">
        <v>1.44653</v>
      </c>
      <c r="GZ207">
        <v>2.40967</v>
      </c>
      <c r="HA207">
        <v>33.1992</v>
      </c>
      <c r="HB207">
        <v>14.7187</v>
      </c>
      <c r="HC207">
        <v>18</v>
      </c>
      <c r="HD207">
        <v>531.694</v>
      </c>
      <c r="HE207">
        <v>523.107</v>
      </c>
      <c r="HF207">
        <v>24.9997</v>
      </c>
      <c r="HG207">
        <v>30.7306</v>
      </c>
      <c r="HH207">
        <v>30.0002</v>
      </c>
      <c r="HI207">
        <v>31.0835</v>
      </c>
      <c r="HJ207">
        <v>31.0874</v>
      </c>
      <c r="HK207">
        <v>21.5652</v>
      </c>
      <c r="HL207">
        <v>20.0583</v>
      </c>
      <c r="HM207">
        <v>100</v>
      </c>
      <c r="HN207">
        <v>25</v>
      </c>
      <c r="HO207">
        <v>420</v>
      </c>
      <c r="HP207">
        <v>21.5</v>
      </c>
      <c r="HQ207">
        <v>103.146</v>
      </c>
      <c r="HR207">
        <v>102.019</v>
      </c>
    </row>
    <row r="208" spans="1:226">
      <c r="A208">
        <v>190</v>
      </c>
      <c r="B208">
        <v>1774682552.5</v>
      </c>
      <c r="C208">
        <v>806.5</v>
      </c>
      <c r="D208" t="s">
        <v>742</v>
      </c>
      <c r="E208" t="s">
        <v>743</v>
      </c>
      <c r="F208">
        <v>5</v>
      </c>
      <c r="I208">
        <v>1774682549.6</v>
      </c>
      <c r="J208">
        <f>(K208)/1000</f>
        <v>0</v>
      </c>
      <c r="K208">
        <f>IF(BF208, AN208, AH208)</f>
        <v>0</v>
      </c>
      <c r="L208">
        <f>IF(BF208, AI208, AG208)</f>
        <v>0</v>
      </c>
      <c r="M208">
        <f>BH208 - IF(AU208&gt;1, L208*BB208*100.0/(AW208), 0)</f>
        <v>0</v>
      </c>
      <c r="N208">
        <f>((T208-J208/2)*M208-L208)/(T208+J208/2)</f>
        <v>0</v>
      </c>
      <c r="O208">
        <f>N208*(BO208+BP208)/1000.0</f>
        <v>0</v>
      </c>
      <c r="P208">
        <f>(BH208 - IF(AU208&gt;1, L208*BB208*100.0/(AW208), 0))*(BO208+BP208)/1000.0</f>
        <v>0</v>
      </c>
      <c r="Q208">
        <f>2.0/((1/S208-1/R208)+SIGN(S208)*SQRT((1/S208-1/R208)*(1/S208-1/R208) + 4*BC208/((BC208+1)*(BC208+1))*(2*1/S208*1/R208-1/R208*1/R208)))</f>
        <v>0</v>
      </c>
      <c r="R208">
        <f>IF(LEFT(BD208,1)&lt;&gt;"0",IF(LEFT(BD208,1)="1",3.0,BE208),$D$5+$E$5*(BV208*BO208/($K$5*1000))+$F$5*(BV208*BO208/($K$5*1000))*MAX(MIN(BB208,$J$5),$I$5)*MAX(MIN(BB208,$J$5),$I$5)+$G$5*MAX(MIN(BB208,$J$5),$I$5)*(BV208*BO208/($K$5*1000))+$H$5*(BV208*BO208/($K$5*1000))*(BV208*BO208/($K$5*1000)))</f>
        <v>0</v>
      </c>
      <c r="S208">
        <f>J208*(1000-(1000*0.61365*exp(17.502*W208/(240.97+W208))/(BO208+BP208)+BJ208)/2)/(1000*0.61365*exp(17.502*W208/(240.97+W208))/(BO208+BP208)-BJ208)</f>
        <v>0</v>
      </c>
      <c r="T208">
        <f>1/((BC208+1)/(Q208/1.6)+1/(R208/1.37)) + BC208/((BC208+1)/(Q208/1.6) + BC208/(R208/1.37))</f>
        <v>0</v>
      </c>
      <c r="U208">
        <f>(AX208*BA208)</f>
        <v>0</v>
      </c>
      <c r="V208">
        <f>(BQ208+(U208+2*0.95*5.67E-8*(((BQ208+$B$9)+273)^4-(BQ208+273)^4)-44100*J208)/(1.84*29.3*R208+8*0.95*5.67E-8*(BQ208+273)^3))</f>
        <v>0</v>
      </c>
      <c r="W208">
        <f>($C$9*BR208+$D$9*BS208+$E$9*V208)</f>
        <v>0</v>
      </c>
      <c r="X208">
        <f>0.61365*exp(17.502*W208/(240.97+W208))</f>
        <v>0</v>
      </c>
      <c r="Y208">
        <f>(Z208/AA208*100)</f>
        <v>0</v>
      </c>
      <c r="Z208">
        <f>BJ208*(BO208+BP208)/1000</f>
        <v>0</v>
      </c>
      <c r="AA208">
        <f>0.61365*exp(17.502*BQ208/(240.97+BQ208))</f>
        <v>0</v>
      </c>
      <c r="AB208">
        <f>(X208-BJ208*(BO208+BP208)/1000)</f>
        <v>0</v>
      </c>
      <c r="AC208">
        <f>(-J208*44100)</f>
        <v>0</v>
      </c>
      <c r="AD208">
        <f>2*29.3*R208*0.92*(BQ208-W208)</f>
        <v>0</v>
      </c>
      <c r="AE208">
        <f>2*0.95*5.67E-8*(((BQ208+$B$9)+273)^4-(W208+273)^4)</f>
        <v>0</v>
      </c>
      <c r="AF208">
        <f>U208+AE208+AC208+AD208</f>
        <v>0</v>
      </c>
      <c r="AG208">
        <f>BN208*AU208*(BI208-BH208*(1000-AU208*BK208)/(1000-AU208*BJ208))/(100*BB208)</f>
        <v>0</v>
      </c>
      <c r="AH208">
        <f>1000*BN208*AU208*(BJ208-BK208)/(100*BB208*(1000-AU208*BJ208))</f>
        <v>0</v>
      </c>
      <c r="AI208">
        <f>(AJ208 - AK208 - BO208*1E3/(8.314*(BQ208+273.15)) * AM208/BN208 * AL208) * BN208/(100*BB208) * (1000 - BK208)/1000</f>
        <v>0</v>
      </c>
      <c r="AJ208">
        <v>429.2972503802591</v>
      </c>
      <c r="AK208">
        <v>428.8961818181817</v>
      </c>
      <c r="AL208">
        <v>-1.03647894451565E-05</v>
      </c>
      <c r="AM208">
        <v>61.35787655002243</v>
      </c>
      <c r="AN208">
        <f>(AP208 - AO208 + BO208*1E3/(8.314*(BQ208+273.15)) * AR208/BN208 * AQ208) * BN208/(100*BB208) * 1000/(1000 - AP208)</f>
        <v>0</v>
      </c>
      <c r="AO208">
        <v>21.55834762846486</v>
      </c>
      <c r="AP208">
        <v>21.54378461538462</v>
      </c>
      <c r="AQ208">
        <v>1.595665548219904E-06</v>
      </c>
      <c r="AR208">
        <v>91.88205700752289</v>
      </c>
      <c r="AS208">
        <v>0</v>
      </c>
      <c r="AT208">
        <v>0</v>
      </c>
      <c r="AU208">
        <f>IF(AS208*$H$15&gt;=AW208,1.0,(AW208/(AW208-AS208*$H$15)))</f>
        <v>0</v>
      </c>
      <c r="AV208">
        <f>(AU208-1)*100</f>
        <v>0</v>
      </c>
      <c r="AW208">
        <f>MAX(0,($B$15+$C$15*BV208)/(1+$D$15*BV208)*BO208/(BQ208+273)*$E$15)</f>
        <v>0</v>
      </c>
      <c r="AX208">
        <f>$B$13*BW208+$C$13*BX208+$F$13*CI208*(1-CL208)</f>
        <v>0</v>
      </c>
      <c r="AY208">
        <f>AX208*AZ208</f>
        <v>0</v>
      </c>
      <c r="AZ208">
        <f>($B$13*$D$11+$C$13*$D$11+$F$13*((CV208+CN208)/MAX(CV208+CN208+CW208, 0.1)*$I$11+CW208/MAX(CV208+CN208+CW208, 0.1)*$J$11))/($B$13+$C$13+$F$13)</f>
        <v>0</v>
      </c>
      <c r="BA208">
        <f>($B$13*$K$11+$C$13*$K$11+$F$13*((CV208+CN208)/MAX(CV208+CN208+CW208, 0.1)*$P$11+CW208/MAX(CV208+CN208+CW208, 0.1)*$Q$11))/($B$13+$C$13+$F$13)</f>
        <v>0</v>
      </c>
      <c r="BB208">
        <v>6</v>
      </c>
      <c r="BC208">
        <v>0.5</v>
      </c>
      <c r="BD208" t="s">
        <v>358</v>
      </c>
      <c r="BE208">
        <v>2</v>
      </c>
      <c r="BF208" t="b">
        <v>1</v>
      </c>
      <c r="BG208">
        <v>1774682549.6</v>
      </c>
      <c r="BH208">
        <v>419.6676</v>
      </c>
      <c r="BI208">
        <v>420.0335</v>
      </c>
      <c r="BJ208">
        <v>21.54365</v>
      </c>
      <c r="BK208">
        <v>21.5576</v>
      </c>
      <c r="BL208">
        <v>420.0288</v>
      </c>
      <c r="BM208">
        <v>21.24573</v>
      </c>
      <c r="BN208">
        <v>499.9968999999999</v>
      </c>
      <c r="BO208">
        <v>101.0205</v>
      </c>
      <c r="BP208">
        <v>0.09994001999999999</v>
      </c>
      <c r="BQ208">
        <v>26.58989</v>
      </c>
      <c r="BR208">
        <v>27.29145</v>
      </c>
      <c r="BS208">
        <v>999.9</v>
      </c>
      <c r="BT208">
        <v>0</v>
      </c>
      <c r="BU208">
        <v>0</v>
      </c>
      <c r="BV208">
        <v>10004.934</v>
      </c>
      <c r="BW208">
        <v>0</v>
      </c>
      <c r="BX208">
        <v>0.3833920000000001</v>
      </c>
      <c r="BY208">
        <v>-0.3660034</v>
      </c>
      <c r="BZ208">
        <v>428.9077</v>
      </c>
      <c r="CA208">
        <v>429.2880999999999</v>
      </c>
      <c r="CB208">
        <v>-0.01396541</v>
      </c>
      <c r="CC208">
        <v>420.0335</v>
      </c>
      <c r="CD208">
        <v>21.5576</v>
      </c>
      <c r="CE208">
        <v>2.176350999999999</v>
      </c>
      <c r="CF208">
        <v>2.177762</v>
      </c>
      <c r="CG208">
        <v>18.78929</v>
      </c>
      <c r="CH208">
        <v>18.79964</v>
      </c>
      <c r="CI208">
        <v>1200.002</v>
      </c>
      <c r="CJ208">
        <v>0</v>
      </c>
      <c r="CK208">
        <v>1</v>
      </c>
      <c r="CL208">
        <v>0</v>
      </c>
      <c r="CM208">
        <v>1.65552</v>
      </c>
      <c r="CN208">
        <v>0</v>
      </c>
      <c r="CO208">
        <v>64.05987999999999</v>
      </c>
      <c r="CP208">
        <v>6138.799</v>
      </c>
      <c r="CQ208">
        <v>37.4246</v>
      </c>
      <c r="CR208">
        <v>39.2185</v>
      </c>
      <c r="CS208">
        <v>38.375</v>
      </c>
      <c r="CT208">
        <v>37.812</v>
      </c>
      <c r="CU208">
        <v>37.687</v>
      </c>
      <c r="CV208">
        <v>0</v>
      </c>
      <c r="CW208">
        <v>1200.002</v>
      </c>
      <c r="CX208">
        <v>0</v>
      </c>
      <c r="CY208">
        <v>1774682550.8</v>
      </c>
      <c r="CZ208">
        <v>0</v>
      </c>
      <c r="DA208">
        <v>1774666326.5</v>
      </c>
      <c r="DB208" t="s">
        <v>359</v>
      </c>
      <c r="DC208">
        <v>1774666322</v>
      </c>
      <c r="DD208">
        <v>1774666326.5</v>
      </c>
      <c r="DE208">
        <v>2</v>
      </c>
      <c r="DF208">
        <v>0.343</v>
      </c>
      <c r="DG208">
        <v>-0.026</v>
      </c>
      <c r="DH208">
        <v>-0.36</v>
      </c>
      <c r="DI208">
        <v>0.298</v>
      </c>
      <c r="DJ208">
        <v>420</v>
      </c>
      <c r="DK208">
        <v>22</v>
      </c>
      <c r="DL208">
        <v>0.17</v>
      </c>
      <c r="DM208">
        <v>0.02</v>
      </c>
      <c r="DN208">
        <v>-0.3502434</v>
      </c>
      <c r="DO208">
        <v>-0.1546654559099439</v>
      </c>
      <c r="DP208">
        <v>0.02448002990378075</v>
      </c>
      <c r="DQ208">
        <v>0</v>
      </c>
      <c r="DR208">
        <v>-0.0154602</v>
      </c>
      <c r="DS208">
        <v>0.006036715947467176</v>
      </c>
      <c r="DT208">
        <v>0.001379255645991707</v>
      </c>
      <c r="DU208">
        <v>1</v>
      </c>
      <c r="DV208">
        <v>1</v>
      </c>
      <c r="DW208">
        <v>2</v>
      </c>
      <c r="DX208" t="s">
        <v>367</v>
      </c>
      <c r="DY208">
        <v>3.13039</v>
      </c>
      <c r="DZ208">
        <v>2.80633</v>
      </c>
      <c r="EA208">
        <v>0.0997629</v>
      </c>
      <c r="EB208">
        <v>0.0994686</v>
      </c>
      <c r="EC208">
        <v>0.105997</v>
      </c>
      <c r="ED208">
        <v>0.105729</v>
      </c>
      <c r="EE208">
        <v>21149</v>
      </c>
      <c r="EF208">
        <v>27418.7</v>
      </c>
      <c r="EG208">
        <v>26447.7</v>
      </c>
      <c r="EH208">
        <v>33000</v>
      </c>
      <c r="EI208">
        <v>34924.5</v>
      </c>
      <c r="EJ208">
        <v>40303.5</v>
      </c>
      <c r="EK208">
        <v>41096.8</v>
      </c>
      <c r="EL208">
        <v>46059.3</v>
      </c>
      <c r="EM208">
        <v>2.03463</v>
      </c>
      <c r="EN208">
        <v>2.0008</v>
      </c>
      <c r="EO208">
        <v>0.104681</v>
      </c>
      <c r="EP208">
        <v>0</v>
      </c>
      <c r="EQ208">
        <v>25.576</v>
      </c>
      <c r="ER208">
        <v>999.9</v>
      </c>
      <c r="ES208">
        <v>67.5</v>
      </c>
      <c r="ET208">
        <v>27.4</v>
      </c>
      <c r="EU208">
        <v>24.4849</v>
      </c>
      <c r="EV208">
        <v>60.9326</v>
      </c>
      <c r="EW208">
        <v>31.7468</v>
      </c>
      <c r="EX208">
        <v>1</v>
      </c>
      <c r="EY208">
        <v>0.293064</v>
      </c>
      <c r="EZ208">
        <v>0.412119</v>
      </c>
      <c r="FA208">
        <v>20.2783</v>
      </c>
      <c r="FB208">
        <v>5.18749</v>
      </c>
      <c r="FC208">
        <v>11.9441</v>
      </c>
      <c r="FD208">
        <v>4.95555</v>
      </c>
      <c r="FE208">
        <v>3.285</v>
      </c>
      <c r="FF208">
        <v>9999</v>
      </c>
      <c r="FG208">
        <v>9999</v>
      </c>
      <c r="FH208">
        <v>9999</v>
      </c>
      <c r="FI208">
        <v>999.9</v>
      </c>
      <c r="FJ208">
        <v>1.86127</v>
      </c>
      <c r="FK208">
        <v>1.86264</v>
      </c>
      <c r="FL208">
        <v>1.86004</v>
      </c>
      <c r="FM208">
        <v>1.85837</v>
      </c>
      <c r="FN208">
        <v>1.86218</v>
      </c>
      <c r="FO208">
        <v>1.85885</v>
      </c>
      <c r="FP208">
        <v>1.85791</v>
      </c>
      <c r="FQ208">
        <v>1.86081</v>
      </c>
      <c r="FR208">
        <v>0</v>
      </c>
      <c r="FS208">
        <v>0</v>
      </c>
      <c r="FT208">
        <v>0</v>
      </c>
      <c r="FU208">
        <v>4.5</v>
      </c>
      <c r="FV208" t="s">
        <v>361</v>
      </c>
      <c r="FW208" t="s">
        <v>362</v>
      </c>
      <c r="FX208" t="s">
        <v>363</v>
      </c>
      <c r="FY208" t="s">
        <v>364</v>
      </c>
      <c r="FZ208" t="s">
        <v>364</v>
      </c>
      <c r="GA208" t="s">
        <v>363</v>
      </c>
      <c r="GB208">
        <v>0</v>
      </c>
      <c r="GC208">
        <v>100</v>
      </c>
      <c r="GD208">
        <v>100</v>
      </c>
      <c r="GE208">
        <v>-0.361</v>
      </c>
      <c r="GF208">
        <v>0.2979</v>
      </c>
      <c r="GG208">
        <v>-1.589593225013521</v>
      </c>
      <c r="GH208">
        <v>0.00192992804097616</v>
      </c>
      <c r="GI208">
        <v>3.244687122451424E-06</v>
      </c>
      <c r="GJ208">
        <v>-2.087531120305573E-09</v>
      </c>
      <c r="GK208">
        <v>0.05776174702018427</v>
      </c>
      <c r="GL208">
        <v>0.005089068596103195</v>
      </c>
      <c r="GM208">
        <v>0.0003257216593697226</v>
      </c>
      <c r="GN208">
        <v>-1.562898368296355E-06</v>
      </c>
      <c r="GO208">
        <v>0</v>
      </c>
      <c r="GP208">
        <v>1257</v>
      </c>
      <c r="GQ208">
        <v>1</v>
      </c>
      <c r="GR208">
        <v>31</v>
      </c>
      <c r="GS208">
        <v>270.5</v>
      </c>
      <c r="GT208">
        <v>270.4</v>
      </c>
      <c r="GU208">
        <v>1.07788</v>
      </c>
      <c r="GV208">
        <v>2.37915</v>
      </c>
      <c r="GW208">
        <v>1.44775</v>
      </c>
      <c r="GX208">
        <v>2.20337</v>
      </c>
      <c r="GY208">
        <v>1.44653</v>
      </c>
      <c r="GZ208">
        <v>2.36816</v>
      </c>
      <c r="HA208">
        <v>33.1992</v>
      </c>
      <c r="HB208">
        <v>14.7187</v>
      </c>
      <c r="HC208">
        <v>18</v>
      </c>
      <c r="HD208">
        <v>531.646</v>
      </c>
      <c r="HE208">
        <v>523.208</v>
      </c>
      <c r="HF208">
        <v>24.9997</v>
      </c>
      <c r="HG208">
        <v>30.7306</v>
      </c>
      <c r="HH208">
        <v>30.0002</v>
      </c>
      <c r="HI208">
        <v>31.0835</v>
      </c>
      <c r="HJ208">
        <v>31.0874</v>
      </c>
      <c r="HK208">
        <v>21.5653</v>
      </c>
      <c r="HL208">
        <v>20.0583</v>
      </c>
      <c r="HM208">
        <v>100</v>
      </c>
      <c r="HN208">
        <v>25</v>
      </c>
      <c r="HO208">
        <v>420</v>
      </c>
      <c r="HP208">
        <v>21.5</v>
      </c>
      <c r="HQ208">
        <v>103.145</v>
      </c>
      <c r="HR208">
        <v>102.02</v>
      </c>
    </row>
    <row r="209" spans="1:226">
      <c r="A209">
        <v>191</v>
      </c>
      <c r="B209">
        <v>1774682556.5</v>
      </c>
      <c r="C209">
        <v>810.5</v>
      </c>
      <c r="D209" t="s">
        <v>744</v>
      </c>
      <c r="E209" t="s">
        <v>745</v>
      </c>
      <c r="F209">
        <v>5</v>
      </c>
      <c r="I209">
        <v>1774682553.6</v>
      </c>
      <c r="J209">
        <f>(K209)/1000</f>
        <v>0</v>
      </c>
      <c r="K209">
        <f>IF(BF209, AN209, AH209)</f>
        <v>0</v>
      </c>
      <c r="L209">
        <f>IF(BF209, AI209, AG209)</f>
        <v>0</v>
      </c>
      <c r="M209">
        <f>BH209 - IF(AU209&gt;1, L209*BB209*100.0/(AW209), 0)</f>
        <v>0</v>
      </c>
      <c r="N209">
        <f>((T209-J209/2)*M209-L209)/(T209+J209/2)</f>
        <v>0</v>
      </c>
      <c r="O209">
        <f>N209*(BO209+BP209)/1000.0</f>
        <v>0</v>
      </c>
      <c r="P209">
        <f>(BH209 - IF(AU209&gt;1, L209*BB209*100.0/(AW209), 0))*(BO209+BP209)/1000.0</f>
        <v>0</v>
      </c>
      <c r="Q209">
        <f>2.0/((1/S209-1/R209)+SIGN(S209)*SQRT((1/S209-1/R209)*(1/S209-1/R209) + 4*BC209/((BC209+1)*(BC209+1))*(2*1/S209*1/R209-1/R209*1/R209)))</f>
        <v>0</v>
      </c>
      <c r="R209">
        <f>IF(LEFT(BD209,1)&lt;&gt;"0",IF(LEFT(BD209,1)="1",3.0,BE209),$D$5+$E$5*(BV209*BO209/($K$5*1000))+$F$5*(BV209*BO209/($K$5*1000))*MAX(MIN(BB209,$J$5),$I$5)*MAX(MIN(BB209,$J$5),$I$5)+$G$5*MAX(MIN(BB209,$J$5),$I$5)*(BV209*BO209/($K$5*1000))+$H$5*(BV209*BO209/($K$5*1000))*(BV209*BO209/($K$5*1000)))</f>
        <v>0</v>
      </c>
      <c r="S209">
        <f>J209*(1000-(1000*0.61365*exp(17.502*W209/(240.97+W209))/(BO209+BP209)+BJ209)/2)/(1000*0.61365*exp(17.502*W209/(240.97+W209))/(BO209+BP209)-BJ209)</f>
        <v>0</v>
      </c>
      <c r="T209">
        <f>1/((BC209+1)/(Q209/1.6)+1/(R209/1.37)) + BC209/((BC209+1)/(Q209/1.6) + BC209/(R209/1.37))</f>
        <v>0</v>
      </c>
      <c r="U209">
        <f>(AX209*BA209)</f>
        <v>0</v>
      </c>
      <c r="V209">
        <f>(BQ209+(U209+2*0.95*5.67E-8*(((BQ209+$B$9)+273)^4-(BQ209+273)^4)-44100*J209)/(1.84*29.3*R209+8*0.95*5.67E-8*(BQ209+273)^3))</f>
        <v>0</v>
      </c>
      <c r="W209">
        <f>($C$9*BR209+$D$9*BS209+$E$9*V209)</f>
        <v>0</v>
      </c>
      <c r="X209">
        <f>0.61365*exp(17.502*W209/(240.97+W209))</f>
        <v>0</v>
      </c>
      <c r="Y209">
        <f>(Z209/AA209*100)</f>
        <v>0</v>
      </c>
      <c r="Z209">
        <f>BJ209*(BO209+BP209)/1000</f>
        <v>0</v>
      </c>
      <c r="AA209">
        <f>0.61365*exp(17.502*BQ209/(240.97+BQ209))</f>
        <v>0</v>
      </c>
      <c r="AB209">
        <f>(X209-BJ209*(BO209+BP209)/1000)</f>
        <v>0</v>
      </c>
      <c r="AC209">
        <f>(-J209*44100)</f>
        <v>0</v>
      </c>
      <c r="AD209">
        <f>2*29.3*R209*0.92*(BQ209-W209)</f>
        <v>0</v>
      </c>
      <c r="AE209">
        <f>2*0.95*5.67E-8*(((BQ209+$B$9)+273)^4-(W209+273)^4)</f>
        <v>0</v>
      </c>
      <c r="AF209">
        <f>U209+AE209+AC209+AD209</f>
        <v>0</v>
      </c>
      <c r="AG209">
        <f>BN209*AU209*(BI209-BH209*(1000-AU209*BK209)/(1000-AU209*BJ209))/(100*BB209)</f>
        <v>0</v>
      </c>
      <c r="AH209">
        <f>1000*BN209*AU209*(BJ209-BK209)/(100*BB209*(1000-AU209*BJ209))</f>
        <v>0</v>
      </c>
      <c r="AI209">
        <f>(AJ209 - AK209 - BO209*1E3/(8.314*(BQ209+273.15)) * AM209/BN209 * AL209) * BN209/(100*BB209) * (1000 - BK209)/1000</f>
        <v>0</v>
      </c>
      <c r="AJ209">
        <v>429.2485933519966</v>
      </c>
      <c r="AK209">
        <v>428.9047575757577</v>
      </c>
      <c r="AL209">
        <v>2.313026132895087E-06</v>
      </c>
      <c r="AM209">
        <v>61.35787655002243</v>
      </c>
      <c r="AN209">
        <f>(AP209 - AO209 + BO209*1E3/(8.314*(BQ209+273.15)) * AR209/BN209 * AQ209) * BN209/(100*BB209) * 1000/(1000 - AP209)</f>
        <v>0</v>
      </c>
      <c r="AO209">
        <v>21.55642685838356</v>
      </c>
      <c r="AP209">
        <v>21.54353076923078</v>
      </c>
      <c r="AQ209">
        <v>-6.039285971833114E-07</v>
      </c>
      <c r="AR209">
        <v>91.88205700752289</v>
      </c>
      <c r="AS209">
        <v>0</v>
      </c>
      <c r="AT209">
        <v>0</v>
      </c>
      <c r="AU209">
        <f>IF(AS209*$H$15&gt;=AW209,1.0,(AW209/(AW209-AS209*$H$15)))</f>
        <v>0</v>
      </c>
      <c r="AV209">
        <f>(AU209-1)*100</f>
        <v>0</v>
      </c>
      <c r="AW209">
        <f>MAX(0,($B$15+$C$15*BV209)/(1+$D$15*BV209)*BO209/(BQ209+273)*$E$15)</f>
        <v>0</v>
      </c>
      <c r="AX209">
        <f>$B$13*BW209+$C$13*BX209+$F$13*CI209*(1-CL209)</f>
        <v>0</v>
      </c>
      <c r="AY209">
        <f>AX209*AZ209</f>
        <v>0</v>
      </c>
      <c r="AZ209">
        <f>($B$13*$D$11+$C$13*$D$11+$F$13*((CV209+CN209)/MAX(CV209+CN209+CW209, 0.1)*$I$11+CW209/MAX(CV209+CN209+CW209, 0.1)*$J$11))/($B$13+$C$13+$F$13)</f>
        <v>0</v>
      </c>
      <c r="BA209">
        <f>($B$13*$K$11+$C$13*$K$11+$F$13*((CV209+CN209)/MAX(CV209+CN209+CW209, 0.1)*$P$11+CW209/MAX(CV209+CN209+CW209, 0.1)*$Q$11))/($B$13+$C$13+$F$13)</f>
        <v>0</v>
      </c>
      <c r="BB209">
        <v>6</v>
      </c>
      <c r="BC209">
        <v>0.5</v>
      </c>
      <c r="BD209" t="s">
        <v>358</v>
      </c>
      <c r="BE209">
        <v>2</v>
      </c>
      <c r="BF209" t="b">
        <v>1</v>
      </c>
      <c r="BG209">
        <v>1774682553.6</v>
      </c>
      <c r="BH209">
        <v>419.6636</v>
      </c>
      <c r="BI209">
        <v>420.0094</v>
      </c>
      <c r="BJ209">
        <v>21.54356</v>
      </c>
      <c r="BK209">
        <v>21.55733</v>
      </c>
      <c r="BL209">
        <v>420.0246</v>
      </c>
      <c r="BM209">
        <v>21.24564</v>
      </c>
      <c r="BN209">
        <v>499.9599</v>
      </c>
      <c r="BO209">
        <v>101.0206</v>
      </c>
      <c r="BP209">
        <v>0.09990196000000001</v>
      </c>
      <c r="BQ209">
        <v>26.58969</v>
      </c>
      <c r="BR209">
        <v>27.29206</v>
      </c>
      <c r="BS209">
        <v>999.9</v>
      </c>
      <c r="BT209">
        <v>0</v>
      </c>
      <c r="BU209">
        <v>0</v>
      </c>
      <c r="BV209">
        <v>10006.816</v>
      </c>
      <c r="BW209">
        <v>0</v>
      </c>
      <c r="BX209">
        <v>0.3833920000000001</v>
      </c>
      <c r="BY209">
        <v>-0.3458954</v>
      </c>
      <c r="BZ209">
        <v>428.9036</v>
      </c>
      <c r="CA209">
        <v>429.2632</v>
      </c>
      <c r="CB209">
        <v>-0.01377354</v>
      </c>
      <c r="CC209">
        <v>420.0094</v>
      </c>
      <c r="CD209">
        <v>21.55733</v>
      </c>
      <c r="CE209">
        <v>2.176342</v>
      </c>
      <c r="CF209">
        <v>2.177733</v>
      </c>
      <c r="CG209">
        <v>18.78921</v>
      </c>
      <c r="CH209">
        <v>18.79944</v>
      </c>
      <c r="CI209">
        <v>1200.004</v>
      </c>
      <c r="CJ209">
        <v>0</v>
      </c>
      <c r="CK209">
        <v>1</v>
      </c>
      <c r="CL209">
        <v>0</v>
      </c>
      <c r="CM209">
        <v>1.724</v>
      </c>
      <c r="CN209">
        <v>0</v>
      </c>
      <c r="CO209">
        <v>63.95255</v>
      </c>
      <c r="CP209">
        <v>6138.812</v>
      </c>
      <c r="CQ209">
        <v>37.39360000000001</v>
      </c>
      <c r="CR209">
        <v>39.187</v>
      </c>
      <c r="CS209">
        <v>38.375</v>
      </c>
      <c r="CT209">
        <v>37.78099999999999</v>
      </c>
      <c r="CU209">
        <v>37.687</v>
      </c>
      <c r="CV209">
        <v>0</v>
      </c>
      <c r="CW209">
        <v>1200.004</v>
      </c>
      <c r="CX209">
        <v>0</v>
      </c>
      <c r="CY209">
        <v>1774682555</v>
      </c>
      <c r="CZ209">
        <v>0</v>
      </c>
      <c r="DA209">
        <v>1774666326.5</v>
      </c>
      <c r="DB209" t="s">
        <v>359</v>
      </c>
      <c r="DC209">
        <v>1774666322</v>
      </c>
      <c r="DD209">
        <v>1774666326.5</v>
      </c>
      <c r="DE209">
        <v>2</v>
      </c>
      <c r="DF209">
        <v>0.343</v>
      </c>
      <c r="DG209">
        <v>-0.026</v>
      </c>
      <c r="DH209">
        <v>-0.36</v>
      </c>
      <c r="DI209">
        <v>0.298</v>
      </c>
      <c r="DJ209">
        <v>420</v>
      </c>
      <c r="DK209">
        <v>22</v>
      </c>
      <c r="DL209">
        <v>0.17</v>
      </c>
      <c r="DM209">
        <v>0.02</v>
      </c>
      <c r="DN209">
        <v>-0.350353275</v>
      </c>
      <c r="DO209">
        <v>-0.06830808630393918</v>
      </c>
      <c r="DP209">
        <v>0.02394013776692555</v>
      </c>
      <c r="DQ209">
        <v>1</v>
      </c>
      <c r="DR209">
        <v>-0.0151759575</v>
      </c>
      <c r="DS209">
        <v>0.01195155984990622</v>
      </c>
      <c r="DT209">
        <v>0.00153608771655259</v>
      </c>
      <c r="DU209">
        <v>1</v>
      </c>
      <c r="DV209">
        <v>2</v>
      </c>
      <c r="DW209">
        <v>2</v>
      </c>
      <c r="DX209" t="s">
        <v>360</v>
      </c>
      <c r="DY209">
        <v>3.13041</v>
      </c>
      <c r="DZ209">
        <v>2.80647</v>
      </c>
      <c r="EA209">
        <v>0.0997609</v>
      </c>
      <c r="EB209">
        <v>0.09947499999999999</v>
      </c>
      <c r="EC209">
        <v>0.105995</v>
      </c>
      <c r="ED209">
        <v>0.105738</v>
      </c>
      <c r="EE209">
        <v>21148.8</v>
      </c>
      <c r="EF209">
        <v>27418.3</v>
      </c>
      <c r="EG209">
        <v>26447.4</v>
      </c>
      <c r="EH209">
        <v>32999.8</v>
      </c>
      <c r="EI209">
        <v>34924.1</v>
      </c>
      <c r="EJ209">
        <v>40302.9</v>
      </c>
      <c r="EK209">
        <v>41096.3</v>
      </c>
      <c r="EL209">
        <v>46059</v>
      </c>
      <c r="EM209">
        <v>2.03455</v>
      </c>
      <c r="EN209">
        <v>2.00075</v>
      </c>
      <c r="EO209">
        <v>0.105109</v>
      </c>
      <c r="EP209">
        <v>0</v>
      </c>
      <c r="EQ209">
        <v>25.5744</v>
      </c>
      <c r="ER209">
        <v>999.9</v>
      </c>
      <c r="ES209">
        <v>67.5</v>
      </c>
      <c r="ET209">
        <v>27.4</v>
      </c>
      <c r="EU209">
        <v>24.4831</v>
      </c>
      <c r="EV209">
        <v>60.8026</v>
      </c>
      <c r="EW209">
        <v>31.8269</v>
      </c>
      <c r="EX209">
        <v>1</v>
      </c>
      <c r="EY209">
        <v>0.293049</v>
      </c>
      <c r="EZ209">
        <v>0.411054</v>
      </c>
      <c r="FA209">
        <v>20.2783</v>
      </c>
      <c r="FB209">
        <v>5.18734</v>
      </c>
      <c r="FC209">
        <v>11.9441</v>
      </c>
      <c r="FD209">
        <v>4.9556</v>
      </c>
      <c r="FE209">
        <v>3.285</v>
      </c>
      <c r="FF209">
        <v>9999</v>
      </c>
      <c r="FG209">
        <v>9999</v>
      </c>
      <c r="FH209">
        <v>9999</v>
      </c>
      <c r="FI209">
        <v>999.9</v>
      </c>
      <c r="FJ209">
        <v>1.86127</v>
      </c>
      <c r="FK209">
        <v>1.86264</v>
      </c>
      <c r="FL209">
        <v>1.86004</v>
      </c>
      <c r="FM209">
        <v>1.85837</v>
      </c>
      <c r="FN209">
        <v>1.86216</v>
      </c>
      <c r="FO209">
        <v>1.85884</v>
      </c>
      <c r="FP209">
        <v>1.85791</v>
      </c>
      <c r="FQ209">
        <v>1.86081</v>
      </c>
      <c r="FR209">
        <v>0</v>
      </c>
      <c r="FS209">
        <v>0</v>
      </c>
      <c r="FT209">
        <v>0</v>
      </c>
      <c r="FU209">
        <v>4.5</v>
      </c>
      <c r="FV209" t="s">
        <v>361</v>
      </c>
      <c r="FW209" t="s">
        <v>362</v>
      </c>
      <c r="FX209" t="s">
        <v>363</v>
      </c>
      <c r="FY209" t="s">
        <v>364</v>
      </c>
      <c r="FZ209" t="s">
        <v>364</v>
      </c>
      <c r="GA209" t="s">
        <v>363</v>
      </c>
      <c r="GB209">
        <v>0</v>
      </c>
      <c r="GC209">
        <v>100</v>
      </c>
      <c r="GD209">
        <v>100</v>
      </c>
      <c r="GE209">
        <v>-0.362</v>
      </c>
      <c r="GF209">
        <v>0.2979</v>
      </c>
      <c r="GG209">
        <v>-1.589593225013521</v>
      </c>
      <c r="GH209">
        <v>0.00192992804097616</v>
      </c>
      <c r="GI209">
        <v>3.244687122451424E-06</v>
      </c>
      <c r="GJ209">
        <v>-2.087531120305573E-09</v>
      </c>
      <c r="GK209">
        <v>0.05776174702018427</v>
      </c>
      <c r="GL209">
        <v>0.005089068596103195</v>
      </c>
      <c r="GM209">
        <v>0.0003257216593697226</v>
      </c>
      <c r="GN209">
        <v>-1.562898368296355E-06</v>
      </c>
      <c r="GO209">
        <v>0</v>
      </c>
      <c r="GP209">
        <v>1257</v>
      </c>
      <c r="GQ209">
        <v>1</v>
      </c>
      <c r="GR209">
        <v>31</v>
      </c>
      <c r="GS209">
        <v>270.6</v>
      </c>
      <c r="GT209">
        <v>270.5</v>
      </c>
      <c r="GU209">
        <v>1.07788</v>
      </c>
      <c r="GV209">
        <v>2.38525</v>
      </c>
      <c r="GW209">
        <v>1.44775</v>
      </c>
      <c r="GX209">
        <v>2.20337</v>
      </c>
      <c r="GY209">
        <v>1.44653</v>
      </c>
      <c r="GZ209">
        <v>2.40723</v>
      </c>
      <c r="HA209">
        <v>33.1992</v>
      </c>
      <c r="HB209">
        <v>14.7187</v>
      </c>
      <c r="HC209">
        <v>18</v>
      </c>
      <c r="HD209">
        <v>531.599</v>
      </c>
      <c r="HE209">
        <v>523.174</v>
      </c>
      <c r="HF209">
        <v>24.9997</v>
      </c>
      <c r="HG209">
        <v>30.7306</v>
      </c>
      <c r="HH209">
        <v>30.0002</v>
      </c>
      <c r="HI209">
        <v>31.0835</v>
      </c>
      <c r="HJ209">
        <v>31.0874</v>
      </c>
      <c r="HK209">
        <v>21.5651</v>
      </c>
      <c r="HL209">
        <v>20.0583</v>
      </c>
      <c r="HM209">
        <v>100</v>
      </c>
      <c r="HN209">
        <v>25</v>
      </c>
      <c r="HO209">
        <v>420</v>
      </c>
      <c r="HP209">
        <v>21.5</v>
      </c>
      <c r="HQ209">
        <v>103.144</v>
      </c>
      <c r="HR209">
        <v>102.019</v>
      </c>
    </row>
    <row r="210" spans="1:226">
      <c r="A210">
        <v>192</v>
      </c>
      <c r="B210">
        <v>1774682560.5</v>
      </c>
      <c r="C210">
        <v>814.5</v>
      </c>
      <c r="D210" t="s">
        <v>746</v>
      </c>
      <c r="E210" t="s">
        <v>747</v>
      </c>
      <c r="F210">
        <v>5</v>
      </c>
      <c r="I210">
        <v>1774682557.6</v>
      </c>
      <c r="J210">
        <f>(K210)/1000</f>
        <v>0</v>
      </c>
      <c r="K210">
        <f>IF(BF210, AN210, AH210)</f>
        <v>0</v>
      </c>
      <c r="L210">
        <f>IF(BF210, AI210, AG210)</f>
        <v>0</v>
      </c>
      <c r="M210">
        <f>BH210 - IF(AU210&gt;1, L210*BB210*100.0/(AW210), 0)</f>
        <v>0</v>
      </c>
      <c r="N210">
        <f>((T210-J210/2)*M210-L210)/(T210+J210/2)</f>
        <v>0</v>
      </c>
      <c r="O210">
        <f>N210*(BO210+BP210)/1000.0</f>
        <v>0</v>
      </c>
      <c r="P210">
        <f>(BH210 - IF(AU210&gt;1, L210*BB210*100.0/(AW210), 0))*(BO210+BP210)/1000.0</f>
        <v>0</v>
      </c>
      <c r="Q210">
        <f>2.0/((1/S210-1/R210)+SIGN(S210)*SQRT((1/S210-1/R210)*(1/S210-1/R210) + 4*BC210/((BC210+1)*(BC210+1))*(2*1/S210*1/R210-1/R210*1/R210)))</f>
        <v>0</v>
      </c>
      <c r="R210">
        <f>IF(LEFT(BD210,1)&lt;&gt;"0",IF(LEFT(BD210,1)="1",3.0,BE210),$D$5+$E$5*(BV210*BO210/($K$5*1000))+$F$5*(BV210*BO210/($K$5*1000))*MAX(MIN(BB210,$J$5),$I$5)*MAX(MIN(BB210,$J$5),$I$5)+$G$5*MAX(MIN(BB210,$J$5),$I$5)*(BV210*BO210/($K$5*1000))+$H$5*(BV210*BO210/($K$5*1000))*(BV210*BO210/($K$5*1000)))</f>
        <v>0</v>
      </c>
      <c r="S210">
        <f>J210*(1000-(1000*0.61365*exp(17.502*W210/(240.97+W210))/(BO210+BP210)+BJ210)/2)/(1000*0.61365*exp(17.502*W210/(240.97+W210))/(BO210+BP210)-BJ210)</f>
        <v>0</v>
      </c>
      <c r="T210">
        <f>1/((BC210+1)/(Q210/1.6)+1/(R210/1.37)) + BC210/((BC210+1)/(Q210/1.6) + BC210/(R210/1.37))</f>
        <v>0</v>
      </c>
      <c r="U210">
        <f>(AX210*BA210)</f>
        <v>0</v>
      </c>
      <c r="V210">
        <f>(BQ210+(U210+2*0.95*5.67E-8*(((BQ210+$B$9)+273)^4-(BQ210+273)^4)-44100*J210)/(1.84*29.3*R210+8*0.95*5.67E-8*(BQ210+273)^3))</f>
        <v>0</v>
      </c>
      <c r="W210">
        <f>($C$9*BR210+$D$9*BS210+$E$9*V210)</f>
        <v>0</v>
      </c>
      <c r="X210">
        <f>0.61365*exp(17.502*W210/(240.97+W210))</f>
        <v>0</v>
      </c>
      <c r="Y210">
        <f>(Z210/AA210*100)</f>
        <v>0</v>
      </c>
      <c r="Z210">
        <f>BJ210*(BO210+BP210)/1000</f>
        <v>0</v>
      </c>
      <c r="AA210">
        <f>0.61365*exp(17.502*BQ210/(240.97+BQ210))</f>
        <v>0</v>
      </c>
      <c r="AB210">
        <f>(X210-BJ210*(BO210+BP210)/1000)</f>
        <v>0</v>
      </c>
      <c r="AC210">
        <f>(-J210*44100)</f>
        <v>0</v>
      </c>
      <c r="AD210">
        <f>2*29.3*R210*0.92*(BQ210-W210)</f>
        <v>0</v>
      </c>
      <c r="AE210">
        <f>2*0.95*5.67E-8*(((BQ210+$B$9)+273)^4-(W210+273)^4)</f>
        <v>0</v>
      </c>
      <c r="AF210">
        <f>U210+AE210+AC210+AD210</f>
        <v>0</v>
      </c>
      <c r="AG210">
        <f>BN210*AU210*(BI210-BH210*(1000-AU210*BK210)/(1000-AU210*BJ210))/(100*BB210)</f>
        <v>0</v>
      </c>
      <c r="AH210">
        <f>1000*BN210*AU210*(BJ210-BK210)/(100*BB210*(1000-AU210*BJ210))</f>
        <v>0</v>
      </c>
      <c r="AI210">
        <f>(AJ210 - AK210 - BO210*1E3/(8.314*(BQ210+273.15)) * AM210/BN210 * AL210) * BN210/(100*BB210) * (1000 - BK210)/1000</f>
        <v>0</v>
      </c>
      <c r="AJ210">
        <v>429.2678902830635</v>
      </c>
      <c r="AK210">
        <v>428.8567151515149</v>
      </c>
      <c r="AL210">
        <v>-2.328905553318052E-05</v>
      </c>
      <c r="AM210">
        <v>61.35787655002243</v>
      </c>
      <c r="AN210">
        <f>(AP210 - AO210 + BO210*1E3/(8.314*(BQ210+273.15)) * AR210/BN210 * AQ210) * BN210/(100*BB210) * 1000/(1000 - AP210)</f>
        <v>0</v>
      </c>
      <c r="AO210">
        <v>21.55889488765723</v>
      </c>
      <c r="AP210">
        <v>21.54366013986015</v>
      </c>
      <c r="AQ210">
        <v>4.297395874809876E-07</v>
      </c>
      <c r="AR210">
        <v>91.88205700752289</v>
      </c>
      <c r="AS210">
        <v>0</v>
      </c>
      <c r="AT210">
        <v>0</v>
      </c>
      <c r="AU210">
        <f>IF(AS210*$H$15&gt;=AW210,1.0,(AW210/(AW210-AS210*$H$15)))</f>
        <v>0</v>
      </c>
      <c r="AV210">
        <f>(AU210-1)*100</f>
        <v>0</v>
      </c>
      <c r="AW210">
        <f>MAX(0,($B$15+$C$15*BV210)/(1+$D$15*BV210)*BO210/(BQ210+273)*$E$15)</f>
        <v>0</v>
      </c>
      <c r="AX210">
        <f>$B$13*BW210+$C$13*BX210+$F$13*CI210*(1-CL210)</f>
        <v>0</v>
      </c>
      <c r="AY210">
        <f>AX210*AZ210</f>
        <v>0</v>
      </c>
      <c r="AZ210">
        <f>($B$13*$D$11+$C$13*$D$11+$F$13*((CV210+CN210)/MAX(CV210+CN210+CW210, 0.1)*$I$11+CW210/MAX(CV210+CN210+CW210, 0.1)*$J$11))/($B$13+$C$13+$F$13)</f>
        <v>0</v>
      </c>
      <c r="BA210">
        <f>($B$13*$K$11+$C$13*$K$11+$F$13*((CV210+CN210)/MAX(CV210+CN210+CW210, 0.1)*$P$11+CW210/MAX(CV210+CN210+CW210, 0.1)*$Q$11))/($B$13+$C$13+$F$13)</f>
        <v>0</v>
      </c>
      <c r="BB210">
        <v>6</v>
      </c>
      <c r="BC210">
        <v>0.5</v>
      </c>
      <c r="BD210" t="s">
        <v>358</v>
      </c>
      <c r="BE210">
        <v>2</v>
      </c>
      <c r="BF210" t="b">
        <v>1</v>
      </c>
      <c r="BG210">
        <v>1774682557.6</v>
      </c>
      <c r="BH210">
        <v>419.6411</v>
      </c>
      <c r="BI210">
        <v>419.9998000000001</v>
      </c>
      <c r="BJ210">
        <v>21.54357</v>
      </c>
      <c r="BK210">
        <v>21.55784</v>
      </c>
      <c r="BL210">
        <v>420.0023</v>
      </c>
      <c r="BM210">
        <v>21.24566</v>
      </c>
      <c r="BN210">
        <v>499.9817999999999</v>
      </c>
      <c r="BO210">
        <v>101.0203</v>
      </c>
      <c r="BP210">
        <v>0.10001046</v>
      </c>
      <c r="BQ210">
        <v>26.58826</v>
      </c>
      <c r="BR210">
        <v>27.29428</v>
      </c>
      <c r="BS210">
        <v>999.9</v>
      </c>
      <c r="BT210">
        <v>0</v>
      </c>
      <c r="BU210">
        <v>0</v>
      </c>
      <c r="BV210">
        <v>9999.749</v>
      </c>
      <c r="BW210">
        <v>0</v>
      </c>
      <c r="BX210">
        <v>0.3833920000000001</v>
      </c>
      <c r="BY210">
        <v>-0.3586366</v>
      </c>
      <c r="BZ210">
        <v>428.8806000000001</v>
      </c>
      <c r="CA210">
        <v>429.2535000000001</v>
      </c>
      <c r="CB210">
        <v>-0.01427115</v>
      </c>
      <c r="CC210">
        <v>419.9998000000001</v>
      </c>
      <c r="CD210">
        <v>21.55784</v>
      </c>
      <c r="CE210">
        <v>2.176334999999999</v>
      </c>
      <c r="CF210">
        <v>2.177776</v>
      </c>
      <c r="CG210">
        <v>18.78916</v>
      </c>
      <c r="CH210">
        <v>18.79977</v>
      </c>
      <c r="CI210">
        <v>1200.008</v>
      </c>
      <c r="CJ210">
        <v>0</v>
      </c>
      <c r="CK210">
        <v>1</v>
      </c>
      <c r="CL210">
        <v>0</v>
      </c>
      <c r="CM210">
        <v>2.114780000000001</v>
      </c>
      <c r="CN210">
        <v>0</v>
      </c>
      <c r="CO210">
        <v>63.59591</v>
      </c>
      <c r="CP210">
        <v>6138.838000000001</v>
      </c>
      <c r="CQ210">
        <v>37.375</v>
      </c>
      <c r="CR210">
        <v>39.187</v>
      </c>
      <c r="CS210">
        <v>38.375</v>
      </c>
      <c r="CT210">
        <v>37.7624</v>
      </c>
      <c r="CU210">
        <v>37.6684</v>
      </c>
      <c r="CV210">
        <v>0</v>
      </c>
      <c r="CW210">
        <v>1200.008</v>
      </c>
      <c r="CX210">
        <v>0</v>
      </c>
      <c r="CY210">
        <v>1774682558.6</v>
      </c>
      <c r="CZ210">
        <v>0</v>
      </c>
      <c r="DA210">
        <v>1774666326.5</v>
      </c>
      <c r="DB210" t="s">
        <v>359</v>
      </c>
      <c r="DC210">
        <v>1774666322</v>
      </c>
      <c r="DD210">
        <v>1774666326.5</v>
      </c>
      <c r="DE210">
        <v>2</v>
      </c>
      <c r="DF210">
        <v>0.343</v>
      </c>
      <c r="DG210">
        <v>-0.026</v>
      </c>
      <c r="DH210">
        <v>-0.36</v>
      </c>
      <c r="DI210">
        <v>0.298</v>
      </c>
      <c r="DJ210">
        <v>420</v>
      </c>
      <c r="DK210">
        <v>22</v>
      </c>
      <c r="DL210">
        <v>0.17</v>
      </c>
      <c r="DM210">
        <v>0.02</v>
      </c>
      <c r="DN210">
        <v>-0.35810935</v>
      </c>
      <c r="DO210">
        <v>-0.002665328330206156</v>
      </c>
      <c r="DP210">
        <v>0.02193987543555113</v>
      </c>
      <c r="DQ210">
        <v>1</v>
      </c>
      <c r="DR210">
        <v>-0.0146778525</v>
      </c>
      <c r="DS210">
        <v>0.007704933208255208</v>
      </c>
      <c r="DT210">
        <v>0.001354138923262214</v>
      </c>
      <c r="DU210">
        <v>1</v>
      </c>
      <c r="DV210">
        <v>2</v>
      </c>
      <c r="DW210">
        <v>2</v>
      </c>
      <c r="DX210" t="s">
        <v>360</v>
      </c>
      <c r="DY210">
        <v>3.13051</v>
      </c>
      <c r="DZ210">
        <v>2.80654</v>
      </c>
      <c r="EA210">
        <v>0.0997538</v>
      </c>
      <c r="EB210">
        <v>0.0994618</v>
      </c>
      <c r="EC210">
        <v>0.105997</v>
      </c>
      <c r="ED210">
        <v>0.10573</v>
      </c>
      <c r="EE210">
        <v>21148.9</v>
      </c>
      <c r="EF210">
        <v>27418.8</v>
      </c>
      <c r="EG210">
        <v>26447.4</v>
      </c>
      <c r="EH210">
        <v>32999.8</v>
      </c>
      <c r="EI210">
        <v>34924.2</v>
      </c>
      <c r="EJ210">
        <v>40303.1</v>
      </c>
      <c r="EK210">
        <v>41096.4</v>
      </c>
      <c r="EL210">
        <v>46058.9</v>
      </c>
      <c r="EM210">
        <v>2.0349</v>
      </c>
      <c r="EN210">
        <v>2.00047</v>
      </c>
      <c r="EO210">
        <v>0.10509</v>
      </c>
      <c r="EP210">
        <v>0</v>
      </c>
      <c r="EQ210">
        <v>25.5723</v>
      </c>
      <c r="ER210">
        <v>999.9</v>
      </c>
      <c r="ES210">
        <v>67.5</v>
      </c>
      <c r="ET210">
        <v>27.4</v>
      </c>
      <c r="EU210">
        <v>24.4816</v>
      </c>
      <c r="EV210">
        <v>60.9426</v>
      </c>
      <c r="EW210">
        <v>31.8349</v>
      </c>
      <c r="EX210">
        <v>1</v>
      </c>
      <c r="EY210">
        <v>0.29342</v>
      </c>
      <c r="EZ210">
        <v>0.40997</v>
      </c>
      <c r="FA210">
        <v>20.2783</v>
      </c>
      <c r="FB210">
        <v>5.18734</v>
      </c>
      <c r="FC210">
        <v>11.9441</v>
      </c>
      <c r="FD210">
        <v>4.9556</v>
      </c>
      <c r="FE210">
        <v>3.285</v>
      </c>
      <c r="FF210">
        <v>9999</v>
      </c>
      <c r="FG210">
        <v>9999</v>
      </c>
      <c r="FH210">
        <v>9999</v>
      </c>
      <c r="FI210">
        <v>999.9</v>
      </c>
      <c r="FJ210">
        <v>1.86127</v>
      </c>
      <c r="FK210">
        <v>1.86264</v>
      </c>
      <c r="FL210">
        <v>1.86004</v>
      </c>
      <c r="FM210">
        <v>1.85837</v>
      </c>
      <c r="FN210">
        <v>1.86218</v>
      </c>
      <c r="FO210">
        <v>1.85888</v>
      </c>
      <c r="FP210">
        <v>1.85791</v>
      </c>
      <c r="FQ210">
        <v>1.86081</v>
      </c>
      <c r="FR210">
        <v>0</v>
      </c>
      <c r="FS210">
        <v>0</v>
      </c>
      <c r="FT210">
        <v>0</v>
      </c>
      <c r="FU210">
        <v>4.5</v>
      </c>
      <c r="FV210" t="s">
        <v>361</v>
      </c>
      <c r="FW210" t="s">
        <v>362</v>
      </c>
      <c r="FX210" t="s">
        <v>363</v>
      </c>
      <c r="FY210" t="s">
        <v>364</v>
      </c>
      <c r="FZ210" t="s">
        <v>364</v>
      </c>
      <c r="GA210" t="s">
        <v>363</v>
      </c>
      <c r="GB210">
        <v>0</v>
      </c>
      <c r="GC210">
        <v>100</v>
      </c>
      <c r="GD210">
        <v>100</v>
      </c>
      <c r="GE210">
        <v>-0.362</v>
      </c>
      <c r="GF210">
        <v>0.2979</v>
      </c>
      <c r="GG210">
        <v>-1.589593225013521</v>
      </c>
      <c r="GH210">
        <v>0.00192992804097616</v>
      </c>
      <c r="GI210">
        <v>3.244687122451424E-06</v>
      </c>
      <c r="GJ210">
        <v>-2.087531120305573E-09</v>
      </c>
      <c r="GK210">
        <v>0.05776174702018427</v>
      </c>
      <c r="GL210">
        <v>0.005089068596103195</v>
      </c>
      <c r="GM210">
        <v>0.0003257216593697226</v>
      </c>
      <c r="GN210">
        <v>-1.562898368296355E-06</v>
      </c>
      <c r="GO210">
        <v>0</v>
      </c>
      <c r="GP210">
        <v>1257</v>
      </c>
      <c r="GQ210">
        <v>1</v>
      </c>
      <c r="GR210">
        <v>31</v>
      </c>
      <c r="GS210">
        <v>270.6</v>
      </c>
      <c r="GT210">
        <v>270.6</v>
      </c>
      <c r="GU210">
        <v>1.07788</v>
      </c>
      <c r="GV210">
        <v>2.38281</v>
      </c>
      <c r="GW210">
        <v>1.44775</v>
      </c>
      <c r="GX210">
        <v>2.20337</v>
      </c>
      <c r="GY210">
        <v>1.44653</v>
      </c>
      <c r="GZ210">
        <v>2.37305</v>
      </c>
      <c r="HA210">
        <v>33.1992</v>
      </c>
      <c r="HB210">
        <v>14.7187</v>
      </c>
      <c r="HC210">
        <v>18</v>
      </c>
      <c r="HD210">
        <v>531.8200000000001</v>
      </c>
      <c r="HE210">
        <v>522.9880000000001</v>
      </c>
      <c r="HF210">
        <v>24.9997</v>
      </c>
      <c r="HG210">
        <v>30.7322</v>
      </c>
      <c r="HH210">
        <v>30.0002</v>
      </c>
      <c r="HI210">
        <v>31.0835</v>
      </c>
      <c r="HJ210">
        <v>31.0874</v>
      </c>
      <c r="HK210">
        <v>21.5663</v>
      </c>
      <c r="HL210">
        <v>20.0583</v>
      </c>
      <c r="HM210">
        <v>100</v>
      </c>
      <c r="HN210">
        <v>25</v>
      </c>
      <c r="HO210">
        <v>420</v>
      </c>
      <c r="HP210">
        <v>21.5</v>
      </c>
      <c r="HQ210">
        <v>103.144</v>
      </c>
      <c r="HR210">
        <v>102.019</v>
      </c>
    </row>
    <row r="211" spans="1:226">
      <c r="A211">
        <v>193</v>
      </c>
      <c r="B211">
        <v>1774682564.5</v>
      </c>
      <c r="C211">
        <v>818.5</v>
      </c>
      <c r="D211" t="s">
        <v>748</v>
      </c>
      <c r="E211" t="s">
        <v>749</v>
      </c>
      <c r="F211">
        <v>5</v>
      </c>
      <c r="I211">
        <v>1774682561.6</v>
      </c>
      <c r="J211">
        <f>(K211)/1000</f>
        <v>0</v>
      </c>
      <c r="K211">
        <f>IF(BF211, AN211, AH211)</f>
        <v>0</v>
      </c>
      <c r="L211">
        <f>IF(BF211, AI211, AG211)</f>
        <v>0</v>
      </c>
      <c r="M211">
        <f>BH211 - IF(AU211&gt;1, L211*BB211*100.0/(AW211), 0)</f>
        <v>0</v>
      </c>
      <c r="N211">
        <f>((T211-J211/2)*M211-L211)/(T211+J211/2)</f>
        <v>0</v>
      </c>
      <c r="O211">
        <f>N211*(BO211+BP211)/1000.0</f>
        <v>0</v>
      </c>
      <c r="P211">
        <f>(BH211 - IF(AU211&gt;1, L211*BB211*100.0/(AW211), 0))*(BO211+BP211)/1000.0</f>
        <v>0</v>
      </c>
      <c r="Q211">
        <f>2.0/((1/S211-1/R211)+SIGN(S211)*SQRT((1/S211-1/R211)*(1/S211-1/R211) + 4*BC211/((BC211+1)*(BC211+1))*(2*1/S211*1/R211-1/R211*1/R211)))</f>
        <v>0</v>
      </c>
      <c r="R211">
        <f>IF(LEFT(BD211,1)&lt;&gt;"0",IF(LEFT(BD211,1)="1",3.0,BE211),$D$5+$E$5*(BV211*BO211/($K$5*1000))+$F$5*(BV211*BO211/($K$5*1000))*MAX(MIN(BB211,$J$5),$I$5)*MAX(MIN(BB211,$J$5),$I$5)+$G$5*MAX(MIN(BB211,$J$5),$I$5)*(BV211*BO211/($K$5*1000))+$H$5*(BV211*BO211/($K$5*1000))*(BV211*BO211/($K$5*1000)))</f>
        <v>0</v>
      </c>
      <c r="S211">
        <f>J211*(1000-(1000*0.61365*exp(17.502*W211/(240.97+W211))/(BO211+BP211)+BJ211)/2)/(1000*0.61365*exp(17.502*W211/(240.97+W211))/(BO211+BP211)-BJ211)</f>
        <v>0</v>
      </c>
      <c r="T211">
        <f>1/((BC211+1)/(Q211/1.6)+1/(R211/1.37)) + BC211/((BC211+1)/(Q211/1.6) + BC211/(R211/1.37))</f>
        <v>0</v>
      </c>
      <c r="U211">
        <f>(AX211*BA211)</f>
        <v>0</v>
      </c>
      <c r="V211">
        <f>(BQ211+(U211+2*0.95*5.67E-8*(((BQ211+$B$9)+273)^4-(BQ211+273)^4)-44100*J211)/(1.84*29.3*R211+8*0.95*5.67E-8*(BQ211+273)^3))</f>
        <v>0</v>
      </c>
      <c r="W211">
        <f>($C$9*BR211+$D$9*BS211+$E$9*V211)</f>
        <v>0</v>
      </c>
      <c r="X211">
        <f>0.61365*exp(17.502*W211/(240.97+W211))</f>
        <v>0</v>
      </c>
      <c r="Y211">
        <f>(Z211/AA211*100)</f>
        <v>0</v>
      </c>
      <c r="Z211">
        <f>BJ211*(BO211+BP211)/1000</f>
        <v>0</v>
      </c>
      <c r="AA211">
        <f>0.61365*exp(17.502*BQ211/(240.97+BQ211))</f>
        <v>0</v>
      </c>
      <c r="AB211">
        <f>(X211-BJ211*(BO211+BP211)/1000)</f>
        <v>0</v>
      </c>
      <c r="AC211">
        <f>(-J211*44100)</f>
        <v>0</v>
      </c>
      <c r="AD211">
        <f>2*29.3*R211*0.92*(BQ211-W211)</f>
        <v>0</v>
      </c>
      <c r="AE211">
        <f>2*0.95*5.67E-8*(((BQ211+$B$9)+273)^4-(W211+273)^4)</f>
        <v>0</v>
      </c>
      <c r="AF211">
        <f>U211+AE211+AC211+AD211</f>
        <v>0</v>
      </c>
      <c r="AG211">
        <f>BN211*AU211*(BI211-BH211*(1000-AU211*BK211)/(1000-AU211*BJ211))/(100*BB211)</f>
        <v>0</v>
      </c>
      <c r="AH211">
        <f>1000*BN211*AU211*(BJ211-BK211)/(100*BB211*(1000-AU211*BJ211))</f>
        <v>0</v>
      </c>
      <c r="AI211">
        <f>(AJ211 - AK211 - BO211*1E3/(8.314*(BQ211+273.15)) * AM211/BN211 * AL211) * BN211/(100*BB211) * (1000 - BK211)/1000</f>
        <v>0</v>
      </c>
      <c r="AJ211">
        <v>429.2268108723836</v>
      </c>
      <c r="AK211">
        <v>428.8772666666666</v>
      </c>
      <c r="AL211">
        <v>1.102318049308192E-05</v>
      </c>
      <c r="AM211">
        <v>61.35787655002243</v>
      </c>
      <c r="AN211">
        <f>(AP211 - AO211 + BO211*1E3/(8.314*(BQ211+273.15)) * AR211/BN211 * AQ211) * BN211/(100*BB211) * 1000/(1000 - AP211)</f>
        <v>0</v>
      </c>
      <c r="AO211">
        <v>21.55676241107492</v>
      </c>
      <c r="AP211">
        <v>21.54359720279721</v>
      </c>
      <c r="AQ211">
        <v>1.507633072269139E-07</v>
      </c>
      <c r="AR211">
        <v>91.88205700752289</v>
      </c>
      <c r="AS211">
        <v>0</v>
      </c>
      <c r="AT211">
        <v>0</v>
      </c>
      <c r="AU211">
        <f>IF(AS211*$H$15&gt;=AW211,1.0,(AW211/(AW211-AS211*$H$15)))</f>
        <v>0</v>
      </c>
      <c r="AV211">
        <f>(AU211-1)*100</f>
        <v>0</v>
      </c>
      <c r="AW211">
        <f>MAX(0,($B$15+$C$15*BV211)/(1+$D$15*BV211)*BO211/(BQ211+273)*$E$15)</f>
        <v>0</v>
      </c>
      <c r="AX211">
        <f>$B$13*BW211+$C$13*BX211+$F$13*CI211*(1-CL211)</f>
        <v>0</v>
      </c>
      <c r="AY211">
        <f>AX211*AZ211</f>
        <v>0</v>
      </c>
      <c r="AZ211">
        <f>($B$13*$D$11+$C$13*$D$11+$F$13*((CV211+CN211)/MAX(CV211+CN211+CW211, 0.1)*$I$11+CW211/MAX(CV211+CN211+CW211, 0.1)*$J$11))/($B$13+$C$13+$F$13)</f>
        <v>0</v>
      </c>
      <c r="BA211">
        <f>($B$13*$K$11+$C$13*$K$11+$F$13*((CV211+CN211)/MAX(CV211+CN211+CW211, 0.1)*$P$11+CW211/MAX(CV211+CN211+CW211, 0.1)*$Q$11))/($B$13+$C$13+$F$13)</f>
        <v>0</v>
      </c>
      <c r="BB211">
        <v>6</v>
      </c>
      <c r="BC211">
        <v>0.5</v>
      </c>
      <c r="BD211" t="s">
        <v>358</v>
      </c>
      <c r="BE211">
        <v>2</v>
      </c>
      <c r="BF211" t="b">
        <v>1</v>
      </c>
      <c r="BG211">
        <v>1774682561.6</v>
      </c>
      <c r="BH211">
        <v>419.6265</v>
      </c>
      <c r="BI211">
        <v>419.9863999999999</v>
      </c>
      <c r="BJ211">
        <v>21.54379</v>
      </c>
      <c r="BK211">
        <v>21.55747</v>
      </c>
      <c r="BL211">
        <v>419.9878</v>
      </c>
      <c r="BM211">
        <v>21.24587</v>
      </c>
      <c r="BN211">
        <v>500.0394</v>
      </c>
      <c r="BO211">
        <v>101.0203</v>
      </c>
      <c r="BP211">
        <v>0.1001708</v>
      </c>
      <c r="BQ211">
        <v>26.58627</v>
      </c>
      <c r="BR211">
        <v>27.28851</v>
      </c>
      <c r="BS211">
        <v>999.9</v>
      </c>
      <c r="BT211">
        <v>0</v>
      </c>
      <c r="BU211">
        <v>0</v>
      </c>
      <c r="BV211">
        <v>9988.248000000001</v>
      </c>
      <c r="BW211">
        <v>0</v>
      </c>
      <c r="BX211">
        <v>0.3833920000000001</v>
      </c>
      <c r="BY211">
        <v>-0.3599092</v>
      </c>
      <c r="BZ211">
        <v>428.8657</v>
      </c>
      <c r="CA211">
        <v>429.2396</v>
      </c>
      <c r="CB211">
        <v>-0.01368104</v>
      </c>
      <c r="CC211">
        <v>419.9863999999999</v>
      </c>
      <c r="CD211">
        <v>21.55747</v>
      </c>
      <c r="CE211">
        <v>2.176359</v>
      </c>
      <c r="CF211">
        <v>2.177743</v>
      </c>
      <c r="CG211">
        <v>18.78934</v>
      </c>
      <c r="CH211">
        <v>18.79951</v>
      </c>
      <c r="CI211">
        <v>1200.001</v>
      </c>
      <c r="CJ211">
        <v>0</v>
      </c>
      <c r="CK211">
        <v>1</v>
      </c>
      <c r="CL211">
        <v>0</v>
      </c>
      <c r="CM211">
        <v>2.22485</v>
      </c>
      <c r="CN211">
        <v>0</v>
      </c>
      <c r="CO211">
        <v>63.42317000000001</v>
      </c>
      <c r="CP211">
        <v>6138.807</v>
      </c>
      <c r="CQ211">
        <v>37.375</v>
      </c>
      <c r="CR211">
        <v>39.187</v>
      </c>
      <c r="CS211">
        <v>38.375</v>
      </c>
      <c r="CT211">
        <v>37.75</v>
      </c>
      <c r="CU211">
        <v>37.625</v>
      </c>
      <c r="CV211">
        <v>0</v>
      </c>
      <c r="CW211">
        <v>1200.001</v>
      </c>
      <c r="CX211">
        <v>0</v>
      </c>
      <c r="CY211">
        <v>1774682562.8</v>
      </c>
      <c r="CZ211">
        <v>0</v>
      </c>
      <c r="DA211">
        <v>1774666326.5</v>
      </c>
      <c r="DB211" t="s">
        <v>359</v>
      </c>
      <c r="DC211">
        <v>1774666322</v>
      </c>
      <c r="DD211">
        <v>1774666326.5</v>
      </c>
      <c r="DE211">
        <v>2</v>
      </c>
      <c r="DF211">
        <v>0.343</v>
      </c>
      <c r="DG211">
        <v>-0.026</v>
      </c>
      <c r="DH211">
        <v>-0.36</v>
      </c>
      <c r="DI211">
        <v>0.298</v>
      </c>
      <c r="DJ211">
        <v>420</v>
      </c>
      <c r="DK211">
        <v>22</v>
      </c>
      <c r="DL211">
        <v>0.17</v>
      </c>
      <c r="DM211">
        <v>0.02</v>
      </c>
      <c r="DN211">
        <v>-0.3601774390243903</v>
      </c>
      <c r="DO211">
        <v>0.04276902439024344</v>
      </c>
      <c r="DP211">
        <v>0.02015887938964569</v>
      </c>
      <c r="DQ211">
        <v>1</v>
      </c>
      <c r="DR211">
        <v>-0.01421420975609756</v>
      </c>
      <c r="DS211">
        <v>0.00483880348432055</v>
      </c>
      <c r="DT211">
        <v>0.001151877989559505</v>
      </c>
      <c r="DU211">
        <v>1</v>
      </c>
      <c r="DV211">
        <v>2</v>
      </c>
      <c r="DW211">
        <v>2</v>
      </c>
      <c r="DX211" t="s">
        <v>360</v>
      </c>
      <c r="DY211">
        <v>3.13053</v>
      </c>
      <c r="DZ211">
        <v>2.80645</v>
      </c>
      <c r="EA211">
        <v>0.0997562</v>
      </c>
      <c r="EB211">
        <v>0.09947590000000001</v>
      </c>
      <c r="EC211">
        <v>0.105995</v>
      </c>
      <c r="ED211">
        <v>0.105734</v>
      </c>
      <c r="EE211">
        <v>21148.9</v>
      </c>
      <c r="EF211">
        <v>27418.3</v>
      </c>
      <c r="EG211">
        <v>26447.4</v>
      </c>
      <c r="EH211">
        <v>32999.8</v>
      </c>
      <c r="EI211">
        <v>34924</v>
      </c>
      <c r="EJ211">
        <v>40303.2</v>
      </c>
      <c r="EK211">
        <v>41096.2</v>
      </c>
      <c r="EL211">
        <v>46059.2</v>
      </c>
      <c r="EM211">
        <v>2.03498</v>
      </c>
      <c r="EN211">
        <v>2.00058</v>
      </c>
      <c r="EO211">
        <v>0.104383</v>
      </c>
      <c r="EP211">
        <v>0</v>
      </c>
      <c r="EQ211">
        <v>25.5706</v>
      </c>
      <c r="ER211">
        <v>999.9</v>
      </c>
      <c r="ES211">
        <v>67.5</v>
      </c>
      <c r="ET211">
        <v>27.4</v>
      </c>
      <c r="EU211">
        <v>24.4839</v>
      </c>
      <c r="EV211">
        <v>60.9926</v>
      </c>
      <c r="EW211">
        <v>31.7989</v>
      </c>
      <c r="EX211">
        <v>1</v>
      </c>
      <c r="EY211">
        <v>0.293051</v>
      </c>
      <c r="EZ211">
        <v>0.408913</v>
      </c>
      <c r="FA211">
        <v>20.2784</v>
      </c>
      <c r="FB211">
        <v>5.18764</v>
      </c>
      <c r="FC211">
        <v>11.9441</v>
      </c>
      <c r="FD211">
        <v>4.95575</v>
      </c>
      <c r="FE211">
        <v>3.285</v>
      </c>
      <c r="FF211">
        <v>9999</v>
      </c>
      <c r="FG211">
        <v>9999</v>
      </c>
      <c r="FH211">
        <v>9999</v>
      </c>
      <c r="FI211">
        <v>999.9</v>
      </c>
      <c r="FJ211">
        <v>1.86127</v>
      </c>
      <c r="FK211">
        <v>1.86264</v>
      </c>
      <c r="FL211">
        <v>1.86005</v>
      </c>
      <c r="FM211">
        <v>1.85837</v>
      </c>
      <c r="FN211">
        <v>1.86217</v>
      </c>
      <c r="FO211">
        <v>1.85887</v>
      </c>
      <c r="FP211">
        <v>1.85791</v>
      </c>
      <c r="FQ211">
        <v>1.86081</v>
      </c>
      <c r="FR211">
        <v>0</v>
      </c>
      <c r="FS211">
        <v>0</v>
      </c>
      <c r="FT211">
        <v>0</v>
      </c>
      <c r="FU211">
        <v>4.5</v>
      </c>
      <c r="FV211" t="s">
        <v>361</v>
      </c>
      <c r="FW211" t="s">
        <v>362</v>
      </c>
      <c r="FX211" t="s">
        <v>363</v>
      </c>
      <c r="FY211" t="s">
        <v>364</v>
      </c>
      <c r="FZ211" t="s">
        <v>364</v>
      </c>
      <c r="GA211" t="s">
        <v>363</v>
      </c>
      <c r="GB211">
        <v>0</v>
      </c>
      <c r="GC211">
        <v>100</v>
      </c>
      <c r="GD211">
        <v>100</v>
      </c>
      <c r="GE211">
        <v>-0.361</v>
      </c>
      <c r="GF211">
        <v>0.2979</v>
      </c>
      <c r="GG211">
        <v>-1.589593225013521</v>
      </c>
      <c r="GH211">
        <v>0.00192992804097616</v>
      </c>
      <c r="GI211">
        <v>3.244687122451424E-06</v>
      </c>
      <c r="GJ211">
        <v>-2.087531120305573E-09</v>
      </c>
      <c r="GK211">
        <v>0.05776174702018427</v>
      </c>
      <c r="GL211">
        <v>0.005089068596103195</v>
      </c>
      <c r="GM211">
        <v>0.0003257216593697226</v>
      </c>
      <c r="GN211">
        <v>-1.562898368296355E-06</v>
      </c>
      <c r="GO211">
        <v>0</v>
      </c>
      <c r="GP211">
        <v>1257</v>
      </c>
      <c r="GQ211">
        <v>1</v>
      </c>
      <c r="GR211">
        <v>31</v>
      </c>
      <c r="GS211">
        <v>270.7</v>
      </c>
      <c r="GT211">
        <v>270.6</v>
      </c>
      <c r="GU211">
        <v>1.07788</v>
      </c>
      <c r="GV211">
        <v>2.3877</v>
      </c>
      <c r="GW211">
        <v>1.44775</v>
      </c>
      <c r="GX211">
        <v>2.20337</v>
      </c>
      <c r="GY211">
        <v>1.44653</v>
      </c>
      <c r="GZ211">
        <v>2.34863</v>
      </c>
      <c r="HA211">
        <v>33.1992</v>
      </c>
      <c r="HB211">
        <v>14.7099</v>
      </c>
      <c r="HC211">
        <v>18</v>
      </c>
      <c r="HD211">
        <v>531.8680000000001</v>
      </c>
      <c r="HE211">
        <v>523.068</v>
      </c>
      <c r="HF211">
        <v>24.9997</v>
      </c>
      <c r="HG211">
        <v>30.7332</v>
      </c>
      <c r="HH211">
        <v>30</v>
      </c>
      <c r="HI211">
        <v>31.0835</v>
      </c>
      <c r="HJ211">
        <v>31.089</v>
      </c>
      <c r="HK211">
        <v>21.5632</v>
      </c>
      <c r="HL211">
        <v>20.0583</v>
      </c>
      <c r="HM211">
        <v>100</v>
      </c>
      <c r="HN211">
        <v>25</v>
      </c>
      <c r="HO211">
        <v>420</v>
      </c>
      <c r="HP211">
        <v>21.5</v>
      </c>
      <c r="HQ211">
        <v>103.144</v>
      </c>
      <c r="HR211">
        <v>102.02</v>
      </c>
    </row>
    <row r="212" spans="1:226">
      <c r="A212">
        <v>194</v>
      </c>
      <c r="B212">
        <v>1774682568.5</v>
      </c>
      <c r="C212">
        <v>822.5</v>
      </c>
      <c r="D212" t="s">
        <v>750</v>
      </c>
      <c r="E212" t="s">
        <v>751</v>
      </c>
      <c r="F212">
        <v>5</v>
      </c>
      <c r="I212">
        <v>1774682565.6</v>
      </c>
      <c r="J212">
        <f>(K212)/1000</f>
        <v>0</v>
      </c>
      <c r="K212">
        <f>IF(BF212, AN212, AH212)</f>
        <v>0</v>
      </c>
      <c r="L212">
        <f>IF(BF212, AI212, AG212)</f>
        <v>0</v>
      </c>
      <c r="M212">
        <f>BH212 - IF(AU212&gt;1, L212*BB212*100.0/(AW212), 0)</f>
        <v>0</v>
      </c>
      <c r="N212">
        <f>((T212-J212/2)*M212-L212)/(T212+J212/2)</f>
        <v>0</v>
      </c>
      <c r="O212">
        <f>N212*(BO212+BP212)/1000.0</f>
        <v>0</v>
      </c>
      <c r="P212">
        <f>(BH212 - IF(AU212&gt;1, L212*BB212*100.0/(AW212), 0))*(BO212+BP212)/1000.0</f>
        <v>0</v>
      </c>
      <c r="Q212">
        <f>2.0/((1/S212-1/R212)+SIGN(S212)*SQRT((1/S212-1/R212)*(1/S212-1/R212) + 4*BC212/((BC212+1)*(BC212+1))*(2*1/S212*1/R212-1/R212*1/R212)))</f>
        <v>0</v>
      </c>
      <c r="R212">
        <f>IF(LEFT(BD212,1)&lt;&gt;"0",IF(LEFT(BD212,1)="1",3.0,BE212),$D$5+$E$5*(BV212*BO212/($K$5*1000))+$F$5*(BV212*BO212/($K$5*1000))*MAX(MIN(BB212,$J$5),$I$5)*MAX(MIN(BB212,$J$5),$I$5)+$G$5*MAX(MIN(BB212,$J$5),$I$5)*(BV212*BO212/($K$5*1000))+$H$5*(BV212*BO212/($K$5*1000))*(BV212*BO212/($K$5*1000)))</f>
        <v>0</v>
      </c>
      <c r="S212">
        <f>J212*(1000-(1000*0.61365*exp(17.502*W212/(240.97+W212))/(BO212+BP212)+BJ212)/2)/(1000*0.61365*exp(17.502*W212/(240.97+W212))/(BO212+BP212)-BJ212)</f>
        <v>0</v>
      </c>
      <c r="T212">
        <f>1/((BC212+1)/(Q212/1.6)+1/(R212/1.37)) + BC212/((BC212+1)/(Q212/1.6) + BC212/(R212/1.37))</f>
        <v>0</v>
      </c>
      <c r="U212">
        <f>(AX212*BA212)</f>
        <v>0</v>
      </c>
      <c r="V212">
        <f>(BQ212+(U212+2*0.95*5.67E-8*(((BQ212+$B$9)+273)^4-(BQ212+273)^4)-44100*J212)/(1.84*29.3*R212+8*0.95*5.67E-8*(BQ212+273)^3))</f>
        <v>0</v>
      </c>
      <c r="W212">
        <f>($C$9*BR212+$D$9*BS212+$E$9*V212)</f>
        <v>0</v>
      </c>
      <c r="X212">
        <f>0.61365*exp(17.502*W212/(240.97+W212))</f>
        <v>0</v>
      </c>
      <c r="Y212">
        <f>(Z212/AA212*100)</f>
        <v>0</v>
      </c>
      <c r="Z212">
        <f>BJ212*(BO212+BP212)/1000</f>
        <v>0</v>
      </c>
      <c r="AA212">
        <f>0.61365*exp(17.502*BQ212/(240.97+BQ212))</f>
        <v>0</v>
      </c>
      <c r="AB212">
        <f>(X212-BJ212*(BO212+BP212)/1000)</f>
        <v>0</v>
      </c>
      <c r="AC212">
        <f>(-J212*44100)</f>
        <v>0</v>
      </c>
      <c r="AD212">
        <f>2*29.3*R212*0.92*(BQ212-W212)</f>
        <v>0</v>
      </c>
      <c r="AE212">
        <f>2*0.95*5.67E-8*(((BQ212+$B$9)+273)^4-(W212+273)^4)</f>
        <v>0</v>
      </c>
      <c r="AF212">
        <f>U212+AE212+AC212+AD212</f>
        <v>0</v>
      </c>
      <c r="AG212">
        <f>BN212*AU212*(BI212-BH212*(1000-AU212*BK212)/(1000-AU212*BJ212))/(100*BB212)</f>
        <v>0</v>
      </c>
      <c r="AH212">
        <f>1000*BN212*AU212*(BJ212-BK212)/(100*BB212*(1000-AU212*BJ212))</f>
        <v>0</v>
      </c>
      <c r="AI212">
        <f>(AJ212 - AK212 - BO212*1E3/(8.314*(BQ212+273.15)) * AM212/BN212 * AL212) * BN212/(100*BB212) * (1000 - BK212)/1000</f>
        <v>0</v>
      </c>
      <c r="AJ212">
        <v>429.2804438942873</v>
      </c>
      <c r="AK212">
        <v>428.8147999999999</v>
      </c>
      <c r="AL212">
        <v>-2.820377232557377E-05</v>
      </c>
      <c r="AM212">
        <v>61.35787655002243</v>
      </c>
      <c r="AN212">
        <f>(AP212 - AO212 + BO212*1E3/(8.314*(BQ212+273.15)) * AR212/BN212 * AQ212) * BN212/(100*BB212) * 1000/(1000 - AP212)</f>
        <v>0</v>
      </c>
      <c r="AO212">
        <v>21.55801417887117</v>
      </c>
      <c r="AP212">
        <v>21.5441251748252</v>
      </c>
      <c r="AQ212">
        <v>-1.478594423687642E-06</v>
      </c>
      <c r="AR212">
        <v>91.88205700752289</v>
      </c>
      <c r="AS212">
        <v>0</v>
      </c>
      <c r="AT212">
        <v>0</v>
      </c>
      <c r="AU212">
        <f>IF(AS212*$H$15&gt;=AW212,1.0,(AW212/(AW212-AS212*$H$15)))</f>
        <v>0</v>
      </c>
      <c r="AV212">
        <f>(AU212-1)*100</f>
        <v>0</v>
      </c>
      <c r="AW212">
        <f>MAX(0,($B$15+$C$15*BV212)/(1+$D$15*BV212)*BO212/(BQ212+273)*$E$15)</f>
        <v>0</v>
      </c>
      <c r="AX212">
        <f>$B$13*BW212+$C$13*BX212+$F$13*CI212*(1-CL212)</f>
        <v>0</v>
      </c>
      <c r="AY212">
        <f>AX212*AZ212</f>
        <v>0</v>
      </c>
      <c r="AZ212">
        <f>($B$13*$D$11+$C$13*$D$11+$F$13*((CV212+CN212)/MAX(CV212+CN212+CW212, 0.1)*$I$11+CW212/MAX(CV212+CN212+CW212, 0.1)*$J$11))/($B$13+$C$13+$F$13)</f>
        <v>0</v>
      </c>
      <c r="BA212">
        <f>($B$13*$K$11+$C$13*$K$11+$F$13*((CV212+CN212)/MAX(CV212+CN212+CW212, 0.1)*$P$11+CW212/MAX(CV212+CN212+CW212, 0.1)*$Q$11))/($B$13+$C$13+$F$13)</f>
        <v>0</v>
      </c>
      <c r="BB212">
        <v>6</v>
      </c>
      <c r="BC212">
        <v>0.5</v>
      </c>
      <c r="BD212" t="s">
        <v>358</v>
      </c>
      <c r="BE212">
        <v>2</v>
      </c>
      <c r="BF212" t="b">
        <v>1</v>
      </c>
      <c r="BG212">
        <v>1774682565.6</v>
      </c>
      <c r="BH212">
        <v>419.6068</v>
      </c>
      <c r="BI212">
        <v>420.0107</v>
      </c>
      <c r="BJ212">
        <v>21.54341</v>
      </c>
      <c r="BK212">
        <v>21.55816</v>
      </c>
      <c r="BL212">
        <v>419.968</v>
      </c>
      <c r="BM212">
        <v>21.24551</v>
      </c>
      <c r="BN212">
        <v>500.0444000000001</v>
      </c>
      <c r="BO212">
        <v>101.0208</v>
      </c>
      <c r="BP212">
        <v>0.10005758</v>
      </c>
      <c r="BQ212">
        <v>26.5839</v>
      </c>
      <c r="BR212">
        <v>27.27792</v>
      </c>
      <c r="BS212">
        <v>999.9</v>
      </c>
      <c r="BT212">
        <v>0</v>
      </c>
      <c r="BU212">
        <v>0</v>
      </c>
      <c r="BV212">
        <v>9983.312</v>
      </c>
      <c r="BW212">
        <v>0</v>
      </c>
      <c r="BX212">
        <v>0.3833920000000001</v>
      </c>
      <c r="BY212">
        <v>-0.4040771</v>
      </c>
      <c r="BZ212">
        <v>428.8455</v>
      </c>
      <c r="CA212">
        <v>429.2649</v>
      </c>
      <c r="CB212">
        <v>-0.01471825</v>
      </c>
      <c r="CC212">
        <v>420.0107</v>
      </c>
      <c r="CD212">
        <v>21.55816</v>
      </c>
      <c r="CE212">
        <v>2.176336</v>
      </c>
      <c r="CF212">
        <v>2.177823</v>
      </c>
      <c r="CG212">
        <v>18.78919</v>
      </c>
      <c r="CH212">
        <v>18.8001</v>
      </c>
      <c r="CI212">
        <v>1199.996</v>
      </c>
      <c r="CJ212">
        <v>0</v>
      </c>
      <c r="CK212">
        <v>1</v>
      </c>
      <c r="CL212">
        <v>0</v>
      </c>
      <c r="CM212">
        <v>1.82328</v>
      </c>
      <c r="CN212">
        <v>0</v>
      </c>
      <c r="CO212">
        <v>63.43362</v>
      </c>
      <c r="CP212">
        <v>6138.772999999999</v>
      </c>
      <c r="CQ212">
        <v>37.375</v>
      </c>
      <c r="CR212">
        <v>39.187</v>
      </c>
      <c r="CS212">
        <v>38.3309</v>
      </c>
      <c r="CT212">
        <v>37.75</v>
      </c>
      <c r="CU212">
        <v>37.625</v>
      </c>
      <c r="CV212">
        <v>0</v>
      </c>
      <c r="CW212">
        <v>1199.996</v>
      </c>
      <c r="CX212">
        <v>0</v>
      </c>
      <c r="CY212">
        <v>1774682567</v>
      </c>
      <c r="CZ212">
        <v>0</v>
      </c>
      <c r="DA212">
        <v>1774666326.5</v>
      </c>
      <c r="DB212" t="s">
        <v>359</v>
      </c>
      <c r="DC212">
        <v>1774666322</v>
      </c>
      <c r="DD212">
        <v>1774666326.5</v>
      </c>
      <c r="DE212">
        <v>2</v>
      </c>
      <c r="DF212">
        <v>0.343</v>
      </c>
      <c r="DG212">
        <v>-0.026</v>
      </c>
      <c r="DH212">
        <v>-0.36</v>
      </c>
      <c r="DI212">
        <v>0.298</v>
      </c>
      <c r="DJ212">
        <v>420</v>
      </c>
      <c r="DK212">
        <v>22</v>
      </c>
      <c r="DL212">
        <v>0.17</v>
      </c>
      <c r="DM212">
        <v>0.02</v>
      </c>
      <c r="DN212">
        <v>-0.367676575</v>
      </c>
      <c r="DO212">
        <v>-0.1612185478424003</v>
      </c>
      <c r="DP212">
        <v>0.02879934109913584</v>
      </c>
      <c r="DQ212">
        <v>0</v>
      </c>
      <c r="DR212">
        <v>-0.01407418</v>
      </c>
      <c r="DS212">
        <v>-0.00250257861163223</v>
      </c>
      <c r="DT212">
        <v>0.0009968445325626257</v>
      </c>
      <c r="DU212">
        <v>1</v>
      </c>
      <c r="DV212">
        <v>1</v>
      </c>
      <c r="DW212">
        <v>2</v>
      </c>
      <c r="DX212" t="s">
        <v>367</v>
      </c>
      <c r="DY212">
        <v>3.13044</v>
      </c>
      <c r="DZ212">
        <v>2.80638</v>
      </c>
      <c r="EA212">
        <v>0.0997504</v>
      </c>
      <c r="EB212">
        <v>0.0994679</v>
      </c>
      <c r="EC212">
        <v>0.105999</v>
      </c>
      <c r="ED212">
        <v>0.105734</v>
      </c>
      <c r="EE212">
        <v>21148.9</v>
      </c>
      <c r="EF212">
        <v>27418.5</v>
      </c>
      <c r="EG212">
        <v>26447.2</v>
      </c>
      <c r="EH212">
        <v>32999.8</v>
      </c>
      <c r="EI212">
        <v>34924</v>
      </c>
      <c r="EJ212">
        <v>40303.1</v>
      </c>
      <c r="EK212">
        <v>41096.3</v>
      </c>
      <c r="EL212">
        <v>46059</v>
      </c>
      <c r="EM212">
        <v>2.03478</v>
      </c>
      <c r="EN212">
        <v>2.00045</v>
      </c>
      <c r="EO212">
        <v>0.104345</v>
      </c>
      <c r="EP212">
        <v>0</v>
      </c>
      <c r="EQ212">
        <v>25.569</v>
      </c>
      <c r="ER212">
        <v>999.9</v>
      </c>
      <c r="ES212">
        <v>67.5</v>
      </c>
      <c r="ET212">
        <v>27.4</v>
      </c>
      <c r="EU212">
        <v>24.4821</v>
      </c>
      <c r="EV212">
        <v>61.0726</v>
      </c>
      <c r="EW212">
        <v>31.7788</v>
      </c>
      <c r="EX212">
        <v>1</v>
      </c>
      <c r="EY212">
        <v>0.293105</v>
      </c>
      <c r="EZ212">
        <v>0.407955</v>
      </c>
      <c r="FA212">
        <v>20.2784</v>
      </c>
      <c r="FB212">
        <v>5.18704</v>
      </c>
      <c r="FC212">
        <v>11.9441</v>
      </c>
      <c r="FD212">
        <v>4.9557</v>
      </c>
      <c r="FE212">
        <v>3.285</v>
      </c>
      <c r="FF212">
        <v>9999</v>
      </c>
      <c r="FG212">
        <v>9999</v>
      </c>
      <c r="FH212">
        <v>9999</v>
      </c>
      <c r="FI212">
        <v>999.9</v>
      </c>
      <c r="FJ212">
        <v>1.86127</v>
      </c>
      <c r="FK212">
        <v>1.86264</v>
      </c>
      <c r="FL212">
        <v>1.86004</v>
      </c>
      <c r="FM212">
        <v>1.85837</v>
      </c>
      <c r="FN212">
        <v>1.86217</v>
      </c>
      <c r="FO212">
        <v>1.85887</v>
      </c>
      <c r="FP212">
        <v>1.85791</v>
      </c>
      <c r="FQ212">
        <v>1.86081</v>
      </c>
      <c r="FR212">
        <v>0</v>
      </c>
      <c r="FS212">
        <v>0</v>
      </c>
      <c r="FT212">
        <v>0</v>
      </c>
      <c r="FU212">
        <v>4.5</v>
      </c>
      <c r="FV212" t="s">
        <v>361</v>
      </c>
      <c r="FW212" t="s">
        <v>362</v>
      </c>
      <c r="FX212" t="s">
        <v>363</v>
      </c>
      <c r="FY212" t="s">
        <v>364</v>
      </c>
      <c r="FZ212" t="s">
        <v>364</v>
      </c>
      <c r="GA212" t="s">
        <v>363</v>
      </c>
      <c r="GB212">
        <v>0</v>
      </c>
      <c r="GC212">
        <v>100</v>
      </c>
      <c r="GD212">
        <v>100</v>
      </c>
      <c r="GE212">
        <v>-0.361</v>
      </c>
      <c r="GF212">
        <v>0.2979</v>
      </c>
      <c r="GG212">
        <v>-1.589593225013521</v>
      </c>
      <c r="GH212">
        <v>0.00192992804097616</v>
      </c>
      <c r="GI212">
        <v>3.244687122451424E-06</v>
      </c>
      <c r="GJ212">
        <v>-2.087531120305573E-09</v>
      </c>
      <c r="GK212">
        <v>0.05776174702018427</v>
      </c>
      <c r="GL212">
        <v>0.005089068596103195</v>
      </c>
      <c r="GM212">
        <v>0.0003257216593697226</v>
      </c>
      <c r="GN212">
        <v>-1.562898368296355E-06</v>
      </c>
      <c r="GO212">
        <v>0</v>
      </c>
      <c r="GP212">
        <v>1257</v>
      </c>
      <c r="GQ212">
        <v>1</v>
      </c>
      <c r="GR212">
        <v>31</v>
      </c>
      <c r="GS212">
        <v>270.8</v>
      </c>
      <c r="GT212">
        <v>270.7</v>
      </c>
      <c r="GU212">
        <v>1.07788</v>
      </c>
      <c r="GV212">
        <v>2.39258</v>
      </c>
      <c r="GW212">
        <v>1.44775</v>
      </c>
      <c r="GX212">
        <v>2.20337</v>
      </c>
      <c r="GY212">
        <v>1.44653</v>
      </c>
      <c r="GZ212">
        <v>2.33398</v>
      </c>
      <c r="HA212">
        <v>33.1992</v>
      </c>
      <c r="HB212">
        <v>14.7099</v>
      </c>
      <c r="HC212">
        <v>18</v>
      </c>
      <c r="HD212">
        <v>531.749</v>
      </c>
      <c r="HE212">
        <v>522.994</v>
      </c>
      <c r="HF212">
        <v>24.9996</v>
      </c>
      <c r="HG212">
        <v>30.7332</v>
      </c>
      <c r="HH212">
        <v>30.0001</v>
      </c>
      <c r="HI212">
        <v>31.0845</v>
      </c>
      <c r="HJ212">
        <v>31.0901</v>
      </c>
      <c r="HK212">
        <v>21.5631</v>
      </c>
      <c r="HL212">
        <v>20.3331</v>
      </c>
      <c r="HM212">
        <v>100</v>
      </c>
      <c r="HN212">
        <v>25</v>
      </c>
      <c r="HO212">
        <v>420</v>
      </c>
      <c r="HP212">
        <v>21.5</v>
      </c>
      <c r="HQ212">
        <v>103.144</v>
      </c>
      <c r="HR212">
        <v>102.019</v>
      </c>
    </row>
    <row r="213" spans="1:226">
      <c r="A213">
        <v>195</v>
      </c>
      <c r="B213">
        <v>1774682572.5</v>
      </c>
      <c r="C213">
        <v>826.5</v>
      </c>
      <c r="D213" t="s">
        <v>752</v>
      </c>
      <c r="E213" t="s">
        <v>753</v>
      </c>
      <c r="F213">
        <v>5</v>
      </c>
      <c r="I213">
        <v>1774682569.6</v>
      </c>
      <c r="J213">
        <f>(K213)/1000</f>
        <v>0</v>
      </c>
      <c r="K213">
        <f>IF(BF213, AN213, AH213)</f>
        <v>0</v>
      </c>
      <c r="L213">
        <f>IF(BF213, AI213, AG213)</f>
        <v>0</v>
      </c>
      <c r="M213">
        <f>BH213 - IF(AU213&gt;1, L213*BB213*100.0/(AW213), 0)</f>
        <v>0</v>
      </c>
      <c r="N213">
        <f>((T213-J213/2)*M213-L213)/(T213+J213/2)</f>
        <v>0</v>
      </c>
      <c r="O213">
        <f>N213*(BO213+BP213)/1000.0</f>
        <v>0</v>
      </c>
      <c r="P213">
        <f>(BH213 - IF(AU213&gt;1, L213*BB213*100.0/(AW213), 0))*(BO213+BP213)/1000.0</f>
        <v>0</v>
      </c>
      <c r="Q213">
        <f>2.0/((1/S213-1/R213)+SIGN(S213)*SQRT((1/S213-1/R213)*(1/S213-1/R213) + 4*BC213/((BC213+1)*(BC213+1))*(2*1/S213*1/R213-1/R213*1/R213)))</f>
        <v>0</v>
      </c>
      <c r="R213">
        <f>IF(LEFT(BD213,1)&lt;&gt;"0",IF(LEFT(BD213,1)="1",3.0,BE213),$D$5+$E$5*(BV213*BO213/($K$5*1000))+$F$5*(BV213*BO213/($K$5*1000))*MAX(MIN(BB213,$J$5),$I$5)*MAX(MIN(BB213,$J$5),$I$5)+$G$5*MAX(MIN(BB213,$J$5),$I$5)*(BV213*BO213/($K$5*1000))+$H$5*(BV213*BO213/($K$5*1000))*(BV213*BO213/($K$5*1000)))</f>
        <v>0</v>
      </c>
      <c r="S213">
        <f>J213*(1000-(1000*0.61365*exp(17.502*W213/(240.97+W213))/(BO213+BP213)+BJ213)/2)/(1000*0.61365*exp(17.502*W213/(240.97+W213))/(BO213+BP213)-BJ213)</f>
        <v>0</v>
      </c>
      <c r="T213">
        <f>1/((BC213+1)/(Q213/1.6)+1/(R213/1.37)) + BC213/((BC213+1)/(Q213/1.6) + BC213/(R213/1.37))</f>
        <v>0</v>
      </c>
      <c r="U213">
        <f>(AX213*BA213)</f>
        <v>0</v>
      </c>
      <c r="V213">
        <f>(BQ213+(U213+2*0.95*5.67E-8*(((BQ213+$B$9)+273)^4-(BQ213+273)^4)-44100*J213)/(1.84*29.3*R213+8*0.95*5.67E-8*(BQ213+273)^3))</f>
        <v>0</v>
      </c>
      <c r="W213">
        <f>($C$9*BR213+$D$9*BS213+$E$9*V213)</f>
        <v>0</v>
      </c>
      <c r="X213">
        <f>0.61365*exp(17.502*W213/(240.97+W213))</f>
        <v>0</v>
      </c>
      <c r="Y213">
        <f>(Z213/AA213*100)</f>
        <v>0</v>
      </c>
      <c r="Z213">
        <f>BJ213*(BO213+BP213)/1000</f>
        <v>0</v>
      </c>
      <c r="AA213">
        <f>0.61365*exp(17.502*BQ213/(240.97+BQ213))</f>
        <v>0</v>
      </c>
      <c r="AB213">
        <f>(X213-BJ213*(BO213+BP213)/1000)</f>
        <v>0</v>
      </c>
      <c r="AC213">
        <f>(-J213*44100)</f>
        <v>0</v>
      </c>
      <c r="AD213">
        <f>2*29.3*R213*0.92*(BQ213-W213)</f>
        <v>0</v>
      </c>
      <c r="AE213">
        <f>2*0.95*5.67E-8*(((BQ213+$B$9)+273)^4-(W213+273)^4)</f>
        <v>0</v>
      </c>
      <c r="AF213">
        <f>U213+AE213+AC213+AD213</f>
        <v>0</v>
      </c>
      <c r="AG213">
        <f>BN213*AU213*(BI213-BH213*(1000-AU213*BK213)/(1000-AU213*BJ213))/(100*BB213)</f>
        <v>0</v>
      </c>
      <c r="AH213">
        <f>1000*BN213*AU213*(BJ213-BK213)/(100*BB213*(1000-AU213*BJ213))</f>
        <v>0</v>
      </c>
      <c r="AI213">
        <f>(AJ213 - AK213 - BO213*1E3/(8.314*(BQ213+273.15)) * AM213/BN213 * AL213) * BN213/(100*BB213) * (1000 - BK213)/1000</f>
        <v>0</v>
      </c>
      <c r="AJ213">
        <v>429.2591740826442</v>
      </c>
      <c r="AK213">
        <v>428.8688181818182</v>
      </c>
      <c r="AL213">
        <v>1.973667816324967E-05</v>
      </c>
      <c r="AM213">
        <v>61.35787655002243</v>
      </c>
      <c r="AN213">
        <f>(AP213 - AO213 + BO213*1E3/(8.314*(BQ213+273.15)) * AR213/BN213 * AQ213) * BN213/(100*BB213) * 1000/(1000 - AP213)</f>
        <v>0</v>
      </c>
      <c r="AO213">
        <v>21.55808506078163</v>
      </c>
      <c r="AP213">
        <v>21.54354335664337</v>
      </c>
      <c r="AQ213">
        <v>2.608108471030414E-06</v>
      </c>
      <c r="AR213">
        <v>91.88205700752289</v>
      </c>
      <c r="AS213">
        <v>0</v>
      </c>
      <c r="AT213">
        <v>0</v>
      </c>
      <c r="AU213">
        <f>IF(AS213*$H$15&gt;=AW213,1.0,(AW213/(AW213-AS213*$H$15)))</f>
        <v>0</v>
      </c>
      <c r="AV213">
        <f>(AU213-1)*100</f>
        <v>0</v>
      </c>
      <c r="AW213">
        <f>MAX(0,($B$15+$C$15*BV213)/(1+$D$15*BV213)*BO213/(BQ213+273)*$E$15)</f>
        <v>0</v>
      </c>
      <c r="AX213">
        <f>$B$13*BW213+$C$13*BX213+$F$13*CI213*(1-CL213)</f>
        <v>0</v>
      </c>
      <c r="AY213">
        <f>AX213*AZ213</f>
        <v>0</v>
      </c>
      <c r="AZ213">
        <f>($B$13*$D$11+$C$13*$D$11+$F$13*((CV213+CN213)/MAX(CV213+CN213+CW213, 0.1)*$I$11+CW213/MAX(CV213+CN213+CW213, 0.1)*$J$11))/($B$13+$C$13+$F$13)</f>
        <v>0</v>
      </c>
      <c r="BA213">
        <f>($B$13*$K$11+$C$13*$K$11+$F$13*((CV213+CN213)/MAX(CV213+CN213+CW213, 0.1)*$P$11+CW213/MAX(CV213+CN213+CW213, 0.1)*$Q$11))/($B$13+$C$13+$F$13)</f>
        <v>0</v>
      </c>
      <c r="BB213">
        <v>6</v>
      </c>
      <c r="BC213">
        <v>0.5</v>
      </c>
      <c r="BD213" t="s">
        <v>358</v>
      </c>
      <c r="BE213">
        <v>2</v>
      </c>
      <c r="BF213" t="b">
        <v>1</v>
      </c>
      <c r="BG213">
        <v>1774682569.6</v>
      </c>
      <c r="BH213">
        <v>419.6147</v>
      </c>
      <c r="BI213">
        <v>420.0139</v>
      </c>
      <c r="BJ213">
        <v>21.54428</v>
      </c>
      <c r="BK213">
        <v>21.55232</v>
      </c>
      <c r="BL213">
        <v>419.9761999999999</v>
      </c>
      <c r="BM213">
        <v>21.24636</v>
      </c>
      <c r="BN213">
        <v>499.9853</v>
      </c>
      <c r="BO213">
        <v>101.0203</v>
      </c>
      <c r="BP213">
        <v>0.09999833</v>
      </c>
      <c r="BQ213">
        <v>26.58044</v>
      </c>
      <c r="BR213">
        <v>27.27689</v>
      </c>
      <c r="BS213">
        <v>999.9</v>
      </c>
      <c r="BT213">
        <v>0</v>
      </c>
      <c r="BU213">
        <v>0</v>
      </c>
      <c r="BV213">
        <v>9994.754000000001</v>
      </c>
      <c r="BW213">
        <v>0</v>
      </c>
      <c r="BX213">
        <v>0.3833920000000001</v>
      </c>
      <c r="BY213">
        <v>-0.3991242</v>
      </c>
      <c r="BZ213">
        <v>428.8542</v>
      </c>
      <c r="CA213">
        <v>429.2655</v>
      </c>
      <c r="CB213">
        <v>-0.008014863899999999</v>
      </c>
      <c r="CC213">
        <v>420.0139</v>
      </c>
      <c r="CD213">
        <v>21.55232</v>
      </c>
      <c r="CE213">
        <v>2.176411</v>
      </c>
      <c r="CF213">
        <v>2.17722</v>
      </c>
      <c r="CG213">
        <v>18.78972</v>
      </c>
      <c r="CH213">
        <v>18.79569</v>
      </c>
      <c r="CI213">
        <v>1199.995</v>
      </c>
      <c r="CJ213">
        <v>0</v>
      </c>
      <c r="CK213">
        <v>1</v>
      </c>
      <c r="CL213">
        <v>0</v>
      </c>
      <c r="CM213">
        <v>1.97941</v>
      </c>
      <c r="CN213">
        <v>0</v>
      </c>
      <c r="CO213">
        <v>63.48145999999999</v>
      </c>
      <c r="CP213">
        <v>6138.767</v>
      </c>
      <c r="CQ213">
        <v>37.375</v>
      </c>
      <c r="CR213">
        <v>39.187</v>
      </c>
      <c r="CS213">
        <v>38.312</v>
      </c>
      <c r="CT213">
        <v>37.75</v>
      </c>
      <c r="CU213">
        <v>37.625</v>
      </c>
      <c r="CV213">
        <v>0</v>
      </c>
      <c r="CW213">
        <v>1199.995</v>
      </c>
      <c r="CX213">
        <v>0</v>
      </c>
      <c r="CY213">
        <v>1774682570.6</v>
      </c>
      <c r="CZ213">
        <v>0</v>
      </c>
      <c r="DA213">
        <v>1774666326.5</v>
      </c>
      <c r="DB213" t="s">
        <v>359</v>
      </c>
      <c r="DC213">
        <v>1774666322</v>
      </c>
      <c r="DD213">
        <v>1774666326.5</v>
      </c>
      <c r="DE213">
        <v>2</v>
      </c>
      <c r="DF213">
        <v>0.343</v>
      </c>
      <c r="DG213">
        <v>-0.026</v>
      </c>
      <c r="DH213">
        <v>-0.36</v>
      </c>
      <c r="DI213">
        <v>0.298</v>
      </c>
      <c r="DJ213">
        <v>420</v>
      </c>
      <c r="DK213">
        <v>22</v>
      </c>
      <c r="DL213">
        <v>0.17</v>
      </c>
      <c r="DM213">
        <v>0.02</v>
      </c>
      <c r="DN213">
        <v>-0.373945675</v>
      </c>
      <c r="DO213">
        <v>-0.2362116585365845</v>
      </c>
      <c r="DP213">
        <v>0.03135560135556923</v>
      </c>
      <c r="DQ213">
        <v>0</v>
      </c>
      <c r="DR213">
        <v>-0.013009785475</v>
      </c>
      <c r="DS213">
        <v>0.01641862490431524</v>
      </c>
      <c r="DT213">
        <v>0.003312503823157726</v>
      </c>
      <c r="DU213">
        <v>1</v>
      </c>
      <c r="DV213">
        <v>1</v>
      </c>
      <c r="DW213">
        <v>2</v>
      </c>
      <c r="DX213" t="s">
        <v>367</v>
      </c>
      <c r="DY213">
        <v>3.13052</v>
      </c>
      <c r="DZ213">
        <v>2.80646</v>
      </c>
      <c r="EA213">
        <v>0.099755</v>
      </c>
      <c r="EB213">
        <v>0.0994756</v>
      </c>
      <c r="EC213">
        <v>0.105994</v>
      </c>
      <c r="ED213">
        <v>0.105659</v>
      </c>
      <c r="EE213">
        <v>21149</v>
      </c>
      <c r="EF213">
        <v>27418.4</v>
      </c>
      <c r="EG213">
        <v>26447.5</v>
      </c>
      <c r="EH213">
        <v>32999.9</v>
      </c>
      <c r="EI213">
        <v>34924.5</v>
      </c>
      <c r="EJ213">
        <v>40306.4</v>
      </c>
      <c r="EK213">
        <v>41096.6</v>
      </c>
      <c r="EL213">
        <v>46059</v>
      </c>
      <c r="EM213">
        <v>2.03505</v>
      </c>
      <c r="EN213">
        <v>2.00028</v>
      </c>
      <c r="EO213">
        <v>0.104308</v>
      </c>
      <c r="EP213">
        <v>0</v>
      </c>
      <c r="EQ213">
        <v>25.567</v>
      </c>
      <c r="ER213">
        <v>999.9</v>
      </c>
      <c r="ES213">
        <v>67.5</v>
      </c>
      <c r="ET213">
        <v>27.4</v>
      </c>
      <c r="EU213">
        <v>24.4822</v>
      </c>
      <c r="EV213">
        <v>61.0626</v>
      </c>
      <c r="EW213">
        <v>31.6426</v>
      </c>
      <c r="EX213">
        <v>1</v>
      </c>
      <c r="EY213">
        <v>0.29331</v>
      </c>
      <c r="EZ213">
        <v>0.40689</v>
      </c>
      <c r="FA213">
        <v>20.2785</v>
      </c>
      <c r="FB213">
        <v>5.18719</v>
      </c>
      <c r="FC213">
        <v>11.9441</v>
      </c>
      <c r="FD213">
        <v>4.9556</v>
      </c>
      <c r="FE213">
        <v>3.285</v>
      </c>
      <c r="FF213">
        <v>9999</v>
      </c>
      <c r="FG213">
        <v>9999</v>
      </c>
      <c r="FH213">
        <v>9999</v>
      </c>
      <c r="FI213">
        <v>999.9</v>
      </c>
      <c r="FJ213">
        <v>1.86127</v>
      </c>
      <c r="FK213">
        <v>1.86264</v>
      </c>
      <c r="FL213">
        <v>1.86005</v>
      </c>
      <c r="FM213">
        <v>1.85837</v>
      </c>
      <c r="FN213">
        <v>1.86215</v>
      </c>
      <c r="FO213">
        <v>1.85885</v>
      </c>
      <c r="FP213">
        <v>1.85791</v>
      </c>
      <c r="FQ213">
        <v>1.86081</v>
      </c>
      <c r="FR213">
        <v>0</v>
      </c>
      <c r="FS213">
        <v>0</v>
      </c>
      <c r="FT213">
        <v>0</v>
      </c>
      <c r="FU213">
        <v>4.5</v>
      </c>
      <c r="FV213" t="s">
        <v>361</v>
      </c>
      <c r="FW213" t="s">
        <v>362</v>
      </c>
      <c r="FX213" t="s">
        <v>363</v>
      </c>
      <c r="FY213" t="s">
        <v>364</v>
      </c>
      <c r="FZ213" t="s">
        <v>364</v>
      </c>
      <c r="GA213" t="s">
        <v>363</v>
      </c>
      <c r="GB213">
        <v>0</v>
      </c>
      <c r="GC213">
        <v>100</v>
      </c>
      <c r="GD213">
        <v>100</v>
      </c>
      <c r="GE213">
        <v>-0.362</v>
      </c>
      <c r="GF213">
        <v>0.2979</v>
      </c>
      <c r="GG213">
        <v>-1.589593225013521</v>
      </c>
      <c r="GH213">
        <v>0.00192992804097616</v>
      </c>
      <c r="GI213">
        <v>3.244687122451424E-06</v>
      </c>
      <c r="GJ213">
        <v>-2.087531120305573E-09</v>
      </c>
      <c r="GK213">
        <v>0.05776174702018427</v>
      </c>
      <c r="GL213">
        <v>0.005089068596103195</v>
      </c>
      <c r="GM213">
        <v>0.0003257216593697226</v>
      </c>
      <c r="GN213">
        <v>-1.562898368296355E-06</v>
      </c>
      <c r="GO213">
        <v>0</v>
      </c>
      <c r="GP213">
        <v>1257</v>
      </c>
      <c r="GQ213">
        <v>1</v>
      </c>
      <c r="GR213">
        <v>31</v>
      </c>
      <c r="GS213">
        <v>270.8</v>
      </c>
      <c r="GT213">
        <v>270.8</v>
      </c>
      <c r="GU213">
        <v>1.07788</v>
      </c>
      <c r="GV213">
        <v>2.3999</v>
      </c>
      <c r="GW213">
        <v>1.44775</v>
      </c>
      <c r="GX213">
        <v>2.20337</v>
      </c>
      <c r="GY213">
        <v>1.44653</v>
      </c>
      <c r="GZ213">
        <v>2.2644</v>
      </c>
      <c r="HA213">
        <v>33.1992</v>
      </c>
      <c r="HB213">
        <v>14.7099</v>
      </c>
      <c r="HC213">
        <v>18</v>
      </c>
      <c r="HD213">
        <v>531.938</v>
      </c>
      <c r="HE213">
        <v>522.875</v>
      </c>
      <c r="HF213">
        <v>24.9997</v>
      </c>
      <c r="HG213">
        <v>30.7332</v>
      </c>
      <c r="HH213">
        <v>30.0001</v>
      </c>
      <c r="HI213">
        <v>31.0862</v>
      </c>
      <c r="HJ213">
        <v>31.0901</v>
      </c>
      <c r="HK213">
        <v>21.5617</v>
      </c>
      <c r="HL213">
        <v>20.3331</v>
      </c>
      <c r="HM213">
        <v>100</v>
      </c>
      <c r="HN213">
        <v>25</v>
      </c>
      <c r="HO213">
        <v>420</v>
      </c>
      <c r="HP213">
        <v>21.5</v>
      </c>
      <c r="HQ213">
        <v>103.145</v>
      </c>
      <c r="HR213">
        <v>102.019</v>
      </c>
    </row>
    <row r="214" spans="1:226">
      <c r="A214">
        <v>196</v>
      </c>
      <c r="B214">
        <v>1774682576.5</v>
      </c>
      <c r="C214">
        <v>830.5</v>
      </c>
      <c r="D214" t="s">
        <v>754</v>
      </c>
      <c r="E214" t="s">
        <v>755</v>
      </c>
      <c r="F214">
        <v>5</v>
      </c>
      <c r="I214">
        <v>1774682573.6</v>
      </c>
      <c r="J214">
        <f>(K214)/1000</f>
        <v>0</v>
      </c>
      <c r="K214">
        <f>IF(BF214, AN214, AH214)</f>
        <v>0</v>
      </c>
      <c r="L214">
        <f>IF(BF214, AI214, AG214)</f>
        <v>0</v>
      </c>
      <c r="M214">
        <f>BH214 - IF(AU214&gt;1, L214*BB214*100.0/(AW214), 0)</f>
        <v>0</v>
      </c>
      <c r="N214">
        <f>((T214-J214/2)*M214-L214)/(T214+J214/2)</f>
        <v>0</v>
      </c>
      <c r="O214">
        <f>N214*(BO214+BP214)/1000.0</f>
        <v>0</v>
      </c>
      <c r="P214">
        <f>(BH214 - IF(AU214&gt;1, L214*BB214*100.0/(AW214), 0))*(BO214+BP214)/1000.0</f>
        <v>0</v>
      </c>
      <c r="Q214">
        <f>2.0/((1/S214-1/R214)+SIGN(S214)*SQRT((1/S214-1/R214)*(1/S214-1/R214) + 4*BC214/((BC214+1)*(BC214+1))*(2*1/S214*1/R214-1/R214*1/R214)))</f>
        <v>0</v>
      </c>
      <c r="R214">
        <f>IF(LEFT(BD214,1)&lt;&gt;"0",IF(LEFT(BD214,1)="1",3.0,BE214),$D$5+$E$5*(BV214*BO214/($K$5*1000))+$F$5*(BV214*BO214/($K$5*1000))*MAX(MIN(BB214,$J$5),$I$5)*MAX(MIN(BB214,$J$5),$I$5)+$G$5*MAX(MIN(BB214,$J$5),$I$5)*(BV214*BO214/($K$5*1000))+$H$5*(BV214*BO214/($K$5*1000))*(BV214*BO214/($K$5*1000)))</f>
        <v>0</v>
      </c>
      <c r="S214">
        <f>J214*(1000-(1000*0.61365*exp(17.502*W214/(240.97+W214))/(BO214+BP214)+BJ214)/2)/(1000*0.61365*exp(17.502*W214/(240.97+W214))/(BO214+BP214)-BJ214)</f>
        <v>0</v>
      </c>
      <c r="T214">
        <f>1/((BC214+1)/(Q214/1.6)+1/(R214/1.37)) + BC214/((BC214+1)/(Q214/1.6) + BC214/(R214/1.37))</f>
        <v>0</v>
      </c>
      <c r="U214">
        <f>(AX214*BA214)</f>
        <v>0</v>
      </c>
      <c r="V214">
        <f>(BQ214+(U214+2*0.95*5.67E-8*(((BQ214+$B$9)+273)^4-(BQ214+273)^4)-44100*J214)/(1.84*29.3*R214+8*0.95*5.67E-8*(BQ214+273)^3))</f>
        <v>0</v>
      </c>
      <c r="W214">
        <f>($C$9*BR214+$D$9*BS214+$E$9*V214)</f>
        <v>0</v>
      </c>
      <c r="X214">
        <f>0.61365*exp(17.502*W214/(240.97+W214))</f>
        <v>0</v>
      </c>
      <c r="Y214">
        <f>(Z214/AA214*100)</f>
        <v>0</v>
      </c>
      <c r="Z214">
        <f>BJ214*(BO214+BP214)/1000</f>
        <v>0</v>
      </c>
      <c r="AA214">
        <f>0.61365*exp(17.502*BQ214/(240.97+BQ214))</f>
        <v>0</v>
      </c>
      <c r="AB214">
        <f>(X214-BJ214*(BO214+BP214)/1000)</f>
        <v>0</v>
      </c>
      <c r="AC214">
        <f>(-J214*44100)</f>
        <v>0</v>
      </c>
      <c r="AD214">
        <f>2*29.3*R214*0.92*(BQ214-W214)</f>
        <v>0</v>
      </c>
      <c r="AE214">
        <f>2*0.95*5.67E-8*(((BQ214+$B$9)+273)^4-(W214+273)^4)</f>
        <v>0</v>
      </c>
      <c r="AF214">
        <f>U214+AE214+AC214+AD214</f>
        <v>0</v>
      </c>
      <c r="AG214">
        <f>BN214*AU214*(BI214-BH214*(1000-AU214*BK214)/(1000-AU214*BJ214))/(100*BB214)</f>
        <v>0</v>
      </c>
      <c r="AH214">
        <f>1000*BN214*AU214*(BJ214-BK214)/(100*BB214*(1000-AU214*BJ214))</f>
        <v>0</v>
      </c>
      <c r="AI214">
        <f>(AJ214 - AK214 - BO214*1E3/(8.314*(BQ214+273.15)) * AM214/BN214 * AL214) * BN214/(100*BB214) * (1000 - BK214)/1000</f>
        <v>0</v>
      </c>
      <c r="AJ214">
        <v>429.3005050645307</v>
      </c>
      <c r="AK214">
        <v>428.8869090909091</v>
      </c>
      <c r="AL214">
        <v>1.242257641376671E-05</v>
      </c>
      <c r="AM214">
        <v>61.35787655002243</v>
      </c>
      <c r="AN214">
        <f>(AP214 - AO214 + BO214*1E3/(8.314*(BQ214+273.15)) * AR214/BN214 * AQ214) * BN214/(100*BB214) * 1000/(1000 - AP214)</f>
        <v>0</v>
      </c>
      <c r="AO214">
        <v>21.53659698622871</v>
      </c>
      <c r="AP214">
        <v>21.53482657342658</v>
      </c>
      <c r="AQ214">
        <v>-2.556918125932572E-06</v>
      </c>
      <c r="AR214">
        <v>91.88205700752289</v>
      </c>
      <c r="AS214">
        <v>0</v>
      </c>
      <c r="AT214">
        <v>0</v>
      </c>
      <c r="AU214">
        <f>IF(AS214*$H$15&gt;=AW214,1.0,(AW214/(AW214-AS214*$H$15)))</f>
        <v>0</v>
      </c>
      <c r="AV214">
        <f>(AU214-1)*100</f>
        <v>0</v>
      </c>
      <c r="AW214">
        <f>MAX(0,($B$15+$C$15*BV214)/(1+$D$15*BV214)*BO214/(BQ214+273)*$E$15)</f>
        <v>0</v>
      </c>
      <c r="AX214">
        <f>$B$13*BW214+$C$13*BX214+$F$13*CI214*(1-CL214)</f>
        <v>0</v>
      </c>
      <c r="AY214">
        <f>AX214*AZ214</f>
        <v>0</v>
      </c>
      <c r="AZ214">
        <f>($B$13*$D$11+$C$13*$D$11+$F$13*((CV214+CN214)/MAX(CV214+CN214+CW214, 0.1)*$I$11+CW214/MAX(CV214+CN214+CW214, 0.1)*$J$11))/($B$13+$C$13+$F$13)</f>
        <v>0</v>
      </c>
      <c r="BA214">
        <f>($B$13*$K$11+$C$13*$K$11+$F$13*((CV214+CN214)/MAX(CV214+CN214+CW214, 0.1)*$P$11+CW214/MAX(CV214+CN214+CW214, 0.1)*$Q$11))/($B$13+$C$13+$F$13)</f>
        <v>0</v>
      </c>
      <c r="BB214">
        <v>6</v>
      </c>
      <c r="BC214">
        <v>0.5</v>
      </c>
      <c r="BD214" t="s">
        <v>358</v>
      </c>
      <c r="BE214">
        <v>2</v>
      </c>
      <c r="BF214" t="b">
        <v>1</v>
      </c>
      <c r="BG214">
        <v>1774682573.6</v>
      </c>
      <c r="BH214">
        <v>419.629</v>
      </c>
      <c r="BI214">
        <v>420.0406</v>
      </c>
      <c r="BJ214">
        <v>21.54013</v>
      </c>
      <c r="BK214">
        <v>21.53124</v>
      </c>
      <c r="BL214">
        <v>419.9906</v>
      </c>
      <c r="BM214">
        <v>21.24228</v>
      </c>
      <c r="BN214">
        <v>500.0267000000001</v>
      </c>
      <c r="BO214">
        <v>101.0201</v>
      </c>
      <c r="BP214">
        <v>0.09988355</v>
      </c>
      <c r="BQ214">
        <v>26.5794</v>
      </c>
      <c r="BR214">
        <v>27.27164</v>
      </c>
      <c r="BS214">
        <v>999.9</v>
      </c>
      <c r="BT214">
        <v>0</v>
      </c>
      <c r="BU214">
        <v>0</v>
      </c>
      <c r="BV214">
        <v>10014.32</v>
      </c>
      <c r="BW214">
        <v>0</v>
      </c>
      <c r="BX214">
        <v>0.3833920000000001</v>
      </c>
      <c r="BY214">
        <v>-0.411371</v>
      </c>
      <c r="BZ214">
        <v>428.8671000000001</v>
      </c>
      <c r="CA214">
        <v>429.2835</v>
      </c>
      <c r="CB214">
        <v>0.0089080761</v>
      </c>
      <c r="CC214">
        <v>420.0406</v>
      </c>
      <c r="CD214">
        <v>21.53124</v>
      </c>
      <c r="CE214">
        <v>2.175986</v>
      </c>
      <c r="CF214">
        <v>2.175084</v>
      </c>
      <c r="CG214">
        <v>18.78659</v>
      </c>
      <c r="CH214">
        <v>18.77998</v>
      </c>
      <c r="CI214">
        <v>1199.993</v>
      </c>
      <c r="CJ214">
        <v>0</v>
      </c>
      <c r="CK214">
        <v>1</v>
      </c>
      <c r="CL214">
        <v>0</v>
      </c>
      <c r="CM214">
        <v>1.79141</v>
      </c>
      <c r="CN214">
        <v>0</v>
      </c>
      <c r="CO214">
        <v>63.46912</v>
      </c>
      <c r="CP214">
        <v>6138.761</v>
      </c>
      <c r="CQ214">
        <v>37.375</v>
      </c>
      <c r="CR214">
        <v>39.1746</v>
      </c>
      <c r="CS214">
        <v>38.312</v>
      </c>
      <c r="CT214">
        <v>37.75</v>
      </c>
      <c r="CU214">
        <v>37.625</v>
      </c>
      <c r="CV214">
        <v>0</v>
      </c>
      <c r="CW214">
        <v>1199.993</v>
      </c>
      <c r="CX214">
        <v>0</v>
      </c>
      <c r="CY214">
        <v>1774682574.8</v>
      </c>
      <c r="CZ214">
        <v>0</v>
      </c>
      <c r="DA214">
        <v>1774666326.5</v>
      </c>
      <c r="DB214" t="s">
        <v>359</v>
      </c>
      <c r="DC214">
        <v>1774666322</v>
      </c>
      <c r="DD214">
        <v>1774666326.5</v>
      </c>
      <c r="DE214">
        <v>2</v>
      </c>
      <c r="DF214">
        <v>0.343</v>
      </c>
      <c r="DG214">
        <v>-0.026</v>
      </c>
      <c r="DH214">
        <v>-0.36</v>
      </c>
      <c r="DI214">
        <v>0.298</v>
      </c>
      <c r="DJ214">
        <v>420</v>
      </c>
      <c r="DK214">
        <v>22</v>
      </c>
      <c r="DL214">
        <v>0.17</v>
      </c>
      <c r="DM214">
        <v>0.02</v>
      </c>
      <c r="DN214">
        <v>-0.389647725</v>
      </c>
      <c r="DO214">
        <v>-0.2031996810506564</v>
      </c>
      <c r="DP214">
        <v>0.03168028576811414</v>
      </c>
      <c r="DQ214">
        <v>0</v>
      </c>
      <c r="DR214">
        <v>-0.008188437225000001</v>
      </c>
      <c r="DS214">
        <v>0.08206091181613513</v>
      </c>
      <c r="DT214">
        <v>0.009935587284341189</v>
      </c>
      <c r="DU214">
        <v>1</v>
      </c>
      <c r="DV214">
        <v>1</v>
      </c>
      <c r="DW214">
        <v>2</v>
      </c>
      <c r="DX214" t="s">
        <v>367</v>
      </c>
      <c r="DY214">
        <v>3.13049</v>
      </c>
      <c r="DZ214">
        <v>2.80644</v>
      </c>
      <c r="EA214">
        <v>0.0997567</v>
      </c>
      <c r="EB214">
        <v>0.0994656</v>
      </c>
      <c r="EC214">
        <v>0.105961</v>
      </c>
      <c r="ED214">
        <v>0.105598</v>
      </c>
      <c r="EE214">
        <v>21149</v>
      </c>
      <c r="EF214">
        <v>27417.9</v>
      </c>
      <c r="EG214">
        <v>26447.6</v>
      </c>
      <c r="EH214">
        <v>32998.9</v>
      </c>
      <c r="EI214">
        <v>34925.7</v>
      </c>
      <c r="EJ214">
        <v>40308.4</v>
      </c>
      <c r="EK214">
        <v>41096.5</v>
      </c>
      <c r="EL214">
        <v>46058.2</v>
      </c>
      <c r="EM214">
        <v>2.0348</v>
      </c>
      <c r="EN214">
        <v>2.00047</v>
      </c>
      <c r="EO214">
        <v>0.103824</v>
      </c>
      <c r="EP214">
        <v>0</v>
      </c>
      <c r="EQ214">
        <v>25.5658</v>
      </c>
      <c r="ER214">
        <v>999.9</v>
      </c>
      <c r="ES214">
        <v>67.5</v>
      </c>
      <c r="ET214">
        <v>27.4</v>
      </c>
      <c r="EU214">
        <v>24.4821</v>
      </c>
      <c r="EV214">
        <v>60.7826</v>
      </c>
      <c r="EW214">
        <v>31.5465</v>
      </c>
      <c r="EX214">
        <v>1</v>
      </c>
      <c r="EY214">
        <v>0.293247</v>
      </c>
      <c r="EZ214">
        <v>0.405931</v>
      </c>
      <c r="FA214">
        <v>20.2784</v>
      </c>
      <c r="FB214">
        <v>5.18719</v>
      </c>
      <c r="FC214">
        <v>11.9441</v>
      </c>
      <c r="FD214">
        <v>4.9556</v>
      </c>
      <c r="FE214">
        <v>3.285</v>
      </c>
      <c r="FF214">
        <v>9999</v>
      </c>
      <c r="FG214">
        <v>9999</v>
      </c>
      <c r="FH214">
        <v>9999</v>
      </c>
      <c r="FI214">
        <v>999.9</v>
      </c>
      <c r="FJ214">
        <v>1.86127</v>
      </c>
      <c r="FK214">
        <v>1.86264</v>
      </c>
      <c r="FL214">
        <v>1.86005</v>
      </c>
      <c r="FM214">
        <v>1.85837</v>
      </c>
      <c r="FN214">
        <v>1.86215</v>
      </c>
      <c r="FO214">
        <v>1.85884</v>
      </c>
      <c r="FP214">
        <v>1.85791</v>
      </c>
      <c r="FQ214">
        <v>1.86081</v>
      </c>
      <c r="FR214">
        <v>0</v>
      </c>
      <c r="FS214">
        <v>0</v>
      </c>
      <c r="FT214">
        <v>0</v>
      </c>
      <c r="FU214">
        <v>4.5</v>
      </c>
      <c r="FV214" t="s">
        <v>361</v>
      </c>
      <c r="FW214" t="s">
        <v>362</v>
      </c>
      <c r="FX214" t="s">
        <v>363</v>
      </c>
      <c r="FY214" t="s">
        <v>364</v>
      </c>
      <c r="FZ214" t="s">
        <v>364</v>
      </c>
      <c r="GA214" t="s">
        <v>363</v>
      </c>
      <c r="GB214">
        <v>0</v>
      </c>
      <c r="GC214">
        <v>100</v>
      </c>
      <c r="GD214">
        <v>100</v>
      </c>
      <c r="GE214">
        <v>-0.361</v>
      </c>
      <c r="GF214">
        <v>0.2978</v>
      </c>
      <c r="GG214">
        <v>-1.589593225013521</v>
      </c>
      <c r="GH214">
        <v>0.00192992804097616</v>
      </c>
      <c r="GI214">
        <v>3.244687122451424E-06</v>
      </c>
      <c r="GJ214">
        <v>-2.087531120305573E-09</v>
      </c>
      <c r="GK214">
        <v>0.05776174702018427</v>
      </c>
      <c r="GL214">
        <v>0.005089068596103195</v>
      </c>
      <c r="GM214">
        <v>0.0003257216593697226</v>
      </c>
      <c r="GN214">
        <v>-1.562898368296355E-06</v>
      </c>
      <c r="GO214">
        <v>0</v>
      </c>
      <c r="GP214">
        <v>1257</v>
      </c>
      <c r="GQ214">
        <v>1</v>
      </c>
      <c r="GR214">
        <v>31</v>
      </c>
      <c r="GS214">
        <v>270.9</v>
      </c>
      <c r="GT214">
        <v>270.8</v>
      </c>
      <c r="GU214">
        <v>1.07788</v>
      </c>
      <c r="GV214">
        <v>2.39746</v>
      </c>
      <c r="GW214">
        <v>1.44775</v>
      </c>
      <c r="GX214">
        <v>2.20215</v>
      </c>
      <c r="GY214">
        <v>1.44653</v>
      </c>
      <c r="GZ214">
        <v>2.27905</v>
      </c>
      <c r="HA214">
        <v>33.1992</v>
      </c>
      <c r="HB214">
        <v>14.7012</v>
      </c>
      <c r="HC214">
        <v>18</v>
      </c>
      <c r="HD214">
        <v>531.78</v>
      </c>
      <c r="HE214">
        <v>523.011</v>
      </c>
      <c r="HF214">
        <v>24.9997</v>
      </c>
      <c r="HG214">
        <v>30.7332</v>
      </c>
      <c r="HH214">
        <v>30.0002</v>
      </c>
      <c r="HI214">
        <v>31.0862</v>
      </c>
      <c r="HJ214">
        <v>31.0901</v>
      </c>
      <c r="HK214">
        <v>21.5615</v>
      </c>
      <c r="HL214">
        <v>20.3331</v>
      </c>
      <c r="HM214">
        <v>100</v>
      </c>
      <c r="HN214">
        <v>25</v>
      </c>
      <c r="HO214">
        <v>420</v>
      </c>
      <c r="HP214">
        <v>21.5</v>
      </c>
      <c r="HQ214">
        <v>103.145</v>
      </c>
      <c r="HR214">
        <v>102.017</v>
      </c>
    </row>
    <row r="215" spans="1:226">
      <c r="A215">
        <v>197</v>
      </c>
      <c r="B215">
        <v>1774682580.5</v>
      </c>
      <c r="C215">
        <v>834.5</v>
      </c>
      <c r="D215" t="s">
        <v>756</v>
      </c>
      <c r="E215" t="s">
        <v>757</v>
      </c>
      <c r="F215">
        <v>5</v>
      </c>
      <c r="I215">
        <v>1774682577.6</v>
      </c>
      <c r="J215">
        <f>(K215)/1000</f>
        <v>0</v>
      </c>
      <c r="K215">
        <f>IF(BF215, AN215, AH215)</f>
        <v>0</v>
      </c>
      <c r="L215">
        <f>IF(BF215, AI215, AG215)</f>
        <v>0</v>
      </c>
      <c r="M215">
        <f>BH215 - IF(AU215&gt;1, L215*BB215*100.0/(AW215), 0)</f>
        <v>0</v>
      </c>
      <c r="N215">
        <f>((T215-J215/2)*M215-L215)/(T215+J215/2)</f>
        <v>0</v>
      </c>
      <c r="O215">
        <f>N215*(BO215+BP215)/1000.0</f>
        <v>0</v>
      </c>
      <c r="P215">
        <f>(BH215 - IF(AU215&gt;1, L215*BB215*100.0/(AW215), 0))*(BO215+BP215)/1000.0</f>
        <v>0</v>
      </c>
      <c r="Q215">
        <f>2.0/((1/S215-1/R215)+SIGN(S215)*SQRT((1/S215-1/R215)*(1/S215-1/R215) + 4*BC215/((BC215+1)*(BC215+1))*(2*1/S215*1/R215-1/R215*1/R215)))</f>
        <v>0</v>
      </c>
      <c r="R215">
        <f>IF(LEFT(BD215,1)&lt;&gt;"0",IF(LEFT(BD215,1)="1",3.0,BE215),$D$5+$E$5*(BV215*BO215/($K$5*1000))+$F$5*(BV215*BO215/($K$5*1000))*MAX(MIN(BB215,$J$5),$I$5)*MAX(MIN(BB215,$J$5),$I$5)+$G$5*MAX(MIN(BB215,$J$5),$I$5)*(BV215*BO215/($K$5*1000))+$H$5*(BV215*BO215/($K$5*1000))*(BV215*BO215/($K$5*1000)))</f>
        <v>0</v>
      </c>
      <c r="S215">
        <f>J215*(1000-(1000*0.61365*exp(17.502*W215/(240.97+W215))/(BO215+BP215)+BJ215)/2)/(1000*0.61365*exp(17.502*W215/(240.97+W215))/(BO215+BP215)-BJ215)</f>
        <v>0</v>
      </c>
      <c r="T215">
        <f>1/((BC215+1)/(Q215/1.6)+1/(R215/1.37)) + BC215/((BC215+1)/(Q215/1.6) + BC215/(R215/1.37))</f>
        <v>0</v>
      </c>
      <c r="U215">
        <f>(AX215*BA215)</f>
        <v>0</v>
      </c>
      <c r="V215">
        <f>(BQ215+(U215+2*0.95*5.67E-8*(((BQ215+$B$9)+273)^4-(BQ215+273)^4)-44100*J215)/(1.84*29.3*R215+8*0.95*5.67E-8*(BQ215+273)^3))</f>
        <v>0</v>
      </c>
      <c r="W215">
        <f>($C$9*BR215+$D$9*BS215+$E$9*V215)</f>
        <v>0</v>
      </c>
      <c r="X215">
        <f>0.61365*exp(17.502*W215/(240.97+W215))</f>
        <v>0</v>
      </c>
      <c r="Y215">
        <f>(Z215/AA215*100)</f>
        <v>0</v>
      </c>
      <c r="Z215">
        <f>BJ215*(BO215+BP215)/1000</f>
        <v>0</v>
      </c>
      <c r="AA215">
        <f>0.61365*exp(17.502*BQ215/(240.97+BQ215))</f>
        <v>0</v>
      </c>
      <c r="AB215">
        <f>(X215-BJ215*(BO215+BP215)/1000)</f>
        <v>0</v>
      </c>
      <c r="AC215">
        <f>(-J215*44100)</f>
        <v>0</v>
      </c>
      <c r="AD215">
        <f>2*29.3*R215*0.92*(BQ215-W215)</f>
        <v>0</v>
      </c>
      <c r="AE215">
        <f>2*0.95*5.67E-8*(((BQ215+$B$9)+273)^4-(W215+273)^4)</f>
        <v>0</v>
      </c>
      <c r="AF215">
        <f>U215+AE215+AC215+AD215</f>
        <v>0</v>
      </c>
      <c r="AG215">
        <f>BN215*AU215*(BI215-BH215*(1000-AU215*BK215)/(1000-AU215*BJ215))/(100*BB215)</f>
        <v>0</v>
      </c>
      <c r="AH215">
        <f>1000*BN215*AU215*(BJ215-BK215)/(100*BB215*(1000-AU215*BJ215))</f>
        <v>0</v>
      </c>
      <c r="AI215">
        <f>(AJ215 - AK215 - BO215*1E3/(8.314*(BQ215+273.15)) * AM215/BN215 * AL215) * BN215/(100*BB215) * (1000 - BK215)/1000</f>
        <v>0</v>
      </c>
      <c r="AJ215">
        <v>429.2369819649565</v>
      </c>
      <c r="AK215">
        <v>428.8642666666665</v>
      </c>
      <c r="AL215">
        <v>-6.811873945672635E-06</v>
      </c>
      <c r="AM215">
        <v>61.35787655002243</v>
      </c>
      <c r="AN215">
        <f>(AP215 - AO215 + BO215*1E3/(8.314*(BQ215+273.15)) * AR215/BN215 * AQ215) * BN215/(100*BB215) * 1000/(1000 - AP215)</f>
        <v>0</v>
      </c>
      <c r="AO215">
        <v>21.5190963398536</v>
      </c>
      <c r="AP215">
        <v>21.52555104895105</v>
      </c>
      <c r="AQ215">
        <v>-4.646178095241289E-06</v>
      </c>
      <c r="AR215">
        <v>91.88205700752289</v>
      </c>
      <c r="AS215">
        <v>0</v>
      </c>
      <c r="AT215">
        <v>0</v>
      </c>
      <c r="AU215">
        <f>IF(AS215*$H$15&gt;=AW215,1.0,(AW215/(AW215-AS215*$H$15)))</f>
        <v>0</v>
      </c>
      <c r="AV215">
        <f>(AU215-1)*100</f>
        <v>0</v>
      </c>
      <c r="AW215">
        <f>MAX(0,($B$15+$C$15*BV215)/(1+$D$15*BV215)*BO215/(BQ215+273)*$E$15)</f>
        <v>0</v>
      </c>
      <c r="AX215">
        <f>$B$13*BW215+$C$13*BX215+$F$13*CI215*(1-CL215)</f>
        <v>0</v>
      </c>
      <c r="AY215">
        <f>AX215*AZ215</f>
        <v>0</v>
      </c>
      <c r="AZ215">
        <f>($B$13*$D$11+$C$13*$D$11+$F$13*((CV215+CN215)/MAX(CV215+CN215+CW215, 0.1)*$I$11+CW215/MAX(CV215+CN215+CW215, 0.1)*$J$11))/($B$13+$C$13+$F$13)</f>
        <v>0</v>
      </c>
      <c r="BA215">
        <f>($B$13*$K$11+$C$13*$K$11+$F$13*((CV215+CN215)/MAX(CV215+CN215+CW215, 0.1)*$P$11+CW215/MAX(CV215+CN215+CW215, 0.1)*$Q$11))/($B$13+$C$13+$F$13)</f>
        <v>0</v>
      </c>
      <c r="BB215">
        <v>6</v>
      </c>
      <c r="BC215">
        <v>0.5</v>
      </c>
      <c r="BD215" t="s">
        <v>358</v>
      </c>
      <c r="BE215">
        <v>2</v>
      </c>
      <c r="BF215" t="b">
        <v>1</v>
      </c>
      <c r="BG215">
        <v>1774682577.6</v>
      </c>
      <c r="BH215">
        <v>419.6399</v>
      </c>
      <c r="BI215">
        <v>420.0139</v>
      </c>
      <c r="BJ215">
        <v>21.53126</v>
      </c>
      <c r="BK215">
        <v>21.51853</v>
      </c>
      <c r="BL215">
        <v>420.0013</v>
      </c>
      <c r="BM215">
        <v>21.23353</v>
      </c>
      <c r="BN215">
        <v>500.0087</v>
      </c>
      <c r="BO215">
        <v>101.0198</v>
      </c>
      <c r="BP215">
        <v>0.09990894</v>
      </c>
      <c r="BQ215">
        <v>26.57747</v>
      </c>
      <c r="BR215">
        <v>27.26855</v>
      </c>
      <c r="BS215">
        <v>999.9</v>
      </c>
      <c r="BT215">
        <v>0</v>
      </c>
      <c r="BU215">
        <v>0</v>
      </c>
      <c r="BV215">
        <v>10011.938</v>
      </c>
      <c r="BW215">
        <v>0</v>
      </c>
      <c r="BX215">
        <v>0.3833920000000001</v>
      </c>
      <c r="BY215">
        <v>-0.3739440000000001</v>
      </c>
      <c r="BZ215">
        <v>428.8741</v>
      </c>
      <c r="CA215">
        <v>429.2508</v>
      </c>
      <c r="CB215">
        <v>0.01271592</v>
      </c>
      <c r="CC215">
        <v>420.0139</v>
      </c>
      <c r="CD215">
        <v>21.51853</v>
      </c>
      <c r="CE215">
        <v>2.175079</v>
      </c>
      <c r="CF215">
        <v>2.173794</v>
      </c>
      <c r="CG215">
        <v>18.77994</v>
      </c>
      <c r="CH215">
        <v>18.77048</v>
      </c>
      <c r="CI215">
        <v>1200.001</v>
      </c>
      <c r="CJ215">
        <v>0</v>
      </c>
      <c r="CK215">
        <v>1</v>
      </c>
      <c r="CL215">
        <v>0</v>
      </c>
      <c r="CM215">
        <v>1.8892</v>
      </c>
      <c r="CN215">
        <v>0</v>
      </c>
      <c r="CO215">
        <v>63.42128</v>
      </c>
      <c r="CP215">
        <v>6138.797</v>
      </c>
      <c r="CQ215">
        <v>37.3561</v>
      </c>
      <c r="CR215">
        <v>39.1436</v>
      </c>
      <c r="CS215">
        <v>38.312</v>
      </c>
      <c r="CT215">
        <v>37.75</v>
      </c>
      <c r="CU215">
        <v>37.6124</v>
      </c>
      <c r="CV215">
        <v>0</v>
      </c>
      <c r="CW215">
        <v>1200.001</v>
      </c>
      <c r="CX215">
        <v>0</v>
      </c>
      <c r="CY215">
        <v>1774682579</v>
      </c>
      <c r="CZ215">
        <v>0</v>
      </c>
      <c r="DA215">
        <v>1774666326.5</v>
      </c>
      <c r="DB215" t="s">
        <v>359</v>
      </c>
      <c r="DC215">
        <v>1774666322</v>
      </c>
      <c r="DD215">
        <v>1774666326.5</v>
      </c>
      <c r="DE215">
        <v>2</v>
      </c>
      <c r="DF215">
        <v>0.343</v>
      </c>
      <c r="DG215">
        <v>-0.026</v>
      </c>
      <c r="DH215">
        <v>-0.36</v>
      </c>
      <c r="DI215">
        <v>0.298</v>
      </c>
      <c r="DJ215">
        <v>420</v>
      </c>
      <c r="DK215">
        <v>22</v>
      </c>
      <c r="DL215">
        <v>0.17</v>
      </c>
      <c r="DM215">
        <v>0.02</v>
      </c>
      <c r="DN215">
        <v>-0.3903480499999999</v>
      </c>
      <c r="DO215">
        <v>-0.0453560150093802</v>
      </c>
      <c r="DP215">
        <v>0.03150974678409048</v>
      </c>
      <c r="DQ215">
        <v>1</v>
      </c>
      <c r="DR215">
        <v>-0.002674102225</v>
      </c>
      <c r="DS215">
        <v>0.1161174276585367</v>
      </c>
      <c r="DT215">
        <v>0.01235503369017171</v>
      </c>
      <c r="DU215">
        <v>0</v>
      </c>
      <c r="DV215">
        <v>1</v>
      </c>
      <c r="DW215">
        <v>2</v>
      </c>
      <c r="DX215" t="s">
        <v>367</v>
      </c>
      <c r="DY215">
        <v>3.13044</v>
      </c>
      <c r="DZ215">
        <v>2.80654</v>
      </c>
      <c r="EA215">
        <v>0.0997572</v>
      </c>
      <c r="EB215">
        <v>0.099471</v>
      </c>
      <c r="EC215">
        <v>0.105929</v>
      </c>
      <c r="ED215">
        <v>0.105589</v>
      </c>
      <c r="EE215">
        <v>21149</v>
      </c>
      <c r="EF215">
        <v>27417.7</v>
      </c>
      <c r="EG215">
        <v>26447.6</v>
      </c>
      <c r="EH215">
        <v>32998.9</v>
      </c>
      <c r="EI215">
        <v>34926.9</v>
      </c>
      <c r="EJ215">
        <v>40308.5</v>
      </c>
      <c r="EK215">
        <v>41096.5</v>
      </c>
      <c r="EL215">
        <v>46057.8</v>
      </c>
      <c r="EM215">
        <v>2.03478</v>
      </c>
      <c r="EN215">
        <v>2.00057</v>
      </c>
      <c r="EO215">
        <v>0.104252</v>
      </c>
      <c r="EP215">
        <v>0</v>
      </c>
      <c r="EQ215">
        <v>25.5649</v>
      </c>
      <c r="ER215">
        <v>999.9</v>
      </c>
      <c r="ES215">
        <v>67.5</v>
      </c>
      <c r="ET215">
        <v>27.4</v>
      </c>
      <c r="EU215">
        <v>24.483</v>
      </c>
      <c r="EV215">
        <v>60.7126</v>
      </c>
      <c r="EW215">
        <v>31.5224</v>
      </c>
      <c r="EX215">
        <v>1</v>
      </c>
      <c r="EY215">
        <v>0.293107</v>
      </c>
      <c r="EZ215">
        <v>0.405278</v>
      </c>
      <c r="FA215">
        <v>20.2784</v>
      </c>
      <c r="FB215">
        <v>5.18719</v>
      </c>
      <c r="FC215">
        <v>11.9441</v>
      </c>
      <c r="FD215">
        <v>4.95575</v>
      </c>
      <c r="FE215">
        <v>3.285</v>
      </c>
      <c r="FF215">
        <v>9999</v>
      </c>
      <c r="FG215">
        <v>9999</v>
      </c>
      <c r="FH215">
        <v>9999</v>
      </c>
      <c r="FI215">
        <v>999.9</v>
      </c>
      <c r="FJ215">
        <v>1.86127</v>
      </c>
      <c r="FK215">
        <v>1.86264</v>
      </c>
      <c r="FL215">
        <v>1.86005</v>
      </c>
      <c r="FM215">
        <v>1.85837</v>
      </c>
      <c r="FN215">
        <v>1.86213</v>
      </c>
      <c r="FO215">
        <v>1.85885</v>
      </c>
      <c r="FP215">
        <v>1.85791</v>
      </c>
      <c r="FQ215">
        <v>1.86081</v>
      </c>
      <c r="FR215">
        <v>0</v>
      </c>
      <c r="FS215">
        <v>0</v>
      </c>
      <c r="FT215">
        <v>0</v>
      </c>
      <c r="FU215">
        <v>4.5</v>
      </c>
      <c r="FV215" t="s">
        <v>361</v>
      </c>
      <c r="FW215" t="s">
        <v>362</v>
      </c>
      <c r="FX215" t="s">
        <v>363</v>
      </c>
      <c r="FY215" t="s">
        <v>364</v>
      </c>
      <c r="FZ215" t="s">
        <v>364</v>
      </c>
      <c r="GA215" t="s">
        <v>363</v>
      </c>
      <c r="GB215">
        <v>0</v>
      </c>
      <c r="GC215">
        <v>100</v>
      </c>
      <c r="GD215">
        <v>100</v>
      </c>
      <c r="GE215">
        <v>-0.362</v>
      </c>
      <c r="GF215">
        <v>0.2976</v>
      </c>
      <c r="GG215">
        <v>-1.589593225013521</v>
      </c>
      <c r="GH215">
        <v>0.00192992804097616</v>
      </c>
      <c r="GI215">
        <v>3.244687122451424E-06</v>
      </c>
      <c r="GJ215">
        <v>-2.087531120305573E-09</v>
      </c>
      <c r="GK215">
        <v>0.05776174702018427</v>
      </c>
      <c r="GL215">
        <v>0.005089068596103195</v>
      </c>
      <c r="GM215">
        <v>0.0003257216593697226</v>
      </c>
      <c r="GN215">
        <v>-1.562898368296355E-06</v>
      </c>
      <c r="GO215">
        <v>0</v>
      </c>
      <c r="GP215">
        <v>1257</v>
      </c>
      <c r="GQ215">
        <v>1</v>
      </c>
      <c r="GR215">
        <v>31</v>
      </c>
      <c r="GS215">
        <v>271</v>
      </c>
      <c r="GT215">
        <v>270.9</v>
      </c>
      <c r="GU215">
        <v>1.07788</v>
      </c>
      <c r="GV215">
        <v>2.3938</v>
      </c>
      <c r="GW215">
        <v>1.44775</v>
      </c>
      <c r="GX215">
        <v>2.20337</v>
      </c>
      <c r="GY215">
        <v>1.44653</v>
      </c>
      <c r="GZ215">
        <v>2.323</v>
      </c>
      <c r="HA215">
        <v>33.1992</v>
      </c>
      <c r="HB215">
        <v>14.7099</v>
      </c>
      <c r="HC215">
        <v>18</v>
      </c>
      <c r="HD215">
        <v>531.764</v>
      </c>
      <c r="HE215">
        <v>523.079</v>
      </c>
      <c r="HF215">
        <v>24.9997</v>
      </c>
      <c r="HG215">
        <v>30.7332</v>
      </c>
      <c r="HH215">
        <v>30</v>
      </c>
      <c r="HI215">
        <v>31.0862</v>
      </c>
      <c r="HJ215">
        <v>31.0901</v>
      </c>
      <c r="HK215">
        <v>21.562</v>
      </c>
      <c r="HL215">
        <v>20.3331</v>
      </c>
      <c r="HM215">
        <v>100</v>
      </c>
      <c r="HN215">
        <v>25</v>
      </c>
      <c r="HO215">
        <v>420</v>
      </c>
      <c r="HP215">
        <v>21.5</v>
      </c>
      <c r="HQ215">
        <v>103.145</v>
      </c>
      <c r="HR215">
        <v>102.017</v>
      </c>
    </row>
    <row r="216" spans="1:226">
      <c r="A216">
        <v>198</v>
      </c>
      <c r="B216">
        <v>1774682584.5</v>
      </c>
      <c r="C216">
        <v>838.5</v>
      </c>
      <c r="D216" t="s">
        <v>758</v>
      </c>
      <c r="E216" t="s">
        <v>759</v>
      </c>
      <c r="F216">
        <v>5</v>
      </c>
      <c r="I216">
        <v>1774682581.6</v>
      </c>
      <c r="J216">
        <f>(K216)/1000</f>
        <v>0</v>
      </c>
      <c r="K216">
        <f>IF(BF216, AN216, AH216)</f>
        <v>0</v>
      </c>
      <c r="L216">
        <f>IF(BF216, AI216, AG216)</f>
        <v>0</v>
      </c>
      <c r="M216">
        <f>BH216 - IF(AU216&gt;1, L216*BB216*100.0/(AW216), 0)</f>
        <v>0</v>
      </c>
      <c r="N216">
        <f>((T216-J216/2)*M216-L216)/(T216+J216/2)</f>
        <v>0</v>
      </c>
      <c r="O216">
        <f>N216*(BO216+BP216)/1000.0</f>
        <v>0</v>
      </c>
      <c r="P216">
        <f>(BH216 - IF(AU216&gt;1, L216*BB216*100.0/(AW216), 0))*(BO216+BP216)/1000.0</f>
        <v>0</v>
      </c>
      <c r="Q216">
        <f>2.0/((1/S216-1/R216)+SIGN(S216)*SQRT((1/S216-1/R216)*(1/S216-1/R216) + 4*BC216/((BC216+1)*(BC216+1))*(2*1/S216*1/R216-1/R216*1/R216)))</f>
        <v>0</v>
      </c>
      <c r="R216">
        <f>IF(LEFT(BD216,1)&lt;&gt;"0",IF(LEFT(BD216,1)="1",3.0,BE216),$D$5+$E$5*(BV216*BO216/($K$5*1000))+$F$5*(BV216*BO216/($K$5*1000))*MAX(MIN(BB216,$J$5),$I$5)*MAX(MIN(BB216,$J$5),$I$5)+$G$5*MAX(MIN(BB216,$J$5),$I$5)*(BV216*BO216/($K$5*1000))+$H$5*(BV216*BO216/($K$5*1000))*(BV216*BO216/($K$5*1000)))</f>
        <v>0</v>
      </c>
      <c r="S216">
        <f>J216*(1000-(1000*0.61365*exp(17.502*W216/(240.97+W216))/(BO216+BP216)+BJ216)/2)/(1000*0.61365*exp(17.502*W216/(240.97+W216))/(BO216+BP216)-BJ216)</f>
        <v>0</v>
      </c>
      <c r="T216">
        <f>1/((BC216+1)/(Q216/1.6)+1/(R216/1.37)) + BC216/((BC216+1)/(Q216/1.6) + BC216/(R216/1.37))</f>
        <v>0</v>
      </c>
      <c r="U216">
        <f>(AX216*BA216)</f>
        <v>0</v>
      </c>
      <c r="V216">
        <f>(BQ216+(U216+2*0.95*5.67E-8*(((BQ216+$B$9)+273)^4-(BQ216+273)^4)-44100*J216)/(1.84*29.3*R216+8*0.95*5.67E-8*(BQ216+273)^3))</f>
        <v>0</v>
      </c>
      <c r="W216">
        <f>($C$9*BR216+$D$9*BS216+$E$9*V216)</f>
        <v>0</v>
      </c>
      <c r="X216">
        <f>0.61365*exp(17.502*W216/(240.97+W216))</f>
        <v>0</v>
      </c>
      <c r="Y216">
        <f>(Z216/AA216*100)</f>
        <v>0</v>
      </c>
      <c r="Z216">
        <f>BJ216*(BO216+BP216)/1000</f>
        <v>0</v>
      </c>
      <c r="AA216">
        <f>0.61365*exp(17.502*BQ216/(240.97+BQ216))</f>
        <v>0</v>
      </c>
      <c r="AB216">
        <f>(X216-BJ216*(BO216+BP216)/1000)</f>
        <v>0</v>
      </c>
      <c r="AC216">
        <f>(-J216*44100)</f>
        <v>0</v>
      </c>
      <c r="AD216">
        <f>2*29.3*R216*0.92*(BQ216-W216)</f>
        <v>0</v>
      </c>
      <c r="AE216">
        <f>2*0.95*5.67E-8*(((BQ216+$B$9)+273)^4-(W216+273)^4)</f>
        <v>0</v>
      </c>
      <c r="AF216">
        <f>U216+AE216+AC216+AD216</f>
        <v>0</v>
      </c>
      <c r="AG216">
        <f>BN216*AU216*(BI216-BH216*(1000-AU216*BK216)/(1000-AU216*BJ216))/(100*BB216)</f>
        <v>0</v>
      </c>
      <c r="AH216">
        <f>1000*BN216*AU216*(BJ216-BK216)/(100*BB216*(1000-AU216*BJ216))</f>
        <v>0</v>
      </c>
      <c r="AI216">
        <f>(AJ216 - AK216 - BO216*1E3/(8.314*(BQ216+273.15)) * AM216/BN216 * AL216) * BN216/(100*BB216) * (1000 - BK216)/1000</f>
        <v>0</v>
      </c>
      <c r="AJ216">
        <v>429.2526719134881</v>
      </c>
      <c r="AK216">
        <v>428.8735151515151</v>
      </c>
      <c r="AL216">
        <v>1.479145011739451E-06</v>
      </c>
      <c r="AM216">
        <v>61.35787655002243</v>
      </c>
      <c r="AN216">
        <f>(AP216 - AO216 + BO216*1E3/(8.314*(BQ216+273.15)) * AR216/BN216 * AQ216) * BN216/(100*BB216) * 1000/(1000 - AP216)</f>
        <v>0</v>
      </c>
      <c r="AO216">
        <v>21.51671435301936</v>
      </c>
      <c r="AP216">
        <v>21.51828391608393</v>
      </c>
      <c r="AQ216">
        <v>-4.59235342958869E-06</v>
      </c>
      <c r="AR216">
        <v>91.88205700752289</v>
      </c>
      <c r="AS216">
        <v>0</v>
      </c>
      <c r="AT216">
        <v>0</v>
      </c>
      <c r="AU216">
        <f>IF(AS216*$H$15&gt;=AW216,1.0,(AW216/(AW216-AS216*$H$15)))</f>
        <v>0</v>
      </c>
      <c r="AV216">
        <f>(AU216-1)*100</f>
        <v>0</v>
      </c>
      <c r="AW216">
        <f>MAX(0,($B$15+$C$15*BV216)/(1+$D$15*BV216)*BO216/(BQ216+273)*$E$15)</f>
        <v>0</v>
      </c>
      <c r="AX216">
        <f>$B$13*BW216+$C$13*BX216+$F$13*CI216*(1-CL216)</f>
        <v>0</v>
      </c>
      <c r="AY216">
        <f>AX216*AZ216</f>
        <v>0</v>
      </c>
      <c r="AZ216">
        <f>($B$13*$D$11+$C$13*$D$11+$F$13*((CV216+CN216)/MAX(CV216+CN216+CW216, 0.1)*$I$11+CW216/MAX(CV216+CN216+CW216, 0.1)*$J$11))/($B$13+$C$13+$F$13)</f>
        <v>0</v>
      </c>
      <c r="BA216">
        <f>($B$13*$K$11+$C$13*$K$11+$F$13*((CV216+CN216)/MAX(CV216+CN216+CW216, 0.1)*$P$11+CW216/MAX(CV216+CN216+CW216, 0.1)*$Q$11))/($B$13+$C$13+$F$13)</f>
        <v>0</v>
      </c>
      <c r="BB216">
        <v>6</v>
      </c>
      <c r="BC216">
        <v>0.5</v>
      </c>
      <c r="BD216" t="s">
        <v>358</v>
      </c>
      <c r="BE216">
        <v>2</v>
      </c>
      <c r="BF216" t="b">
        <v>1</v>
      </c>
      <c r="BG216">
        <v>1774682581.6</v>
      </c>
      <c r="BH216">
        <v>419.6393</v>
      </c>
      <c r="BI216">
        <v>420.0151</v>
      </c>
      <c r="BJ216">
        <v>21.52265</v>
      </c>
      <c r="BK216">
        <v>21.51627</v>
      </c>
      <c r="BL216">
        <v>420.0006</v>
      </c>
      <c r="BM216">
        <v>21.22507</v>
      </c>
      <c r="BN216">
        <v>499.9914</v>
      </c>
      <c r="BO216">
        <v>101.0194</v>
      </c>
      <c r="BP216">
        <v>0.10007485</v>
      </c>
      <c r="BQ216">
        <v>26.57601</v>
      </c>
      <c r="BR216">
        <v>27.26873</v>
      </c>
      <c r="BS216">
        <v>999.9</v>
      </c>
      <c r="BT216">
        <v>0</v>
      </c>
      <c r="BU216">
        <v>0</v>
      </c>
      <c r="BV216">
        <v>9993.370000000001</v>
      </c>
      <c r="BW216">
        <v>0</v>
      </c>
      <c r="BX216">
        <v>0.3833920000000001</v>
      </c>
      <c r="BY216">
        <v>-0.3758880000000001</v>
      </c>
      <c r="BZ216">
        <v>428.8695</v>
      </c>
      <c r="CA216">
        <v>429.2511000000001</v>
      </c>
      <c r="CB216">
        <v>0.006398397</v>
      </c>
      <c r="CC216">
        <v>420.0151</v>
      </c>
      <c r="CD216">
        <v>21.51627</v>
      </c>
      <c r="CE216">
        <v>2.174203</v>
      </c>
      <c r="CF216">
        <v>2.173557</v>
      </c>
      <c r="CG216">
        <v>18.7735</v>
      </c>
      <c r="CH216">
        <v>18.76874</v>
      </c>
      <c r="CI216">
        <v>1200.001</v>
      </c>
      <c r="CJ216">
        <v>0</v>
      </c>
      <c r="CK216">
        <v>1</v>
      </c>
      <c r="CL216">
        <v>0</v>
      </c>
      <c r="CM216">
        <v>1.78381</v>
      </c>
      <c r="CN216">
        <v>0</v>
      </c>
      <c r="CO216">
        <v>63.42141</v>
      </c>
      <c r="CP216">
        <v>6138.799</v>
      </c>
      <c r="CQ216">
        <v>37.312</v>
      </c>
      <c r="CR216">
        <v>39.125</v>
      </c>
      <c r="CS216">
        <v>38.312</v>
      </c>
      <c r="CT216">
        <v>37.7374</v>
      </c>
      <c r="CU216">
        <v>37.5683</v>
      </c>
      <c r="CV216">
        <v>0</v>
      </c>
      <c r="CW216">
        <v>1200.001</v>
      </c>
      <c r="CX216">
        <v>0</v>
      </c>
      <c r="CY216">
        <v>1774682582.6</v>
      </c>
      <c r="CZ216">
        <v>0</v>
      </c>
      <c r="DA216">
        <v>1774666326.5</v>
      </c>
      <c r="DB216" t="s">
        <v>359</v>
      </c>
      <c r="DC216">
        <v>1774666322</v>
      </c>
      <c r="DD216">
        <v>1774666326.5</v>
      </c>
      <c r="DE216">
        <v>2</v>
      </c>
      <c r="DF216">
        <v>0.343</v>
      </c>
      <c r="DG216">
        <v>-0.026</v>
      </c>
      <c r="DH216">
        <v>-0.36</v>
      </c>
      <c r="DI216">
        <v>0.298</v>
      </c>
      <c r="DJ216">
        <v>420</v>
      </c>
      <c r="DK216">
        <v>22</v>
      </c>
      <c r="DL216">
        <v>0.17</v>
      </c>
      <c r="DM216">
        <v>0.02</v>
      </c>
      <c r="DN216">
        <v>-0.39358825</v>
      </c>
      <c r="DO216">
        <v>0.1558731106941842</v>
      </c>
      <c r="DP216">
        <v>0.02854848487376345</v>
      </c>
      <c r="DQ216">
        <v>0</v>
      </c>
      <c r="DR216">
        <v>0.001250507525</v>
      </c>
      <c r="DS216">
        <v>0.09329617520825523</v>
      </c>
      <c r="DT216">
        <v>0.01135135132655288</v>
      </c>
      <c r="DU216">
        <v>1</v>
      </c>
      <c r="DV216">
        <v>1</v>
      </c>
      <c r="DW216">
        <v>2</v>
      </c>
      <c r="DX216" t="s">
        <v>367</v>
      </c>
      <c r="DY216">
        <v>3.13041</v>
      </c>
      <c r="DZ216">
        <v>2.80634</v>
      </c>
      <c r="EA216">
        <v>0.0997538</v>
      </c>
      <c r="EB216">
        <v>0.0994641</v>
      </c>
      <c r="EC216">
        <v>0.105902</v>
      </c>
      <c r="ED216">
        <v>0.105589</v>
      </c>
      <c r="EE216">
        <v>21149.1</v>
      </c>
      <c r="EF216">
        <v>27418.3</v>
      </c>
      <c r="EG216">
        <v>26447.6</v>
      </c>
      <c r="EH216">
        <v>32999.3</v>
      </c>
      <c r="EI216">
        <v>34928</v>
      </c>
      <c r="EJ216">
        <v>40309.4</v>
      </c>
      <c r="EK216">
        <v>41096.5</v>
      </c>
      <c r="EL216">
        <v>46058.8</v>
      </c>
      <c r="EM216">
        <v>2.03485</v>
      </c>
      <c r="EN216">
        <v>2.00032</v>
      </c>
      <c r="EO216">
        <v>0.104215</v>
      </c>
      <c r="EP216">
        <v>0</v>
      </c>
      <c r="EQ216">
        <v>25.5631</v>
      </c>
      <c r="ER216">
        <v>999.9</v>
      </c>
      <c r="ES216">
        <v>67.5</v>
      </c>
      <c r="ET216">
        <v>27.4</v>
      </c>
      <c r="EU216">
        <v>24.4823</v>
      </c>
      <c r="EV216">
        <v>60.9726</v>
      </c>
      <c r="EW216">
        <v>31.5425</v>
      </c>
      <c r="EX216">
        <v>1</v>
      </c>
      <c r="EY216">
        <v>0.293371</v>
      </c>
      <c r="EZ216">
        <v>0.405556</v>
      </c>
      <c r="FA216">
        <v>20.2785</v>
      </c>
      <c r="FB216">
        <v>5.18719</v>
      </c>
      <c r="FC216">
        <v>11.9441</v>
      </c>
      <c r="FD216">
        <v>4.9557</v>
      </c>
      <c r="FE216">
        <v>3.285</v>
      </c>
      <c r="FF216">
        <v>9999</v>
      </c>
      <c r="FG216">
        <v>9999</v>
      </c>
      <c r="FH216">
        <v>9999</v>
      </c>
      <c r="FI216">
        <v>999.9</v>
      </c>
      <c r="FJ216">
        <v>1.86127</v>
      </c>
      <c r="FK216">
        <v>1.86264</v>
      </c>
      <c r="FL216">
        <v>1.86005</v>
      </c>
      <c r="FM216">
        <v>1.85837</v>
      </c>
      <c r="FN216">
        <v>1.86217</v>
      </c>
      <c r="FO216">
        <v>1.85885</v>
      </c>
      <c r="FP216">
        <v>1.85791</v>
      </c>
      <c r="FQ216">
        <v>1.86081</v>
      </c>
      <c r="FR216">
        <v>0</v>
      </c>
      <c r="FS216">
        <v>0</v>
      </c>
      <c r="FT216">
        <v>0</v>
      </c>
      <c r="FU216">
        <v>4.5</v>
      </c>
      <c r="FV216" t="s">
        <v>361</v>
      </c>
      <c r="FW216" t="s">
        <v>362</v>
      </c>
      <c r="FX216" t="s">
        <v>363</v>
      </c>
      <c r="FY216" t="s">
        <v>364</v>
      </c>
      <c r="FZ216" t="s">
        <v>364</v>
      </c>
      <c r="GA216" t="s">
        <v>363</v>
      </c>
      <c r="GB216">
        <v>0</v>
      </c>
      <c r="GC216">
        <v>100</v>
      </c>
      <c r="GD216">
        <v>100</v>
      </c>
      <c r="GE216">
        <v>-0.361</v>
      </c>
      <c r="GF216">
        <v>0.2975</v>
      </c>
      <c r="GG216">
        <v>-1.589593225013521</v>
      </c>
      <c r="GH216">
        <v>0.00192992804097616</v>
      </c>
      <c r="GI216">
        <v>3.244687122451424E-06</v>
      </c>
      <c r="GJ216">
        <v>-2.087531120305573E-09</v>
      </c>
      <c r="GK216">
        <v>0.05776174702018427</v>
      </c>
      <c r="GL216">
        <v>0.005089068596103195</v>
      </c>
      <c r="GM216">
        <v>0.0003257216593697226</v>
      </c>
      <c r="GN216">
        <v>-1.562898368296355E-06</v>
      </c>
      <c r="GO216">
        <v>0</v>
      </c>
      <c r="GP216">
        <v>1257</v>
      </c>
      <c r="GQ216">
        <v>1</v>
      </c>
      <c r="GR216">
        <v>31</v>
      </c>
      <c r="GS216">
        <v>271</v>
      </c>
      <c r="GT216">
        <v>271</v>
      </c>
      <c r="GU216">
        <v>1.07788</v>
      </c>
      <c r="GV216">
        <v>2.39136</v>
      </c>
      <c r="GW216">
        <v>1.44775</v>
      </c>
      <c r="GX216">
        <v>2.20337</v>
      </c>
      <c r="GY216">
        <v>1.44653</v>
      </c>
      <c r="GZ216">
        <v>2.35107</v>
      </c>
      <c r="HA216">
        <v>33.1992</v>
      </c>
      <c r="HB216">
        <v>14.7099</v>
      </c>
      <c r="HC216">
        <v>18</v>
      </c>
      <c r="HD216">
        <v>531.811</v>
      </c>
      <c r="HE216">
        <v>522.909</v>
      </c>
      <c r="HF216">
        <v>24.9999</v>
      </c>
      <c r="HG216">
        <v>30.7332</v>
      </c>
      <c r="HH216">
        <v>30.0001</v>
      </c>
      <c r="HI216">
        <v>31.0862</v>
      </c>
      <c r="HJ216">
        <v>31.0901</v>
      </c>
      <c r="HK216">
        <v>21.5629</v>
      </c>
      <c r="HL216">
        <v>20.3331</v>
      </c>
      <c r="HM216">
        <v>100</v>
      </c>
      <c r="HN216">
        <v>25</v>
      </c>
      <c r="HO216">
        <v>420</v>
      </c>
      <c r="HP216">
        <v>21.5</v>
      </c>
      <c r="HQ216">
        <v>103.145</v>
      </c>
      <c r="HR216">
        <v>102.018</v>
      </c>
    </row>
    <row r="217" spans="1:226">
      <c r="A217">
        <v>199</v>
      </c>
      <c r="B217">
        <v>1774682588.5</v>
      </c>
      <c r="C217">
        <v>842.5</v>
      </c>
      <c r="D217" t="s">
        <v>760</v>
      </c>
      <c r="E217" t="s">
        <v>761</v>
      </c>
      <c r="F217">
        <v>5</v>
      </c>
      <c r="I217">
        <v>1774682585.6</v>
      </c>
      <c r="J217">
        <f>(K217)/1000</f>
        <v>0</v>
      </c>
      <c r="K217">
        <f>IF(BF217, AN217, AH217)</f>
        <v>0</v>
      </c>
      <c r="L217">
        <f>IF(BF217, AI217, AG217)</f>
        <v>0</v>
      </c>
      <c r="M217">
        <f>BH217 - IF(AU217&gt;1, L217*BB217*100.0/(AW217), 0)</f>
        <v>0</v>
      </c>
      <c r="N217">
        <f>((T217-J217/2)*M217-L217)/(T217+J217/2)</f>
        <v>0</v>
      </c>
      <c r="O217">
        <f>N217*(BO217+BP217)/1000.0</f>
        <v>0</v>
      </c>
      <c r="P217">
        <f>(BH217 - IF(AU217&gt;1, L217*BB217*100.0/(AW217), 0))*(BO217+BP217)/1000.0</f>
        <v>0</v>
      </c>
      <c r="Q217">
        <f>2.0/((1/S217-1/R217)+SIGN(S217)*SQRT((1/S217-1/R217)*(1/S217-1/R217) + 4*BC217/((BC217+1)*(BC217+1))*(2*1/S217*1/R217-1/R217*1/R217)))</f>
        <v>0</v>
      </c>
      <c r="R217">
        <f>IF(LEFT(BD217,1)&lt;&gt;"0",IF(LEFT(BD217,1)="1",3.0,BE217),$D$5+$E$5*(BV217*BO217/($K$5*1000))+$F$5*(BV217*BO217/($K$5*1000))*MAX(MIN(BB217,$J$5),$I$5)*MAX(MIN(BB217,$J$5),$I$5)+$G$5*MAX(MIN(BB217,$J$5),$I$5)*(BV217*BO217/($K$5*1000))+$H$5*(BV217*BO217/($K$5*1000))*(BV217*BO217/($K$5*1000)))</f>
        <v>0</v>
      </c>
      <c r="S217">
        <f>J217*(1000-(1000*0.61365*exp(17.502*W217/(240.97+W217))/(BO217+BP217)+BJ217)/2)/(1000*0.61365*exp(17.502*W217/(240.97+W217))/(BO217+BP217)-BJ217)</f>
        <v>0</v>
      </c>
      <c r="T217">
        <f>1/((BC217+1)/(Q217/1.6)+1/(R217/1.37)) + BC217/((BC217+1)/(Q217/1.6) + BC217/(R217/1.37))</f>
        <v>0</v>
      </c>
      <c r="U217">
        <f>(AX217*BA217)</f>
        <v>0</v>
      </c>
      <c r="V217">
        <f>(BQ217+(U217+2*0.95*5.67E-8*(((BQ217+$B$9)+273)^4-(BQ217+273)^4)-44100*J217)/(1.84*29.3*R217+8*0.95*5.67E-8*(BQ217+273)^3))</f>
        <v>0</v>
      </c>
      <c r="W217">
        <f>($C$9*BR217+$D$9*BS217+$E$9*V217)</f>
        <v>0</v>
      </c>
      <c r="X217">
        <f>0.61365*exp(17.502*W217/(240.97+W217))</f>
        <v>0</v>
      </c>
      <c r="Y217">
        <f>(Z217/AA217*100)</f>
        <v>0</v>
      </c>
      <c r="Z217">
        <f>BJ217*(BO217+BP217)/1000</f>
        <v>0</v>
      </c>
      <c r="AA217">
        <f>0.61365*exp(17.502*BQ217/(240.97+BQ217))</f>
        <v>0</v>
      </c>
      <c r="AB217">
        <f>(X217-BJ217*(BO217+BP217)/1000)</f>
        <v>0</v>
      </c>
      <c r="AC217">
        <f>(-J217*44100)</f>
        <v>0</v>
      </c>
      <c r="AD217">
        <f>2*29.3*R217*0.92*(BQ217-W217)</f>
        <v>0</v>
      </c>
      <c r="AE217">
        <f>2*0.95*5.67E-8*(((BQ217+$B$9)+273)^4-(W217+273)^4)</f>
        <v>0</v>
      </c>
      <c r="AF217">
        <f>U217+AE217+AC217+AD217</f>
        <v>0</v>
      </c>
      <c r="AG217">
        <f>BN217*AU217*(BI217-BH217*(1000-AU217*BK217)/(1000-AU217*BJ217))/(100*BB217)</f>
        <v>0</v>
      </c>
      <c r="AH217">
        <f>1000*BN217*AU217*(BJ217-BK217)/(100*BB217*(1000-AU217*BJ217))</f>
        <v>0</v>
      </c>
      <c r="AI217">
        <f>(AJ217 - AK217 - BO217*1E3/(8.314*(BQ217+273.15)) * AM217/BN217 * AL217) * BN217/(100*BB217) * (1000 - BK217)/1000</f>
        <v>0</v>
      </c>
      <c r="AJ217">
        <v>429.2288462805827</v>
      </c>
      <c r="AK217">
        <v>428.8470848484848</v>
      </c>
      <c r="AL217">
        <v>-7.062966628780158E-06</v>
      </c>
      <c r="AM217">
        <v>61.35787655002243</v>
      </c>
      <c r="AN217">
        <f>(AP217 - AO217 + BO217*1E3/(8.314*(BQ217+273.15)) * AR217/BN217 * AQ217) * BN217/(100*BB217) * 1000/(1000 - AP217)</f>
        <v>0</v>
      </c>
      <c r="AO217">
        <v>21.51613620661652</v>
      </c>
      <c r="AP217">
        <v>21.51391818181818</v>
      </c>
      <c r="AQ217">
        <v>-4.931249172053348E-06</v>
      </c>
      <c r="AR217">
        <v>91.88205700752289</v>
      </c>
      <c r="AS217">
        <v>0</v>
      </c>
      <c r="AT217">
        <v>0</v>
      </c>
      <c r="AU217">
        <f>IF(AS217*$H$15&gt;=AW217,1.0,(AW217/(AW217-AS217*$H$15)))</f>
        <v>0</v>
      </c>
      <c r="AV217">
        <f>(AU217-1)*100</f>
        <v>0</v>
      </c>
      <c r="AW217">
        <f>MAX(0,($B$15+$C$15*BV217)/(1+$D$15*BV217)*BO217/(BQ217+273)*$E$15)</f>
        <v>0</v>
      </c>
      <c r="AX217">
        <f>$B$13*BW217+$C$13*BX217+$F$13*CI217*(1-CL217)</f>
        <v>0</v>
      </c>
      <c r="AY217">
        <f>AX217*AZ217</f>
        <v>0</v>
      </c>
      <c r="AZ217">
        <f>($B$13*$D$11+$C$13*$D$11+$F$13*((CV217+CN217)/MAX(CV217+CN217+CW217, 0.1)*$I$11+CW217/MAX(CV217+CN217+CW217, 0.1)*$J$11))/($B$13+$C$13+$F$13)</f>
        <v>0</v>
      </c>
      <c r="BA217">
        <f>($B$13*$K$11+$C$13*$K$11+$F$13*((CV217+CN217)/MAX(CV217+CN217+CW217, 0.1)*$P$11+CW217/MAX(CV217+CN217+CW217, 0.1)*$Q$11))/($B$13+$C$13+$F$13)</f>
        <v>0</v>
      </c>
      <c r="BB217">
        <v>6</v>
      </c>
      <c r="BC217">
        <v>0.5</v>
      </c>
      <c r="BD217" t="s">
        <v>358</v>
      </c>
      <c r="BE217">
        <v>2</v>
      </c>
      <c r="BF217" t="b">
        <v>1</v>
      </c>
      <c r="BG217">
        <v>1774682585.6</v>
      </c>
      <c r="BH217">
        <v>419.6270000000001</v>
      </c>
      <c r="BI217">
        <v>420.0004</v>
      </c>
      <c r="BJ217">
        <v>21.51605</v>
      </c>
      <c r="BK217">
        <v>21.51585</v>
      </c>
      <c r="BL217">
        <v>419.9883</v>
      </c>
      <c r="BM217">
        <v>21.2186</v>
      </c>
      <c r="BN217">
        <v>499.9924</v>
      </c>
      <c r="BO217">
        <v>101.0195</v>
      </c>
      <c r="BP217">
        <v>0.10006501</v>
      </c>
      <c r="BQ217">
        <v>26.57462</v>
      </c>
      <c r="BR217">
        <v>27.2707</v>
      </c>
      <c r="BS217">
        <v>999.9</v>
      </c>
      <c r="BT217">
        <v>0</v>
      </c>
      <c r="BU217">
        <v>0</v>
      </c>
      <c r="BV217">
        <v>9990.185000000001</v>
      </c>
      <c r="BW217">
        <v>0</v>
      </c>
      <c r="BX217">
        <v>0.3833920000000001</v>
      </c>
      <c r="BY217">
        <v>-0.373465</v>
      </c>
      <c r="BZ217">
        <v>428.8542</v>
      </c>
      <c r="CA217">
        <v>429.2358</v>
      </c>
      <c r="CB217">
        <v>0.0002050397999999999</v>
      </c>
      <c r="CC217">
        <v>420.0004</v>
      </c>
      <c r="CD217">
        <v>21.51585</v>
      </c>
      <c r="CE217">
        <v>2.17354</v>
      </c>
      <c r="CF217">
        <v>2.173518</v>
      </c>
      <c r="CG217">
        <v>18.7686</v>
      </c>
      <c r="CH217">
        <v>18.76845</v>
      </c>
      <c r="CI217">
        <v>1200.005</v>
      </c>
      <c r="CJ217">
        <v>0</v>
      </c>
      <c r="CK217">
        <v>1</v>
      </c>
      <c r="CL217">
        <v>0</v>
      </c>
      <c r="CM217">
        <v>2.23287</v>
      </c>
      <c r="CN217">
        <v>0</v>
      </c>
      <c r="CO217">
        <v>63.17699</v>
      </c>
      <c r="CP217">
        <v>6138.814</v>
      </c>
      <c r="CQ217">
        <v>37.312</v>
      </c>
      <c r="CR217">
        <v>39.125</v>
      </c>
      <c r="CS217">
        <v>38.2686</v>
      </c>
      <c r="CT217">
        <v>37.7059</v>
      </c>
      <c r="CU217">
        <v>37.562</v>
      </c>
      <c r="CV217">
        <v>0</v>
      </c>
      <c r="CW217">
        <v>1200.005</v>
      </c>
      <c r="CX217">
        <v>0</v>
      </c>
      <c r="CY217">
        <v>1774682586.8</v>
      </c>
      <c r="CZ217">
        <v>0</v>
      </c>
      <c r="DA217">
        <v>1774666326.5</v>
      </c>
      <c r="DB217" t="s">
        <v>359</v>
      </c>
      <c r="DC217">
        <v>1774666322</v>
      </c>
      <c r="DD217">
        <v>1774666326.5</v>
      </c>
      <c r="DE217">
        <v>2</v>
      </c>
      <c r="DF217">
        <v>0.343</v>
      </c>
      <c r="DG217">
        <v>-0.026</v>
      </c>
      <c r="DH217">
        <v>-0.36</v>
      </c>
      <c r="DI217">
        <v>0.298</v>
      </c>
      <c r="DJ217">
        <v>420</v>
      </c>
      <c r="DK217">
        <v>22</v>
      </c>
      <c r="DL217">
        <v>0.17</v>
      </c>
      <c r="DM217">
        <v>0.02</v>
      </c>
      <c r="DN217">
        <v>-0.3861008</v>
      </c>
      <c r="DO217">
        <v>0.1213624840525316</v>
      </c>
      <c r="DP217">
        <v>0.0273631149599237</v>
      </c>
      <c r="DQ217">
        <v>0</v>
      </c>
      <c r="DR217">
        <v>0.004132701725</v>
      </c>
      <c r="DS217">
        <v>0.01858137020262664</v>
      </c>
      <c r="DT217">
        <v>0.008353373608390594</v>
      </c>
      <c r="DU217">
        <v>1</v>
      </c>
      <c r="DV217">
        <v>1</v>
      </c>
      <c r="DW217">
        <v>2</v>
      </c>
      <c r="DX217" t="s">
        <v>367</v>
      </c>
      <c r="DY217">
        <v>3.13055</v>
      </c>
      <c r="DZ217">
        <v>2.80657</v>
      </c>
      <c r="EA217">
        <v>0.0997537</v>
      </c>
      <c r="EB217">
        <v>0.09947010000000001</v>
      </c>
      <c r="EC217">
        <v>0.10589</v>
      </c>
      <c r="ED217">
        <v>0.105583</v>
      </c>
      <c r="EE217">
        <v>21149</v>
      </c>
      <c r="EF217">
        <v>27418.2</v>
      </c>
      <c r="EG217">
        <v>26447.5</v>
      </c>
      <c r="EH217">
        <v>32999.5</v>
      </c>
      <c r="EI217">
        <v>34928.4</v>
      </c>
      <c r="EJ217">
        <v>40309.5</v>
      </c>
      <c r="EK217">
        <v>41096.4</v>
      </c>
      <c r="EL217">
        <v>46058.6</v>
      </c>
      <c r="EM217">
        <v>2.03498</v>
      </c>
      <c r="EN217">
        <v>2.00012</v>
      </c>
      <c r="EO217">
        <v>0.104234</v>
      </c>
      <c r="EP217">
        <v>0</v>
      </c>
      <c r="EQ217">
        <v>25.5626</v>
      </c>
      <c r="ER217">
        <v>999.9</v>
      </c>
      <c r="ES217">
        <v>67.5</v>
      </c>
      <c r="ET217">
        <v>27.4</v>
      </c>
      <c r="EU217">
        <v>24.4822</v>
      </c>
      <c r="EV217">
        <v>61.2326</v>
      </c>
      <c r="EW217">
        <v>31.5705</v>
      </c>
      <c r="EX217">
        <v>1</v>
      </c>
      <c r="EY217">
        <v>0.293056</v>
      </c>
      <c r="EZ217">
        <v>0.405801</v>
      </c>
      <c r="FA217">
        <v>20.2786</v>
      </c>
      <c r="FB217">
        <v>5.18719</v>
      </c>
      <c r="FC217">
        <v>11.9441</v>
      </c>
      <c r="FD217">
        <v>4.9557</v>
      </c>
      <c r="FE217">
        <v>3.285</v>
      </c>
      <c r="FF217">
        <v>9999</v>
      </c>
      <c r="FG217">
        <v>9999</v>
      </c>
      <c r="FH217">
        <v>9999</v>
      </c>
      <c r="FI217">
        <v>999.9</v>
      </c>
      <c r="FJ217">
        <v>1.86127</v>
      </c>
      <c r="FK217">
        <v>1.86264</v>
      </c>
      <c r="FL217">
        <v>1.86005</v>
      </c>
      <c r="FM217">
        <v>1.85837</v>
      </c>
      <c r="FN217">
        <v>1.86217</v>
      </c>
      <c r="FO217">
        <v>1.85889</v>
      </c>
      <c r="FP217">
        <v>1.85791</v>
      </c>
      <c r="FQ217">
        <v>1.86081</v>
      </c>
      <c r="FR217">
        <v>0</v>
      </c>
      <c r="FS217">
        <v>0</v>
      </c>
      <c r="FT217">
        <v>0</v>
      </c>
      <c r="FU217">
        <v>4.5</v>
      </c>
      <c r="FV217" t="s">
        <v>361</v>
      </c>
      <c r="FW217" t="s">
        <v>362</v>
      </c>
      <c r="FX217" t="s">
        <v>363</v>
      </c>
      <c r="FY217" t="s">
        <v>364</v>
      </c>
      <c r="FZ217" t="s">
        <v>364</v>
      </c>
      <c r="GA217" t="s">
        <v>363</v>
      </c>
      <c r="GB217">
        <v>0</v>
      </c>
      <c r="GC217">
        <v>100</v>
      </c>
      <c r="GD217">
        <v>100</v>
      </c>
      <c r="GE217">
        <v>-0.361</v>
      </c>
      <c r="GF217">
        <v>0.2974</v>
      </c>
      <c r="GG217">
        <v>-1.589593225013521</v>
      </c>
      <c r="GH217">
        <v>0.00192992804097616</v>
      </c>
      <c r="GI217">
        <v>3.244687122451424E-06</v>
      </c>
      <c r="GJ217">
        <v>-2.087531120305573E-09</v>
      </c>
      <c r="GK217">
        <v>0.05776174702018427</v>
      </c>
      <c r="GL217">
        <v>0.005089068596103195</v>
      </c>
      <c r="GM217">
        <v>0.0003257216593697226</v>
      </c>
      <c r="GN217">
        <v>-1.562898368296355E-06</v>
      </c>
      <c r="GO217">
        <v>0</v>
      </c>
      <c r="GP217">
        <v>1257</v>
      </c>
      <c r="GQ217">
        <v>1</v>
      </c>
      <c r="GR217">
        <v>31</v>
      </c>
      <c r="GS217">
        <v>271.1</v>
      </c>
      <c r="GT217">
        <v>271</v>
      </c>
      <c r="GU217">
        <v>1.07788</v>
      </c>
      <c r="GV217">
        <v>2.3877</v>
      </c>
      <c r="GW217">
        <v>1.44775</v>
      </c>
      <c r="GX217">
        <v>2.20337</v>
      </c>
      <c r="GY217">
        <v>1.44653</v>
      </c>
      <c r="GZ217">
        <v>2.39014</v>
      </c>
      <c r="HA217">
        <v>33.1992</v>
      </c>
      <c r="HB217">
        <v>14.7099</v>
      </c>
      <c r="HC217">
        <v>18</v>
      </c>
      <c r="HD217">
        <v>531.891</v>
      </c>
      <c r="HE217">
        <v>522.7859999999999</v>
      </c>
      <c r="HF217">
        <v>24.9999</v>
      </c>
      <c r="HG217">
        <v>30.7336</v>
      </c>
      <c r="HH217">
        <v>30</v>
      </c>
      <c r="HI217">
        <v>31.0862</v>
      </c>
      <c r="HJ217">
        <v>31.0917</v>
      </c>
      <c r="HK217">
        <v>21.5624</v>
      </c>
      <c r="HL217">
        <v>20.3331</v>
      </c>
      <c r="HM217">
        <v>100</v>
      </c>
      <c r="HN217">
        <v>25</v>
      </c>
      <c r="HO217">
        <v>420</v>
      </c>
      <c r="HP217">
        <v>21.5</v>
      </c>
      <c r="HQ217">
        <v>103.144</v>
      </c>
      <c r="HR217">
        <v>102.018</v>
      </c>
    </row>
    <row r="218" spans="1:226">
      <c r="A218">
        <v>200</v>
      </c>
      <c r="B218">
        <v>1774682592.5</v>
      </c>
      <c r="C218">
        <v>846.5</v>
      </c>
      <c r="D218" t="s">
        <v>762</v>
      </c>
      <c r="E218" t="s">
        <v>763</v>
      </c>
      <c r="F218">
        <v>5</v>
      </c>
      <c r="I218">
        <v>1774682589.6</v>
      </c>
      <c r="J218">
        <f>(K218)/1000</f>
        <v>0</v>
      </c>
      <c r="K218">
        <f>IF(BF218, AN218, AH218)</f>
        <v>0</v>
      </c>
      <c r="L218">
        <f>IF(BF218, AI218, AG218)</f>
        <v>0</v>
      </c>
      <c r="M218">
        <f>BH218 - IF(AU218&gt;1, L218*BB218*100.0/(AW218), 0)</f>
        <v>0</v>
      </c>
      <c r="N218">
        <f>((T218-J218/2)*M218-L218)/(T218+J218/2)</f>
        <v>0</v>
      </c>
      <c r="O218">
        <f>N218*(BO218+BP218)/1000.0</f>
        <v>0</v>
      </c>
      <c r="P218">
        <f>(BH218 - IF(AU218&gt;1, L218*BB218*100.0/(AW218), 0))*(BO218+BP218)/1000.0</f>
        <v>0</v>
      </c>
      <c r="Q218">
        <f>2.0/((1/S218-1/R218)+SIGN(S218)*SQRT((1/S218-1/R218)*(1/S218-1/R218) + 4*BC218/((BC218+1)*(BC218+1))*(2*1/S218*1/R218-1/R218*1/R218)))</f>
        <v>0</v>
      </c>
      <c r="R218">
        <f>IF(LEFT(BD218,1)&lt;&gt;"0",IF(LEFT(BD218,1)="1",3.0,BE218),$D$5+$E$5*(BV218*BO218/($K$5*1000))+$F$5*(BV218*BO218/($K$5*1000))*MAX(MIN(BB218,$J$5),$I$5)*MAX(MIN(BB218,$J$5),$I$5)+$G$5*MAX(MIN(BB218,$J$5),$I$5)*(BV218*BO218/($K$5*1000))+$H$5*(BV218*BO218/($K$5*1000))*(BV218*BO218/($K$5*1000)))</f>
        <v>0</v>
      </c>
      <c r="S218">
        <f>J218*(1000-(1000*0.61365*exp(17.502*W218/(240.97+W218))/(BO218+BP218)+BJ218)/2)/(1000*0.61365*exp(17.502*W218/(240.97+W218))/(BO218+BP218)-BJ218)</f>
        <v>0</v>
      </c>
      <c r="T218">
        <f>1/((BC218+1)/(Q218/1.6)+1/(R218/1.37)) + BC218/((BC218+1)/(Q218/1.6) + BC218/(R218/1.37))</f>
        <v>0</v>
      </c>
      <c r="U218">
        <f>(AX218*BA218)</f>
        <v>0</v>
      </c>
      <c r="V218">
        <f>(BQ218+(U218+2*0.95*5.67E-8*(((BQ218+$B$9)+273)^4-(BQ218+273)^4)-44100*J218)/(1.84*29.3*R218+8*0.95*5.67E-8*(BQ218+273)^3))</f>
        <v>0</v>
      </c>
      <c r="W218">
        <f>($C$9*BR218+$D$9*BS218+$E$9*V218)</f>
        <v>0</v>
      </c>
      <c r="X218">
        <f>0.61365*exp(17.502*W218/(240.97+W218))</f>
        <v>0</v>
      </c>
      <c r="Y218">
        <f>(Z218/AA218*100)</f>
        <v>0</v>
      </c>
      <c r="Z218">
        <f>BJ218*(BO218+BP218)/1000</f>
        <v>0</v>
      </c>
      <c r="AA218">
        <f>0.61365*exp(17.502*BQ218/(240.97+BQ218))</f>
        <v>0</v>
      </c>
      <c r="AB218">
        <f>(X218-BJ218*(BO218+BP218)/1000)</f>
        <v>0</v>
      </c>
      <c r="AC218">
        <f>(-J218*44100)</f>
        <v>0</v>
      </c>
      <c r="AD218">
        <f>2*29.3*R218*0.92*(BQ218-W218)</f>
        <v>0</v>
      </c>
      <c r="AE218">
        <f>2*0.95*5.67E-8*(((BQ218+$B$9)+273)^4-(W218+273)^4)</f>
        <v>0</v>
      </c>
      <c r="AF218">
        <f>U218+AE218+AC218+AD218</f>
        <v>0</v>
      </c>
      <c r="AG218">
        <f>BN218*AU218*(BI218-BH218*(1000-AU218*BK218)/(1000-AU218*BJ218))/(100*BB218)</f>
        <v>0</v>
      </c>
      <c r="AH218">
        <f>1000*BN218*AU218*(BJ218-BK218)/(100*BB218*(1000-AU218*BJ218))</f>
        <v>0</v>
      </c>
      <c r="AI218">
        <f>(AJ218 - AK218 - BO218*1E3/(8.314*(BQ218+273.15)) * AM218/BN218 * AL218) * BN218/(100*BB218) * (1000 - BK218)/1000</f>
        <v>0</v>
      </c>
      <c r="AJ218">
        <v>429.2115650145788</v>
      </c>
      <c r="AK218">
        <v>428.7656545454544</v>
      </c>
      <c r="AL218">
        <v>-4.886823988796312E-05</v>
      </c>
      <c r="AM218">
        <v>61.35787655002243</v>
      </c>
      <c r="AN218">
        <f>(AP218 - AO218 + BO218*1E3/(8.314*(BQ218+273.15)) * AR218/BN218 * AQ218) * BN218/(100*BB218) * 1000/(1000 - AP218)</f>
        <v>0</v>
      </c>
      <c r="AO218">
        <v>21.51509547175558</v>
      </c>
      <c r="AP218">
        <v>21.51025034965037</v>
      </c>
      <c r="AQ218">
        <v>1.57003172057243E-07</v>
      </c>
      <c r="AR218">
        <v>91.88205700752289</v>
      </c>
      <c r="AS218">
        <v>0</v>
      </c>
      <c r="AT218">
        <v>0</v>
      </c>
      <c r="AU218">
        <f>IF(AS218*$H$15&gt;=AW218,1.0,(AW218/(AW218-AS218*$H$15)))</f>
        <v>0</v>
      </c>
      <c r="AV218">
        <f>(AU218-1)*100</f>
        <v>0</v>
      </c>
      <c r="AW218">
        <f>MAX(0,($B$15+$C$15*BV218)/(1+$D$15*BV218)*BO218/(BQ218+273)*$E$15)</f>
        <v>0</v>
      </c>
      <c r="AX218">
        <f>$B$13*BW218+$C$13*BX218+$F$13*CI218*(1-CL218)</f>
        <v>0</v>
      </c>
      <c r="AY218">
        <f>AX218*AZ218</f>
        <v>0</v>
      </c>
      <c r="AZ218">
        <f>($B$13*$D$11+$C$13*$D$11+$F$13*((CV218+CN218)/MAX(CV218+CN218+CW218, 0.1)*$I$11+CW218/MAX(CV218+CN218+CW218, 0.1)*$J$11))/($B$13+$C$13+$F$13)</f>
        <v>0</v>
      </c>
      <c r="BA218">
        <f>($B$13*$K$11+$C$13*$K$11+$F$13*((CV218+CN218)/MAX(CV218+CN218+CW218, 0.1)*$P$11+CW218/MAX(CV218+CN218+CW218, 0.1)*$Q$11))/($B$13+$C$13+$F$13)</f>
        <v>0</v>
      </c>
      <c r="BB218">
        <v>6</v>
      </c>
      <c r="BC218">
        <v>0.5</v>
      </c>
      <c r="BD218" t="s">
        <v>358</v>
      </c>
      <c r="BE218">
        <v>2</v>
      </c>
      <c r="BF218" t="b">
        <v>1</v>
      </c>
      <c r="BG218">
        <v>1774682589.6</v>
      </c>
      <c r="BH218">
        <v>419.5935000000001</v>
      </c>
      <c r="BI218">
        <v>419.9776</v>
      </c>
      <c r="BJ218">
        <v>21.51275</v>
      </c>
      <c r="BK218">
        <v>21.51478</v>
      </c>
      <c r="BL218">
        <v>419.9551</v>
      </c>
      <c r="BM218">
        <v>21.21536</v>
      </c>
      <c r="BN218">
        <v>500.057</v>
      </c>
      <c r="BO218">
        <v>101.0193</v>
      </c>
      <c r="BP218">
        <v>0.1000548</v>
      </c>
      <c r="BQ218">
        <v>26.57299</v>
      </c>
      <c r="BR218">
        <v>27.26702</v>
      </c>
      <c r="BS218">
        <v>999.9</v>
      </c>
      <c r="BT218">
        <v>0</v>
      </c>
      <c r="BU218">
        <v>0</v>
      </c>
      <c r="BV218">
        <v>9992.313</v>
      </c>
      <c r="BW218">
        <v>0</v>
      </c>
      <c r="BX218">
        <v>0.3833920000000001</v>
      </c>
      <c r="BY218">
        <v>-0.3839780999999999</v>
      </c>
      <c r="BZ218">
        <v>428.8187</v>
      </c>
      <c r="CA218">
        <v>429.212</v>
      </c>
      <c r="CB218">
        <v>-0.0020093911</v>
      </c>
      <c r="CC218">
        <v>419.9776</v>
      </c>
      <c r="CD218">
        <v>21.51478</v>
      </c>
      <c r="CE218">
        <v>2.173201</v>
      </c>
      <c r="CF218">
        <v>2.173405</v>
      </c>
      <c r="CG218">
        <v>18.76611</v>
      </c>
      <c r="CH218">
        <v>18.7676</v>
      </c>
      <c r="CI218">
        <v>1200.009</v>
      </c>
      <c r="CJ218">
        <v>0</v>
      </c>
      <c r="CK218">
        <v>1</v>
      </c>
      <c r="CL218">
        <v>0</v>
      </c>
      <c r="CM218">
        <v>1.61117</v>
      </c>
      <c r="CN218">
        <v>0</v>
      </c>
      <c r="CO218">
        <v>63.76380999999999</v>
      </c>
      <c r="CP218">
        <v>6138.837</v>
      </c>
      <c r="CQ218">
        <v>37.312</v>
      </c>
      <c r="CR218">
        <v>39.125</v>
      </c>
      <c r="CS218">
        <v>38.25</v>
      </c>
      <c r="CT218">
        <v>37.6996</v>
      </c>
      <c r="CU218">
        <v>37.562</v>
      </c>
      <c r="CV218">
        <v>0</v>
      </c>
      <c r="CW218">
        <v>1200.009</v>
      </c>
      <c r="CX218">
        <v>0</v>
      </c>
      <c r="CY218">
        <v>1774682591</v>
      </c>
      <c r="CZ218">
        <v>0</v>
      </c>
      <c r="DA218">
        <v>1774666326.5</v>
      </c>
      <c r="DB218" t="s">
        <v>359</v>
      </c>
      <c r="DC218">
        <v>1774666322</v>
      </c>
      <c r="DD218">
        <v>1774666326.5</v>
      </c>
      <c r="DE218">
        <v>2</v>
      </c>
      <c r="DF218">
        <v>0.343</v>
      </c>
      <c r="DG218">
        <v>-0.026</v>
      </c>
      <c r="DH218">
        <v>-0.36</v>
      </c>
      <c r="DI218">
        <v>0.298</v>
      </c>
      <c r="DJ218">
        <v>420</v>
      </c>
      <c r="DK218">
        <v>22</v>
      </c>
      <c r="DL218">
        <v>0.17</v>
      </c>
      <c r="DM218">
        <v>0.02</v>
      </c>
      <c r="DN218">
        <v>-0.382646175</v>
      </c>
      <c r="DO218">
        <v>0.1014656172607895</v>
      </c>
      <c r="DP218">
        <v>0.02601531472987354</v>
      </c>
      <c r="DQ218">
        <v>0</v>
      </c>
      <c r="DR218">
        <v>0.005475951925</v>
      </c>
      <c r="DS218">
        <v>-0.05515272527954974</v>
      </c>
      <c r="DT218">
        <v>0.006170272110292687</v>
      </c>
      <c r="DU218">
        <v>1</v>
      </c>
      <c r="DV218">
        <v>1</v>
      </c>
      <c r="DW218">
        <v>2</v>
      </c>
      <c r="DX218" t="s">
        <v>367</v>
      </c>
      <c r="DY218">
        <v>3.13046</v>
      </c>
      <c r="DZ218">
        <v>2.80638</v>
      </c>
      <c r="EA218">
        <v>0.0997413</v>
      </c>
      <c r="EB218">
        <v>0.0994564</v>
      </c>
      <c r="EC218">
        <v>0.105878</v>
      </c>
      <c r="ED218">
        <v>0.105581</v>
      </c>
      <c r="EE218">
        <v>21149.4</v>
      </c>
      <c r="EF218">
        <v>27418.1</v>
      </c>
      <c r="EG218">
        <v>26447.6</v>
      </c>
      <c r="EH218">
        <v>32998.9</v>
      </c>
      <c r="EI218">
        <v>34929</v>
      </c>
      <c r="EJ218">
        <v>40309</v>
      </c>
      <c r="EK218">
        <v>41096.6</v>
      </c>
      <c r="EL218">
        <v>46057.9</v>
      </c>
      <c r="EM218">
        <v>2.03487</v>
      </c>
      <c r="EN218">
        <v>2.00035</v>
      </c>
      <c r="EO218">
        <v>0.103991</v>
      </c>
      <c r="EP218">
        <v>0</v>
      </c>
      <c r="EQ218">
        <v>25.5605</v>
      </c>
      <c r="ER218">
        <v>999.9</v>
      </c>
      <c r="ES218">
        <v>67.5</v>
      </c>
      <c r="ET218">
        <v>27.4</v>
      </c>
      <c r="EU218">
        <v>24.483</v>
      </c>
      <c r="EV218">
        <v>61.1026</v>
      </c>
      <c r="EW218">
        <v>31.6747</v>
      </c>
      <c r="EX218">
        <v>1</v>
      </c>
      <c r="EY218">
        <v>0.293445</v>
      </c>
      <c r="EZ218">
        <v>0.405773</v>
      </c>
      <c r="FA218">
        <v>20.2785</v>
      </c>
      <c r="FB218">
        <v>5.18719</v>
      </c>
      <c r="FC218">
        <v>11.9441</v>
      </c>
      <c r="FD218">
        <v>4.95575</v>
      </c>
      <c r="FE218">
        <v>3.285</v>
      </c>
      <c r="FF218">
        <v>9999</v>
      </c>
      <c r="FG218">
        <v>9999</v>
      </c>
      <c r="FH218">
        <v>9999</v>
      </c>
      <c r="FI218">
        <v>999.9</v>
      </c>
      <c r="FJ218">
        <v>1.86127</v>
      </c>
      <c r="FK218">
        <v>1.86264</v>
      </c>
      <c r="FL218">
        <v>1.86005</v>
      </c>
      <c r="FM218">
        <v>1.85837</v>
      </c>
      <c r="FN218">
        <v>1.86215</v>
      </c>
      <c r="FO218">
        <v>1.85892</v>
      </c>
      <c r="FP218">
        <v>1.85791</v>
      </c>
      <c r="FQ218">
        <v>1.86081</v>
      </c>
      <c r="FR218">
        <v>0</v>
      </c>
      <c r="FS218">
        <v>0</v>
      </c>
      <c r="FT218">
        <v>0</v>
      </c>
      <c r="FU218">
        <v>4.5</v>
      </c>
      <c r="FV218" t="s">
        <v>361</v>
      </c>
      <c r="FW218" t="s">
        <v>362</v>
      </c>
      <c r="FX218" t="s">
        <v>363</v>
      </c>
      <c r="FY218" t="s">
        <v>364</v>
      </c>
      <c r="FZ218" t="s">
        <v>364</v>
      </c>
      <c r="GA218" t="s">
        <v>363</v>
      </c>
      <c r="GB218">
        <v>0</v>
      </c>
      <c r="GC218">
        <v>100</v>
      </c>
      <c r="GD218">
        <v>100</v>
      </c>
      <c r="GE218">
        <v>-0.362</v>
      </c>
      <c r="GF218">
        <v>0.2973</v>
      </c>
      <c r="GG218">
        <v>-1.589593225013521</v>
      </c>
      <c r="GH218">
        <v>0.00192992804097616</v>
      </c>
      <c r="GI218">
        <v>3.244687122451424E-06</v>
      </c>
      <c r="GJ218">
        <v>-2.087531120305573E-09</v>
      </c>
      <c r="GK218">
        <v>0.05776174702018427</v>
      </c>
      <c r="GL218">
        <v>0.005089068596103195</v>
      </c>
      <c r="GM218">
        <v>0.0003257216593697226</v>
      </c>
      <c r="GN218">
        <v>-1.562898368296355E-06</v>
      </c>
      <c r="GO218">
        <v>0</v>
      </c>
      <c r="GP218">
        <v>1257</v>
      </c>
      <c r="GQ218">
        <v>1</v>
      </c>
      <c r="GR218">
        <v>31</v>
      </c>
      <c r="GS218">
        <v>271.2</v>
      </c>
      <c r="GT218">
        <v>271.1</v>
      </c>
      <c r="GU218">
        <v>1.07788</v>
      </c>
      <c r="GV218">
        <v>2.38403</v>
      </c>
      <c r="GW218">
        <v>1.44775</v>
      </c>
      <c r="GX218">
        <v>2.20337</v>
      </c>
      <c r="GY218">
        <v>1.44653</v>
      </c>
      <c r="GZ218">
        <v>2.38525</v>
      </c>
      <c r="HA218">
        <v>33.1992</v>
      </c>
      <c r="HB218">
        <v>14.7187</v>
      </c>
      <c r="HC218">
        <v>18</v>
      </c>
      <c r="HD218">
        <v>531.827</v>
      </c>
      <c r="HE218">
        <v>522.949</v>
      </c>
      <c r="HF218">
        <v>24.9999</v>
      </c>
      <c r="HG218">
        <v>30.7359</v>
      </c>
      <c r="HH218">
        <v>30.0001</v>
      </c>
      <c r="HI218">
        <v>31.0862</v>
      </c>
      <c r="HJ218">
        <v>31.0928</v>
      </c>
      <c r="HK218">
        <v>21.5632</v>
      </c>
      <c r="HL218">
        <v>20.3331</v>
      </c>
      <c r="HM218">
        <v>100</v>
      </c>
      <c r="HN218">
        <v>25</v>
      </c>
      <c r="HO218">
        <v>420</v>
      </c>
      <c r="HP218">
        <v>21.5</v>
      </c>
      <c r="HQ218">
        <v>103.145</v>
      </c>
      <c r="HR218">
        <v>102.017</v>
      </c>
    </row>
    <row r="219" spans="1:226">
      <c r="A219">
        <v>201</v>
      </c>
      <c r="B219">
        <v>1774682596.5</v>
      </c>
      <c r="C219">
        <v>850.5</v>
      </c>
      <c r="D219" t="s">
        <v>764</v>
      </c>
      <c r="E219" t="s">
        <v>765</v>
      </c>
      <c r="F219">
        <v>5</v>
      </c>
      <c r="I219">
        <v>1774682593.6</v>
      </c>
      <c r="J219">
        <f>(K219)/1000</f>
        <v>0</v>
      </c>
      <c r="K219">
        <f>IF(BF219, AN219, AH219)</f>
        <v>0</v>
      </c>
      <c r="L219">
        <f>IF(BF219, AI219, AG219)</f>
        <v>0</v>
      </c>
      <c r="M219">
        <f>BH219 - IF(AU219&gt;1, L219*BB219*100.0/(AW219), 0)</f>
        <v>0</v>
      </c>
      <c r="N219">
        <f>((T219-J219/2)*M219-L219)/(T219+J219/2)</f>
        <v>0</v>
      </c>
      <c r="O219">
        <f>N219*(BO219+BP219)/1000.0</f>
        <v>0</v>
      </c>
      <c r="P219">
        <f>(BH219 - IF(AU219&gt;1, L219*BB219*100.0/(AW219), 0))*(BO219+BP219)/1000.0</f>
        <v>0</v>
      </c>
      <c r="Q219">
        <f>2.0/((1/S219-1/R219)+SIGN(S219)*SQRT((1/S219-1/R219)*(1/S219-1/R219) + 4*BC219/((BC219+1)*(BC219+1))*(2*1/S219*1/R219-1/R219*1/R219)))</f>
        <v>0</v>
      </c>
      <c r="R219">
        <f>IF(LEFT(BD219,1)&lt;&gt;"0",IF(LEFT(BD219,1)="1",3.0,BE219),$D$5+$E$5*(BV219*BO219/($K$5*1000))+$F$5*(BV219*BO219/($K$5*1000))*MAX(MIN(BB219,$J$5),$I$5)*MAX(MIN(BB219,$J$5),$I$5)+$G$5*MAX(MIN(BB219,$J$5),$I$5)*(BV219*BO219/($K$5*1000))+$H$5*(BV219*BO219/($K$5*1000))*(BV219*BO219/($K$5*1000)))</f>
        <v>0</v>
      </c>
      <c r="S219">
        <f>J219*(1000-(1000*0.61365*exp(17.502*W219/(240.97+W219))/(BO219+BP219)+BJ219)/2)/(1000*0.61365*exp(17.502*W219/(240.97+W219))/(BO219+BP219)-BJ219)</f>
        <v>0</v>
      </c>
      <c r="T219">
        <f>1/((BC219+1)/(Q219/1.6)+1/(R219/1.37)) + BC219/((BC219+1)/(Q219/1.6) + BC219/(R219/1.37))</f>
        <v>0</v>
      </c>
      <c r="U219">
        <f>(AX219*BA219)</f>
        <v>0</v>
      </c>
      <c r="V219">
        <f>(BQ219+(U219+2*0.95*5.67E-8*(((BQ219+$B$9)+273)^4-(BQ219+273)^4)-44100*J219)/(1.84*29.3*R219+8*0.95*5.67E-8*(BQ219+273)^3))</f>
        <v>0</v>
      </c>
      <c r="W219">
        <f>($C$9*BR219+$D$9*BS219+$E$9*V219)</f>
        <v>0</v>
      </c>
      <c r="X219">
        <f>0.61365*exp(17.502*W219/(240.97+W219))</f>
        <v>0</v>
      </c>
      <c r="Y219">
        <f>(Z219/AA219*100)</f>
        <v>0</v>
      </c>
      <c r="Z219">
        <f>BJ219*(BO219+BP219)/1000</f>
        <v>0</v>
      </c>
      <c r="AA219">
        <f>0.61365*exp(17.502*BQ219/(240.97+BQ219))</f>
        <v>0</v>
      </c>
      <c r="AB219">
        <f>(X219-BJ219*(BO219+BP219)/1000)</f>
        <v>0</v>
      </c>
      <c r="AC219">
        <f>(-J219*44100)</f>
        <v>0</v>
      </c>
      <c r="AD219">
        <f>2*29.3*R219*0.92*(BQ219-W219)</f>
        <v>0</v>
      </c>
      <c r="AE219">
        <f>2*0.95*5.67E-8*(((BQ219+$B$9)+273)^4-(W219+273)^4)</f>
        <v>0</v>
      </c>
      <c r="AF219">
        <f>U219+AE219+AC219+AD219</f>
        <v>0</v>
      </c>
      <c r="AG219">
        <f>BN219*AU219*(BI219-BH219*(1000-AU219*BK219)/(1000-AU219*BJ219))/(100*BB219)</f>
        <v>0</v>
      </c>
      <c r="AH219">
        <f>1000*BN219*AU219*(BJ219-BK219)/(100*BB219*(1000-AU219*BJ219))</f>
        <v>0</v>
      </c>
      <c r="AI219">
        <f>(AJ219 - AK219 - BO219*1E3/(8.314*(BQ219+273.15)) * AM219/BN219 * AL219) * BN219/(100*BB219) * (1000 - BK219)/1000</f>
        <v>0</v>
      </c>
      <c r="AJ219">
        <v>429.2057570520768</v>
      </c>
      <c r="AK219">
        <v>428.8353878787878</v>
      </c>
      <c r="AL219">
        <v>3.437540361824308E-05</v>
      </c>
      <c r="AM219">
        <v>61.35787655002243</v>
      </c>
      <c r="AN219">
        <f>(AP219 - AO219 + BO219*1E3/(8.314*(BQ219+273.15)) * AR219/BN219 * AQ219) * BN219/(100*BB219) * 1000/(1000 - AP219)</f>
        <v>0</v>
      </c>
      <c r="AO219">
        <v>21.51400024101214</v>
      </c>
      <c r="AP219">
        <v>21.5096041958042</v>
      </c>
      <c r="AQ219">
        <v>-2.197977736799603E-06</v>
      </c>
      <c r="AR219">
        <v>91.88205700752289</v>
      </c>
      <c r="AS219">
        <v>0</v>
      </c>
      <c r="AT219">
        <v>0</v>
      </c>
      <c r="AU219">
        <f>IF(AS219*$H$15&gt;=AW219,1.0,(AW219/(AW219-AS219*$H$15)))</f>
        <v>0</v>
      </c>
      <c r="AV219">
        <f>(AU219-1)*100</f>
        <v>0</v>
      </c>
      <c r="AW219">
        <f>MAX(0,($B$15+$C$15*BV219)/(1+$D$15*BV219)*BO219/(BQ219+273)*$E$15)</f>
        <v>0</v>
      </c>
      <c r="AX219">
        <f>$B$13*BW219+$C$13*BX219+$F$13*CI219*(1-CL219)</f>
        <v>0</v>
      </c>
      <c r="AY219">
        <f>AX219*AZ219</f>
        <v>0</v>
      </c>
      <c r="AZ219">
        <f>($B$13*$D$11+$C$13*$D$11+$F$13*((CV219+CN219)/MAX(CV219+CN219+CW219, 0.1)*$I$11+CW219/MAX(CV219+CN219+CW219, 0.1)*$J$11))/($B$13+$C$13+$F$13)</f>
        <v>0</v>
      </c>
      <c r="BA219">
        <f>($B$13*$K$11+$C$13*$K$11+$F$13*((CV219+CN219)/MAX(CV219+CN219+CW219, 0.1)*$P$11+CW219/MAX(CV219+CN219+CW219, 0.1)*$Q$11))/($B$13+$C$13+$F$13)</f>
        <v>0</v>
      </c>
      <c r="BB219">
        <v>6</v>
      </c>
      <c r="BC219">
        <v>0.5</v>
      </c>
      <c r="BD219" t="s">
        <v>358</v>
      </c>
      <c r="BE219">
        <v>2</v>
      </c>
      <c r="BF219" t="b">
        <v>1</v>
      </c>
      <c r="BG219">
        <v>1774682593.6</v>
      </c>
      <c r="BH219">
        <v>419.5787</v>
      </c>
      <c r="BI219">
        <v>419.9727</v>
      </c>
      <c r="BJ219">
        <v>21.50998</v>
      </c>
      <c r="BK219">
        <v>21.51457</v>
      </c>
      <c r="BL219">
        <v>419.9404</v>
      </c>
      <c r="BM219">
        <v>21.21264</v>
      </c>
      <c r="BN219">
        <v>499.9974</v>
      </c>
      <c r="BO219">
        <v>101.0189</v>
      </c>
      <c r="BP219">
        <v>0.09991836000000001</v>
      </c>
      <c r="BQ219">
        <v>26.57132</v>
      </c>
      <c r="BR219">
        <v>27.26554</v>
      </c>
      <c r="BS219">
        <v>999.9</v>
      </c>
      <c r="BT219">
        <v>0</v>
      </c>
      <c r="BU219">
        <v>0</v>
      </c>
      <c r="BV219">
        <v>10003.43</v>
      </c>
      <c r="BW219">
        <v>0</v>
      </c>
      <c r="BX219">
        <v>0.3833920000000001</v>
      </c>
      <c r="BY219">
        <v>-0.3938050000000001</v>
      </c>
      <c r="BZ219">
        <v>428.8023</v>
      </c>
      <c r="CA219">
        <v>429.2069</v>
      </c>
      <c r="CB219">
        <v>-0.004590225</v>
      </c>
      <c r="CC219">
        <v>419.9727</v>
      </c>
      <c r="CD219">
        <v>21.51457</v>
      </c>
      <c r="CE219">
        <v>2.172915</v>
      </c>
      <c r="CF219">
        <v>2.17338</v>
      </c>
      <c r="CG219">
        <v>18.76401</v>
      </c>
      <c r="CH219">
        <v>18.76740999999999</v>
      </c>
      <c r="CI219">
        <v>1200.003</v>
      </c>
      <c r="CJ219">
        <v>0</v>
      </c>
      <c r="CK219">
        <v>1</v>
      </c>
      <c r="CL219">
        <v>0</v>
      </c>
      <c r="CM219">
        <v>1.73764</v>
      </c>
      <c r="CN219">
        <v>0</v>
      </c>
      <c r="CO219">
        <v>63.8901</v>
      </c>
      <c r="CP219">
        <v>6138.816000000001</v>
      </c>
      <c r="CQ219">
        <v>37.3058</v>
      </c>
      <c r="CR219">
        <v>39.125</v>
      </c>
      <c r="CS219">
        <v>38.25</v>
      </c>
      <c r="CT219">
        <v>37.687</v>
      </c>
      <c r="CU219">
        <v>37.562</v>
      </c>
      <c r="CV219">
        <v>0</v>
      </c>
      <c r="CW219">
        <v>1200.003</v>
      </c>
      <c r="CX219">
        <v>0</v>
      </c>
      <c r="CY219">
        <v>1774682594.6</v>
      </c>
      <c r="CZ219">
        <v>0</v>
      </c>
      <c r="DA219">
        <v>1774666326.5</v>
      </c>
      <c r="DB219" t="s">
        <v>359</v>
      </c>
      <c r="DC219">
        <v>1774666322</v>
      </c>
      <c r="DD219">
        <v>1774666326.5</v>
      </c>
      <c r="DE219">
        <v>2</v>
      </c>
      <c r="DF219">
        <v>0.343</v>
      </c>
      <c r="DG219">
        <v>-0.026</v>
      </c>
      <c r="DH219">
        <v>-0.36</v>
      </c>
      <c r="DI219">
        <v>0.298</v>
      </c>
      <c r="DJ219">
        <v>420</v>
      </c>
      <c r="DK219">
        <v>22</v>
      </c>
      <c r="DL219">
        <v>0.17</v>
      </c>
      <c r="DM219">
        <v>0.02</v>
      </c>
      <c r="DN219">
        <v>-0.3783806</v>
      </c>
      <c r="DO219">
        <v>-0.09213687804877935</v>
      </c>
      <c r="DP219">
        <v>0.01762816228907597</v>
      </c>
      <c r="DQ219">
        <v>1</v>
      </c>
      <c r="DR219">
        <v>0.002439310675</v>
      </c>
      <c r="DS219">
        <v>-0.06566575599624767</v>
      </c>
      <c r="DT219">
        <v>0.006572823946332391</v>
      </c>
      <c r="DU219">
        <v>1</v>
      </c>
      <c r="DV219">
        <v>2</v>
      </c>
      <c r="DW219">
        <v>2</v>
      </c>
      <c r="DX219" t="s">
        <v>360</v>
      </c>
      <c r="DY219">
        <v>3.13032</v>
      </c>
      <c r="DZ219">
        <v>2.80635</v>
      </c>
      <c r="EA219">
        <v>0.0997461</v>
      </c>
      <c r="EB219">
        <v>0.0994651</v>
      </c>
      <c r="EC219">
        <v>0.105873</v>
      </c>
      <c r="ED219">
        <v>0.105581</v>
      </c>
      <c r="EE219">
        <v>21149.2</v>
      </c>
      <c r="EF219">
        <v>27418</v>
      </c>
      <c r="EG219">
        <v>26447.5</v>
      </c>
      <c r="EH219">
        <v>32999.1</v>
      </c>
      <c r="EI219">
        <v>34929.1</v>
      </c>
      <c r="EJ219">
        <v>40309.4</v>
      </c>
      <c r="EK219">
        <v>41096.4</v>
      </c>
      <c r="EL219">
        <v>46058.3</v>
      </c>
      <c r="EM219">
        <v>2.0346</v>
      </c>
      <c r="EN219">
        <v>2.00063</v>
      </c>
      <c r="EO219">
        <v>0.104439</v>
      </c>
      <c r="EP219">
        <v>0</v>
      </c>
      <c r="EQ219">
        <v>25.5604</v>
      </c>
      <c r="ER219">
        <v>999.9</v>
      </c>
      <c r="ES219">
        <v>67.5</v>
      </c>
      <c r="ET219">
        <v>27.4</v>
      </c>
      <c r="EU219">
        <v>24.4847</v>
      </c>
      <c r="EV219">
        <v>61.2426</v>
      </c>
      <c r="EW219">
        <v>31.8109</v>
      </c>
      <c r="EX219">
        <v>1</v>
      </c>
      <c r="EY219">
        <v>0.293224</v>
      </c>
      <c r="EZ219">
        <v>0.405828</v>
      </c>
      <c r="FA219">
        <v>20.2786</v>
      </c>
      <c r="FB219">
        <v>5.18734</v>
      </c>
      <c r="FC219">
        <v>11.9441</v>
      </c>
      <c r="FD219">
        <v>4.9557</v>
      </c>
      <c r="FE219">
        <v>3.285</v>
      </c>
      <c r="FF219">
        <v>9999</v>
      </c>
      <c r="FG219">
        <v>9999</v>
      </c>
      <c r="FH219">
        <v>9999</v>
      </c>
      <c r="FI219">
        <v>999.9</v>
      </c>
      <c r="FJ219">
        <v>1.86127</v>
      </c>
      <c r="FK219">
        <v>1.86264</v>
      </c>
      <c r="FL219">
        <v>1.86005</v>
      </c>
      <c r="FM219">
        <v>1.85837</v>
      </c>
      <c r="FN219">
        <v>1.86215</v>
      </c>
      <c r="FO219">
        <v>1.85887</v>
      </c>
      <c r="FP219">
        <v>1.85791</v>
      </c>
      <c r="FQ219">
        <v>1.86081</v>
      </c>
      <c r="FR219">
        <v>0</v>
      </c>
      <c r="FS219">
        <v>0</v>
      </c>
      <c r="FT219">
        <v>0</v>
      </c>
      <c r="FU219">
        <v>4.5</v>
      </c>
      <c r="FV219" t="s">
        <v>361</v>
      </c>
      <c r="FW219" t="s">
        <v>362</v>
      </c>
      <c r="FX219" t="s">
        <v>363</v>
      </c>
      <c r="FY219" t="s">
        <v>364</v>
      </c>
      <c r="FZ219" t="s">
        <v>364</v>
      </c>
      <c r="GA219" t="s">
        <v>363</v>
      </c>
      <c r="GB219">
        <v>0</v>
      </c>
      <c r="GC219">
        <v>100</v>
      </c>
      <c r="GD219">
        <v>100</v>
      </c>
      <c r="GE219">
        <v>-0.362</v>
      </c>
      <c r="GF219">
        <v>0.2974</v>
      </c>
      <c r="GG219">
        <v>-1.589593225013521</v>
      </c>
      <c r="GH219">
        <v>0.00192992804097616</v>
      </c>
      <c r="GI219">
        <v>3.244687122451424E-06</v>
      </c>
      <c r="GJ219">
        <v>-2.087531120305573E-09</v>
      </c>
      <c r="GK219">
        <v>0.05776174702018427</v>
      </c>
      <c r="GL219">
        <v>0.005089068596103195</v>
      </c>
      <c r="GM219">
        <v>0.0003257216593697226</v>
      </c>
      <c r="GN219">
        <v>-1.562898368296355E-06</v>
      </c>
      <c r="GO219">
        <v>0</v>
      </c>
      <c r="GP219">
        <v>1257</v>
      </c>
      <c r="GQ219">
        <v>1</v>
      </c>
      <c r="GR219">
        <v>31</v>
      </c>
      <c r="GS219">
        <v>271.2</v>
      </c>
      <c r="GT219">
        <v>271.2</v>
      </c>
      <c r="GU219">
        <v>1.07788</v>
      </c>
      <c r="GV219">
        <v>2.38037</v>
      </c>
      <c r="GW219">
        <v>1.44775</v>
      </c>
      <c r="GX219">
        <v>2.20215</v>
      </c>
      <c r="GY219">
        <v>1.44653</v>
      </c>
      <c r="GZ219">
        <v>2.3877</v>
      </c>
      <c r="HA219">
        <v>33.1992</v>
      </c>
      <c r="HB219">
        <v>14.7099</v>
      </c>
      <c r="HC219">
        <v>18</v>
      </c>
      <c r="HD219">
        <v>531.672</v>
      </c>
      <c r="HE219">
        <v>523.136</v>
      </c>
      <c r="HF219">
        <v>24.9999</v>
      </c>
      <c r="HG219">
        <v>30.7359</v>
      </c>
      <c r="HH219">
        <v>30.0001</v>
      </c>
      <c r="HI219">
        <v>31.0885</v>
      </c>
      <c r="HJ219">
        <v>31.0928</v>
      </c>
      <c r="HK219">
        <v>21.562</v>
      </c>
      <c r="HL219">
        <v>20.3331</v>
      </c>
      <c r="HM219">
        <v>100</v>
      </c>
      <c r="HN219">
        <v>25</v>
      </c>
      <c r="HO219">
        <v>420</v>
      </c>
      <c r="HP219">
        <v>21.5</v>
      </c>
      <c r="HQ219">
        <v>103.144</v>
      </c>
      <c r="HR219">
        <v>102.017</v>
      </c>
    </row>
    <row r="220" spans="1:226">
      <c r="A220">
        <v>202</v>
      </c>
      <c r="B220">
        <v>1774682600.5</v>
      </c>
      <c r="C220">
        <v>854.5</v>
      </c>
      <c r="D220" t="s">
        <v>766</v>
      </c>
      <c r="E220" t="s">
        <v>767</v>
      </c>
      <c r="F220">
        <v>5</v>
      </c>
      <c r="I220">
        <v>1774682597.6</v>
      </c>
      <c r="J220">
        <f>(K220)/1000</f>
        <v>0</v>
      </c>
      <c r="K220">
        <f>IF(BF220, AN220, AH220)</f>
        <v>0</v>
      </c>
      <c r="L220">
        <f>IF(BF220, AI220, AG220)</f>
        <v>0</v>
      </c>
      <c r="M220">
        <f>BH220 - IF(AU220&gt;1, L220*BB220*100.0/(AW220), 0)</f>
        <v>0</v>
      </c>
      <c r="N220">
        <f>((T220-J220/2)*M220-L220)/(T220+J220/2)</f>
        <v>0</v>
      </c>
      <c r="O220">
        <f>N220*(BO220+BP220)/1000.0</f>
        <v>0</v>
      </c>
      <c r="P220">
        <f>(BH220 - IF(AU220&gt;1, L220*BB220*100.0/(AW220), 0))*(BO220+BP220)/1000.0</f>
        <v>0</v>
      </c>
      <c r="Q220">
        <f>2.0/((1/S220-1/R220)+SIGN(S220)*SQRT((1/S220-1/R220)*(1/S220-1/R220) + 4*BC220/((BC220+1)*(BC220+1))*(2*1/S220*1/R220-1/R220*1/R220)))</f>
        <v>0</v>
      </c>
      <c r="R220">
        <f>IF(LEFT(BD220,1)&lt;&gt;"0",IF(LEFT(BD220,1)="1",3.0,BE220),$D$5+$E$5*(BV220*BO220/($K$5*1000))+$F$5*(BV220*BO220/($K$5*1000))*MAX(MIN(BB220,$J$5),$I$5)*MAX(MIN(BB220,$J$5),$I$5)+$G$5*MAX(MIN(BB220,$J$5),$I$5)*(BV220*BO220/($K$5*1000))+$H$5*(BV220*BO220/($K$5*1000))*(BV220*BO220/($K$5*1000)))</f>
        <v>0</v>
      </c>
      <c r="S220">
        <f>J220*(1000-(1000*0.61365*exp(17.502*W220/(240.97+W220))/(BO220+BP220)+BJ220)/2)/(1000*0.61365*exp(17.502*W220/(240.97+W220))/(BO220+BP220)-BJ220)</f>
        <v>0</v>
      </c>
      <c r="T220">
        <f>1/((BC220+1)/(Q220/1.6)+1/(R220/1.37)) + BC220/((BC220+1)/(Q220/1.6) + BC220/(R220/1.37))</f>
        <v>0</v>
      </c>
      <c r="U220">
        <f>(AX220*BA220)</f>
        <v>0</v>
      </c>
      <c r="V220">
        <f>(BQ220+(U220+2*0.95*5.67E-8*(((BQ220+$B$9)+273)^4-(BQ220+273)^4)-44100*J220)/(1.84*29.3*R220+8*0.95*5.67E-8*(BQ220+273)^3))</f>
        <v>0</v>
      </c>
      <c r="W220">
        <f>($C$9*BR220+$D$9*BS220+$E$9*V220)</f>
        <v>0</v>
      </c>
      <c r="X220">
        <f>0.61365*exp(17.502*W220/(240.97+W220))</f>
        <v>0</v>
      </c>
      <c r="Y220">
        <f>(Z220/AA220*100)</f>
        <v>0</v>
      </c>
      <c r="Z220">
        <f>BJ220*(BO220+BP220)/1000</f>
        <v>0</v>
      </c>
      <c r="AA220">
        <f>0.61365*exp(17.502*BQ220/(240.97+BQ220))</f>
        <v>0</v>
      </c>
      <c r="AB220">
        <f>(X220-BJ220*(BO220+BP220)/1000)</f>
        <v>0</v>
      </c>
      <c r="AC220">
        <f>(-J220*44100)</f>
        <v>0</v>
      </c>
      <c r="AD220">
        <f>2*29.3*R220*0.92*(BQ220-W220)</f>
        <v>0</v>
      </c>
      <c r="AE220">
        <f>2*0.95*5.67E-8*(((BQ220+$B$9)+273)^4-(W220+273)^4)</f>
        <v>0</v>
      </c>
      <c r="AF220">
        <f>U220+AE220+AC220+AD220</f>
        <v>0</v>
      </c>
      <c r="AG220">
        <f>BN220*AU220*(BI220-BH220*(1000-AU220*BK220)/(1000-AU220*BJ220))/(100*BB220)</f>
        <v>0</v>
      </c>
      <c r="AH220">
        <f>1000*BN220*AU220*(BJ220-BK220)/(100*BB220*(1000-AU220*BJ220))</f>
        <v>0</v>
      </c>
      <c r="AI220">
        <f>(AJ220 - AK220 - BO220*1E3/(8.314*(BQ220+273.15)) * AM220/BN220 * AL220) * BN220/(100*BB220) * (1000 - BK220)/1000</f>
        <v>0</v>
      </c>
      <c r="AJ220">
        <v>429.2318962072845</v>
      </c>
      <c r="AK220">
        <v>428.816775757576</v>
      </c>
      <c r="AL220">
        <v>-2.328221303367463E-06</v>
      </c>
      <c r="AM220">
        <v>61.35787655002243</v>
      </c>
      <c r="AN220">
        <f>(AP220 - AO220 + BO220*1E3/(8.314*(BQ220+273.15)) * AR220/BN220 * AQ220) * BN220/(100*BB220) * 1000/(1000 - AP220)</f>
        <v>0</v>
      </c>
      <c r="AO220">
        <v>21.51471955207922</v>
      </c>
      <c r="AP220">
        <v>21.50766923076925</v>
      </c>
      <c r="AQ220">
        <v>-5.102672111855257E-07</v>
      </c>
      <c r="AR220">
        <v>91.88205700752289</v>
      </c>
      <c r="AS220">
        <v>0</v>
      </c>
      <c r="AT220">
        <v>0</v>
      </c>
      <c r="AU220">
        <f>IF(AS220*$H$15&gt;=AW220,1.0,(AW220/(AW220-AS220*$H$15)))</f>
        <v>0</v>
      </c>
      <c r="AV220">
        <f>(AU220-1)*100</f>
        <v>0</v>
      </c>
      <c r="AW220">
        <f>MAX(0,($B$15+$C$15*BV220)/(1+$D$15*BV220)*BO220/(BQ220+273)*$E$15)</f>
        <v>0</v>
      </c>
      <c r="AX220">
        <f>$B$13*BW220+$C$13*BX220+$F$13*CI220*(1-CL220)</f>
        <v>0</v>
      </c>
      <c r="AY220">
        <f>AX220*AZ220</f>
        <v>0</v>
      </c>
      <c r="AZ220">
        <f>($B$13*$D$11+$C$13*$D$11+$F$13*((CV220+CN220)/MAX(CV220+CN220+CW220, 0.1)*$I$11+CW220/MAX(CV220+CN220+CW220, 0.1)*$J$11))/($B$13+$C$13+$F$13)</f>
        <v>0</v>
      </c>
      <c r="BA220">
        <f>($B$13*$K$11+$C$13*$K$11+$F$13*((CV220+CN220)/MAX(CV220+CN220+CW220, 0.1)*$P$11+CW220/MAX(CV220+CN220+CW220, 0.1)*$Q$11))/($B$13+$C$13+$F$13)</f>
        <v>0</v>
      </c>
      <c r="BB220">
        <v>6</v>
      </c>
      <c r="BC220">
        <v>0.5</v>
      </c>
      <c r="BD220" t="s">
        <v>358</v>
      </c>
      <c r="BE220">
        <v>2</v>
      </c>
      <c r="BF220" t="b">
        <v>1</v>
      </c>
      <c r="BG220">
        <v>1774682597.6</v>
      </c>
      <c r="BH220">
        <v>419.5938</v>
      </c>
      <c r="BI220">
        <v>419.9937</v>
      </c>
      <c r="BJ220">
        <v>21.50873</v>
      </c>
      <c r="BK220">
        <v>21.51386</v>
      </c>
      <c r="BL220">
        <v>419.9553</v>
      </c>
      <c r="BM220">
        <v>21.21139</v>
      </c>
      <c r="BN220">
        <v>499.9353</v>
      </c>
      <c r="BO220">
        <v>101.0189</v>
      </c>
      <c r="BP220">
        <v>0.09997227</v>
      </c>
      <c r="BQ220">
        <v>26.56962</v>
      </c>
      <c r="BR220">
        <v>27.26611</v>
      </c>
      <c r="BS220">
        <v>999.9</v>
      </c>
      <c r="BT220">
        <v>0</v>
      </c>
      <c r="BU220">
        <v>0</v>
      </c>
      <c r="BV220">
        <v>9997.878999999999</v>
      </c>
      <c r="BW220">
        <v>0</v>
      </c>
      <c r="BX220">
        <v>0.3833920000000001</v>
      </c>
      <c r="BY220">
        <v>-0.3999298</v>
      </c>
      <c r="BZ220">
        <v>428.8171</v>
      </c>
      <c r="CA220">
        <v>429.228</v>
      </c>
      <c r="CB220">
        <v>-0.005134774</v>
      </c>
      <c r="CC220">
        <v>419.9937</v>
      </c>
      <c r="CD220">
        <v>21.51386</v>
      </c>
      <c r="CE220">
        <v>2.172786</v>
      </c>
      <c r="CF220">
        <v>2.173305999999999</v>
      </c>
      <c r="CG220">
        <v>18.76308</v>
      </c>
      <c r="CH220">
        <v>18.76688</v>
      </c>
      <c r="CI220">
        <v>1200.004</v>
      </c>
      <c r="CJ220">
        <v>0</v>
      </c>
      <c r="CK220">
        <v>1</v>
      </c>
      <c r="CL220">
        <v>0</v>
      </c>
      <c r="CM220">
        <v>1.98519</v>
      </c>
      <c r="CN220">
        <v>0</v>
      </c>
      <c r="CO220">
        <v>63.6956</v>
      </c>
      <c r="CP220">
        <v>6138.814</v>
      </c>
      <c r="CQ220">
        <v>37.26860000000001</v>
      </c>
      <c r="CR220">
        <v>39.0935</v>
      </c>
      <c r="CS220">
        <v>38.2374</v>
      </c>
      <c r="CT220">
        <v>37.687</v>
      </c>
      <c r="CU220">
        <v>37.562</v>
      </c>
      <c r="CV220">
        <v>0</v>
      </c>
      <c r="CW220">
        <v>1200.004</v>
      </c>
      <c r="CX220">
        <v>0</v>
      </c>
      <c r="CY220">
        <v>1774682598.8</v>
      </c>
      <c r="CZ220">
        <v>0</v>
      </c>
      <c r="DA220">
        <v>1774666326.5</v>
      </c>
      <c r="DB220" t="s">
        <v>359</v>
      </c>
      <c r="DC220">
        <v>1774666322</v>
      </c>
      <c r="DD220">
        <v>1774666326.5</v>
      </c>
      <c r="DE220">
        <v>2</v>
      </c>
      <c r="DF220">
        <v>0.343</v>
      </c>
      <c r="DG220">
        <v>-0.026</v>
      </c>
      <c r="DH220">
        <v>-0.36</v>
      </c>
      <c r="DI220">
        <v>0.298</v>
      </c>
      <c r="DJ220">
        <v>420</v>
      </c>
      <c r="DK220">
        <v>22</v>
      </c>
      <c r="DL220">
        <v>0.17</v>
      </c>
      <c r="DM220">
        <v>0.02</v>
      </c>
      <c r="DN220">
        <v>-0.385916925</v>
      </c>
      <c r="DO220">
        <v>-0.1254636585365844</v>
      </c>
      <c r="DP220">
        <v>0.01775994046356505</v>
      </c>
      <c r="DQ220">
        <v>0</v>
      </c>
      <c r="DR220">
        <v>-0.001214122825</v>
      </c>
      <c r="DS220">
        <v>-0.03988169766979364</v>
      </c>
      <c r="DT220">
        <v>0.004171694721131149</v>
      </c>
      <c r="DU220">
        <v>1</v>
      </c>
      <c r="DV220">
        <v>1</v>
      </c>
      <c r="DW220">
        <v>2</v>
      </c>
      <c r="DX220" t="s">
        <v>367</v>
      </c>
      <c r="DY220">
        <v>3.1305</v>
      </c>
      <c r="DZ220">
        <v>2.80644</v>
      </c>
      <c r="EA220">
        <v>0.09975050000000001</v>
      </c>
      <c r="EB220">
        <v>0.0994592</v>
      </c>
      <c r="EC220">
        <v>0.105867</v>
      </c>
      <c r="ED220">
        <v>0.105579</v>
      </c>
      <c r="EE220">
        <v>21149.1</v>
      </c>
      <c r="EF220">
        <v>27418.2</v>
      </c>
      <c r="EG220">
        <v>26447.4</v>
      </c>
      <c r="EH220">
        <v>32999.1</v>
      </c>
      <c r="EI220">
        <v>34929.3</v>
      </c>
      <c r="EJ220">
        <v>40309.4</v>
      </c>
      <c r="EK220">
        <v>41096.4</v>
      </c>
      <c r="EL220">
        <v>46058.3</v>
      </c>
      <c r="EM220">
        <v>2.03488</v>
      </c>
      <c r="EN220">
        <v>2.00012</v>
      </c>
      <c r="EO220">
        <v>0.103973</v>
      </c>
      <c r="EP220">
        <v>0</v>
      </c>
      <c r="EQ220">
        <v>25.5584</v>
      </c>
      <c r="ER220">
        <v>999.9</v>
      </c>
      <c r="ES220">
        <v>67.5</v>
      </c>
      <c r="ET220">
        <v>27.4</v>
      </c>
      <c r="EU220">
        <v>24.485</v>
      </c>
      <c r="EV220">
        <v>60.9326</v>
      </c>
      <c r="EW220">
        <v>31.8229</v>
      </c>
      <c r="EX220">
        <v>1</v>
      </c>
      <c r="EY220">
        <v>0.293199</v>
      </c>
      <c r="EZ220">
        <v>0.405447</v>
      </c>
      <c r="FA220">
        <v>20.2784</v>
      </c>
      <c r="FB220">
        <v>5.18779</v>
      </c>
      <c r="FC220">
        <v>11.9441</v>
      </c>
      <c r="FD220">
        <v>4.9557</v>
      </c>
      <c r="FE220">
        <v>3.285</v>
      </c>
      <c r="FF220">
        <v>9999</v>
      </c>
      <c r="FG220">
        <v>9999</v>
      </c>
      <c r="FH220">
        <v>9999</v>
      </c>
      <c r="FI220">
        <v>999.9</v>
      </c>
      <c r="FJ220">
        <v>1.86127</v>
      </c>
      <c r="FK220">
        <v>1.86264</v>
      </c>
      <c r="FL220">
        <v>1.86005</v>
      </c>
      <c r="FM220">
        <v>1.85837</v>
      </c>
      <c r="FN220">
        <v>1.86214</v>
      </c>
      <c r="FO220">
        <v>1.85889</v>
      </c>
      <c r="FP220">
        <v>1.85791</v>
      </c>
      <c r="FQ220">
        <v>1.86081</v>
      </c>
      <c r="FR220">
        <v>0</v>
      </c>
      <c r="FS220">
        <v>0</v>
      </c>
      <c r="FT220">
        <v>0</v>
      </c>
      <c r="FU220">
        <v>4.5</v>
      </c>
      <c r="FV220" t="s">
        <v>361</v>
      </c>
      <c r="FW220" t="s">
        <v>362</v>
      </c>
      <c r="FX220" t="s">
        <v>363</v>
      </c>
      <c r="FY220" t="s">
        <v>364</v>
      </c>
      <c r="FZ220" t="s">
        <v>364</v>
      </c>
      <c r="GA220" t="s">
        <v>363</v>
      </c>
      <c r="GB220">
        <v>0</v>
      </c>
      <c r="GC220">
        <v>100</v>
      </c>
      <c r="GD220">
        <v>100</v>
      </c>
      <c r="GE220">
        <v>-0.362</v>
      </c>
      <c r="GF220">
        <v>0.2973</v>
      </c>
      <c r="GG220">
        <v>-1.589593225013521</v>
      </c>
      <c r="GH220">
        <v>0.00192992804097616</v>
      </c>
      <c r="GI220">
        <v>3.244687122451424E-06</v>
      </c>
      <c r="GJ220">
        <v>-2.087531120305573E-09</v>
      </c>
      <c r="GK220">
        <v>0.05776174702018427</v>
      </c>
      <c r="GL220">
        <v>0.005089068596103195</v>
      </c>
      <c r="GM220">
        <v>0.0003257216593697226</v>
      </c>
      <c r="GN220">
        <v>-1.562898368296355E-06</v>
      </c>
      <c r="GO220">
        <v>0</v>
      </c>
      <c r="GP220">
        <v>1257</v>
      </c>
      <c r="GQ220">
        <v>1</v>
      </c>
      <c r="GR220">
        <v>31</v>
      </c>
      <c r="GS220">
        <v>271.3</v>
      </c>
      <c r="GT220">
        <v>271.2</v>
      </c>
      <c r="GU220">
        <v>1.07788</v>
      </c>
      <c r="GV220">
        <v>2.38159</v>
      </c>
      <c r="GW220">
        <v>1.44775</v>
      </c>
      <c r="GX220">
        <v>2.20337</v>
      </c>
      <c r="GY220">
        <v>1.44653</v>
      </c>
      <c r="GZ220">
        <v>2.39136</v>
      </c>
      <c r="HA220">
        <v>33.1992</v>
      </c>
      <c r="HB220">
        <v>14.7099</v>
      </c>
      <c r="HC220">
        <v>18</v>
      </c>
      <c r="HD220">
        <v>531.849</v>
      </c>
      <c r="HE220">
        <v>522.797</v>
      </c>
      <c r="HF220">
        <v>24.9999</v>
      </c>
      <c r="HG220">
        <v>30.7359</v>
      </c>
      <c r="HH220">
        <v>30</v>
      </c>
      <c r="HI220">
        <v>31.0889</v>
      </c>
      <c r="HJ220">
        <v>31.0928</v>
      </c>
      <c r="HK220">
        <v>21.565</v>
      </c>
      <c r="HL220">
        <v>20.3331</v>
      </c>
      <c r="HM220">
        <v>100</v>
      </c>
      <c r="HN220">
        <v>25</v>
      </c>
      <c r="HO220">
        <v>420</v>
      </c>
      <c r="HP220">
        <v>21.5</v>
      </c>
      <c r="HQ220">
        <v>103.144</v>
      </c>
      <c r="HR220">
        <v>102.017</v>
      </c>
    </row>
    <row r="221" spans="1:226">
      <c r="A221">
        <v>203</v>
      </c>
      <c r="B221">
        <v>1774682604.5</v>
      </c>
      <c r="C221">
        <v>858.5</v>
      </c>
      <c r="D221" t="s">
        <v>768</v>
      </c>
      <c r="E221" t="s">
        <v>769</v>
      </c>
      <c r="F221">
        <v>5</v>
      </c>
      <c r="I221">
        <v>1774682601.6</v>
      </c>
      <c r="J221">
        <f>(K221)/1000</f>
        <v>0</v>
      </c>
      <c r="K221">
        <f>IF(BF221, AN221, AH221)</f>
        <v>0</v>
      </c>
      <c r="L221">
        <f>IF(BF221, AI221, AG221)</f>
        <v>0</v>
      </c>
      <c r="M221">
        <f>BH221 - IF(AU221&gt;1, L221*BB221*100.0/(AW221), 0)</f>
        <v>0</v>
      </c>
      <c r="N221">
        <f>((T221-J221/2)*M221-L221)/(T221+J221/2)</f>
        <v>0</v>
      </c>
      <c r="O221">
        <f>N221*(BO221+BP221)/1000.0</f>
        <v>0</v>
      </c>
      <c r="P221">
        <f>(BH221 - IF(AU221&gt;1, L221*BB221*100.0/(AW221), 0))*(BO221+BP221)/1000.0</f>
        <v>0</v>
      </c>
      <c r="Q221">
        <f>2.0/((1/S221-1/R221)+SIGN(S221)*SQRT((1/S221-1/R221)*(1/S221-1/R221) + 4*BC221/((BC221+1)*(BC221+1))*(2*1/S221*1/R221-1/R221*1/R221)))</f>
        <v>0</v>
      </c>
      <c r="R221">
        <f>IF(LEFT(BD221,1)&lt;&gt;"0",IF(LEFT(BD221,1)="1",3.0,BE221),$D$5+$E$5*(BV221*BO221/($K$5*1000))+$F$5*(BV221*BO221/($K$5*1000))*MAX(MIN(BB221,$J$5),$I$5)*MAX(MIN(BB221,$J$5),$I$5)+$G$5*MAX(MIN(BB221,$J$5),$I$5)*(BV221*BO221/($K$5*1000))+$H$5*(BV221*BO221/($K$5*1000))*(BV221*BO221/($K$5*1000)))</f>
        <v>0</v>
      </c>
      <c r="S221">
        <f>J221*(1000-(1000*0.61365*exp(17.502*W221/(240.97+W221))/(BO221+BP221)+BJ221)/2)/(1000*0.61365*exp(17.502*W221/(240.97+W221))/(BO221+BP221)-BJ221)</f>
        <v>0</v>
      </c>
      <c r="T221">
        <f>1/((BC221+1)/(Q221/1.6)+1/(R221/1.37)) + BC221/((BC221+1)/(Q221/1.6) + BC221/(R221/1.37))</f>
        <v>0</v>
      </c>
      <c r="U221">
        <f>(AX221*BA221)</f>
        <v>0</v>
      </c>
      <c r="V221">
        <f>(BQ221+(U221+2*0.95*5.67E-8*(((BQ221+$B$9)+273)^4-(BQ221+273)^4)-44100*J221)/(1.84*29.3*R221+8*0.95*5.67E-8*(BQ221+273)^3))</f>
        <v>0</v>
      </c>
      <c r="W221">
        <f>($C$9*BR221+$D$9*BS221+$E$9*V221)</f>
        <v>0</v>
      </c>
      <c r="X221">
        <f>0.61365*exp(17.502*W221/(240.97+W221))</f>
        <v>0</v>
      </c>
      <c r="Y221">
        <f>(Z221/AA221*100)</f>
        <v>0</v>
      </c>
      <c r="Z221">
        <f>BJ221*(BO221+BP221)/1000</f>
        <v>0</v>
      </c>
      <c r="AA221">
        <f>0.61365*exp(17.502*BQ221/(240.97+BQ221))</f>
        <v>0</v>
      </c>
      <c r="AB221">
        <f>(X221-BJ221*(BO221+BP221)/1000)</f>
        <v>0</v>
      </c>
      <c r="AC221">
        <f>(-J221*44100)</f>
        <v>0</v>
      </c>
      <c r="AD221">
        <f>2*29.3*R221*0.92*(BQ221-W221)</f>
        <v>0</v>
      </c>
      <c r="AE221">
        <f>2*0.95*5.67E-8*(((BQ221+$B$9)+273)^4-(W221+273)^4)</f>
        <v>0</v>
      </c>
      <c r="AF221">
        <f>U221+AE221+AC221+AD221</f>
        <v>0</v>
      </c>
      <c r="AG221">
        <f>BN221*AU221*(BI221-BH221*(1000-AU221*BK221)/(1000-AU221*BJ221))/(100*BB221)</f>
        <v>0</v>
      </c>
      <c r="AH221">
        <f>1000*BN221*AU221*(BJ221-BK221)/(100*BB221*(1000-AU221*BJ221))</f>
        <v>0</v>
      </c>
      <c r="AI221">
        <f>(AJ221 - AK221 - BO221*1E3/(8.314*(BQ221+273.15)) * AM221/BN221 * AL221) * BN221/(100*BB221) * (1000 - BK221)/1000</f>
        <v>0</v>
      </c>
      <c r="AJ221">
        <v>429.2173383915936</v>
      </c>
      <c r="AK221">
        <v>428.8512606060604</v>
      </c>
      <c r="AL221">
        <v>1.156611689337734E-05</v>
      </c>
      <c r="AM221">
        <v>61.35787655002243</v>
      </c>
      <c r="AN221">
        <f>(AP221 - AO221 + BO221*1E3/(8.314*(BQ221+273.15)) * AR221/BN221 * AQ221) * BN221/(100*BB221) * 1000/(1000 - AP221)</f>
        <v>0</v>
      </c>
      <c r="AO221">
        <v>21.51355991629919</v>
      </c>
      <c r="AP221">
        <v>21.5059153846154</v>
      </c>
      <c r="AQ221">
        <v>-2.093891354494148E-06</v>
      </c>
      <c r="AR221">
        <v>91.88205700752289</v>
      </c>
      <c r="AS221">
        <v>0</v>
      </c>
      <c r="AT221">
        <v>0</v>
      </c>
      <c r="AU221">
        <f>IF(AS221*$H$15&gt;=AW221,1.0,(AW221/(AW221-AS221*$H$15)))</f>
        <v>0</v>
      </c>
      <c r="AV221">
        <f>(AU221-1)*100</f>
        <v>0</v>
      </c>
      <c r="AW221">
        <f>MAX(0,($B$15+$C$15*BV221)/(1+$D$15*BV221)*BO221/(BQ221+273)*$E$15)</f>
        <v>0</v>
      </c>
      <c r="AX221">
        <f>$B$13*BW221+$C$13*BX221+$F$13*CI221*(1-CL221)</f>
        <v>0</v>
      </c>
      <c r="AY221">
        <f>AX221*AZ221</f>
        <v>0</v>
      </c>
      <c r="AZ221">
        <f>($B$13*$D$11+$C$13*$D$11+$F$13*((CV221+CN221)/MAX(CV221+CN221+CW221, 0.1)*$I$11+CW221/MAX(CV221+CN221+CW221, 0.1)*$J$11))/($B$13+$C$13+$F$13)</f>
        <v>0</v>
      </c>
      <c r="BA221">
        <f>($B$13*$K$11+$C$13*$K$11+$F$13*((CV221+CN221)/MAX(CV221+CN221+CW221, 0.1)*$P$11+CW221/MAX(CV221+CN221+CW221, 0.1)*$Q$11))/($B$13+$C$13+$F$13)</f>
        <v>0</v>
      </c>
      <c r="BB221">
        <v>6</v>
      </c>
      <c r="BC221">
        <v>0.5</v>
      </c>
      <c r="BD221" t="s">
        <v>358</v>
      </c>
      <c r="BE221">
        <v>2</v>
      </c>
      <c r="BF221" t="b">
        <v>1</v>
      </c>
      <c r="BG221">
        <v>1774682601.6</v>
      </c>
      <c r="BH221">
        <v>419.616</v>
      </c>
      <c r="BI221">
        <v>419.9859</v>
      </c>
      <c r="BJ221">
        <v>21.50666</v>
      </c>
      <c r="BK221">
        <v>21.51366</v>
      </c>
      <c r="BL221">
        <v>419.9776</v>
      </c>
      <c r="BM221">
        <v>21.20935</v>
      </c>
      <c r="BN221">
        <v>499.9938</v>
      </c>
      <c r="BO221">
        <v>101.0193</v>
      </c>
      <c r="BP221">
        <v>0.09983280999999999</v>
      </c>
      <c r="BQ221">
        <v>26.56769</v>
      </c>
      <c r="BR221">
        <v>27.26361</v>
      </c>
      <c r="BS221">
        <v>999.9</v>
      </c>
      <c r="BT221">
        <v>0</v>
      </c>
      <c r="BU221">
        <v>0</v>
      </c>
      <c r="BV221">
        <v>10021.76</v>
      </c>
      <c r="BW221">
        <v>0</v>
      </c>
      <c r="BX221">
        <v>0.3833920000000001</v>
      </c>
      <c r="BY221">
        <v>-0.369873</v>
      </c>
      <c r="BZ221">
        <v>428.8390000000001</v>
      </c>
      <c r="CA221">
        <v>429.2201</v>
      </c>
      <c r="CB221">
        <v>-0.007006266</v>
      </c>
      <c r="CC221">
        <v>419.9859</v>
      </c>
      <c r="CD221">
        <v>21.51366</v>
      </c>
      <c r="CE221">
        <v>2.172586</v>
      </c>
      <c r="CF221">
        <v>2.173295</v>
      </c>
      <c r="CG221">
        <v>18.76159</v>
      </c>
      <c r="CH221">
        <v>18.7668</v>
      </c>
      <c r="CI221">
        <v>1199.999</v>
      </c>
      <c r="CJ221">
        <v>0</v>
      </c>
      <c r="CK221">
        <v>1</v>
      </c>
      <c r="CL221">
        <v>0</v>
      </c>
      <c r="CM221">
        <v>1.77036</v>
      </c>
      <c r="CN221">
        <v>0</v>
      </c>
      <c r="CO221">
        <v>63.77979999999999</v>
      </c>
      <c r="CP221">
        <v>6138.794</v>
      </c>
      <c r="CQ221">
        <v>37.2562</v>
      </c>
      <c r="CR221">
        <v>39.062</v>
      </c>
      <c r="CS221">
        <v>38.2059</v>
      </c>
      <c r="CT221">
        <v>37.687</v>
      </c>
      <c r="CU221">
        <v>37.5496</v>
      </c>
      <c r="CV221">
        <v>0</v>
      </c>
      <c r="CW221">
        <v>1199.999</v>
      </c>
      <c r="CX221">
        <v>0</v>
      </c>
      <c r="CY221">
        <v>1774682603</v>
      </c>
      <c r="CZ221">
        <v>0</v>
      </c>
      <c r="DA221">
        <v>1774666326.5</v>
      </c>
      <c r="DB221" t="s">
        <v>359</v>
      </c>
      <c r="DC221">
        <v>1774666322</v>
      </c>
      <c r="DD221">
        <v>1774666326.5</v>
      </c>
      <c r="DE221">
        <v>2</v>
      </c>
      <c r="DF221">
        <v>0.343</v>
      </c>
      <c r="DG221">
        <v>-0.026</v>
      </c>
      <c r="DH221">
        <v>-0.36</v>
      </c>
      <c r="DI221">
        <v>0.298</v>
      </c>
      <c r="DJ221">
        <v>420</v>
      </c>
      <c r="DK221">
        <v>22</v>
      </c>
      <c r="DL221">
        <v>0.17</v>
      </c>
      <c r="DM221">
        <v>0.02</v>
      </c>
      <c r="DN221">
        <v>-0.383220675</v>
      </c>
      <c r="DO221">
        <v>0.002834757973733941</v>
      </c>
      <c r="DP221">
        <v>0.02022974302776422</v>
      </c>
      <c r="DQ221">
        <v>1</v>
      </c>
      <c r="DR221">
        <v>-0.003884173075</v>
      </c>
      <c r="DS221">
        <v>-0.02595441866791745</v>
      </c>
      <c r="DT221">
        <v>0.002626217775997836</v>
      </c>
      <c r="DU221">
        <v>1</v>
      </c>
      <c r="DV221">
        <v>2</v>
      </c>
      <c r="DW221">
        <v>2</v>
      </c>
      <c r="DX221" t="s">
        <v>360</v>
      </c>
      <c r="DY221">
        <v>3.13045</v>
      </c>
      <c r="DZ221">
        <v>2.80672</v>
      </c>
      <c r="EA221">
        <v>0.09975299999999999</v>
      </c>
      <c r="EB221">
        <v>0.0994688</v>
      </c>
      <c r="EC221">
        <v>0.105859</v>
      </c>
      <c r="ED221">
        <v>0.105577</v>
      </c>
      <c r="EE221">
        <v>21149.2</v>
      </c>
      <c r="EF221">
        <v>27418.5</v>
      </c>
      <c r="EG221">
        <v>26447.6</v>
      </c>
      <c r="EH221">
        <v>32999.9</v>
      </c>
      <c r="EI221">
        <v>34929.7</v>
      </c>
      <c r="EJ221">
        <v>40310.3</v>
      </c>
      <c r="EK221">
        <v>41096.5</v>
      </c>
      <c r="EL221">
        <v>46059.2</v>
      </c>
      <c r="EM221">
        <v>2.03478</v>
      </c>
      <c r="EN221">
        <v>2.00015</v>
      </c>
      <c r="EO221">
        <v>0.104588</v>
      </c>
      <c r="EP221">
        <v>0</v>
      </c>
      <c r="EQ221">
        <v>25.5566</v>
      </c>
      <c r="ER221">
        <v>999.9</v>
      </c>
      <c r="ES221">
        <v>67.5</v>
      </c>
      <c r="ET221">
        <v>27.4</v>
      </c>
      <c r="EU221">
        <v>24.4813</v>
      </c>
      <c r="EV221">
        <v>61.1326</v>
      </c>
      <c r="EW221">
        <v>31.8109</v>
      </c>
      <c r="EX221">
        <v>1</v>
      </c>
      <c r="EY221">
        <v>0.293437</v>
      </c>
      <c r="EZ221">
        <v>0.40466</v>
      </c>
      <c r="FA221">
        <v>20.2786</v>
      </c>
      <c r="FB221">
        <v>5.18779</v>
      </c>
      <c r="FC221">
        <v>11.9441</v>
      </c>
      <c r="FD221">
        <v>4.95575</v>
      </c>
      <c r="FE221">
        <v>3.285</v>
      </c>
      <c r="FF221">
        <v>9999</v>
      </c>
      <c r="FG221">
        <v>9999</v>
      </c>
      <c r="FH221">
        <v>9999</v>
      </c>
      <c r="FI221">
        <v>999.9</v>
      </c>
      <c r="FJ221">
        <v>1.86127</v>
      </c>
      <c r="FK221">
        <v>1.86264</v>
      </c>
      <c r="FL221">
        <v>1.86005</v>
      </c>
      <c r="FM221">
        <v>1.85837</v>
      </c>
      <c r="FN221">
        <v>1.86213</v>
      </c>
      <c r="FO221">
        <v>1.85887</v>
      </c>
      <c r="FP221">
        <v>1.85791</v>
      </c>
      <c r="FQ221">
        <v>1.86081</v>
      </c>
      <c r="FR221">
        <v>0</v>
      </c>
      <c r="FS221">
        <v>0</v>
      </c>
      <c r="FT221">
        <v>0</v>
      </c>
      <c r="FU221">
        <v>4.5</v>
      </c>
      <c r="FV221" t="s">
        <v>361</v>
      </c>
      <c r="FW221" t="s">
        <v>362</v>
      </c>
      <c r="FX221" t="s">
        <v>363</v>
      </c>
      <c r="FY221" t="s">
        <v>364</v>
      </c>
      <c r="FZ221" t="s">
        <v>364</v>
      </c>
      <c r="GA221" t="s">
        <v>363</v>
      </c>
      <c r="GB221">
        <v>0</v>
      </c>
      <c r="GC221">
        <v>100</v>
      </c>
      <c r="GD221">
        <v>100</v>
      </c>
      <c r="GE221">
        <v>-0.361</v>
      </c>
      <c r="GF221">
        <v>0.2973</v>
      </c>
      <c r="GG221">
        <v>-1.589593225013521</v>
      </c>
      <c r="GH221">
        <v>0.00192992804097616</v>
      </c>
      <c r="GI221">
        <v>3.244687122451424E-06</v>
      </c>
      <c r="GJ221">
        <v>-2.087531120305573E-09</v>
      </c>
      <c r="GK221">
        <v>0.05776174702018427</v>
      </c>
      <c r="GL221">
        <v>0.005089068596103195</v>
      </c>
      <c r="GM221">
        <v>0.0003257216593697226</v>
      </c>
      <c r="GN221">
        <v>-1.562898368296355E-06</v>
      </c>
      <c r="GO221">
        <v>0</v>
      </c>
      <c r="GP221">
        <v>1257</v>
      </c>
      <c r="GQ221">
        <v>1</v>
      </c>
      <c r="GR221">
        <v>31</v>
      </c>
      <c r="GS221">
        <v>271.4</v>
      </c>
      <c r="GT221">
        <v>271.3</v>
      </c>
      <c r="GU221">
        <v>1.07788</v>
      </c>
      <c r="GV221">
        <v>2.38525</v>
      </c>
      <c r="GW221">
        <v>1.44775</v>
      </c>
      <c r="GX221">
        <v>2.20215</v>
      </c>
      <c r="GY221">
        <v>1.44653</v>
      </c>
      <c r="GZ221">
        <v>2.35474</v>
      </c>
      <c r="HA221">
        <v>33.1992</v>
      </c>
      <c r="HB221">
        <v>14.7099</v>
      </c>
      <c r="HC221">
        <v>18</v>
      </c>
      <c r="HD221">
        <v>531.7859999999999</v>
      </c>
      <c r="HE221">
        <v>522.813</v>
      </c>
      <c r="HF221">
        <v>24.9998</v>
      </c>
      <c r="HG221">
        <v>30.7359</v>
      </c>
      <c r="HH221">
        <v>30.0002</v>
      </c>
      <c r="HI221">
        <v>31.0889</v>
      </c>
      <c r="HJ221">
        <v>31.0928</v>
      </c>
      <c r="HK221">
        <v>21.5647</v>
      </c>
      <c r="HL221">
        <v>20.3331</v>
      </c>
      <c r="HM221">
        <v>100</v>
      </c>
      <c r="HN221">
        <v>25</v>
      </c>
      <c r="HO221">
        <v>420</v>
      </c>
      <c r="HP221">
        <v>21.5</v>
      </c>
      <c r="HQ221">
        <v>103.145</v>
      </c>
      <c r="HR221">
        <v>102.02</v>
      </c>
    </row>
    <row r="222" spans="1:226">
      <c r="A222">
        <v>204</v>
      </c>
      <c r="B222">
        <v>1774682608.5</v>
      </c>
      <c r="C222">
        <v>862.5</v>
      </c>
      <c r="D222" t="s">
        <v>770</v>
      </c>
      <c r="E222" t="s">
        <v>771</v>
      </c>
      <c r="F222">
        <v>5</v>
      </c>
      <c r="I222">
        <v>1774682605.6</v>
      </c>
      <c r="J222">
        <f>(K222)/1000</f>
        <v>0</v>
      </c>
      <c r="K222">
        <f>IF(BF222, AN222, AH222)</f>
        <v>0</v>
      </c>
      <c r="L222">
        <f>IF(BF222, AI222, AG222)</f>
        <v>0</v>
      </c>
      <c r="M222">
        <f>BH222 - IF(AU222&gt;1, L222*BB222*100.0/(AW222), 0)</f>
        <v>0</v>
      </c>
      <c r="N222">
        <f>((T222-J222/2)*M222-L222)/(T222+J222/2)</f>
        <v>0</v>
      </c>
      <c r="O222">
        <f>N222*(BO222+BP222)/1000.0</f>
        <v>0</v>
      </c>
      <c r="P222">
        <f>(BH222 - IF(AU222&gt;1, L222*BB222*100.0/(AW222), 0))*(BO222+BP222)/1000.0</f>
        <v>0</v>
      </c>
      <c r="Q222">
        <f>2.0/((1/S222-1/R222)+SIGN(S222)*SQRT((1/S222-1/R222)*(1/S222-1/R222) + 4*BC222/((BC222+1)*(BC222+1))*(2*1/S222*1/R222-1/R222*1/R222)))</f>
        <v>0</v>
      </c>
      <c r="R222">
        <f>IF(LEFT(BD222,1)&lt;&gt;"0",IF(LEFT(BD222,1)="1",3.0,BE222),$D$5+$E$5*(BV222*BO222/($K$5*1000))+$F$5*(BV222*BO222/($K$5*1000))*MAX(MIN(BB222,$J$5),$I$5)*MAX(MIN(BB222,$J$5),$I$5)+$G$5*MAX(MIN(BB222,$J$5),$I$5)*(BV222*BO222/($K$5*1000))+$H$5*(BV222*BO222/($K$5*1000))*(BV222*BO222/($K$5*1000)))</f>
        <v>0</v>
      </c>
      <c r="S222">
        <f>J222*(1000-(1000*0.61365*exp(17.502*W222/(240.97+W222))/(BO222+BP222)+BJ222)/2)/(1000*0.61365*exp(17.502*W222/(240.97+W222))/(BO222+BP222)-BJ222)</f>
        <v>0</v>
      </c>
      <c r="T222">
        <f>1/((BC222+1)/(Q222/1.6)+1/(R222/1.37)) + BC222/((BC222+1)/(Q222/1.6) + BC222/(R222/1.37))</f>
        <v>0</v>
      </c>
      <c r="U222">
        <f>(AX222*BA222)</f>
        <v>0</v>
      </c>
      <c r="V222">
        <f>(BQ222+(U222+2*0.95*5.67E-8*(((BQ222+$B$9)+273)^4-(BQ222+273)^4)-44100*J222)/(1.84*29.3*R222+8*0.95*5.67E-8*(BQ222+273)^3))</f>
        <v>0</v>
      </c>
      <c r="W222">
        <f>($C$9*BR222+$D$9*BS222+$E$9*V222)</f>
        <v>0</v>
      </c>
      <c r="X222">
        <f>0.61365*exp(17.502*W222/(240.97+W222))</f>
        <v>0</v>
      </c>
      <c r="Y222">
        <f>(Z222/AA222*100)</f>
        <v>0</v>
      </c>
      <c r="Z222">
        <f>BJ222*(BO222+BP222)/1000</f>
        <v>0</v>
      </c>
      <c r="AA222">
        <f>0.61365*exp(17.502*BQ222/(240.97+BQ222))</f>
        <v>0</v>
      </c>
      <c r="AB222">
        <f>(X222-BJ222*(BO222+BP222)/1000)</f>
        <v>0</v>
      </c>
      <c r="AC222">
        <f>(-J222*44100)</f>
        <v>0</v>
      </c>
      <c r="AD222">
        <f>2*29.3*R222*0.92*(BQ222-W222)</f>
        <v>0</v>
      </c>
      <c r="AE222">
        <f>2*0.95*5.67E-8*(((BQ222+$B$9)+273)^4-(W222+273)^4)</f>
        <v>0</v>
      </c>
      <c r="AF222">
        <f>U222+AE222+AC222+AD222</f>
        <v>0</v>
      </c>
      <c r="AG222">
        <f>BN222*AU222*(BI222-BH222*(1000-AU222*BK222)/(1000-AU222*BJ222))/(100*BB222)</f>
        <v>0</v>
      </c>
      <c r="AH222">
        <f>1000*BN222*AU222*(BJ222-BK222)/(100*BB222*(1000-AU222*BJ222))</f>
        <v>0</v>
      </c>
      <c r="AI222">
        <f>(AJ222 - AK222 - BO222*1E3/(8.314*(BQ222+273.15)) * AM222/BN222 * AL222) * BN222/(100*BB222) * (1000 - BK222)/1000</f>
        <v>0</v>
      </c>
      <c r="AJ222">
        <v>429.260063168143</v>
      </c>
      <c r="AK222">
        <v>428.8490121212123</v>
      </c>
      <c r="AL222">
        <v>1.440279226376036E-06</v>
      </c>
      <c r="AM222">
        <v>61.35787655002243</v>
      </c>
      <c r="AN222">
        <f>(AP222 - AO222 + BO222*1E3/(8.314*(BQ222+273.15)) * AR222/BN222 * AQ222) * BN222/(100*BB222) * 1000/(1000 - AP222)</f>
        <v>0</v>
      </c>
      <c r="AO222">
        <v>21.51322892324873</v>
      </c>
      <c r="AP222">
        <v>21.50370139860141</v>
      </c>
      <c r="AQ222">
        <v>-1.152609943107979E-06</v>
      </c>
      <c r="AR222">
        <v>91.88205700752289</v>
      </c>
      <c r="AS222">
        <v>0</v>
      </c>
      <c r="AT222">
        <v>0</v>
      </c>
      <c r="AU222">
        <f>IF(AS222*$H$15&gt;=AW222,1.0,(AW222/(AW222-AS222*$H$15)))</f>
        <v>0</v>
      </c>
      <c r="AV222">
        <f>(AU222-1)*100</f>
        <v>0</v>
      </c>
      <c r="AW222">
        <f>MAX(0,($B$15+$C$15*BV222)/(1+$D$15*BV222)*BO222/(BQ222+273)*$E$15)</f>
        <v>0</v>
      </c>
      <c r="AX222">
        <f>$B$13*BW222+$C$13*BX222+$F$13*CI222*(1-CL222)</f>
        <v>0</v>
      </c>
      <c r="AY222">
        <f>AX222*AZ222</f>
        <v>0</v>
      </c>
      <c r="AZ222">
        <f>($B$13*$D$11+$C$13*$D$11+$F$13*((CV222+CN222)/MAX(CV222+CN222+CW222, 0.1)*$I$11+CW222/MAX(CV222+CN222+CW222, 0.1)*$J$11))/($B$13+$C$13+$F$13)</f>
        <v>0</v>
      </c>
      <c r="BA222">
        <f>($B$13*$K$11+$C$13*$K$11+$F$13*((CV222+CN222)/MAX(CV222+CN222+CW222, 0.1)*$P$11+CW222/MAX(CV222+CN222+CW222, 0.1)*$Q$11))/($B$13+$C$13+$F$13)</f>
        <v>0</v>
      </c>
      <c r="BB222">
        <v>6</v>
      </c>
      <c r="BC222">
        <v>0.5</v>
      </c>
      <c r="BD222" t="s">
        <v>358</v>
      </c>
      <c r="BE222">
        <v>2</v>
      </c>
      <c r="BF222" t="b">
        <v>1</v>
      </c>
      <c r="BG222">
        <v>1774682605.6</v>
      </c>
      <c r="BH222">
        <v>419.6236</v>
      </c>
      <c r="BI222">
        <v>420.0215</v>
      </c>
      <c r="BJ222">
        <v>21.50478</v>
      </c>
      <c r="BK222">
        <v>21.51294</v>
      </c>
      <c r="BL222">
        <v>419.985</v>
      </c>
      <c r="BM222">
        <v>21.20751</v>
      </c>
      <c r="BN222">
        <v>500.0513</v>
      </c>
      <c r="BO222">
        <v>101.0199</v>
      </c>
      <c r="BP222">
        <v>0.10010741</v>
      </c>
      <c r="BQ222">
        <v>26.56746</v>
      </c>
      <c r="BR222">
        <v>27.26593</v>
      </c>
      <c r="BS222">
        <v>999.9</v>
      </c>
      <c r="BT222">
        <v>0</v>
      </c>
      <c r="BU222">
        <v>0</v>
      </c>
      <c r="BV222">
        <v>10003.675</v>
      </c>
      <c r="BW222">
        <v>0</v>
      </c>
      <c r="BX222">
        <v>0.3833920000000001</v>
      </c>
      <c r="BY222">
        <v>-0.3978942</v>
      </c>
      <c r="BZ222">
        <v>428.8459</v>
      </c>
      <c r="CA222">
        <v>429.2560999999999</v>
      </c>
      <c r="CB222">
        <v>-0.008171844000000001</v>
      </c>
      <c r="CC222">
        <v>420.0215</v>
      </c>
      <c r="CD222">
        <v>21.51294</v>
      </c>
      <c r="CE222">
        <v>2.172411</v>
      </c>
      <c r="CF222">
        <v>2.173237</v>
      </c>
      <c r="CG222">
        <v>18.76029</v>
      </c>
      <c r="CH222">
        <v>18.76638</v>
      </c>
      <c r="CI222">
        <v>1199.998</v>
      </c>
      <c r="CJ222">
        <v>0</v>
      </c>
      <c r="CK222">
        <v>1</v>
      </c>
      <c r="CL222">
        <v>0</v>
      </c>
      <c r="CM222">
        <v>1.9504</v>
      </c>
      <c r="CN222">
        <v>0</v>
      </c>
      <c r="CO222">
        <v>63.78315</v>
      </c>
      <c r="CP222">
        <v>6138.786000000001</v>
      </c>
      <c r="CQ222">
        <v>37.25</v>
      </c>
      <c r="CR222">
        <v>39.062</v>
      </c>
      <c r="CS222">
        <v>38.187</v>
      </c>
      <c r="CT222">
        <v>37.687</v>
      </c>
      <c r="CU222">
        <v>37.5062</v>
      </c>
      <c r="CV222">
        <v>0</v>
      </c>
      <c r="CW222">
        <v>1199.998</v>
      </c>
      <c r="CX222">
        <v>0</v>
      </c>
      <c r="CY222">
        <v>1774682606.6</v>
      </c>
      <c r="CZ222">
        <v>0</v>
      </c>
      <c r="DA222">
        <v>1774666326.5</v>
      </c>
      <c r="DB222" t="s">
        <v>359</v>
      </c>
      <c r="DC222">
        <v>1774666322</v>
      </c>
      <c r="DD222">
        <v>1774666326.5</v>
      </c>
      <c r="DE222">
        <v>2</v>
      </c>
      <c r="DF222">
        <v>0.343</v>
      </c>
      <c r="DG222">
        <v>-0.026</v>
      </c>
      <c r="DH222">
        <v>-0.36</v>
      </c>
      <c r="DI222">
        <v>0.298</v>
      </c>
      <c r="DJ222">
        <v>420</v>
      </c>
      <c r="DK222">
        <v>22</v>
      </c>
      <c r="DL222">
        <v>0.17</v>
      </c>
      <c r="DM222">
        <v>0.02</v>
      </c>
      <c r="DN222">
        <v>-0.389234125</v>
      </c>
      <c r="DO222">
        <v>-0.02591285178236308</v>
      </c>
      <c r="DP222">
        <v>0.02206113472170856</v>
      </c>
      <c r="DQ222">
        <v>1</v>
      </c>
      <c r="DR222">
        <v>-0.005439949774999999</v>
      </c>
      <c r="DS222">
        <v>-0.02292142485928706</v>
      </c>
      <c r="DT222">
        <v>0.002338974712286448</v>
      </c>
      <c r="DU222">
        <v>1</v>
      </c>
      <c r="DV222">
        <v>2</v>
      </c>
      <c r="DW222">
        <v>2</v>
      </c>
      <c r="DX222" t="s">
        <v>360</v>
      </c>
      <c r="DY222">
        <v>3.13053</v>
      </c>
      <c r="DZ222">
        <v>2.8064</v>
      </c>
      <c r="EA222">
        <v>0.0997536</v>
      </c>
      <c r="EB222">
        <v>0.0994758</v>
      </c>
      <c r="EC222">
        <v>0.105855</v>
      </c>
      <c r="ED222">
        <v>0.105575</v>
      </c>
      <c r="EE222">
        <v>21149.1</v>
      </c>
      <c r="EF222">
        <v>27418.2</v>
      </c>
      <c r="EG222">
        <v>26447.6</v>
      </c>
      <c r="EH222">
        <v>32999.7</v>
      </c>
      <c r="EI222">
        <v>34929.6</v>
      </c>
      <c r="EJ222">
        <v>40310.6</v>
      </c>
      <c r="EK222">
        <v>41096.3</v>
      </c>
      <c r="EL222">
        <v>46059.4</v>
      </c>
      <c r="EM222">
        <v>2.03492</v>
      </c>
      <c r="EN222">
        <v>2.00015</v>
      </c>
      <c r="EO222">
        <v>0.104345</v>
      </c>
      <c r="EP222">
        <v>0</v>
      </c>
      <c r="EQ222">
        <v>25.555</v>
      </c>
      <c r="ER222">
        <v>999.9</v>
      </c>
      <c r="ES222">
        <v>67.5</v>
      </c>
      <c r="ET222">
        <v>27.4</v>
      </c>
      <c r="EU222">
        <v>24.4822</v>
      </c>
      <c r="EV222">
        <v>61.1826</v>
      </c>
      <c r="EW222">
        <v>31.7548</v>
      </c>
      <c r="EX222">
        <v>1</v>
      </c>
      <c r="EY222">
        <v>0.293384</v>
      </c>
      <c r="EZ222">
        <v>0.403622</v>
      </c>
      <c r="FA222">
        <v>20.2785</v>
      </c>
      <c r="FB222">
        <v>5.18794</v>
      </c>
      <c r="FC222">
        <v>11.9441</v>
      </c>
      <c r="FD222">
        <v>4.9557</v>
      </c>
      <c r="FE222">
        <v>3.285</v>
      </c>
      <c r="FF222">
        <v>9999</v>
      </c>
      <c r="FG222">
        <v>9999</v>
      </c>
      <c r="FH222">
        <v>9999</v>
      </c>
      <c r="FI222">
        <v>999.9</v>
      </c>
      <c r="FJ222">
        <v>1.86127</v>
      </c>
      <c r="FK222">
        <v>1.86265</v>
      </c>
      <c r="FL222">
        <v>1.86005</v>
      </c>
      <c r="FM222">
        <v>1.85837</v>
      </c>
      <c r="FN222">
        <v>1.86215</v>
      </c>
      <c r="FO222">
        <v>1.85888</v>
      </c>
      <c r="FP222">
        <v>1.85791</v>
      </c>
      <c r="FQ222">
        <v>1.86081</v>
      </c>
      <c r="FR222">
        <v>0</v>
      </c>
      <c r="FS222">
        <v>0</v>
      </c>
      <c r="FT222">
        <v>0</v>
      </c>
      <c r="FU222">
        <v>4.5</v>
      </c>
      <c r="FV222" t="s">
        <v>361</v>
      </c>
      <c r="FW222" t="s">
        <v>362</v>
      </c>
      <c r="FX222" t="s">
        <v>363</v>
      </c>
      <c r="FY222" t="s">
        <v>364</v>
      </c>
      <c r="FZ222" t="s">
        <v>364</v>
      </c>
      <c r="GA222" t="s">
        <v>363</v>
      </c>
      <c r="GB222">
        <v>0</v>
      </c>
      <c r="GC222">
        <v>100</v>
      </c>
      <c r="GD222">
        <v>100</v>
      </c>
      <c r="GE222">
        <v>-0.362</v>
      </c>
      <c r="GF222">
        <v>0.2972</v>
      </c>
      <c r="GG222">
        <v>-1.589593225013521</v>
      </c>
      <c r="GH222">
        <v>0.00192992804097616</v>
      </c>
      <c r="GI222">
        <v>3.244687122451424E-06</v>
      </c>
      <c r="GJ222">
        <v>-2.087531120305573E-09</v>
      </c>
      <c r="GK222">
        <v>0.05776174702018427</v>
      </c>
      <c r="GL222">
        <v>0.005089068596103195</v>
      </c>
      <c r="GM222">
        <v>0.0003257216593697226</v>
      </c>
      <c r="GN222">
        <v>-1.562898368296355E-06</v>
      </c>
      <c r="GO222">
        <v>0</v>
      </c>
      <c r="GP222">
        <v>1257</v>
      </c>
      <c r="GQ222">
        <v>1</v>
      </c>
      <c r="GR222">
        <v>31</v>
      </c>
      <c r="GS222">
        <v>271.4</v>
      </c>
      <c r="GT222">
        <v>271.4</v>
      </c>
      <c r="GU222">
        <v>1.07788</v>
      </c>
      <c r="GV222">
        <v>2.38892</v>
      </c>
      <c r="GW222">
        <v>1.44775</v>
      </c>
      <c r="GX222">
        <v>2.20337</v>
      </c>
      <c r="GY222">
        <v>1.44653</v>
      </c>
      <c r="GZ222">
        <v>2.34253</v>
      </c>
      <c r="HA222">
        <v>33.1992</v>
      </c>
      <c r="HB222">
        <v>14.7099</v>
      </c>
      <c r="HC222">
        <v>18</v>
      </c>
      <c r="HD222">
        <v>531.881</v>
      </c>
      <c r="HE222">
        <v>522.8150000000001</v>
      </c>
      <c r="HF222">
        <v>24.9997</v>
      </c>
      <c r="HG222">
        <v>30.7359</v>
      </c>
      <c r="HH222">
        <v>30</v>
      </c>
      <c r="HI222">
        <v>31.0889</v>
      </c>
      <c r="HJ222">
        <v>31.093</v>
      </c>
      <c r="HK222">
        <v>21.563</v>
      </c>
      <c r="HL222">
        <v>20.3331</v>
      </c>
      <c r="HM222">
        <v>100</v>
      </c>
      <c r="HN222">
        <v>25</v>
      </c>
      <c r="HO222">
        <v>420</v>
      </c>
      <c r="HP222">
        <v>21.5</v>
      </c>
      <c r="HQ222">
        <v>103.144</v>
      </c>
      <c r="HR222">
        <v>102.02</v>
      </c>
    </row>
    <row r="223" spans="1:226">
      <c r="A223">
        <v>205</v>
      </c>
      <c r="B223">
        <v>1774682612.5</v>
      </c>
      <c r="C223">
        <v>866.5</v>
      </c>
      <c r="D223" t="s">
        <v>772</v>
      </c>
      <c r="E223" t="s">
        <v>773</v>
      </c>
      <c r="F223">
        <v>5</v>
      </c>
      <c r="I223">
        <v>1774682609.6</v>
      </c>
      <c r="J223">
        <f>(K223)/1000</f>
        <v>0</v>
      </c>
      <c r="K223">
        <f>IF(BF223, AN223, AH223)</f>
        <v>0</v>
      </c>
      <c r="L223">
        <f>IF(BF223, AI223, AG223)</f>
        <v>0</v>
      </c>
      <c r="M223">
        <f>BH223 - IF(AU223&gt;1, L223*BB223*100.0/(AW223), 0)</f>
        <v>0</v>
      </c>
      <c r="N223">
        <f>((T223-J223/2)*M223-L223)/(T223+J223/2)</f>
        <v>0</v>
      </c>
      <c r="O223">
        <f>N223*(BO223+BP223)/1000.0</f>
        <v>0</v>
      </c>
      <c r="P223">
        <f>(BH223 - IF(AU223&gt;1, L223*BB223*100.0/(AW223), 0))*(BO223+BP223)/1000.0</f>
        <v>0</v>
      </c>
      <c r="Q223">
        <f>2.0/((1/S223-1/R223)+SIGN(S223)*SQRT((1/S223-1/R223)*(1/S223-1/R223) + 4*BC223/((BC223+1)*(BC223+1))*(2*1/S223*1/R223-1/R223*1/R223)))</f>
        <v>0</v>
      </c>
      <c r="R223">
        <f>IF(LEFT(BD223,1)&lt;&gt;"0",IF(LEFT(BD223,1)="1",3.0,BE223),$D$5+$E$5*(BV223*BO223/($K$5*1000))+$F$5*(BV223*BO223/($K$5*1000))*MAX(MIN(BB223,$J$5),$I$5)*MAX(MIN(BB223,$J$5),$I$5)+$G$5*MAX(MIN(BB223,$J$5),$I$5)*(BV223*BO223/($K$5*1000))+$H$5*(BV223*BO223/($K$5*1000))*(BV223*BO223/($K$5*1000)))</f>
        <v>0</v>
      </c>
      <c r="S223">
        <f>J223*(1000-(1000*0.61365*exp(17.502*W223/(240.97+W223))/(BO223+BP223)+BJ223)/2)/(1000*0.61365*exp(17.502*W223/(240.97+W223))/(BO223+BP223)-BJ223)</f>
        <v>0</v>
      </c>
      <c r="T223">
        <f>1/((BC223+1)/(Q223/1.6)+1/(R223/1.37)) + BC223/((BC223+1)/(Q223/1.6) + BC223/(R223/1.37))</f>
        <v>0</v>
      </c>
      <c r="U223">
        <f>(AX223*BA223)</f>
        <v>0</v>
      </c>
      <c r="V223">
        <f>(BQ223+(U223+2*0.95*5.67E-8*(((BQ223+$B$9)+273)^4-(BQ223+273)^4)-44100*J223)/(1.84*29.3*R223+8*0.95*5.67E-8*(BQ223+273)^3))</f>
        <v>0</v>
      </c>
      <c r="W223">
        <f>($C$9*BR223+$D$9*BS223+$E$9*V223)</f>
        <v>0</v>
      </c>
      <c r="X223">
        <f>0.61365*exp(17.502*W223/(240.97+W223))</f>
        <v>0</v>
      </c>
      <c r="Y223">
        <f>(Z223/AA223*100)</f>
        <v>0</v>
      </c>
      <c r="Z223">
        <f>BJ223*(BO223+BP223)/1000</f>
        <v>0</v>
      </c>
      <c r="AA223">
        <f>0.61365*exp(17.502*BQ223/(240.97+BQ223))</f>
        <v>0</v>
      </c>
      <c r="AB223">
        <f>(X223-BJ223*(BO223+BP223)/1000)</f>
        <v>0</v>
      </c>
      <c r="AC223">
        <f>(-J223*44100)</f>
        <v>0</v>
      </c>
      <c r="AD223">
        <f>2*29.3*R223*0.92*(BQ223-W223)</f>
        <v>0</v>
      </c>
      <c r="AE223">
        <f>2*0.95*5.67E-8*(((BQ223+$B$9)+273)^4-(W223+273)^4)</f>
        <v>0</v>
      </c>
      <c r="AF223">
        <f>U223+AE223+AC223+AD223</f>
        <v>0</v>
      </c>
      <c r="AG223">
        <f>BN223*AU223*(BI223-BH223*(1000-AU223*BK223)/(1000-AU223*BJ223))/(100*BB223)</f>
        <v>0</v>
      </c>
      <c r="AH223">
        <f>1000*BN223*AU223*(BJ223-BK223)/(100*BB223*(1000-AU223*BJ223))</f>
        <v>0</v>
      </c>
      <c r="AI223">
        <f>(AJ223 - AK223 - BO223*1E3/(8.314*(BQ223+273.15)) * AM223/BN223 * AL223) * BN223/(100*BB223) * (1000 - BK223)/1000</f>
        <v>0</v>
      </c>
      <c r="AJ223">
        <v>429.2777754692868</v>
      </c>
      <c r="AK223">
        <v>428.8332060606058</v>
      </c>
      <c r="AL223">
        <v>-1.013446342546757E-05</v>
      </c>
      <c r="AM223">
        <v>61.35787655002243</v>
      </c>
      <c r="AN223">
        <f>(AP223 - AO223 + BO223*1E3/(8.314*(BQ223+273.15)) * AR223/BN223 * AQ223) * BN223/(100*BB223) * 1000/(1000 - AP223)</f>
        <v>0</v>
      </c>
      <c r="AO223">
        <v>21.51242056136268</v>
      </c>
      <c r="AP223">
        <v>21.50334825174827</v>
      </c>
      <c r="AQ223">
        <v>7.525391380159337E-07</v>
      </c>
      <c r="AR223">
        <v>91.88205700752289</v>
      </c>
      <c r="AS223">
        <v>0</v>
      </c>
      <c r="AT223">
        <v>0</v>
      </c>
      <c r="AU223">
        <f>IF(AS223*$H$15&gt;=AW223,1.0,(AW223/(AW223-AS223*$H$15)))</f>
        <v>0</v>
      </c>
      <c r="AV223">
        <f>(AU223-1)*100</f>
        <v>0</v>
      </c>
      <c r="AW223">
        <f>MAX(0,($B$15+$C$15*BV223)/(1+$D$15*BV223)*BO223/(BQ223+273)*$E$15)</f>
        <v>0</v>
      </c>
      <c r="AX223">
        <f>$B$13*BW223+$C$13*BX223+$F$13*CI223*(1-CL223)</f>
        <v>0</v>
      </c>
      <c r="AY223">
        <f>AX223*AZ223</f>
        <v>0</v>
      </c>
      <c r="AZ223">
        <f>($B$13*$D$11+$C$13*$D$11+$F$13*((CV223+CN223)/MAX(CV223+CN223+CW223, 0.1)*$I$11+CW223/MAX(CV223+CN223+CW223, 0.1)*$J$11))/($B$13+$C$13+$F$13)</f>
        <v>0</v>
      </c>
      <c r="BA223">
        <f>($B$13*$K$11+$C$13*$K$11+$F$13*((CV223+CN223)/MAX(CV223+CN223+CW223, 0.1)*$P$11+CW223/MAX(CV223+CN223+CW223, 0.1)*$Q$11))/($B$13+$C$13+$F$13)</f>
        <v>0</v>
      </c>
      <c r="BB223">
        <v>6</v>
      </c>
      <c r="BC223">
        <v>0.5</v>
      </c>
      <c r="BD223" t="s">
        <v>358</v>
      </c>
      <c r="BE223">
        <v>2</v>
      </c>
      <c r="BF223" t="b">
        <v>1</v>
      </c>
      <c r="BG223">
        <v>1774682609.6</v>
      </c>
      <c r="BH223">
        <v>419.6218999999999</v>
      </c>
      <c r="BI223">
        <v>420.0362</v>
      </c>
      <c r="BJ223">
        <v>21.50396</v>
      </c>
      <c r="BK223">
        <v>21.51272</v>
      </c>
      <c r="BL223">
        <v>419.9833</v>
      </c>
      <c r="BM223">
        <v>21.20671</v>
      </c>
      <c r="BN223">
        <v>500.0252</v>
      </c>
      <c r="BO223">
        <v>101.0192</v>
      </c>
      <c r="BP223">
        <v>0.09998965</v>
      </c>
      <c r="BQ223">
        <v>26.56517</v>
      </c>
      <c r="BR223">
        <v>27.26264</v>
      </c>
      <c r="BS223">
        <v>999.9</v>
      </c>
      <c r="BT223">
        <v>0</v>
      </c>
      <c r="BU223">
        <v>0</v>
      </c>
      <c r="BV223">
        <v>9995.496999999999</v>
      </c>
      <c r="BW223">
        <v>0</v>
      </c>
      <c r="BX223">
        <v>0.3833920000000001</v>
      </c>
      <c r="BY223">
        <v>-0.4144347</v>
      </c>
      <c r="BZ223">
        <v>428.8437</v>
      </c>
      <c r="CA223">
        <v>429.271</v>
      </c>
      <c r="CB223">
        <v>-0.008770561</v>
      </c>
      <c r="CC223">
        <v>420.0362</v>
      </c>
      <c r="CD223">
        <v>21.51272</v>
      </c>
      <c r="CE223">
        <v>2.172312</v>
      </c>
      <c r="CF223">
        <v>2.173199</v>
      </c>
      <c r="CG223">
        <v>18.75955</v>
      </c>
      <c r="CH223">
        <v>18.76609</v>
      </c>
      <c r="CI223">
        <v>1200.001</v>
      </c>
      <c r="CJ223">
        <v>0</v>
      </c>
      <c r="CK223">
        <v>1</v>
      </c>
      <c r="CL223">
        <v>0</v>
      </c>
      <c r="CM223">
        <v>1.91602</v>
      </c>
      <c r="CN223">
        <v>0</v>
      </c>
      <c r="CO223">
        <v>63.76869000000001</v>
      </c>
      <c r="CP223">
        <v>6138.793</v>
      </c>
      <c r="CQ223">
        <v>37.25</v>
      </c>
      <c r="CR223">
        <v>39.062</v>
      </c>
      <c r="CS223">
        <v>38.187</v>
      </c>
      <c r="CT223">
        <v>37.687</v>
      </c>
      <c r="CU223">
        <v>37.5</v>
      </c>
      <c r="CV223">
        <v>0</v>
      </c>
      <c r="CW223">
        <v>1200.001</v>
      </c>
      <c r="CX223">
        <v>0</v>
      </c>
      <c r="CY223">
        <v>1774682610.8</v>
      </c>
      <c r="CZ223">
        <v>0</v>
      </c>
      <c r="DA223">
        <v>1774666326.5</v>
      </c>
      <c r="DB223" t="s">
        <v>359</v>
      </c>
      <c r="DC223">
        <v>1774666322</v>
      </c>
      <c r="DD223">
        <v>1774666326.5</v>
      </c>
      <c r="DE223">
        <v>2</v>
      </c>
      <c r="DF223">
        <v>0.343</v>
      </c>
      <c r="DG223">
        <v>-0.026</v>
      </c>
      <c r="DH223">
        <v>-0.36</v>
      </c>
      <c r="DI223">
        <v>0.298</v>
      </c>
      <c r="DJ223">
        <v>420</v>
      </c>
      <c r="DK223">
        <v>22</v>
      </c>
      <c r="DL223">
        <v>0.17</v>
      </c>
      <c r="DM223">
        <v>0.02</v>
      </c>
      <c r="DN223">
        <v>-0.3964416</v>
      </c>
      <c r="DO223">
        <v>-0.05509888930581563</v>
      </c>
      <c r="DP223">
        <v>0.02351979563984347</v>
      </c>
      <c r="DQ223">
        <v>1</v>
      </c>
      <c r="DR223">
        <v>-0.006824637250000001</v>
      </c>
      <c r="DS223">
        <v>-0.01622984251407128</v>
      </c>
      <c r="DT223">
        <v>0.001703489087597845</v>
      </c>
      <c r="DU223">
        <v>1</v>
      </c>
      <c r="DV223">
        <v>2</v>
      </c>
      <c r="DW223">
        <v>2</v>
      </c>
      <c r="DX223" t="s">
        <v>360</v>
      </c>
      <c r="DY223">
        <v>3.13046</v>
      </c>
      <c r="DZ223">
        <v>2.80637</v>
      </c>
      <c r="EA223">
        <v>0.09974769999999999</v>
      </c>
      <c r="EB223">
        <v>0.099467</v>
      </c>
      <c r="EC223">
        <v>0.105853</v>
      </c>
      <c r="ED223">
        <v>0.105573</v>
      </c>
      <c r="EE223">
        <v>21148.8</v>
      </c>
      <c r="EF223">
        <v>27418</v>
      </c>
      <c r="EG223">
        <v>26447</v>
      </c>
      <c r="EH223">
        <v>32999.2</v>
      </c>
      <c r="EI223">
        <v>34929.3</v>
      </c>
      <c r="EJ223">
        <v>40309.7</v>
      </c>
      <c r="EK223">
        <v>41095.8</v>
      </c>
      <c r="EL223">
        <v>46058.3</v>
      </c>
      <c r="EM223">
        <v>2.0348</v>
      </c>
      <c r="EN223">
        <v>2.00038</v>
      </c>
      <c r="EO223">
        <v>0.104308</v>
      </c>
      <c r="EP223">
        <v>0</v>
      </c>
      <c r="EQ223">
        <v>25.5523</v>
      </c>
      <c r="ER223">
        <v>999.9</v>
      </c>
      <c r="ES223">
        <v>67.5</v>
      </c>
      <c r="ET223">
        <v>27.4</v>
      </c>
      <c r="EU223">
        <v>24.4832</v>
      </c>
      <c r="EV223">
        <v>60.8726</v>
      </c>
      <c r="EW223">
        <v>31.6787</v>
      </c>
      <c r="EX223">
        <v>1</v>
      </c>
      <c r="EY223">
        <v>0.293275</v>
      </c>
      <c r="EZ223">
        <v>0.40268</v>
      </c>
      <c r="FA223">
        <v>20.2784</v>
      </c>
      <c r="FB223">
        <v>5.18794</v>
      </c>
      <c r="FC223">
        <v>11.9441</v>
      </c>
      <c r="FD223">
        <v>4.9557</v>
      </c>
      <c r="FE223">
        <v>3.285</v>
      </c>
      <c r="FF223">
        <v>9999</v>
      </c>
      <c r="FG223">
        <v>9999</v>
      </c>
      <c r="FH223">
        <v>9999</v>
      </c>
      <c r="FI223">
        <v>999.9</v>
      </c>
      <c r="FJ223">
        <v>1.86127</v>
      </c>
      <c r="FK223">
        <v>1.86264</v>
      </c>
      <c r="FL223">
        <v>1.86005</v>
      </c>
      <c r="FM223">
        <v>1.85837</v>
      </c>
      <c r="FN223">
        <v>1.86217</v>
      </c>
      <c r="FO223">
        <v>1.85886</v>
      </c>
      <c r="FP223">
        <v>1.85791</v>
      </c>
      <c r="FQ223">
        <v>1.86081</v>
      </c>
      <c r="FR223">
        <v>0</v>
      </c>
      <c r="FS223">
        <v>0</v>
      </c>
      <c r="FT223">
        <v>0</v>
      </c>
      <c r="FU223">
        <v>4.5</v>
      </c>
      <c r="FV223" t="s">
        <v>361</v>
      </c>
      <c r="FW223" t="s">
        <v>362</v>
      </c>
      <c r="FX223" t="s">
        <v>363</v>
      </c>
      <c r="FY223" t="s">
        <v>364</v>
      </c>
      <c r="FZ223" t="s">
        <v>364</v>
      </c>
      <c r="GA223" t="s">
        <v>363</v>
      </c>
      <c r="GB223">
        <v>0</v>
      </c>
      <c r="GC223">
        <v>100</v>
      </c>
      <c r="GD223">
        <v>100</v>
      </c>
      <c r="GE223">
        <v>-0.362</v>
      </c>
      <c r="GF223">
        <v>0.2973</v>
      </c>
      <c r="GG223">
        <v>-1.589593225013521</v>
      </c>
      <c r="GH223">
        <v>0.00192992804097616</v>
      </c>
      <c r="GI223">
        <v>3.244687122451424E-06</v>
      </c>
      <c r="GJ223">
        <v>-2.087531120305573E-09</v>
      </c>
      <c r="GK223">
        <v>0.05776174702018427</v>
      </c>
      <c r="GL223">
        <v>0.005089068596103195</v>
      </c>
      <c r="GM223">
        <v>0.0003257216593697226</v>
      </c>
      <c r="GN223">
        <v>-1.562898368296355E-06</v>
      </c>
      <c r="GO223">
        <v>0</v>
      </c>
      <c r="GP223">
        <v>1257</v>
      </c>
      <c r="GQ223">
        <v>1</v>
      </c>
      <c r="GR223">
        <v>31</v>
      </c>
      <c r="GS223">
        <v>271.5</v>
      </c>
      <c r="GT223">
        <v>271.4</v>
      </c>
      <c r="GU223">
        <v>1.07788</v>
      </c>
      <c r="GV223">
        <v>2.39502</v>
      </c>
      <c r="GW223">
        <v>1.44775</v>
      </c>
      <c r="GX223">
        <v>2.20337</v>
      </c>
      <c r="GY223">
        <v>1.44653</v>
      </c>
      <c r="GZ223">
        <v>2.27539</v>
      </c>
      <c r="HA223">
        <v>33.2216</v>
      </c>
      <c r="HB223">
        <v>14.7012</v>
      </c>
      <c r="HC223">
        <v>18</v>
      </c>
      <c r="HD223">
        <v>531.802</v>
      </c>
      <c r="HE223">
        <v>522.989</v>
      </c>
      <c r="HF223">
        <v>24.9997</v>
      </c>
      <c r="HG223">
        <v>30.7359</v>
      </c>
      <c r="HH223">
        <v>30.0001</v>
      </c>
      <c r="HI223">
        <v>31.0889</v>
      </c>
      <c r="HJ223">
        <v>31.0955</v>
      </c>
      <c r="HK223">
        <v>21.5614</v>
      </c>
      <c r="HL223">
        <v>20.3331</v>
      </c>
      <c r="HM223">
        <v>100</v>
      </c>
      <c r="HN223">
        <v>25</v>
      </c>
      <c r="HO223">
        <v>420</v>
      </c>
      <c r="HP223">
        <v>21.5</v>
      </c>
      <c r="HQ223">
        <v>103.143</v>
      </c>
      <c r="HR223">
        <v>102.018</v>
      </c>
    </row>
    <row r="224" spans="1:226">
      <c r="A224">
        <v>206</v>
      </c>
      <c r="B224">
        <v>1774682616.5</v>
      </c>
      <c r="C224">
        <v>870.5</v>
      </c>
      <c r="D224" t="s">
        <v>774</v>
      </c>
      <c r="E224" t="s">
        <v>775</v>
      </c>
      <c r="F224">
        <v>5</v>
      </c>
      <c r="I224">
        <v>1774682613.6</v>
      </c>
      <c r="J224">
        <f>(K224)/1000</f>
        <v>0</v>
      </c>
      <c r="K224">
        <f>IF(BF224, AN224, AH224)</f>
        <v>0</v>
      </c>
      <c r="L224">
        <f>IF(BF224, AI224, AG224)</f>
        <v>0</v>
      </c>
      <c r="M224">
        <f>BH224 - IF(AU224&gt;1, L224*BB224*100.0/(AW224), 0)</f>
        <v>0</v>
      </c>
      <c r="N224">
        <f>((T224-J224/2)*M224-L224)/(T224+J224/2)</f>
        <v>0</v>
      </c>
      <c r="O224">
        <f>N224*(BO224+BP224)/1000.0</f>
        <v>0</v>
      </c>
      <c r="P224">
        <f>(BH224 - IF(AU224&gt;1, L224*BB224*100.0/(AW224), 0))*(BO224+BP224)/1000.0</f>
        <v>0</v>
      </c>
      <c r="Q224">
        <f>2.0/((1/S224-1/R224)+SIGN(S224)*SQRT((1/S224-1/R224)*(1/S224-1/R224) + 4*BC224/((BC224+1)*(BC224+1))*(2*1/S224*1/R224-1/R224*1/R224)))</f>
        <v>0</v>
      </c>
      <c r="R224">
        <f>IF(LEFT(BD224,1)&lt;&gt;"0",IF(LEFT(BD224,1)="1",3.0,BE224),$D$5+$E$5*(BV224*BO224/($K$5*1000))+$F$5*(BV224*BO224/($K$5*1000))*MAX(MIN(BB224,$J$5),$I$5)*MAX(MIN(BB224,$J$5),$I$5)+$G$5*MAX(MIN(BB224,$J$5),$I$5)*(BV224*BO224/($K$5*1000))+$H$5*(BV224*BO224/($K$5*1000))*(BV224*BO224/($K$5*1000)))</f>
        <v>0</v>
      </c>
      <c r="S224">
        <f>J224*(1000-(1000*0.61365*exp(17.502*W224/(240.97+W224))/(BO224+BP224)+BJ224)/2)/(1000*0.61365*exp(17.502*W224/(240.97+W224))/(BO224+BP224)-BJ224)</f>
        <v>0</v>
      </c>
      <c r="T224">
        <f>1/((BC224+1)/(Q224/1.6)+1/(R224/1.37)) + BC224/((BC224+1)/(Q224/1.6) + BC224/(R224/1.37))</f>
        <v>0</v>
      </c>
      <c r="U224">
        <f>(AX224*BA224)</f>
        <v>0</v>
      </c>
      <c r="V224">
        <f>(BQ224+(U224+2*0.95*5.67E-8*(((BQ224+$B$9)+273)^4-(BQ224+273)^4)-44100*J224)/(1.84*29.3*R224+8*0.95*5.67E-8*(BQ224+273)^3))</f>
        <v>0</v>
      </c>
      <c r="W224">
        <f>($C$9*BR224+$D$9*BS224+$E$9*V224)</f>
        <v>0</v>
      </c>
      <c r="X224">
        <f>0.61365*exp(17.502*W224/(240.97+W224))</f>
        <v>0</v>
      </c>
      <c r="Y224">
        <f>(Z224/AA224*100)</f>
        <v>0</v>
      </c>
      <c r="Z224">
        <f>BJ224*(BO224+BP224)/1000</f>
        <v>0</v>
      </c>
      <c r="AA224">
        <f>0.61365*exp(17.502*BQ224/(240.97+BQ224))</f>
        <v>0</v>
      </c>
      <c r="AB224">
        <f>(X224-BJ224*(BO224+BP224)/1000)</f>
        <v>0</v>
      </c>
      <c r="AC224">
        <f>(-J224*44100)</f>
        <v>0</v>
      </c>
      <c r="AD224">
        <f>2*29.3*R224*0.92*(BQ224-W224)</f>
        <v>0</v>
      </c>
      <c r="AE224">
        <f>2*0.95*5.67E-8*(((BQ224+$B$9)+273)^4-(W224+273)^4)</f>
        <v>0</v>
      </c>
      <c r="AF224">
        <f>U224+AE224+AC224+AD224</f>
        <v>0</v>
      </c>
      <c r="AG224">
        <f>BN224*AU224*(BI224-BH224*(1000-AU224*BK224)/(1000-AU224*BJ224))/(100*BB224)</f>
        <v>0</v>
      </c>
      <c r="AH224">
        <f>1000*BN224*AU224*(BJ224-BK224)/(100*BB224*(1000-AU224*BJ224))</f>
        <v>0</v>
      </c>
      <c r="AI224">
        <f>(AJ224 - AK224 - BO224*1E3/(8.314*(BQ224+273.15)) * AM224/BN224 * AL224) * BN224/(100*BB224) * (1000 - BK224)/1000</f>
        <v>0</v>
      </c>
      <c r="AJ224">
        <v>429.2383548045408</v>
      </c>
      <c r="AK224">
        <v>428.8331575757575</v>
      </c>
      <c r="AL224">
        <v>2.440921995771858E-06</v>
      </c>
      <c r="AM224">
        <v>61.35787655002243</v>
      </c>
      <c r="AN224">
        <f>(AP224 - AO224 + BO224*1E3/(8.314*(BQ224+273.15)) * AR224/BN224 * AQ224) * BN224/(100*BB224) * 1000/(1000 - AP224)</f>
        <v>0</v>
      </c>
      <c r="AO224">
        <v>21.51267154221988</v>
      </c>
      <c r="AP224">
        <v>21.50165384615386</v>
      </c>
      <c r="AQ224">
        <v>-1.492579902102372E-06</v>
      </c>
      <c r="AR224">
        <v>91.88205700752289</v>
      </c>
      <c r="AS224">
        <v>0</v>
      </c>
      <c r="AT224">
        <v>0</v>
      </c>
      <c r="AU224">
        <f>IF(AS224*$H$15&gt;=AW224,1.0,(AW224/(AW224-AS224*$H$15)))</f>
        <v>0</v>
      </c>
      <c r="AV224">
        <f>(AU224-1)*100</f>
        <v>0</v>
      </c>
      <c r="AW224">
        <f>MAX(0,($B$15+$C$15*BV224)/(1+$D$15*BV224)*BO224/(BQ224+273)*$E$15)</f>
        <v>0</v>
      </c>
      <c r="AX224">
        <f>$B$13*BW224+$C$13*BX224+$F$13*CI224*(1-CL224)</f>
        <v>0</v>
      </c>
      <c r="AY224">
        <f>AX224*AZ224</f>
        <v>0</v>
      </c>
      <c r="AZ224">
        <f>($B$13*$D$11+$C$13*$D$11+$F$13*((CV224+CN224)/MAX(CV224+CN224+CW224, 0.1)*$I$11+CW224/MAX(CV224+CN224+CW224, 0.1)*$J$11))/($B$13+$C$13+$F$13)</f>
        <v>0</v>
      </c>
      <c r="BA224">
        <f>($B$13*$K$11+$C$13*$K$11+$F$13*((CV224+CN224)/MAX(CV224+CN224+CW224, 0.1)*$P$11+CW224/MAX(CV224+CN224+CW224, 0.1)*$Q$11))/($B$13+$C$13+$F$13)</f>
        <v>0</v>
      </c>
      <c r="BB224">
        <v>6</v>
      </c>
      <c r="BC224">
        <v>0.5</v>
      </c>
      <c r="BD224" t="s">
        <v>358</v>
      </c>
      <c r="BE224">
        <v>2</v>
      </c>
      <c r="BF224" t="b">
        <v>1</v>
      </c>
      <c r="BG224">
        <v>1774682613.6</v>
      </c>
      <c r="BH224">
        <v>419.6128</v>
      </c>
      <c r="BI224">
        <v>420.0087</v>
      </c>
      <c r="BJ224">
        <v>21.5025</v>
      </c>
      <c r="BK224">
        <v>21.51286</v>
      </c>
      <c r="BL224">
        <v>419.9742</v>
      </c>
      <c r="BM224">
        <v>21.20528</v>
      </c>
      <c r="BN224">
        <v>500.0208</v>
      </c>
      <c r="BO224">
        <v>101.0191</v>
      </c>
      <c r="BP224">
        <v>0.10001718</v>
      </c>
      <c r="BQ224">
        <v>26.5623</v>
      </c>
      <c r="BR224">
        <v>27.25757</v>
      </c>
      <c r="BS224">
        <v>999.9</v>
      </c>
      <c r="BT224">
        <v>0</v>
      </c>
      <c r="BU224">
        <v>0</v>
      </c>
      <c r="BV224">
        <v>9991.432000000001</v>
      </c>
      <c r="BW224">
        <v>0</v>
      </c>
      <c r="BX224">
        <v>0.3833920000000001</v>
      </c>
      <c r="BY224">
        <v>-0.3959716</v>
      </c>
      <c r="BZ224">
        <v>428.8339000000001</v>
      </c>
      <c r="CA224">
        <v>429.2429</v>
      </c>
      <c r="CB224">
        <v>-0.010345657</v>
      </c>
      <c r="CC224">
        <v>420.0087</v>
      </c>
      <c r="CD224">
        <v>21.51286</v>
      </c>
      <c r="CE224">
        <v>2.172166</v>
      </c>
      <c r="CF224">
        <v>2.17321</v>
      </c>
      <c r="CG224">
        <v>18.75849</v>
      </c>
      <c r="CH224">
        <v>18.76618</v>
      </c>
      <c r="CI224">
        <v>1200.004</v>
      </c>
      <c r="CJ224">
        <v>0</v>
      </c>
      <c r="CK224">
        <v>1</v>
      </c>
      <c r="CL224">
        <v>0</v>
      </c>
      <c r="CM224">
        <v>1.9439</v>
      </c>
      <c r="CN224">
        <v>0</v>
      </c>
      <c r="CO224">
        <v>63.76446</v>
      </c>
      <c r="CP224">
        <v>6138.819</v>
      </c>
      <c r="CQ224">
        <v>37.25</v>
      </c>
      <c r="CR224">
        <v>39.062</v>
      </c>
      <c r="CS224">
        <v>38.187</v>
      </c>
      <c r="CT224">
        <v>37.687</v>
      </c>
      <c r="CU224">
        <v>37.5</v>
      </c>
      <c r="CV224">
        <v>0</v>
      </c>
      <c r="CW224">
        <v>1200.004</v>
      </c>
      <c r="CX224">
        <v>0</v>
      </c>
      <c r="CY224">
        <v>1774682615</v>
      </c>
      <c r="CZ224">
        <v>0</v>
      </c>
      <c r="DA224">
        <v>1774666326.5</v>
      </c>
      <c r="DB224" t="s">
        <v>359</v>
      </c>
      <c r="DC224">
        <v>1774666322</v>
      </c>
      <c r="DD224">
        <v>1774666326.5</v>
      </c>
      <c r="DE224">
        <v>2</v>
      </c>
      <c r="DF224">
        <v>0.343</v>
      </c>
      <c r="DG224">
        <v>-0.026</v>
      </c>
      <c r="DH224">
        <v>-0.36</v>
      </c>
      <c r="DI224">
        <v>0.298</v>
      </c>
      <c r="DJ224">
        <v>420</v>
      </c>
      <c r="DK224">
        <v>22</v>
      </c>
      <c r="DL224">
        <v>0.17</v>
      </c>
      <c r="DM224">
        <v>0.02</v>
      </c>
      <c r="DN224">
        <v>-0.396143225</v>
      </c>
      <c r="DO224">
        <v>-0.0472486491557213</v>
      </c>
      <c r="DP224">
        <v>0.02383999567584639</v>
      </c>
      <c r="DQ224">
        <v>1</v>
      </c>
      <c r="DR224">
        <v>-0.00791545225</v>
      </c>
      <c r="DS224">
        <v>-0.01779048551594746</v>
      </c>
      <c r="DT224">
        <v>0.00183250239977672</v>
      </c>
      <c r="DU224">
        <v>1</v>
      </c>
      <c r="DV224">
        <v>2</v>
      </c>
      <c r="DW224">
        <v>2</v>
      </c>
      <c r="DX224" t="s">
        <v>360</v>
      </c>
      <c r="DY224">
        <v>3.13045</v>
      </c>
      <c r="DZ224">
        <v>2.8064</v>
      </c>
      <c r="EA224">
        <v>0.0997511</v>
      </c>
      <c r="EB224">
        <v>0.0994681</v>
      </c>
      <c r="EC224">
        <v>0.105848</v>
      </c>
      <c r="ED224">
        <v>0.105576</v>
      </c>
      <c r="EE224">
        <v>21148.9</v>
      </c>
      <c r="EF224">
        <v>27418.1</v>
      </c>
      <c r="EG224">
        <v>26447.2</v>
      </c>
      <c r="EH224">
        <v>32999.3</v>
      </c>
      <c r="EI224">
        <v>34929.6</v>
      </c>
      <c r="EJ224">
        <v>40309.9</v>
      </c>
      <c r="EK224">
        <v>41095.9</v>
      </c>
      <c r="EL224">
        <v>46058.7</v>
      </c>
      <c r="EM224">
        <v>2.03472</v>
      </c>
      <c r="EN224">
        <v>2.0004</v>
      </c>
      <c r="EO224">
        <v>0.103842</v>
      </c>
      <c r="EP224">
        <v>0</v>
      </c>
      <c r="EQ224">
        <v>25.5502</v>
      </c>
      <c r="ER224">
        <v>999.9</v>
      </c>
      <c r="ES224">
        <v>67.5</v>
      </c>
      <c r="ET224">
        <v>27.4</v>
      </c>
      <c r="EU224">
        <v>24.4833</v>
      </c>
      <c r="EV224">
        <v>60.7426</v>
      </c>
      <c r="EW224">
        <v>31.6146</v>
      </c>
      <c r="EX224">
        <v>1</v>
      </c>
      <c r="EY224">
        <v>0.293455</v>
      </c>
      <c r="EZ224">
        <v>0.40241</v>
      </c>
      <c r="FA224">
        <v>20.2785</v>
      </c>
      <c r="FB224">
        <v>5.18794</v>
      </c>
      <c r="FC224">
        <v>11.9441</v>
      </c>
      <c r="FD224">
        <v>4.95575</v>
      </c>
      <c r="FE224">
        <v>3.285</v>
      </c>
      <c r="FF224">
        <v>9999</v>
      </c>
      <c r="FG224">
        <v>9999</v>
      </c>
      <c r="FH224">
        <v>9999</v>
      </c>
      <c r="FI224">
        <v>999.9</v>
      </c>
      <c r="FJ224">
        <v>1.86127</v>
      </c>
      <c r="FK224">
        <v>1.86264</v>
      </c>
      <c r="FL224">
        <v>1.86005</v>
      </c>
      <c r="FM224">
        <v>1.85837</v>
      </c>
      <c r="FN224">
        <v>1.86216</v>
      </c>
      <c r="FO224">
        <v>1.85886</v>
      </c>
      <c r="FP224">
        <v>1.85791</v>
      </c>
      <c r="FQ224">
        <v>1.86081</v>
      </c>
      <c r="FR224">
        <v>0</v>
      </c>
      <c r="FS224">
        <v>0</v>
      </c>
      <c r="FT224">
        <v>0</v>
      </c>
      <c r="FU224">
        <v>4.5</v>
      </c>
      <c r="FV224" t="s">
        <v>361</v>
      </c>
      <c r="FW224" t="s">
        <v>362</v>
      </c>
      <c r="FX224" t="s">
        <v>363</v>
      </c>
      <c r="FY224" t="s">
        <v>364</v>
      </c>
      <c r="FZ224" t="s">
        <v>364</v>
      </c>
      <c r="GA224" t="s">
        <v>363</v>
      </c>
      <c r="GB224">
        <v>0</v>
      </c>
      <c r="GC224">
        <v>100</v>
      </c>
      <c r="GD224">
        <v>100</v>
      </c>
      <c r="GE224">
        <v>-0.361</v>
      </c>
      <c r="GF224">
        <v>0.2973</v>
      </c>
      <c r="GG224">
        <v>-1.589593225013521</v>
      </c>
      <c r="GH224">
        <v>0.00192992804097616</v>
      </c>
      <c r="GI224">
        <v>3.244687122451424E-06</v>
      </c>
      <c r="GJ224">
        <v>-2.087531120305573E-09</v>
      </c>
      <c r="GK224">
        <v>0.05776174702018427</v>
      </c>
      <c r="GL224">
        <v>0.005089068596103195</v>
      </c>
      <c r="GM224">
        <v>0.0003257216593697226</v>
      </c>
      <c r="GN224">
        <v>-1.562898368296355E-06</v>
      </c>
      <c r="GO224">
        <v>0</v>
      </c>
      <c r="GP224">
        <v>1257</v>
      </c>
      <c r="GQ224">
        <v>1</v>
      </c>
      <c r="GR224">
        <v>31</v>
      </c>
      <c r="GS224">
        <v>271.6</v>
      </c>
      <c r="GT224">
        <v>271.5</v>
      </c>
      <c r="GU224">
        <v>1.07788</v>
      </c>
      <c r="GV224">
        <v>2.40234</v>
      </c>
      <c r="GW224">
        <v>1.44775</v>
      </c>
      <c r="GX224">
        <v>2.20337</v>
      </c>
      <c r="GY224">
        <v>1.44653</v>
      </c>
      <c r="GZ224">
        <v>2.24854</v>
      </c>
      <c r="HA224">
        <v>33.1992</v>
      </c>
      <c r="HB224">
        <v>14.7012</v>
      </c>
      <c r="HC224">
        <v>18</v>
      </c>
      <c r="HD224">
        <v>531.768</v>
      </c>
      <c r="HE224">
        <v>523.006</v>
      </c>
      <c r="HF224">
        <v>24.9998</v>
      </c>
      <c r="HG224">
        <v>30.7362</v>
      </c>
      <c r="HH224">
        <v>30.0001</v>
      </c>
      <c r="HI224">
        <v>31.0906</v>
      </c>
      <c r="HJ224">
        <v>31.0955</v>
      </c>
      <c r="HK224">
        <v>21.5615</v>
      </c>
      <c r="HL224">
        <v>20.3331</v>
      </c>
      <c r="HM224">
        <v>100</v>
      </c>
      <c r="HN224">
        <v>25</v>
      </c>
      <c r="HO224">
        <v>420</v>
      </c>
      <c r="HP224">
        <v>21.5</v>
      </c>
      <c r="HQ224">
        <v>103.143</v>
      </c>
      <c r="HR224">
        <v>102.018</v>
      </c>
    </row>
    <row r="225" spans="1:226">
      <c r="A225">
        <v>207</v>
      </c>
      <c r="B225">
        <v>1774682620.5</v>
      </c>
      <c r="C225">
        <v>874.5</v>
      </c>
      <c r="D225" t="s">
        <v>776</v>
      </c>
      <c r="E225" t="s">
        <v>777</v>
      </c>
      <c r="F225">
        <v>5</v>
      </c>
      <c r="I225">
        <v>1774682617.6</v>
      </c>
      <c r="J225">
        <f>(K225)/1000</f>
        <v>0</v>
      </c>
      <c r="K225">
        <f>IF(BF225, AN225, AH225)</f>
        <v>0</v>
      </c>
      <c r="L225">
        <f>IF(BF225, AI225, AG225)</f>
        <v>0</v>
      </c>
      <c r="M225">
        <f>BH225 - IF(AU225&gt;1, L225*BB225*100.0/(AW225), 0)</f>
        <v>0</v>
      </c>
      <c r="N225">
        <f>((T225-J225/2)*M225-L225)/(T225+J225/2)</f>
        <v>0</v>
      </c>
      <c r="O225">
        <f>N225*(BO225+BP225)/1000.0</f>
        <v>0</v>
      </c>
      <c r="P225">
        <f>(BH225 - IF(AU225&gt;1, L225*BB225*100.0/(AW225), 0))*(BO225+BP225)/1000.0</f>
        <v>0</v>
      </c>
      <c r="Q225">
        <f>2.0/((1/S225-1/R225)+SIGN(S225)*SQRT((1/S225-1/R225)*(1/S225-1/R225) + 4*BC225/((BC225+1)*(BC225+1))*(2*1/S225*1/R225-1/R225*1/R225)))</f>
        <v>0</v>
      </c>
      <c r="R225">
        <f>IF(LEFT(BD225,1)&lt;&gt;"0",IF(LEFT(BD225,1)="1",3.0,BE225),$D$5+$E$5*(BV225*BO225/($K$5*1000))+$F$5*(BV225*BO225/($K$5*1000))*MAX(MIN(BB225,$J$5),$I$5)*MAX(MIN(BB225,$J$5),$I$5)+$G$5*MAX(MIN(BB225,$J$5),$I$5)*(BV225*BO225/($K$5*1000))+$H$5*(BV225*BO225/($K$5*1000))*(BV225*BO225/($K$5*1000)))</f>
        <v>0</v>
      </c>
      <c r="S225">
        <f>J225*(1000-(1000*0.61365*exp(17.502*W225/(240.97+W225))/(BO225+BP225)+BJ225)/2)/(1000*0.61365*exp(17.502*W225/(240.97+W225))/(BO225+BP225)-BJ225)</f>
        <v>0</v>
      </c>
      <c r="T225">
        <f>1/((BC225+1)/(Q225/1.6)+1/(R225/1.37)) + BC225/((BC225+1)/(Q225/1.6) + BC225/(R225/1.37))</f>
        <v>0</v>
      </c>
      <c r="U225">
        <f>(AX225*BA225)</f>
        <v>0</v>
      </c>
      <c r="V225">
        <f>(BQ225+(U225+2*0.95*5.67E-8*(((BQ225+$B$9)+273)^4-(BQ225+273)^4)-44100*J225)/(1.84*29.3*R225+8*0.95*5.67E-8*(BQ225+273)^3))</f>
        <v>0</v>
      </c>
      <c r="W225">
        <f>($C$9*BR225+$D$9*BS225+$E$9*V225)</f>
        <v>0</v>
      </c>
      <c r="X225">
        <f>0.61365*exp(17.502*W225/(240.97+W225))</f>
        <v>0</v>
      </c>
      <c r="Y225">
        <f>(Z225/AA225*100)</f>
        <v>0</v>
      </c>
      <c r="Z225">
        <f>BJ225*(BO225+BP225)/1000</f>
        <v>0</v>
      </c>
      <c r="AA225">
        <f>0.61365*exp(17.502*BQ225/(240.97+BQ225))</f>
        <v>0</v>
      </c>
      <c r="AB225">
        <f>(X225-BJ225*(BO225+BP225)/1000)</f>
        <v>0</v>
      </c>
      <c r="AC225">
        <f>(-J225*44100)</f>
        <v>0</v>
      </c>
      <c r="AD225">
        <f>2*29.3*R225*0.92*(BQ225-W225)</f>
        <v>0</v>
      </c>
      <c r="AE225">
        <f>2*0.95*5.67E-8*(((BQ225+$B$9)+273)^4-(W225+273)^4)</f>
        <v>0</v>
      </c>
      <c r="AF225">
        <f>U225+AE225+AC225+AD225</f>
        <v>0</v>
      </c>
      <c r="AG225">
        <f>BN225*AU225*(BI225-BH225*(1000-AU225*BK225)/(1000-AU225*BJ225))/(100*BB225)</f>
        <v>0</v>
      </c>
      <c r="AH225">
        <f>1000*BN225*AU225*(BJ225-BK225)/(100*BB225*(1000-AU225*BJ225))</f>
        <v>0</v>
      </c>
      <c r="AI225">
        <f>(AJ225 - AK225 - BO225*1E3/(8.314*(BQ225+273.15)) * AM225/BN225 * AL225) * BN225/(100*BB225) * (1000 - BK225)/1000</f>
        <v>0</v>
      </c>
      <c r="AJ225">
        <v>429.2310495480037</v>
      </c>
      <c r="AK225">
        <v>428.8366848484848</v>
      </c>
      <c r="AL225">
        <v>2.242575552136917E-06</v>
      </c>
      <c r="AM225">
        <v>61.35787655002243</v>
      </c>
      <c r="AN225">
        <f>(AP225 - AO225 + BO225*1E3/(8.314*(BQ225+273.15)) * AR225/BN225 * AQ225) * BN225/(100*BB225) * 1000/(1000 - AP225)</f>
        <v>0</v>
      </c>
      <c r="AO225">
        <v>21.5131682569503</v>
      </c>
      <c r="AP225">
        <v>21.50437552447552</v>
      </c>
      <c r="AQ225">
        <v>2.344009069851113E-07</v>
      </c>
      <c r="AR225">
        <v>91.88205700752289</v>
      </c>
      <c r="AS225">
        <v>0</v>
      </c>
      <c r="AT225">
        <v>0</v>
      </c>
      <c r="AU225">
        <f>IF(AS225*$H$15&gt;=AW225,1.0,(AW225/(AW225-AS225*$H$15)))</f>
        <v>0</v>
      </c>
      <c r="AV225">
        <f>(AU225-1)*100</f>
        <v>0</v>
      </c>
      <c r="AW225">
        <f>MAX(0,($B$15+$C$15*BV225)/(1+$D$15*BV225)*BO225/(BQ225+273)*$E$15)</f>
        <v>0</v>
      </c>
      <c r="AX225">
        <f>$B$13*BW225+$C$13*BX225+$F$13*CI225*(1-CL225)</f>
        <v>0</v>
      </c>
      <c r="AY225">
        <f>AX225*AZ225</f>
        <v>0</v>
      </c>
      <c r="AZ225">
        <f>($B$13*$D$11+$C$13*$D$11+$F$13*((CV225+CN225)/MAX(CV225+CN225+CW225, 0.1)*$I$11+CW225/MAX(CV225+CN225+CW225, 0.1)*$J$11))/($B$13+$C$13+$F$13)</f>
        <v>0</v>
      </c>
      <c r="BA225">
        <f>($B$13*$K$11+$C$13*$K$11+$F$13*((CV225+CN225)/MAX(CV225+CN225+CW225, 0.1)*$P$11+CW225/MAX(CV225+CN225+CW225, 0.1)*$Q$11))/($B$13+$C$13+$F$13)</f>
        <v>0</v>
      </c>
      <c r="BB225">
        <v>6</v>
      </c>
      <c r="BC225">
        <v>0.5</v>
      </c>
      <c r="BD225" t="s">
        <v>358</v>
      </c>
      <c r="BE225">
        <v>2</v>
      </c>
      <c r="BF225" t="b">
        <v>1</v>
      </c>
      <c r="BG225">
        <v>1774682617.6</v>
      </c>
      <c r="BH225">
        <v>419.6166</v>
      </c>
      <c r="BI225">
        <v>420.0003</v>
      </c>
      <c r="BJ225">
        <v>21.50286</v>
      </c>
      <c r="BK225">
        <v>21.51307</v>
      </c>
      <c r="BL225">
        <v>419.9778</v>
      </c>
      <c r="BM225">
        <v>21.20562</v>
      </c>
      <c r="BN225">
        <v>500.0076</v>
      </c>
      <c r="BO225">
        <v>101.0188</v>
      </c>
      <c r="BP225">
        <v>0.09995080000000001</v>
      </c>
      <c r="BQ225">
        <v>26.55802</v>
      </c>
      <c r="BR225">
        <v>27.25007</v>
      </c>
      <c r="BS225">
        <v>999.9</v>
      </c>
      <c r="BT225">
        <v>0</v>
      </c>
      <c r="BU225">
        <v>0</v>
      </c>
      <c r="BV225">
        <v>10002.132</v>
      </c>
      <c r="BW225">
        <v>0</v>
      </c>
      <c r="BX225">
        <v>0.3833920000000001</v>
      </c>
      <c r="BY225">
        <v>-0.3839415</v>
      </c>
      <c r="BZ225">
        <v>428.8376999999999</v>
      </c>
      <c r="CA225">
        <v>429.2347</v>
      </c>
      <c r="CB225">
        <v>-0.010202225</v>
      </c>
      <c r="CC225">
        <v>420.0003</v>
      </c>
      <c r="CD225">
        <v>21.51307</v>
      </c>
      <c r="CE225">
        <v>2.172194</v>
      </c>
      <c r="CF225">
        <v>2.173224</v>
      </c>
      <c r="CG225">
        <v>18.7587</v>
      </c>
      <c r="CH225">
        <v>18.7663</v>
      </c>
      <c r="CI225">
        <v>1200.003</v>
      </c>
      <c r="CJ225">
        <v>0</v>
      </c>
      <c r="CK225">
        <v>1</v>
      </c>
      <c r="CL225">
        <v>0</v>
      </c>
      <c r="CM225">
        <v>2.05351</v>
      </c>
      <c r="CN225">
        <v>0</v>
      </c>
      <c r="CO225">
        <v>63.72687</v>
      </c>
      <c r="CP225">
        <v>6138.808</v>
      </c>
      <c r="CQ225">
        <v>37.2311</v>
      </c>
      <c r="CR225">
        <v>39.062</v>
      </c>
      <c r="CS225">
        <v>38.187</v>
      </c>
      <c r="CT225">
        <v>37.6622</v>
      </c>
      <c r="CU225">
        <v>37.5</v>
      </c>
      <c r="CV225">
        <v>0</v>
      </c>
      <c r="CW225">
        <v>1200.003</v>
      </c>
      <c r="CX225">
        <v>0</v>
      </c>
      <c r="CY225">
        <v>1774682618.6</v>
      </c>
      <c r="CZ225">
        <v>0</v>
      </c>
      <c r="DA225">
        <v>1774666326.5</v>
      </c>
      <c r="DB225" t="s">
        <v>359</v>
      </c>
      <c r="DC225">
        <v>1774666322</v>
      </c>
      <c r="DD225">
        <v>1774666326.5</v>
      </c>
      <c r="DE225">
        <v>2</v>
      </c>
      <c r="DF225">
        <v>0.343</v>
      </c>
      <c r="DG225">
        <v>-0.026</v>
      </c>
      <c r="DH225">
        <v>-0.36</v>
      </c>
      <c r="DI225">
        <v>0.298</v>
      </c>
      <c r="DJ225">
        <v>420</v>
      </c>
      <c r="DK225">
        <v>22</v>
      </c>
      <c r="DL225">
        <v>0.17</v>
      </c>
      <c r="DM225">
        <v>0.02</v>
      </c>
      <c r="DN225">
        <v>-0.39172885</v>
      </c>
      <c r="DO225">
        <v>-0.05205305065666</v>
      </c>
      <c r="DP225">
        <v>0.02426602776058537</v>
      </c>
      <c r="DQ225">
        <v>1</v>
      </c>
      <c r="DR225">
        <v>-0.0089684055</v>
      </c>
      <c r="DS225">
        <v>-0.01205964135084427</v>
      </c>
      <c r="DT225">
        <v>0.001367680440139344</v>
      </c>
      <c r="DU225">
        <v>1</v>
      </c>
      <c r="DV225">
        <v>2</v>
      </c>
      <c r="DW225">
        <v>2</v>
      </c>
      <c r="DX225" t="s">
        <v>360</v>
      </c>
      <c r="DY225">
        <v>3.13049</v>
      </c>
      <c r="DZ225">
        <v>2.80644</v>
      </c>
      <c r="EA225">
        <v>0.0997488</v>
      </c>
      <c r="EB225">
        <v>0.0994608</v>
      </c>
      <c r="EC225">
        <v>0.105854</v>
      </c>
      <c r="ED225">
        <v>0.105572</v>
      </c>
      <c r="EE225">
        <v>21148.9</v>
      </c>
      <c r="EF225">
        <v>27418.2</v>
      </c>
      <c r="EG225">
        <v>26447.2</v>
      </c>
      <c r="EH225">
        <v>32999.2</v>
      </c>
      <c r="EI225">
        <v>34929.5</v>
      </c>
      <c r="EJ225">
        <v>40309.9</v>
      </c>
      <c r="EK225">
        <v>41096</v>
      </c>
      <c r="EL225">
        <v>46058.5</v>
      </c>
      <c r="EM225">
        <v>2.03482</v>
      </c>
      <c r="EN225">
        <v>2.0003</v>
      </c>
      <c r="EO225">
        <v>0.104215</v>
      </c>
      <c r="EP225">
        <v>0</v>
      </c>
      <c r="EQ225">
        <v>25.548</v>
      </c>
      <c r="ER225">
        <v>999.9</v>
      </c>
      <c r="ES225">
        <v>67.5</v>
      </c>
      <c r="ET225">
        <v>27.4</v>
      </c>
      <c r="EU225">
        <v>24.484</v>
      </c>
      <c r="EV225">
        <v>61.0626</v>
      </c>
      <c r="EW225">
        <v>31.5385</v>
      </c>
      <c r="EX225">
        <v>1</v>
      </c>
      <c r="EY225">
        <v>0.29344</v>
      </c>
      <c r="EZ225">
        <v>0.401574</v>
      </c>
      <c r="FA225">
        <v>20.2786</v>
      </c>
      <c r="FB225">
        <v>5.18794</v>
      </c>
      <c r="FC225">
        <v>11.9441</v>
      </c>
      <c r="FD225">
        <v>4.9558</v>
      </c>
      <c r="FE225">
        <v>3.285</v>
      </c>
      <c r="FF225">
        <v>9999</v>
      </c>
      <c r="FG225">
        <v>9999</v>
      </c>
      <c r="FH225">
        <v>9999</v>
      </c>
      <c r="FI225">
        <v>999.9</v>
      </c>
      <c r="FJ225">
        <v>1.86127</v>
      </c>
      <c r="FK225">
        <v>1.86264</v>
      </c>
      <c r="FL225">
        <v>1.86005</v>
      </c>
      <c r="FM225">
        <v>1.85837</v>
      </c>
      <c r="FN225">
        <v>1.86217</v>
      </c>
      <c r="FO225">
        <v>1.85886</v>
      </c>
      <c r="FP225">
        <v>1.85791</v>
      </c>
      <c r="FQ225">
        <v>1.86081</v>
      </c>
      <c r="FR225">
        <v>0</v>
      </c>
      <c r="FS225">
        <v>0</v>
      </c>
      <c r="FT225">
        <v>0</v>
      </c>
      <c r="FU225">
        <v>4.5</v>
      </c>
      <c r="FV225" t="s">
        <v>361</v>
      </c>
      <c r="FW225" t="s">
        <v>362</v>
      </c>
      <c r="FX225" t="s">
        <v>363</v>
      </c>
      <c r="FY225" t="s">
        <v>364</v>
      </c>
      <c r="FZ225" t="s">
        <v>364</v>
      </c>
      <c r="GA225" t="s">
        <v>363</v>
      </c>
      <c r="GB225">
        <v>0</v>
      </c>
      <c r="GC225">
        <v>100</v>
      </c>
      <c r="GD225">
        <v>100</v>
      </c>
      <c r="GE225">
        <v>-0.361</v>
      </c>
      <c r="GF225">
        <v>0.2973</v>
      </c>
      <c r="GG225">
        <v>-1.589593225013521</v>
      </c>
      <c r="GH225">
        <v>0.00192992804097616</v>
      </c>
      <c r="GI225">
        <v>3.244687122451424E-06</v>
      </c>
      <c r="GJ225">
        <v>-2.087531120305573E-09</v>
      </c>
      <c r="GK225">
        <v>0.05776174702018427</v>
      </c>
      <c r="GL225">
        <v>0.005089068596103195</v>
      </c>
      <c r="GM225">
        <v>0.0003257216593697226</v>
      </c>
      <c r="GN225">
        <v>-1.562898368296355E-06</v>
      </c>
      <c r="GO225">
        <v>0</v>
      </c>
      <c r="GP225">
        <v>1257</v>
      </c>
      <c r="GQ225">
        <v>1</v>
      </c>
      <c r="GR225">
        <v>31</v>
      </c>
      <c r="GS225">
        <v>271.6</v>
      </c>
      <c r="GT225">
        <v>271.6</v>
      </c>
      <c r="GU225">
        <v>1.07788</v>
      </c>
      <c r="GV225">
        <v>2.40112</v>
      </c>
      <c r="GW225">
        <v>1.44775</v>
      </c>
      <c r="GX225">
        <v>2.20337</v>
      </c>
      <c r="GY225">
        <v>1.44653</v>
      </c>
      <c r="GZ225">
        <v>2.29492</v>
      </c>
      <c r="HA225">
        <v>33.2216</v>
      </c>
      <c r="HB225">
        <v>14.7012</v>
      </c>
      <c r="HC225">
        <v>18</v>
      </c>
      <c r="HD225">
        <v>531.84</v>
      </c>
      <c r="HE225">
        <v>522.938</v>
      </c>
      <c r="HF225">
        <v>24.9997</v>
      </c>
      <c r="HG225">
        <v>30.7386</v>
      </c>
      <c r="HH225">
        <v>30.0001</v>
      </c>
      <c r="HI225">
        <v>31.0916</v>
      </c>
      <c r="HJ225">
        <v>31.0955</v>
      </c>
      <c r="HK225">
        <v>21.5622</v>
      </c>
      <c r="HL225">
        <v>20.3331</v>
      </c>
      <c r="HM225">
        <v>100</v>
      </c>
      <c r="HN225">
        <v>25</v>
      </c>
      <c r="HO225">
        <v>420</v>
      </c>
      <c r="HP225">
        <v>21.5</v>
      </c>
      <c r="HQ225">
        <v>103.143</v>
      </c>
      <c r="HR225">
        <v>102.018</v>
      </c>
    </row>
    <row r="226" spans="1:226">
      <c r="A226">
        <v>208</v>
      </c>
      <c r="B226">
        <v>1774682624.5</v>
      </c>
      <c r="C226">
        <v>878.5</v>
      </c>
      <c r="D226" t="s">
        <v>778</v>
      </c>
      <c r="E226" t="s">
        <v>779</v>
      </c>
      <c r="F226">
        <v>5</v>
      </c>
      <c r="I226">
        <v>1774682621.6</v>
      </c>
      <c r="J226">
        <f>(K226)/1000</f>
        <v>0</v>
      </c>
      <c r="K226">
        <f>IF(BF226, AN226, AH226)</f>
        <v>0</v>
      </c>
      <c r="L226">
        <f>IF(BF226, AI226, AG226)</f>
        <v>0</v>
      </c>
      <c r="M226">
        <f>BH226 - IF(AU226&gt;1, L226*BB226*100.0/(AW226), 0)</f>
        <v>0</v>
      </c>
      <c r="N226">
        <f>((T226-J226/2)*M226-L226)/(T226+J226/2)</f>
        <v>0</v>
      </c>
      <c r="O226">
        <f>N226*(BO226+BP226)/1000.0</f>
        <v>0</v>
      </c>
      <c r="P226">
        <f>(BH226 - IF(AU226&gt;1, L226*BB226*100.0/(AW226), 0))*(BO226+BP226)/1000.0</f>
        <v>0</v>
      </c>
      <c r="Q226">
        <f>2.0/((1/S226-1/R226)+SIGN(S226)*SQRT((1/S226-1/R226)*(1/S226-1/R226) + 4*BC226/((BC226+1)*(BC226+1))*(2*1/S226*1/R226-1/R226*1/R226)))</f>
        <v>0</v>
      </c>
      <c r="R226">
        <f>IF(LEFT(BD226,1)&lt;&gt;"0",IF(LEFT(BD226,1)="1",3.0,BE226),$D$5+$E$5*(BV226*BO226/($K$5*1000))+$F$5*(BV226*BO226/($K$5*1000))*MAX(MIN(BB226,$J$5),$I$5)*MAX(MIN(BB226,$J$5),$I$5)+$G$5*MAX(MIN(BB226,$J$5),$I$5)*(BV226*BO226/($K$5*1000))+$H$5*(BV226*BO226/($K$5*1000))*(BV226*BO226/($K$5*1000)))</f>
        <v>0</v>
      </c>
      <c r="S226">
        <f>J226*(1000-(1000*0.61365*exp(17.502*W226/(240.97+W226))/(BO226+BP226)+BJ226)/2)/(1000*0.61365*exp(17.502*W226/(240.97+W226))/(BO226+BP226)-BJ226)</f>
        <v>0</v>
      </c>
      <c r="T226">
        <f>1/((BC226+1)/(Q226/1.6)+1/(R226/1.37)) + BC226/((BC226+1)/(Q226/1.6) + BC226/(R226/1.37))</f>
        <v>0</v>
      </c>
      <c r="U226">
        <f>(AX226*BA226)</f>
        <v>0</v>
      </c>
      <c r="V226">
        <f>(BQ226+(U226+2*0.95*5.67E-8*(((BQ226+$B$9)+273)^4-(BQ226+273)^4)-44100*J226)/(1.84*29.3*R226+8*0.95*5.67E-8*(BQ226+273)^3))</f>
        <v>0</v>
      </c>
      <c r="W226">
        <f>($C$9*BR226+$D$9*BS226+$E$9*V226)</f>
        <v>0</v>
      </c>
      <c r="X226">
        <f>0.61365*exp(17.502*W226/(240.97+W226))</f>
        <v>0</v>
      </c>
      <c r="Y226">
        <f>(Z226/AA226*100)</f>
        <v>0</v>
      </c>
      <c r="Z226">
        <f>BJ226*(BO226+BP226)/1000</f>
        <v>0</v>
      </c>
      <c r="AA226">
        <f>0.61365*exp(17.502*BQ226/(240.97+BQ226))</f>
        <v>0</v>
      </c>
      <c r="AB226">
        <f>(X226-BJ226*(BO226+BP226)/1000)</f>
        <v>0</v>
      </c>
      <c r="AC226">
        <f>(-J226*44100)</f>
        <v>0</v>
      </c>
      <c r="AD226">
        <f>2*29.3*R226*0.92*(BQ226-W226)</f>
        <v>0</v>
      </c>
      <c r="AE226">
        <f>2*0.95*5.67E-8*(((BQ226+$B$9)+273)^4-(W226+273)^4)</f>
        <v>0</v>
      </c>
      <c r="AF226">
        <f>U226+AE226+AC226+AD226</f>
        <v>0</v>
      </c>
      <c r="AG226">
        <f>BN226*AU226*(BI226-BH226*(1000-AU226*BK226)/(1000-AU226*BJ226))/(100*BB226)</f>
        <v>0</v>
      </c>
      <c r="AH226">
        <f>1000*BN226*AU226*(BJ226-BK226)/(100*BB226*(1000-AU226*BJ226))</f>
        <v>0</v>
      </c>
      <c r="AI226">
        <f>(AJ226 - AK226 - BO226*1E3/(8.314*(BQ226+273.15)) * AM226/BN226 * AL226) * BN226/(100*BB226) * (1000 - BK226)/1000</f>
        <v>0</v>
      </c>
      <c r="AJ226">
        <v>429.2188404717313</v>
      </c>
      <c r="AK226">
        <v>428.8065151515152</v>
      </c>
      <c r="AL226">
        <v>-1.476673855146614E-05</v>
      </c>
      <c r="AM226">
        <v>61.35787655002243</v>
      </c>
      <c r="AN226">
        <f>(AP226 - AO226 + BO226*1E3/(8.314*(BQ226+273.15)) * AR226/BN226 * AQ226) * BN226/(100*BB226) * 1000/(1000 - AP226)</f>
        <v>0</v>
      </c>
      <c r="AO226">
        <v>21.51271507295763</v>
      </c>
      <c r="AP226">
        <v>21.5030132867133</v>
      </c>
      <c r="AQ226">
        <v>1.085271470951604E-06</v>
      </c>
      <c r="AR226">
        <v>91.88205700752289</v>
      </c>
      <c r="AS226">
        <v>0</v>
      </c>
      <c r="AT226">
        <v>0</v>
      </c>
      <c r="AU226">
        <f>IF(AS226*$H$15&gt;=AW226,1.0,(AW226/(AW226-AS226*$H$15)))</f>
        <v>0</v>
      </c>
      <c r="AV226">
        <f>(AU226-1)*100</f>
        <v>0</v>
      </c>
      <c r="AW226">
        <f>MAX(0,($B$15+$C$15*BV226)/(1+$D$15*BV226)*BO226/(BQ226+273)*$E$15)</f>
        <v>0</v>
      </c>
      <c r="AX226">
        <f>$B$13*BW226+$C$13*BX226+$F$13*CI226*(1-CL226)</f>
        <v>0</v>
      </c>
      <c r="AY226">
        <f>AX226*AZ226</f>
        <v>0</v>
      </c>
      <c r="AZ226">
        <f>($B$13*$D$11+$C$13*$D$11+$F$13*((CV226+CN226)/MAX(CV226+CN226+CW226, 0.1)*$I$11+CW226/MAX(CV226+CN226+CW226, 0.1)*$J$11))/($B$13+$C$13+$F$13)</f>
        <v>0</v>
      </c>
      <c r="BA226">
        <f>($B$13*$K$11+$C$13*$K$11+$F$13*((CV226+CN226)/MAX(CV226+CN226+CW226, 0.1)*$P$11+CW226/MAX(CV226+CN226+CW226, 0.1)*$Q$11))/($B$13+$C$13+$F$13)</f>
        <v>0</v>
      </c>
      <c r="BB226">
        <v>6</v>
      </c>
      <c r="BC226">
        <v>0.5</v>
      </c>
      <c r="BD226" t="s">
        <v>358</v>
      </c>
      <c r="BE226">
        <v>2</v>
      </c>
      <c r="BF226" t="b">
        <v>1</v>
      </c>
      <c r="BG226">
        <v>1774682621.6</v>
      </c>
      <c r="BH226">
        <v>419.6002999999999</v>
      </c>
      <c r="BI226">
        <v>419.989</v>
      </c>
      <c r="BJ226">
        <v>21.50375</v>
      </c>
      <c r="BK226">
        <v>21.5124</v>
      </c>
      <c r="BL226">
        <v>419.9614</v>
      </c>
      <c r="BM226">
        <v>21.20649</v>
      </c>
      <c r="BN226">
        <v>500.0169</v>
      </c>
      <c r="BO226">
        <v>101.0186</v>
      </c>
      <c r="BP226">
        <v>0.09999979000000001</v>
      </c>
      <c r="BQ226">
        <v>26.55721</v>
      </c>
      <c r="BR226">
        <v>27.25286</v>
      </c>
      <c r="BS226">
        <v>999.9</v>
      </c>
      <c r="BT226">
        <v>0</v>
      </c>
      <c r="BU226">
        <v>0</v>
      </c>
      <c r="BV226">
        <v>9999.677</v>
      </c>
      <c r="BW226">
        <v>0</v>
      </c>
      <c r="BX226">
        <v>0.3833920000000001</v>
      </c>
      <c r="BY226">
        <v>-0.38898</v>
      </c>
      <c r="BZ226">
        <v>428.8214</v>
      </c>
      <c r="CA226">
        <v>429.2227</v>
      </c>
      <c r="CB226">
        <v>-0.008648300000000001</v>
      </c>
      <c r="CC226">
        <v>419.989</v>
      </c>
      <c r="CD226">
        <v>21.5124</v>
      </c>
      <c r="CE226">
        <v>2.172277</v>
      </c>
      <c r="CF226">
        <v>2.173151</v>
      </c>
      <c r="CG226">
        <v>18.75931</v>
      </c>
      <c r="CH226">
        <v>18.76575</v>
      </c>
      <c r="CI226">
        <v>1200.004</v>
      </c>
      <c r="CJ226">
        <v>0</v>
      </c>
      <c r="CK226">
        <v>1</v>
      </c>
      <c r="CL226">
        <v>0</v>
      </c>
      <c r="CM226">
        <v>1.93127</v>
      </c>
      <c r="CN226">
        <v>0</v>
      </c>
      <c r="CO226">
        <v>63.68262</v>
      </c>
      <c r="CP226">
        <v>6138.819</v>
      </c>
      <c r="CQ226">
        <v>37.2059</v>
      </c>
      <c r="CR226">
        <v>39.062</v>
      </c>
      <c r="CS226">
        <v>38.1746</v>
      </c>
      <c r="CT226">
        <v>37.6374</v>
      </c>
      <c r="CU226">
        <v>37.5</v>
      </c>
      <c r="CV226">
        <v>0</v>
      </c>
      <c r="CW226">
        <v>1200.004</v>
      </c>
      <c r="CX226">
        <v>0</v>
      </c>
      <c r="CY226">
        <v>1774682622.8</v>
      </c>
      <c r="CZ226">
        <v>0</v>
      </c>
      <c r="DA226">
        <v>1774666326.5</v>
      </c>
      <c r="DB226" t="s">
        <v>359</v>
      </c>
      <c r="DC226">
        <v>1774666322</v>
      </c>
      <c r="DD226">
        <v>1774666326.5</v>
      </c>
      <c r="DE226">
        <v>2</v>
      </c>
      <c r="DF226">
        <v>0.343</v>
      </c>
      <c r="DG226">
        <v>-0.026</v>
      </c>
      <c r="DH226">
        <v>-0.36</v>
      </c>
      <c r="DI226">
        <v>0.298</v>
      </c>
      <c r="DJ226">
        <v>420</v>
      </c>
      <c r="DK226">
        <v>22</v>
      </c>
      <c r="DL226">
        <v>0.17</v>
      </c>
      <c r="DM226">
        <v>0.02</v>
      </c>
      <c r="DN226">
        <v>-0.397269325</v>
      </c>
      <c r="DO226">
        <v>0.09198491932457775</v>
      </c>
      <c r="DP226">
        <v>0.01915315891098319</v>
      </c>
      <c r="DQ226">
        <v>1</v>
      </c>
      <c r="DR226">
        <v>-0.0091982405</v>
      </c>
      <c r="DS226">
        <v>-0.003442115121951207</v>
      </c>
      <c r="DT226">
        <v>0.001102946509328422</v>
      </c>
      <c r="DU226">
        <v>1</v>
      </c>
      <c r="DV226">
        <v>2</v>
      </c>
      <c r="DW226">
        <v>2</v>
      </c>
      <c r="DX226" t="s">
        <v>360</v>
      </c>
      <c r="DY226">
        <v>3.13046</v>
      </c>
      <c r="DZ226">
        <v>2.80646</v>
      </c>
      <c r="EA226">
        <v>0.0997487</v>
      </c>
      <c r="EB226">
        <v>0.0994628</v>
      </c>
      <c r="EC226">
        <v>0.105851</v>
      </c>
      <c r="ED226">
        <v>0.105574</v>
      </c>
      <c r="EE226">
        <v>21148.8</v>
      </c>
      <c r="EF226">
        <v>27418.1</v>
      </c>
      <c r="EG226">
        <v>26447.1</v>
      </c>
      <c r="EH226">
        <v>32999.1</v>
      </c>
      <c r="EI226">
        <v>34929.5</v>
      </c>
      <c r="EJ226">
        <v>40309.6</v>
      </c>
      <c r="EK226">
        <v>41095.9</v>
      </c>
      <c r="EL226">
        <v>46058.2</v>
      </c>
      <c r="EM226">
        <v>2.03487</v>
      </c>
      <c r="EN226">
        <v>2.0004</v>
      </c>
      <c r="EO226">
        <v>0.104085</v>
      </c>
      <c r="EP226">
        <v>0</v>
      </c>
      <c r="EQ226">
        <v>25.5458</v>
      </c>
      <c r="ER226">
        <v>999.9</v>
      </c>
      <c r="ES226">
        <v>67.5</v>
      </c>
      <c r="ET226">
        <v>27.4</v>
      </c>
      <c r="EU226">
        <v>24.4835</v>
      </c>
      <c r="EV226">
        <v>61.3226</v>
      </c>
      <c r="EW226">
        <v>31.5224</v>
      </c>
      <c r="EX226">
        <v>1</v>
      </c>
      <c r="EY226">
        <v>0.293471</v>
      </c>
      <c r="EZ226">
        <v>0.40046</v>
      </c>
      <c r="FA226">
        <v>20.2782</v>
      </c>
      <c r="FB226">
        <v>5.18539</v>
      </c>
      <c r="FC226">
        <v>11.9441</v>
      </c>
      <c r="FD226">
        <v>4.95545</v>
      </c>
      <c r="FE226">
        <v>3.28463</v>
      </c>
      <c r="FF226">
        <v>9999</v>
      </c>
      <c r="FG226">
        <v>9999</v>
      </c>
      <c r="FH226">
        <v>9999</v>
      </c>
      <c r="FI226">
        <v>999.9</v>
      </c>
      <c r="FJ226">
        <v>1.86127</v>
      </c>
      <c r="FK226">
        <v>1.86264</v>
      </c>
      <c r="FL226">
        <v>1.86004</v>
      </c>
      <c r="FM226">
        <v>1.85837</v>
      </c>
      <c r="FN226">
        <v>1.86217</v>
      </c>
      <c r="FO226">
        <v>1.85886</v>
      </c>
      <c r="FP226">
        <v>1.85791</v>
      </c>
      <c r="FQ226">
        <v>1.8608</v>
      </c>
      <c r="FR226">
        <v>0</v>
      </c>
      <c r="FS226">
        <v>0</v>
      </c>
      <c r="FT226">
        <v>0</v>
      </c>
      <c r="FU226">
        <v>4.5</v>
      </c>
      <c r="FV226" t="s">
        <v>361</v>
      </c>
      <c r="FW226" t="s">
        <v>362</v>
      </c>
      <c r="FX226" t="s">
        <v>363</v>
      </c>
      <c r="FY226" t="s">
        <v>364</v>
      </c>
      <c r="FZ226" t="s">
        <v>364</v>
      </c>
      <c r="GA226" t="s">
        <v>363</v>
      </c>
      <c r="GB226">
        <v>0</v>
      </c>
      <c r="GC226">
        <v>100</v>
      </c>
      <c r="GD226">
        <v>100</v>
      </c>
      <c r="GE226">
        <v>-0.361</v>
      </c>
      <c r="GF226">
        <v>0.2972</v>
      </c>
      <c r="GG226">
        <v>-1.589593225013521</v>
      </c>
      <c r="GH226">
        <v>0.00192992804097616</v>
      </c>
      <c r="GI226">
        <v>3.244687122451424E-06</v>
      </c>
      <c r="GJ226">
        <v>-2.087531120305573E-09</v>
      </c>
      <c r="GK226">
        <v>0.05776174702018427</v>
      </c>
      <c r="GL226">
        <v>0.005089068596103195</v>
      </c>
      <c r="GM226">
        <v>0.0003257216593697226</v>
      </c>
      <c r="GN226">
        <v>-1.562898368296355E-06</v>
      </c>
      <c r="GO226">
        <v>0</v>
      </c>
      <c r="GP226">
        <v>1257</v>
      </c>
      <c r="GQ226">
        <v>1</v>
      </c>
      <c r="GR226">
        <v>31</v>
      </c>
      <c r="GS226">
        <v>271.7</v>
      </c>
      <c r="GT226">
        <v>271.6</v>
      </c>
      <c r="GU226">
        <v>1.07788</v>
      </c>
      <c r="GV226">
        <v>2.3999</v>
      </c>
      <c r="GW226">
        <v>1.44775</v>
      </c>
      <c r="GX226">
        <v>2.20337</v>
      </c>
      <c r="GY226">
        <v>1.44653</v>
      </c>
      <c r="GZ226">
        <v>2.32544</v>
      </c>
      <c r="HA226">
        <v>33.2216</v>
      </c>
      <c r="HB226">
        <v>14.6924</v>
      </c>
      <c r="HC226">
        <v>18</v>
      </c>
      <c r="HD226">
        <v>531.872</v>
      </c>
      <c r="HE226">
        <v>523.006</v>
      </c>
      <c r="HF226">
        <v>24.9997</v>
      </c>
      <c r="HG226">
        <v>30.7386</v>
      </c>
      <c r="HH226">
        <v>30.0001</v>
      </c>
      <c r="HI226">
        <v>31.0916</v>
      </c>
      <c r="HJ226">
        <v>31.0955</v>
      </c>
      <c r="HK226">
        <v>21.5628</v>
      </c>
      <c r="HL226">
        <v>20.3331</v>
      </c>
      <c r="HM226">
        <v>100</v>
      </c>
      <c r="HN226">
        <v>25</v>
      </c>
      <c r="HO226">
        <v>420</v>
      </c>
      <c r="HP226">
        <v>21.5</v>
      </c>
      <c r="HQ226">
        <v>103.143</v>
      </c>
      <c r="HR226">
        <v>102.017</v>
      </c>
    </row>
    <row r="227" spans="1:226">
      <c r="A227">
        <v>209</v>
      </c>
      <c r="B227">
        <v>1774682628.5</v>
      </c>
      <c r="C227">
        <v>882.5</v>
      </c>
      <c r="D227" t="s">
        <v>780</v>
      </c>
      <c r="E227" t="s">
        <v>781</v>
      </c>
      <c r="F227">
        <v>5</v>
      </c>
      <c r="I227">
        <v>1774682625.6</v>
      </c>
      <c r="J227">
        <f>(K227)/1000</f>
        <v>0</v>
      </c>
      <c r="K227">
        <f>IF(BF227, AN227, AH227)</f>
        <v>0</v>
      </c>
      <c r="L227">
        <f>IF(BF227, AI227, AG227)</f>
        <v>0</v>
      </c>
      <c r="M227">
        <f>BH227 - IF(AU227&gt;1, L227*BB227*100.0/(AW227), 0)</f>
        <v>0</v>
      </c>
      <c r="N227">
        <f>((T227-J227/2)*M227-L227)/(T227+J227/2)</f>
        <v>0</v>
      </c>
      <c r="O227">
        <f>N227*(BO227+BP227)/1000.0</f>
        <v>0</v>
      </c>
      <c r="P227">
        <f>(BH227 - IF(AU227&gt;1, L227*BB227*100.0/(AW227), 0))*(BO227+BP227)/1000.0</f>
        <v>0</v>
      </c>
      <c r="Q227">
        <f>2.0/((1/S227-1/R227)+SIGN(S227)*SQRT((1/S227-1/R227)*(1/S227-1/R227) + 4*BC227/((BC227+1)*(BC227+1))*(2*1/S227*1/R227-1/R227*1/R227)))</f>
        <v>0</v>
      </c>
      <c r="R227">
        <f>IF(LEFT(BD227,1)&lt;&gt;"0",IF(LEFT(BD227,1)="1",3.0,BE227),$D$5+$E$5*(BV227*BO227/($K$5*1000))+$F$5*(BV227*BO227/($K$5*1000))*MAX(MIN(BB227,$J$5),$I$5)*MAX(MIN(BB227,$J$5),$I$5)+$G$5*MAX(MIN(BB227,$J$5),$I$5)*(BV227*BO227/($K$5*1000))+$H$5*(BV227*BO227/($K$5*1000))*(BV227*BO227/($K$5*1000)))</f>
        <v>0</v>
      </c>
      <c r="S227">
        <f>J227*(1000-(1000*0.61365*exp(17.502*W227/(240.97+W227))/(BO227+BP227)+BJ227)/2)/(1000*0.61365*exp(17.502*W227/(240.97+W227))/(BO227+BP227)-BJ227)</f>
        <v>0</v>
      </c>
      <c r="T227">
        <f>1/((BC227+1)/(Q227/1.6)+1/(R227/1.37)) + BC227/((BC227+1)/(Q227/1.6) + BC227/(R227/1.37))</f>
        <v>0</v>
      </c>
      <c r="U227">
        <f>(AX227*BA227)</f>
        <v>0</v>
      </c>
      <c r="V227">
        <f>(BQ227+(U227+2*0.95*5.67E-8*(((BQ227+$B$9)+273)^4-(BQ227+273)^4)-44100*J227)/(1.84*29.3*R227+8*0.95*5.67E-8*(BQ227+273)^3))</f>
        <v>0</v>
      </c>
      <c r="W227">
        <f>($C$9*BR227+$D$9*BS227+$E$9*V227)</f>
        <v>0</v>
      </c>
      <c r="X227">
        <f>0.61365*exp(17.502*W227/(240.97+W227))</f>
        <v>0</v>
      </c>
      <c r="Y227">
        <f>(Z227/AA227*100)</f>
        <v>0</v>
      </c>
      <c r="Z227">
        <f>BJ227*(BO227+BP227)/1000</f>
        <v>0</v>
      </c>
      <c r="AA227">
        <f>0.61365*exp(17.502*BQ227/(240.97+BQ227))</f>
        <v>0</v>
      </c>
      <c r="AB227">
        <f>(X227-BJ227*(BO227+BP227)/1000)</f>
        <v>0</v>
      </c>
      <c r="AC227">
        <f>(-J227*44100)</f>
        <v>0</v>
      </c>
      <c r="AD227">
        <f>2*29.3*R227*0.92*(BQ227-W227)</f>
        <v>0</v>
      </c>
      <c r="AE227">
        <f>2*0.95*5.67E-8*(((BQ227+$B$9)+273)^4-(W227+273)^4)</f>
        <v>0</v>
      </c>
      <c r="AF227">
        <f>U227+AE227+AC227+AD227</f>
        <v>0</v>
      </c>
      <c r="AG227">
        <f>BN227*AU227*(BI227-BH227*(1000-AU227*BK227)/(1000-AU227*BJ227))/(100*BB227)</f>
        <v>0</v>
      </c>
      <c r="AH227">
        <f>1000*BN227*AU227*(BJ227-BK227)/(100*BB227*(1000-AU227*BJ227))</f>
        <v>0</v>
      </c>
      <c r="AI227">
        <f>(AJ227 - AK227 - BO227*1E3/(8.314*(BQ227+273.15)) * AM227/BN227 * AL227) * BN227/(100*BB227) * (1000 - BK227)/1000</f>
        <v>0</v>
      </c>
      <c r="AJ227">
        <v>429.2458882335351</v>
      </c>
      <c r="AK227">
        <v>428.8302121212121</v>
      </c>
      <c r="AL227">
        <v>5.100890405293211E-06</v>
      </c>
      <c r="AM227">
        <v>61.35787655002243</v>
      </c>
      <c r="AN227">
        <f>(AP227 - AO227 + BO227*1E3/(8.314*(BQ227+273.15)) * AR227/BN227 * AQ227) * BN227/(100*BB227) * 1000/(1000 - AP227)</f>
        <v>0</v>
      </c>
      <c r="AO227">
        <v>21.51218023420455</v>
      </c>
      <c r="AP227">
        <v>21.50222237762239</v>
      </c>
      <c r="AQ227">
        <v>-9.462329355080534E-07</v>
      </c>
      <c r="AR227">
        <v>91.88205700752289</v>
      </c>
      <c r="AS227">
        <v>0</v>
      </c>
      <c r="AT227">
        <v>0</v>
      </c>
      <c r="AU227">
        <f>IF(AS227*$H$15&gt;=AW227,1.0,(AW227/(AW227-AS227*$H$15)))</f>
        <v>0</v>
      </c>
      <c r="AV227">
        <f>(AU227-1)*100</f>
        <v>0</v>
      </c>
      <c r="AW227">
        <f>MAX(0,($B$15+$C$15*BV227)/(1+$D$15*BV227)*BO227/(BQ227+273)*$E$15)</f>
        <v>0</v>
      </c>
      <c r="AX227">
        <f>$B$13*BW227+$C$13*BX227+$F$13*CI227*(1-CL227)</f>
        <v>0</v>
      </c>
      <c r="AY227">
        <f>AX227*AZ227</f>
        <v>0</v>
      </c>
      <c r="AZ227">
        <f>($B$13*$D$11+$C$13*$D$11+$F$13*((CV227+CN227)/MAX(CV227+CN227+CW227, 0.1)*$I$11+CW227/MAX(CV227+CN227+CW227, 0.1)*$J$11))/($B$13+$C$13+$F$13)</f>
        <v>0</v>
      </c>
      <c r="BA227">
        <f>($B$13*$K$11+$C$13*$K$11+$F$13*((CV227+CN227)/MAX(CV227+CN227+CW227, 0.1)*$P$11+CW227/MAX(CV227+CN227+CW227, 0.1)*$Q$11))/($B$13+$C$13+$F$13)</f>
        <v>0</v>
      </c>
      <c r="BB227">
        <v>6</v>
      </c>
      <c r="BC227">
        <v>0.5</v>
      </c>
      <c r="BD227" t="s">
        <v>358</v>
      </c>
      <c r="BE227">
        <v>2</v>
      </c>
      <c r="BF227" t="b">
        <v>1</v>
      </c>
      <c r="BG227">
        <v>1774682625.6</v>
      </c>
      <c r="BH227">
        <v>419.5984999999999</v>
      </c>
      <c r="BI227">
        <v>420.0064</v>
      </c>
      <c r="BJ227">
        <v>21.50279</v>
      </c>
      <c r="BK227">
        <v>21.51236</v>
      </c>
      <c r="BL227">
        <v>419.9601</v>
      </c>
      <c r="BM227">
        <v>21.20553</v>
      </c>
      <c r="BN227">
        <v>500.0017</v>
      </c>
      <c r="BO227">
        <v>101.0187</v>
      </c>
      <c r="BP227">
        <v>0.09994754</v>
      </c>
      <c r="BQ227">
        <v>26.55576</v>
      </c>
      <c r="BR227">
        <v>27.25007</v>
      </c>
      <c r="BS227">
        <v>999.9</v>
      </c>
      <c r="BT227">
        <v>0</v>
      </c>
      <c r="BU227">
        <v>0</v>
      </c>
      <c r="BV227">
        <v>10002.688</v>
      </c>
      <c r="BW227">
        <v>0</v>
      </c>
      <c r="BX227">
        <v>0.3833920000000001</v>
      </c>
      <c r="BY227">
        <v>-0.407852</v>
      </c>
      <c r="BZ227">
        <v>428.8192</v>
      </c>
      <c r="CA227">
        <v>429.2404</v>
      </c>
      <c r="CB227">
        <v>-0.009576220999999999</v>
      </c>
      <c r="CC227">
        <v>420.0064</v>
      </c>
      <c r="CD227">
        <v>21.51236</v>
      </c>
      <c r="CE227">
        <v>2.172183</v>
      </c>
      <c r="CF227">
        <v>2.173150000000001</v>
      </c>
      <c r="CG227">
        <v>18.75861</v>
      </c>
      <c r="CH227">
        <v>18.76574</v>
      </c>
      <c r="CI227">
        <v>1199.999</v>
      </c>
      <c r="CJ227">
        <v>0</v>
      </c>
      <c r="CK227">
        <v>1</v>
      </c>
      <c r="CL227">
        <v>0</v>
      </c>
      <c r="CM227">
        <v>1.72448</v>
      </c>
      <c r="CN227">
        <v>0</v>
      </c>
      <c r="CO227">
        <v>63.69332999999999</v>
      </c>
      <c r="CP227">
        <v>6138.795</v>
      </c>
      <c r="CQ227">
        <v>37.1933</v>
      </c>
      <c r="CR227">
        <v>39.031</v>
      </c>
      <c r="CS227">
        <v>38.156</v>
      </c>
      <c r="CT227">
        <v>37.6312</v>
      </c>
      <c r="CU227">
        <v>37.4685</v>
      </c>
      <c r="CV227">
        <v>0</v>
      </c>
      <c r="CW227">
        <v>1199.999</v>
      </c>
      <c r="CX227">
        <v>0</v>
      </c>
      <c r="CY227">
        <v>1774682627</v>
      </c>
      <c r="CZ227">
        <v>0</v>
      </c>
      <c r="DA227">
        <v>1774666326.5</v>
      </c>
      <c r="DB227" t="s">
        <v>359</v>
      </c>
      <c r="DC227">
        <v>1774666322</v>
      </c>
      <c r="DD227">
        <v>1774666326.5</v>
      </c>
      <c r="DE227">
        <v>2</v>
      </c>
      <c r="DF227">
        <v>0.343</v>
      </c>
      <c r="DG227">
        <v>-0.026</v>
      </c>
      <c r="DH227">
        <v>-0.36</v>
      </c>
      <c r="DI227">
        <v>0.298</v>
      </c>
      <c r="DJ227">
        <v>420</v>
      </c>
      <c r="DK227">
        <v>22</v>
      </c>
      <c r="DL227">
        <v>0.17</v>
      </c>
      <c r="DM227">
        <v>0.02</v>
      </c>
      <c r="DN227">
        <v>-0.39775835</v>
      </c>
      <c r="DO227">
        <v>0.03274207879924994</v>
      </c>
      <c r="DP227">
        <v>0.0185545917666625</v>
      </c>
      <c r="DQ227">
        <v>1</v>
      </c>
      <c r="DR227">
        <v>-0.0094915425</v>
      </c>
      <c r="DS227">
        <v>-0.0003856849530956851</v>
      </c>
      <c r="DT227">
        <v>0.0009925514070433582</v>
      </c>
      <c r="DU227">
        <v>1</v>
      </c>
      <c r="DV227">
        <v>2</v>
      </c>
      <c r="DW227">
        <v>2</v>
      </c>
      <c r="DX227" t="s">
        <v>360</v>
      </c>
      <c r="DY227">
        <v>3.13045</v>
      </c>
      <c r="DZ227">
        <v>2.80647</v>
      </c>
      <c r="EA227">
        <v>0.0997507</v>
      </c>
      <c r="EB227">
        <v>0.0994655</v>
      </c>
      <c r="EC227">
        <v>0.105848</v>
      </c>
      <c r="ED227">
        <v>0.105575</v>
      </c>
      <c r="EE227">
        <v>21148.9</v>
      </c>
      <c r="EF227">
        <v>27417.7</v>
      </c>
      <c r="EG227">
        <v>26447.3</v>
      </c>
      <c r="EH227">
        <v>32998.8</v>
      </c>
      <c r="EI227">
        <v>34929.8</v>
      </c>
      <c r="EJ227">
        <v>40309.2</v>
      </c>
      <c r="EK227">
        <v>41096.1</v>
      </c>
      <c r="EL227">
        <v>46057.8</v>
      </c>
      <c r="EM227">
        <v>2.0347</v>
      </c>
      <c r="EN227">
        <v>2.00047</v>
      </c>
      <c r="EO227">
        <v>0.104159</v>
      </c>
      <c r="EP227">
        <v>0</v>
      </c>
      <c r="EQ227">
        <v>25.5442</v>
      </c>
      <c r="ER227">
        <v>999.9</v>
      </c>
      <c r="ES227">
        <v>67.5</v>
      </c>
      <c r="ET227">
        <v>27.4</v>
      </c>
      <c r="EU227">
        <v>24.4828</v>
      </c>
      <c r="EV227">
        <v>60.5026</v>
      </c>
      <c r="EW227">
        <v>31.5264</v>
      </c>
      <c r="EX227">
        <v>1</v>
      </c>
      <c r="EY227">
        <v>0.293481</v>
      </c>
      <c r="EZ227">
        <v>0.399651</v>
      </c>
      <c r="FA227">
        <v>20.2783</v>
      </c>
      <c r="FB227">
        <v>5.18644</v>
      </c>
      <c r="FC227">
        <v>11.9441</v>
      </c>
      <c r="FD227">
        <v>4.95545</v>
      </c>
      <c r="FE227">
        <v>3.28463</v>
      </c>
      <c r="FF227">
        <v>9999</v>
      </c>
      <c r="FG227">
        <v>9999</v>
      </c>
      <c r="FH227">
        <v>9999</v>
      </c>
      <c r="FI227">
        <v>999.9</v>
      </c>
      <c r="FJ227">
        <v>1.86127</v>
      </c>
      <c r="FK227">
        <v>1.86264</v>
      </c>
      <c r="FL227">
        <v>1.86005</v>
      </c>
      <c r="FM227">
        <v>1.85837</v>
      </c>
      <c r="FN227">
        <v>1.86218</v>
      </c>
      <c r="FO227">
        <v>1.85888</v>
      </c>
      <c r="FP227">
        <v>1.85791</v>
      </c>
      <c r="FQ227">
        <v>1.86081</v>
      </c>
      <c r="FR227">
        <v>0</v>
      </c>
      <c r="FS227">
        <v>0</v>
      </c>
      <c r="FT227">
        <v>0</v>
      </c>
      <c r="FU227">
        <v>4.5</v>
      </c>
      <c r="FV227" t="s">
        <v>361</v>
      </c>
      <c r="FW227" t="s">
        <v>362</v>
      </c>
      <c r="FX227" t="s">
        <v>363</v>
      </c>
      <c r="FY227" t="s">
        <v>364</v>
      </c>
      <c r="FZ227" t="s">
        <v>364</v>
      </c>
      <c r="GA227" t="s">
        <v>363</v>
      </c>
      <c r="GB227">
        <v>0</v>
      </c>
      <c r="GC227">
        <v>100</v>
      </c>
      <c r="GD227">
        <v>100</v>
      </c>
      <c r="GE227">
        <v>-0.361</v>
      </c>
      <c r="GF227">
        <v>0.2972</v>
      </c>
      <c r="GG227">
        <v>-1.589593225013521</v>
      </c>
      <c r="GH227">
        <v>0.00192992804097616</v>
      </c>
      <c r="GI227">
        <v>3.244687122451424E-06</v>
      </c>
      <c r="GJ227">
        <v>-2.087531120305573E-09</v>
      </c>
      <c r="GK227">
        <v>0.05776174702018427</v>
      </c>
      <c r="GL227">
        <v>0.005089068596103195</v>
      </c>
      <c r="GM227">
        <v>0.0003257216593697226</v>
      </c>
      <c r="GN227">
        <v>-1.562898368296355E-06</v>
      </c>
      <c r="GO227">
        <v>0</v>
      </c>
      <c r="GP227">
        <v>1257</v>
      </c>
      <c r="GQ227">
        <v>1</v>
      </c>
      <c r="GR227">
        <v>31</v>
      </c>
      <c r="GS227">
        <v>271.8</v>
      </c>
      <c r="GT227">
        <v>271.7</v>
      </c>
      <c r="GU227">
        <v>1.07788</v>
      </c>
      <c r="GV227">
        <v>2.39746</v>
      </c>
      <c r="GW227">
        <v>1.44775</v>
      </c>
      <c r="GX227">
        <v>2.20215</v>
      </c>
      <c r="GY227">
        <v>1.44653</v>
      </c>
      <c r="GZ227">
        <v>2.33398</v>
      </c>
      <c r="HA227">
        <v>33.2216</v>
      </c>
      <c r="HB227">
        <v>14.7012</v>
      </c>
      <c r="HC227">
        <v>18</v>
      </c>
      <c r="HD227">
        <v>531.761</v>
      </c>
      <c r="HE227">
        <v>523.057</v>
      </c>
      <c r="HF227">
        <v>24.9997</v>
      </c>
      <c r="HG227">
        <v>30.7386</v>
      </c>
      <c r="HH227">
        <v>30.0001</v>
      </c>
      <c r="HI227">
        <v>31.0916</v>
      </c>
      <c r="HJ227">
        <v>31.0955</v>
      </c>
      <c r="HK227">
        <v>21.5632</v>
      </c>
      <c r="HL227">
        <v>20.3331</v>
      </c>
      <c r="HM227">
        <v>100</v>
      </c>
      <c r="HN227">
        <v>25</v>
      </c>
      <c r="HO227">
        <v>420</v>
      </c>
      <c r="HP227">
        <v>21.5</v>
      </c>
      <c r="HQ227">
        <v>103.144</v>
      </c>
      <c r="HR227">
        <v>102.016</v>
      </c>
    </row>
    <row r="228" spans="1:226">
      <c r="A228">
        <v>210</v>
      </c>
      <c r="B228">
        <v>1774682632.5</v>
      </c>
      <c r="C228">
        <v>886.5</v>
      </c>
      <c r="D228" t="s">
        <v>782</v>
      </c>
      <c r="E228" t="s">
        <v>783</v>
      </c>
      <c r="F228">
        <v>5</v>
      </c>
      <c r="I228">
        <v>1774682629.6</v>
      </c>
      <c r="J228">
        <f>(K228)/1000</f>
        <v>0</v>
      </c>
      <c r="K228">
        <f>IF(BF228, AN228, AH228)</f>
        <v>0</v>
      </c>
      <c r="L228">
        <f>IF(BF228, AI228, AG228)</f>
        <v>0</v>
      </c>
      <c r="M228">
        <f>BH228 - IF(AU228&gt;1, L228*BB228*100.0/(AW228), 0)</f>
        <v>0</v>
      </c>
      <c r="N228">
        <f>((T228-J228/2)*M228-L228)/(T228+J228/2)</f>
        <v>0</v>
      </c>
      <c r="O228">
        <f>N228*(BO228+BP228)/1000.0</f>
        <v>0</v>
      </c>
      <c r="P228">
        <f>(BH228 - IF(AU228&gt;1, L228*BB228*100.0/(AW228), 0))*(BO228+BP228)/1000.0</f>
        <v>0</v>
      </c>
      <c r="Q228">
        <f>2.0/((1/S228-1/R228)+SIGN(S228)*SQRT((1/S228-1/R228)*(1/S228-1/R228) + 4*BC228/((BC228+1)*(BC228+1))*(2*1/S228*1/R228-1/R228*1/R228)))</f>
        <v>0</v>
      </c>
      <c r="R228">
        <f>IF(LEFT(BD228,1)&lt;&gt;"0",IF(LEFT(BD228,1)="1",3.0,BE228),$D$5+$E$5*(BV228*BO228/($K$5*1000))+$F$5*(BV228*BO228/($K$5*1000))*MAX(MIN(BB228,$J$5),$I$5)*MAX(MIN(BB228,$J$5),$I$5)+$G$5*MAX(MIN(BB228,$J$5),$I$5)*(BV228*BO228/($K$5*1000))+$H$5*(BV228*BO228/($K$5*1000))*(BV228*BO228/($K$5*1000)))</f>
        <v>0</v>
      </c>
      <c r="S228">
        <f>J228*(1000-(1000*0.61365*exp(17.502*W228/(240.97+W228))/(BO228+BP228)+BJ228)/2)/(1000*0.61365*exp(17.502*W228/(240.97+W228))/(BO228+BP228)-BJ228)</f>
        <v>0</v>
      </c>
      <c r="T228">
        <f>1/((BC228+1)/(Q228/1.6)+1/(R228/1.37)) + BC228/((BC228+1)/(Q228/1.6) + BC228/(R228/1.37))</f>
        <v>0</v>
      </c>
      <c r="U228">
        <f>(AX228*BA228)</f>
        <v>0</v>
      </c>
      <c r="V228">
        <f>(BQ228+(U228+2*0.95*5.67E-8*(((BQ228+$B$9)+273)^4-(BQ228+273)^4)-44100*J228)/(1.84*29.3*R228+8*0.95*5.67E-8*(BQ228+273)^3))</f>
        <v>0</v>
      </c>
      <c r="W228">
        <f>($C$9*BR228+$D$9*BS228+$E$9*V228)</f>
        <v>0</v>
      </c>
      <c r="X228">
        <f>0.61365*exp(17.502*W228/(240.97+W228))</f>
        <v>0</v>
      </c>
      <c r="Y228">
        <f>(Z228/AA228*100)</f>
        <v>0</v>
      </c>
      <c r="Z228">
        <f>BJ228*(BO228+BP228)/1000</f>
        <v>0</v>
      </c>
      <c r="AA228">
        <f>0.61365*exp(17.502*BQ228/(240.97+BQ228))</f>
        <v>0</v>
      </c>
      <c r="AB228">
        <f>(X228-BJ228*(BO228+BP228)/1000)</f>
        <v>0</v>
      </c>
      <c r="AC228">
        <f>(-J228*44100)</f>
        <v>0</v>
      </c>
      <c r="AD228">
        <f>2*29.3*R228*0.92*(BQ228-W228)</f>
        <v>0</v>
      </c>
      <c r="AE228">
        <f>2*0.95*5.67E-8*(((BQ228+$B$9)+273)^4-(W228+273)^4)</f>
        <v>0</v>
      </c>
      <c r="AF228">
        <f>U228+AE228+AC228+AD228</f>
        <v>0</v>
      </c>
      <c r="AG228">
        <f>BN228*AU228*(BI228-BH228*(1000-AU228*BK228)/(1000-AU228*BJ228))/(100*BB228)</f>
        <v>0</v>
      </c>
      <c r="AH228">
        <f>1000*BN228*AU228*(BJ228-BK228)/(100*BB228*(1000-AU228*BJ228))</f>
        <v>0</v>
      </c>
      <c r="AI228">
        <f>(AJ228 - AK228 - BO228*1E3/(8.314*(BQ228+273.15)) * AM228/BN228 * AL228) * BN228/(100*BB228) * (1000 - BK228)/1000</f>
        <v>0</v>
      </c>
      <c r="AJ228">
        <v>429.2264696355298</v>
      </c>
      <c r="AK228">
        <v>428.8453818181817</v>
      </c>
      <c r="AL228">
        <v>1.327308703198883E-06</v>
      </c>
      <c r="AM228">
        <v>61.35787655002243</v>
      </c>
      <c r="AN228">
        <f>(AP228 - AO228 + BO228*1E3/(8.314*(BQ228+273.15)) * AR228/BN228 * AQ228) * BN228/(100*BB228) * 1000/(1000 - AP228)</f>
        <v>0</v>
      </c>
      <c r="AO228">
        <v>21.51306633037024</v>
      </c>
      <c r="AP228">
        <v>21.50358391608392</v>
      </c>
      <c r="AQ228">
        <v>8.24894153200306E-07</v>
      </c>
      <c r="AR228">
        <v>91.88205700752289</v>
      </c>
      <c r="AS228">
        <v>0</v>
      </c>
      <c r="AT228">
        <v>0</v>
      </c>
      <c r="AU228">
        <f>IF(AS228*$H$15&gt;=AW228,1.0,(AW228/(AW228-AS228*$H$15)))</f>
        <v>0</v>
      </c>
      <c r="AV228">
        <f>(AU228-1)*100</f>
        <v>0</v>
      </c>
      <c r="AW228">
        <f>MAX(0,($B$15+$C$15*BV228)/(1+$D$15*BV228)*BO228/(BQ228+273)*$E$15)</f>
        <v>0</v>
      </c>
      <c r="AX228">
        <f>$B$13*BW228+$C$13*BX228+$F$13*CI228*(1-CL228)</f>
        <v>0</v>
      </c>
      <c r="AY228">
        <f>AX228*AZ228</f>
        <v>0</v>
      </c>
      <c r="AZ228">
        <f>($B$13*$D$11+$C$13*$D$11+$F$13*((CV228+CN228)/MAX(CV228+CN228+CW228, 0.1)*$I$11+CW228/MAX(CV228+CN228+CW228, 0.1)*$J$11))/($B$13+$C$13+$F$13)</f>
        <v>0</v>
      </c>
      <c r="BA228">
        <f>($B$13*$K$11+$C$13*$K$11+$F$13*((CV228+CN228)/MAX(CV228+CN228+CW228, 0.1)*$P$11+CW228/MAX(CV228+CN228+CW228, 0.1)*$Q$11))/($B$13+$C$13+$F$13)</f>
        <v>0</v>
      </c>
      <c r="BB228">
        <v>6</v>
      </c>
      <c r="BC228">
        <v>0.5</v>
      </c>
      <c r="BD228" t="s">
        <v>358</v>
      </c>
      <c r="BE228">
        <v>2</v>
      </c>
      <c r="BF228" t="b">
        <v>1</v>
      </c>
      <c r="BG228">
        <v>1774682629.6</v>
      </c>
      <c r="BH228">
        <v>419.623</v>
      </c>
      <c r="BI228">
        <v>420.0032</v>
      </c>
      <c r="BJ228">
        <v>21.50291</v>
      </c>
      <c r="BK228">
        <v>21.51341</v>
      </c>
      <c r="BL228">
        <v>419.9845</v>
      </c>
      <c r="BM228">
        <v>21.20563</v>
      </c>
      <c r="BN228">
        <v>500.0015</v>
      </c>
      <c r="BO228">
        <v>101.0185</v>
      </c>
      <c r="BP228">
        <v>0.09987695999999999</v>
      </c>
      <c r="BQ228">
        <v>26.55589</v>
      </c>
      <c r="BR228">
        <v>27.25098999999999</v>
      </c>
      <c r="BS228">
        <v>999.9</v>
      </c>
      <c r="BT228">
        <v>0</v>
      </c>
      <c r="BU228">
        <v>0</v>
      </c>
      <c r="BV228">
        <v>10022.632</v>
      </c>
      <c r="BW228">
        <v>0</v>
      </c>
      <c r="BX228">
        <v>0.3833920000000001</v>
      </c>
      <c r="BY228">
        <v>-0.3803131</v>
      </c>
      <c r="BZ228">
        <v>428.8444</v>
      </c>
      <c r="CA228">
        <v>429.238</v>
      </c>
      <c r="CB228">
        <v>-0.01050911</v>
      </c>
      <c r="CC228">
        <v>420.0032</v>
      </c>
      <c r="CD228">
        <v>21.51341</v>
      </c>
      <c r="CE228">
        <v>2.172193</v>
      </c>
      <c r="CF228">
        <v>2.173255</v>
      </c>
      <c r="CG228">
        <v>18.75868999999999</v>
      </c>
      <c r="CH228">
        <v>18.7665</v>
      </c>
      <c r="CI228">
        <v>1200.003</v>
      </c>
      <c r="CJ228">
        <v>0</v>
      </c>
      <c r="CK228">
        <v>1</v>
      </c>
      <c r="CL228">
        <v>0</v>
      </c>
      <c r="CM228">
        <v>1.56487</v>
      </c>
      <c r="CN228">
        <v>0</v>
      </c>
      <c r="CO228">
        <v>63.69767</v>
      </c>
      <c r="CP228">
        <v>6138.817000000001</v>
      </c>
      <c r="CQ228">
        <v>37.187</v>
      </c>
      <c r="CR228">
        <v>39</v>
      </c>
      <c r="CS228">
        <v>38.1374</v>
      </c>
      <c r="CT228">
        <v>37.625</v>
      </c>
      <c r="CU228">
        <v>37.437</v>
      </c>
      <c r="CV228">
        <v>0</v>
      </c>
      <c r="CW228">
        <v>1200.003</v>
      </c>
      <c r="CX228">
        <v>0</v>
      </c>
      <c r="CY228">
        <v>1774682630.6</v>
      </c>
      <c r="CZ228">
        <v>0</v>
      </c>
      <c r="DA228">
        <v>1774666326.5</v>
      </c>
      <c r="DB228" t="s">
        <v>359</v>
      </c>
      <c r="DC228">
        <v>1774666322</v>
      </c>
      <c r="DD228">
        <v>1774666326.5</v>
      </c>
      <c r="DE228">
        <v>2</v>
      </c>
      <c r="DF228">
        <v>0.343</v>
      </c>
      <c r="DG228">
        <v>-0.026</v>
      </c>
      <c r="DH228">
        <v>-0.36</v>
      </c>
      <c r="DI228">
        <v>0.298</v>
      </c>
      <c r="DJ228">
        <v>420</v>
      </c>
      <c r="DK228">
        <v>22</v>
      </c>
      <c r="DL228">
        <v>0.17</v>
      </c>
      <c r="DM228">
        <v>0.02</v>
      </c>
      <c r="DN228">
        <v>-0.3903412926829268</v>
      </c>
      <c r="DO228">
        <v>0.03858114982578354</v>
      </c>
      <c r="DP228">
        <v>0.01980761638587406</v>
      </c>
      <c r="DQ228">
        <v>1</v>
      </c>
      <c r="DR228">
        <v>-0.009825267804878048</v>
      </c>
      <c r="DS228">
        <v>-0.0001913103135888464</v>
      </c>
      <c r="DT228">
        <v>0.0009556022234849226</v>
      </c>
      <c r="DU228">
        <v>1</v>
      </c>
      <c r="DV228">
        <v>2</v>
      </c>
      <c r="DW228">
        <v>2</v>
      </c>
      <c r="DX228" t="s">
        <v>360</v>
      </c>
      <c r="DY228">
        <v>3.13039</v>
      </c>
      <c r="DZ228">
        <v>2.8066</v>
      </c>
      <c r="EA228">
        <v>0.0997474</v>
      </c>
      <c r="EB228">
        <v>0.09947259999999999</v>
      </c>
      <c r="EC228">
        <v>0.105852</v>
      </c>
      <c r="ED228">
        <v>0.105579</v>
      </c>
      <c r="EE228">
        <v>21148.9</v>
      </c>
      <c r="EF228">
        <v>27417.5</v>
      </c>
      <c r="EG228">
        <v>26447.2</v>
      </c>
      <c r="EH228">
        <v>32998.8</v>
      </c>
      <c r="EI228">
        <v>34929.5</v>
      </c>
      <c r="EJ228">
        <v>40308.9</v>
      </c>
      <c r="EK228">
        <v>41096</v>
      </c>
      <c r="EL228">
        <v>46057.6</v>
      </c>
      <c r="EM228">
        <v>2.03455</v>
      </c>
      <c r="EN228">
        <v>2.00052</v>
      </c>
      <c r="EO228">
        <v>0.104569</v>
      </c>
      <c r="EP228">
        <v>0</v>
      </c>
      <c r="EQ228">
        <v>25.5426</v>
      </c>
      <c r="ER228">
        <v>999.9</v>
      </c>
      <c r="ES228">
        <v>67.5</v>
      </c>
      <c r="ET228">
        <v>27.4</v>
      </c>
      <c r="EU228">
        <v>24.4845</v>
      </c>
      <c r="EV228">
        <v>60.8226</v>
      </c>
      <c r="EW228">
        <v>31.6466</v>
      </c>
      <c r="EX228">
        <v>1</v>
      </c>
      <c r="EY228">
        <v>0.293587</v>
      </c>
      <c r="EZ228">
        <v>0.398521</v>
      </c>
      <c r="FA228">
        <v>20.2784</v>
      </c>
      <c r="FB228">
        <v>5.18779</v>
      </c>
      <c r="FC228">
        <v>11.9441</v>
      </c>
      <c r="FD228">
        <v>4.9556</v>
      </c>
      <c r="FE228">
        <v>3.285</v>
      </c>
      <c r="FF228">
        <v>9999</v>
      </c>
      <c r="FG228">
        <v>9999</v>
      </c>
      <c r="FH228">
        <v>9999</v>
      </c>
      <c r="FI228">
        <v>999.9</v>
      </c>
      <c r="FJ228">
        <v>1.86127</v>
      </c>
      <c r="FK228">
        <v>1.86264</v>
      </c>
      <c r="FL228">
        <v>1.86004</v>
      </c>
      <c r="FM228">
        <v>1.85837</v>
      </c>
      <c r="FN228">
        <v>1.86218</v>
      </c>
      <c r="FO228">
        <v>1.85886</v>
      </c>
      <c r="FP228">
        <v>1.85791</v>
      </c>
      <c r="FQ228">
        <v>1.86081</v>
      </c>
      <c r="FR228">
        <v>0</v>
      </c>
      <c r="FS228">
        <v>0</v>
      </c>
      <c r="FT228">
        <v>0</v>
      </c>
      <c r="FU228">
        <v>4.5</v>
      </c>
      <c r="FV228" t="s">
        <v>361</v>
      </c>
      <c r="FW228" t="s">
        <v>362</v>
      </c>
      <c r="FX228" t="s">
        <v>363</v>
      </c>
      <c r="FY228" t="s">
        <v>364</v>
      </c>
      <c r="FZ228" t="s">
        <v>364</v>
      </c>
      <c r="GA228" t="s">
        <v>363</v>
      </c>
      <c r="GB228">
        <v>0</v>
      </c>
      <c r="GC228">
        <v>100</v>
      </c>
      <c r="GD228">
        <v>100</v>
      </c>
      <c r="GE228">
        <v>-0.362</v>
      </c>
      <c r="GF228">
        <v>0.2973</v>
      </c>
      <c r="GG228">
        <v>-1.589593225013521</v>
      </c>
      <c r="GH228">
        <v>0.00192992804097616</v>
      </c>
      <c r="GI228">
        <v>3.244687122451424E-06</v>
      </c>
      <c r="GJ228">
        <v>-2.087531120305573E-09</v>
      </c>
      <c r="GK228">
        <v>0.05776174702018427</v>
      </c>
      <c r="GL228">
        <v>0.005089068596103195</v>
      </c>
      <c r="GM228">
        <v>0.0003257216593697226</v>
      </c>
      <c r="GN228">
        <v>-1.562898368296355E-06</v>
      </c>
      <c r="GO228">
        <v>0</v>
      </c>
      <c r="GP228">
        <v>1257</v>
      </c>
      <c r="GQ228">
        <v>1</v>
      </c>
      <c r="GR228">
        <v>31</v>
      </c>
      <c r="GS228">
        <v>271.8</v>
      </c>
      <c r="GT228">
        <v>271.8</v>
      </c>
      <c r="GU228">
        <v>1.07788</v>
      </c>
      <c r="GV228">
        <v>2.38647</v>
      </c>
      <c r="GW228">
        <v>1.44775</v>
      </c>
      <c r="GX228">
        <v>2.20337</v>
      </c>
      <c r="GY228">
        <v>1.44653</v>
      </c>
      <c r="GZ228">
        <v>2.38037</v>
      </c>
      <c r="HA228">
        <v>33.2216</v>
      </c>
      <c r="HB228">
        <v>14.7012</v>
      </c>
      <c r="HC228">
        <v>18</v>
      </c>
      <c r="HD228">
        <v>531.6660000000001</v>
      </c>
      <c r="HE228">
        <v>523.104</v>
      </c>
      <c r="HF228">
        <v>24.9997</v>
      </c>
      <c r="HG228">
        <v>30.7386</v>
      </c>
      <c r="HH228">
        <v>30.0003</v>
      </c>
      <c r="HI228">
        <v>31.0916</v>
      </c>
      <c r="HJ228">
        <v>31.097</v>
      </c>
      <c r="HK228">
        <v>21.5605</v>
      </c>
      <c r="HL228">
        <v>20.3331</v>
      </c>
      <c r="HM228">
        <v>100</v>
      </c>
      <c r="HN228">
        <v>25</v>
      </c>
      <c r="HO228">
        <v>420</v>
      </c>
      <c r="HP228">
        <v>21.5</v>
      </c>
      <c r="HQ228">
        <v>103.143</v>
      </c>
      <c r="HR228">
        <v>102.016</v>
      </c>
    </row>
    <row r="229" spans="1:226">
      <c r="A229">
        <v>211</v>
      </c>
      <c r="B229">
        <v>1774682636.5</v>
      </c>
      <c r="C229">
        <v>890.5</v>
      </c>
      <c r="D229" t="s">
        <v>784</v>
      </c>
      <c r="E229" t="s">
        <v>785</v>
      </c>
      <c r="F229">
        <v>5</v>
      </c>
      <c r="I229">
        <v>1774682633.6</v>
      </c>
      <c r="J229">
        <f>(K229)/1000</f>
        <v>0</v>
      </c>
      <c r="K229">
        <f>IF(BF229, AN229, AH229)</f>
        <v>0</v>
      </c>
      <c r="L229">
        <f>IF(BF229, AI229, AG229)</f>
        <v>0</v>
      </c>
      <c r="M229">
        <f>BH229 - IF(AU229&gt;1, L229*BB229*100.0/(AW229), 0)</f>
        <v>0</v>
      </c>
      <c r="N229">
        <f>((T229-J229/2)*M229-L229)/(T229+J229/2)</f>
        <v>0</v>
      </c>
      <c r="O229">
        <f>N229*(BO229+BP229)/1000.0</f>
        <v>0</v>
      </c>
      <c r="P229">
        <f>(BH229 - IF(AU229&gt;1, L229*BB229*100.0/(AW229), 0))*(BO229+BP229)/1000.0</f>
        <v>0</v>
      </c>
      <c r="Q229">
        <f>2.0/((1/S229-1/R229)+SIGN(S229)*SQRT((1/S229-1/R229)*(1/S229-1/R229) + 4*BC229/((BC229+1)*(BC229+1))*(2*1/S229*1/R229-1/R229*1/R229)))</f>
        <v>0</v>
      </c>
      <c r="R229">
        <f>IF(LEFT(BD229,1)&lt;&gt;"0",IF(LEFT(BD229,1)="1",3.0,BE229),$D$5+$E$5*(BV229*BO229/($K$5*1000))+$F$5*(BV229*BO229/($K$5*1000))*MAX(MIN(BB229,$J$5),$I$5)*MAX(MIN(BB229,$J$5),$I$5)+$G$5*MAX(MIN(BB229,$J$5),$I$5)*(BV229*BO229/($K$5*1000))+$H$5*(BV229*BO229/($K$5*1000))*(BV229*BO229/($K$5*1000)))</f>
        <v>0</v>
      </c>
      <c r="S229">
        <f>J229*(1000-(1000*0.61365*exp(17.502*W229/(240.97+W229))/(BO229+BP229)+BJ229)/2)/(1000*0.61365*exp(17.502*W229/(240.97+W229))/(BO229+BP229)-BJ229)</f>
        <v>0</v>
      </c>
      <c r="T229">
        <f>1/((BC229+1)/(Q229/1.6)+1/(R229/1.37)) + BC229/((BC229+1)/(Q229/1.6) + BC229/(R229/1.37))</f>
        <v>0</v>
      </c>
      <c r="U229">
        <f>(AX229*BA229)</f>
        <v>0</v>
      </c>
      <c r="V229">
        <f>(BQ229+(U229+2*0.95*5.67E-8*(((BQ229+$B$9)+273)^4-(BQ229+273)^4)-44100*J229)/(1.84*29.3*R229+8*0.95*5.67E-8*(BQ229+273)^3))</f>
        <v>0</v>
      </c>
      <c r="W229">
        <f>($C$9*BR229+$D$9*BS229+$E$9*V229)</f>
        <v>0</v>
      </c>
      <c r="X229">
        <f>0.61365*exp(17.502*W229/(240.97+W229))</f>
        <v>0</v>
      </c>
      <c r="Y229">
        <f>(Z229/AA229*100)</f>
        <v>0</v>
      </c>
      <c r="Z229">
        <f>BJ229*(BO229+BP229)/1000</f>
        <v>0</v>
      </c>
      <c r="AA229">
        <f>0.61365*exp(17.502*BQ229/(240.97+BQ229))</f>
        <v>0</v>
      </c>
      <c r="AB229">
        <f>(X229-BJ229*(BO229+BP229)/1000)</f>
        <v>0</v>
      </c>
      <c r="AC229">
        <f>(-J229*44100)</f>
        <v>0</v>
      </c>
      <c r="AD229">
        <f>2*29.3*R229*0.92*(BQ229-W229)</f>
        <v>0</v>
      </c>
      <c r="AE229">
        <f>2*0.95*5.67E-8*(((BQ229+$B$9)+273)^4-(W229+273)^4)</f>
        <v>0</v>
      </c>
      <c r="AF229">
        <f>U229+AE229+AC229+AD229</f>
        <v>0</v>
      </c>
      <c r="AG229">
        <f>BN229*AU229*(BI229-BH229*(1000-AU229*BK229)/(1000-AU229*BJ229))/(100*BB229)</f>
        <v>0</v>
      </c>
      <c r="AH229">
        <f>1000*BN229*AU229*(BJ229-BK229)/(100*BB229*(1000-AU229*BJ229))</f>
        <v>0</v>
      </c>
      <c r="AI229">
        <f>(AJ229 - AK229 - BO229*1E3/(8.314*(BQ229+273.15)) * AM229/BN229 * AL229) * BN229/(100*BB229) * (1000 - BK229)/1000</f>
        <v>0</v>
      </c>
      <c r="AJ229">
        <v>429.2746949271684</v>
      </c>
      <c r="AK229">
        <v>428.8571212121208</v>
      </c>
      <c r="AL229">
        <v>1.472662110678396E-05</v>
      </c>
      <c r="AM229">
        <v>61.35787655002243</v>
      </c>
      <c r="AN229">
        <f>(AP229 - AO229 + BO229*1E3/(8.314*(BQ229+273.15)) * AR229/BN229 * AQ229) * BN229/(100*BB229) * 1000/(1000 - AP229)</f>
        <v>0</v>
      </c>
      <c r="AO229">
        <v>21.5142437227491</v>
      </c>
      <c r="AP229">
        <v>21.50354405594407</v>
      </c>
      <c r="AQ229">
        <v>-1.486431070153141E-06</v>
      </c>
      <c r="AR229">
        <v>91.88205700752289</v>
      </c>
      <c r="AS229">
        <v>0</v>
      </c>
      <c r="AT229">
        <v>0</v>
      </c>
      <c r="AU229">
        <f>IF(AS229*$H$15&gt;=AW229,1.0,(AW229/(AW229-AS229*$H$15)))</f>
        <v>0</v>
      </c>
      <c r="AV229">
        <f>(AU229-1)*100</f>
        <v>0</v>
      </c>
      <c r="AW229">
        <f>MAX(0,($B$15+$C$15*BV229)/(1+$D$15*BV229)*BO229/(BQ229+273)*$E$15)</f>
        <v>0</v>
      </c>
      <c r="AX229">
        <f>$B$13*BW229+$C$13*BX229+$F$13*CI229*(1-CL229)</f>
        <v>0</v>
      </c>
      <c r="AY229">
        <f>AX229*AZ229</f>
        <v>0</v>
      </c>
      <c r="AZ229">
        <f>($B$13*$D$11+$C$13*$D$11+$F$13*((CV229+CN229)/MAX(CV229+CN229+CW229, 0.1)*$I$11+CW229/MAX(CV229+CN229+CW229, 0.1)*$J$11))/($B$13+$C$13+$F$13)</f>
        <v>0</v>
      </c>
      <c r="BA229">
        <f>($B$13*$K$11+$C$13*$K$11+$F$13*((CV229+CN229)/MAX(CV229+CN229+CW229, 0.1)*$P$11+CW229/MAX(CV229+CN229+CW229, 0.1)*$Q$11))/($B$13+$C$13+$F$13)</f>
        <v>0</v>
      </c>
      <c r="BB229">
        <v>6</v>
      </c>
      <c r="BC229">
        <v>0.5</v>
      </c>
      <c r="BD229" t="s">
        <v>358</v>
      </c>
      <c r="BE229">
        <v>2</v>
      </c>
      <c r="BF229" t="b">
        <v>1</v>
      </c>
      <c r="BG229">
        <v>1774682633.6</v>
      </c>
      <c r="BH229">
        <v>419.6206</v>
      </c>
      <c r="BI229">
        <v>420.0138999999999</v>
      </c>
      <c r="BJ229">
        <v>21.50318</v>
      </c>
      <c r="BK229">
        <v>21.51426</v>
      </c>
      <c r="BL229">
        <v>419.9817</v>
      </c>
      <c r="BM229">
        <v>21.20594</v>
      </c>
      <c r="BN229">
        <v>499.9992</v>
      </c>
      <c r="BO229">
        <v>101.0178</v>
      </c>
      <c r="BP229">
        <v>0.1001529</v>
      </c>
      <c r="BQ229">
        <v>26.55529</v>
      </c>
      <c r="BR229">
        <v>27.25627</v>
      </c>
      <c r="BS229">
        <v>999.9</v>
      </c>
      <c r="BT229">
        <v>0</v>
      </c>
      <c r="BU229">
        <v>0</v>
      </c>
      <c r="BV229">
        <v>9987.812000000002</v>
      </c>
      <c r="BW229">
        <v>0</v>
      </c>
      <c r="BX229">
        <v>0.3833920000000001</v>
      </c>
      <c r="BY229">
        <v>-0.3935092</v>
      </c>
      <c r="BZ229">
        <v>428.8421</v>
      </c>
      <c r="CA229">
        <v>429.2488999999999</v>
      </c>
      <c r="CB229">
        <v>-0.01107597</v>
      </c>
      <c r="CC229">
        <v>420.0138999999999</v>
      </c>
      <c r="CD229">
        <v>21.51426</v>
      </c>
      <c r="CE229">
        <v>2.172205</v>
      </c>
      <c r="CF229">
        <v>2.173323</v>
      </c>
      <c r="CG229">
        <v>18.75877000000001</v>
      </c>
      <c r="CH229">
        <v>18.76701</v>
      </c>
      <c r="CI229">
        <v>1200.005</v>
      </c>
      <c r="CJ229">
        <v>0</v>
      </c>
      <c r="CK229">
        <v>1</v>
      </c>
      <c r="CL229">
        <v>0</v>
      </c>
      <c r="CM229">
        <v>1.8471</v>
      </c>
      <c r="CN229">
        <v>0</v>
      </c>
      <c r="CO229">
        <v>63.42872</v>
      </c>
      <c r="CP229">
        <v>6138.828</v>
      </c>
      <c r="CQ229">
        <v>37.187</v>
      </c>
      <c r="CR229">
        <v>39.0124</v>
      </c>
      <c r="CS229">
        <v>38.125</v>
      </c>
      <c r="CT229">
        <v>37.625</v>
      </c>
      <c r="CU229">
        <v>37.437</v>
      </c>
      <c r="CV229">
        <v>0</v>
      </c>
      <c r="CW229">
        <v>1200.005</v>
      </c>
      <c r="CX229">
        <v>0</v>
      </c>
      <c r="CY229">
        <v>1774682634.8</v>
      </c>
      <c r="CZ229">
        <v>0</v>
      </c>
      <c r="DA229">
        <v>1774666326.5</v>
      </c>
      <c r="DB229" t="s">
        <v>359</v>
      </c>
      <c r="DC229">
        <v>1774666322</v>
      </c>
      <c r="DD229">
        <v>1774666326.5</v>
      </c>
      <c r="DE229">
        <v>2</v>
      </c>
      <c r="DF229">
        <v>0.343</v>
      </c>
      <c r="DG229">
        <v>-0.026</v>
      </c>
      <c r="DH229">
        <v>-0.36</v>
      </c>
      <c r="DI229">
        <v>0.298</v>
      </c>
      <c r="DJ229">
        <v>420</v>
      </c>
      <c r="DK229">
        <v>22</v>
      </c>
      <c r="DL229">
        <v>0.17</v>
      </c>
      <c r="DM229">
        <v>0.02</v>
      </c>
      <c r="DN229">
        <v>-0.3927708780487805</v>
      </c>
      <c r="DO229">
        <v>-0.05833465505226519</v>
      </c>
      <c r="DP229">
        <v>0.02458135267884404</v>
      </c>
      <c r="DQ229">
        <v>1</v>
      </c>
      <c r="DR229">
        <v>-0.01007629195121951</v>
      </c>
      <c r="DS229">
        <v>-0.003831233310104526</v>
      </c>
      <c r="DT229">
        <v>0.001064451994509713</v>
      </c>
      <c r="DU229">
        <v>1</v>
      </c>
      <c r="DV229">
        <v>2</v>
      </c>
      <c r="DW229">
        <v>2</v>
      </c>
      <c r="DX229" t="s">
        <v>360</v>
      </c>
      <c r="DY229">
        <v>3.13052</v>
      </c>
      <c r="DZ229">
        <v>2.80635</v>
      </c>
      <c r="EA229">
        <v>0.0997509</v>
      </c>
      <c r="EB229">
        <v>0.09945859999999999</v>
      </c>
      <c r="EC229">
        <v>0.105851</v>
      </c>
      <c r="ED229">
        <v>0.105576</v>
      </c>
      <c r="EE229">
        <v>21148.8</v>
      </c>
      <c r="EF229">
        <v>27417.8</v>
      </c>
      <c r="EG229">
        <v>26447.1</v>
      </c>
      <c r="EH229">
        <v>32998.6</v>
      </c>
      <c r="EI229">
        <v>34929.4</v>
      </c>
      <c r="EJ229">
        <v>40309.1</v>
      </c>
      <c r="EK229">
        <v>41095.8</v>
      </c>
      <c r="EL229">
        <v>46057.8</v>
      </c>
      <c r="EM229">
        <v>2.035</v>
      </c>
      <c r="EN229">
        <v>2.0002</v>
      </c>
      <c r="EO229">
        <v>0.104979</v>
      </c>
      <c r="EP229">
        <v>0</v>
      </c>
      <c r="EQ229">
        <v>25.541</v>
      </c>
      <c r="ER229">
        <v>999.9</v>
      </c>
      <c r="ES229">
        <v>67.5</v>
      </c>
      <c r="ET229">
        <v>27.4</v>
      </c>
      <c r="EU229">
        <v>24.4815</v>
      </c>
      <c r="EV229">
        <v>60.8426</v>
      </c>
      <c r="EW229">
        <v>31.6947</v>
      </c>
      <c r="EX229">
        <v>1</v>
      </c>
      <c r="EY229">
        <v>0.293592</v>
      </c>
      <c r="EZ229">
        <v>0.397707</v>
      </c>
      <c r="FA229">
        <v>20.2784</v>
      </c>
      <c r="FB229">
        <v>5.18809</v>
      </c>
      <c r="FC229">
        <v>11.9441</v>
      </c>
      <c r="FD229">
        <v>4.9557</v>
      </c>
      <c r="FE229">
        <v>3.285</v>
      </c>
      <c r="FF229">
        <v>9999</v>
      </c>
      <c r="FG229">
        <v>9999</v>
      </c>
      <c r="FH229">
        <v>9999</v>
      </c>
      <c r="FI229">
        <v>999.9</v>
      </c>
      <c r="FJ229">
        <v>1.86127</v>
      </c>
      <c r="FK229">
        <v>1.86264</v>
      </c>
      <c r="FL229">
        <v>1.86005</v>
      </c>
      <c r="FM229">
        <v>1.85837</v>
      </c>
      <c r="FN229">
        <v>1.86218</v>
      </c>
      <c r="FO229">
        <v>1.85885</v>
      </c>
      <c r="FP229">
        <v>1.85791</v>
      </c>
      <c r="FQ229">
        <v>1.86081</v>
      </c>
      <c r="FR229">
        <v>0</v>
      </c>
      <c r="FS229">
        <v>0</v>
      </c>
      <c r="FT229">
        <v>0</v>
      </c>
      <c r="FU229">
        <v>4.5</v>
      </c>
      <c r="FV229" t="s">
        <v>361</v>
      </c>
      <c r="FW229" t="s">
        <v>362</v>
      </c>
      <c r="FX229" t="s">
        <v>363</v>
      </c>
      <c r="FY229" t="s">
        <v>364</v>
      </c>
      <c r="FZ229" t="s">
        <v>364</v>
      </c>
      <c r="GA229" t="s">
        <v>363</v>
      </c>
      <c r="GB229">
        <v>0</v>
      </c>
      <c r="GC229">
        <v>100</v>
      </c>
      <c r="GD229">
        <v>100</v>
      </c>
      <c r="GE229">
        <v>-0.361</v>
      </c>
      <c r="GF229">
        <v>0.2973</v>
      </c>
      <c r="GG229">
        <v>-1.589593225013521</v>
      </c>
      <c r="GH229">
        <v>0.00192992804097616</v>
      </c>
      <c r="GI229">
        <v>3.244687122451424E-06</v>
      </c>
      <c r="GJ229">
        <v>-2.087531120305573E-09</v>
      </c>
      <c r="GK229">
        <v>0.05776174702018427</v>
      </c>
      <c r="GL229">
        <v>0.005089068596103195</v>
      </c>
      <c r="GM229">
        <v>0.0003257216593697226</v>
      </c>
      <c r="GN229">
        <v>-1.562898368296355E-06</v>
      </c>
      <c r="GO229">
        <v>0</v>
      </c>
      <c r="GP229">
        <v>1257</v>
      </c>
      <c r="GQ229">
        <v>1</v>
      </c>
      <c r="GR229">
        <v>31</v>
      </c>
      <c r="GS229">
        <v>271.9</v>
      </c>
      <c r="GT229">
        <v>271.8</v>
      </c>
      <c r="GU229">
        <v>1.07788</v>
      </c>
      <c r="GV229">
        <v>2.38403</v>
      </c>
      <c r="GW229">
        <v>1.44775</v>
      </c>
      <c r="GX229">
        <v>2.20337</v>
      </c>
      <c r="GY229">
        <v>1.44653</v>
      </c>
      <c r="GZ229">
        <v>2.38159</v>
      </c>
      <c r="HA229">
        <v>33.2216</v>
      </c>
      <c r="HB229">
        <v>14.7012</v>
      </c>
      <c r="HC229">
        <v>18</v>
      </c>
      <c r="HD229">
        <v>531.951</v>
      </c>
      <c r="HE229">
        <v>522.894</v>
      </c>
      <c r="HF229">
        <v>24.9997</v>
      </c>
      <c r="HG229">
        <v>30.7386</v>
      </c>
      <c r="HH229">
        <v>30.0002</v>
      </c>
      <c r="HI229">
        <v>31.0916</v>
      </c>
      <c r="HJ229">
        <v>31.0982</v>
      </c>
      <c r="HK229">
        <v>21.5615</v>
      </c>
      <c r="HL229">
        <v>20.3331</v>
      </c>
      <c r="HM229">
        <v>100</v>
      </c>
      <c r="HN229">
        <v>25</v>
      </c>
      <c r="HO229">
        <v>420</v>
      </c>
      <c r="HP229">
        <v>21.5</v>
      </c>
      <c r="HQ229">
        <v>103.143</v>
      </c>
      <c r="HR229">
        <v>102.016</v>
      </c>
    </row>
    <row r="230" spans="1:226">
      <c r="A230">
        <v>212</v>
      </c>
      <c r="B230">
        <v>1774682640.5</v>
      </c>
      <c r="C230">
        <v>894.5</v>
      </c>
      <c r="D230" t="s">
        <v>786</v>
      </c>
      <c r="E230" t="s">
        <v>787</v>
      </c>
      <c r="F230">
        <v>5</v>
      </c>
      <c r="I230">
        <v>1774682637.6</v>
      </c>
      <c r="J230">
        <f>(K230)/1000</f>
        <v>0</v>
      </c>
      <c r="K230">
        <f>IF(BF230, AN230, AH230)</f>
        <v>0</v>
      </c>
      <c r="L230">
        <f>IF(BF230, AI230, AG230)</f>
        <v>0</v>
      </c>
      <c r="M230">
        <f>BH230 - IF(AU230&gt;1, L230*BB230*100.0/(AW230), 0)</f>
        <v>0</v>
      </c>
      <c r="N230">
        <f>((T230-J230/2)*M230-L230)/(T230+J230/2)</f>
        <v>0</v>
      </c>
      <c r="O230">
        <f>N230*(BO230+BP230)/1000.0</f>
        <v>0</v>
      </c>
      <c r="P230">
        <f>(BH230 - IF(AU230&gt;1, L230*BB230*100.0/(AW230), 0))*(BO230+BP230)/1000.0</f>
        <v>0</v>
      </c>
      <c r="Q230">
        <f>2.0/((1/S230-1/R230)+SIGN(S230)*SQRT((1/S230-1/R230)*(1/S230-1/R230) + 4*BC230/((BC230+1)*(BC230+1))*(2*1/S230*1/R230-1/R230*1/R230)))</f>
        <v>0</v>
      </c>
      <c r="R230">
        <f>IF(LEFT(BD230,1)&lt;&gt;"0",IF(LEFT(BD230,1)="1",3.0,BE230),$D$5+$E$5*(BV230*BO230/($K$5*1000))+$F$5*(BV230*BO230/($K$5*1000))*MAX(MIN(BB230,$J$5),$I$5)*MAX(MIN(BB230,$J$5),$I$5)+$G$5*MAX(MIN(BB230,$J$5),$I$5)*(BV230*BO230/($K$5*1000))+$H$5*(BV230*BO230/($K$5*1000))*(BV230*BO230/($K$5*1000)))</f>
        <v>0</v>
      </c>
      <c r="S230">
        <f>J230*(1000-(1000*0.61365*exp(17.502*W230/(240.97+W230))/(BO230+BP230)+BJ230)/2)/(1000*0.61365*exp(17.502*W230/(240.97+W230))/(BO230+BP230)-BJ230)</f>
        <v>0</v>
      </c>
      <c r="T230">
        <f>1/((BC230+1)/(Q230/1.6)+1/(R230/1.37)) + BC230/((BC230+1)/(Q230/1.6) + BC230/(R230/1.37))</f>
        <v>0</v>
      </c>
      <c r="U230">
        <f>(AX230*BA230)</f>
        <v>0</v>
      </c>
      <c r="V230">
        <f>(BQ230+(U230+2*0.95*5.67E-8*(((BQ230+$B$9)+273)^4-(BQ230+273)^4)-44100*J230)/(1.84*29.3*R230+8*0.95*5.67E-8*(BQ230+273)^3))</f>
        <v>0</v>
      </c>
      <c r="W230">
        <f>($C$9*BR230+$D$9*BS230+$E$9*V230)</f>
        <v>0</v>
      </c>
      <c r="X230">
        <f>0.61365*exp(17.502*W230/(240.97+W230))</f>
        <v>0</v>
      </c>
      <c r="Y230">
        <f>(Z230/AA230*100)</f>
        <v>0</v>
      </c>
      <c r="Z230">
        <f>BJ230*(BO230+BP230)/1000</f>
        <v>0</v>
      </c>
      <c r="AA230">
        <f>0.61365*exp(17.502*BQ230/(240.97+BQ230))</f>
        <v>0</v>
      </c>
      <c r="AB230">
        <f>(X230-BJ230*(BO230+BP230)/1000)</f>
        <v>0</v>
      </c>
      <c r="AC230">
        <f>(-J230*44100)</f>
        <v>0</v>
      </c>
      <c r="AD230">
        <f>2*29.3*R230*0.92*(BQ230-W230)</f>
        <v>0</v>
      </c>
      <c r="AE230">
        <f>2*0.95*5.67E-8*(((BQ230+$B$9)+273)^4-(W230+273)^4)</f>
        <v>0</v>
      </c>
      <c r="AF230">
        <f>U230+AE230+AC230+AD230</f>
        <v>0</v>
      </c>
      <c r="AG230">
        <f>BN230*AU230*(BI230-BH230*(1000-AU230*BK230)/(1000-AU230*BJ230))/(100*BB230)</f>
        <v>0</v>
      </c>
      <c r="AH230">
        <f>1000*BN230*AU230*(BJ230-BK230)/(100*BB230*(1000-AU230*BJ230))</f>
        <v>0</v>
      </c>
      <c r="AI230">
        <f>(AJ230 - AK230 - BO230*1E3/(8.314*(BQ230+273.15)) * AM230/BN230 * AL230) * BN230/(100*BB230) * (1000 - BK230)/1000</f>
        <v>0</v>
      </c>
      <c r="AJ230">
        <v>429.1840931755692</v>
      </c>
      <c r="AK230">
        <v>428.821484848485</v>
      </c>
      <c r="AL230">
        <v>-1.435400183179605E-05</v>
      </c>
      <c r="AM230">
        <v>61.35787655002243</v>
      </c>
      <c r="AN230">
        <f>(AP230 - AO230 + BO230*1E3/(8.314*(BQ230+273.15)) * AR230/BN230 * AQ230) * BN230/(100*BB230) * 1000/(1000 - AP230)</f>
        <v>0</v>
      </c>
      <c r="AO230">
        <v>21.51402354350969</v>
      </c>
      <c r="AP230">
        <v>21.50336853146854</v>
      </c>
      <c r="AQ230">
        <v>8.491501293333115E-07</v>
      </c>
      <c r="AR230">
        <v>91.88205700752289</v>
      </c>
      <c r="AS230">
        <v>0</v>
      </c>
      <c r="AT230">
        <v>0</v>
      </c>
      <c r="AU230">
        <f>IF(AS230*$H$15&gt;=AW230,1.0,(AW230/(AW230-AS230*$H$15)))</f>
        <v>0</v>
      </c>
      <c r="AV230">
        <f>(AU230-1)*100</f>
        <v>0</v>
      </c>
      <c r="AW230">
        <f>MAX(0,($B$15+$C$15*BV230)/(1+$D$15*BV230)*BO230/(BQ230+273)*$E$15)</f>
        <v>0</v>
      </c>
      <c r="AX230">
        <f>$B$13*BW230+$C$13*BX230+$F$13*CI230*(1-CL230)</f>
        <v>0</v>
      </c>
      <c r="AY230">
        <f>AX230*AZ230</f>
        <v>0</v>
      </c>
      <c r="AZ230">
        <f>($B$13*$D$11+$C$13*$D$11+$F$13*((CV230+CN230)/MAX(CV230+CN230+CW230, 0.1)*$I$11+CW230/MAX(CV230+CN230+CW230, 0.1)*$J$11))/($B$13+$C$13+$F$13)</f>
        <v>0</v>
      </c>
      <c r="BA230">
        <f>($B$13*$K$11+$C$13*$K$11+$F$13*((CV230+CN230)/MAX(CV230+CN230+CW230, 0.1)*$P$11+CW230/MAX(CV230+CN230+CW230, 0.1)*$Q$11))/($B$13+$C$13+$F$13)</f>
        <v>0</v>
      </c>
      <c r="BB230">
        <v>6</v>
      </c>
      <c r="BC230">
        <v>0.5</v>
      </c>
      <c r="BD230" t="s">
        <v>358</v>
      </c>
      <c r="BE230">
        <v>2</v>
      </c>
      <c r="BF230" t="b">
        <v>1</v>
      </c>
      <c r="BG230">
        <v>1774682637.6</v>
      </c>
      <c r="BH230">
        <v>419.614</v>
      </c>
      <c r="BI230">
        <v>419.959</v>
      </c>
      <c r="BJ230">
        <v>21.50345</v>
      </c>
      <c r="BK230">
        <v>21.51376</v>
      </c>
      <c r="BL230">
        <v>419.9752</v>
      </c>
      <c r="BM230">
        <v>21.20619</v>
      </c>
      <c r="BN230">
        <v>499.9938999999999</v>
      </c>
      <c r="BO230">
        <v>101.0185</v>
      </c>
      <c r="BP230">
        <v>0.09997246</v>
      </c>
      <c r="BQ230">
        <v>26.55141</v>
      </c>
      <c r="BR230">
        <v>27.2548</v>
      </c>
      <c r="BS230">
        <v>999.9</v>
      </c>
      <c r="BT230">
        <v>0</v>
      </c>
      <c r="BU230">
        <v>0</v>
      </c>
      <c r="BV230">
        <v>9992.376</v>
      </c>
      <c r="BW230">
        <v>0</v>
      </c>
      <c r="BX230">
        <v>0.3833920000000001</v>
      </c>
      <c r="BY230">
        <v>-0.3449433</v>
      </c>
      <c r="BZ230">
        <v>428.8354</v>
      </c>
      <c r="CA230">
        <v>429.1924</v>
      </c>
      <c r="CB230">
        <v>-0.010297201</v>
      </c>
      <c r="CC230">
        <v>419.959</v>
      </c>
      <c r="CD230">
        <v>21.51376</v>
      </c>
      <c r="CE230">
        <v>2.172249</v>
      </c>
      <c r="CF230">
        <v>2.173287</v>
      </c>
      <c r="CG230">
        <v>18.75908</v>
      </c>
      <c r="CH230">
        <v>18.76675</v>
      </c>
      <c r="CI230">
        <v>1200.006</v>
      </c>
      <c r="CJ230">
        <v>0</v>
      </c>
      <c r="CK230">
        <v>1</v>
      </c>
      <c r="CL230">
        <v>0</v>
      </c>
      <c r="CM230">
        <v>1.6988</v>
      </c>
      <c r="CN230">
        <v>0</v>
      </c>
      <c r="CO230">
        <v>63.50957999999999</v>
      </c>
      <c r="CP230">
        <v>6138.819</v>
      </c>
      <c r="CQ230">
        <v>37.15599999999999</v>
      </c>
      <c r="CR230">
        <v>39</v>
      </c>
      <c r="CS230">
        <v>38.125</v>
      </c>
      <c r="CT230">
        <v>37.625</v>
      </c>
      <c r="CU230">
        <v>37.437</v>
      </c>
      <c r="CV230">
        <v>0</v>
      </c>
      <c r="CW230">
        <v>1200.006</v>
      </c>
      <c r="CX230">
        <v>0</v>
      </c>
      <c r="CY230">
        <v>1774682639</v>
      </c>
      <c r="CZ230">
        <v>0</v>
      </c>
      <c r="DA230">
        <v>1774666326.5</v>
      </c>
      <c r="DB230" t="s">
        <v>359</v>
      </c>
      <c r="DC230">
        <v>1774666322</v>
      </c>
      <c r="DD230">
        <v>1774666326.5</v>
      </c>
      <c r="DE230">
        <v>2</v>
      </c>
      <c r="DF230">
        <v>0.343</v>
      </c>
      <c r="DG230">
        <v>-0.026</v>
      </c>
      <c r="DH230">
        <v>-0.36</v>
      </c>
      <c r="DI230">
        <v>0.298</v>
      </c>
      <c r="DJ230">
        <v>420</v>
      </c>
      <c r="DK230">
        <v>22</v>
      </c>
      <c r="DL230">
        <v>0.17</v>
      </c>
      <c r="DM230">
        <v>0.02</v>
      </c>
      <c r="DN230">
        <v>-0.3832352</v>
      </c>
      <c r="DO230">
        <v>0.1417841876172614</v>
      </c>
      <c r="DP230">
        <v>0.0333026831405519</v>
      </c>
      <c r="DQ230">
        <v>0</v>
      </c>
      <c r="DR230">
        <v>-0.01002292575</v>
      </c>
      <c r="DS230">
        <v>-0.007206823452157586</v>
      </c>
      <c r="DT230">
        <v>0.0009931584932851543</v>
      </c>
      <c r="DU230">
        <v>1</v>
      </c>
      <c r="DV230">
        <v>1</v>
      </c>
      <c r="DW230">
        <v>2</v>
      </c>
      <c r="DX230" t="s">
        <v>367</v>
      </c>
      <c r="DY230">
        <v>3.13038</v>
      </c>
      <c r="DZ230">
        <v>2.80638</v>
      </c>
      <c r="EA230">
        <v>0.09974769999999999</v>
      </c>
      <c r="EB230">
        <v>0.099449</v>
      </c>
      <c r="EC230">
        <v>0.105856</v>
      </c>
      <c r="ED230">
        <v>0.105578</v>
      </c>
      <c r="EE230">
        <v>21148.7</v>
      </c>
      <c r="EF230">
        <v>27417.8</v>
      </c>
      <c r="EG230">
        <v>26446.9</v>
      </c>
      <c r="EH230">
        <v>32998.3</v>
      </c>
      <c r="EI230">
        <v>34929.2</v>
      </c>
      <c r="EJ230">
        <v>40308.8</v>
      </c>
      <c r="EK230">
        <v>41095.7</v>
      </c>
      <c r="EL230">
        <v>46057.6</v>
      </c>
      <c r="EM230">
        <v>2.03465</v>
      </c>
      <c r="EN230">
        <v>2.00045</v>
      </c>
      <c r="EO230">
        <v>0.10442</v>
      </c>
      <c r="EP230">
        <v>0</v>
      </c>
      <c r="EQ230">
        <v>25.539</v>
      </c>
      <c r="ER230">
        <v>999.9</v>
      </c>
      <c r="ES230">
        <v>67.5</v>
      </c>
      <c r="ET230">
        <v>27.4</v>
      </c>
      <c r="EU230">
        <v>24.4835</v>
      </c>
      <c r="EV230">
        <v>60.8926</v>
      </c>
      <c r="EW230">
        <v>31.8149</v>
      </c>
      <c r="EX230">
        <v>1</v>
      </c>
      <c r="EY230">
        <v>0.293613</v>
      </c>
      <c r="EZ230">
        <v>0.396392</v>
      </c>
      <c r="FA230">
        <v>20.2783</v>
      </c>
      <c r="FB230">
        <v>5.18809</v>
      </c>
      <c r="FC230">
        <v>11.9441</v>
      </c>
      <c r="FD230">
        <v>4.9557</v>
      </c>
      <c r="FE230">
        <v>3.285</v>
      </c>
      <c r="FF230">
        <v>9999</v>
      </c>
      <c r="FG230">
        <v>9999</v>
      </c>
      <c r="FH230">
        <v>9999</v>
      </c>
      <c r="FI230">
        <v>999.9</v>
      </c>
      <c r="FJ230">
        <v>1.86127</v>
      </c>
      <c r="FK230">
        <v>1.86264</v>
      </c>
      <c r="FL230">
        <v>1.86005</v>
      </c>
      <c r="FM230">
        <v>1.85837</v>
      </c>
      <c r="FN230">
        <v>1.86218</v>
      </c>
      <c r="FO230">
        <v>1.85884</v>
      </c>
      <c r="FP230">
        <v>1.85791</v>
      </c>
      <c r="FQ230">
        <v>1.86081</v>
      </c>
      <c r="FR230">
        <v>0</v>
      </c>
      <c r="FS230">
        <v>0</v>
      </c>
      <c r="FT230">
        <v>0</v>
      </c>
      <c r="FU230">
        <v>4.5</v>
      </c>
      <c r="FV230" t="s">
        <v>361</v>
      </c>
      <c r="FW230" t="s">
        <v>362</v>
      </c>
      <c r="FX230" t="s">
        <v>363</v>
      </c>
      <c r="FY230" t="s">
        <v>364</v>
      </c>
      <c r="FZ230" t="s">
        <v>364</v>
      </c>
      <c r="GA230" t="s">
        <v>363</v>
      </c>
      <c r="GB230">
        <v>0</v>
      </c>
      <c r="GC230">
        <v>100</v>
      </c>
      <c r="GD230">
        <v>100</v>
      </c>
      <c r="GE230">
        <v>-0.362</v>
      </c>
      <c r="GF230">
        <v>0.2973</v>
      </c>
      <c r="GG230">
        <v>-1.589593225013521</v>
      </c>
      <c r="GH230">
        <v>0.00192992804097616</v>
      </c>
      <c r="GI230">
        <v>3.244687122451424E-06</v>
      </c>
      <c r="GJ230">
        <v>-2.087531120305573E-09</v>
      </c>
      <c r="GK230">
        <v>0.05776174702018427</v>
      </c>
      <c r="GL230">
        <v>0.005089068596103195</v>
      </c>
      <c r="GM230">
        <v>0.0003257216593697226</v>
      </c>
      <c r="GN230">
        <v>-1.562898368296355E-06</v>
      </c>
      <c r="GO230">
        <v>0</v>
      </c>
      <c r="GP230">
        <v>1257</v>
      </c>
      <c r="GQ230">
        <v>1</v>
      </c>
      <c r="GR230">
        <v>31</v>
      </c>
      <c r="GS230">
        <v>272</v>
      </c>
      <c r="GT230">
        <v>271.9</v>
      </c>
      <c r="GU230">
        <v>1.07788</v>
      </c>
      <c r="GV230">
        <v>2.38037</v>
      </c>
      <c r="GW230">
        <v>1.44775</v>
      </c>
      <c r="GX230">
        <v>2.20337</v>
      </c>
      <c r="GY230">
        <v>1.44653</v>
      </c>
      <c r="GZ230">
        <v>2.40234</v>
      </c>
      <c r="HA230">
        <v>33.1992</v>
      </c>
      <c r="HB230">
        <v>14.7012</v>
      </c>
      <c r="HC230">
        <v>18</v>
      </c>
      <c r="HD230">
        <v>531.729</v>
      </c>
      <c r="HE230">
        <v>523.064</v>
      </c>
      <c r="HF230">
        <v>24.9996</v>
      </c>
      <c r="HG230">
        <v>30.7386</v>
      </c>
      <c r="HH230">
        <v>30.0002</v>
      </c>
      <c r="HI230">
        <v>31.0916</v>
      </c>
      <c r="HJ230">
        <v>31.0982</v>
      </c>
      <c r="HK230">
        <v>21.5647</v>
      </c>
      <c r="HL230">
        <v>20.3331</v>
      </c>
      <c r="HM230">
        <v>100</v>
      </c>
      <c r="HN230">
        <v>25</v>
      </c>
      <c r="HO230">
        <v>420</v>
      </c>
      <c r="HP230">
        <v>21.5</v>
      </c>
      <c r="HQ230">
        <v>103.143</v>
      </c>
      <c r="HR230">
        <v>102.016</v>
      </c>
    </row>
    <row r="231" spans="1:226">
      <c r="A231">
        <v>213</v>
      </c>
      <c r="B231">
        <v>1774682644.5</v>
      </c>
      <c r="C231">
        <v>898.5</v>
      </c>
      <c r="D231" t="s">
        <v>788</v>
      </c>
      <c r="E231" t="s">
        <v>789</v>
      </c>
      <c r="F231">
        <v>5</v>
      </c>
      <c r="I231">
        <v>1774682641.6</v>
      </c>
      <c r="J231">
        <f>(K231)/1000</f>
        <v>0</v>
      </c>
      <c r="K231">
        <f>IF(BF231, AN231, AH231)</f>
        <v>0</v>
      </c>
      <c r="L231">
        <f>IF(BF231, AI231, AG231)</f>
        <v>0</v>
      </c>
      <c r="M231">
        <f>BH231 - IF(AU231&gt;1, L231*BB231*100.0/(AW231), 0)</f>
        <v>0</v>
      </c>
      <c r="N231">
        <f>((T231-J231/2)*M231-L231)/(T231+J231/2)</f>
        <v>0</v>
      </c>
      <c r="O231">
        <f>N231*(BO231+BP231)/1000.0</f>
        <v>0</v>
      </c>
      <c r="P231">
        <f>(BH231 - IF(AU231&gt;1, L231*BB231*100.0/(AW231), 0))*(BO231+BP231)/1000.0</f>
        <v>0</v>
      </c>
      <c r="Q231">
        <f>2.0/((1/S231-1/R231)+SIGN(S231)*SQRT((1/S231-1/R231)*(1/S231-1/R231) + 4*BC231/((BC231+1)*(BC231+1))*(2*1/S231*1/R231-1/R231*1/R231)))</f>
        <v>0</v>
      </c>
      <c r="R231">
        <f>IF(LEFT(BD231,1)&lt;&gt;"0",IF(LEFT(BD231,1)="1",3.0,BE231),$D$5+$E$5*(BV231*BO231/($K$5*1000))+$F$5*(BV231*BO231/($K$5*1000))*MAX(MIN(BB231,$J$5),$I$5)*MAX(MIN(BB231,$J$5),$I$5)+$G$5*MAX(MIN(BB231,$J$5),$I$5)*(BV231*BO231/($K$5*1000))+$H$5*(BV231*BO231/($K$5*1000))*(BV231*BO231/($K$5*1000)))</f>
        <v>0</v>
      </c>
      <c r="S231">
        <f>J231*(1000-(1000*0.61365*exp(17.502*W231/(240.97+W231))/(BO231+BP231)+BJ231)/2)/(1000*0.61365*exp(17.502*W231/(240.97+W231))/(BO231+BP231)-BJ231)</f>
        <v>0</v>
      </c>
      <c r="T231">
        <f>1/((BC231+1)/(Q231/1.6)+1/(R231/1.37)) + BC231/((BC231+1)/(Q231/1.6) + BC231/(R231/1.37))</f>
        <v>0</v>
      </c>
      <c r="U231">
        <f>(AX231*BA231)</f>
        <v>0</v>
      </c>
      <c r="V231">
        <f>(BQ231+(U231+2*0.95*5.67E-8*(((BQ231+$B$9)+273)^4-(BQ231+273)^4)-44100*J231)/(1.84*29.3*R231+8*0.95*5.67E-8*(BQ231+273)^3))</f>
        <v>0</v>
      </c>
      <c r="W231">
        <f>($C$9*BR231+$D$9*BS231+$E$9*V231)</f>
        <v>0</v>
      </c>
      <c r="X231">
        <f>0.61365*exp(17.502*W231/(240.97+W231))</f>
        <v>0</v>
      </c>
      <c r="Y231">
        <f>(Z231/AA231*100)</f>
        <v>0</v>
      </c>
      <c r="Z231">
        <f>BJ231*(BO231+BP231)/1000</f>
        <v>0</v>
      </c>
      <c r="AA231">
        <f>0.61365*exp(17.502*BQ231/(240.97+BQ231))</f>
        <v>0</v>
      </c>
      <c r="AB231">
        <f>(X231-BJ231*(BO231+BP231)/1000)</f>
        <v>0</v>
      </c>
      <c r="AC231">
        <f>(-J231*44100)</f>
        <v>0</v>
      </c>
      <c r="AD231">
        <f>2*29.3*R231*0.92*(BQ231-W231)</f>
        <v>0</v>
      </c>
      <c r="AE231">
        <f>2*0.95*5.67E-8*(((BQ231+$B$9)+273)^4-(W231+273)^4)</f>
        <v>0</v>
      </c>
      <c r="AF231">
        <f>U231+AE231+AC231+AD231</f>
        <v>0</v>
      </c>
      <c r="AG231">
        <f>BN231*AU231*(BI231-BH231*(1000-AU231*BK231)/(1000-AU231*BJ231))/(100*BB231)</f>
        <v>0</v>
      </c>
      <c r="AH231">
        <f>1000*BN231*AU231*(BJ231-BK231)/(100*BB231*(1000-AU231*BJ231))</f>
        <v>0</v>
      </c>
      <c r="AI231">
        <f>(AJ231 - AK231 - BO231*1E3/(8.314*(BQ231+273.15)) * AM231/BN231 * AL231) * BN231/(100*BB231) * (1000 - BK231)/1000</f>
        <v>0</v>
      </c>
      <c r="AJ231">
        <v>429.1823808688158</v>
      </c>
      <c r="AK231">
        <v>428.8430727272727</v>
      </c>
      <c r="AL231">
        <v>1.101433238765305E-05</v>
      </c>
      <c r="AM231">
        <v>61.35787655002243</v>
      </c>
      <c r="AN231">
        <f>(AP231 - AO231 + BO231*1E3/(8.314*(BQ231+273.15)) * AR231/BN231 * AQ231) * BN231/(100*BB231) * 1000/(1000 - AP231)</f>
        <v>0</v>
      </c>
      <c r="AO231">
        <v>21.51386985481353</v>
      </c>
      <c r="AP231">
        <v>21.50290979020981</v>
      </c>
      <c r="AQ231">
        <v>9.607314603294682E-07</v>
      </c>
      <c r="AR231">
        <v>91.88205700752289</v>
      </c>
      <c r="AS231">
        <v>0</v>
      </c>
      <c r="AT231">
        <v>0</v>
      </c>
      <c r="AU231">
        <f>IF(AS231*$H$15&gt;=AW231,1.0,(AW231/(AW231-AS231*$H$15)))</f>
        <v>0</v>
      </c>
      <c r="AV231">
        <f>(AU231-1)*100</f>
        <v>0</v>
      </c>
      <c r="AW231">
        <f>MAX(0,($B$15+$C$15*BV231)/(1+$D$15*BV231)*BO231/(BQ231+273)*$E$15)</f>
        <v>0</v>
      </c>
      <c r="AX231">
        <f>$B$13*BW231+$C$13*BX231+$F$13*CI231*(1-CL231)</f>
        <v>0</v>
      </c>
      <c r="AY231">
        <f>AX231*AZ231</f>
        <v>0</v>
      </c>
      <c r="AZ231">
        <f>($B$13*$D$11+$C$13*$D$11+$F$13*((CV231+CN231)/MAX(CV231+CN231+CW231, 0.1)*$I$11+CW231/MAX(CV231+CN231+CW231, 0.1)*$J$11))/($B$13+$C$13+$F$13)</f>
        <v>0</v>
      </c>
      <c r="BA231">
        <f>($B$13*$K$11+$C$13*$K$11+$F$13*((CV231+CN231)/MAX(CV231+CN231+CW231, 0.1)*$P$11+CW231/MAX(CV231+CN231+CW231, 0.1)*$Q$11))/($B$13+$C$13+$F$13)</f>
        <v>0</v>
      </c>
      <c r="BB231">
        <v>6</v>
      </c>
      <c r="BC231">
        <v>0.5</v>
      </c>
      <c r="BD231" t="s">
        <v>358</v>
      </c>
      <c r="BE231">
        <v>2</v>
      </c>
      <c r="BF231" t="b">
        <v>1</v>
      </c>
      <c r="BG231">
        <v>1774682641.6</v>
      </c>
      <c r="BH231">
        <v>419.6109</v>
      </c>
      <c r="BI231">
        <v>419.9658000000001</v>
      </c>
      <c r="BJ231">
        <v>21.5036</v>
      </c>
      <c r="BK231">
        <v>21.51453</v>
      </c>
      <c r="BL231">
        <v>419.9722</v>
      </c>
      <c r="BM231">
        <v>21.20635</v>
      </c>
      <c r="BN231">
        <v>499.9746999999999</v>
      </c>
      <c r="BO231">
        <v>101.0192</v>
      </c>
      <c r="BP231">
        <v>0.10000552</v>
      </c>
      <c r="BQ231">
        <v>26.55179</v>
      </c>
      <c r="BR231">
        <v>27.24987</v>
      </c>
      <c r="BS231">
        <v>999.9</v>
      </c>
      <c r="BT231">
        <v>0</v>
      </c>
      <c r="BU231">
        <v>0</v>
      </c>
      <c r="BV231">
        <v>9994.366</v>
      </c>
      <c r="BW231">
        <v>0</v>
      </c>
      <c r="BX231">
        <v>0.3833920000000001</v>
      </c>
      <c r="BY231">
        <v>-0.3550475</v>
      </c>
      <c r="BZ231">
        <v>428.8322</v>
      </c>
      <c r="CA231">
        <v>429.1998</v>
      </c>
      <c r="CB231">
        <v>-0.010922999</v>
      </c>
      <c r="CC231">
        <v>419.9658000000001</v>
      </c>
      <c r="CD231">
        <v>21.51453</v>
      </c>
      <c r="CE231">
        <v>2.172275</v>
      </c>
      <c r="CF231">
        <v>2.173379</v>
      </c>
      <c r="CG231">
        <v>18.75932</v>
      </c>
      <c r="CH231">
        <v>18.76743</v>
      </c>
      <c r="CI231">
        <v>1200.001</v>
      </c>
      <c r="CJ231">
        <v>0</v>
      </c>
      <c r="CK231">
        <v>1</v>
      </c>
      <c r="CL231">
        <v>0</v>
      </c>
      <c r="CM231">
        <v>1.7126</v>
      </c>
      <c r="CN231">
        <v>0</v>
      </c>
      <c r="CO231">
        <v>63.20673999999999</v>
      </c>
      <c r="CP231">
        <v>6138.803999999999</v>
      </c>
      <c r="CQ231">
        <v>37.125</v>
      </c>
      <c r="CR231">
        <v>39</v>
      </c>
      <c r="CS231">
        <v>38.1187</v>
      </c>
      <c r="CT231">
        <v>37.6187</v>
      </c>
      <c r="CU231">
        <v>37.437</v>
      </c>
      <c r="CV231">
        <v>0</v>
      </c>
      <c r="CW231">
        <v>1200.001</v>
      </c>
      <c r="CX231">
        <v>0</v>
      </c>
      <c r="CY231">
        <v>1774682642.6</v>
      </c>
      <c r="CZ231">
        <v>0</v>
      </c>
      <c r="DA231">
        <v>1774666326.5</v>
      </c>
      <c r="DB231" t="s">
        <v>359</v>
      </c>
      <c r="DC231">
        <v>1774666322</v>
      </c>
      <c r="DD231">
        <v>1774666326.5</v>
      </c>
      <c r="DE231">
        <v>2</v>
      </c>
      <c r="DF231">
        <v>0.343</v>
      </c>
      <c r="DG231">
        <v>-0.026</v>
      </c>
      <c r="DH231">
        <v>-0.36</v>
      </c>
      <c r="DI231">
        <v>0.298</v>
      </c>
      <c r="DJ231">
        <v>420</v>
      </c>
      <c r="DK231">
        <v>22</v>
      </c>
      <c r="DL231">
        <v>0.17</v>
      </c>
      <c r="DM231">
        <v>0.02</v>
      </c>
      <c r="DN231">
        <v>-0.375649275</v>
      </c>
      <c r="DO231">
        <v>0.2096923789868683</v>
      </c>
      <c r="DP231">
        <v>0.0387390439195313</v>
      </c>
      <c r="DQ231">
        <v>0</v>
      </c>
      <c r="DR231">
        <v>-0.01048598</v>
      </c>
      <c r="DS231">
        <v>-0.003207741388367704</v>
      </c>
      <c r="DT231">
        <v>0.0007336319572101533</v>
      </c>
      <c r="DU231">
        <v>1</v>
      </c>
      <c r="DV231">
        <v>1</v>
      </c>
      <c r="DW231">
        <v>2</v>
      </c>
      <c r="DX231" t="s">
        <v>367</v>
      </c>
      <c r="DY231">
        <v>3.13051</v>
      </c>
      <c r="DZ231">
        <v>2.80649</v>
      </c>
      <c r="EA231">
        <v>0.09974860000000001</v>
      </c>
      <c r="EB231">
        <v>0.0994729</v>
      </c>
      <c r="EC231">
        <v>0.105847</v>
      </c>
      <c r="ED231">
        <v>0.105582</v>
      </c>
      <c r="EE231">
        <v>21148.8</v>
      </c>
      <c r="EF231">
        <v>27417.5</v>
      </c>
      <c r="EG231">
        <v>26447.1</v>
      </c>
      <c r="EH231">
        <v>32998.7</v>
      </c>
      <c r="EI231">
        <v>34929.5</v>
      </c>
      <c r="EJ231">
        <v>40309.1</v>
      </c>
      <c r="EK231">
        <v>41095.7</v>
      </c>
      <c r="EL231">
        <v>46058</v>
      </c>
      <c r="EM231">
        <v>2.03507</v>
      </c>
      <c r="EN231">
        <v>2.00023</v>
      </c>
      <c r="EO231">
        <v>0.104476</v>
      </c>
      <c r="EP231">
        <v>0</v>
      </c>
      <c r="EQ231">
        <v>25.5378</v>
      </c>
      <c r="ER231">
        <v>999.9</v>
      </c>
      <c r="ES231">
        <v>67.5</v>
      </c>
      <c r="ET231">
        <v>27.4</v>
      </c>
      <c r="EU231">
        <v>24.4841</v>
      </c>
      <c r="EV231">
        <v>60.9726</v>
      </c>
      <c r="EW231">
        <v>31.8229</v>
      </c>
      <c r="EX231">
        <v>1</v>
      </c>
      <c r="EY231">
        <v>0.293613</v>
      </c>
      <c r="EZ231">
        <v>0.395131</v>
      </c>
      <c r="FA231">
        <v>20.2783</v>
      </c>
      <c r="FB231">
        <v>5.18824</v>
      </c>
      <c r="FC231">
        <v>11.9441</v>
      </c>
      <c r="FD231">
        <v>4.9558</v>
      </c>
      <c r="FE231">
        <v>3.285</v>
      </c>
      <c r="FF231">
        <v>9999</v>
      </c>
      <c r="FG231">
        <v>9999</v>
      </c>
      <c r="FH231">
        <v>9999</v>
      </c>
      <c r="FI231">
        <v>999.9</v>
      </c>
      <c r="FJ231">
        <v>1.86127</v>
      </c>
      <c r="FK231">
        <v>1.86264</v>
      </c>
      <c r="FL231">
        <v>1.86005</v>
      </c>
      <c r="FM231">
        <v>1.85837</v>
      </c>
      <c r="FN231">
        <v>1.86217</v>
      </c>
      <c r="FO231">
        <v>1.85885</v>
      </c>
      <c r="FP231">
        <v>1.85791</v>
      </c>
      <c r="FQ231">
        <v>1.86081</v>
      </c>
      <c r="FR231">
        <v>0</v>
      </c>
      <c r="FS231">
        <v>0</v>
      </c>
      <c r="FT231">
        <v>0</v>
      </c>
      <c r="FU231">
        <v>4.5</v>
      </c>
      <c r="FV231" t="s">
        <v>361</v>
      </c>
      <c r="FW231" t="s">
        <v>362</v>
      </c>
      <c r="FX231" t="s">
        <v>363</v>
      </c>
      <c r="FY231" t="s">
        <v>364</v>
      </c>
      <c r="FZ231" t="s">
        <v>364</v>
      </c>
      <c r="GA231" t="s">
        <v>363</v>
      </c>
      <c r="GB231">
        <v>0</v>
      </c>
      <c r="GC231">
        <v>100</v>
      </c>
      <c r="GD231">
        <v>100</v>
      </c>
      <c r="GE231">
        <v>-0.361</v>
      </c>
      <c r="GF231">
        <v>0.2972</v>
      </c>
      <c r="GG231">
        <v>-1.589593225013521</v>
      </c>
      <c r="GH231">
        <v>0.00192992804097616</v>
      </c>
      <c r="GI231">
        <v>3.244687122451424E-06</v>
      </c>
      <c r="GJ231">
        <v>-2.087531120305573E-09</v>
      </c>
      <c r="GK231">
        <v>0.05776174702018427</v>
      </c>
      <c r="GL231">
        <v>0.005089068596103195</v>
      </c>
      <c r="GM231">
        <v>0.0003257216593697226</v>
      </c>
      <c r="GN231">
        <v>-1.562898368296355E-06</v>
      </c>
      <c r="GO231">
        <v>0</v>
      </c>
      <c r="GP231">
        <v>1257</v>
      </c>
      <c r="GQ231">
        <v>1</v>
      </c>
      <c r="GR231">
        <v>31</v>
      </c>
      <c r="GS231">
        <v>272</v>
      </c>
      <c r="GT231">
        <v>272</v>
      </c>
      <c r="GU231">
        <v>1.07788</v>
      </c>
      <c r="GV231">
        <v>2.38037</v>
      </c>
      <c r="GW231">
        <v>1.44775</v>
      </c>
      <c r="GX231">
        <v>2.20337</v>
      </c>
      <c r="GY231">
        <v>1.44653</v>
      </c>
      <c r="GZ231">
        <v>2.36328</v>
      </c>
      <c r="HA231">
        <v>33.1992</v>
      </c>
      <c r="HB231">
        <v>14.7012</v>
      </c>
      <c r="HC231">
        <v>18</v>
      </c>
      <c r="HD231">
        <v>532.018</v>
      </c>
      <c r="HE231">
        <v>522.9109999999999</v>
      </c>
      <c r="HF231">
        <v>24.9996</v>
      </c>
      <c r="HG231">
        <v>30.7386</v>
      </c>
      <c r="HH231">
        <v>30.0002</v>
      </c>
      <c r="HI231">
        <v>31.094</v>
      </c>
      <c r="HJ231">
        <v>31.0982</v>
      </c>
      <c r="HK231">
        <v>21.563</v>
      </c>
      <c r="HL231">
        <v>20.3331</v>
      </c>
      <c r="HM231">
        <v>100</v>
      </c>
      <c r="HN231">
        <v>25</v>
      </c>
      <c r="HO231">
        <v>420</v>
      </c>
      <c r="HP231">
        <v>21.5</v>
      </c>
      <c r="HQ231">
        <v>103.143</v>
      </c>
      <c r="HR231">
        <v>102.017</v>
      </c>
    </row>
    <row r="232" spans="1:226">
      <c r="A232">
        <v>214</v>
      </c>
      <c r="B232">
        <v>1774682648.5</v>
      </c>
      <c r="C232">
        <v>902.5</v>
      </c>
      <c r="D232" t="s">
        <v>790</v>
      </c>
      <c r="E232" t="s">
        <v>791</v>
      </c>
      <c r="F232">
        <v>5</v>
      </c>
      <c r="I232">
        <v>1774682645.6</v>
      </c>
      <c r="J232">
        <f>(K232)/1000</f>
        <v>0</v>
      </c>
      <c r="K232">
        <f>IF(BF232, AN232, AH232)</f>
        <v>0</v>
      </c>
      <c r="L232">
        <f>IF(BF232, AI232, AG232)</f>
        <v>0</v>
      </c>
      <c r="M232">
        <f>BH232 - IF(AU232&gt;1, L232*BB232*100.0/(AW232), 0)</f>
        <v>0</v>
      </c>
      <c r="N232">
        <f>((T232-J232/2)*M232-L232)/(T232+J232/2)</f>
        <v>0</v>
      </c>
      <c r="O232">
        <f>N232*(BO232+BP232)/1000.0</f>
        <v>0</v>
      </c>
      <c r="P232">
        <f>(BH232 - IF(AU232&gt;1, L232*BB232*100.0/(AW232), 0))*(BO232+BP232)/1000.0</f>
        <v>0</v>
      </c>
      <c r="Q232">
        <f>2.0/((1/S232-1/R232)+SIGN(S232)*SQRT((1/S232-1/R232)*(1/S232-1/R232) + 4*BC232/((BC232+1)*(BC232+1))*(2*1/S232*1/R232-1/R232*1/R232)))</f>
        <v>0</v>
      </c>
      <c r="R232">
        <f>IF(LEFT(BD232,1)&lt;&gt;"0",IF(LEFT(BD232,1)="1",3.0,BE232),$D$5+$E$5*(BV232*BO232/($K$5*1000))+$F$5*(BV232*BO232/($K$5*1000))*MAX(MIN(BB232,$J$5),$I$5)*MAX(MIN(BB232,$J$5),$I$5)+$G$5*MAX(MIN(BB232,$J$5),$I$5)*(BV232*BO232/($K$5*1000))+$H$5*(BV232*BO232/($K$5*1000))*(BV232*BO232/($K$5*1000)))</f>
        <v>0</v>
      </c>
      <c r="S232">
        <f>J232*(1000-(1000*0.61365*exp(17.502*W232/(240.97+W232))/(BO232+BP232)+BJ232)/2)/(1000*0.61365*exp(17.502*W232/(240.97+W232))/(BO232+BP232)-BJ232)</f>
        <v>0</v>
      </c>
      <c r="T232">
        <f>1/((BC232+1)/(Q232/1.6)+1/(R232/1.37)) + BC232/((BC232+1)/(Q232/1.6) + BC232/(R232/1.37))</f>
        <v>0</v>
      </c>
      <c r="U232">
        <f>(AX232*BA232)</f>
        <v>0</v>
      </c>
      <c r="V232">
        <f>(BQ232+(U232+2*0.95*5.67E-8*(((BQ232+$B$9)+273)^4-(BQ232+273)^4)-44100*J232)/(1.84*29.3*R232+8*0.95*5.67E-8*(BQ232+273)^3))</f>
        <v>0</v>
      </c>
      <c r="W232">
        <f>($C$9*BR232+$D$9*BS232+$E$9*V232)</f>
        <v>0</v>
      </c>
      <c r="X232">
        <f>0.61365*exp(17.502*W232/(240.97+W232))</f>
        <v>0</v>
      </c>
      <c r="Y232">
        <f>(Z232/AA232*100)</f>
        <v>0</v>
      </c>
      <c r="Z232">
        <f>BJ232*(BO232+BP232)/1000</f>
        <v>0</v>
      </c>
      <c r="AA232">
        <f>0.61365*exp(17.502*BQ232/(240.97+BQ232))</f>
        <v>0</v>
      </c>
      <c r="AB232">
        <f>(X232-BJ232*(BO232+BP232)/1000)</f>
        <v>0</v>
      </c>
      <c r="AC232">
        <f>(-J232*44100)</f>
        <v>0</v>
      </c>
      <c r="AD232">
        <f>2*29.3*R232*0.92*(BQ232-W232)</f>
        <v>0</v>
      </c>
      <c r="AE232">
        <f>2*0.95*5.67E-8*(((BQ232+$B$9)+273)^4-(W232+273)^4)</f>
        <v>0</v>
      </c>
      <c r="AF232">
        <f>U232+AE232+AC232+AD232</f>
        <v>0</v>
      </c>
      <c r="AG232">
        <f>BN232*AU232*(BI232-BH232*(1000-AU232*BK232)/(1000-AU232*BJ232))/(100*BB232)</f>
        <v>0</v>
      </c>
      <c r="AH232">
        <f>1000*BN232*AU232*(BJ232-BK232)/(100*BB232*(1000-AU232*BJ232))</f>
        <v>0</v>
      </c>
      <c r="AI232">
        <f>(AJ232 - AK232 - BO232*1E3/(8.314*(BQ232+273.15)) * AM232/BN232 * AL232) * BN232/(100*BB232) * (1000 - BK232)/1000</f>
        <v>0</v>
      </c>
      <c r="AJ232">
        <v>429.282854760502</v>
      </c>
      <c r="AK232">
        <v>428.871721212121</v>
      </c>
      <c r="AL232">
        <v>1.411940065763911E-05</v>
      </c>
      <c r="AM232">
        <v>61.35787655002243</v>
      </c>
      <c r="AN232">
        <f>(AP232 - AO232 + BO232*1E3/(8.314*(BQ232+273.15)) * AR232/BN232 * AQ232) * BN232/(100*BB232) * 1000/(1000 - AP232)</f>
        <v>0</v>
      </c>
      <c r="AO232">
        <v>21.51545031242591</v>
      </c>
      <c r="AP232">
        <v>21.50404055944058</v>
      </c>
      <c r="AQ232">
        <v>-7.011337697654103E-07</v>
      </c>
      <c r="AR232">
        <v>91.88205700752289</v>
      </c>
      <c r="AS232">
        <v>0</v>
      </c>
      <c r="AT232">
        <v>0</v>
      </c>
      <c r="AU232">
        <f>IF(AS232*$H$15&gt;=AW232,1.0,(AW232/(AW232-AS232*$H$15)))</f>
        <v>0</v>
      </c>
      <c r="AV232">
        <f>(AU232-1)*100</f>
        <v>0</v>
      </c>
      <c r="AW232">
        <f>MAX(0,($B$15+$C$15*BV232)/(1+$D$15*BV232)*BO232/(BQ232+273)*$E$15)</f>
        <v>0</v>
      </c>
      <c r="AX232">
        <f>$B$13*BW232+$C$13*BX232+$F$13*CI232*(1-CL232)</f>
        <v>0</v>
      </c>
      <c r="AY232">
        <f>AX232*AZ232</f>
        <v>0</v>
      </c>
      <c r="AZ232">
        <f>($B$13*$D$11+$C$13*$D$11+$F$13*((CV232+CN232)/MAX(CV232+CN232+CW232, 0.1)*$I$11+CW232/MAX(CV232+CN232+CW232, 0.1)*$J$11))/($B$13+$C$13+$F$13)</f>
        <v>0</v>
      </c>
      <c r="BA232">
        <f>($B$13*$K$11+$C$13*$K$11+$F$13*((CV232+CN232)/MAX(CV232+CN232+CW232, 0.1)*$P$11+CW232/MAX(CV232+CN232+CW232, 0.1)*$Q$11))/($B$13+$C$13+$F$13)</f>
        <v>0</v>
      </c>
      <c r="BB232">
        <v>6</v>
      </c>
      <c r="BC232">
        <v>0.5</v>
      </c>
      <c r="BD232" t="s">
        <v>358</v>
      </c>
      <c r="BE232">
        <v>2</v>
      </c>
      <c r="BF232" t="b">
        <v>1</v>
      </c>
      <c r="BG232">
        <v>1774682645.6</v>
      </c>
      <c r="BH232">
        <v>419.6344</v>
      </c>
      <c r="BI232">
        <v>420.0222</v>
      </c>
      <c r="BJ232">
        <v>21.50329</v>
      </c>
      <c r="BK232">
        <v>21.51541</v>
      </c>
      <c r="BL232">
        <v>419.9958</v>
      </c>
      <c r="BM232">
        <v>21.20607</v>
      </c>
      <c r="BN232">
        <v>500.0299999999999</v>
      </c>
      <c r="BO232">
        <v>101.0187</v>
      </c>
      <c r="BP232">
        <v>0.09991918</v>
      </c>
      <c r="BQ232">
        <v>26.54815</v>
      </c>
      <c r="BR232">
        <v>27.24867</v>
      </c>
      <c r="BS232">
        <v>999.9</v>
      </c>
      <c r="BT232">
        <v>0</v>
      </c>
      <c r="BU232">
        <v>0</v>
      </c>
      <c r="BV232">
        <v>10013.418</v>
      </c>
      <c r="BW232">
        <v>0</v>
      </c>
      <c r="BX232">
        <v>0.3833920000000001</v>
      </c>
      <c r="BY232">
        <v>-0.3876801</v>
      </c>
      <c r="BZ232">
        <v>428.8563</v>
      </c>
      <c r="CA232">
        <v>429.2578</v>
      </c>
      <c r="CB232">
        <v>-0.01210386</v>
      </c>
      <c r="CC232">
        <v>420.0222</v>
      </c>
      <c r="CD232">
        <v>21.51541</v>
      </c>
      <c r="CE232">
        <v>2.172232</v>
      </c>
      <c r="CF232">
        <v>2.173455</v>
      </c>
      <c r="CG232">
        <v>18.75899</v>
      </c>
      <c r="CH232">
        <v>18.76798</v>
      </c>
      <c r="CI232">
        <v>1200.011</v>
      </c>
      <c r="CJ232">
        <v>0</v>
      </c>
      <c r="CK232">
        <v>1</v>
      </c>
      <c r="CL232">
        <v>0</v>
      </c>
      <c r="CM232">
        <v>1.63729</v>
      </c>
      <c r="CN232">
        <v>0</v>
      </c>
      <c r="CO232">
        <v>63.23864999999999</v>
      </c>
      <c r="CP232">
        <v>6138.851000000001</v>
      </c>
      <c r="CQ232">
        <v>37.125</v>
      </c>
      <c r="CR232">
        <v>39</v>
      </c>
      <c r="CS232">
        <v>38.0872</v>
      </c>
      <c r="CT232">
        <v>37.5746</v>
      </c>
      <c r="CU232">
        <v>37.437</v>
      </c>
      <c r="CV232">
        <v>0</v>
      </c>
      <c r="CW232">
        <v>1200.011</v>
      </c>
      <c r="CX232">
        <v>0</v>
      </c>
      <c r="CY232">
        <v>1774682646.8</v>
      </c>
      <c r="CZ232">
        <v>0</v>
      </c>
      <c r="DA232">
        <v>1774666326.5</v>
      </c>
      <c r="DB232" t="s">
        <v>359</v>
      </c>
      <c r="DC232">
        <v>1774666322</v>
      </c>
      <c r="DD232">
        <v>1774666326.5</v>
      </c>
      <c r="DE232">
        <v>2</v>
      </c>
      <c r="DF232">
        <v>0.343</v>
      </c>
      <c r="DG232">
        <v>-0.026</v>
      </c>
      <c r="DH232">
        <v>-0.36</v>
      </c>
      <c r="DI232">
        <v>0.298</v>
      </c>
      <c r="DJ232">
        <v>420</v>
      </c>
      <c r="DK232">
        <v>22</v>
      </c>
      <c r="DL232">
        <v>0.17</v>
      </c>
      <c r="DM232">
        <v>0.02</v>
      </c>
      <c r="DN232">
        <v>-0.3738595</v>
      </c>
      <c r="DO232">
        <v>0.02414782739212115</v>
      </c>
      <c r="DP232">
        <v>0.0388739717574626</v>
      </c>
      <c r="DQ232">
        <v>1</v>
      </c>
      <c r="DR232">
        <v>-0.0110312955</v>
      </c>
      <c r="DS232">
        <v>-0.00466870356472792</v>
      </c>
      <c r="DT232">
        <v>0.0008864008487105313</v>
      </c>
      <c r="DU232">
        <v>1</v>
      </c>
      <c r="DV232">
        <v>2</v>
      </c>
      <c r="DW232">
        <v>2</v>
      </c>
      <c r="DX232" t="s">
        <v>360</v>
      </c>
      <c r="DY232">
        <v>3.13044</v>
      </c>
      <c r="DZ232">
        <v>2.80653</v>
      </c>
      <c r="EA232">
        <v>0.0997586</v>
      </c>
      <c r="EB232">
        <v>0.0994593</v>
      </c>
      <c r="EC232">
        <v>0.105854</v>
      </c>
      <c r="ED232">
        <v>0.105585</v>
      </c>
      <c r="EE232">
        <v>21148.6</v>
      </c>
      <c r="EF232">
        <v>27418</v>
      </c>
      <c r="EG232">
        <v>26447.2</v>
      </c>
      <c r="EH232">
        <v>32998.9</v>
      </c>
      <c r="EI232">
        <v>34929.4</v>
      </c>
      <c r="EJ232">
        <v>40309</v>
      </c>
      <c r="EK232">
        <v>41095.9</v>
      </c>
      <c r="EL232">
        <v>46058.1</v>
      </c>
      <c r="EM232">
        <v>2.03465</v>
      </c>
      <c r="EN232">
        <v>2.00023</v>
      </c>
      <c r="EO232">
        <v>0.104737</v>
      </c>
      <c r="EP232">
        <v>0</v>
      </c>
      <c r="EQ232">
        <v>25.5362</v>
      </c>
      <c r="ER232">
        <v>999.9</v>
      </c>
      <c r="ES232">
        <v>67.5</v>
      </c>
      <c r="ET232">
        <v>27.4</v>
      </c>
      <c r="EU232">
        <v>24.4805</v>
      </c>
      <c r="EV232">
        <v>61.0526</v>
      </c>
      <c r="EW232">
        <v>31.7668</v>
      </c>
      <c r="EX232">
        <v>1</v>
      </c>
      <c r="EY232">
        <v>0.293559</v>
      </c>
      <c r="EZ232">
        <v>0.394442</v>
      </c>
      <c r="FA232">
        <v>20.2783</v>
      </c>
      <c r="FB232">
        <v>5.18824</v>
      </c>
      <c r="FC232">
        <v>11.9441</v>
      </c>
      <c r="FD232">
        <v>4.95575</v>
      </c>
      <c r="FE232">
        <v>3.285</v>
      </c>
      <c r="FF232">
        <v>9999</v>
      </c>
      <c r="FG232">
        <v>9999</v>
      </c>
      <c r="FH232">
        <v>9999</v>
      </c>
      <c r="FI232">
        <v>999.9</v>
      </c>
      <c r="FJ232">
        <v>1.86127</v>
      </c>
      <c r="FK232">
        <v>1.86264</v>
      </c>
      <c r="FL232">
        <v>1.86005</v>
      </c>
      <c r="FM232">
        <v>1.85837</v>
      </c>
      <c r="FN232">
        <v>1.86217</v>
      </c>
      <c r="FO232">
        <v>1.85884</v>
      </c>
      <c r="FP232">
        <v>1.85791</v>
      </c>
      <c r="FQ232">
        <v>1.86081</v>
      </c>
      <c r="FR232">
        <v>0</v>
      </c>
      <c r="FS232">
        <v>0</v>
      </c>
      <c r="FT232">
        <v>0</v>
      </c>
      <c r="FU232">
        <v>4.5</v>
      </c>
      <c r="FV232" t="s">
        <v>361</v>
      </c>
      <c r="FW232" t="s">
        <v>362</v>
      </c>
      <c r="FX232" t="s">
        <v>363</v>
      </c>
      <c r="FY232" t="s">
        <v>364</v>
      </c>
      <c r="FZ232" t="s">
        <v>364</v>
      </c>
      <c r="GA232" t="s">
        <v>363</v>
      </c>
      <c r="GB232">
        <v>0</v>
      </c>
      <c r="GC232">
        <v>100</v>
      </c>
      <c r="GD232">
        <v>100</v>
      </c>
      <c r="GE232">
        <v>-0.362</v>
      </c>
      <c r="GF232">
        <v>0.2973</v>
      </c>
      <c r="GG232">
        <v>-1.589593225013521</v>
      </c>
      <c r="GH232">
        <v>0.00192992804097616</v>
      </c>
      <c r="GI232">
        <v>3.244687122451424E-06</v>
      </c>
      <c r="GJ232">
        <v>-2.087531120305573E-09</v>
      </c>
      <c r="GK232">
        <v>0.05776174702018427</v>
      </c>
      <c r="GL232">
        <v>0.005089068596103195</v>
      </c>
      <c r="GM232">
        <v>0.0003257216593697226</v>
      </c>
      <c r="GN232">
        <v>-1.562898368296355E-06</v>
      </c>
      <c r="GO232">
        <v>0</v>
      </c>
      <c r="GP232">
        <v>1257</v>
      </c>
      <c r="GQ232">
        <v>1</v>
      </c>
      <c r="GR232">
        <v>31</v>
      </c>
      <c r="GS232">
        <v>272.1</v>
      </c>
      <c r="GT232">
        <v>272</v>
      </c>
      <c r="GU232">
        <v>1.07788</v>
      </c>
      <c r="GV232">
        <v>2.38525</v>
      </c>
      <c r="GW232">
        <v>1.44775</v>
      </c>
      <c r="GX232">
        <v>2.20337</v>
      </c>
      <c r="GY232">
        <v>1.44653</v>
      </c>
      <c r="GZ232">
        <v>2.34009</v>
      </c>
      <c r="HA232">
        <v>33.2216</v>
      </c>
      <c r="HB232">
        <v>14.6924</v>
      </c>
      <c r="HC232">
        <v>18</v>
      </c>
      <c r="HD232">
        <v>531.752</v>
      </c>
      <c r="HE232">
        <v>522.9109999999999</v>
      </c>
      <c r="HF232">
        <v>24.9997</v>
      </c>
      <c r="HG232">
        <v>30.7389</v>
      </c>
      <c r="HH232">
        <v>30.0001</v>
      </c>
      <c r="HI232">
        <v>31.0943</v>
      </c>
      <c r="HJ232">
        <v>31.0982</v>
      </c>
      <c r="HK232">
        <v>21.564</v>
      </c>
      <c r="HL232">
        <v>20.3331</v>
      </c>
      <c r="HM232">
        <v>100</v>
      </c>
      <c r="HN232">
        <v>25</v>
      </c>
      <c r="HO232">
        <v>420</v>
      </c>
      <c r="HP232">
        <v>21.5</v>
      </c>
      <c r="HQ232">
        <v>103.143</v>
      </c>
      <c r="HR232">
        <v>102.017</v>
      </c>
    </row>
    <row r="233" spans="1:226">
      <c r="A233">
        <v>215</v>
      </c>
      <c r="B233">
        <v>1774682652.5</v>
      </c>
      <c r="C233">
        <v>906.5</v>
      </c>
      <c r="D233" t="s">
        <v>792</v>
      </c>
      <c r="E233" t="s">
        <v>793</v>
      </c>
      <c r="F233">
        <v>5</v>
      </c>
      <c r="I233">
        <v>1774682649.6</v>
      </c>
      <c r="J233">
        <f>(K233)/1000</f>
        <v>0</v>
      </c>
      <c r="K233">
        <f>IF(BF233, AN233, AH233)</f>
        <v>0</v>
      </c>
      <c r="L233">
        <f>IF(BF233, AI233, AG233)</f>
        <v>0</v>
      </c>
      <c r="M233">
        <f>BH233 - IF(AU233&gt;1, L233*BB233*100.0/(AW233), 0)</f>
        <v>0</v>
      </c>
      <c r="N233">
        <f>((T233-J233/2)*M233-L233)/(T233+J233/2)</f>
        <v>0</v>
      </c>
      <c r="O233">
        <f>N233*(BO233+BP233)/1000.0</f>
        <v>0</v>
      </c>
      <c r="P233">
        <f>(BH233 - IF(AU233&gt;1, L233*BB233*100.0/(AW233), 0))*(BO233+BP233)/1000.0</f>
        <v>0</v>
      </c>
      <c r="Q233">
        <f>2.0/((1/S233-1/R233)+SIGN(S233)*SQRT((1/S233-1/R233)*(1/S233-1/R233) + 4*BC233/((BC233+1)*(BC233+1))*(2*1/S233*1/R233-1/R233*1/R233)))</f>
        <v>0</v>
      </c>
      <c r="R233">
        <f>IF(LEFT(BD233,1)&lt;&gt;"0",IF(LEFT(BD233,1)="1",3.0,BE233),$D$5+$E$5*(BV233*BO233/($K$5*1000))+$F$5*(BV233*BO233/($K$5*1000))*MAX(MIN(BB233,$J$5),$I$5)*MAX(MIN(BB233,$J$5),$I$5)+$G$5*MAX(MIN(BB233,$J$5),$I$5)*(BV233*BO233/($K$5*1000))+$H$5*(BV233*BO233/($K$5*1000))*(BV233*BO233/($K$5*1000)))</f>
        <v>0</v>
      </c>
      <c r="S233">
        <f>J233*(1000-(1000*0.61365*exp(17.502*W233/(240.97+W233))/(BO233+BP233)+BJ233)/2)/(1000*0.61365*exp(17.502*W233/(240.97+W233))/(BO233+BP233)-BJ233)</f>
        <v>0</v>
      </c>
      <c r="T233">
        <f>1/((BC233+1)/(Q233/1.6)+1/(R233/1.37)) + BC233/((BC233+1)/(Q233/1.6) + BC233/(R233/1.37))</f>
        <v>0</v>
      </c>
      <c r="U233">
        <f>(AX233*BA233)</f>
        <v>0</v>
      </c>
      <c r="V233">
        <f>(BQ233+(U233+2*0.95*5.67E-8*(((BQ233+$B$9)+273)^4-(BQ233+273)^4)-44100*J233)/(1.84*29.3*R233+8*0.95*5.67E-8*(BQ233+273)^3))</f>
        <v>0</v>
      </c>
      <c r="W233">
        <f>($C$9*BR233+$D$9*BS233+$E$9*V233)</f>
        <v>0</v>
      </c>
      <c r="X233">
        <f>0.61365*exp(17.502*W233/(240.97+W233))</f>
        <v>0</v>
      </c>
      <c r="Y233">
        <f>(Z233/AA233*100)</f>
        <v>0</v>
      </c>
      <c r="Z233">
        <f>BJ233*(BO233+BP233)/1000</f>
        <v>0</v>
      </c>
      <c r="AA233">
        <f>0.61365*exp(17.502*BQ233/(240.97+BQ233))</f>
        <v>0</v>
      </c>
      <c r="AB233">
        <f>(X233-BJ233*(BO233+BP233)/1000)</f>
        <v>0</v>
      </c>
      <c r="AC233">
        <f>(-J233*44100)</f>
        <v>0</v>
      </c>
      <c r="AD233">
        <f>2*29.3*R233*0.92*(BQ233-W233)</f>
        <v>0</v>
      </c>
      <c r="AE233">
        <f>2*0.95*5.67E-8*(((BQ233+$B$9)+273)^4-(W233+273)^4)</f>
        <v>0</v>
      </c>
      <c r="AF233">
        <f>U233+AE233+AC233+AD233</f>
        <v>0</v>
      </c>
      <c r="AG233">
        <f>BN233*AU233*(BI233-BH233*(1000-AU233*BK233)/(1000-AU233*BJ233))/(100*BB233)</f>
        <v>0</v>
      </c>
      <c r="AH233">
        <f>1000*BN233*AU233*(BJ233-BK233)/(100*BB233*(1000-AU233*BJ233))</f>
        <v>0</v>
      </c>
      <c r="AI233">
        <f>(AJ233 - AK233 - BO233*1E3/(8.314*(BQ233+273.15)) * AM233/BN233 * AL233) * BN233/(100*BB233) * (1000 - BK233)/1000</f>
        <v>0</v>
      </c>
      <c r="AJ233">
        <v>429.2234024132148</v>
      </c>
      <c r="AK233">
        <v>428.832612121212</v>
      </c>
      <c r="AL233">
        <v>-2.112733568110156E-05</v>
      </c>
      <c r="AM233">
        <v>61.35787655002243</v>
      </c>
      <c r="AN233">
        <f>(AP233 - AO233 + BO233*1E3/(8.314*(BQ233+273.15)) * AR233/BN233 * AQ233) * BN233/(100*BB233) * 1000/(1000 - AP233)</f>
        <v>0</v>
      </c>
      <c r="AO233">
        <v>21.51555339038816</v>
      </c>
      <c r="AP233">
        <v>21.50460419580421</v>
      </c>
      <c r="AQ233">
        <v>5.887576528964934E-07</v>
      </c>
      <c r="AR233">
        <v>91.88205700752289</v>
      </c>
      <c r="AS233">
        <v>0</v>
      </c>
      <c r="AT233">
        <v>0</v>
      </c>
      <c r="AU233">
        <f>IF(AS233*$H$15&gt;=AW233,1.0,(AW233/(AW233-AS233*$H$15)))</f>
        <v>0</v>
      </c>
      <c r="AV233">
        <f>(AU233-1)*100</f>
        <v>0</v>
      </c>
      <c r="AW233">
        <f>MAX(0,($B$15+$C$15*BV233)/(1+$D$15*BV233)*BO233/(BQ233+273)*$E$15)</f>
        <v>0</v>
      </c>
      <c r="AX233">
        <f>$B$13*BW233+$C$13*BX233+$F$13*CI233*(1-CL233)</f>
        <v>0</v>
      </c>
      <c r="AY233">
        <f>AX233*AZ233</f>
        <v>0</v>
      </c>
      <c r="AZ233">
        <f>($B$13*$D$11+$C$13*$D$11+$F$13*((CV233+CN233)/MAX(CV233+CN233+CW233, 0.1)*$I$11+CW233/MAX(CV233+CN233+CW233, 0.1)*$J$11))/($B$13+$C$13+$F$13)</f>
        <v>0</v>
      </c>
      <c r="BA233">
        <f>($B$13*$K$11+$C$13*$K$11+$F$13*((CV233+CN233)/MAX(CV233+CN233+CW233, 0.1)*$P$11+CW233/MAX(CV233+CN233+CW233, 0.1)*$Q$11))/($B$13+$C$13+$F$13)</f>
        <v>0</v>
      </c>
      <c r="BB233">
        <v>6</v>
      </c>
      <c r="BC233">
        <v>0.5</v>
      </c>
      <c r="BD233" t="s">
        <v>358</v>
      </c>
      <c r="BE233">
        <v>2</v>
      </c>
      <c r="BF233" t="b">
        <v>1</v>
      </c>
      <c r="BG233">
        <v>1774682649.6</v>
      </c>
      <c r="BH233">
        <v>419.6281</v>
      </c>
      <c r="BI233">
        <v>420.0044</v>
      </c>
      <c r="BJ233">
        <v>21.5042</v>
      </c>
      <c r="BK233">
        <v>21.515</v>
      </c>
      <c r="BL233">
        <v>419.9893</v>
      </c>
      <c r="BM233">
        <v>21.20693</v>
      </c>
      <c r="BN233">
        <v>499.9548</v>
      </c>
      <c r="BO233">
        <v>101.019</v>
      </c>
      <c r="BP233">
        <v>0.09998238</v>
      </c>
      <c r="BQ233">
        <v>26.54644</v>
      </c>
      <c r="BR233">
        <v>27.24877</v>
      </c>
      <c r="BS233">
        <v>999.9</v>
      </c>
      <c r="BT233">
        <v>0</v>
      </c>
      <c r="BU233">
        <v>0</v>
      </c>
      <c r="BV233">
        <v>9996.558000000001</v>
      </c>
      <c r="BW233">
        <v>0</v>
      </c>
      <c r="BX233">
        <v>0.3833920000000001</v>
      </c>
      <c r="BY233">
        <v>-0.3762909</v>
      </c>
      <c r="BZ233">
        <v>428.8501</v>
      </c>
      <c r="CA233">
        <v>429.2394</v>
      </c>
      <c r="CB233">
        <v>-0.010805518</v>
      </c>
      <c r="CC233">
        <v>420.0044</v>
      </c>
      <c r="CD233">
        <v>21.515</v>
      </c>
      <c r="CE233">
        <v>2.17233</v>
      </c>
      <c r="CF233">
        <v>2.17342</v>
      </c>
      <c r="CG233">
        <v>18.75969</v>
      </c>
      <c r="CH233">
        <v>18.76774</v>
      </c>
      <c r="CI233">
        <v>1200.006</v>
      </c>
      <c r="CJ233">
        <v>0</v>
      </c>
      <c r="CK233">
        <v>1</v>
      </c>
      <c r="CL233">
        <v>0</v>
      </c>
      <c r="CM233">
        <v>1.96543</v>
      </c>
      <c r="CN233">
        <v>0</v>
      </c>
      <c r="CO233">
        <v>63.12395</v>
      </c>
      <c r="CP233">
        <v>6138.823</v>
      </c>
      <c r="CQ233">
        <v>37.125</v>
      </c>
      <c r="CR233">
        <v>38.9685</v>
      </c>
      <c r="CS233">
        <v>38.062</v>
      </c>
      <c r="CT233">
        <v>37.562</v>
      </c>
      <c r="CU233">
        <v>37.4184</v>
      </c>
      <c r="CV233">
        <v>0</v>
      </c>
      <c r="CW233">
        <v>1200.006</v>
      </c>
      <c r="CX233">
        <v>0</v>
      </c>
      <c r="CY233">
        <v>1774682651</v>
      </c>
      <c r="CZ233">
        <v>0</v>
      </c>
      <c r="DA233">
        <v>1774666326.5</v>
      </c>
      <c r="DB233" t="s">
        <v>359</v>
      </c>
      <c r="DC233">
        <v>1774666322</v>
      </c>
      <c r="DD233">
        <v>1774666326.5</v>
      </c>
      <c r="DE233">
        <v>2</v>
      </c>
      <c r="DF233">
        <v>0.343</v>
      </c>
      <c r="DG233">
        <v>-0.026</v>
      </c>
      <c r="DH233">
        <v>-0.36</v>
      </c>
      <c r="DI233">
        <v>0.298</v>
      </c>
      <c r="DJ233">
        <v>420</v>
      </c>
      <c r="DK233">
        <v>22</v>
      </c>
      <c r="DL233">
        <v>0.17</v>
      </c>
      <c r="DM233">
        <v>0.02</v>
      </c>
      <c r="DN233">
        <v>-0.3729188</v>
      </c>
      <c r="DO233">
        <v>0.04281730581613519</v>
      </c>
      <c r="DP233">
        <v>0.0416887916808583</v>
      </c>
      <c r="DQ233">
        <v>1</v>
      </c>
      <c r="DR233">
        <v>-0.01107878875</v>
      </c>
      <c r="DS233">
        <v>-0.001886640787992466</v>
      </c>
      <c r="DT233">
        <v>0.000927789521691713</v>
      </c>
      <c r="DU233">
        <v>1</v>
      </c>
      <c r="DV233">
        <v>2</v>
      </c>
      <c r="DW233">
        <v>2</v>
      </c>
      <c r="DX233" t="s">
        <v>360</v>
      </c>
      <c r="DY233">
        <v>3.13049</v>
      </c>
      <c r="DZ233">
        <v>2.80638</v>
      </c>
      <c r="EA233">
        <v>0.0997459</v>
      </c>
      <c r="EB233">
        <v>0.0994724</v>
      </c>
      <c r="EC233">
        <v>0.105855</v>
      </c>
      <c r="ED233">
        <v>0.105576</v>
      </c>
      <c r="EE233">
        <v>21148.8</v>
      </c>
      <c r="EF233">
        <v>27417.4</v>
      </c>
      <c r="EG233">
        <v>26447</v>
      </c>
      <c r="EH233">
        <v>32998.7</v>
      </c>
      <c r="EI233">
        <v>34929.2</v>
      </c>
      <c r="EJ233">
        <v>40309</v>
      </c>
      <c r="EK233">
        <v>41095.8</v>
      </c>
      <c r="EL233">
        <v>46057.7</v>
      </c>
      <c r="EM233">
        <v>2.03492</v>
      </c>
      <c r="EN233">
        <v>2.00025</v>
      </c>
      <c r="EO233">
        <v>0.104532</v>
      </c>
      <c r="EP233">
        <v>0</v>
      </c>
      <c r="EQ233">
        <v>25.5346</v>
      </c>
      <c r="ER233">
        <v>999.9</v>
      </c>
      <c r="ES233">
        <v>67.5</v>
      </c>
      <c r="ET233">
        <v>27.4</v>
      </c>
      <c r="EU233">
        <v>24.4836</v>
      </c>
      <c r="EV233">
        <v>61.1326</v>
      </c>
      <c r="EW233">
        <v>31.6747</v>
      </c>
      <c r="EX233">
        <v>1</v>
      </c>
      <c r="EY233">
        <v>0.293636</v>
      </c>
      <c r="EZ233">
        <v>0.393222</v>
      </c>
      <c r="FA233">
        <v>20.2777</v>
      </c>
      <c r="FB233">
        <v>5.18479</v>
      </c>
      <c r="FC233">
        <v>11.9441</v>
      </c>
      <c r="FD233">
        <v>4.9553</v>
      </c>
      <c r="FE233">
        <v>3.28433</v>
      </c>
      <c r="FF233">
        <v>9999</v>
      </c>
      <c r="FG233">
        <v>9999</v>
      </c>
      <c r="FH233">
        <v>9999</v>
      </c>
      <c r="FI233">
        <v>999.9</v>
      </c>
      <c r="FJ233">
        <v>1.86127</v>
      </c>
      <c r="FK233">
        <v>1.86264</v>
      </c>
      <c r="FL233">
        <v>1.86005</v>
      </c>
      <c r="FM233">
        <v>1.85837</v>
      </c>
      <c r="FN233">
        <v>1.86217</v>
      </c>
      <c r="FO233">
        <v>1.85885</v>
      </c>
      <c r="FP233">
        <v>1.85791</v>
      </c>
      <c r="FQ233">
        <v>1.86081</v>
      </c>
      <c r="FR233">
        <v>0</v>
      </c>
      <c r="FS233">
        <v>0</v>
      </c>
      <c r="FT233">
        <v>0</v>
      </c>
      <c r="FU233">
        <v>4.5</v>
      </c>
      <c r="FV233" t="s">
        <v>361</v>
      </c>
      <c r="FW233" t="s">
        <v>362</v>
      </c>
      <c r="FX233" t="s">
        <v>363</v>
      </c>
      <c r="FY233" t="s">
        <v>364</v>
      </c>
      <c r="FZ233" t="s">
        <v>364</v>
      </c>
      <c r="GA233" t="s">
        <v>363</v>
      </c>
      <c r="GB233">
        <v>0</v>
      </c>
      <c r="GC233">
        <v>100</v>
      </c>
      <c r="GD233">
        <v>100</v>
      </c>
      <c r="GE233">
        <v>-0.362</v>
      </c>
      <c r="GF233">
        <v>0.2972</v>
      </c>
      <c r="GG233">
        <v>-1.589593225013521</v>
      </c>
      <c r="GH233">
        <v>0.00192992804097616</v>
      </c>
      <c r="GI233">
        <v>3.244687122451424E-06</v>
      </c>
      <c r="GJ233">
        <v>-2.087531120305573E-09</v>
      </c>
      <c r="GK233">
        <v>0.05776174702018427</v>
      </c>
      <c r="GL233">
        <v>0.005089068596103195</v>
      </c>
      <c r="GM233">
        <v>0.0003257216593697226</v>
      </c>
      <c r="GN233">
        <v>-1.562898368296355E-06</v>
      </c>
      <c r="GO233">
        <v>0</v>
      </c>
      <c r="GP233">
        <v>1257</v>
      </c>
      <c r="GQ233">
        <v>1</v>
      </c>
      <c r="GR233">
        <v>31</v>
      </c>
      <c r="GS233">
        <v>272.2</v>
      </c>
      <c r="GT233">
        <v>272.1</v>
      </c>
      <c r="GU233">
        <v>1.07788</v>
      </c>
      <c r="GV233">
        <v>2.40112</v>
      </c>
      <c r="GW233">
        <v>1.44775</v>
      </c>
      <c r="GX233">
        <v>2.20215</v>
      </c>
      <c r="GY233">
        <v>1.44653</v>
      </c>
      <c r="GZ233">
        <v>2.27783</v>
      </c>
      <c r="HA233">
        <v>33.1992</v>
      </c>
      <c r="HB233">
        <v>14.6924</v>
      </c>
      <c r="HC233">
        <v>18</v>
      </c>
      <c r="HD233">
        <v>531.926</v>
      </c>
      <c r="HE233">
        <v>522.929</v>
      </c>
      <c r="HF233">
        <v>24.9996</v>
      </c>
      <c r="HG233">
        <v>30.7412</v>
      </c>
      <c r="HH233">
        <v>30.0002</v>
      </c>
      <c r="HI233">
        <v>31.0943</v>
      </c>
      <c r="HJ233">
        <v>31.0984</v>
      </c>
      <c r="HK233">
        <v>21.5619</v>
      </c>
      <c r="HL233">
        <v>20.3331</v>
      </c>
      <c r="HM233">
        <v>100</v>
      </c>
      <c r="HN233">
        <v>25</v>
      </c>
      <c r="HO233">
        <v>420</v>
      </c>
      <c r="HP233">
        <v>21.5</v>
      </c>
      <c r="HQ233">
        <v>103.143</v>
      </c>
      <c r="HR233">
        <v>102.016</v>
      </c>
    </row>
    <row r="234" spans="1:226">
      <c r="A234">
        <v>216</v>
      </c>
      <c r="B234">
        <v>1774682656.5</v>
      </c>
      <c r="C234">
        <v>910.5</v>
      </c>
      <c r="D234" t="s">
        <v>794</v>
      </c>
      <c r="E234" t="s">
        <v>795</v>
      </c>
      <c r="F234">
        <v>5</v>
      </c>
      <c r="I234">
        <v>1774682653.6</v>
      </c>
      <c r="J234">
        <f>(K234)/1000</f>
        <v>0</v>
      </c>
      <c r="K234">
        <f>IF(BF234, AN234, AH234)</f>
        <v>0</v>
      </c>
      <c r="L234">
        <f>IF(BF234, AI234, AG234)</f>
        <v>0</v>
      </c>
      <c r="M234">
        <f>BH234 - IF(AU234&gt;1, L234*BB234*100.0/(AW234), 0)</f>
        <v>0</v>
      </c>
      <c r="N234">
        <f>((T234-J234/2)*M234-L234)/(T234+J234/2)</f>
        <v>0</v>
      </c>
      <c r="O234">
        <f>N234*(BO234+BP234)/1000.0</f>
        <v>0</v>
      </c>
      <c r="P234">
        <f>(BH234 - IF(AU234&gt;1, L234*BB234*100.0/(AW234), 0))*(BO234+BP234)/1000.0</f>
        <v>0</v>
      </c>
      <c r="Q234">
        <f>2.0/((1/S234-1/R234)+SIGN(S234)*SQRT((1/S234-1/R234)*(1/S234-1/R234) + 4*BC234/((BC234+1)*(BC234+1))*(2*1/S234*1/R234-1/R234*1/R234)))</f>
        <v>0</v>
      </c>
      <c r="R234">
        <f>IF(LEFT(BD234,1)&lt;&gt;"0",IF(LEFT(BD234,1)="1",3.0,BE234),$D$5+$E$5*(BV234*BO234/($K$5*1000))+$F$5*(BV234*BO234/($K$5*1000))*MAX(MIN(BB234,$J$5),$I$5)*MAX(MIN(BB234,$J$5),$I$5)+$G$5*MAX(MIN(BB234,$J$5),$I$5)*(BV234*BO234/($K$5*1000))+$H$5*(BV234*BO234/($K$5*1000))*(BV234*BO234/($K$5*1000)))</f>
        <v>0</v>
      </c>
      <c r="S234">
        <f>J234*(1000-(1000*0.61365*exp(17.502*W234/(240.97+W234))/(BO234+BP234)+BJ234)/2)/(1000*0.61365*exp(17.502*W234/(240.97+W234))/(BO234+BP234)-BJ234)</f>
        <v>0</v>
      </c>
      <c r="T234">
        <f>1/((BC234+1)/(Q234/1.6)+1/(R234/1.37)) + BC234/((BC234+1)/(Q234/1.6) + BC234/(R234/1.37))</f>
        <v>0</v>
      </c>
      <c r="U234">
        <f>(AX234*BA234)</f>
        <v>0</v>
      </c>
      <c r="V234">
        <f>(BQ234+(U234+2*0.95*5.67E-8*(((BQ234+$B$9)+273)^4-(BQ234+273)^4)-44100*J234)/(1.84*29.3*R234+8*0.95*5.67E-8*(BQ234+273)^3))</f>
        <v>0</v>
      </c>
      <c r="W234">
        <f>($C$9*BR234+$D$9*BS234+$E$9*V234)</f>
        <v>0</v>
      </c>
      <c r="X234">
        <f>0.61365*exp(17.502*W234/(240.97+W234))</f>
        <v>0</v>
      </c>
      <c r="Y234">
        <f>(Z234/AA234*100)</f>
        <v>0</v>
      </c>
      <c r="Z234">
        <f>BJ234*(BO234+BP234)/1000</f>
        <v>0</v>
      </c>
      <c r="AA234">
        <f>0.61365*exp(17.502*BQ234/(240.97+BQ234))</f>
        <v>0</v>
      </c>
      <c r="AB234">
        <f>(X234-BJ234*(BO234+BP234)/1000)</f>
        <v>0</v>
      </c>
      <c r="AC234">
        <f>(-J234*44100)</f>
        <v>0</v>
      </c>
      <c r="AD234">
        <f>2*29.3*R234*0.92*(BQ234-W234)</f>
        <v>0</v>
      </c>
      <c r="AE234">
        <f>2*0.95*5.67E-8*(((BQ234+$B$9)+273)^4-(W234+273)^4)</f>
        <v>0</v>
      </c>
      <c r="AF234">
        <f>U234+AE234+AC234+AD234</f>
        <v>0</v>
      </c>
      <c r="AG234">
        <f>BN234*AU234*(BI234-BH234*(1000-AU234*BK234)/(1000-AU234*BJ234))/(100*BB234)</f>
        <v>0</v>
      </c>
      <c r="AH234">
        <f>1000*BN234*AU234*(BJ234-BK234)/(100*BB234*(1000-AU234*BJ234))</f>
        <v>0</v>
      </c>
      <c r="AI234">
        <f>(AJ234 - AK234 - BO234*1E3/(8.314*(BQ234+273.15)) * AM234/BN234 * AL234) * BN234/(100*BB234) * (1000 - BK234)/1000</f>
        <v>0</v>
      </c>
      <c r="AJ234">
        <v>429.2638616202201</v>
      </c>
      <c r="AK234">
        <v>428.8543696969697</v>
      </c>
      <c r="AL234">
        <v>1.144528825185134E-05</v>
      </c>
      <c r="AM234">
        <v>61.35787655002243</v>
      </c>
      <c r="AN234">
        <f>(AP234 - AO234 + BO234*1E3/(8.314*(BQ234+273.15)) * AR234/BN234 * AQ234) * BN234/(100*BB234) * 1000/(1000 - AP234)</f>
        <v>0</v>
      </c>
      <c r="AO234">
        <v>21.51399935892566</v>
      </c>
      <c r="AP234">
        <v>21.50265174825175</v>
      </c>
      <c r="AQ234">
        <v>-1.112940341407296E-06</v>
      </c>
      <c r="AR234">
        <v>91.88205700752289</v>
      </c>
      <c r="AS234">
        <v>0</v>
      </c>
      <c r="AT234">
        <v>0</v>
      </c>
      <c r="AU234">
        <f>IF(AS234*$H$15&gt;=AW234,1.0,(AW234/(AW234-AS234*$H$15)))</f>
        <v>0</v>
      </c>
      <c r="AV234">
        <f>(AU234-1)*100</f>
        <v>0</v>
      </c>
      <c r="AW234">
        <f>MAX(0,($B$15+$C$15*BV234)/(1+$D$15*BV234)*BO234/(BQ234+273)*$E$15)</f>
        <v>0</v>
      </c>
      <c r="AX234">
        <f>$B$13*BW234+$C$13*BX234+$F$13*CI234*(1-CL234)</f>
        <v>0</v>
      </c>
      <c r="AY234">
        <f>AX234*AZ234</f>
        <v>0</v>
      </c>
      <c r="AZ234">
        <f>($B$13*$D$11+$C$13*$D$11+$F$13*((CV234+CN234)/MAX(CV234+CN234+CW234, 0.1)*$I$11+CW234/MAX(CV234+CN234+CW234, 0.1)*$J$11))/($B$13+$C$13+$F$13)</f>
        <v>0</v>
      </c>
      <c r="BA234">
        <f>($B$13*$K$11+$C$13*$K$11+$F$13*((CV234+CN234)/MAX(CV234+CN234+CW234, 0.1)*$P$11+CW234/MAX(CV234+CN234+CW234, 0.1)*$Q$11))/($B$13+$C$13+$F$13)</f>
        <v>0</v>
      </c>
      <c r="BB234">
        <v>6</v>
      </c>
      <c r="BC234">
        <v>0.5</v>
      </c>
      <c r="BD234" t="s">
        <v>358</v>
      </c>
      <c r="BE234">
        <v>2</v>
      </c>
      <c r="BF234" t="b">
        <v>1</v>
      </c>
      <c r="BG234">
        <v>1774682653.6</v>
      </c>
      <c r="BH234">
        <v>419.6283</v>
      </c>
      <c r="BI234">
        <v>420.0245</v>
      </c>
      <c r="BJ234">
        <v>21.50363</v>
      </c>
      <c r="BK234">
        <v>21.51475</v>
      </c>
      <c r="BL234">
        <v>419.9895</v>
      </c>
      <c r="BM234">
        <v>21.20636</v>
      </c>
      <c r="BN234">
        <v>500.0329</v>
      </c>
      <c r="BO234">
        <v>101.0184</v>
      </c>
      <c r="BP234">
        <v>0.10007495</v>
      </c>
      <c r="BQ234">
        <v>26.5456</v>
      </c>
      <c r="BR234">
        <v>27.24767</v>
      </c>
      <c r="BS234">
        <v>999.9</v>
      </c>
      <c r="BT234">
        <v>0</v>
      </c>
      <c r="BU234">
        <v>0</v>
      </c>
      <c r="BV234">
        <v>9985.190999999999</v>
      </c>
      <c r="BW234">
        <v>0</v>
      </c>
      <c r="BX234">
        <v>0.3833920000000001</v>
      </c>
      <c r="BY234">
        <v>-0.3962128</v>
      </c>
      <c r="BZ234">
        <v>428.8501</v>
      </c>
      <c r="CA234">
        <v>429.2598999999999</v>
      </c>
      <c r="CB234">
        <v>-0.011136049</v>
      </c>
      <c r="CC234">
        <v>420.0245</v>
      </c>
      <c r="CD234">
        <v>21.51475</v>
      </c>
      <c r="CE234">
        <v>2.172259</v>
      </c>
      <c r="CF234">
        <v>2.173384</v>
      </c>
      <c r="CG234">
        <v>18.75917</v>
      </c>
      <c r="CH234">
        <v>18.76747</v>
      </c>
      <c r="CI234">
        <v>1199.993</v>
      </c>
      <c r="CJ234">
        <v>0</v>
      </c>
      <c r="CK234">
        <v>1</v>
      </c>
      <c r="CL234">
        <v>0</v>
      </c>
      <c r="CM234">
        <v>1.8558</v>
      </c>
      <c r="CN234">
        <v>0</v>
      </c>
      <c r="CO234">
        <v>63.25904000000001</v>
      </c>
      <c r="CP234">
        <v>6138.759</v>
      </c>
      <c r="CQ234">
        <v>37.125</v>
      </c>
      <c r="CR234">
        <v>38.9496</v>
      </c>
      <c r="CS234">
        <v>38.062</v>
      </c>
      <c r="CT234">
        <v>37.562</v>
      </c>
      <c r="CU234">
        <v>37.375</v>
      </c>
      <c r="CV234">
        <v>0</v>
      </c>
      <c r="CW234">
        <v>1199.993</v>
      </c>
      <c r="CX234">
        <v>0</v>
      </c>
      <c r="CY234">
        <v>1774682654.6</v>
      </c>
      <c r="CZ234">
        <v>0</v>
      </c>
      <c r="DA234">
        <v>1774666326.5</v>
      </c>
      <c r="DB234" t="s">
        <v>359</v>
      </c>
      <c r="DC234">
        <v>1774666322</v>
      </c>
      <c r="DD234">
        <v>1774666326.5</v>
      </c>
      <c r="DE234">
        <v>2</v>
      </c>
      <c r="DF234">
        <v>0.343</v>
      </c>
      <c r="DG234">
        <v>-0.026</v>
      </c>
      <c r="DH234">
        <v>-0.36</v>
      </c>
      <c r="DI234">
        <v>0.298</v>
      </c>
      <c r="DJ234">
        <v>420</v>
      </c>
      <c r="DK234">
        <v>22</v>
      </c>
      <c r="DL234">
        <v>0.17</v>
      </c>
      <c r="DM234">
        <v>0.02</v>
      </c>
      <c r="DN234">
        <v>-0.370691725</v>
      </c>
      <c r="DO234">
        <v>-0.2110485590994367</v>
      </c>
      <c r="DP234">
        <v>0.04007729267926385</v>
      </c>
      <c r="DQ234">
        <v>0</v>
      </c>
      <c r="DR234">
        <v>-0.01103191475</v>
      </c>
      <c r="DS234">
        <v>-0.002720195009380831</v>
      </c>
      <c r="DT234">
        <v>0.001073637975620711</v>
      </c>
      <c r="DU234">
        <v>1</v>
      </c>
      <c r="DV234">
        <v>1</v>
      </c>
      <c r="DW234">
        <v>2</v>
      </c>
      <c r="DX234" t="s">
        <v>367</v>
      </c>
      <c r="DY234">
        <v>3.13044</v>
      </c>
      <c r="DZ234">
        <v>2.80646</v>
      </c>
      <c r="EA234">
        <v>0.0997546</v>
      </c>
      <c r="EB234">
        <v>0.09946190000000001</v>
      </c>
      <c r="EC234">
        <v>0.105849</v>
      </c>
      <c r="ED234">
        <v>0.10558</v>
      </c>
      <c r="EE234">
        <v>21148.5</v>
      </c>
      <c r="EF234">
        <v>27417.6</v>
      </c>
      <c r="EG234">
        <v>26446.9</v>
      </c>
      <c r="EH234">
        <v>32998.6</v>
      </c>
      <c r="EI234">
        <v>34929.3</v>
      </c>
      <c r="EJ234">
        <v>40308.5</v>
      </c>
      <c r="EK234">
        <v>41095.6</v>
      </c>
      <c r="EL234">
        <v>46057.3</v>
      </c>
      <c r="EM234">
        <v>2.0346</v>
      </c>
      <c r="EN234">
        <v>2.00028</v>
      </c>
      <c r="EO234">
        <v>0.104792</v>
      </c>
      <c r="EP234">
        <v>0</v>
      </c>
      <c r="EQ234">
        <v>25.5325</v>
      </c>
      <c r="ER234">
        <v>999.9</v>
      </c>
      <c r="ES234">
        <v>67.5</v>
      </c>
      <c r="ET234">
        <v>27.4</v>
      </c>
      <c r="EU234">
        <v>24.4827</v>
      </c>
      <c r="EV234">
        <v>60.7626</v>
      </c>
      <c r="EW234">
        <v>31.5705</v>
      </c>
      <c r="EX234">
        <v>1</v>
      </c>
      <c r="EY234">
        <v>0.29362</v>
      </c>
      <c r="EZ234">
        <v>0.392309</v>
      </c>
      <c r="FA234">
        <v>20.2776</v>
      </c>
      <c r="FB234">
        <v>5.18375</v>
      </c>
      <c r="FC234">
        <v>11.9441</v>
      </c>
      <c r="FD234">
        <v>4.95505</v>
      </c>
      <c r="FE234">
        <v>3.28425</v>
      </c>
      <c r="FF234">
        <v>9999</v>
      </c>
      <c r="FG234">
        <v>9999</v>
      </c>
      <c r="FH234">
        <v>9999</v>
      </c>
      <c r="FI234">
        <v>999.9</v>
      </c>
      <c r="FJ234">
        <v>1.86127</v>
      </c>
      <c r="FK234">
        <v>1.86264</v>
      </c>
      <c r="FL234">
        <v>1.86005</v>
      </c>
      <c r="FM234">
        <v>1.85837</v>
      </c>
      <c r="FN234">
        <v>1.86217</v>
      </c>
      <c r="FO234">
        <v>1.85885</v>
      </c>
      <c r="FP234">
        <v>1.85791</v>
      </c>
      <c r="FQ234">
        <v>1.86081</v>
      </c>
      <c r="FR234">
        <v>0</v>
      </c>
      <c r="FS234">
        <v>0</v>
      </c>
      <c r="FT234">
        <v>0</v>
      </c>
      <c r="FU234">
        <v>4.5</v>
      </c>
      <c r="FV234" t="s">
        <v>361</v>
      </c>
      <c r="FW234" t="s">
        <v>362</v>
      </c>
      <c r="FX234" t="s">
        <v>363</v>
      </c>
      <c r="FY234" t="s">
        <v>364</v>
      </c>
      <c r="FZ234" t="s">
        <v>364</v>
      </c>
      <c r="GA234" t="s">
        <v>363</v>
      </c>
      <c r="GB234">
        <v>0</v>
      </c>
      <c r="GC234">
        <v>100</v>
      </c>
      <c r="GD234">
        <v>100</v>
      </c>
      <c r="GE234">
        <v>-0.361</v>
      </c>
      <c r="GF234">
        <v>0.2973</v>
      </c>
      <c r="GG234">
        <v>-1.589593225013521</v>
      </c>
      <c r="GH234">
        <v>0.00192992804097616</v>
      </c>
      <c r="GI234">
        <v>3.244687122451424E-06</v>
      </c>
      <c r="GJ234">
        <v>-2.087531120305573E-09</v>
      </c>
      <c r="GK234">
        <v>0.05776174702018427</v>
      </c>
      <c r="GL234">
        <v>0.005089068596103195</v>
      </c>
      <c r="GM234">
        <v>0.0003257216593697226</v>
      </c>
      <c r="GN234">
        <v>-1.562898368296355E-06</v>
      </c>
      <c r="GO234">
        <v>0</v>
      </c>
      <c r="GP234">
        <v>1257</v>
      </c>
      <c r="GQ234">
        <v>1</v>
      </c>
      <c r="GR234">
        <v>31</v>
      </c>
      <c r="GS234">
        <v>272.2</v>
      </c>
      <c r="GT234">
        <v>272.2</v>
      </c>
      <c r="GU234">
        <v>1.07788</v>
      </c>
      <c r="GV234">
        <v>2.40356</v>
      </c>
      <c r="GW234">
        <v>1.44775</v>
      </c>
      <c r="GX234">
        <v>2.20337</v>
      </c>
      <c r="GY234">
        <v>1.44653</v>
      </c>
      <c r="GZ234">
        <v>2.26685</v>
      </c>
      <c r="HA234">
        <v>33.244</v>
      </c>
      <c r="HB234">
        <v>14.6924</v>
      </c>
      <c r="HC234">
        <v>18</v>
      </c>
      <c r="HD234">
        <v>531.72</v>
      </c>
      <c r="HE234">
        <v>522.967</v>
      </c>
      <c r="HF234">
        <v>24.9997</v>
      </c>
      <c r="HG234">
        <v>30.7412</v>
      </c>
      <c r="HH234">
        <v>30.0001</v>
      </c>
      <c r="HI234">
        <v>31.0943</v>
      </c>
      <c r="HJ234">
        <v>31.1009</v>
      </c>
      <c r="HK234">
        <v>21.5618</v>
      </c>
      <c r="HL234">
        <v>20.3331</v>
      </c>
      <c r="HM234">
        <v>100</v>
      </c>
      <c r="HN234">
        <v>25</v>
      </c>
      <c r="HO234">
        <v>420</v>
      </c>
      <c r="HP234">
        <v>21.5</v>
      </c>
      <c r="HQ234">
        <v>103.142</v>
      </c>
      <c r="HR234">
        <v>102.015</v>
      </c>
    </row>
    <row r="235" spans="1:226">
      <c r="A235">
        <v>217</v>
      </c>
      <c r="B235">
        <v>1774682660.5</v>
      </c>
      <c r="C235">
        <v>914.5</v>
      </c>
      <c r="D235" t="s">
        <v>796</v>
      </c>
      <c r="E235" t="s">
        <v>797</v>
      </c>
      <c r="F235">
        <v>5</v>
      </c>
      <c r="I235">
        <v>1774682657.6</v>
      </c>
      <c r="J235">
        <f>(K235)/1000</f>
        <v>0</v>
      </c>
      <c r="K235">
        <f>IF(BF235, AN235, AH235)</f>
        <v>0</v>
      </c>
      <c r="L235">
        <f>IF(BF235, AI235, AG235)</f>
        <v>0</v>
      </c>
      <c r="M235">
        <f>BH235 - IF(AU235&gt;1, L235*BB235*100.0/(AW235), 0)</f>
        <v>0</v>
      </c>
      <c r="N235">
        <f>((T235-J235/2)*M235-L235)/(T235+J235/2)</f>
        <v>0</v>
      </c>
      <c r="O235">
        <f>N235*(BO235+BP235)/1000.0</f>
        <v>0</v>
      </c>
      <c r="P235">
        <f>(BH235 - IF(AU235&gt;1, L235*BB235*100.0/(AW235), 0))*(BO235+BP235)/1000.0</f>
        <v>0</v>
      </c>
      <c r="Q235">
        <f>2.0/((1/S235-1/R235)+SIGN(S235)*SQRT((1/S235-1/R235)*(1/S235-1/R235) + 4*BC235/((BC235+1)*(BC235+1))*(2*1/S235*1/R235-1/R235*1/R235)))</f>
        <v>0</v>
      </c>
      <c r="R235">
        <f>IF(LEFT(BD235,1)&lt;&gt;"0",IF(LEFT(BD235,1)="1",3.0,BE235),$D$5+$E$5*(BV235*BO235/($K$5*1000))+$F$5*(BV235*BO235/($K$5*1000))*MAX(MIN(BB235,$J$5),$I$5)*MAX(MIN(BB235,$J$5),$I$5)+$G$5*MAX(MIN(BB235,$J$5),$I$5)*(BV235*BO235/($K$5*1000))+$H$5*(BV235*BO235/($K$5*1000))*(BV235*BO235/($K$5*1000)))</f>
        <v>0</v>
      </c>
      <c r="S235">
        <f>J235*(1000-(1000*0.61365*exp(17.502*W235/(240.97+W235))/(BO235+BP235)+BJ235)/2)/(1000*0.61365*exp(17.502*W235/(240.97+W235))/(BO235+BP235)-BJ235)</f>
        <v>0</v>
      </c>
      <c r="T235">
        <f>1/((BC235+1)/(Q235/1.6)+1/(R235/1.37)) + BC235/((BC235+1)/(Q235/1.6) + BC235/(R235/1.37))</f>
        <v>0</v>
      </c>
      <c r="U235">
        <f>(AX235*BA235)</f>
        <v>0</v>
      </c>
      <c r="V235">
        <f>(BQ235+(U235+2*0.95*5.67E-8*(((BQ235+$B$9)+273)^4-(BQ235+273)^4)-44100*J235)/(1.84*29.3*R235+8*0.95*5.67E-8*(BQ235+273)^3))</f>
        <v>0</v>
      </c>
      <c r="W235">
        <f>($C$9*BR235+$D$9*BS235+$E$9*V235)</f>
        <v>0</v>
      </c>
      <c r="X235">
        <f>0.61365*exp(17.502*W235/(240.97+W235))</f>
        <v>0</v>
      </c>
      <c r="Y235">
        <f>(Z235/AA235*100)</f>
        <v>0</v>
      </c>
      <c r="Z235">
        <f>BJ235*(BO235+BP235)/1000</f>
        <v>0</v>
      </c>
      <c r="AA235">
        <f>0.61365*exp(17.502*BQ235/(240.97+BQ235))</f>
        <v>0</v>
      </c>
      <c r="AB235">
        <f>(X235-BJ235*(BO235+BP235)/1000)</f>
        <v>0</v>
      </c>
      <c r="AC235">
        <f>(-J235*44100)</f>
        <v>0</v>
      </c>
      <c r="AD235">
        <f>2*29.3*R235*0.92*(BQ235-W235)</f>
        <v>0</v>
      </c>
      <c r="AE235">
        <f>2*0.95*5.67E-8*(((BQ235+$B$9)+273)^4-(W235+273)^4)</f>
        <v>0</v>
      </c>
      <c r="AF235">
        <f>U235+AE235+AC235+AD235</f>
        <v>0</v>
      </c>
      <c r="AG235">
        <f>BN235*AU235*(BI235-BH235*(1000-AU235*BK235)/(1000-AU235*BJ235))/(100*BB235)</f>
        <v>0</v>
      </c>
      <c r="AH235">
        <f>1000*BN235*AU235*(BJ235-BK235)/(100*BB235*(1000-AU235*BJ235))</f>
        <v>0</v>
      </c>
      <c r="AI235">
        <f>(AJ235 - AK235 - BO235*1E3/(8.314*(BQ235+273.15)) * AM235/BN235 * AL235) * BN235/(100*BB235) * (1000 - BK235)/1000</f>
        <v>0</v>
      </c>
      <c r="AJ235">
        <v>429.1915616673728</v>
      </c>
      <c r="AK235">
        <v>428.844090909091</v>
      </c>
      <c r="AL235">
        <v>-1.119964833915407E-05</v>
      </c>
      <c r="AM235">
        <v>61.35787655002243</v>
      </c>
      <c r="AN235">
        <f>(AP235 - AO235 + BO235*1E3/(8.314*(BQ235+273.15)) * AR235/BN235 * AQ235) * BN235/(100*BB235) * 1000/(1000 - AP235)</f>
        <v>0</v>
      </c>
      <c r="AO235">
        <v>21.515107511849</v>
      </c>
      <c r="AP235">
        <v>21.5035090909091</v>
      </c>
      <c r="AQ235">
        <v>1.579038484105593E-06</v>
      </c>
      <c r="AR235">
        <v>91.88205700752289</v>
      </c>
      <c r="AS235">
        <v>0</v>
      </c>
      <c r="AT235">
        <v>0</v>
      </c>
      <c r="AU235">
        <f>IF(AS235*$H$15&gt;=AW235,1.0,(AW235/(AW235-AS235*$H$15)))</f>
        <v>0</v>
      </c>
      <c r="AV235">
        <f>(AU235-1)*100</f>
        <v>0</v>
      </c>
      <c r="AW235">
        <f>MAX(0,($B$15+$C$15*BV235)/(1+$D$15*BV235)*BO235/(BQ235+273)*$E$15)</f>
        <v>0</v>
      </c>
      <c r="AX235">
        <f>$B$13*BW235+$C$13*BX235+$F$13*CI235*(1-CL235)</f>
        <v>0</v>
      </c>
      <c r="AY235">
        <f>AX235*AZ235</f>
        <v>0</v>
      </c>
      <c r="AZ235">
        <f>($B$13*$D$11+$C$13*$D$11+$F$13*((CV235+CN235)/MAX(CV235+CN235+CW235, 0.1)*$I$11+CW235/MAX(CV235+CN235+CW235, 0.1)*$J$11))/($B$13+$C$13+$F$13)</f>
        <v>0</v>
      </c>
      <c r="BA235">
        <f>($B$13*$K$11+$C$13*$K$11+$F$13*((CV235+CN235)/MAX(CV235+CN235+CW235, 0.1)*$P$11+CW235/MAX(CV235+CN235+CW235, 0.1)*$Q$11))/($B$13+$C$13+$F$13)</f>
        <v>0</v>
      </c>
      <c r="BB235">
        <v>6</v>
      </c>
      <c r="BC235">
        <v>0.5</v>
      </c>
      <c r="BD235" t="s">
        <v>358</v>
      </c>
      <c r="BE235">
        <v>2</v>
      </c>
      <c r="BF235" t="b">
        <v>1</v>
      </c>
      <c r="BG235">
        <v>1774682657.6</v>
      </c>
      <c r="BH235">
        <v>419.6312</v>
      </c>
      <c r="BI235">
        <v>419.9774</v>
      </c>
      <c r="BJ235">
        <v>21.50348</v>
      </c>
      <c r="BK235">
        <v>21.51522</v>
      </c>
      <c r="BL235">
        <v>419.9924</v>
      </c>
      <c r="BM235">
        <v>21.20621</v>
      </c>
      <c r="BN235">
        <v>500.0323999999999</v>
      </c>
      <c r="BO235">
        <v>101.0185</v>
      </c>
      <c r="BP235">
        <v>0.09987551</v>
      </c>
      <c r="BQ235">
        <v>26.54414</v>
      </c>
      <c r="BR235">
        <v>27.24712</v>
      </c>
      <c r="BS235">
        <v>999.9</v>
      </c>
      <c r="BT235">
        <v>0</v>
      </c>
      <c r="BU235">
        <v>0</v>
      </c>
      <c r="BV235">
        <v>10012.815</v>
      </c>
      <c r="BW235">
        <v>0</v>
      </c>
      <c r="BX235">
        <v>0.3833920000000001</v>
      </c>
      <c r="BY235">
        <v>-0.3460845</v>
      </c>
      <c r="BZ235">
        <v>428.8531</v>
      </c>
      <c r="CA235">
        <v>429.2119</v>
      </c>
      <c r="CB235">
        <v>-0.01174031</v>
      </c>
      <c r="CC235">
        <v>419.9774</v>
      </c>
      <c r="CD235">
        <v>21.51522</v>
      </c>
      <c r="CE235">
        <v>2.172246</v>
      </c>
      <c r="CF235">
        <v>2.173434</v>
      </c>
      <c r="CG235">
        <v>18.75908</v>
      </c>
      <c r="CH235">
        <v>18.76782</v>
      </c>
      <c r="CI235">
        <v>1199.998</v>
      </c>
      <c r="CJ235">
        <v>0</v>
      </c>
      <c r="CK235">
        <v>1</v>
      </c>
      <c r="CL235">
        <v>0</v>
      </c>
      <c r="CM235">
        <v>2.03708</v>
      </c>
      <c r="CN235">
        <v>0</v>
      </c>
      <c r="CO235">
        <v>63.42797999999999</v>
      </c>
      <c r="CP235">
        <v>6138.784000000001</v>
      </c>
      <c r="CQ235">
        <v>37.1061</v>
      </c>
      <c r="CR235">
        <v>38.9496</v>
      </c>
      <c r="CS235">
        <v>38.062</v>
      </c>
      <c r="CT235">
        <v>37.562</v>
      </c>
      <c r="CU235">
        <v>37.375</v>
      </c>
      <c r="CV235">
        <v>0</v>
      </c>
      <c r="CW235">
        <v>1199.998</v>
      </c>
      <c r="CX235">
        <v>0</v>
      </c>
      <c r="CY235">
        <v>1774682658.8</v>
      </c>
      <c r="CZ235">
        <v>0</v>
      </c>
      <c r="DA235">
        <v>1774666326.5</v>
      </c>
      <c r="DB235" t="s">
        <v>359</v>
      </c>
      <c r="DC235">
        <v>1774666322</v>
      </c>
      <c r="DD235">
        <v>1774666326.5</v>
      </c>
      <c r="DE235">
        <v>2</v>
      </c>
      <c r="DF235">
        <v>0.343</v>
      </c>
      <c r="DG235">
        <v>-0.026</v>
      </c>
      <c r="DH235">
        <v>-0.36</v>
      </c>
      <c r="DI235">
        <v>0.298</v>
      </c>
      <c r="DJ235">
        <v>420</v>
      </c>
      <c r="DK235">
        <v>22</v>
      </c>
      <c r="DL235">
        <v>0.17</v>
      </c>
      <c r="DM235">
        <v>0.02</v>
      </c>
      <c r="DN235">
        <v>-0.370277425</v>
      </c>
      <c r="DO235">
        <v>0.03039808255159538</v>
      </c>
      <c r="DP235">
        <v>0.04064241168095682</v>
      </c>
      <c r="DQ235">
        <v>1</v>
      </c>
      <c r="DR235">
        <v>-0.0113140115</v>
      </c>
      <c r="DS235">
        <v>-0.0004154917823639731</v>
      </c>
      <c r="DT235">
        <v>0.0009986037681822305</v>
      </c>
      <c r="DU235">
        <v>1</v>
      </c>
      <c r="DV235">
        <v>2</v>
      </c>
      <c r="DW235">
        <v>2</v>
      </c>
      <c r="DX235" t="s">
        <v>360</v>
      </c>
      <c r="DY235">
        <v>3.1305</v>
      </c>
      <c r="DZ235">
        <v>2.80639</v>
      </c>
      <c r="EA235">
        <v>0.0997498</v>
      </c>
      <c r="EB235">
        <v>0.09946290000000001</v>
      </c>
      <c r="EC235">
        <v>0.105853</v>
      </c>
      <c r="ED235">
        <v>0.105583</v>
      </c>
      <c r="EE235">
        <v>21148.7</v>
      </c>
      <c r="EF235">
        <v>27417.6</v>
      </c>
      <c r="EG235">
        <v>26446.9</v>
      </c>
      <c r="EH235">
        <v>32998.6</v>
      </c>
      <c r="EI235">
        <v>34929.1</v>
      </c>
      <c r="EJ235">
        <v>40308.7</v>
      </c>
      <c r="EK235">
        <v>41095.6</v>
      </c>
      <c r="EL235">
        <v>46057.7</v>
      </c>
      <c r="EM235">
        <v>2.03488</v>
      </c>
      <c r="EN235">
        <v>2.00015</v>
      </c>
      <c r="EO235">
        <v>0.104979</v>
      </c>
      <c r="EP235">
        <v>0</v>
      </c>
      <c r="EQ235">
        <v>25.5308</v>
      </c>
      <c r="ER235">
        <v>999.9</v>
      </c>
      <c r="ES235">
        <v>67.5</v>
      </c>
      <c r="ET235">
        <v>27.4</v>
      </c>
      <c r="EU235">
        <v>24.4844</v>
      </c>
      <c r="EV235">
        <v>60.9926</v>
      </c>
      <c r="EW235">
        <v>31.5264</v>
      </c>
      <c r="EX235">
        <v>1</v>
      </c>
      <c r="EY235">
        <v>0.293656</v>
      </c>
      <c r="EZ235">
        <v>0.391737</v>
      </c>
      <c r="FA235">
        <v>20.2778</v>
      </c>
      <c r="FB235">
        <v>5.18449</v>
      </c>
      <c r="FC235">
        <v>11.9441</v>
      </c>
      <c r="FD235">
        <v>4.9552</v>
      </c>
      <c r="FE235">
        <v>3.28433</v>
      </c>
      <c r="FF235">
        <v>9999</v>
      </c>
      <c r="FG235">
        <v>9999</v>
      </c>
      <c r="FH235">
        <v>9999</v>
      </c>
      <c r="FI235">
        <v>999.9</v>
      </c>
      <c r="FJ235">
        <v>1.86127</v>
      </c>
      <c r="FK235">
        <v>1.86264</v>
      </c>
      <c r="FL235">
        <v>1.86005</v>
      </c>
      <c r="FM235">
        <v>1.85837</v>
      </c>
      <c r="FN235">
        <v>1.86218</v>
      </c>
      <c r="FO235">
        <v>1.85886</v>
      </c>
      <c r="FP235">
        <v>1.85791</v>
      </c>
      <c r="FQ235">
        <v>1.86081</v>
      </c>
      <c r="FR235">
        <v>0</v>
      </c>
      <c r="FS235">
        <v>0</v>
      </c>
      <c r="FT235">
        <v>0</v>
      </c>
      <c r="FU235">
        <v>4.5</v>
      </c>
      <c r="FV235" t="s">
        <v>361</v>
      </c>
      <c r="FW235" t="s">
        <v>362</v>
      </c>
      <c r="FX235" t="s">
        <v>363</v>
      </c>
      <c r="FY235" t="s">
        <v>364</v>
      </c>
      <c r="FZ235" t="s">
        <v>364</v>
      </c>
      <c r="GA235" t="s">
        <v>363</v>
      </c>
      <c r="GB235">
        <v>0</v>
      </c>
      <c r="GC235">
        <v>100</v>
      </c>
      <c r="GD235">
        <v>100</v>
      </c>
      <c r="GE235">
        <v>-0.361</v>
      </c>
      <c r="GF235">
        <v>0.2973</v>
      </c>
      <c r="GG235">
        <v>-1.589593225013521</v>
      </c>
      <c r="GH235">
        <v>0.00192992804097616</v>
      </c>
      <c r="GI235">
        <v>3.244687122451424E-06</v>
      </c>
      <c r="GJ235">
        <v>-2.087531120305573E-09</v>
      </c>
      <c r="GK235">
        <v>0.05776174702018427</v>
      </c>
      <c r="GL235">
        <v>0.005089068596103195</v>
      </c>
      <c r="GM235">
        <v>0.0003257216593697226</v>
      </c>
      <c r="GN235">
        <v>-1.562898368296355E-06</v>
      </c>
      <c r="GO235">
        <v>0</v>
      </c>
      <c r="GP235">
        <v>1257</v>
      </c>
      <c r="GQ235">
        <v>1</v>
      </c>
      <c r="GR235">
        <v>31</v>
      </c>
      <c r="GS235">
        <v>272.3</v>
      </c>
      <c r="GT235">
        <v>272.2</v>
      </c>
      <c r="GU235">
        <v>1.07788</v>
      </c>
      <c r="GV235">
        <v>2.39502</v>
      </c>
      <c r="GW235">
        <v>1.44775</v>
      </c>
      <c r="GX235">
        <v>2.20337</v>
      </c>
      <c r="GY235">
        <v>1.44653</v>
      </c>
      <c r="GZ235">
        <v>2.29614</v>
      </c>
      <c r="HA235">
        <v>33.2216</v>
      </c>
      <c r="HB235">
        <v>14.6924</v>
      </c>
      <c r="HC235">
        <v>18</v>
      </c>
      <c r="HD235">
        <v>531.894</v>
      </c>
      <c r="HE235">
        <v>522.883</v>
      </c>
      <c r="HF235">
        <v>24.9997</v>
      </c>
      <c r="HG235">
        <v>30.7412</v>
      </c>
      <c r="HH235">
        <v>30.0001</v>
      </c>
      <c r="HI235">
        <v>31.0943</v>
      </c>
      <c r="HJ235">
        <v>31.1009</v>
      </c>
      <c r="HK235">
        <v>21.5621</v>
      </c>
      <c r="HL235">
        <v>20.3331</v>
      </c>
      <c r="HM235">
        <v>100</v>
      </c>
      <c r="HN235">
        <v>25</v>
      </c>
      <c r="HO235">
        <v>420</v>
      </c>
      <c r="HP235">
        <v>21.5</v>
      </c>
      <c r="HQ235">
        <v>103.142</v>
      </c>
      <c r="HR235">
        <v>102.016</v>
      </c>
    </row>
    <row r="236" spans="1:226">
      <c r="A236">
        <v>218</v>
      </c>
      <c r="B236">
        <v>1774682664.5</v>
      </c>
      <c r="C236">
        <v>918.5</v>
      </c>
      <c r="D236" t="s">
        <v>798</v>
      </c>
      <c r="E236" t="s">
        <v>799</v>
      </c>
      <c r="F236">
        <v>5</v>
      </c>
      <c r="I236">
        <v>1774682661.6</v>
      </c>
      <c r="J236">
        <f>(K236)/1000</f>
        <v>0</v>
      </c>
      <c r="K236">
        <f>IF(BF236, AN236, AH236)</f>
        <v>0</v>
      </c>
      <c r="L236">
        <f>IF(BF236, AI236, AG236)</f>
        <v>0</v>
      </c>
      <c r="M236">
        <f>BH236 - IF(AU236&gt;1, L236*BB236*100.0/(AW236), 0)</f>
        <v>0</v>
      </c>
      <c r="N236">
        <f>((T236-J236/2)*M236-L236)/(T236+J236/2)</f>
        <v>0</v>
      </c>
      <c r="O236">
        <f>N236*(BO236+BP236)/1000.0</f>
        <v>0</v>
      </c>
      <c r="P236">
        <f>(BH236 - IF(AU236&gt;1, L236*BB236*100.0/(AW236), 0))*(BO236+BP236)/1000.0</f>
        <v>0</v>
      </c>
      <c r="Q236">
        <f>2.0/((1/S236-1/R236)+SIGN(S236)*SQRT((1/S236-1/R236)*(1/S236-1/R236) + 4*BC236/((BC236+1)*(BC236+1))*(2*1/S236*1/R236-1/R236*1/R236)))</f>
        <v>0</v>
      </c>
      <c r="R236">
        <f>IF(LEFT(BD236,1)&lt;&gt;"0",IF(LEFT(BD236,1)="1",3.0,BE236),$D$5+$E$5*(BV236*BO236/($K$5*1000))+$F$5*(BV236*BO236/($K$5*1000))*MAX(MIN(BB236,$J$5),$I$5)*MAX(MIN(BB236,$J$5),$I$5)+$G$5*MAX(MIN(BB236,$J$5),$I$5)*(BV236*BO236/($K$5*1000))+$H$5*(BV236*BO236/($K$5*1000))*(BV236*BO236/($K$5*1000)))</f>
        <v>0</v>
      </c>
      <c r="S236">
        <f>J236*(1000-(1000*0.61365*exp(17.502*W236/(240.97+W236))/(BO236+BP236)+BJ236)/2)/(1000*0.61365*exp(17.502*W236/(240.97+W236))/(BO236+BP236)-BJ236)</f>
        <v>0</v>
      </c>
      <c r="T236">
        <f>1/((BC236+1)/(Q236/1.6)+1/(R236/1.37)) + BC236/((BC236+1)/(Q236/1.6) + BC236/(R236/1.37))</f>
        <v>0</v>
      </c>
      <c r="U236">
        <f>(AX236*BA236)</f>
        <v>0</v>
      </c>
      <c r="V236">
        <f>(BQ236+(U236+2*0.95*5.67E-8*(((BQ236+$B$9)+273)^4-(BQ236+273)^4)-44100*J236)/(1.84*29.3*R236+8*0.95*5.67E-8*(BQ236+273)^3))</f>
        <v>0</v>
      </c>
      <c r="W236">
        <f>($C$9*BR236+$D$9*BS236+$E$9*V236)</f>
        <v>0</v>
      </c>
      <c r="X236">
        <f>0.61365*exp(17.502*W236/(240.97+W236))</f>
        <v>0</v>
      </c>
      <c r="Y236">
        <f>(Z236/AA236*100)</f>
        <v>0</v>
      </c>
      <c r="Z236">
        <f>BJ236*(BO236+BP236)/1000</f>
        <v>0</v>
      </c>
      <c r="AA236">
        <f>0.61365*exp(17.502*BQ236/(240.97+BQ236))</f>
        <v>0</v>
      </c>
      <c r="AB236">
        <f>(X236-BJ236*(BO236+BP236)/1000)</f>
        <v>0</v>
      </c>
      <c r="AC236">
        <f>(-J236*44100)</f>
        <v>0</v>
      </c>
      <c r="AD236">
        <f>2*29.3*R236*0.92*(BQ236-W236)</f>
        <v>0</v>
      </c>
      <c r="AE236">
        <f>2*0.95*5.67E-8*(((BQ236+$B$9)+273)^4-(W236+273)^4)</f>
        <v>0</v>
      </c>
      <c r="AF236">
        <f>U236+AE236+AC236+AD236</f>
        <v>0</v>
      </c>
      <c r="AG236">
        <f>BN236*AU236*(BI236-BH236*(1000-AU236*BK236)/(1000-AU236*BJ236))/(100*BB236)</f>
        <v>0</v>
      </c>
      <c r="AH236">
        <f>1000*BN236*AU236*(BJ236-BK236)/(100*BB236*(1000-AU236*BJ236))</f>
        <v>0</v>
      </c>
      <c r="AI236">
        <f>(AJ236 - AK236 - BO236*1E3/(8.314*(BQ236+273.15)) * AM236/BN236 * AL236) * BN236/(100*BB236) * (1000 - BK236)/1000</f>
        <v>0</v>
      </c>
      <c r="AJ236">
        <v>429.2857084395036</v>
      </c>
      <c r="AK236">
        <v>428.8300787878786</v>
      </c>
      <c r="AL236">
        <v>-6.588292550168272E-06</v>
      </c>
      <c r="AM236">
        <v>61.35787655002243</v>
      </c>
      <c r="AN236">
        <f>(AP236 - AO236 + BO236*1E3/(8.314*(BQ236+273.15)) * AR236/BN236 * AQ236) * BN236/(100*BB236) * 1000/(1000 - AP236)</f>
        <v>0</v>
      </c>
      <c r="AO236">
        <v>21.5154333663094</v>
      </c>
      <c r="AP236">
        <v>21.50432517482519</v>
      </c>
      <c r="AQ236">
        <v>-4.631450070966518E-07</v>
      </c>
      <c r="AR236">
        <v>91.88205700752289</v>
      </c>
      <c r="AS236">
        <v>0</v>
      </c>
      <c r="AT236">
        <v>0</v>
      </c>
      <c r="AU236">
        <f>IF(AS236*$H$15&gt;=AW236,1.0,(AW236/(AW236-AS236*$H$15)))</f>
        <v>0</v>
      </c>
      <c r="AV236">
        <f>(AU236-1)*100</f>
        <v>0</v>
      </c>
      <c r="AW236">
        <f>MAX(0,($B$15+$C$15*BV236)/(1+$D$15*BV236)*BO236/(BQ236+273)*$E$15)</f>
        <v>0</v>
      </c>
      <c r="AX236">
        <f>$B$13*BW236+$C$13*BX236+$F$13*CI236*(1-CL236)</f>
        <v>0</v>
      </c>
      <c r="AY236">
        <f>AX236*AZ236</f>
        <v>0</v>
      </c>
      <c r="AZ236">
        <f>($B$13*$D$11+$C$13*$D$11+$F$13*((CV236+CN236)/MAX(CV236+CN236+CW236, 0.1)*$I$11+CW236/MAX(CV236+CN236+CW236, 0.1)*$J$11))/($B$13+$C$13+$F$13)</f>
        <v>0</v>
      </c>
      <c r="BA236">
        <f>($B$13*$K$11+$C$13*$K$11+$F$13*((CV236+CN236)/MAX(CV236+CN236+CW236, 0.1)*$P$11+CW236/MAX(CV236+CN236+CW236, 0.1)*$Q$11))/($B$13+$C$13+$F$13)</f>
        <v>0</v>
      </c>
      <c r="BB236">
        <v>6</v>
      </c>
      <c r="BC236">
        <v>0.5</v>
      </c>
      <c r="BD236" t="s">
        <v>358</v>
      </c>
      <c r="BE236">
        <v>2</v>
      </c>
      <c r="BF236" t="b">
        <v>1</v>
      </c>
      <c r="BG236">
        <v>1774682661.6</v>
      </c>
      <c r="BH236">
        <v>419.6180000000001</v>
      </c>
      <c r="BI236">
        <v>420.023</v>
      </c>
      <c r="BJ236">
        <v>21.50377</v>
      </c>
      <c r="BK236">
        <v>21.51514</v>
      </c>
      <c r="BL236">
        <v>419.9793</v>
      </c>
      <c r="BM236">
        <v>21.2065</v>
      </c>
      <c r="BN236">
        <v>500.0313</v>
      </c>
      <c r="BO236">
        <v>101.0188</v>
      </c>
      <c r="BP236">
        <v>0.10005322</v>
      </c>
      <c r="BQ236">
        <v>26.53989</v>
      </c>
      <c r="BR236">
        <v>27.24951</v>
      </c>
      <c r="BS236">
        <v>999.9</v>
      </c>
      <c r="BT236">
        <v>0</v>
      </c>
      <c r="BU236">
        <v>0</v>
      </c>
      <c r="BV236">
        <v>9996.004000000001</v>
      </c>
      <c r="BW236">
        <v>0</v>
      </c>
      <c r="BX236">
        <v>0.3833920000000001</v>
      </c>
      <c r="BY236">
        <v>-0.4050385</v>
      </c>
      <c r="BZ236">
        <v>428.8398</v>
      </c>
      <c r="CA236">
        <v>429.2588</v>
      </c>
      <c r="CB236">
        <v>-0.01136989</v>
      </c>
      <c r="CC236">
        <v>420.023</v>
      </c>
      <c r="CD236">
        <v>21.51514</v>
      </c>
      <c r="CE236">
        <v>2.172282</v>
      </c>
      <c r="CF236">
        <v>2.173432</v>
      </c>
      <c r="CG236">
        <v>18.75935</v>
      </c>
      <c r="CH236">
        <v>18.76779</v>
      </c>
      <c r="CI236">
        <v>1200</v>
      </c>
      <c r="CJ236">
        <v>0</v>
      </c>
      <c r="CK236">
        <v>1</v>
      </c>
      <c r="CL236">
        <v>0</v>
      </c>
      <c r="CM236">
        <v>1.82228</v>
      </c>
      <c r="CN236">
        <v>0</v>
      </c>
      <c r="CO236">
        <v>63.59486</v>
      </c>
      <c r="CP236">
        <v>6138.801</v>
      </c>
      <c r="CQ236">
        <v>37.062</v>
      </c>
      <c r="CR236">
        <v>38.9496</v>
      </c>
      <c r="CS236">
        <v>38.062</v>
      </c>
      <c r="CT236">
        <v>37.562</v>
      </c>
      <c r="CU236">
        <v>37.375</v>
      </c>
      <c r="CV236">
        <v>0</v>
      </c>
      <c r="CW236">
        <v>1200</v>
      </c>
      <c r="CX236">
        <v>0</v>
      </c>
      <c r="CY236">
        <v>1774682663</v>
      </c>
      <c r="CZ236">
        <v>0</v>
      </c>
      <c r="DA236">
        <v>1774666326.5</v>
      </c>
      <c r="DB236" t="s">
        <v>359</v>
      </c>
      <c r="DC236">
        <v>1774666322</v>
      </c>
      <c r="DD236">
        <v>1774666326.5</v>
      </c>
      <c r="DE236">
        <v>2</v>
      </c>
      <c r="DF236">
        <v>0.343</v>
      </c>
      <c r="DG236">
        <v>-0.026</v>
      </c>
      <c r="DH236">
        <v>-0.36</v>
      </c>
      <c r="DI236">
        <v>0.298</v>
      </c>
      <c r="DJ236">
        <v>420</v>
      </c>
      <c r="DK236">
        <v>22</v>
      </c>
      <c r="DL236">
        <v>0.17</v>
      </c>
      <c r="DM236">
        <v>0.02</v>
      </c>
      <c r="DN236">
        <v>-0.38370825</v>
      </c>
      <c r="DO236">
        <v>-0.01145743339587228</v>
      </c>
      <c r="DP236">
        <v>0.04168255897539761</v>
      </c>
      <c r="DQ236">
        <v>1</v>
      </c>
      <c r="DR236">
        <v>-0.01145663425</v>
      </c>
      <c r="DS236">
        <v>0.001608683414634151</v>
      </c>
      <c r="DT236">
        <v>0.0009395494823448297</v>
      </c>
      <c r="DU236">
        <v>1</v>
      </c>
      <c r="DV236">
        <v>2</v>
      </c>
      <c r="DW236">
        <v>2</v>
      </c>
      <c r="DX236" t="s">
        <v>360</v>
      </c>
      <c r="DY236">
        <v>3.13048</v>
      </c>
      <c r="DZ236">
        <v>2.80643</v>
      </c>
      <c r="EA236">
        <v>0.099746</v>
      </c>
      <c r="EB236">
        <v>0.099469</v>
      </c>
      <c r="EC236">
        <v>0.105851</v>
      </c>
      <c r="ED236">
        <v>0.105578</v>
      </c>
      <c r="EE236">
        <v>21148.7</v>
      </c>
      <c r="EF236">
        <v>27417.4</v>
      </c>
      <c r="EG236">
        <v>26446.9</v>
      </c>
      <c r="EH236">
        <v>32998.6</v>
      </c>
      <c r="EI236">
        <v>34929.3</v>
      </c>
      <c r="EJ236">
        <v>40308.5</v>
      </c>
      <c r="EK236">
        <v>41095.7</v>
      </c>
      <c r="EL236">
        <v>46057.2</v>
      </c>
      <c r="EM236">
        <v>2.03472</v>
      </c>
      <c r="EN236">
        <v>2.00022</v>
      </c>
      <c r="EO236">
        <v>0.105035</v>
      </c>
      <c r="EP236">
        <v>0</v>
      </c>
      <c r="EQ236">
        <v>25.5302</v>
      </c>
      <c r="ER236">
        <v>999.9</v>
      </c>
      <c r="ES236">
        <v>67.5</v>
      </c>
      <c r="ET236">
        <v>27.4</v>
      </c>
      <c r="EU236">
        <v>24.4828</v>
      </c>
      <c r="EV236">
        <v>60.9226</v>
      </c>
      <c r="EW236">
        <v>31.4984</v>
      </c>
      <c r="EX236">
        <v>1</v>
      </c>
      <c r="EY236">
        <v>0.293714</v>
      </c>
      <c r="EZ236">
        <v>0.390961</v>
      </c>
      <c r="FA236">
        <v>20.2784</v>
      </c>
      <c r="FB236">
        <v>5.18869</v>
      </c>
      <c r="FC236">
        <v>11.9441</v>
      </c>
      <c r="FD236">
        <v>4.9558</v>
      </c>
      <c r="FE236">
        <v>3.285</v>
      </c>
      <c r="FF236">
        <v>9999</v>
      </c>
      <c r="FG236">
        <v>9999</v>
      </c>
      <c r="FH236">
        <v>9999</v>
      </c>
      <c r="FI236">
        <v>999.9</v>
      </c>
      <c r="FJ236">
        <v>1.86127</v>
      </c>
      <c r="FK236">
        <v>1.86264</v>
      </c>
      <c r="FL236">
        <v>1.86005</v>
      </c>
      <c r="FM236">
        <v>1.85837</v>
      </c>
      <c r="FN236">
        <v>1.86217</v>
      </c>
      <c r="FO236">
        <v>1.85889</v>
      </c>
      <c r="FP236">
        <v>1.85791</v>
      </c>
      <c r="FQ236">
        <v>1.86081</v>
      </c>
      <c r="FR236">
        <v>0</v>
      </c>
      <c r="FS236">
        <v>0</v>
      </c>
      <c r="FT236">
        <v>0</v>
      </c>
      <c r="FU236">
        <v>4.5</v>
      </c>
      <c r="FV236" t="s">
        <v>361</v>
      </c>
      <c r="FW236" t="s">
        <v>362</v>
      </c>
      <c r="FX236" t="s">
        <v>363</v>
      </c>
      <c r="FY236" t="s">
        <v>364</v>
      </c>
      <c r="FZ236" t="s">
        <v>364</v>
      </c>
      <c r="GA236" t="s">
        <v>363</v>
      </c>
      <c r="GB236">
        <v>0</v>
      </c>
      <c r="GC236">
        <v>100</v>
      </c>
      <c r="GD236">
        <v>100</v>
      </c>
      <c r="GE236">
        <v>-0.362</v>
      </c>
      <c r="GF236">
        <v>0.2972</v>
      </c>
      <c r="GG236">
        <v>-1.589593225013521</v>
      </c>
      <c r="GH236">
        <v>0.00192992804097616</v>
      </c>
      <c r="GI236">
        <v>3.244687122451424E-06</v>
      </c>
      <c r="GJ236">
        <v>-2.087531120305573E-09</v>
      </c>
      <c r="GK236">
        <v>0.05776174702018427</v>
      </c>
      <c r="GL236">
        <v>0.005089068596103195</v>
      </c>
      <c r="GM236">
        <v>0.0003257216593697226</v>
      </c>
      <c r="GN236">
        <v>-1.562898368296355E-06</v>
      </c>
      <c r="GO236">
        <v>0</v>
      </c>
      <c r="GP236">
        <v>1257</v>
      </c>
      <c r="GQ236">
        <v>1</v>
      </c>
      <c r="GR236">
        <v>31</v>
      </c>
      <c r="GS236">
        <v>272.4</v>
      </c>
      <c r="GT236">
        <v>272.3</v>
      </c>
      <c r="GU236">
        <v>1.07788</v>
      </c>
      <c r="GV236">
        <v>2.39624</v>
      </c>
      <c r="GW236">
        <v>1.44775</v>
      </c>
      <c r="GX236">
        <v>2.20337</v>
      </c>
      <c r="GY236">
        <v>1.44653</v>
      </c>
      <c r="GZ236">
        <v>2.33398</v>
      </c>
      <c r="HA236">
        <v>33.2216</v>
      </c>
      <c r="HB236">
        <v>14.6924</v>
      </c>
      <c r="HC236">
        <v>18</v>
      </c>
      <c r="HD236">
        <v>531.818</v>
      </c>
      <c r="HE236">
        <v>522.933</v>
      </c>
      <c r="HF236">
        <v>24.9997</v>
      </c>
      <c r="HG236">
        <v>30.7412</v>
      </c>
      <c r="HH236">
        <v>30.0001</v>
      </c>
      <c r="HI236">
        <v>31.0967</v>
      </c>
      <c r="HJ236">
        <v>31.1009</v>
      </c>
      <c r="HK236">
        <v>21.5618</v>
      </c>
      <c r="HL236">
        <v>20.3331</v>
      </c>
      <c r="HM236">
        <v>100</v>
      </c>
      <c r="HN236">
        <v>25</v>
      </c>
      <c r="HO236">
        <v>420</v>
      </c>
      <c r="HP236">
        <v>21.5</v>
      </c>
      <c r="HQ236">
        <v>103.142</v>
      </c>
      <c r="HR236">
        <v>102.015</v>
      </c>
    </row>
    <row r="237" spans="1:226">
      <c r="A237">
        <v>219</v>
      </c>
      <c r="B237">
        <v>1774682668.5</v>
      </c>
      <c r="C237">
        <v>922.5</v>
      </c>
      <c r="D237" t="s">
        <v>800</v>
      </c>
      <c r="E237" t="s">
        <v>801</v>
      </c>
      <c r="F237">
        <v>5</v>
      </c>
      <c r="I237">
        <v>1774682665.6</v>
      </c>
      <c r="J237">
        <f>(K237)/1000</f>
        <v>0</v>
      </c>
      <c r="K237">
        <f>IF(BF237, AN237, AH237)</f>
        <v>0</v>
      </c>
      <c r="L237">
        <f>IF(BF237, AI237, AG237)</f>
        <v>0</v>
      </c>
      <c r="M237">
        <f>BH237 - IF(AU237&gt;1, L237*BB237*100.0/(AW237), 0)</f>
        <v>0</v>
      </c>
      <c r="N237">
        <f>((T237-J237/2)*M237-L237)/(T237+J237/2)</f>
        <v>0</v>
      </c>
      <c r="O237">
        <f>N237*(BO237+BP237)/1000.0</f>
        <v>0</v>
      </c>
      <c r="P237">
        <f>(BH237 - IF(AU237&gt;1, L237*BB237*100.0/(AW237), 0))*(BO237+BP237)/1000.0</f>
        <v>0</v>
      </c>
      <c r="Q237">
        <f>2.0/((1/S237-1/R237)+SIGN(S237)*SQRT((1/S237-1/R237)*(1/S237-1/R237) + 4*BC237/((BC237+1)*(BC237+1))*(2*1/S237*1/R237-1/R237*1/R237)))</f>
        <v>0</v>
      </c>
      <c r="R237">
        <f>IF(LEFT(BD237,1)&lt;&gt;"0",IF(LEFT(BD237,1)="1",3.0,BE237),$D$5+$E$5*(BV237*BO237/($K$5*1000))+$F$5*(BV237*BO237/($K$5*1000))*MAX(MIN(BB237,$J$5),$I$5)*MAX(MIN(BB237,$J$5),$I$5)+$G$5*MAX(MIN(BB237,$J$5),$I$5)*(BV237*BO237/($K$5*1000))+$H$5*(BV237*BO237/($K$5*1000))*(BV237*BO237/($K$5*1000)))</f>
        <v>0</v>
      </c>
      <c r="S237">
        <f>J237*(1000-(1000*0.61365*exp(17.502*W237/(240.97+W237))/(BO237+BP237)+BJ237)/2)/(1000*0.61365*exp(17.502*W237/(240.97+W237))/(BO237+BP237)-BJ237)</f>
        <v>0</v>
      </c>
      <c r="T237">
        <f>1/((BC237+1)/(Q237/1.6)+1/(R237/1.37)) + BC237/((BC237+1)/(Q237/1.6) + BC237/(R237/1.37))</f>
        <v>0</v>
      </c>
      <c r="U237">
        <f>(AX237*BA237)</f>
        <v>0</v>
      </c>
      <c r="V237">
        <f>(BQ237+(U237+2*0.95*5.67E-8*(((BQ237+$B$9)+273)^4-(BQ237+273)^4)-44100*J237)/(1.84*29.3*R237+8*0.95*5.67E-8*(BQ237+273)^3))</f>
        <v>0</v>
      </c>
      <c r="W237">
        <f>($C$9*BR237+$D$9*BS237+$E$9*V237)</f>
        <v>0</v>
      </c>
      <c r="X237">
        <f>0.61365*exp(17.502*W237/(240.97+W237))</f>
        <v>0</v>
      </c>
      <c r="Y237">
        <f>(Z237/AA237*100)</f>
        <v>0</v>
      </c>
      <c r="Z237">
        <f>BJ237*(BO237+BP237)/1000</f>
        <v>0</v>
      </c>
      <c r="AA237">
        <f>0.61365*exp(17.502*BQ237/(240.97+BQ237))</f>
        <v>0</v>
      </c>
      <c r="AB237">
        <f>(X237-BJ237*(BO237+BP237)/1000)</f>
        <v>0</v>
      </c>
      <c r="AC237">
        <f>(-J237*44100)</f>
        <v>0</v>
      </c>
      <c r="AD237">
        <f>2*29.3*R237*0.92*(BQ237-W237)</f>
        <v>0</v>
      </c>
      <c r="AE237">
        <f>2*0.95*5.67E-8*(((BQ237+$B$9)+273)^4-(W237+273)^4)</f>
        <v>0</v>
      </c>
      <c r="AF237">
        <f>U237+AE237+AC237+AD237</f>
        <v>0</v>
      </c>
      <c r="AG237">
        <f>BN237*AU237*(BI237-BH237*(1000-AU237*BK237)/(1000-AU237*BJ237))/(100*BB237)</f>
        <v>0</v>
      </c>
      <c r="AH237">
        <f>1000*BN237*AU237*(BJ237-BK237)/(100*BB237*(1000-AU237*BJ237))</f>
        <v>0</v>
      </c>
      <c r="AI237">
        <f>(AJ237 - AK237 - BO237*1E3/(8.314*(BQ237+273.15)) * AM237/BN237 * AL237) * BN237/(100*BB237) * (1000 - BK237)/1000</f>
        <v>0</v>
      </c>
      <c r="AJ237">
        <v>429.2434463765474</v>
      </c>
      <c r="AK237">
        <v>428.8322666666665</v>
      </c>
      <c r="AL237">
        <v>9.600677319244097E-06</v>
      </c>
      <c r="AM237">
        <v>61.35787655002243</v>
      </c>
      <c r="AN237">
        <f>(AP237 - AO237 + BO237*1E3/(8.314*(BQ237+273.15)) * AR237/BN237 * AQ237) * BN237/(100*BB237) * 1000/(1000 - AP237)</f>
        <v>0</v>
      </c>
      <c r="AO237">
        <v>21.51412179285524</v>
      </c>
      <c r="AP237">
        <v>21.50226923076926</v>
      </c>
      <c r="AQ237">
        <v>-1.3511906066231E-06</v>
      </c>
      <c r="AR237">
        <v>91.88205700752289</v>
      </c>
      <c r="AS237">
        <v>0</v>
      </c>
      <c r="AT237">
        <v>0</v>
      </c>
      <c r="AU237">
        <f>IF(AS237*$H$15&gt;=AW237,1.0,(AW237/(AW237-AS237*$H$15)))</f>
        <v>0</v>
      </c>
      <c r="AV237">
        <f>(AU237-1)*100</f>
        <v>0</v>
      </c>
      <c r="AW237">
        <f>MAX(0,($B$15+$C$15*BV237)/(1+$D$15*BV237)*BO237/(BQ237+273)*$E$15)</f>
        <v>0</v>
      </c>
      <c r="AX237">
        <f>$B$13*BW237+$C$13*BX237+$F$13*CI237*(1-CL237)</f>
        <v>0</v>
      </c>
      <c r="AY237">
        <f>AX237*AZ237</f>
        <v>0</v>
      </c>
      <c r="AZ237">
        <f>($B$13*$D$11+$C$13*$D$11+$F$13*((CV237+CN237)/MAX(CV237+CN237+CW237, 0.1)*$I$11+CW237/MAX(CV237+CN237+CW237, 0.1)*$J$11))/($B$13+$C$13+$F$13)</f>
        <v>0</v>
      </c>
      <c r="BA237">
        <f>($B$13*$K$11+$C$13*$K$11+$F$13*((CV237+CN237)/MAX(CV237+CN237+CW237, 0.1)*$P$11+CW237/MAX(CV237+CN237+CW237, 0.1)*$Q$11))/($B$13+$C$13+$F$13)</f>
        <v>0</v>
      </c>
      <c r="BB237">
        <v>6</v>
      </c>
      <c r="BC237">
        <v>0.5</v>
      </c>
      <c r="BD237" t="s">
        <v>358</v>
      </c>
      <c r="BE237">
        <v>2</v>
      </c>
      <c r="BF237" t="b">
        <v>1</v>
      </c>
      <c r="BG237">
        <v>1774682665.6</v>
      </c>
      <c r="BH237">
        <v>419.5974</v>
      </c>
      <c r="BI237">
        <v>420.0219</v>
      </c>
      <c r="BJ237">
        <v>21.5031</v>
      </c>
      <c r="BK237">
        <v>21.51411</v>
      </c>
      <c r="BL237">
        <v>419.9588</v>
      </c>
      <c r="BM237">
        <v>21.20585</v>
      </c>
      <c r="BN237">
        <v>500.0053000000001</v>
      </c>
      <c r="BO237">
        <v>101.0197</v>
      </c>
      <c r="BP237">
        <v>0.10012466</v>
      </c>
      <c r="BQ237">
        <v>26.54006</v>
      </c>
      <c r="BR237">
        <v>27.24612</v>
      </c>
      <c r="BS237">
        <v>999.9</v>
      </c>
      <c r="BT237">
        <v>0</v>
      </c>
      <c r="BU237">
        <v>0</v>
      </c>
      <c r="BV237">
        <v>9982.375</v>
      </c>
      <c r="BW237">
        <v>0</v>
      </c>
      <c r="BX237">
        <v>0.3833920000000001</v>
      </c>
      <c r="BY237">
        <v>-0.424637</v>
      </c>
      <c r="BZ237">
        <v>428.8184</v>
      </c>
      <c r="CA237">
        <v>429.2572</v>
      </c>
      <c r="CB237">
        <v>-0.01099319</v>
      </c>
      <c r="CC237">
        <v>420.0219</v>
      </c>
      <c r="CD237">
        <v>21.51411</v>
      </c>
      <c r="CE237">
        <v>2.172237</v>
      </c>
      <c r="CF237">
        <v>2.173348</v>
      </c>
      <c r="CG237">
        <v>18.75901</v>
      </c>
      <c r="CH237">
        <v>18.76717</v>
      </c>
      <c r="CI237">
        <v>1200.001</v>
      </c>
      <c r="CJ237">
        <v>0</v>
      </c>
      <c r="CK237">
        <v>1</v>
      </c>
      <c r="CL237">
        <v>0</v>
      </c>
      <c r="CM237">
        <v>1.5911</v>
      </c>
      <c r="CN237">
        <v>0</v>
      </c>
      <c r="CO237">
        <v>63.64161999999999</v>
      </c>
      <c r="CP237">
        <v>6138.800999999999</v>
      </c>
      <c r="CQ237">
        <v>37.062</v>
      </c>
      <c r="CR237">
        <v>38.937</v>
      </c>
      <c r="CS237">
        <v>38.0558</v>
      </c>
      <c r="CT237">
        <v>37.562</v>
      </c>
      <c r="CU237">
        <v>37.375</v>
      </c>
      <c r="CV237">
        <v>0</v>
      </c>
      <c r="CW237">
        <v>1200.001</v>
      </c>
      <c r="CX237">
        <v>0</v>
      </c>
      <c r="CY237">
        <v>1774682666.6</v>
      </c>
      <c r="CZ237">
        <v>0</v>
      </c>
      <c r="DA237">
        <v>1774666326.5</v>
      </c>
      <c r="DB237" t="s">
        <v>359</v>
      </c>
      <c r="DC237">
        <v>1774666322</v>
      </c>
      <c r="DD237">
        <v>1774666326.5</v>
      </c>
      <c r="DE237">
        <v>2</v>
      </c>
      <c r="DF237">
        <v>0.343</v>
      </c>
      <c r="DG237">
        <v>-0.026</v>
      </c>
      <c r="DH237">
        <v>-0.36</v>
      </c>
      <c r="DI237">
        <v>0.298</v>
      </c>
      <c r="DJ237">
        <v>420</v>
      </c>
      <c r="DK237">
        <v>22</v>
      </c>
      <c r="DL237">
        <v>0.17</v>
      </c>
      <c r="DM237">
        <v>0.02</v>
      </c>
      <c r="DN237">
        <v>-0.38870015</v>
      </c>
      <c r="DO237">
        <v>-0.198175091932457</v>
      </c>
      <c r="DP237">
        <v>0.04281123163116778</v>
      </c>
      <c r="DQ237">
        <v>0</v>
      </c>
      <c r="DR237">
        <v>-0.01117534425</v>
      </c>
      <c r="DS237">
        <v>-0.001279877335834862</v>
      </c>
      <c r="DT237">
        <v>0.0008464213315715981</v>
      </c>
      <c r="DU237">
        <v>1</v>
      </c>
      <c r="DV237">
        <v>1</v>
      </c>
      <c r="DW237">
        <v>2</v>
      </c>
      <c r="DX237" t="s">
        <v>367</v>
      </c>
      <c r="DY237">
        <v>3.13042</v>
      </c>
      <c r="DZ237">
        <v>2.80636</v>
      </c>
      <c r="EA237">
        <v>0.09975009999999999</v>
      </c>
      <c r="EB237">
        <v>0.0994683</v>
      </c>
      <c r="EC237">
        <v>0.105852</v>
      </c>
      <c r="ED237">
        <v>0.105582</v>
      </c>
      <c r="EE237">
        <v>21148.6</v>
      </c>
      <c r="EF237">
        <v>27417.5</v>
      </c>
      <c r="EG237">
        <v>26446.9</v>
      </c>
      <c r="EH237">
        <v>32998.6</v>
      </c>
      <c r="EI237">
        <v>34929.2</v>
      </c>
      <c r="EJ237">
        <v>40308.6</v>
      </c>
      <c r="EK237">
        <v>41095.6</v>
      </c>
      <c r="EL237">
        <v>46057.6</v>
      </c>
      <c r="EM237">
        <v>2.03472</v>
      </c>
      <c r="EN237">
        <v>2.00015</v>
      </c>
      <c r="EO237">
        <v>0.105128</v>
      </c>
      <c r="EP237">
        <v>0</v>
      </c>
      <c r="EQ237">
        <v>25.5283</v>
      </c>
      <c r="ER237">
        <v>999.9</v>
      </c>
      <c r="ES237">
        <v>67.5</v>
      </c>
      <c r="ET237">
        <v>27.4</v>
      </c>
      <c r="EU237">
        <v>24.4843</v>
      </c>
      <c r="EV237">
        <v>60.9126</v>
      </c>
      <c r="EW237">
        <v>31.5545</v>
      </c>
      <c r="EX237">
        <v>1</v>
      </c>
      <c r="EY237">
        <v>0.294045</v>
      </c>
      <c r="EZ237">
        <v>0.390787</v>
      </c>
      <c r="FA237">
        <v>20.2782</v>
      </c>
      <c r="FB237">
        <v>5.18794</v>
      </c>
      <c r="FC237">
        <v>11.9441</v>
      </c>
      <c r="FD237">
        <v>4.9558</v>
      </c>
      <c r="FE237">
        <v>3.285</v>
      </c>
      <c r="FF237">
        <v>9999</v>
      </c>
      <c r="FG237">
        <v>9999</v>
      </c>
      <c r="FH237">
        <v>9999</v>
      </c>
      <c r="FI237">
        <v>999.9</v>
      </c>
      <c r="FJ237">
        <v>1.86127</v>
      </c>
      <c r="FK237">
        <v>1.86264</v>
      </c>
      <c r="FL237">
        <v>1.86005</v>
      </c>
      <c r="FM237">
        <v>1.85837</v>
      </c>
      <c r="FN237">
        <v>1.86218</v>
      </c>
      <c r="FO237">
        <v>1.8589</v>
      </c>
      <c r="FP237">
        <v>1.85791</v>
      </c>
      <c r="FQ237">
        <v>1.86081</v>
      </c>
      <c r="FR237">
        <v>0</v>
      </c>
      <c r="FS237">
        <v>0</v>
      </c>
      <c r="FT237">
        <v>0</v>
      </c>
      <c r="FU237">
        <v>4.5</v>
      </c>
      <c r="FV237" t="s">
        <v>361</v>
      </c>
      <c r="FW237" t="s">
        <v>362</v>
      </c>
      <c r="FX237" t="s">
        <v>363</v>
      </c>
      <c r="FY237" t="s">
        <v>364</v>
      </c>
      <c r="FZ237" t="s">
        <v>364</v>
      </c>
      <c r="GA237" t="s">
        <v>363</v>
      </c>
      <c r="GB237">
        <v>0</v>
      </c>
      <c r="GC237">
        <v>100</v>
      </c>
      <c r="GD237">
        <v>100</v>
      </c>
      <c r="GE237">
        <v>-0.362</v>
      </c>
      <c r="GF237">
        <v>0.2973</v>
      </c>
      <c r="GG237">
        <v>-1.589593225013521</v>
      </c>
      <c r="GH237">
        <v>0.00192992804097616</v>
      </c>
      <c r="GI237">
        <v>3.244687122451424E-06</v>
      </c>
      <c r="GJ237">
        <v>-2.087531120305573E-09</v>
      </c>
      <c r="GK237">
        <v>0.05776174702018427</v>
      </c>
      <c r="GL237">
        <v>0.005089068596103195</v>
      </c>
      <c r="GM237">
        <v>0.0003257216593697226</v>
      </c>
      <c r="GN237">
        <v>-1.562898368296355E-06</v>
      </c>
      <c r="GO237">
        <v>0</v>
      </c>
      <c r="GP237">
        <v>1257</v>
      </c>
      <c r="GQ237">
        <v>1</v>
      </c>
      <c r="GR237">
        <v>31</v>
      </c>
      <c r="GS237">
        <v>272.4</v>
      </c>
      <c r="GT237">
        <v>272.4</v>
      </c>
      <c r="GU237">
        <v>1.07788</v>
      </c>
      <c r="GV237">
        <v>2.39014</v>
      </c>
      <c r="GW237">
        <v>1.44775</v>
      </c>
      <c r="GX237">
        <v>2.20215</v>
      </c>
      <c r="GY237">
        <v>1.44653</v>
      </c>
      <c r="GZ237">
        <v>2.35352</v>
      </c>
      <c r="HA237">
        <v>33.2216</v>
      </c>
      <c r="HB237">
        <v>14.6924</v>
      </c>
      <c r="HC237">
        <v>18</v>
      </c>
      <c r="HD237">
        <v>531.821</v>
      </c>
      <c r="HE237">
        <v>522.8819999999999</v>
      </c>
      <c r="HF237">
        <v>24.9998</v>
      </c>
      <c r="HG237">
        <v>30.7412</v>
      </c>
      <c r="HH237">
        <v>30.0001</v>
      </c>
      <c r="HI237">
        <v>31.097</v>
      </c>
      <c r="HJ237">
        <v>31.1009</v>
      </c>
      <c r="HK237">
        <v>21.5599</v>
      </c>
      <c r="HL237">
        <v>20.3331</v>
      </c>
      <c r="HM237">
        <v>100</v>
      </c>
      <c r="HN237">
        <v>25</v>
      </c>
      <c r="HO237">
        <v>420</v>
      </c>
      <c r="HP237">
        <v>21.5</v>
      </c>
      <c r="HQ237">
        <v>103.142</v>
      </c>
      <c r="HR237">
        <v>102.016</v>
      </c>
    </row>
    <row r="238" spans="1:226">
      <c r="A238">
        <v>220</v>
      </c>
      <c r="B238">
        <v>1774682672.5</v>
      </c>
      <c r="C238">
        <v>926.5</v>
      </c>
      <c r="D238" t="s">
        <v>802</v>
      </c>
      <c r="E238" t="s">
        <v>803</v>
      </c>
      <c r="F238">
        <v>5</v>
      </c>
      <c r="I238">
        <v>1774682669.6</v>
      </c>
      <c r="J238">
        <f>(K238)/1000</f>
        <v>0</v>
      </c>
      <c r="K238">
        <f>IF(BF238, AN238, AH238)</f>
        <v>0</v>
      </c>
      <c r="L238">
        <f>IF(BF238, AI238, AG238)</f>
        <v>0</v>
      </c>
      <c r="M238">
        <f>BH238 - IF(AU238&gt;1, L238*BB238*100.0/(AW238), 0)</f>
        <v>0</v>
      </c>
      <c r="N238">
        <f>((T238-J238/2)*M238-L238)/(T238+J238/2)</f>
        <v>0</v>
      </c>
      <c r="O238">
        <f>N238*(BO238+BP238)/1000.0</f>
        <v>0</v>
      </c>
      <c r="P238">
        <f>(BH238 - IF(AU238&gt;1, L238*BB238*100.0/(AW238), 0))*(BO238+BP238)/1000.0</f>
        <v>0</v>
      </c>
      <c r="Q238">
        <f>2.0/((1/S238-1/R238)+SIGN(S238)*SQRT((1/S238-1/R238)*(1/S238-1/R238) + 4*BC238/((BC238+1)*(BC238+1))*(2*1/S238*1/R238-1/R238*1/R238)))</f>
        <v>0</v>
      </c>
      <c r="R238">
        <f>IF(LEFT(BD238,1)&lt;&gt;"0",IF(LEFT(BD238,1)="1",3.0,BE238),$D$5+$E$5*(BV238*BO238/($K$5*1000))+$F$5*(BV238*BO238/($K$5*1000))*MAX(MIN(BB238,$J$5),$I$5)*MAX(MIN(BB238,$J$5),$I$5)+$G$5*MAX(MIN(BB238,$J$5),$I$5)*(BV238*BO238/($K$5*1000))+$H$5*(BV238*BO238/($K$5*1000))*(BV238*BO238/($K$5*1000)))</f>
        <v>0</v>
      </c>
      <c r="S238">
        <f>J238*(1000-(1000*0.61365*exp(17.502*W238/(240.97+W238))/(BO238+BP238)+BJ238)/2)/(1000*0.61365*exp(17.502*W238/(240.97+W238))/(BO238+BP238)-BJ238)</f>
        <v>0</v>
      </c>
      <c r="T238">
        <f>1/((BC238+1)/(Q238/1.6)+1/(R238/1.37)) + BC238/((BC238+1)/(Q238/1.6) + BC238/(R238/1.37))</f>
        <v>0</v>
      </c>
      <c r="U238">
        <f>(AX238*BA238)</f>
        <v>0</v>
      </c>
      <c r="V238">
        <f>(BQ238+(U238+2*0.95*5.67E-8*(((BQ238+$B$9)+273)^4-(BQ238+273)^4)-44100*J238)/(1.84*29.3*R238+8*0.95*5.67E-8*(BQ238+273)^3))</f>
        <v>0</v>
      </c>
      <c r="W238">
        <f>($C$9*BR238+$D$9*BS238+$E$9*V238)</f>
        <v>0</v>
      </c>
      <c r="X238">
        <f>0.61365*exp(17.502*W238/(240.97+W238))</f>
        <v>0</v>
      </c>
      <c r="Y238">
        <f>(Z238/AA238*100)</f>
        <v>0</v>
      </c>
      <c r="Z238">
        <f>BJ238*(BO238+BP238)/1000</f>
        <v>0</v>
      </c>
      <c r="AA238">
        <f>0.61365*exp(17.502*BQ238/(240.97+BQ238))</f>
        <v>0</v>
      </c>
      <c r="AB238">
        <f>(X238-BJ238*(BO238+BP238)/1000)</f>
        <v>0</v>
      </c>
      <c r="AC238">
        <f>(-J238*44100)</f>
        <v>0</v>
      </c>
      <c r="AD238">
        <f>2*29.3*R238*0.92*(BQ238-W238)</f>
        <v>0</v>
      </c>
      <c r="AE238">
        <f>2*0.95*5.67E-8*(((BQ238+$B$9)+273)^4-(W238+273)^4)</f>
        <v>0</v>
      </c>
      <c r="AF238">
        <f>U238+AE238+AC238+AD238</f>
        <v>0</v>
      </c>
      <c r="AG238">
        <f>BN238*AU238*(BI238-BH238*(1000-AU238*BK238)/(1000-AU238*BJ238))/(100*BB238)</f>
        <v>0</v>
      </c>
      <c r="AH238">
        <f>1000*BN238*AU238*(BJ238-BK238)/(100*BB238*(1000-AU238*BJ238))</f>
        <v>0</v>
      </c>
      <c r="AI238">
        <f>(AJ238 - AK238 - BO238*1E3/(8.314*(BQ238+273.15)) * AM238/BN238 * AL238) * BN238/(100*BB238) * (1000 - BK238)/1000</f>
        <v>0</v>
      </c>
      <c r="AJ238">
        <v>429.2466803657344</v>
      </c>
      <c r="AK238">
        <v>428.873012121212</v>
      </c>
      <c r="AL238">
        <v>1.648877732644971E-05</v>
      </c>
      <c r="AM238">
        <v>61.35787655002243</v>
      </c>
      <c r="AN238">
        <f>(AP238 - AO238 + BO238*1E3/(8.314*(BQ238+273.15)) * AR238/BN238 * AQ238) * BN238/(100*BB238) * 1000/(1000 - AP238)</f>
        <v>0</v>
      </c>
      <c r="AO238">
        <v>21.51475592492974</v>
      </c>
      <c r="AP238">
        <v>21.50587832167832</v>
      </c>
      <c r="AQ238">
        <v>1.894502580029586E-06</v>
      </c>
      <c r="AR238">
        <v>91.88205700752289</v>
      </c>
      <c r="AS238">
        <v>0</v>
      </c>
      <c r="AT238">
        <v>0</v>
      </c>
      <c r="AU238">
        <f>IF(AS238*$H$15&gt;=AW238,1.0,(AW238/(AW238-AS238*$H$15)))</f>
        <v>0</v>
      </c>
      <c r="AV238">
        <f>(AU238-1)*100</f>
        <v>0</v>
      </c>
      <c r="AW238">
        <f>MAX(0,($B$15+$C$15*BV238)/(1+$D$15*BV238)*BO238/(BQ238+273)*$E$15)</f>
        <v>0</v>
      </c>
      <c r="AX238">
        <f>$B$13*BW238+$C$13*BX238+$F$13*CI238*(1-CL238)</f>
        <v>0</v>
      </c>
      <c r="AY238">
        <f>AX238*AZ238</f>
        <v>0</v>
      </c>
      <c r="AZ238">
        <f>($B$13*$D$11+$C$13*$D$11+$F$13*((CV238+CN238)/MAX(CV238+CN238+CW238, 0.1)*$I$11+CW238/MAX(CV238+CN238+CW238, 0.1)*$J$11))/($B$13+$C$13+$F$13)</f>
        <v>0</v>
      </c>
      <c r="BA238">
        <f>($B$13*$K$11+$C$13*$K$11+$F$13*((CV238+CN238)/MAX(CV238+CN238+CW238, 0.1)*$P$11+CW238/MAX(CV238+CN238+CW238, 0.1)*$Q$11))/($B$13+$C$13+$F$13)</f>
        <v>0</v>
      </c>
      <c r="BB238">
        <v>6</v>
      </c>
      <c r="BC238">
        <v>0.5</v>
      </c>
      <c r="BD238" t="s">
        <v>358</v>
      </c>
      <c r="BE238">
        <v>2</v>
      </c>
      <c r="BF238" t="b">
        <v>1</v>
      </c>
      <c r="BG238">
        <v>1774682669.6</v>
      </c>
      <c r="BH238">
        <v>419.6283999999999</v>
      </c>
      <c r="BI238">
        <v>420.0036999999999</v>
      </c>
      <c r="BJ238">
        <v>21.5041</v>
      </c>
      <c r="BK238">
        <v>21.51466</v>
      </c>
      <c r="BL238">
        <v>419.9896</v>
      </c>
      <c r="BM238">
        <v>21.20684</v>
      </c>
      <c r="BN238">
        <v>499.9811000000001</v>
      </c>
      <c r="BO238">
        <v>101.0192</v>
      </c>
      <c r="BP238">
        <v>0.09999782</v>
      </c>
      <c r="BQ238">
        <v>26.53882</v>
      </c>
      <c r="BR238">
        <v>27.24969</v>
      </c>
      <c r="BS238">
        <v>999.9</v>
      </c>
      <c r="BT238">
        <v>0</v>
      </c>
      <c r="BU238">
        <v>0</v>
      </c>
      <c r="BV238">
        <v>9994.927</v>
      </c>
      <c r="BW238">
        <v>0</v>
      </c>
      <c r="BX238">
        <v>0.3833920000000001</v>
      </c>
      <c r="BY238">
        <v>-0.3755524</v>
      </c>
      <c r="BZ238">
        <v>428.8502999999999</v>
      </c>
      <c r="CA238">
        <v>429.2387</v>
      </c>
      <c r="CB238">
        <v>-0.010564236</v>
      </c>
      <c r="CC238">
        <v>420.0036999999999</v>
      </c>
      <c r="CD238">
        <v>21.51466</v>
      </c>
      <c r="CE238">
        <v>2.172327</v>
      </c>
      <c r="CF238">
        <v>2.173395</v>
      </c>
      <c r="CG238">
        <v>18.75968</v>
      </c>
      <c r="CH238">
        <v>18.76754</v>
      </c>
      <c r="CI238">
        <v>1200.005</v>
      </c>
      <c r="CJ238">
        <v>0</v>
      </c>
      <c r="CK238">
        <v>1</v>
      </c>
      <c r="CL238">
        <v>0</v>
      </c>
      <c r="CM238">
        <v>1.76164</v>
      </c>
      <c r="CN238">
        <v>0</v>
      </c>
      <c r="CO238">
        <v>63.57255</v>
      </c>
      <c r="CP238">
        <v>6138.823</v>
      </c>
      <c r="CQ238">
        <v>37.062</v>
      </c>
      <c r="CR238">
        <v>38.937</v>
      </c>
      <c r="CS238">
        <v>38.0124</v>
      </c>
      <c r="CT238">
        <v>37.562</v>
      </c>
      <c r="CU238">
        <v>37.375</v>
      </c>
      <c r="CV238">
        <v>0</v>
      </c>
      <c r="CW238">
        <v>1200.005</v>
      </c>
      <c r="CX238">
        <v>0</v>
      </c>
      <c r="CY238">
        <v>1774682670.8</v>
      </c>
      <c r="CZ238">
        <v>0</v>
      </c>
      <c r="DA238">
        <v>1774666326.5</v>
      </c>
      <c r="DB238" t="s">
        <v>359</v>
      </c>
      <c r="DC238">
        <v>1774666322</v>
      </c>
      <c r="DD238">
        <v>1774666326.5</v>
      </c>
      <c r="DE238">
        <v>2</v>
      </c>
      <c r="DF238">
        <v>0.343</v>
      </c>
      <c r="DG238">
        <v>-0.026</v>
      </c>
      <c r="DH238">
        <v>-0.36</v>
      </c>
      <c r="DI238">
        <v>0.298</v>
      </c>
      <c r="DJ238">
        <v>420</v>
      </c>
      <c r="DK238">
        <v>22</v>
      </c>
      <c r="DL238">
        <v>0.17</v>
      </c>
      <c r="DM238">
        <v>0.02</v>
      </c>
      <c r="DN238">
        <v>-0.390405325</v>
      </c>
      <c r="DO238">
        <v>-0.03005285178236263</v>
      </c>
      <c r="DP238">
        <v>0.0403315017581713</v>
      </c>
      <c r="DQ238">
        <v>1</v>
      </c>
      <c r="DR238">
        <v>-0.011120127</v>
      </c>
      <c r="DS238">
        <v>0.002098375609756127</v>
      </c>
      <c r="DT238">
        <v>0.0008890849308480039</v>
      </c>
      <c r="DU238">
        <v>1</v>
      </c>
      <c r="DV238">
        <v>2</v>
      </c>
      <c r="DW238">
        <v>2</v>
      </c>
      <c r="DX238" t="s">
        <v>360</v>
      </c>
      <c r="DY238">
        <v>3.13047</v>
      </c>
      <c r="DZ238">
        <v>2.80649</v>
      </c>
      <c r="EA238">
        <v>0.09975199999999999</v>
      </c>
      <c r="EB238">
        <v>0.0994558</v>
      </c>
      <c r="EC238">
        <v>0.105858</v>
      </c>
      <c r="ED238">
        <v>0.105579</v>
      </c>
      <c r="EE238">
        <v>21148.4</v>
      </c>
      <c r="EF238">
        <v>27417.7</v>
      </c>
      <c r="EG238">
        <v>26446.7</v>
      </c>
      <c r="EH238">
        <v>32998.4</v>
      </c>
      <c r="EI238">
        <v>34928.8</v>
      </c>
      <c r="EJ238">
        <v>40308.6</v>
      </c>
      <c r="EK238">
        <v>41095.4</v>
      </c>
      <c r="EL238">
        <v>46057.4</v>
      </c>
      <c r="EM238">
        <v>2.03472</v>
      </c>
      <c r="EN238">
        <v>2.0001</v>
      </c>
      <c r="EO238">
        <v>0.104904</v>
      </c>
      <c r="EP238">
        <v>0</v>
      </c>
      <c r="EQ238">
        <v>25.5276</v>
      </c>
      <c r="ER238">
        <v>999.9</v>
      </c>
      <c r="ES238">
        <v>67.5</v>
      </c>
      <c r="ET238">
        <v>27.4</v>
      </c>
      <c r="EU238">
        <v>24.484</v>
      </c>
      <c r="EV238">
        <v>60.7826</v>
      </c>
      <c r="EW238">
        <v>31.6306</v>
      </c>
      <c r="EX238">
        <v>1</v>
      </c>
      <c r="EY238">
        <v>0.293592</v>
      </c>
      <c r="EZ238">
        <v>0.389951</v>
      </c>
      <c r="FA238">
        <v>20.2782</v>
      </c>
      <c r="FB238">
        <v>5.18839</v>
      </c>
      <c r="FC238">
        <v>11.9441</v>
      </c>
      <c r="FD238">
        <v>4.95555</v>
      </c>
      <c r="FE238">
        <v>3.285</v>
      </c>
      <c r="FF238">
        <v>9999</v>
      </c>
      <c r="FG238">
        <v>9999</v>
      </c>
      <c r="FH238">
        <v>9999</v>
      </c>
      <c r="FI238">
        <v>999.9</v>
      </c>
      <c r="FJ238">
        <v>1.86127</v>
      </c>
      <c r="FK238">
        <v>1.86264</v>
      </c>
      <c r="FL238">
        <v>1.86005</v>
      </c>
      <c r="FM238">
        <v>1.85837</v>
      </c>
      <c r="FN238">
        <v>1.86218</v>
      </c>
      <c r="FO238">
        <v>1.85886</v>
      </c>
      <c r="FP238">
        <v>1.85791</v>
      </c>
      <c r="FQ238">
        <v>1.86081</v>
      </c>
      <c r="FR238">
        <v>0</v>
      </c>
      <c r="FS238">
        <v>0</v>
      </c>
      <c r="FT238">
        <v>0</v>
      </c>
      <c r="FU238">
        <v>4.5</v>
      </c>
      <c r="FV238" t="s">
        <v>361</v>
      </c>
      <c r="FW238" t="s">
        <v>362</v>
      </c>
      <c r="FX238" t="s">
        <v>363</v>
      </c>
      <c r="FY238" t="s">
        <v>364</v>
      </c>
      <c r="FZ238" t="s">
        <v>364</v>
      </c>
      <c r="GA238" t="s">
        <v>363</v>
      </c>
      <c r="GB238">
        <v>0</v>
      </c>
      <c r="GC238">
        <v>100</v>
      </c>
      <c r="GD238">
        <v>100</v>
      </c>
      <c r="GE238">
        <v>-0.362</v>
      </c>
      <c r="GF238">
        <v>0.2973</v>
      </c>
      <c r="GG238">
        <v>-1.589593225013521</v>
      </c>
      <c r="GH238">
        <v>0.00192992804097616</v>
      </c>
      <c r="GI238">
        <v>3.244687122451424E-06</v>
      </c>
      <c r="GJ238">
        <v>-2.087531120305573E-09</v>
      </c>
      <c r="GK238">
        <v>0.05776174702018427</v>
      </c>
      <c r="GL238">
        <v>0.005089068596103195</v>
      </c>
      <c r="GM238">
        <v>0.0003257216593697226</v>
      </c>
      <c r="GN238">
        <v>-1.562898368296355E-06</v>
      </c>
      <c r="GO238">
        <v>0</v>
      </c>
      <c r="GP238">
        <v>1257</v>
      </c>
      <c r="GQ238">
        <v>1</v>
      </c>
      <c r="GR238">
        <v>31</v>
      </c>
      <c r="GS238">
        <v>272.5</v>
      </c>
      <c r="GT238">
        <v>272.4</v>
      </c>
      <c r="GU238">
        <v>1.07788</v>
      </c>
      <c r="GV238">
        <v>2.38525</v>
      </c>
      <c r="GW238">
        <v>1.44775</v>
      </c>
      <c r="GX238">
        <v>2.20215</v>
      </c>
      <c r="GY238">
        <v>1.44653</v>
      </c>
      <c r="GZ238">
        <v>2.40234</v>
      </c>
      <c r="HA238">
        <v>33.2216</v>
      </c>
      <c r="HB238">
        <v>14.7012</v>
      </c>
      <c r="HC238">
        <v>18</v>
      </c>
      <c r="HD238">
        <v>531.821</v>
      </c>
      <c r="HE238">
        <v>522.85</v>
      </c>
      <c r="HF238">
        <v>24.9998</v>
      </c>
      <c r="HG238">
        <v>30.7412</v>
      </c>
      <c r="HH238">
        <v>30</v>
      </c>
      <c r="HI238">
        <v>31.097</v>
      </c>
      <c r="HJ238">
        <v>31.1011</v>
      </c>
      <c r="HK238">
        <v>21.5621</v>
      </c>
      <c r="HL238">
        <v>20.3331</v>
      </c>
      <c r="HM238">
        <v>100</v>
      </c>
      <c r="HN238">
        <v>25</v>
      </c>
      <c r="HO238">
        <v>420</v>
      </c>
      <c r="HP238">
        <v>21.5</v>
      </c>
      <c r="HQ238">
        <v>103.142</v>
      </c>
      <c r="HR238">
        <v>102.015</v>
      </c>
    </row>
    <row r="239" spans="1:226">
      <c r="A239">
        <v>221</v>
      </c>
      <c r="B239">
        <v>1774682676.5</v>
      </c>
      <c r="C239">
        <v>930.5</v>
      </c>
      <c r="D239" t="s">
        <v>804</v>
      </c>
      <c r="E239" t="s">
        <v>805</v>
      </c>
      <c r="F239">
        <v>5</v>
      </c>
      <c r="I239">
        <v>1774682673.6</v>
      </c>
      <c r="J239">
        <f>(K239)/1000</f>
        <v>0</v>
      </c>
      <c r="K239">
        <f>IF(BF239, AN239, AH239)</f>
        <v>0</v>
      </c>
      <c r="L239">
        <f>IF(BF239, AI239, AG239)</f>
        <v>0</v>
      </c>
      <c r="M239">
        <f>BH239 - IF(AU239&gt;1, L239*BB239*100.0/(AW239), 0)</f>
        <v>0</v>
      </c>
      <c r="N239">
        <f>((T239-J239/2)*M239-L239)/(T239+J239/2)</f>
        <v>0</v>
      </c>
      <c r="O239">
        <f>N239*(BO239+BP239)/1000.0</f>
        <v>0</v>
      </c>
      <c r="P239">
        <f>(BH239 - IF(AU239&gt;1, L239*BB239*100.0/(AW239), 0))*(BO239+BP239)/1000.0</f>
        <v>0</v>
      </c>
      <c r="Q239">
        <f>2.0/((1/S239-1/R239)+SIGN(S239)*SQRT((1/S239-1/R239)*(1/S239-1/R239) + 4*BC239/((BC239+1)*(BC239+1))*(2*1/S239*1/R239-1/R239*1/R239)))</f>
        <v>0</v>
      </c>
      <c r="R239">
        <f>IF(LEFT(BD239,1)&lt;&gt;"0",IF(LEFT(BD239,1)="1",3.0,BE239),$D$5+$E$5*(BV239*BO239/($K$5*1000))+$F$5*(BV239*BO239/($K$5*1000))*MAX(MIN(BB239,$J$5),$I$5)*MAX(MIN(BB239,$J$5),$I$5)+$G$5*MAX(MIN(BB239,$J$5),$I$5)*(BV239*BO239/($K$5*1000))+$H$5*(BV239*BO239/($K$5*1000))*(BV239*BO239/($K$5*1000)))</f>
        <v>0</v>
      </c>
      <c r="S239">
        <f>J239*(1000-(1000*0.61365*exp(17.502*W239/(240.97+W239))/(BO239+BP239)+BJ239)/2)/(1000*0.61365*exp(17.502*W239/(240.97+W239))/(BO239+BP239)-BJ239)</f>
        <v>0</v>
      </c>
      <c r="T239">
        <f>1/((BC239+1)/(Q239/1.6)+1/(R239/1.37)) + BC239/((BC239+1)/(Q239/1.6) + BC239/(R239/1.37))</f>
        <v>0</v>
      </c>
      <c r="U239">
        <f>(AX239*BA239)</f>
        <v>0</v>
      </c>
      <c r="V239">
        <f>(BQ239+(U239+2*0.95*5.67E-8*(((BQ239+$B$9)+273)^4-(BQ239+273)^4)-44100*J239)/(1.84*29.3*R239+8*0.95*5.67E-8*(BQ239+273)^3))</f>
        <v>0</v>
      </c>
      <c r="W239">
        <f>($C$9*BR239+$D$9*BS239+$E$9*V239)</f>
        <v>0</v>
      </c>
      <c r="X239">
        <f>0.61365*exp(17.502*W239/(240.97+W239))</f>
        <v>0</v>
      </c>
      <c r="Y239">
        <f>(Z239/AA239*100)</f>
        <v>0</v>
      </c>
      <c r="Z239">
        <f>BJ239*(BO239+BP239)/1000</f>
        <v>0</v>
      </c>
      <c r="AA239">
        <f>0.61365*exp(17.502*BQ239/(240.97+BQ239))</f>
        <v>0</v>
      </c>
      <c r="AB239">
        <f>(X239-BJ239*(BO239+BP239)/1000)</f>
        <v>0</v>
      </c>
      <c r="AC239">
        <f>(-J239*44100)</f>
        <v>0</v>
      </c>
      <c r="AD239">
        <f>2*29.3*R239*0.92*(BQ239-W239)</f>
        <v>0</v>
      </c>
      <c r="AE239">
        <f>2*0.95*5.67E-8*(((BQ239+$B$9)+273)^4-(W239+273)^4)</f>
        <v>0</v>
      </c>
      <c r="AF239">
        <f>U239+AE239+AC239+AD239</f>
        <v>0</v>
      </c>
      <c r="AG239">
        <f>BN239*AU239*(BI239-BH239*(1000-AU239*BK239)/(1000-AU239*BJ239))/(100*BB239)</f>
        <v>0</v>
      </c>
      <c r="AH239">
        <f>1000*BN239*AU239*(BJ239-BK239)/(100*BB239*(1000-AU239*BJ239))</f>
        <v>0</v>
      </c>
      <c r="AI239">
        <f>(AJ239 - AK239 - BO239*1E3/(8.314*(BQ239+273.15)) * AM239/BN239 * AL239) * BN239/(100*BB239) * (1000 - BK239)/1000</f>
        <v>0</v>
      </c>
      <c r="AJ239">
        <v>429.1996085669984</v>
      </c>
      <c r="AK239">
        <v>428.8297212121212</v>
      </c>
      <c r="AL239">
        <v>-1.648940037074484E-05</v>
      </c>
      <c r="AM239">
        <v>61.35787655002243</v>
      </c>
      <c r="AN239">
        <f>(AP239 - AO239 + BO239*1E3/(8.314*(BQ239+273.15)) * AR239/BN239 * AQ239) * BN239/(100*BB239) * 1000/(1000 - AP239)</f>
        <v>0</v>
      </c>
      <c r="AO239">
        <v>21.51511561195793</v>
      </c>
      <c r="AP239">
        <v>21.50413286713288</v>
      </c>
      <c r="AQ239">
        <v>-7.520715673309925E-07</v>
      </c>
      <c r="AR239">
        <v>91.88205700752289</v>
      </c>
      <c r="AS239">
        <v>0</v>
      </c>
      <c r="AT239">
        <v>0</v>
      </c>
      <c r="AU239">
        <f>IF(AS239*$H$15&gt;=AW239,1.0,(AW239/(AW239-AS239*$H$15)))</f>
        <v>0</v>
      </c>
      <c r="AV239">
        <f>(AU239-1)*100</f>
        <v>0</v>
      </c>
      <c r="AW239">
        <f>MAX(0,($B$15+$C$15*BV239)/(1+$D$15*BV239)*BO239/(BQ239+273)*$E$15)</f>
        <v>0</v>
      </c>
      <c r="AX239">
        <f>$B$13*BW239+$C$13*BX239+$F$13*CI239*(1-CL239)</f>
        <v>0</v>
      </c>
      <c r="AY239">
        <f>AX239*AZ239</f>
        <v>0</v>
      </c>
      <c r="AZ239">
        <f>($B$13*$D$11+$C$13*$D$11+$F$13*((CV239+CN239)/MAX(CV239+CN239+CW239, 0.1)*$I$11+CW239/MAX(CV239+CN239+CW239, 0.1)*$J$11))/($B$13+$C$13+$F$13)</f>
        <v>0</v>
      </c>
      <c r="BA239">
        <f>($B$13*$K$11+$C$13*$K$11+$F$13*((CV239+CN239)/MAX(CV239+CN239+CW239, 0.1)*$P$11+CW239/MAX(CV239+CN239+CW239, 0.1)*$Q$11))/($B$13+$C$13+$F$13)</f>
        <v>0</v>
      </c>
      <c r="BB239">
        <v>6</v>
      </c>
      <c r="BC239">
        <v>0.5</v>
      </c>
      <c r="BD239" t="s">
        <v>358</v>
      </c>
      <c r="BE239">
        <v>2</v>
      </c>
      <c r="BF239" t="b">
        <v>1</v>
      </c>
      <c r="BG239">
        <v>1774682673.6</v>
      </c>
      <c r="BH239">
        <v>419.633</v>
      </c>
      <c r="BI239">
        <v>419.9755</v>
      </c>
      <c r="BJ239">
        <v>21.5048</v>
      </c>
      <c r="BK239">
        <v>21.51495</v>
      </c>
      <c r="BL239">
        <v>419.9943</v>
      </c>
      <c r="BM239">
        <v>21.20752</v>
      </c>
      <c r="BN239">
        <v>499.9910000000001</v>
      </c>
      <c r="BO239">
        <v>101.0185</v>
      </c>
      <c r="BP239">
        <v>0.09989715</v>
      </c>
      <c r="BQ239">
        <v>26.53621</v>
      </c>
      <c r="BR239">
        <v>27.24505</v>
      </c>
      <c r="BS239">
        <v>999.9</v>
      </c>
      <c r="BT239">
        <v>0</v>
      </c>
      <c r="BU239">
        <v>0</v>
      </c>
      <c r="BV239">
        <v>10011.822</v>
      </c>
      <c r="BW239">
        <v>0</v>
      </c>
      <c r="BX239">
        <v>0.3833920000000001</v>
      </c>
      <c r="BY239">
        <v>-0.3426239</v>
      </c>
      <c r="BZ239">
        <v>428.8553</v>
      </c>
      <c r="CA239">
        <v>429.2099</v>
      </c>
      <c r="CB239">
        <v>-0.010169594</v>
      </c>
      <c r="CC239">
        <v>419.9755</v>
      </c>
      <c r="CD239">
        <v>21.51495</v>
      </c>
      <c r="CE239">
        <v>2.172379</v>
      </c>
      <c r="CF239">
        <v>2.173406</v>
      </c>
      <c r="CG239">
        <v>18.76005</v>
      </c>
      <c r="CH239">
        <v>18.76762</v>
      </c>
      <c r="CI239">
        <v>1199.999</v>
      </c>
      <c r="CJ239">
        <v>0</v>
      </c>
      <c r="CK239">
        <v>1</v>
      </c>
      <c r="CL239">
        <v>0</v>
      </c>
      <c r="CM239">
        <v>1.55561</v>
      </c>
      <c r="CN239">
        <v>0</v>
      </c>
      <c r="CO239">
        <v>63.68821000000001</v>
      </c>
      <c r="CP239">
        <v>6138.79</v>
      </c>
      <c r="CQ239">
        <v>37.062</v>
      </c>
      <c r="CR239">
        <v>38.937</v>
      </c>
      <c r="CS239">
        <v>38</v>
      </c>
      <c r="CT239">
        <v>37.562</v>
      </c>
      <c r="CU239">
        <v>37.375</v>
      </c>
      <c r="CV239">
        <v>0</v>
      </c>
      <c r="CW239">
        <v>1199.999</v>
      </c>
      <c r="CX239">
        <v>0</v>
      </c>
      <c r="CY239">
        <v>1774682675</v>
      </c>
      <c r="CZ239">
        <v>0</v>
      </c>
      <c r="DA239">
        <v>1774666326.5</v>
      </c>
      <c r="DB239" t="s">
        <v>359</v>
      </c>
      <c r="DC239">
        <v>1774666322</v>
      </c>
      <c r="DD239">
        <v>1774666326.5</v>
      </c>
      <c r="DE239">
        <v>2</v>
      </c>
      <c r="DF239">
        <v>0.343</v>
      </c>
      <c r="DG239">
        <v>-0.026</v>
      </c>
      <c r="DH239">
        <v>-0.36</v>
      </c>
      <c r="DI239">
        <v>0.298</v>
      </c>
      <c r="DJ239">
        <v>420</v>
      </c>
      <c r="DK239">
        <v>22</v>
      </c>
      <c r="DL239">
        <v>0.17</v>
      </c>
      <c r="DM239">
        <v>0.02</v>
      </c>
      <c r="DN239">
        <v>-0.378020525</v>
      </c>
      <c r="DO239">
        <v>0.04793046529080789</v>
      </c>
      <c r="DP239">
        <v>0.04298222182425398</v>
      </c>
      <c r="DQ239">
        <v>1</v>
      </c>
      <c r="DR239">
        <v>-0.010953998</v>
      </c>
      <c r="DS239">
        <v>0.005790583789868668</v>
      </c>
      <c r="DT239">
        <v>0.0008367501558356592</v>
      </c>
      <c r="DU239">
        <v>1</v>
      </c>
      <c r="DV239">
        <v>2</v>
      </c>
      <c r="DW239">
        <v>2</v>
      </c>
      <c r="DX239" t="s">
        <v>360</v>
      </c>
      <c r="DY239">
        <v>3.13044</v>
      </c>
      <c r="DZ239">
        <v>2.80651</v>
      </c>
      <c r="EA239">
        <v>0.0997484</v>
      </c>
      <c r="EB239">
        <v>0.09946099999999999</v>
      </c>
      <c r="EC239">
        <v>0.105854</v>
      </c>
      <c r="ED239">
        <v>0.105578</v>
      </c>
      <c r="EE239">
        <v>21148.8</v>
      </c>
      <c r="EF239">
        <v>27417.8</v>
      </c>
      <c r="EG239">
        <v>26447</v>
      </c>
      <c r="EH239">
        <v>32998.7</v>
      </c>
      <c r="EI239">
        <v>34929.3</v>
      </c>
      <c r="EJ239">
        <v>40308.9</v>
      </c>
      <c r="EK239">
        <v>41095.8</v>
      </c>
      <c r="EL239">
        <v>46057.7</v>
      </c>
      <c r="EM239">
        <v>2.03478</v>
      </c>
      <c r="EN239">
        <v>2.00012</v>
      </c>
      <c r="EO239">
        <v>0.104941</v>
      </c>
      <c r="EP239">
        <v>0</v>
      </c>
      <c r="EQ239">
        <v>25.5261</v>
      </c>
      <c r="ER239">
        <v>999.9</v>
      </c>
      <c r="ES239">
        <v>67.5</v>
      </c>
      <c r="ET239">
        <v>27.4</v>
      </c>
      <c r="EU239">
        <v>24.481</v>
      </c>
      <c r="EV239">
        <v>60.9226</v>
      </c>
      <c r="EW239">
        <v>31.7188</v>
      </c>
      <c r="EX239">
        <v>1</v>
      </c>
      <c r="EY239">
        <v>0.293816</v>
      </c>
      <c r="EZ239">
        <v>0.389597</v>
      </c>
      <c r="FA239">
        <v>20.2784</v>
      </c>
      <c r="FB239">
        <v>5.18899</v>
      </c>
      <c r="FC239">
        <v>11.9441</v>
      </c>
      <c r="FD239">
        <v>4.95575</v>
      </c>
      <c r="FE239">
        <v>3.285</v>
      </c>
      <c r="FF239">
        <v>9999</v>
      </c>
      <c r="FG239">
        <v>9999</v>
      </c>
      <c r="FH239">
        <v>9999</v>
      </c>
      <c r="FI239">
        <v>999.9</v>
      </c>
      <c r="FJ239">
        <v>1.86127</v>
      </c>
      <c r="FK239">
        <v>1.86264</v>
      </c>
      <c r="FL239">
        <v>1.86005</v>
      </c>
      <c r="FM239">
        <v>1.85837</v>
      </c>
      <c r="FN239">
        <v>1.86215</v>
      </c>
      <c r="FO239">
        <v>1.85884</v>
      </c>
      <c r="FP239">
        <v>1.85791</v>
      </c>
      <c r="FQ239">
        <v>1.86081</v>
      </c>
      <c r="FR239">
        <v>0</v>
      </c>
      <c r="FS239">
        <v>0</v>
      </c>
      <c r="FT239">
        <v>0</v>
      </c>
      <c r="FU239">
        <v>4.5</v>
      </c>
      <c r="FV239" t="s">
        <v>361</v>
      </c>
      <c r="FW239" t="s">
        <v>362</v>
      </c>
      <c r="FX239" t="s">
        <v>363</v>
      </c>
      <c r="FY239" t="s">
        <v>364</v>
      </c>
      <c r="FZ239" t="s">
        <v>364</v>
      </c>
      <c r="GA239" t="s">
        <v>363</v>
      </c>
      <c r="GB239">
        <v>0</v>
      </c>
      <c r="GC239">
        <v>100</v>
      </c>
      <c r="GD239">
        <v>100</v>
      </c>
      <c r="GE239">
        <v>-0.362</v>
      </c>
      <c r="GF239">
        <v>0.2973</v>
      </c>
      <c r="GG239">
        <v>-1.589593225013521</v>
      </c>
      <c r="GH239">
        <v>0.00192992804097616</v>
      </c>
      <c r="GI239">
        <v>3.244687122451424E-06</v>
      </c>
      <c r="GJ239">
        <v>-2.087531120305573E-09</v>
      </c>
      <c r="GK239">
        <v>0.05776174702018427</v>
      </c>
      <c r="GL239">
        <v>0.005089068596103195</v>
      </c>
      <c r="GM239">
        <v>0.0003257216593697226</v>
      </c>
      <c r="GN239">
        <v>-1.562898368296355E-06</v>
      </c>
      <c r="GO239">
        <v>0</v>
      </c>
      <c r="GP239">
        <v>1257</v>
      </c>
      <c r="GQ239">
        <v>1</v>
      </c>
      <c r="GR239">
        <v>31</v>
      </c>
      <c r="GS239">
        <v>272.6</v>
      </c>
      <c r="GT239">
        <v>272.5</v>
      </c>
      <c r="GU239">
        <v>1.07788</v>
      </c>
      <c r="GV239">
        <v>2.38159</v>
      </c>
      <c r="GW239">
        <v>1.44775</v>
      </c>
      <c r="GX239">
        <v>2.20337</v>
      </c>
      <c r="GY239">
        <v>1.44653</v>
      </c>
      <c r="GZ239">
        <v>2.37793</v>
      </c>
      <c r="HA239">
        <v>33.2216</v>
      </c>
      <c r="HB239">
        <v>14.7012</v>
      </c>
      <c r="HC239">
        <v>18</v>
      </c>
      <c r="HD239">
        <v>531.853</v>
      </c>
      <c r="HE239">
        <v>522.889</v>
      </c>
      <c r="HF239">
        <v>24.9998</v>
      </c>
      <c r="HG239">
        <v>30.7422</v>
      </c>
      <c r="HH239">
        <v>30.0001</v>
      </c>
      <c r="HI239">
        <v>31.097</v>
      </c>
      <c r="HJ239">
        <v>31.1035</v>
      </c>
      <c r="HK239">
        <v>21.5627</v>
      </c>
      <c r="HL239">
        <v>20.3331</v>
      </c>
      <c r="HM239">
        <v>100</v>
      </c>
      <c r="HN239">
        <v>25</v>
      </c>
      <c r="HO239">
        <v>420</v>
      </c>
      <c r="HP239">
        <v>21.5</v>
      </c>
      <c r="HQ239">
        <v>103.143</v>
      </c>
      <c r="HR239">
        <v>102.016</v>
      </c>
    </row>
    <row r="240" spans="1:226">
      <c r="A240">
        <v>222</v>
      </c>
      <c r="B240">
        <v>1774682680.5</v>
      </c>
      <c r="C240">
        <v>934.5</v>
      </c>
      <c r="D240" t="s">
        <v>806</v>
      </c>
      <c r="E240" t="s">
        <v>807</v>
      </c>
      <c r="F240">
        <v>5</v>
      </c>
      <c r="I240">
        <v>1774682677.6</v>
      </c>
      <c r="J240">
        <f>(K240)/1000</f>
        <v>0</v>
      </c>
      <c r="K240">
        <f>IF(BF240, AN240, AH240)</f>
        <v>0</v>
      </c>
      <c r="L240">
        <f>IF(BF240, AI240, AG240)</f>
        <v>0</v>
      </c>
      <c r="M240">
        <f>BH240 - IF(AU240&gt;1, L240*BB240*100.0/(AW240), 0)</f>
        <v>0</v>
      </c>
      <c r="N240">
        <f>((T240-J240/2)*M240-L240)/(T240+J240/2)</f>
        <v>0</v>
      </c>
      <c r="O240">
        <f>N240*(BO240+BP240)/1000.0</f>
        <v>0</v>
      </c>
      <c r="P240">
        <f>(BH240 - IF(AU240&gt;1, L240*BB240*100.0/(AW240), 0))*(BO240+BP240)/1000.0</f>
        <v>0</v>
      </c>
      <c r="Q240">
        <f>2.0/((1/S240-1/R240)+SIGN(S240)*SQRT((1/S240-1/R240)*(1/S240-1/R240) + 4*BC240/((BC240+1)*(BC240+1))*(2*1/S240*1/R240-1/R240*1/R240)))</f>
        <v>0</v>
      </c>
      <c r="R240">
        <f>IF(LEFT(BD240,1)&lt;&gt;"0",IF(LEFT(BD240,1)="1",3.0,BE240),$D$5+$E$5*(BV240*BO240/($K$5*1000))+$F$5*(BV240*BO240/($K$5*1000))*MAX(MIN(BB240,$J$5),$I$5)*MAX(MIN(BB240,$J$5),$I$5)+$G$5*MAX(MIN(BB240,$J$5),$I$5)*(BV240*BO240/($K$5*1000))+$H$5*(BV240*BO240/($K$5*1000))*(BV240*BO240/($K$5*1000)))</f>
        <v>0</v>
      </c>
      <c r="S240">
        <f>J240*(1000-(1000*0.61365*exp(17.502*W240/(240.97+W240))/(BO240+BP240)+BJ240)/2)/(1000*0.61365*exp(17.502*W240/(240.97+W240))/(BO240+BP240)-BJ240)</f>
        <v>0</v>
      </c>
      <c r="T240">
        <f>1/((BC240+1)/(Q240/1.6)+1/(R240/1.37)) + BC240/((BC240+1)/(Q240/1.6) + BC240/(R240/1.37))</f>
        <v>0</v>
      </c>
      <c r="U240">
        <f>(AX240*BA240)</f>
        <v>0</v>
      </c>
      <c r="V240">
        <f>(BQ240+(U240+2*0.95*5.67E-8*(((BQ240+$B$9)+273)^4-(BQ240+273)^4)-44100*J240)/(1.84*29.3*R240+8*0.95*5.67E-8*(BQ240+273)^3))</f>
        <v>0</v>
      </c>
      <c r="W240">
        <f>($C$9*BR240+$D$9*BS240+$E$9*V240)</f>
        <v>0</v>
      </c>
      <c r="X240">
        <f>0.61365*exp(17.502*W240/(240.97+W240))</f>
        <v>0</v>
      </c>
      <c r="Y240">
        <f>(Z240/AA240*100)</f>
        <v>0</v>
      </c>
      <c r="Z240">
        <f>BJ240*(BO240+BP240)/1000</f>
        <v>0</v>
      </c>
      <c r="AA240">
        <f>0.61365*exp(17.502*BQ240/(240.97+BQ240))</f>
        <v>0</v>
      </c>
      <c r="AB240">
        <f>(X240-BJ240*(BO240+BP240)/1000)</f>
        <v>0</v>
      </c>
      <c r="AC240">
        <f>(-J240*44100)</f>
        <v>0</v>
      </c>
      <c r="AD240">
        <f>2*29.3*R240*0.92*(BQ240-W240)</f>
        <v>0</v>
      </c>
      <c r="AE240">
        <f>2*0.95*5.67E-8*(((BQ240+$B$9)+273)^4-(W240+273)^4)</f>
        <v>0</v>
      </c>
      <c r="AF240">
        <f>U240+AE240+AC240+AD240</f>
        <v>0</v>
      </c>
      <c r="AG240">
        <f>BN240*AU240*(BI240-BH240*(1000-AU240*BK240)/(1000-AU240*BJ240))/(100*BB240)</f>
        <v>0</v>
      </c>
      <c r="AH240">
        <f>1000*BN240*AU240*(BJ240-BK240)/(100*BB240*(1000-AU240*BJ240))</f>
        <v>0</v>
      </c>
      <c r="AI240">
        <f>(AJ240 - AK240 - BO240*1E3/(8.314*(BQ240+273.15)) * AM240/BN240 * AL240) * BN240/(100*BB240) * (1000 - BK240)/1000</f>
        <v>0</v>
      </c>
      <c r="AJ240">
        <v>429.2264632188161</v>
      </c>
      <c r="AK240">
        <v>428.8301030303031</v>
      </c>
      <c r="AL240">
        <v>-1.422649831183426E-06</v>
      </c>
      <c r="AM240">
        <v>61.35787655002243</v>
      </c>
      <c r="AN240">
        <f>(AP240 - AO240 + BO240*1E3/(8.314*(BQ240+273.15)) * AR240/BN240 * AQ240) * BN240/(100*BB240) * 1000/(1000 - AP240)</f>
        <v>0</v>
      </c>
      <c r="AO240">
        <v>21.51437493247863</v>
      </c>
      <c r="AP240">
        <v>21.50373986013988</v>
      </c>
      <c r="AQ240">
        <v>3.804076799040954E-07</v>
      </c>
      <c r="AR240">
        <v>91.88205700752289</v>
      </c>
      <c r="AS240">
        <v>0</v>
      </c>
      <c r="AT240">
        <v>0</v>
      </c>
      <c r="AU240">
        <f>IF(AS240*$H$15&gt;=AW240,1.0,(AW240/(AW240-AS240*$H$15)))</f>
        <v>0</v>
      </c>
      <c r="AV240">
        <f>(AU240-1)*100</f>
        <v>0</v>
      </c>
      <c r="AW240">
        <f>MAX(0,($B$15+$C$15*BV240)/(1+$D$15*BV240)*BO240/(BQ240+273)*$E$15)</f>
        <v>0</v>
      </c>
      <c r="AX240">
        <f>$B$13*BW240+$C$13*BX240+$F$13*CI240*(1-CL240)</f>
        <v>0</v>
      </c>
      <c r="AY240">
        <f>AX240*AZ240</f>
        <v>0</v>
      </c>
      <c r="AZ240">
        <f>($B$13*$D$11+$C$13*$D$11+$F$13*((CV240+CN240)/MAX(CV240+CN240+CW240, 0.1)*$I$11+CW240/MAX(CV240+CN240+CW240, 0.1)*$J$11))/($B$13+$C$13+$F$13)</f>
        <v>0</v>
      </c>
      <c r="BA240">
        <f>($B$13*$K$11+$C$13*$K$11+$F$13*((CV240+CN240)/MAX(CV240+CN240+CW240, 0.1)*$P$11+CW240/MAX(CV240+CN240+CW240, 0.1)*$Q$11))/($B$13+$C$13+$F$13)</f>
        <v>0</v>
      </c>
      <c r="BB240">
        <v>6</v>
      </c>
      <c r="BC240">
        <v>0.5</v>
      </c>
      <c r="BD240" t="s">
        <v>358</v>
      </c>
      <c r="BE240">
        <v>2</v>
      </c>
      <c r="BF240" t="b">
        <v>1</v>
      </c>
      <c r="BG240">
        <v>1774682677.6</v>
      </c>
      <c r="BH240">
        <v>419.6035</v>
      </c>
      <c r="BI240">
        <v>419.9884</v>
      </c>
      <c r="BJ240">
        <v>21.50427</v>
      </c>
      <c r="BK240">
        <v>21.51425</v>
      </c>
      <c r="BL240">
        <v>419.965</v>
      </c>
      <c r="BM240">
        <v>21.20702</v>
      </c>
      <c r="BN240">
        <v>499.9835</v>
      </c>
      <c r="BO240">
        <v>101.019</v>
      </c>
      <c r="BP240">
        <v>0.09989956</v>
      </c>
      <c r="BQ240">
        <v>26.53795</v>
      </c>
      <c r="BR240">
        <v>27.24272</v>
      </c>
      <c r="BS240">
        <v>999.9</v>
      </c>
      <c r="BT240">
        <v>0</v>
      </c>
      <c r="BU240">
        <v>0</v>
      </c>
      <c r="BV240">
        <v>10012.388</v>
      </c>
      <c r="BW240">
        <v>0</v>
      </c>
      <c r="BX240">
        <v>0.3833920000000001</v>
      </c>
      <c r="BY240">
        <v>-0.3848541</v>
      </c>
      <c r="BZ240">
        <v>428.8252000000001</v>
      </c>
      <c r="CA240">
        <v>429.2228999999999</v>
      </c>
      <c r="CB240">
        <v>-0.009985352000000001</v>
      </c>
      <c r="CC240">
        <v>419.9884</v>
      </c>
      <c r="CD240">
        <v>21.51425</v>
      </c>
      <c r="CE240">
        <v>2.172336</v>
      </c>
      <c r="CF240">
        <v>2.173343</v>
      </c>
      <c r="CG240">
        <v>18.75973</v>
      </c>
      <c r="CH240">
        <v>18.76716</v>
      </c>
      <c r="CI240">
        <v>1200.008</v>
      </c>
      <c r="CJ240">
        <v>0</v>
      </c>
      <c r="CK240">
        <v>1</v>
      </c>
      <c r="CL240">
        <v>0</v>
      </c>
      <c r="CM240">
        <v>1.71937</v>
      </c>
      <c r="CN240">
        <v>0</v>
      </c>
      <c r="CO240">
        <v>63.85207</v>
      </c>
      <c r="CP240">
        <v>6138.836</v>
      </c>
      <c r="CQ240">
        <v>37.062</v>
      </c>
      <c r="CR240">
        <v>38.937</v>
      </c>
      <c r="CS240">
        <v>38</v>
      </c>
      <c r="CT240">
        <v>37.53099999999999</v>
      </c>
      <c r="CU240">
        <v>37.3309</v>
      </c>
      <c r="CV240">
        <v>0</v>
      </c>
      <c r="CW240">
        <v>1200.008</v>
      </c>
      <c r="CX240">
        <v>0</v>
      </c>
      <c r="CY240">
        <v>1774682678.6</v>
      </c>
      <c r="CZ240">
        <v>0</v>
      </c>
      <c r="DA240">
        <v>1774666326.5</v>
      </c>
      <c r="DB240" t="s">
        <v>359</v>
      </c>
      <c r="DC240">
        <v>1774666322</v>
      </c>
      <c r="DD240">
        <v>1774666326.5</v>
      </c>
      <c r="DE240">
        <v>2</v>
      </c>
      <c r="DF240">
        <v>0.343</v>
      </c>
      <c r="DG240">
        <v>-0.026</v>
      </c>
      <c r="DH240">
        <v>-0.36</v>
      </c>
      <c r="DI240">
        <v>0.298</v>
      </c>
      <c r="DJ240">
        <v>420</v>
      </c>
      <c r="DK240">
        <v>22</v>
      </c>
      <c r="DL240">
        <v>0.17</v>
      </c>
      <c r="DM240">
        <v>0.02</v>
      </c>
      <c r="DN240">
        <v>-0.3859618048780488</v>
      </c>
      <c r="DO240">
        <v>0.1416230383275266</v>
      </c>
      <c r="DP240">
        <v>0.03846606143984116</v>
      </c>
      <c r="DQ240">
        <v>0</v>
      </c>
      <c r="DR240">
        <v>-0.01069059170731707</v>
      </c>
      <c r="DS240">
        <v>0.005857603693379768</v>
      </c>
      <c r="DT240">
        <v>0.0008304284879268651</v>
      </c>
      <c r="DU240">
        <v>1</v>
      </c>
      <c r="DV240">
        <v>1</v>
      </c>
      <c r="DW240">
        <v>2</v>
      </c>
      <c r="DX240" t="s">
        <v>367</v>
      </c>
      <c r="DY240">
        <v>3.13037</v>
      </c>
      <c r="DZ240">
        <v>2.80639</v>
      </c>
      <c r="EA240">
        <v>0.09974810000000001</v>
      </c>
      <c r="EB240">
        <v>0.0994631</v>
      </c>
      <c r="EC240">
        <v>0.105853</v>
      </c>
      <c r="ED240">
        <v>0.105576</v>
      </c>
      <c r="EE240">
        <v>21148.7</v>
      </c>
      <c r="EF240">
        <v>27417.7</v>
      </c>
      <c r="EG240">
        <v>26447</v>
      </c>
      <c r="EH240">
        <v>32998.7</v>
      </c>
      <c r="EI240">
        <v>34929.3</v>
      </c>
      <c r="EJ240">
        <v>40309.2</v>
      </c>
      <c r="EK240">
        <v>41095.8</v>
      </c>
      <c r="EL240">
        <v>46057.9</v>
      </c>
      <c r="EM240">
        <v>2.0345</v>
      </c>
      <c r="EN240">
        <v>2.00035</v>
      </c>
      <c r="EO240">
        <v>0.104643</v>
      </c>
      <c r="EP240">
        <v>0</v>
      </c>
      <c r="EQ240">
        <v>25.5261</v>
      </c>
      <c r="ER240">
        <v>999.9</v>
      </c>
      <c r="ES240">
        <v>67.5</v>
      </c>
      <c r="ET240">
        <v>27.4</v>
      </c>
      <c r="EU240">
        <v>24.4828</v>
      </c>
      <c r="EV240">
        <v>60.8226</v>
      </c>
      <c r="EW240">
        <v>31.8069</v>
      </c>
      <c r="EX240">
        <v>1</v>
      </c>
      <c r="EY240">
        <v>0.293849</v>
      </c>
      <c r="EZ240">
        <v>0.38912</v>
      </c>
      <c r="FA240">
        <v>20.2784</v>
      </c>
      <c r="FB240">
        <v>5.18854</v>
      </c>
      <c r="FC240">
        <v>11.9441</v>
      </c>
      <c r="FD240">
        <v>4.9557</v>
      </c>
      <c r="FE240">
        <v>3.285</v>
      </c>
      <c r="FF240">
        <v>9999</v>
      </c>
      <c r="FG240">
        <v>9999</v>
      </c>
      <c r="FH240">
        <v>9999</v>
      </c>
      <c r="FI240">
        <v>999.9</v>
      </c>
      <c r="FJ240">
        <v>1.86127</v>
      </c>
      <c r="FK240">
        <v>1.86264</v>
      </c>
      <c r="FL240">
        <v>1.86005</v>
      </c>
      <c r="FM240">
        <v>1.85837</v>
      </c>
      <c r="FN240">
        <v>1.86213</v>
      </c>
      <c r="FO240">
        <v>1.8589</v>
      </c>
      <c r="FP240">
        <v>1.85791</v>
      </c>
      <c r="FQ240">
        <v>1.8608</v>
      </c>
      <c r="FR240">
        <v>0</v>
      </c>
      <c r="FS240">
        <v>0</v>
      </c>
      <c r="FT240">
        <v>0</v>
      </c>
      <c r="FU240">
        <v>4.5</v>
      </c>
      <c r="FV240" t="s">
        <v>361</v>
      </c>
      <c r="FW240" t="s">
        <v>362</v>
      </c>
      <c r="FX240" t="s">
        <v>363</v>
      </c>
      <c r="FY240" t="s">
        <v>364</v>
      </c>
      <c r="FZ240" t="s">
        <v>364</v>
      </c>
      <c r="GA240" t="s">
        <v>363</v>
      </c>
      <c r="GB240">
        <v>0</v>
      </c>
      <c r="GC240">
        <v>100</v>
      </c>
      <c r="GD240">
        <v>100</v>
      </c>
      <c r="GE240">
        <v>-0.362</v>
      </c>
      <c r="GF240">
        <v>0.2973</v>
      </c>
      <c r="GG240">
        <v>-1.589593225013521</v>
      </c>
      <c r="GH240">
        <v>0.00192992804097616</v>
      </c>
      <c r="GI240">
        <v>3.244687122451424E-06</v>
      </c>
      <c r="GJ240">
        <v>-2.087531120305573E-09</v>
      </c>
      <c r="GK240">
        <v>0.05776174702018427</v>
      </c>
      <c r="GL240">
        <v>0.005089068596103195</v>
      </c>
      <c r="GM240">
        <v>0.0003257216593697226</v>
      </c>
      <c r="GN240">
        <v>-1.562898368296355E-06</v>
      </c>
      <c r="GO240">
        <v>0</v>
      </c>
      <c r="GP240">
        <v>1257</v>
      </c>
      <c r="GQ240">
        <v>1</v>
      </c>
      <c r="GR240">
        <v>31</v>
      </c>
      <c r="GS240">
        <v>272.6</v>
      </c>
      <c r="GT240">
        <v>272.6</v>
      </c>
      <c r="GU240">
        <v>1.07788</v>
      </c>
      <c r="GV240">
        <v>2.38525</v>
      </c>
      <c r="GW240">
        <v>1.44775</v>
      </c>
      <c r="GX240">
        <v>2.20337</v>
      </c>
      <c r="GY240">
        <v>1.44653</v>
      </c>
      <c r="GZ240">
        <v>2.40479</v>
      </c>
      <c r="HA240">
        <v>33.1992</v>
      </c>
      <c r="HB240">
        <v>14.7012</v>
      </c>
      <c r="HC240">
        <v>18</v>
      </c>
      <c r="HD240">
        <v>531.679</v>
      </c>
      <c r="HE240">
        <v>523.0410000000001</v>
      </c>
      <c r="HF240">
        <v>24.9998</v>
      </c>
      <c r="HG240">
        <v>30.7439</v>
      </c>
      <c r="HH240">
        <v>30.0002</v>
      </c>
      <c r="HI240">
        <v>31.097</v>
      </c>
      <c r="HJ240">
        <v>31.1035</v>
      </c>
      <c r="HK240">
        <v>21.5615</v>
      </c>
      <c r="HL240">
        <v>20.3331</v>
      </c>
      <c r="HM240">
        <v>100</v>
      </c>
      <c r="HN240">
        <v>25</v>
      </c>
      <c r="HO240">
        <v>420</v>
      </c>
      <c r="HP240">
        <v>21.5</v>
      </c>
      <c r="HQ240">
        <v>103.143</v>
      </c>
      <c r="HR240">
        <v>102.016</v>
      </c>
    </row>
    <row r="241" spans="1:226">
      <c r="A241">
        <v>223</v>
      </c>
      <c r="B241">
        <v>1774682684.5</v>
      </c>
      <c r="C241">
        <v>938.5</v>
      </c>
      <c r="D241" t="s">
        <v>808</v>
      </c>
      <c r="E241" t="s">
        <v>809</v>
      </c>
      <c r="F241">
        <v>5</v>
      </c>
      <c r="I241">
        <v>1774682681.6</v>
      </c>
      <c r="J241">
        <f>(K241)/1000</f>
        <v>0</v>
      </c>
      <c r="K241">
        <f>IF(BF241, AN241, AH241)</f>
        <v>0</v>
      </c>
      <c r="L241">
        <f>IF(BF241, AI241, AG241)</f>
        <v>0</v>
      </c>
      <c r="M241">
        <f>BH241 - IF(AU241&gt;1, L241*BB241*100.0/(AW241), 0)</f>
        <v>0</v>
      </c>
      <c r="N241">
        <f>((T241-J241/2)*M241-L241)/(T241+J241/2)</f>
        <v>0</v>
      </c>
      <c r="O241">
        <f>N241*(BO241+BP241)/1000.0</f>
        <v>0</v>
      </c>
      <c r="P241">
        <f>(BH241 - IF(AU241&gt;1, L241*BB241*100.0/(AW241), 0))*(BO241+BP241)/1000.0</f>
        <v>0</v>
      </c>
      <c r="Q241">
        <f>2.0/((1/S241-1/R241)+SIGN(S241)*SQRT((1/S241-1/R241)*(1/S241-1/R241) + 4*BC241/((BC241+1)*(BC241+1))*(2*1/S241*1/R241-1/R241*1/R241)))</f>
        <v>0</v>
      </c>
      <c r="R241">
        <f>IF(LEFT(BD241,1)&lt;&gt;"0",IF(LEFT(BD241,1)="1",3.0,BE241),$D$5+$E$5*(BV241*BO241/($K$5*1000))+$F$5*(BV241*BO241/($K$5*1000))*MAX(MIN(BB241,$J$5),$I$5)*MAX(MIN(BB241,$J$5),$I$5)+$G$5*MAX(MIN(BB241,$J$5),$I$5)*(BV241*BO241/($K$5*1000))+$H$5*(BV241*BO241/($K$5*1000))*(BV241*BO241/($K$5*1000)))</f>
        <v>0</v>
      </c>
      <c r="S241">
        <f>J241*(1000-(1000*0.61365*exp(17.502*W241/(240.97+W241))/(BO241+BP241)+BJ241)/2)/(1000*0.61365*exp(17.502*W241/(240.97+W241))/(BO241+BP241)-BJ241)</f>
        <v>0</v>
      </c>
      <c r="T241">
        <f>1/((BC241+1)/(Q241/1.6)+1/(R241/1.37)) + BC241/((BC241+1)/(Q241/1.6) + BC241/(R241/1.37))</f>
        <v>0</v>
      </c>
      <c r="U241">
        <f>(AX241*BA241)</f>
        <v>0</v>
      </c>
      <c r="V241">
        <f>(BQ241+(U241+2*0.95*5.67E-8*(((BQ241+$B$9)+273)^4-(BQ241+273)^4)-44100*J241)/(1.84*29.3*R241+8*0.95*5.67E-8*(BQ241+273)^3))</f>
        <v>0</v>
      </c>
      <c r="W241">
        <f>($C$9*BR241+$D$9*BS241+$E$9*V241)</f>
        <v>0</v>
      </c>
      <c r="X241">
        <f>0.61365*exp(17.502*W241/(240.97+W241))</f>
        <v>0</v>
      </c>
      <c r="Y241">
        <f>(Z241/AA241*100)</f>
        <v>0</v>
      </c>
      <c r="Z241">
        <f>BJ241*(BO241+BP241)/1000</f>
        <v>0</v>
      </c>
      <c r="AA241">
        <f>0.61365*exp(17.502*BQ241/(240.97+BQ241))</f>
        <v>0</v>
      </c>
      <c r="AB241">
        <f>(X241-BJ241*(BO241+BP241)/1000)</f>
        <v>0</v>
      </c>
      <c r="AC241">
        <f>(-J241*44100)</f>
        <v>0</v>
      </c>
      <c r="AD241">
        <f>2*29.3*R241*0.92*(BQ241-W241)</f>
        <v>0</v>
      </c>
      <c r="AE241">
        <f>2*0.95*5.67E-8*(((BQ241+$B$9)+273)^4-(W241+273)^4)</f>
        <v>0</v>
      </c>
      <c r="AF241">
        <f>U241+AE241+AC241+AD241</f>
        <v>0</v>
      </c>
      <c r="AG241">
        <f>BN241*AU241*(BI241-BH241*(1000-AU241*BK241)/(1000-AU241*BJ241))/(100*BB241)</f>
        <v>0</v>
      </c>
      <c r="AH241">
        <f>1000*BN241*AU241*(BJ241-BK241)/(100*BB241*(1000-AU241*BJ241))</f>
        <v>0</v>
      </c>
      <c r="AI241">
        <f>(AJ241 - AK241 - BO241*1E3/(8.314*(BQ241+273.15)) * AM241/BN241 * AL241) * BN241/(100*BB241) * (1000 - BK241)/1000</f>
        <v>0</v>
      </c>
      <c r="AJ241">
        <v>429.2620347390604</v>
      </c>
      <c r="AK241">
        <v>428.8303030303027</v>
      </c>
      <c r="AL241">
        <v>-2.072627539567074E-06</v>
      </c>
      <c r="AM241">
        <v>61.35787655002243</v>
      </c>
      <c r="AN241">
        <f>(AP241 - AO241 + BO241*1E3/(8.314*(BQ241+273.15)) * AR241/BN241 * AQ241) * BN241/(100*BB241) * 1000/(1000 - AP241)</f>
        <v>0</v>
      </c>
      <c r="AO241">
        <v>21.51377029825742</v>
      </c>
      <c r="AP241">
        <v>21.50394755244757</v>
      </c>
      <c r="AQ241">
        <v>-7.293373025215378E-07</v>
      </c>
      <c r="AR241">
        <v>91.88205700752289</v>
      </c>
      <c r="AS241">
        <v>0</v>
      </c>
      <c r="AT241">
        <v>0</v>
      </c>
      <c r="AU241">
        <f>IF(AS241*$H$15&gt;=AW241,1.0,(AW241/(AW241-AS241*$H$15)))</f>
        <v>0</v>
      </c>
      <c r="AV241">
        <f>(AU241-1)*100</f>
        <v>0</v>
      </c>
      <c r="AW241">
        <f>MAX(0,($B$15+$C$15*BV241)/(1+$D$15*BV241)*BO241/(BQ241+273)*$E$15)</f>
        <v>0</v>
      </c>
      <c r="AX241">
        <f>$B$13*BW241+$C$13*BX241+$F$13*CI241*(1-CL241)</f>
        <v>0</v>
      </c>
      <c r="AY241">
        <f>AX241*AZ241</f>
        <v>0</v>
      </c>
      <c r="AZ241">
        <f>($B$13*$D$11+$C$13*$D$11+$F$13*((CV241+CN241)/MAX(CV241+CN241+CW241, 0.1)*$I$11+CW241/MAX(CV241+CN241+CW241, 0.1)*$J$11))/($B$13+$C$13+$F$13)</f>
        <v>0</v>
      </c>
      <c r="BA241">
        <f>($B$13*$K$11+$C$13*$K$11+$F$13*((CV241+CN241)/MAX(CV241+CN241+CW241, 0.1)*$P$11+CW241/MAX(CV241+CN241+CW241, 0.1)*$Q$11))/($B$13+$C$13+$F$13)</f>
        <v>0</v>
      </c>
      <c r="BB241">
        <v>6</v>
      </c>
      <c r="BC241">
        <v>0.5</v>
      </c>
      <c r="BD241" t="s">
        <v>358</v>
      </c>
      <c r="BE241">
        <v>2</v>
      </c>
      <c r="BF241" t="b">
        <v>1</v>
      </c>
      <c r="BG241">
        <v>1774682681.6</v>
      </c>
      <c r="BH241">
        <v>419.6156</v>
      </c>
      <c r="BI241">
        <v>420.0153</v>
      </c>
      <c r="BJ241">
        <v>21.5037</v>
      </c>
      <c r="BK241">
        <v>21.51414</v>
      </c>
      <c r="BL241">
        <v>419.977</v>
      </c>
      <c r="BM241">
        <v>21.20646</v>
      </c>
      <c r="BN241">
        <v>499.9773</v>
      </c>
      <c r="BO241">
        <v>101.0195</v>
      </c>
      <c r="BP241">
        <v>0.1000186</v>
      </c>
      <c r="BQ241">
        <v>26.53974</v>
      </c>
      <c r="BR241">
        <v>27.23839</v>
      </c>
      <c r="BS241">
        <v>999.9</v>
      </c>
      <c r="BT241">
        <v>0</v>
      </c>
      <c r="BU241">
        <v>0</v>
      </c>
      <c r="BV241">
        <v>9990.684999999999</v>
      </c>
      <c r="BW241">
        <v>0</v>
      </c>
      <c r="BX241">
        <v>0.3833920000000001</v>
      </c>
      <c r="BY241">
        <v>-0.3996642</v>
      </c>
      <c r="BZ241">
        <v>428.8373</v>
      </c>
      <c r="CA241">
        <v>429.2501</v>
      </c>
      <c r="CB241">
        <v>-0.01043396</v>
      </c>
      <c r="CC241">
        <v>420.0153</v>
      </c>
      <c r="CD241">
        <v>21.51414</v>
      </c>
      <c r="CE241">
        <v>2.172296999999999</v>
      </c>
      <c r="CF241">
        <v>2.173348</v>
      </c>
      <c r="CG241">
        <v>18.75943</v>
      </c>
      <c r="CH241">
        <v>18.7672</v>
      </c>
      <c r="CI241">
        <v>1199.997</v>
      </c>
      <c r="CJ241">
        <v>0</v>
      </c>
      <c r="CK241">
        <v>1</v>
      </c>
      <c r="CL241">
        <v>0</v>
      </c>
      <c r="CM241">
        <v>1.7746</v>
      </c>
      <c r="CN241">
        <v>0</v>
      </c>
      <c r="CO241">
        <v>63.78483</v>
      </c>
      <c r="CP241">
        <v>6138.785</v>
      </c>
      <c r="CQ241">
        <v>37.0186</v>
      </c>
      <c r="CR241">
        <v>38.90599999999999</v>
      </c>
      <c r="CS241">
        <v>38</v>
      </c>
      <c r="CT241">
        <v>37.5</v>
      </c>
      <c r="CU241">
        <v>37.312</v>
      </c>
      <c r="CV241">
        <v>0</v>
      </c>
      <c r="CW241">
        <v>1199.997</v>
      </c>
      <c r="CX241">
        <v>0</v>
      </c>
      <c r="CY241">
        <v>1774682682.8</v>
      </c>
      <c r="CZ241">
        <v>0</v>
      </c>
      <c r="DA241">
        <v>1774666326.5</v>
      </c>
      <c r="DB241" t="s">
        <v>359</v>
      </c>
      <c r="DC241">
        <v>1774666322</v>
      </c>
      <c r="DD241">
        <v>1774666326.5</v>
      </c>
      <c r="DE241">
        <v>2</v>
      </c>
      <c r="DF241">
        <v>0.343</v>
      </c>
      <c r="DG241">
        <v>-0.026</v>
      </c>
      <c r="DH241">
        <v>-0.36</v>
      </c>
      <c r="DI241">
        <v>0.298</v>
      </c>
      <c r="DJ241">
        <v>420</v>
      </c>
      <c r="DK241">
        <v>22</v>
      </c>
      <c r="DL241">
        <v>0.17</v>
      </c>
      <c r="DM241">
        <v>0.02</v>
      </c>
      <c r="DN241">
        <v>-0.3868706341463415</v>
      </c>
      <c r="DO241">
        <v>0.09726204878048657</v>
      </c>
      <c r="DP241">
        <v>0.03421700225622836</v>
      </c>
      <c r="DQ241">
        <v>1</v>
      </c>
      <c r="DR241">
        <v>-0.01041561048780488</v>
      </c>
      <c r="DS241">
        <v>0.002462298397212528</v>
      </c>
      <c r="DT241">
        <v>0.0006748764452988964</v>
      </c>
      <c r="DU241">
        <v>1</v>
      </c>
      <c r="DV241">
        <v>2</v>
      </c>
      <c r="DW241">
        <v>2</v>
      </c>
      <c r="DX241" t="s">
        <v>360</v>
      </c>
      <c r="DY241">
        <v>3.13047</v>
      </c>
      <c r="DZ241">
        <v>2.80638</v>
      </c>
      <c r="EA241">
        <v>0.09975009999999999</v>
      </c>
      <c r="EB241">
        <v>0.099466</v>
      </c>
      <c r="EC241">
        <v>0.105855</v>
      </c>
      <c r="ED241">
        <v>0.105583</v>
      </c>
      <c r="EE241">
        <v>21148.7</v>
      </c>
      <c r="EF241">
        <v>27417.8</v>
      </c>
      <c r="EG241">
        <v>26447</v>
      </c>
      <c r="EH241">
        <v>32999</v>
      </c>
      <c r="EI241">
        <v>34929.2</v>
      </c>
      <c r="EJ241">
        <v>40309.1</v>
      </c>
      <c r="EK241">
        <v>41095.7</v>
      </c>
      <c r="EL241">
        <v>46058.2</v>
      </c>
      <c r="EM241">
        <v>2.0346</v>
      </c>
      <c r="EN241">
        <v>2.00017</v>
      </c>
      <c r="EO241">
        <v>0.104662</v>
      </c>
      <c r="EP241">
        <v>0</v>
      </c>
      <c r="EQ241">
        <v>25.5261</v>
      </c>
      <c r="ER241">
        <v>999.9</v>
      </c>
      <c r="ES241">
        <v>67.5</v>
      </c>
      <c r="ET241">
        <v>27.4</v>
      </c>
      <c r="EU241">
        <v>24.4835</v>
      </c>
      <c r="EV241">
        <v>60.8726</v>
      </c>
      <c r="EW241">
        <v>31.8229</v>
      </c>
      <c r="EX241">
        <v>1</v>
      </c>
      <c r="EY241">
        <v>0.293864</v>
      </c>
      <c r="EZ241">
        <v>0.388578</v>
      </c>
      <c r="FA241">
        <v>20.2784</v>
      </c>
      <c r="FB241">
        <v>5.18929</v>
      </c>
      <c r="FC241">
        <v>11.9441</v>
      </c>
      <c r="FD241">
        <v>4.95565</v>
      </c>
      <c r="FE241">
        <v>3.285</v>
      </c>
      <c r="FF241">
        <v>9999</v>
      </c>
      <c r="FG241">
        <v>9999</v>
      </c>
      <c r="FH241">
        <v>9999</v>
      </c>
      <c r="FI241">
        <v>999.9</v>
      </c>
      <c r="FJ241">
        <v>1.86127</v>
      </c>
      <c r="FK241">
        <v>1.86264</v>
      </c>
      <c r="FL241">
        <v>1.86005</v>
      </c>
      <c r="FM241">
        <v>1.85837</v>
      </c>
      <c r="FN241">
        <v>1.86214</v>
      </c>
      <c r="FO241">
        <v>1.85887</v>
      </c>
      <c r="FP241">
        <v>1.85791</v>
      </c>
      <c r="FQ241">
        <v>1.86081</v>
      </c>
      <c r="FR241">
        <v>0</v>
      </c>
      <c r="FS241">
        <v>0</v>
      </c>
      <c r="FT241">
        <v>0</v>
      </c>
      <c r="FU241">
        <v>4.5</v>
      </c>
      <c r="FV241" t="s">
        <v>361</v>
      </c>
      <c r="FW241" t="s">
        <v>362</v>
      </c>
      <c r="FX241" t="s">
        <v>363</v>
      </c>
      <c r="FY241" t="s">
        <v>364</v>
      </c>
      <c r="FZ241" t="s">
        <v>364</v>
      </c>
      <c r="GA241" t="s">
        <v>363</v>
      </c>
      <c r="GB241">
        <v>0</v>
      </c>
      <c r="GC241">
        <v>100</v>
      </c>
      <c r="GD241">
        <v>100</v>
      </c>
      <c r="GE241">
        <v>-0.361</v>
      </c>
      <c r="GF241">
        <v>0.2972</v>
      </c>
      <c r="GG241">
        <v>-1.589593225013521</v>
      </c>
      <c r="GH241">
        <v>0.00192992804097616</v>
      </c>
      <c r="GI241">
        <v>3.244687122451424E-06</v>
      </c>
      <c r="GJ241">
        <v>-2.087531120305573E-09</v>
      </c>
      <c r="GK241">
        <v>0.05776174702018427</v>
      </c>
      <c r="GL241">
        <v>0.005089068596103195</v>
      </c>
      <c r="GM241">
        <v>0.0003257216593697226</v>
      </c>
      <c r="GN241">
        <v>-1.562898368296355E-06</v>
      </c>
      <c r="GO241">
        <v>0</v>
      </c>
      <c r="GP241">
        <v>1257</v>
      </c>
      <c r="GQ241">
        <v>1</v>
      </c>
      <c r="GR241">
        <v>31</v>
      </c>
      <c r="GS241">
        <v>272.7</v>
      </c>
      <c r="GT241">
        <v>272.6</v>
      </c>
      <c r="GU241">
        <v>1.07788</v>
      </c>
      <c r="GV241">
        <v>2.38159</v>
      </c>
      <c r="GW241">
        <v>1.44775</v>
      </c>
      <c r="GX241">
        <v>2.20337</v>
      </c>
      <c r="GY241">
        <v>1.44653</v>
      </c>
      <c r="GZ241">
        <v>2.37183</v>
      </c>
      <c r="HA241">
        <v>33.2216</v>
      </c>
      <c r="HB241">
        <v>14.6924</v>
      </c>
      <c r="HC241">
        <v>18</v>
      </c>
      <c r="HD241">
        <v>531.742</v>
      </c>
      <c r="HE241">
        <v>522.922</v>
      </c>
      <c r="HF241">
        <v>24.9998</v>
      </c>
      <c r="HG241">
        <v>30.7439</v>
      </c>
      <c r="HH241">
        <v>30</v>
      </c>
      <c r="HI241">
        <v>31.097</v>
      </c>
      <c r="HJ241">
        <v>31.1035</v>
      </c>
      <c r="HK241">
        <v>21.5621</v>
      </c>
      <c r="HL241">
        <v>20.3331</v>
      </c>
      <c r="HM241">
        <v>100</v>
      </c>
      <c r="HN241">
        <v>25</v>
      </c>
      <c r="HO241">
        <v>420</v>
      </c>
      <c r="HP241">
        <v>21.5</v>
      </c>
      <c r="HQ241">
        <v>103.143</v>
      </c>
      <c r="HR241">
        <v>102.017</v>
      </c>
    </row>
    <row r="242" spans="1:226">
      <c r="A242">
        <v>224</v>
      </c>
      <c r="B242">
        <v>1774682688.5</v>
      </c>
      <c r="C242">
        <v>942.5</v>
      </c>
      <c r="D242" t="s">
        <v>810</v>
      </c>
      <c r="E242" t="s">
        <v>811</v>
      </c>
      <c r="F242">
        <v>5</v>
      </c>
      <c r="I242">
        <v>1774682685.6</v>
      </c>
      <c r="J242">
        <f>(K242)/1000</f>
        <v>0</v>
      </c>
      <c r="K242">
        <f>IF(BF242, AN242, AH242)</f>
        <v>0</v>
      </c>
      <c r="L242">
        <f>IF(BF242, AI242, AG242)</f>
        <v>0</v>
      </c>
      <c r="M242">
        <f>BH242 - IF(AU242&gt;1, L242*BB242*100.0/(AW242), 0)</f>
        <v>0</v>
      </c>
      <c r="N242">
        <f>((T242-J242/2)*M242-L242)/(T242+J242/2)</f>
        <v>0</v>
      </c>
      <c r="O242">
        <f>N242*(BO242+BP242)/1000.0</f>
        <v>0</v>
      </c>
      <c r="P242">
        <f>(BH242 - IF(AU242&gt;1, L242*BB242*100.0/(AW242), 0))*(BO242+BP242)/1000.0</f>
        <v>0</v>
      </c>
      <c r="Q242">
        <f>2.0/((1/S242-1/R242)+SIGN(S242)*SQRT((1/S242-1/R242)*(1/S242-1/R242) + 4*BC242/((BC242+1)*(BC242+1))*(2*1/S242*1/R242-1/R242*1/R242)))</f>
        <v>0</v>
      </c>
      <c r="R242">
        <f>IF(LEFT(BD242,1)&lt;&gt;"0",IF(LEFT(BD242,1)="1",3.0,BE242),$D$5+$E$5*(BV242*BO242/($K$5*1000))+$F$5*(BV242*BO242/($K$5*1000))*MAX(MIN(BB242,$J$5),$I$5)*MAX(MIN(BB242,$J$5),$I$5)+$G$5*MAX(MIN(BB242,$J$5),$I$5)*(BV242*BO242/($K$5*1000))+$H$5*(BV242*BO242/($K$5*1000))*(BV242*BO242/($K$5*1000)))</f>
        <v>0</v>
      </c>
      <c r="S242">
        <f>J242*(1000-(1000*0.61365*exp(17.502*W242/(240.97+W242))/(BO242+BP242)+BJ242)/2)/(1000*0.61365*exp(17.502*W242/(240.97+W242))/(BO242+BP242)-BJ242)</f>
        <v>0</v>
      </c>
      <c r="T242">
        <f>1/((BC242+1)/(Q242/1.6)+1/(R242/1.37)) + BC242/((BC242+1)/(Q242/1.6) + BC242/(R242/1.37))</f>
        <v>0</v>
      </c>
      <c r="U242">
        <f>(AX242*BA242)</f>
        <v>0</v>
      </c>
      <c r="V242">
        <f>(BQ242+(U242+2*0.95*5.67E-8*(((BQ242+$B$9)+273)^4-(BQ242+273)^4)-44100*J242)/(1.84*29.3*R242+8*0.95*5.67E-8*(BQ242+273)^3))</f>
        <v>0</v>
      </c>
      <c r="W242">
        <f>($C$9*BR242+$D$9*BS242+$E$9*V242)</f>
        <v>0</v>
      </c>
      <c r="X242">
        <f>0.61365*exp(17.502*W242/(240.97+W242))</f>
        <v>0</v>
      </c>
      <c r="Y242">
        <f>(Z242/AA242*100)</f>
        <v>0</v>
      </c>
      <c r="Z242">
        <f>BJ242*(BO242+BP242)/1000</f>
        <v>0</v>
      </c>
      <c r="AA242">
        <f>0.61365*exp(17.502*BQ242/(240.97+BQ242))</f>
        <v>0</v>
      </c>
      <c r="AB242">
        <f>(X242-BJ242*(BO242+BP242)/1000)</f>
        <v>0</v>
      </c>
      <c r="AC242">
        <f>(-J242*44100)</f>
        <v>0</v>
      </c>
      <c r="AD242">
        <f>2*29.3*R242*0.92*(BQ242-W242)</f>
        <v>0</v>
      </c>
      <c r="AE242">
        <f>2*0.95*5.67E-8*(((BQ242+$B$9)+273)^4-(W242+273)^4)</f>
        <v>0</v>
      </c>
      <c r="AF242">
        <f>U242+AE242+AC242+AD242</f>
        <v>0</v>
      </c>
      <c r="AG242">
        <f>BN242*AU242*(BI242-BH242*(1000-AU242*BK242)/(1000-AU242*BJ242))/(100*BB242)</f>
        <v>0</v>
      </c>
      <c r="AH242">
        <f>1000*BN242*AU242*(BJ242-BK242)/(100*BB242*(1000-AU242*BJ242))</f>
        <v>0</v>
      </c>
      <c r="AI242">
        <f>(AJ242 - AK242 - BO242*1E3/(8.314*(BQ242+273.15)) * AM242/BN242 * AL242) * BN242/(100*BB242) * (1000 - BK242)/1000</f>
        <v>0</v>
      </c>
      <c r="AJ242">
        <v>429.2250037950674</v>
      </c>
      <c r="AK242">
        <v>428.8494666666667</v>
      </c>
      <c r="AL242">
        <v>5.612592940550251E-06</v>
      </c>
      <c r="AM242">
        <v>61.35787655002243</v>
      </c>
      <c r="AN242">
        <f>(AP242 - AO242 + BO242*1E3/(8.314*(BQ242+273.15)) * AR242/BN242 * AQ242) * BN242/(100*BB242) * 1000/(1000 - AP242)</f>
        <v>0</v>
      </c>
      <c r="AO242">
        <v>21.51532009957092</v>
      </c>
      <c r="AP242">
        <v>21.50437482517484</v>
      </c>
      <c r="AQ242">
        <v>1.123805118692279E-06</v>
      </c>
      <c r="AR242">
        <v>91.88205700752289</v>
      </c>
      <c r="AS242">
        <v>0</v>
      </c>
      <c r="AT242">
        <v>0</v>
      </c>
      <c r="AU242">
        <f>IF(AS242*$H$15&gt;=AW242,1.0,(AW242/(AW242-AS242*$H$15)))</f>
        <v>0</v>
      </c>
      <c r="AV242">
        <f>(AU242-1)*100</f>
        <v>0</v>
      </c>
      <c r="AW242">
        <f>MAX(0,($B$15+$C$15*BV242)/(1+$D$15*BV242)*BO242/(BQ242+273)*$E$15)</f>
        <v>0</v>
      </c>
      <c r="AX242">
        <f>$B$13*BW242+$C$13*BX242+$F$13*CI242*(1-CL242)</f>
        <v>0</v>
      </c>
      <c r="AY242">
        <f>AX242*AZ242</f>
        <v>0</v>
      </c>
      <c r="AZ242">
        <f>($B$13*$D$11+$C$13*$D$11+$F$13*((CV242+CN242)/MAX(CV242+CN242+CW242, 0.1)*$I$11+CW242/MAX(CV242+CN242+CW242, 0.1)*$J$11))/($B$13+$C$13+$F$13)</f>
        <v>0</v>
      </c>
      <c r="BA242">
        <f>($B$13*$K$11+$C$13*$K$11+$F$13*((CV242+CN242)/MAX(CV242+CN242+CW242, 0.1)*$P$11+CW242/MAX(CV242+CN242+CW242, 0.1)*$Q$11))/($B$13+$C$13+$F$13)</f>
        <v>0</v>
      </c>
      <c r="BB242">
        <v>6</v>
      </c>
      <c r="BC242">
        <v>0.5</v>
      </c>
      <c r="BD242" t="s">
        <v>358</v>
      </c>
      <c r="BE242">
        <v>2</v>
      </c>
      <c r="BF242" t="b">
        <v>1</v>
      </c>
      <c r="BG242">
        <v>1774682685.6</v>
      </c>
      <c r="BH242">
        <v>419.6234000000001</v>
      </c>
      <c r="BI242">
        <v>419.9997</v>
      </c>
      <c r="BJ242">
        <v>21.50434</v>
      </c>
      <c r="BK242">
        <v>21.5167</v>
      </c>
      <c r="BL242">
        <v>419.9847</v>
      </c>
      <c r="BM242">
        <v>21.20706</v>
      </c>
      <c r="BN242">
        <v>499.9871</v>
      </c>
      <c r="BO242">
        <v>101.0199</v>
      </c>
      <c r="BP242">
        <v>0.09993459999999998</v>
      </c>
      <c r="BQ242">
        <v>26.53798</v>
      </c>
      <c r="BR242">
        <v>27.24069</v>
      </c>
      <c r="BS242">
        <v>999.9</v>
      </c>
      <c r="BT242">
        <v>0</v>
      </c>
      <c r="BU242">
        <v>0</v>
      </c>
      <c r="BV242">
        <v>10005.305</v>
      </c>
      <c r="BW242">
        <v>0</v>
      </c>
      <c r="BX242">
        <v>0.3833920000000001</v>
      </c>
      <c r="BY242">
        <v>-0.3761933</v>
      </c>
      <c r="BZ242">
        <v>428.8455</v>
      </c>
      <c r="CA242">
        <v>429.2352</v>
      </c>
      <c r="CB242">
        <v>-0.0123724</v>
      </c>
      <c r="CC242">
        <v>419.9997</v>
      </c>
      <c r="CD242">
        <v>21.5167</v>
      </c>
      <c r="CE242">
        <v>2.172368</v>
      </c>
      <c r="CF242">
        <v>2.173616</v>
      </c>
      <c r="CG242">
        <v>18.75997</v>
      </c>
      <c r="CH242">
        <v>18.76918</v>
      </c>
      <c r="CI242">
        <v>1199.995</v>
      </c>
      <c r="CJ242">
        <v>0</v>
      </c>
      <c r="CK242">
        <v>1</v>
      </c>
      <c r="CL242">
        <v>0</v>
      </c>
      <c r="CM242">
        <v>1.65411</v>
      </c>
      <c r="CN242">
        <v>0</v>
      </c>
      <c r="CO242">
        <v>63.83776</v>
      </c>
      <c r="CP242">
        <v>6138.769</v>
      </c>
      <c r="CQ242">
        <v>37</v>
      </c>
      <c r="CR242">
        <v>38.875</v>
      </c>
      <c r="CS242">
        <v>38</v>
      </c>
      <c r="CT242">
        <v>37.5</v>
      </c>
      <c r="CU242">
        <v>37.312</v>
      </c>
      <c r="CV242">
        <v>0</v>
      </c>
      <c r="CW242">
        <v>1199.995</v>
      </c>
      <c r="CX242">
        <v>0</v>
      </c>
      <c r="CY242">
        <v>1774682687</v>
      </c>
      <c r="CZ242">
        <v>0</v>
      </c>
      <c r="DA242">
        <v>1774666326.5</v>
      </c>
      <c r="DB242" t="s">
        <v>359</v>
      </c>
      <c r="DC242">
        <v>1774666322</v>
      </c>
      <c r="DD242">
        <v>1774666326.5</v>
      </c>
      <c r="DE242">
        <v>2</v>
      </c>
      <c r="DF242">
        <v>0.343</v>
      </c>
      <c r="DG242">
        <v>-0.026</v>
      </c>
      <c r="DH242">
        <v>-0.36</v>
      </c>
      <c r="DI242">
        <v>0.298</v>
      </c>
      <c r="DJ242">
        <v>420</v>
      </c>
      <c r="DK242">
        <v>22</v>
      </c>
      <c r="DL242">
        <v>0.17</v>
      </c>
      <c r="DM242">
        <v>0.02</v>
      </c>
      <c r="DN242">
        <v>-0.3745338499999999</v>
      </c>
      <c r="DO242">
        <v>-0.07308916322701681</v>
      </c>
      <c r="DP242">
        <v>0.02766708175662009</v>
      </c>
      <c r="DQ242">
        <v>1</v>
      </c>
      <c r="DR242">
        <v>-0.01070494575</v>
      </c>
      <c r="DS242">
        <v>-0.006145739774859256</v>
      </c>
      <c r="DT242">
        <v>0.001205042314775476</v>
      </c>
      <c r="DU242">
        <v>1</v>
      </c>
      <c r="DV242">
        <v>2</v>
      </c>
      <c r="DW242">
        <v>2</v>
      </c>
      <c r="DX242" t="s">
        <v>360</v>
      </c>
      <c r="DY242">
        <v>3.13051</v>
      </c>
      <c r="DZ242">
        <v>2.8065</v>
      </c>
      <c r="EA242">
        <v>0.0997497</v>
      </c>
      <c r="EB242">
        <v>0.09946389999999999</v>
      </c>
      <c r="EC242">
        <v>0.105854</v>
      </c>
      <c r="ED242">
        <v>0.105597</v>
      </c>
      <c r="EE242">
        <v>21148.6</v>
      </c>
      <c r="EF242">
        <v>27418</v>
      </c>
      <c r="EG242">
        <v>26446.9</v>
      </c>
      <c r="EH242">
        <v>32999</v>
      </c>
      <c r="EI242">
        <v>34929</v>
      </c>
      <c r="EJ242">
        <v>40308.7</v>
      </c>
      <c r="EK242">
        <v>41095.4</v>
      </c>
      <c r="EL242">
        <v>46058.4</v>
      </c>
      <c r="EM242">
        <v>2.03495</v>
      </c>
      <c r="EN242">
        <v>2.00012</v>
      </c>
      <c r="EO242">
        <v>0.104662</v>
      </c>
      <c r="EP242">
        <v>0</v>
      </c>
      <c r="EQ242">
        <v>25.5243</v>
      </c>
      <c r="ER242">
        <v>999.9</v>
      </c>
      <c r="ES242">
        <v>67.5</v>
      </c>
      <c r="ET242">
        <v>27.4</v>
      </c>
      <c r="EU242">
        <v>24.4842</v>
      </c>
      <c r="EV242">
        <v>60.9226</v>
      </c>
      <c r="EW242">
        <v>31.8029</v>
      </c>
      <c r="EX242">
        <v>1</v>
      </c>
      <c r="EY242">
        <v>0.293839</v>
      </c>
      <c r="EZ242">
        <v>0.387467</v>
      </c>
      <c r="FA242">
        <v>20.2784</v>
      </c>
      <c r="FB242">
        <v>5.18914</v>
      </c>
      <c r="FC242">
        <v>11.9441</v>
      </c>
      <c r="FD242">
        <v>4.95575</v>
      </c>
      <c r="FE242">
        <v>3.285</v>
      </c>
      <c r="FF242">
        <v>9999</v>
      </c>
      <c r="FG242">
        <v>9999</v>
      </c>
      <c r="FH242">
        <v>9999</v>
      </c>
      <c r="FI242">
        <v>999.9</v>
      </c>
      <c r="FJ242">
        <v>1.86127</v>
      </c>
      <c r="FK242">
        <v>1.86264</v>
      </c>
      <c r="FL242">
        <v>1.86005</v>
      </c>
      <c r="FM242">
        <v>1.85837</v>
      </c>
      <c r="FN242">
        <v>1.86216</v>
      </c>
      <c r="FO242">
        <v>1.8589</v>
      </c>
      <c r="FP242">
        <v>1.85791</v>
      </c>
      <c r="FQ242">
        <v>1.86081</v>
      </c>
      <c r="FR242">
        <v>0</v>
      </c>
      <c r="FS242">
        <v>0</v>
      </c>
      <c r="FT242">
        <v>0</v>
      </c>
      <c r="FU242">
        <v>4.5</v>
      </c>
      <c r="FV242" t="s">
        <v>361</v>
      </c>
      <c r="FW242" t="s">
        <v>362</v>
      </c>
      <c r="FX242" t="s">
        <v>363</v>
      </c>
      <c r="FY242" t="s">
        <v>364</v>
      </c>
      <c r="FZ242" t="s">
        <v>364</v>
      </c>
      <c r="GA242" t="s">
        <v>363</v>
      </c>
      <c r="GB242">
        <v>0</v>
      </c>
      <c r="GC242">
        <v>100</v>
      </c>
      <c r="GD242">
        <v>100</v>
      </c>
      <c r="GE242">
        <v>-0.361</v>
      </c>
      <c r="GF242">
        <v>0.2973</v>
      </c>
      <c r="GG242">
        <v>-1.589593225013521</v>
      </c>
      <c r="GH242">
        <v>0.00192992804097616</v>
      </c>
      <c r="GI242">
        <v>3.244687122451424E-06</v>
      </c>
      <c r="GJ242">
        <v>-2.087531120305573E-09</v>
      </c>
      <c r="GK242">
        <v>0.05776174702018427</v>
      </c>
      <c r="GL242">
        <v>0.005089068596103195</v>
      </c>
      <c r="GM242">
        <v>0.0003257216593697226</v>
      </c>
      <c r="GN242">
        <v>-1.562898368296355E-06</v>
      </c>
      <c r="GO242">
        <v>0</v>
      </c>
      <c r="GP242">
        <v>1257</v>
      </c>
      <c r="GQ242">
        <v>1</v>
      </c>
      <c r="GR242">
        <v>31</v>
      </c>
      <c r="GS242">
        <v>272.8</v>
      </c>
      <c r="GT242">
        <v>272.7</v>
      </c>
      <c r="GU242">
        <v>1.07788</v>
      </c>
      <c r="GV242">
        <v>2.3877</v>
      </c>
      <c r="GW242">
        <v>1.44775</v>
      </c>
      <c r="GX242">
        <v>2.20337</v>
      </c>
      <c r="GY242">
        <v>1.44653</v>
      </c>
      <c r="GZ242">
        <v>2.36694</v>
      </c>
      <c r="HA242">
        <v>33.2216</v>
      </c>
      <c r="HB242">
        <v>14.6924</v>
      </c>
      <c r="HC242">
        <v>18</v>
      </c>
      <c r="HD242">
        <v>531.9829999999999</v>
      </c>
      <c r="HE242">
        <v>522.889</v>
      </c>
      <c r="HF242">
        <v>24.9997</v>
      </c>
      <c r="HG242">
        <v>30.7439</v>
      </c>
      <c r="HH242">
        <v>30.0002</v>
      </c>
      <c r="HI242">
        <v>31.0994</v>
      </c>
      <c r="HJ242">
        <v>31.1035</v>
      </c>
      <c r="HK242">
        <v>21.5609</v>
      </c>
      <c r="HL242">
        <v>20.3331</v>
      </c>
      <c r="HM242">
        <v>100</v>
      </c>
      <c r="HN242">
        <v>25</v>
      </c>
      <c r="HO242">
        <v>420</v>
      </c>
      <c r="HP242">
        <v>21.5</v>
      </c>
      <c r="HQ242">
        <v>103.142</v>
      </c>
      <c r="HR242">
        <v>102.018</v>
      </c>
    </row>
    <row r="243" spans="1:226">
      <c r="A243">
        <v>225</v>
      </c>
      <c r="B243">
        <v>1774682692.5</v>
      </c>
      <c r="C243">
        <v>946.5</v>
      </c>
      <c r="D243" t="s">
        <v>812</v>
      </c>
      <c r="E243" t="s">
        <v>813</v>
      </c>
      <c r="F243">
        <v>5</v>
      </c>
      <c r="I243">
        <v>1774682689.6</v>
      </c>
      <c r="J243">
        <f>(K243)/1000</f>
        <v>0</v>
      </c>
      <c r="K243">
        <f>IF(BF243, AN243, AH243)</f>
        <v>0</v>
      </c>
      <c r="L243">
        <f>IF(BF243, AI243, AG243)</f>
        <v>0</v>
      </c>
      <c r="M243">
        <f>BH243 - IF(AU243&gt;1, L243*BB243*100.0/(AW243), 0)</f>
        <v>0</v>
      </c>
      <c r="N243">
        <f>((T243-J243/2)*M243-L243)/(T243+J243/2)</f>
        <v>0</v>
      </c>
      <c r="O243">
        <f>N243*(BO243+BP243)/1000.0</f>
        <v>0</v>
      </c>
      <c r="P243">
        <f>(BH243 - IF(AU243&gt;1, L243*BB243*100.0/(AW243), 0))*(BO243+BP243)/1000.0</f>
        <v>0</v>
      </c>
      <c r="Q243">
        <f>2.0/((1/S243-1/R243)+SIGN(S243)*SQRT((1/S243-1/R243)*(1/S243-1/R243) + 4*BC243/((BC243+1)*(BC243+1))*(2*1/S243*1/R243-1/R243*1/R243)))</f>
        <v>0</v>
      </c>
      <c r="R243">
        <f>IF(LEFT(BD243,1)&lt;&gt;"0",IF(LEFT(BD243,1)="1",3.0,BE243),$D$5+$E$5*(BV243*BO243/($K$5*1000))+$F$5*(BV243*BO243/($K$5*1000))*MAX(MIN(BB243,$J$5),$I$5)*MAX(MIN(BB243,$J$5),$I$5)+$G$5*MAX(MIN(BB243,$J$5),$I$5)*(BV243*BO243/($K$5*1000))+$H$5*(BV243*BO243/($K$5*1000))*(BV243*BO243/($K$5*1000)))</f>
        <v>0</v>
      </c>
      <c r="S243">
        <f>J243*(1000-(1000*0.61365*exp(17.502*W243/(240.97+W243))/(BO243+BP243)+BJ243)/2)/(1000*0.61365*exp(17.502*W243/(240.97+W243))/(BO243+BP243)-BJ243)</f>
        <v>0</v>
      </c>
      <c r="T243">
        <f>1/((BC243+1)/(Q243/1.6)+1/(R243/1.37)) + BC243/((BC243+1)/(Q243/1.6) + BC243/(R243/1.37))</f>
        <v>0</v>
      </c>
      <c r="U243">
        <f>(AX243*BA243)</f>
        <v>0</v>
      </c>
      <c r="V243">
        <f>(BQ243+(U243+2*0.95*5.67E-8*(((BQ243+$B$9)+273)^4-(BQ243+273)^4)-44100*J243)/(1.84*29.3*R243+8*0.95*5.67E-8*(BQ243+273)^3))</f>
        <v>0</v>
      </c>
      <c r="W243">
        <f>($C$9*BR243+$D$9*BS243+$E$9*V243)</f>
        <v>0</v>
      </c>
      <c r="X243">
        <f>0.61365*exp(17.502*W243/(240.97+W243))</f>
        <v>0</v>
      </c>
      <c r="Y243">
        <f>(Z243/AA243*100)</f>
        <v>0</v>
      </c>
      <c r="Z243">
        <f>BJ243*(BO243+BP243)/1000</f>
        <v>0</v>
      </c>
      <c r="AA243">
        <f>0.61365*exp(17.502*BQ243/(240.97+BQ243))</f>
        <v>0</v>
      </c>
      <c r="AB243">
        <f>(X243-BJ243*(BO243+BP243)/1000)</f>
        <v>0</v>
      </c>
      <c r="AC243">
        <f>(-J243*44100)</f>
        <v>0</v>
      </c>
      <c r="AD243">
        <f>2*29.3*R243*0.92*(BQ243-W243)</f>
        <v>0</v>
      </c>
      <c r="AE243">
        <f>2*0.95*5.67E-8*(((BQ243+$B$9)+273)^4-(W243+273)^4)</f>
        <v>0</v>
      </c>
      <c r="AF243">
        <f>U243+AE243+AC243+AD243</f>
        <v>0</v>
      </c>
      <c r="AG243">
        <f>BN243*AU243*(BI243-BH243*(1000-AU243*BK243)/(1000-AU243*BJ243))/(100*BB243)</f>
        <v>0</v>
      </c>
      <c r="AH243">
        <f>1000*BN243*AU243*(BJ243-BK243)/(100*BB243*(1000-AU243*BJ243))</f>
        <v>0</v>
      </c>
      <c r="AI243">
        <f>(AJ243 - AK243 - BO243*1E3/(8.314*(BQ243+273.15)) * AM243/BN243 * AL243) * BN243/(100*BB243) * (1000 - BK243)/1000</f>
        <v>0</v>
      </c>
      <c r="AJ243">
        <v>429.2512802343038</v>
      </c>
      <c r="AK243">
        <v>428.8156606060604</v>
      </c>
      <c r="AL243">
        <v>-1.600625432905793E-05</v>
      </c>
      <c r="AM243">
        <v>61.35787655002243</v>
      </c>
      <c r="AN243">
        <f>(AP243 - AO243 + BO243*1E3/(8.314*(BQ243+273.15)) * AR243/BN243 * AQ243) * BN243/(100*BB243) * 1000/(1000 - AP243)</f>
        <v>0</v>
      </c>
      <c r="AO243">
        <v>21.51958559020246</v>
      </c>
      <c r="AP243">
        <v>21.50594265734266</v>
      </c>
      <c r="AQ243">
        <v>-1.08762290158021E-06</v>
      </c>
      <c r="AR243">
        <v>91.88205700752289</v>
      </c>
      <c r="AS243">
        <v>0</v>
      </c>
      <c r="AT243">
        <v>0</v>
      </c>
      <c r="AU243">
        <f>IF(AS243*$H$15&gt;=AW243,1.0,(AW243/(AW243-AS243*$H$15)))</f>
        <v>0</v>
      </c>
      <c r="AV243">
        <f>(AU243-1)*100</f>
        <v>0</v>
      </c>
      <c r="AW243">
        <f>MAX(0,($B$15+$C$15*BV243)/(1+$D$15*BV243)*BO243/(BQ243+273)*$E$15)</f>
        <v>0</v>
      </c>
      <c r="AX243">
        <f>$B$13*BW243+$C$13*BX243+$F$13*CI243*(1-CL243)</f>
        <v>0</v>
      </c>
      <c r="AY243">
        <f>AX243*AZ243</f>
        <v>0</v>
      </c>
      <c r="AZ243">
        <f>($B$13*$D$11+$C$13*$D$11+$F$13*((CV243+CN243)/MAX(CV243+CN243+CW243, 0.1)*$I$11+CW243/MAX(CV243+CN243+CW243, 0.1)*$J$11))/($B$13+$C$13+$F$13)</f>
        <v>0</v>
      </c>
      <c r="BA243">
        <f>($B$13*$K$11+$C$13*$K$11+$F$13*((CV243+CN243)/MAX(CV243+CN243+CW243, 0.1)*$P$11+CW243/MAX(CV243+CN243+CW243, 0.1)*$Q$11))/($B$13+$C$13+$F$13)</f>
        <v>0</v>
      </c>
      <c r="BB243">
        <v>6</v>
      </c>
      <c r="BC243">
        <v>0.5</v>
      </c>
      <c r="BD243" t="s">
        <v>358</v>
      </c>
      <c r="BE243">
        <v>2</v>
      </c>
      <c r="BF243" t="b">
        <v>1</v>
      </c>
      <c r="BG243">
        <v>1774682689.6</v>
      </c>
      <c r="BH243">
        <v>419.6138000000001</v>
      </c>
      <c r="BI243">
        <v>420.0115</v>
      </c>
      <c r="BJ243">
        <v>21.5047</v>
      </c>
      <c r="BK243">
        <v>21.51986</v>
      </c>
      <c r="BL243">
        <v>419.9751</v>
      </c>
      <c r="BM243">
        <v>21.20741</v>
      </c>
      <c r="BN243">
        <v>500.0452</v>
      </c>
      <c r="BO243">
        <v>101.019</v>
      </c>
      <c r="BP243">
        <v>0.10006502</v>
      </c>
      <c r="BQ243">
        <v>26.53733</v>
      </c>
      <c r="BR243">
        <v>27.23949</v>
      </c>
      <c r="BS243">
        <v>999.9</v>
      </c>
      <c r="BT243">
        <v>0</v>
      </c>
      <c r="BU243">
        <v>0</v>
      </c>
      <c r="BV243">
        <v>9999.983000000002</v>
      </c>
      <c r="BW243">
        <v>0</v>
      </c>
      <c r="BX243">
        <v>0.3833920000000001</v>
      </c>
      <c r="BY243">
        <v>-0.3977296</v>
      </c>
      <c r="BZ243">
        <v>428.8356</v>
      </c>
      <c r="CA243">
        <v>429.2488</v>
      </c>
      <c r="CB243">
        <v>-0.0151636</v>
      </c>
      <c r="CC243">
        <v>420.0115</v>
      </c>
      <c r="CD243">
        <v>21.51986</v>
      </c>
      <c r="CE243">
        <v>2.172382</v>
      </c>
      <c r="CF243">
        <v>2.173915</v>
      </c>
      <c r="CG243">
        <v>18.7601</v>
      </c>
      <c r="CH243">
        <v>18.77137</v>
      </c>
      <c r="CI243">
        <v>1199.995</v>
      </c>
      <c r="CJ243">
        <v>0</v>
      </c>
      <c r="CK243">
        <v>1</v>
      </c>
      <c r="CL243">
        <v>0</v>
      </c>
      <c r="CM243">
        <v>1.68448</v>
      </c>
      <c r="CN243">
        <v>0</v>
      </c>
      <c r="CO243">
        <v>63.85409</v>
      </c>
      <c r="CP243">
        <v>6138.77</v>
      </c>
      <c r="CQ243">
        <v>37</v>
      </c>
      <c r="CR243">
        <v>38.875</v>
      </c>
      <c r="CS243">
        <v>37.9811</v>
      </c>
      <c r="CT243">
        <v>37.5</v>
      </c>
      <c r="CU243">
        <v>37.312</v>
      </c>
      <c r="CV243">
        <v>0</v>
      </c>
      <c r="CW243">
        <v>1199.995</v>
      </c>
      <c r="CX243">
        <v>0</v>
      </c>
      <c r="CY243">
        <v>1774682690.6</v>
      </c>
      <c r="CZ243">
        <v>0</v>
      </c>
      <c r="DA243">
        <v>1774666326.5</v>
      </c>
      <c r="DB243" t="s">
        <v>359</v>
      </c>
      <c r="DC243">
        <v>1774666322</v>
      </c>
      <c r="DD243">
        <v>1774666326.5</v>
      </c>
      <c r="DE243">
        <v>2</v>
      </c>
      <c r="DF243">
        <v>0.343</v>
      </c>
      <c r="DG243">
        <v>-0.026</v>
      </c>
      <c r="DH243">
        <v>-0.36</v>
      </c>
      <c r="DI243">
        <v>0.298</v>
      </c>
      <c r="DJ243">
        <v>420</v>
      </c>
      <c r="DK243">
        <v>22</v>
      </c>
      <c r="DL243">
        <v>0.17</v>
      </c>
      <c r="DM243">
        <v>0.02</v>
      </c>
      <c r="DN243">
        <v>-0.380104075</v>
      </c>
      <c r="DO243">
        <v>-0.1684813846153841</v>
      </c>
      <c r="DP243">
        <v>0.02843625853851689</v>
      </c>
      <c r="DQ243">
        <v>0</v>
      </c>
      <c r="DR243">
        <v>-0.01167926475</v>
      </c>
      <c r="DS243">
        <v>-0.01932777422138833</v>
      </c>
      <c r="DT243">
        <v>0.002200868213145653</v>
      </c>
      <c r="DU243">
        <v>1</v>
      </c>
      <c r="DV243">
        <v>1</v>
      </c>
      <c r="DW243">
        <v>2</v>
      </c>
      <c r="DX243" t="s">
        <v>367</v>
      </c>
      <c r="DY243">
        <v>3.13049</v>
      </c>
      <c r="DZ243">
        <v>2.80652</v>
      </c>
      <c r="EA243">
        <v>0.09974619999999999</v>
      </c>
      <c r="EB243">
        <v>0.0994676</v>
      </c>
      <c r="EC243">
        <v>0.10586</v>
      </c>
      <c r="ED243">
        <v>0.105598</v>
      </c>
      <c r="EE243">
        <v>21148.6</v>
      </c>
      <c r="EF243">
        <v>27417.9</v>
      </c>
      <c r="EG243">
        <v>26446.8</v>
      </c>
      <c r="EH243">
        <v>32999.2</v>
      </c>
      <c r="EI243">
        <v>34928.7</v>
      </c>
      <c r="EJ243">
        <v>40308.5</v>
      </c>
      <c r="EK243">
        <v>41095.4</v>
      </c>
      <c r="EL243">
        <v>46058.1</v>
      </c>
      <c r="EM243">
        <v>2.03472</v>
      </c>
      <c r="EN243">
        <v>2.00025</v>
      </c>
      <c r="EO243">
        <v>0.104886</v>
      </c>
      <c r="EP243">
        <v>0</v>
      </c>
      <c r="EQ243">
        <v>25.524</v>
      </c>
      <c r="ER243">
        <v>999.9</v>
      </c>
      <c r="ES243">
        <v>67.5</v>
      </c>
      <c r="ET243">
        <v>27.4</v>
      </c>
      <c r="EU243">
        <v>24.4826</v>
      </c>
      <c r="EV243">
        <v>61.1526</v>
      </c>
      <c r="EW243">
        <v>31.7388</v>
      </c>
      <c r="EX243">
        <v>1</v>
      </c>
      <c r="EY243">
        <v>0.294029</v>
      </c>
      <c r="EZ243">
        <v>0.38674</v>
      </c>
      <c r="FA243">
        <v>20.2784</v>
      </c>
      <c r="FB243">
        <v>5.18914</v>
      </c>
      <c r="FC243">
        <v>11.9441</v>
      </c>
      <c r="FD243">
        <v>4.95575</v>
      </c>
      <c r="FE243">
        <v>3.285</v>
      </c>
      <c r="FF243">
        <v>9999</v>
      </c>
      <c r="FG243">
        <v>9999</v>
      </c>
      <c r="FH243">
        <v>9999</v>
      </c>
      <c r="FI243">
        <v>999.9</v>
      </c>
      <c r="FJ243">
        <v>1.86127</v>
      </c>
      <c r="FK243">
        <v>1.86264</v>
      </c>
      <c r="FL243">
        <v>1.86005</v>
      </c>
      <c r="FM243">
        <v>1.85837</v>
      </c>
      <c r="FN243">
        <v>1.86214</v>
      </c>
      <c r="FO243">
        <v>1.85887</v>
      </c>
      <c r="FP243">
        <v>1.85791</v>
      </c>
      <c r="FQ243">
        <v>1.86081</v>
      </c>
      <c r="FR243">
        <v>0</v>
      </c>
      <c r="FS243">
        <v>0</v>
      </c>
      <c r="FT243">
        <v>0</v>
      </c>
      <c r="FU243">
        <v>4.5</v>
      </c>
      <c r="FV243" t="s">
        <v>361</v>
      </c>
      <c r="FW243" t="s">
        <v>362</v>
      </c>
      <c r="FX243" t="s">
        <v>363</v>
      </c>
      <c r="FY243" t="s">
        <v>364</v>
      </c>
      <c r="FZ243" t="s">
        <v>364</v>
      </c>
      <c r="GA243" t="s">
        <v>363</v>
      </c>
      <c r="GB243">
        <v>0</v>
      </c>
      <c r="GC243">
        <v>100</v>
      </c>
      <c r="GD243">
        <v>100</v>
      </c>
      <c r="GE243">
        <v>-0.361</v>
      </c>
      <c r="GF243">
        <v>0.2973</v>
      </c>
      <c r="GG243">
        <v>-1.589593225013521</v>
      </c>
      <c r="GH243">
        <v>0.00192992804097616</v>
      </c>
      <c r="GI243">
        <v>3.244687122451424E-06</v>
      </c>
      <c r="GJ243">
        <v>-2.087531120305573E-09</v>
      </c>
      <c r="GK243">
        <v>0.05776174702018427</v>
      </c>
      <c r="GL243">
        <v>0.005089068596103195</v>
      </c>
      <c r="GM243">
        <v>0.0003257216593697226</v>
      </c>
      <c r="GN243">
        <v>-1.562898368296355E-06</v>
      </c>
      <c r="GO243">
        <v>0</v>
      </c>
      <c r="GP243">
        <v>1257</v>
      </c>
      <c r="GQ243">
        <v>1</v>
      </c>
      <c r="GR243">
        <v>31</v>
      </c>
      <c r="GS243">
        <v>272.8</v>
      </c>
      <c r="GT243">
        <v>272.8</v>
      </c>
      <c r="GU243">
        <v>1.07788</v>
      </c>
      <c r="GV243">
        <v>2.39258</v>
      </c>
      <c r="GW243">
        <v>1.44775</v>
      </c>
      <c r="GX243">
        <v>2.20337</v>
      </c>
      <c r="GY243">
        <v>1.44653</v>
      </c>
      <c r="GZ243">
        <v>2.323</v>
      </c>
      <c r="HA243">
        <v>33.2216</v>
      </c>
      <c r="HB243">
        <v>14.6924</v>
      </c>
      <c r="HC243">
        <v>18</v>
      </c>
      <c r="HD243">
        <v>531.8440000000001</v>
      </c>
      <c r="HE243">
        <v>522.973</v>
      </c>
      <c r="HF243">
        <v>24.9997</v>
      </c>
      <c r="HG243">
        <v>30.7439</v>
      </c>
      <c r="HH243">
        <v>30.0001</v>
      </c>
      <c r="HI243">
        <v>31.0997</v>
      </c>
      <c r="HJ243">
        <v>31.1035</v>
      </c>
      <c r="HK243">
        <v>21.5615</v>
      </c>
      <c r="HL243">
        <v>20.3331</v>
      </c>
      <c r="HM243">
        <v>100</v>
      </c>
      <c r="HN243">
        <v>25</v>
      </c>
      <c r="HO243">
        <v>420</v>
      </c>
      <c r="HP243">
        <v>21.5</v>
      </c>
      <c r="HQ243">
        <v>103.142</v>
      </c>
      <c r="HR243">
        <v>102.017</v>
      </c>
    </row>
    <row r="244" spans="1:226">
      <c r="A244">
        <v>226</v>
      </c>
      <c r="B244">
        <v>1774682696.5</v>
      </c>
      <c r="C244">
        <v>950.5</v>
      </c>
      <c r="D244" t="s">
        <v>814</v>
      </c>
      <c r="E244" t="s">
        <v>815</v>
      </c>
      <c r="F244">
        <v>5</v>
      </c>
      <c r="I244">
        <v>1774682693.6</v>
      </c>
      <c r="J244">
        <f>(K244)/1000</f>
        <v>0</v>
      </c>
      <c r="K244">
        <f>IF(BF244, AN244, AH244)</f>
        <v>0</v>
      </c>
      <c r="L244">
        <f>IF(BF244, AI244, AG244)</f>
        <v>0</v>
      </c>
      <c r="M244">
        <f>BH244 - IF(AU244&gt;1, L244*BB244*100.0/(AW244), 0)</f>
        <v>0</v>
      </c>
      <c r="N244">
        <f>((T244-J244/2)*M244-L244)/(T244+J244/2)</f>
        <v>0</v>
      </c>
      <c r="O244">
        <f>N244*(BO244+BP244)/1000.0</f>
        <v>0</v>
      </c>
      <c r="P244">
        <f>(BH244 - IF(AU244&gt;1, L244*BB244*100.0/(AW244), 0))*(BO244+BP244)/1000.0</f>
        <v>0</v>
      </c>
      <c r="Q244">
        <f>2.0/((1/S244-1/R244)+SIGN(S244)*SQRT((1/S244-1/R244)*(1/S244-1/R244) + 4*BC244/((BC244+1)*(BC244+1))*(2*1/S244*1/R244-1/R244*1/R244)))</f>
        <v>0</v>
      </c>
      <c r="R244">
        <f>IF(LEFT(BD244,1)&lt;&gt;"0",IF(LEFT(BD244,1)="1",3.0,BE244),$D$5+$E$5*(BV244*BO244/($K$5*1000))+$F$5*(BV244*BO244/($K$5*1000))*MAX(MIN(BB244,$J$5),$I$5)*MAX(MIN(BB244,$J$5),$I$5)+$G$5*MAX(MIN(BB244,$J$5),$I$5)*(BV244*BO244/($K$5*1000))+$H$5*(BV244*BO244/($K$5*1000))*(BV244*BO244/($K$5*1000)))</f>
        <v>0</v>
      </c>
      <c r="S244">
        <f>J244*(1000-(1000*0.61365*exp(17.502*W244/(240.97+W244))/(BO244+BP244)+BJ244)/2)/(1000*0.61365*exp(17.502*W244/(240.97+W244))/(BO244+BP244)-BJ244)</f>
        <v>0</v>
      </c>
      <c r="T244">
        <f>1/((BC244+1)/(Q244/1.6)+1/(R244/1.37)) + BC244/((BC244+1)/(Q244/1.6) + BC244/(R244/1.37))</f>
        <v>0</v>
      </c>
      <c r="U244">
        <f>(AX244*BA244)</f>
        <v>0</v>
      </c>
      <c r="V244">
        <f>(BQ244+(U244+2*0.95*5.67E-8*(((BQ244+$B$9)+273)^4-(BQ244+273)^4)-44100*J244)/(1.84*29.3*R244+8*0.95*5.67E-8*(BQ244+273)^3))</f>
        <v>0</v>
      </c>
      <c r="W244">
        <f>($C$9*BR244+$D$9*BS244+$E$9*V244)</f>
        <v>0</v>
      </c>
      <c r="X244">
        <f>0.61365*exp(17.502*W244/(240.97+W244))</f>
        <v>0</v>
      </c>
      <c r="Y244">
        <f>(Z244/AA244*100)</f>
        <v>0</v>
      </c>
      <c r="Z244">
        <f>BJ244*(BO244+BP244)/1000</f>
        <v>0</v>
      </c>
      <c r="AA244">
        <f>0.61365*exp(17.502*BQ244/(240.97+BQ244))</f>
        <v>0</v>
      </c>
      <c r="AB244">
        <f>(X244-BJ244*(BO244+BP244)/1000)</f>
        <v>0</v>
      </c>
      <c r="AC244">
        <f>(-J244*44100)</f>
        <v>0</v>
      </c>
      <c r="AD244">
        <f>2*29.3*R244*0.92*(BQ244-W244)</f>
        <v>0</v>
      </c>
      <c r="AE244">
        <f>2*0.95*5.67E-8*(((BQ244+$B$9)+273)^4-(W244+273)^4)</f>
        <v>0</v>
      </c>
      <c r="AF244">
        <f>U244+AE244+AC244+AD244</f>
        <v>0</v>
      </c>
      <c r="AG244">
        <f>BN244*AU244*(BI244-BH244*(1000-AU244*BK244)/(1000-AU244*BJ244))/(100*BB244)</f>
        <v>0</v>
      </c>
      <c r="AH244">
        <f>1000*BN244*AU244*(BJ244-BK244)/(100*BB244*(1000-AU244*BJ244))</f>
        <v>0</v>
      </c>
      <c r="AI244">
        <f>(AJ244 - AK244 - BO244*1E3/(8.314*(BQ244+273.15)) * AM244/BN244 * AL244) * BN244/(100*BB244) * (1000 - BK244)/1000</f>
        <v>0</v>
      </c>
      <c r="AJ244">
        <v>429.2263729672488</v>
      </c>
      <c r="AK244">
        <v>428.8301696969694</v>
      </c>
      <c r="AL244">
        <v>6.252782334333875E-06</v>
      </c>
      <c r="AM244">
        <v>61.35787655002243</v>
      </c>
      <c r="AN244">
        <f>(AP244 - AO244 + BO244*1E3/(8.314*(BQ244+273.15)) * AR244/BN244 * AQ244) * BN244/(100*BB244) * 1000/(1000 - AP244)</f>
        <v>0</v>
      </c>
      <c r="AO244">
        <v>21.52000025571613</v>
      </c>
      <c r="AP244">
        <v>21.50635664335665</v>
      </c>
      <c r="AQ244">
        <v>2.354503338471962E-06</v>
      </c>
      <c r="AR244">
        <v>91.88205700752289</v>
      </c>
      <c r="AS244">
        <v>0</v>
      </c>
      <c r="AT244">
        <v>0</v>
      </c>
      <c r="AU244">
        <f>IF(AS244*$H$15&gt;=AW244,1.0,(AW244/(AW244-AS244*$H$15)))</f>
        <v>0</v>
      </c>
      <c r="AV244">
        <f>(AU244-1)*100</f>
        <v>0</v>
      </c>
      <c r="AW244">
        <f>MAX(0,($B$15+$C$15*BV244)/(1+$D$15*BV244)*BO244/(BQ244+273)*$E$15)</f>
        <v>0</v>
      </c>
      <c r="AX244">
        <f>$B$13*BW244+$C$13*BX244+$F$13*CI244*(1-CL244)</f>
        <v>0</v>
      </c>
      <c r="AY244">
        <f>AX244*AZ244</f>
        <v>0</v>
      </c>
      <c r="AZ244">
        <f>($B$13*$D$11+$C$13*$D$11+$F$13*((CV244+CN244)/MAX(CV244+CN244+CW244, 0.1)*$I$11+CW244/MAX(CV244+CN244+CW244, 0.1)*$J$11))/($B$13+$C$13+$F$13)</f>
        <v>0</v>
      </c>
      <c r="BA244">
        <f>($B$13*$K$11+$C$13*$K$11+$F$13*((CV244+CN244)/MAX(CV244+CN244+CW244, 0.1)*$P$11+CW244/MAX(CV244+CN244+CW244, 0.1)*$Q$11))/($B$13+$C$13+$F$13)</f>
        <v>0</v>
      </c>
      <c r="BB244">
        <v>6</v>
      </c>
      <c r="BC244">
        <v>0.5</v>
      </c>
      <c r="BD244" t="s">
        <v>358</v>
      </c>
      <c r="BE244">
        <v>2</v>
      </c>
      <c r="BF244" t="b">
        <v>1</v>
      </c>
      <c r="BG244">
        <v>1774682693.6</v>
      </c>
      <c r="BH244">
        <v>419.5986</v>
      </c>
      <c r="BI244">
        <v>420.0043000000001</v>
      </c>
      <c r="BJ244">
        <v>21.50646</v>
      </c>
      <c r="BK244">
        <v>21.51937</v>
      </c>
      <c r="BL244">
        <v>419.96</v>
      </c>
      <c r="BM244">
        <v>21.20914</v>
      </c>
      <c r="BN244">
        <v>500.0310000000001</v>
      </c>
      <c r="BO244">
        <v>101.0199</v>
      </c>
      <c r="BP244">
        <v>0.1000993</v>
      </c>
      <c r="BQ244">
        <v>26.53421</v>
      </c>
      <c r="BR244">
        <v>27.22682</v>
      </c>
      <c r="BS244">
        <v>999.9</v>
      </c>
      <c r="BT244">
        <v>0</v>
      </c>
      <c r="BU244">
        <v>0</v>
      </c>
      <c r="BV244">
        <v>9984.682999999999</v>
      </c>
      <c r="BW244">
        <v>0</v>
      </c>
      <c r="BX244">
        <v>0.3833920000000001</v>
      </c>
      <c r="BY244">
        <v>-0.4056793</v>
      </c>
      <c r="BZ244">
        <v>428.821</v>
      </c>
      <c r="CA244">
        <v>429.2414000000001</v>
      </c>
      <c r="CB244">
        <v>-0.01291732</v>
      </c>
      <c r="CC244">
        <v>420.0043000000001</v>
      </c>
      <c r="CD244">
        <v>21.51937</v>
      </c>
      <c r="CE244">
        <v>2.17258</v>
      </c>
      <c r="CF244">
        <v>2.173886</v>
      </c>
      <c r="CG244">
        <v>18.76155</v>
      </c>
      <c r="CH244">
        <v>18.77115</v>
      </c>
      <c r="CI244">
        <v>1035.3643</v>
      </c>
      <c r="CJ244">
        <v>0</v>
      </c>
      <c r="CK244">
        <v>1</v>
      </c>
      <c r="CL244">
        <v>0</v>
      </c>
      <c r="CM244">
        <v>1.74678</v>
      </c>
      <c r="CN244">
        <v>0</v>
      </c>
      <c r="CO244">
        <v>55.32153000000001</v>
      </c>
      <c r="CP244">
        <v>5296.581000000001</v>
      </c>
      <c r="CQ244">
        <v>37</v>
      </c>
      <c r="CR244">
        <v>38.875</v>
      </c>
      <c r="CS244">
        <v>37.937</v>
      </c>
      <c r="CT244">
        <v>37.5</v>
      </c>
      <c r="CU244">
        <v>37.312</v>
      </c>
      <c r="CV244">
        <v>0</v>
      </c>
      <c r="CW244">
        <v>1035.366</v>
      </c>
      <c r="CX244">
        <v>0</v>
      </c>
      <c r="CY244">
        <v>1774682694.8</v>
      </c>
      <c r="CZ244">
        <v>0</v>
      </c>
      <c r="DA244">
        <v>1774666326.5</v>
      </c>
      <c r="DB244" t="s">
        <v>359</v>
      </c>
      <c r="DC244">
        <v>1774666322</v>
      </c>
      <c r="DD244">
        <v>1774666326.5</v>
      </c>
      <c r="DE244">
        <v>2</v>
      </c>
      <c r="DF244">
        <v>0.343</v>
      </c>
      <c r="DG244">
        <v>-0.026</v>
      </c>
      <c r="DH244">
        <v>-0.36</v>
      </c>
      <c r="DI244">
        <v>0.298</v>
      </c>
      <c r="DJ244">
        <v>420</v>
      </c>
      <c r="DK244">
        <v>22</v>
      </c>
      <c r="DL244">
        <v>0.17</v>
      </c>
      <c r="DM244">
        <v>0.02</v>
      </c>
      <c r="DN244">
        <v>-0.3915561463414635</v>
      </c>
      <c r="DO244">
        <v>-0.06386684320557583</v>
      </c>
      <c r="DP244">
        <v>0.02098284134839119</v>
      </c>
      <c r="DQ244">
        <v>1</v>
      </c>
      <c r="DR244">
        <v>-0.01206472170731707</v>
      </c>
      <c r="DS244">
        <v>-0.01585508759581882</v>
      </c>
      <c r="DT244">
        <v>0.00213755815930565</v>
      </c>
      <c r="DU244">
        <v>1</v>
      </c>
      <c r="DV244">
        <v>2</v>
      </c>
      <c r="DW244">
        <v>2</v>
      </c>
      <c r="DX244" t="s">
        <v>360</v>
      </c>
      <c r="DY244">
        <v>3.13045</v>
      </c>
      <c r="DZ244">
        <v>2.80634</v>
      </c>
      <c r="EA244">
        <v>0.0997445</v>
      </c>
      <c r="EB244">
        <v>0.09946729999999999</v>
      </c>
      <c r="EC244">
        <v>0.105863</v>
      </c>
      <c r="ED244">
        <v>0.105594</v>
      </c>
      <c r="EE244">
        <v>21148.4</v>
      </c>
      <c r="EF244">
        <v>27418.1</v>
      </c>
      <c r="EG244">
        <v>26446.5</v>
      </c>
      <c r="EH244">
        <v>32999.4</v>
      </c>
      <c r="EI244">
        <v>34928.2</v>
      </c>
      <c r="EJ244">
        <v>40309.2</v>
      </c>
      <c r="EK244">
        <v>41094.9</v>
      </c>
      <c r="EL244">
        <v>46058.8</v>
      </c>
      <c r="EM244">
        <v>2.03457</v>
      </c>
      <c r="EN244">
        <v>2.00012</v>
      </c>
      <c r="EO244">
        <v>0.10021</v>
      </c>
      <c r="EP244">
        <v>0</v>
      </c>
      <c r="EQ244">
        <v>25.5227</v>
      </c>
      <c r="ER244">
        <v>999.9</v>
      </c>
      <c r="ES244">
        <v>67.5</v>
      </c>
      <c r="ET244">
        <v>27.4</v>
      </c>
      <c r="EU244">
        <v>24.4831</v>
      </c>
      <c r="EV244">
        <v>60.8426</v>
      </c>
      <c r="EW244">
        <v>31.6546</v>
      </c>
      <c r="EX244">
        <v>1</v>
      </c>
      <c r="EY244">
        <v>0.294035</v>
      </c>
      <c r="EZ244">
        <v>0.385866</v>
      </c>
      <c r="FA244">
        <v>20.2811</v>
      </c>
      <c r="FB244">
        <v>5.19019</v>
      </c>
      <c r="FC244">
        <v>11.9441</v>
      </c>
      <c r="FD244">
        <v>4.9558</v>
      </c>
      <c r="FE244">
        <v>3.285</v>
      </c>
      <c r="FF244">
        <v>9999</v>
      </c>
      <c r="FG244">
        <v>9999</v>
      </c>
      <c r="FH244">
        <v>9999</v>
      </c>
      <c r="FI244">
        <v>999.9</v>
      </c>
      <c r="FJ244">
        <v>1.86127</v>
      </c>
      <c r="FK244">
        <v>1.86264</v>
      </c>
      <c r="FL244">
        <v>1.86005</v>
      </c>
      <c r="FM244">
        <v>1.85837</v>
      </c>
      <c r="FN244">
        <v>1.86216</v>
      </c>
      <c r="FO244">
        <v>1.85889</v>
      </c>
      <c r="FP244">
        <v>1.85792</v>
      </c>
      <c r="FQ244">
        <v>1.86081</v>
      </c>
      <c r="FR244">
        <v>0</v>
      </c>
      <c r="FS244">
        <v>0</v>
      </c>
      <c r="FT244">
        <v>0</v>
      </c>
      <c r="FU244">
        <v>4.5</v>
      </c>
      <c r="FV244" t="s">
        <v>361</v>
      </c>
      <c r="FW244" t="s">
        <v>362</v>
      </c>
      <c r="FX244" t="s">
        <v>363</v>
      </c>
      <c r="FY244" t="s">
        <v>364</v>
      </c>
      <c r="FZ244" t="s">
        <v>364</v>
      </c>
      <c r="GA244" t="s">
        <v>363</v>
      </c>
      <c r="GB244">
        <v>0</v>
      </c>
      <c r="GC244">
        <v>100</v>
      </c>
      <c r="GD244">
        <v>100</v>
      </c>
      <c r="GE244">
        <v>-0.361</v>
      </c>
      <c r="GF244">
        <v>0.2973</v>
      </c>
      <c r="GG244">
        <v>-1.589593225013521</v>
      </c>
      <c r="GH244">
        <v>0.00192992804097616</v>
      </c>
      <c r="GI244">
        <v>3.244687122451424E-06</v>
      </c>
      <c r="GJ244">
        <v>-2.087531120305573E-09</v>
      </c>
      <c r="GK244">
        <v>0.05776174702018427</v>
      </c>
      <c r="GL244">
        <v>0.005089068596103195</v>
      </c>
      <c r="GM244">
        <v>0.0003257216593697226</v>
      </c>
      <c r="GN244">
        <v>-1.562898368296355E-06</v>
      </c>
      <c r="GO244">
        <v>0</v>
      </c>
      <c r="GP244">
        <v>1257</v>
      </c>
      <c r="GQ244">
        <v>1</v>
      </c>
      <c r="GR244">
        <v>31</v>
      </c>
      <c r="GS244">
        <v>272.9</v>
      </c>
      <c r="GT244">
        <v>272.8</v>
      </c>
      <c r="GU244">
        <v>1.07788</v>
      </c>
      <c r="GV244">
        <v>2.39868</v>
      </c>
      <c r="GW244">
        <v>1.44775</v>
      </c>
      <c r="GX244">
        <v>2.20215</v>
      </c>
      <c r="GY244">
        <v>1.44653</v>
      </c>
      <c r="GZ244">
        <v>2.25586</v>
      </c>
      <c r="HA244">
        <v>33.2216</v>
      </c>
      <c r="HB244">
        <v>14.6924</v>
      </c>
      <c r="HC244">
        <v>18</v>
      </c>
      <c r="HD244">
        <v>531.748</v>
      </c>
      <c r="HE244">
        <v>522.901</v>
      </c>
      <c r="HF244">
        <v>24.9997</v>
      </c>
      <c r="HG244">
        <v>30.7439</v>
      </c>
      <c r="HH244">
        <v>30.0001</v>
      </c>
      <c r="HI244">
        <v>31.0997</v>
      </c>
      <c r="HJ244">
        <v>31.1051</v>
      </c>
      <c r="HK244">
        <v>21.5591</v>
      </c>
      <c r="HL244">
        <v>20.3331</v>
      </c>
      <c r="HM244">
        <v>100</v>
      </c>
      <c r="HN244">
        <v>25</v>
      </c>
      <c r="HO244">
        <v>420</v>
      </c>
      <c r="HP244">
        <v>21.5</v>
      </c>
      <c r="HQ244">
        <v>103.141</v>
      </c>
      <c r="HR244">
        <v>102.018</v>
      </c>
    </row>
    <row r="245" spans="1:226">
      <c r="A245">
        <v>227</v>
      </c>
      <c r="B245">
        <v>1774682700.5</v>
      </c>
      <c r="C245">
        <v>954.5</v>
      </c>
      <c r="D245" t="s">
        <v>816</v>
      </c>
      <c r="E245" t="s">
        <v>817</v>
      </c>
      <c r="F245">
        <v>5</v>
      </c>
      <c r="I245">
        <v>1774682697.6</v>
      </c>
      <c r="J245">
        <f>(K245)/1000</f>
        <v>0</v>
      </c>
      <c r="K245">
        <f>IF(BF245, AN245, AH245)</f>
        <v>0</v>
      </c>
      <c r="L245">
        <f>IF(BF245, AI245, AG245)</f>
        <v>0</v>
      </c>
      <c r="M245">
        <f>BH245 - IF(AU245&gt;1, L245*BB245*100.0/(AW245), 0)</f>
        <v>0</v>
      </c>
      <c r="N245">
        <f>((T245-J245/2)*M245-L245)/(T245+J245/2)</f>
        <v>0</v>
      </c>
      <c r="O245">
        <f>N245*(BO245+BP245)/1000.0</f>
        <v>0</v>
      </c>
      <c r="P245">
        <f>(BH245 - IF(AU245&gt;1, L245*BB245*100.0/(AW245), 0))*(BO245+BP245)/1000.0</f>
        <v>0</v>
      </c>
      <c r="Q245">
        <f>2.0/((1/S245-1/R245)+SIGN(S245)*SQRT((1/S245-1/R245)*(1/S245-1/R245) + 4*BC245/((BC245+1)*(BC245+1))*(2*1/S245*1/R245-1/R245*1/R245)))</f>
        <v>0</v>
      </c>
      <c r="R245">
        <f>IF(LEFT(BD245,1)&lt;&gt;"0",IF(LEFT(BD245,1)="1",3.0,BE245),$D$5+$E$5*(BV245*BO245/($K$5*1000))+$F$5*(BV245*BO245/($K$5*1000))*MAX(MIN(BB245,$J$5),$I$5)*MAX(MIN(BB245,$J$5),$I$5)+$G$5*MAX(MIN(BB245,$J$5),$I$5)*(BV245*BO245/($K$5*1000))+$H$5*(BV245*BO245/($K$5*1000))*(BV245*BO245/($K$5*1000)))</f>
        <v>0</v>
      </c>
      <c r="S245">
        <f>J245*(1000-(1000*0.61365*exp(17.502*W245/(240.97+W245))/(BO245+BP245)+BJ245)/2)/(1000*0.61365*exp(17.502*W245/(240.97+W245))/(BO245+BP245)-BJ245)</f>
        <v>0</v>
      </c>
      <c r="T245">
        <f>1/((BC245+1)/(Q245/1.6)+1/(R245/1.37)) + BC245/((BC245+1)/(Q245/1.6) + BC245/(R245/1.37))</f>
        <v>0</v>
      </c>
      <c r="U245">
        <f>(AX245*BA245)</f>
        <v>0</v>
      </c>
      <c r="V245">
        <f>(BQ245+(U245+2*0.95*5.67E-8*(((BQ245+$B$9)+273)^4-(BQ245+273)^4)-44100*J245)/(1.84*29.3*R245+8*0.95*5.67E-8*(BQ245+273)^3))</f>
        <v>0</v>
      </c>
      <c r="W245">
        <f>($C$9*BR245+$D$9*BS245+$E$9*V245)</f>
        <v>0</v>
      </c>
      <c r="X245">
        <f>0.61365*exp(17.502*W245/(240.97+W245))</f>
        <v>0</v>
      </c>
      <c r="Y245">
        <f>(Z245/AA245*100)</f>
        <v>0</v>
      </c>
      <c r="Z245">
        <f>BJ245*(BO245+BP245)/1000</f>
        <v>0</v>
      </c>
      <c r="AA245">
        <f>0.61365*exp(17.502*BQ245/(240.97+BQ245))</f>
        <v>0</v>
      </c>
      <c r="AB245">
        <f>(X245-BJ245*(BO245+BP245)/1000)</f>
        <v>0</v>
      </c>
      <c r="AC245">
        <f>(-J245*44100)</f>
        <v>0</v>
      </c>
      <c r="AD245">
        <f>2*29.3*R245*0.92*(BQ245-W245)</f>
        <v>0</v>
      </c>
      <c r="AE245">
        <f>2*0.95*5.67E-8*(((BQ245+$B$9)+273)^4-(W245+273)^4)</f>
        <v>0</v>
      </c>
      <c r="AF245">
        <f>U245+AE245+AC245+AD245</f>
        <v>0</v>
      </c>
      <c r="AG245">
        <f>BN245*AU245*(BI245-BH245*(1000-AU245*BK245)/(1000-AU245*BJ245))/(100*BB245)</f>
        <v>0</v>
      </c>
      <c r="AH245">
        <f>1000*BN245*AU245*(BJ245-BK245)/(100*BB245*(1000-AU245*BJ245))</f>
        <v>0</v>
      </c>
      <c r="AI245">
        <f>(AJ245 - AK245 - BO245*1E3/(8.314*(BQ245+273.15)) * AM245/BN245 * AL245) * BN245/(100*BB245) * (1000 - BK245)/1000</f>
        <v>0</v>
      </c>
      <c r="AJ245">
        <v>429.2844318618882</v>
      </c>
      <c r="AK245">
        <v>428.834096969697</v>
      </c>
      <c r="AL245">
        <v>1.029847357586788E-05</v>
      </c>
      <c r="AM245">
        <v>61.35787655002243</v>
      </c>
      <c r="AN245">
        <f>(AP245 - AO245 + BO245*1E3/(8.314*(BQ245+273.15)) * AR245/BN245 * AQ245) * BN245/(100*BB245) * 1000/(1000 - AP245)</f>
        <v>0</v>
      </c>
      <c r="AO245">
        <v>21.51860073022184</v>
      </c>
      <c r="AP245">
        <v>21.50357062937065</v>
      </c>
      <c r="AQ245">
        <v>-6.525399238010131E-07</v>
      </c>
      <c r="AR245">
        <v>91.88205700752289</v>
      </c>
      <c r="AS245">
        <v>0</v>
      </c>
      <c r="AT245">
        <v>0</v>
      </c>
      <c r="AU245">
        <f>IF(AS245*$H$15&gt;=AW245,1.0,(AW245/(AW245-AS245*$H$15)))</f>
        <v>0</v>
      </c>
      <c r="AV245">
        <f>(AU245-1)*100</f>
        <v>0</v>
      </c>
      <c r="AW245">
        <f>MAX(0,($B$15+$C$15*BV245)/(1+$D$15*BV245)*BO245/(BQ245+273)*$E$15)</f>
        <v>0</v>
      </c>
      <c r="AX245">
        <f>$B$13*BW245+$C$13*BX245+$F$13*CI245*(1-CL245)</f>
        <v>0</v>
      </c>
      <c r="AY245">
        <f>AX245*AZ245</f>
        <v>0</v>
      </c>
      <c r="AZ245">
        <f>($B$13*$D$11+$C$13*$D$11+$F$13*((CV245+CN245)/MAX(CV245+CN245+CW245, 0.1)*$I$11+CW245/MAX(CV245+CN245+CW245, 0.1)*$J$11))/($B$13+$C$13+$F$13)</f>
        <v>0</v>
      </c>
      <c r="BA245">
        <f>($B$13*$K$11+$C$13*$K$11+$F$13*((CV245+CN245)/MAX(CV245+CN245+CW245, 0.1)*$P$11+CW245/MAX(CV245+CN245+CW245, 0.1)*$Q$11))/($B$13+$C$13+$F$13)</f>
        <v>0</v>
      </c>
      <c r="BB245">
        <v>6</v>
      </c>
      <c r="BC245">
        <v>0.5</v>
      </c>
      <c r="BD245" t="s">
        <v>358</v>
      </c>
      <c r="BE245">
        <v>2</v>
      </c>
      <c r="BF245" t="b">
        <v>1</v>
      </c>
      <c r="BG245">
        <v>1774682697.6</v>
      </c>
      <c r="BH245">
        <v>419.5949000000001</v>
      </c>
      <c r="BI245">
        <v>420.0296999999999</v>
      </c>
      <c r="BJ245">
        <v>21.50525</v>
      </c>
      <c r="BK245">
        <v>21.51868</v>
      </c>
      <c r="BL245">
        <v>419.9563</v>
      </c>
      <c r="BM245">
        <v>21.20797</v>
      </c>
      <c r="BN245">
        <v>500.0360000000001</v>
      </c>
      <c r="BO245">
        <v>101.02</v>
      </c>
      <c r="BP245">
        <v>0.10000544</v>
      </c>
      <c r="BQ245">
        <v>26.51677</v>
      </c>
      <c r="BR245">
        <v>27.11640999999999</v>
      </c>
      <c r="BS245">
        <v>999.9</v>
      </c>
      <c r="BT245">
        <v>0</v>
      </c>
      <c r="BU245">
        <v>0</v>
      </c>
      <c r="BV245">
        <v>9993.816000000001</v>
      </c>
      <c r="BW245">
        <v>0</v>
      </c>
      <c r="BX245">
        <v>0.3833920000000001</v>
      </c>
      <c r="BY245">
        <v>-0.4347470999999999</v>
      </c>
      <c r="BZ245">
        <v>428.8166</v>
      </c>
      <c r="CA245">
        <v>429.267</v>
      </c>
      <c r="CB245">
        <v>-0.01342355</v>
      </c>
      <c r="CC245">
        <v>420.0296999999999</v>
      </c>
      <c r="CD245">
        <v>21.51868</v>
      </c>
      <c r="CE245">
        <v>2.172459</v>
      </c>
      <c r="CF245">
        <v>2.173816</v>
      </c>
      <c r="CG245">
        <v>18.76066</v>
      </c>
      <c r="CH245">
        <v>18.77064</v>
      </c>
      <c r="CI245">
        <v>867.6205</v>
      </c>
      <c r="CJ245">
        <v>0</v>
      </c>
      <c r="CK245">
        <v>1</v>
      </c>
      <c r="CL245">
        <v>0</v>
      </c>
      <c r="CM245">
        <v>1.47983</v>
      </c>
      <c r="CN245">
        <v>0</v>
      </c>
      <c r="CO245">
        <v>46.88389</v>
      </c>
      <c r="CP245">
        <v>4438.456</v>
      </c>
      <c r="CQ245">
        <v>36.9811</v>
      </c>
      <c r="CR245">
        <v>38.875</v>
      </c>
      <c r="CS245">
        <v>37.937</v>
      </c>
      <c r="CT245">
        <v>37.5</v>
      </c>
      <c r="CU245">
        <v>37.2934</v>
      </c>
      <c r="CV245">
        <v>0</v>
      </c>
      <c r="CW245">
        <v>867.622</v>
      </c>
      <c r="CX245">
        <v>0</v>
      </c>
      <c r="CY245">
        <v>1774682699</v>
      </c>
      <c r="CZ245">
        <v>0</v>
      </c>
      <c r="DA245">
        <v>1774666326.5</v>
      </c>
      <c r="DB245" t="s">
        <v>359</v>
      </c>
      <c r="DC245">
        <v>1774666322</v>
      </c>
      <c r="DD245">
        <v>1774666326.5</v>
      </c>
      <c r="DE245">
        <v>2</v>
      </c>
      <c r="DF245">
        <v>0.343</v>
      </c>
      <c r="DG245">
        <v>-0.026</v>
      </c>
      <c r="DH245">
        <v>-0.36</v>
      </c>
      <c r="DI245">
        <v>0.298</v>
      </c>
      <c r="DJ245">
        <v>420</v>
      </c>
      <c r="DK245">
        <v>22</v>
      </c>
      <c r="DL245">
        <v>0.17</v>
      </c>
      <c r="DM245">
        <v>0.02</v>
      </c>
      <c r="DN245">
        <v>-0.405181825</v>
      </c>
      <c r="DO245">
        <v>-0.1884943902439016</v>
      </c>
      <c r="DP245">
        <v>0.03141816279231449</v>
      </c>
      <c r="DQ245">
        <v>0</v>
      </c>
      <c r="DR245">
        <v>-0.01283340425</v>
      </c>
      <c r="DS245">
        <v>-0.009328357711069385</v>
      </c>
      <c r="DT245">
        <v>0.001861303232591196</v>
      </c>
      <c r="DU245">
        <v>1</v>
      </c>
      <c r="DV245">
        <v>1</v>
      </c>
      <c r="DW245">
        <v>2</v>
      </c>
      <c r="DX245" t="s">
        <v>367</v>
      </c>
      <c r="DY245">
        <v>3.13049</v>
      </c>
      <c r="DZ245">
        <v>2.80652</v>
      </c>
      <c r="EA245">
        <v>0.0997519</v>
      </c>
      <c r="EB245">
        <v>0.0994689</v>
      </c>
      <c r="EC245">
        <v>0.105849</v>
      </c>
      <c r="ED245">
        <v>0.105596</v>
      </c>
      <c r="EE245">
        <v>21148.4</v>
      </c>
      <c r="EF245">
        <v>27418.2</v>
      </c>
      <c r="EG245">
        <v>26446.7</v>
      </c>
      <c r="EH245">
        <v>32999.5</v>
      </c>
      <c r="EI245">
        <v>34929</v>
      </c>
      <c r="EJ245">
        <v>40309.1</v>
      </c>
      <c r="EK245">
        <v>41095.2</v>
      </c>
      <c r="EL245">
        <v>46058.9</v>
      </c>
      <c r="EM245">
        <v>2.03472</v>
      </c>
      <c r="EN245">
        <v>2.00012</v>
      </c>
      <c r="EO245">
        <v>0.09149309999999999</v>
      </c>
      <c r="EP245">
        <v>0</v>
      </c>
      <c r="EQ245">
        <v>25.5211</v>
      </c>
      <c r="ER245">
        <v>999.9</v>
      </c>
      <c r="ES245">
        <v>67.5</v>
      </c>
      <c r="ET245">
        <v>27.4</v>
      </c>
      <c r="EU245">
        <v>24.4821</v>
      </c>
      <c r="EV245">
        <v>61.1626</v>
      </c>
      <c r="EW245">
        <v>31.5465</v>
      </c>
      <c r="EX245">
        <v>1</v>
      </c>
      <c r="EY245">
        <v>0.293801</v>
      </c>
      <c r="EZ245">
        <v>0.385109</v>
      </c>
      <c r="FA245">
        <v>20.282</v>
      </c>
      <c r="FB245">
        <v>5.19048</v>
      </c>
      <c r="FC245">
        <v>11.9441</v>
      </c>
      <c r="FD245">
        <v>4.9557</v>
      </c>
      <c r="FE245">
        <v>3.285</v>
      </c>
      <c r="FF245">
        <v>9999</v>
      </c>
      <c r="FG245">
        <v>9999</v>
      </c>
      <c r="FH245">
        <v>9999</v>
      </c>
      <c r="FI245">
        <v>999.9</v>
      </c>
      <c r="FJ245">
        <v>1.86128</v>
      </c>
      <c r="FK245">
        <v>1.86264</v>
      </c>
      <c r="FL245">
        <v>1.86005</v>
      </c>
      <c r="FM245">
        <v>1.85837</v>
      </c>
      <c r="FN245">
        <v>1.86216</v>
      </c>
      <c r="FO245">
        <v>1.85885</v>
      </c>
      <c r="FP245">
        <v>1.85791</v>
      </c>
      <c r="FQ245">
        <v>1.86081</v>
      </c>
      <c r="FR245">
        <v>0</v>
      </c>
      <c r="FS245">
        <v>0</v>
      </c>
      <c r="FT245">
        <v>0</v>
      </c>
      <c r="FU245">
        <v>4.5</v>
      </c>
      <c r="FV245" t="s">
        <v>361</v>
      </c>
      <c r="FW245" t="s">
        <v>362</v>
      </c>
      <c r="FX245" t="s">
        <v>363</v>
      </c>
      <c r="FY245" t="s">
        <v>364</v>
      </c>
      <c r="FZ245" t="s">
        <v>364</v>
      </c>
      <c r="GA245" t="s">
        <v>363</v>
      </c>
      <c r="GB245">
        <v>0</v>
      </c>
      <c r="GC245">
        <v>100</v>
      </c>
      <c r="GD245">
        <v>100</v>
      </c>
      <c r="GE245">
        <v>-0.361</v>
      </c>
      <c r="GF245">
        <v>0.2972</v>
      </c>
      <c r="GG245">
        <v>-1.589593225013521</v>
      </c>
      <c r="GH245">
        <v>0.00192992804097616</v>
      </c>
      <c r="GI245">
        <v>3.244687122451424E-06</v>
      </c>
      <c r="GJ245">
        <v>-2.087531120305573E-09</v>
      </c>
      <c r="GK245">
        <v>0.05776174702018427</v>
      </c>
      <c r="GL245">
        <v>0.005089068596103195</v>
      </c>
      <c r="GM245">
        <v>0.0003257216593697226</v>
      </c>
      <c r="GN245">
        <v>-1.562898368296355E-06</v>
      </c>
      <c r="GO245">
        <v>0</v>
      </c>
      <c r="GP245">
        <v>1257</v>
      </c>
      <c r="GQ245">
        <v>1</v>
      </c>
      <c r="GR245">
        <v>31</v>
      </c>
      <c r="GS245">
        <v>273</v>
      </c>
      <c r="GT245">
        <v>272.9</v>
      </c>
      <c r="GU245">
        <v>1.07788</v>
      </c>
      <c r="GV245">
        <v>2.39746</v>
      </c>
      <c r="GW245">
        <v>1.44775</v>
      </c>
      <c r="GX245">
        <v>2.20337</v>
      </c>
      <c r="GY245">
        <v>1.44653</v>
      </c>
      <c r="GZ245">
        <v>2.27783</v>
      </c>
      <c r="HA245">
        <v>33.2216</v>
      </c>
      <c r="HB245">
        <v>14.7012</v>
      </c>
      <c r="HC245">
        <v>18</v>
      </c>
      <c r="HD245">
        <v>531.8440000000001</v>
      </c>
      <c r="HE245">
        <v>522.912</v>
      </c>
      <c r="HF245">
        <v>24.9997</v>
      </c>
      <c r="HG245">
        <v>30.7443</v>
      </c>
      <c r="HH245">
        <v>30.0001</v>
      </c>
      <c r="HI245">
        <v>31.0997</v>
      </c>
      <c r="HJ245">
        <v>31.1062</v>
      </c>
      <c r="HK245">
        <v>21.5599</v>
      </c>
      <c r="HL245">
        <v>20.3331</v>
      </c>
      <c r="HM245">
        <v>100</v>
      </c>
      <c r="HN245">
        <v>25</v>
      </c>
      <c r="HO245">
        <v>420</v>
      </c>
      <c r="HP245">
        <v>21.5</v>
      </c>
      <c r="HQ245">
        <v>103.141</v>
      </c>
      <c r="HR245">
        <v>102.019</v>
      </c>
    </row>
    <row r="246" spans="1:226">
      <c r="A246">
        <v>228</v>
      </c>
      <c r="B246">
        <v>1774682704.5</v>
      </c>
      <c r="C246">
        <v>958.5</v>
      </c>
      <c r="D246" t="s">
        <v>818</v>
      </c>
      <c r="E246" t="s">
        <v>819</v>
      </c>
      <c r="F246">
        <v>5</v>
      </c>
      <c r="I246">
        <v>1774682701.6</v>
      </c>
      <c r="J246">
        <f>(K246)/1000</f>
        <v>0</v>
      </c>
      <c r="K246">
        <f>IF(BF246, AN246, AH246)</f>
        <v>0</v>
      </c>
      <c r="L246">
        <f>IF(BF246, AI246, AG246)</f>
        <v>0</v>
      </c>
      <c r="M246">
        <f>BH246 - IF(AU246&gt;1, L246*BB246*100.0/(AW246), 0)</f>
        <v>0</v>
      </c>
      <c r="N246">
        <f>((T246-J246/2)*M246-L246)/(T246+J246/2)</f>
        <v>0</v>
      </c>
      <c r="O246">
        <f>N246*(BO246+BP246)/1000.0</f>
        <v>0</v>
      </c>
      <c r="P246">
        <f>(BH246 - IF(AU246&gt;1, L246*BB246*100.0/(AW246), 0))*(BO246+BP246)/1000.0</f>
        <v>0</v>
      </c>
      <c r="Q246">
        <f>2.0/((1/S246-1/R246)+SIGN(S246)*SQRT((1/S246-1/R246)*(1/S246-1/R246) + 4*BC246/((BC246+1)*(BC246+1))*(2*1/S246*1/R246-1/R246*1/R246)))</f>
        <v>0</v>
      </c>
      <c r="R246">
        <f>IF(LEFT(BD246,1)&lt;&gt;"0",IF(LEFT(BD246,1)="1",3.0,BE246),$D$5+$E$5*(BV246*BO246/($K$5*1000))+$F$5*(BV246*BO246/($K$5*1000))*MAX(MIN(BB246,$J$5),$I$5)*MAX(MIN(BB246,$J$5),$I$5)+$G$5*MAX(MIN(BB246,$J$5),$I$5)*(BV246*BO246/($K$5*1000))+$H$5*(BV246*BO246/($K$5*1000))*(BV246*BO246/($K$5*1000)))</f>
        <v>0</v>
      </c>
      <c r="S246">
        <f>J246*(1000-(1000*0.61365*exp(17.502*W246/(240.97+W246))/(BO246+BP246)+BJ246)/2)/(1000*0.61365*exp(17.502*W246/(240.97+W246))/(BO246+BP246)-BJ246)</f>
        <v>0</v>
      </c>
      <c r="T246">
        <f>1/((BC246+1)/(Q246/1.6)+1/(R246/1.37)) + BC246/((BC246+1)/(Q246/1.6) + BC246/(R246/1.37))</f>
        <v>0</v>
      </c>
      <c r="U246">
        <f>(AX246*BA246)</f>
        <v>0</v>
      </c>
      <c r="V246">
        <f>(BQ246+(U246+2*0.95*5.67E-8*(((BQ246+$B$9)+273)^4-(BQ246+273)^4)-44100*J246)/(1.84*29.3*R246+8*0.95*5.67E-8*(BQ246+273)^3))</f>
        <v>0</v>
      </c>
      <c r="W246">
        <f>($C$9*BR246+$D$9*BS246+$E$9*V246)</f>
        <v>0</v>
      </c>
      <c r="X246">
        <f>0.61365*exp(17.502*W246/(240.97+W246))</f>
        <v>0</v>
      </c>
      <c r="Y246">
        <f>(Z246/AA246*100)</f>
        <v>0</v>
      </c>
      <c r="Z246">
        <f>BJ246*(BO246+BP246)/1000</f>
        <v>0</v>
      </c>
      <c r="AA246">
        <f>0.61365*exp(17.502*BQ246/(240.97+BQ246))</f>
        <v>0</v>
      </c>
      <c r="AB246">
        <f>(X246-BJ246*(BO246+BP246)/1000)</f>
        <v>0</v>
      </c>
      <c r="AC246">
        <f>(-J246*44100)</f>
        <v>0</v>
      </c>
      <c r="AD246">
        <f>2*29.3*R246*0.92*(BQ246-W246)</f>
        <v>0</v>
      </c>
      <c r="AE246">
        <f>2*0.95*5.67E-8*(((BQ246+$B$9)+273)^4-(W246+273)^4)</f>
        <v>0</v>
      </c>
      <c r="AF246">
        <f>U246+AE246+AC246+AD246</f>
        <v>0</v>
      </c>
      <c r="AG246">
        <f>BN246*AU246*(BI246-BH246*(1000-AU246*BK246)/(1000-AU246*BJ246))/(100*BB246)</f>
        <v>0</v>
      </c>
      <c r="AH246">
        <f>1000*BN246*AU246*(BJ246-BK246)/(100*BB246*(1000-AU246*BJ246))</f>
        <v>0</v>
      </c>
      <c r="AI246">
        <f>(AJ246 - AK246 - BO246*1E3/(8.314*(BQ246+273.15)) * AM246/BN246 * AL246) * BN246/(100*BB246) * (1000 - BK246)/1000</f>
        <v>0</v>
      </c>
      <c r="AJ246">
        <v>429.2485222549886</v>
      </c>
      <c r="AK246">
        <v>428.8282909090908</v>
      </c>
      <c r="AL246">
        <v>-1.246230377537492E-05</v>
      </c>
      <c r="AM246">
        <v>61.35787655002243</v>
      </c>
      <c r="AN246">
        <f>(AP246 - AO246 + BO246*1E3/(8.314*(BQ246+273.15)) * AR246/BN246 * AQ246) * BN246/(100*BB246) * 1000/(1000 - AP246)</f>
        <v>0</v>
      </c>
      <c r="AO246">
        <v>21.51950642898614</v>
      </c>
      <c r="AP246">
        <v>21.5019076923077</v>
      </c>
      <c r="AQ246">
        <v>-2.106041721781804E-06</v>
      </c>
      <c r="AR246">
        <v>91.88205700752289</v>
      </c>
      <c r="AS246">
        <v>0</v>
      </c>
      <c r="AT246">
        <v>0</v>
      </c>
      <c r="AU246">
        <f>IF(AS246*$H$15&gt;=AW246,1.0,(AW246/(AW246-AS246*$H$15)))</f>
        <v>0</v>
      </c>
      <c r="AV246">
        <f>(AU246-1)*100</f>
        <v>0</v>
      </c>
      <c r="AW246">
        <f>MAX(0,($B$15+$C$15*BV246)/(1+$D$15*BV246)*BO246/(BQ246+273)*$E$15)</f>
        <v>0</v>
      </c>
      <c r="AX246">
        <f>$B$13*BW246+$C$13*BX246+$F$13*CI246*(1-CL246)</f>
        <v>0</v>
      </c>
      <c r="AY246">
        <f>AX246*AZ246</f>
        <v>0</v>
      </c>
      <c r="AZ246">
        <f>($B$13*$D$11+$C$13*$D$11+$F$13*((CV246+CN246)/MAX(CV246+CN246+CW246, 0.1)*$I$11+CW246/MAX(CV246+CN246+CW246, 0.1)*$J$11))/($B$13+$C$13+$F$13)</f>
        <v>0</v>
      </c>
      <c r="BA246">
        <f>($B$13*$K$11+$C$13*$K$11+$F$13*((CV246+CN246)/MAX(CV246+CN246+CW246, 0.1)*$P$11+CW246/MAX(CV246+CN246+CW246, 0.1)*$Q$11))/($B$13+$C$13+$F$13)</f>
        <v>0</v>
      </c>
      <c r="BB246">
        <v>6</v>
      </c>
      <c r="BC246">
        <v>0.5</v>
      </c>
      <c r="BD246" t="s">
        <v>358</v>
      </c>
      <c r="BE246">
        <v>2</v>
      </c>
      <c r="BF246" t="b">
        <v>1</v>
      </c>
      <c r="BG246">
        <v>1774682701.6</v>
      </c>
      <c r="BH246">
        <v>419.623</v>
      </c>
      <c r="BI246">
        <v>420.0117</v>
      </c>
      <c r="BJ246">
        <v>21.50275</v>
      </c>
      <c r="BK246">
        <v>21.51954</v>
      </c>
      <c r="BL246">
        <v>419.9846000000001</v>
      </c>
      <c r="BM246">
        <v>21.2055</v>
      </c>
      <c r="BN246">
        <v>500.0123</v>
      </c>
      <c r="BO246">
        <v>101.0208</v>
      </c>
      <c r="BP246">
        <v>0.0998539</v>
      </c>
      <c r="BQ246">
        <v>26.50073</v>
      </c>
      <c r="BR246">
        <v>27.00696</v>
      </c>
      <c r="BS246">
        <v>999.9</v>
      </c>
      <c r="BT246">
        <v>0</v>
      </c>
      <c r="BU246">
        <v>0</v>
      </c>
      <c r="BV246">
        <v>10015.753</v>
      </c>
      <c r="BW246">
        <v>0</v>
      </c>
      <c r="BX246">
        <v>0.3833920000000001</v>
      </c>
      <c r="BY246">
        <v>-0.3885529</v>
      </c>
      <c r="BZ246">
        <v>428.8445</v>
      </c>
      <c r="CA246">
        <v>429.2489</v>
      </c>
      <c r="CB246">
        <v>-0.01679556</v>
      </c>
      <c r="CC246">
        <v>420.0117</v>
      </c>
      <c r="CD246">
        <v>21.51954</v>
      </c>
      <c r="CE246">
        <v>2.172225</v>
      </c>
      <c r="CF246">
        <v>2.173919</v>
      </c>
      <c r="CG246">
        <v>18.75893</v>
      </c>
      <c r="CH246">
        <v>18.7714</v>
      </c>
      <c r="CI246">
        <v>851.0856</v>
      </c>
      <c r="CJ246">
        <v>0</v>
      </c>
      <c r="CK246">
        <v>1</v>
      </c>
      <c r="CL246">
        <v>0</v>
      </c>
      <c r="CM246">
        <v>1.81453</v>
      </c>
      <c r="CN246">
        <v>0</v>
      </c>
      <c r="CO246">
        <v>45.88535</v>
      </c>
      <c r="CP246">
        <v>4353.87</v>
      </c>
      <c r="CQ246">
        <v>36.937</v>
      </c>
      <c r="CR246">
        <v>38.875</v>
      </c>
      <c r="CS246">
        <v>37.937</v>
      </c>
      <c r="CT246">
        <v>37.4937</v>
      </c>
      <c r="CU246">
        <v>37.2624</v>
      </c>
      <c r="CV246">
        <v>0</v>
      </c>
      <c r="CW246">
        <v>851.088</v>
      </c>
      <c r="CX246">
        <v>0</v>
      </c>
      <c r="CY246">
        <v>1774682702.6</v>
      </c>
      <c r="CZ246">
        <v>0</v>
      </c>
      <c r="DA246">
        <v>1774666326.5</v>
      </c>
      <c r="DB246" t="s">
        <v>359</v>
      </c>
      <c r="DC246">
        <v>1774666322</v>
      </c>
      <c r="DD246">
        <v>1774666326.5</v>
      </c>
      <c r="DE246">
        <v>2</v>
      </c>
      <c r="DF246">
        <v>0.343</v>
      </c>
      <c r="DG246">
        <v>-0.026</v>
      </c>
      <c r="DH246">
        <v>-0.36</v>
      </c>
      <c r="DI246">
        <v>0.298</v>
      </c>
      <c r="DJ246">
        <v>420</v>
      </c>
      <c r="DK246">
        <v>22</v>
      </c>
      <c r="DL246">
        <v>0.17</v>
      </c>
      <c r="DM246">
        <v>0.02</v>
      </c>
      <c r="DN246">
        <v>-0.401090268292683</v>
      </c>
      <c r="DO246">
        <v>-0.07947073170731614</v>
      </c>
      <c r="DP246">
        <v>0.03382548358857845</v>
      </c>
      <c r="DQ246">
        <v>1</v>
      </c>
      <c r="DR246">
        <v>-0.01394318780487805</v>
      </c>
      <c r="DS246">
        <v>-0.0125299212543554</v>
      </c>
      <c r="DT246">
        <v>0.002165558513234293</v>
      </c>
      <c r="DU246">
        <v>1</v>
      </c>
      <c r="DV246">
        <v>2</v>
      </c>
      <c r="DW246">
        <v>2</v>
      </c>
      <c r="DX246" t="s">
        <v>360</v>
      </c>
      <c r="DY246">
        <v>3.13044</v>
      </c>
      <c r="DZ246">
        <v>2.8065</v>
      </c>
      <c r="EA246">
        <v>0.0997495</v>
      </c>
      <c r="EB246">
        <v>0.099456</v>
      </c>
      <c r="EC246">
        <v>0.105847</v>
      </c>
      <c r="ED246">
        <v>0.105595</v>
      </c>
      <c r="EE246">
        <v>21148.5</v>
      </c>
      <c r="EF246">
        <v>27418.5</v>
      </c>
      <c r="EG246">
        <v>26446.8</v>
      </c>
      <c r="EH246">
        <v>32999.4</v>
      </c>
      <c r="EI246">
        <v>34929.3</v>
      </c>
      <c r="EJ246">
        <v>40309.2</v>
      </c>
      <c r="EK246">
        <v>41095.5</v>
      </c>
      <c r="EL246">
        <v>46058.9</v>
      </c>
      <c r="EM246">
        <v>2.03472</v>
      </c>
      <c r="EN246">
        <v>2.00017</v>
      </c>
      <c r="EO246">
        <v>0.08895989999999999</v>
      </c>
      <c r="EP246">
        <v>0</v>
      </c>
      <c r="EQ246">
        <v>25.5182</v>
      </c>
      <c r="ER246">
        <v>999.9</v>
      </c>
      <c r="ES246">
        <v>67.5</v>
      </c>
      <c r="ET246">
        <v>27.4</v>
      </c>
      <c r="EU246">
        <v>24.4822</v>
      </c>
      <c r="EV246">
        <v>60.9426</v>
      </c>
      <c r="EW246">
        <v>31.5104</v>
      </c>
      <c r="EX246">
        <v>1</v>
      </c>
      <c r="EY246">
        <v>0.294106</v>
      </c>
      <c r="EZ246">
        <v>0.384025</v>
      </c>
      <c r="FA246">
        <v>20.2824</v>
      </c>
      <c r="FB246">
        <v>5.19078</v>
      </c>
      <c r="FC246">
        <v>11.9441</v>
      </c>
      <c r="FD246">
        <v>4.9558</v>
      </c>
      <c r="FE246">
        <v>3.285</v>
      </c>
      <c r="FF246">
        <v>9999</v>
      </c>
      <c r="FG246">
        <v>9999</v>
      </c>
      <c r="FH246">
        <v>9999</v>
      </c>
      <c r="FI246">
        <v>999.9</v>
      </c>
      <c r="FJ246">
        <v>1.86127</v>
      </c>
      <c r="FK246">
        <v>1.86264</v>
      </c>
      <c r="FL246">
        <v>1.86005</v>
      </c>
      <c r="FM246">
        <v>1.85837</v>
      </c>
      <c r="FN246">
        <v>1.86215</v>
      </c>
      <c r="FO246">
        <v>1.85885</v>
      </c>
      <c r="FP246">
        <v>1.85791</v>
      </c>
      <c r="FQ246">
        <v>1.8608</v>
      </c>
      <c r="FR246">
        <v>0</v>
      </c>
      <c r="FS246">
        <v>0</v>
      </c>
      <c r="FT246">
        <v>0</v>
      </c>
      <c r="FU246">
        <v>4.5</v>
      </c>
      <c r="FV246" t="s">
        <v>361</v>
      </c>
      <c r="FW246" t="s">
        <v>362</v>
      </c>
      <c r="FX246" t="s">
        <v>363</v>
      </c>
      <c r="FY246" t="s">
        <v>364</v>
      </c>
      <c r="FZ246" t="s">
        <v>364</v>
      </c>
      <c r="GA246" t="s">
        <v>363</v>
      </c>
      <c r="GB246">
        <v>0</v>
      </c>
      <c r="GC246">
        <v>100</v>
      </c>
      <c r="GD246">
        <v>100</v>
      </c>
      <c r="GE246">
        <v>-0.361</v>
      </c>
      <c r="GF246">
        <v>0.2973</v>
      </c>
      <c r="GG246">
        <v>-1.589593225013521</v>
      </c>
      <c r="GH246">
        <v>0.00192992804097616</v>
      </c>
      <c r="GI246">
        <v>3.244687122451424E-06</v>
      </c>
      <c r="GJ246">
        <v>-2.087531120305573E-09</v>
      </c>
      <c r="GK246">
        <v>0.05776174702018427</v>
      </c>
      <c r="GL246">
        <v>0.005089068596103195</v>
      </c>
      <c r="GM246">
        <v>0.0003257216593697226</v>
      </c>
      <c r="GN246">
        <v>-1.562898368296355E-06</v>
      </c>
      <c r="GO246">
        <v>0</v>
      </c>
      <c r="GP246">
        <v>1257</v>
      </c>
      <c r="GQ246">
        <v>1</v>
      </c>
      <c r="GR246">
        <v>31</v>
      </c>
      <c r="GS246">
        <v>273</v>
      </c>
      <c r="GT246">
        <v>273</v>
      </c>
      <c r="GU246">
        <v>1.07788</v>
      </c>
      <c r="GV246">
        <v>2.39746</v>
      </c>
      <c r="GW246">
        <v>1.44775</v>
      </c>
      <c r="GX246">
        <v>2.20337</v>
      </c>
      <c r="GY246">
        <v>1.44653</v>
      </c>
      <c r="GZ246">
        <v>2.33765</v>
      </c>
      <c r="HA246">
        <v>33.2216</v>
      </c>
      <c r="HB246">
        <v>14.7012</v>
      </c>
      <c r="HC246">
        <v>18</v>
      </c>
      <c r="HD246">
        <v>531.8440000000001</v>
      </c>
      <c r="HE246">
        <v>522.946</v>
      </c>
      <c r="HF246">
        <v>24.9997</v>
      </c>
      <c r="HG246">
        <v>30.7459</v>
      </c>
      <c r="HH246">
        <v>30.0001</v>
      </c>
      <c r="HI246">
        <v>31.0997</v>
      </c>
      <c r="HJ246">
        <v>31.1062</v>
      </c>
      <c r="HK246">
        <v>21.5621</v>
      </c>
      <c r="HL246">
        <v>20.3331</v>
      </c>
      <c r="HM246">
        <v>100</v>
      </c>
      <c r="HN246">
        <v>25</v>
      </c>
      <c r="HO246">
        <v>420</v>
      </c>
      <c r="HP246">
        <v>21.5</v>
      </c>
      <c r="HQ246">
        <v>103.142</v>
      </c>
      <c r="HR246">
        <v>102.019</v>
      </c>
    </row>
    <row r="247" spans="1:226">
      <c r="A247">
        <v>229</v>
      </c>
      <c r="B247">
        <v>1774682708.5</v>
      </c>
      <c r="C247">
        <v>962.5</v>
      </c>
      <c r="D247" t="s">
        <v>820</v>
      </c>
      <c r="E247" t="s">
        <v>821</v>
      </c>
      <c r="F247">
        <v>5</v>
      </c>
      <c r="I247">
        <v>1774682705.6</v>
      </c>
      <c r="J247">
        <f>(K247)/1000</f>
        <v>0</v>
      </c>
      <c r="K247">
        <f>IF(BF247, AN247, AH247)</f>
        <v>0</v>
      </c>
      <c r="L247">
        <f>IF(BF247, AI247, AG247)</f>
        <v>0</v>
      </c>
      <c r="M247">
        <f>BH247 - IF(AU247&gt;1, L247*BB247*100.0/(AW247), 0)</f>
        <v>0</v>
      </c>
      <c r="N247">
        <f>((T247-J247/2)*M247-L247)/(T247+J247/2)</f>
        <v>0</v>
      </c>
      <c r="O247">
        <f>N247*(BO247+BP247)/1000.0</f>
        <v>0</v>
      </c>
      <c r="P247">
        <f>(BH247 - IF(AU247&gt;1, L247*BB247*100.0/(AW247), 0))*(BO247+BP247)/1000.0</f>
        <v>0</v>
      </c>
      <c r="Q247">
        <f>2.0/((1/S247-1/R247)+SIGN(S247)*SQRT((1/S247-1/R247)*(1/S247-1/R247) + 4*BC247/((BC247+1)*(BC247+1))*(2*1/S247*1/R247-1/R247*1/R247)))</f>
        <v>0</v>
      </c>
      <c r="R247">
        <f>IF(LEFT(BD247,1)&lt;&gt;"0",IF(LEFT(BD247,1)="1",3.0,BE247),$D$5+$E$5*(BV247*BO247/($K$5*1000))+$F$5*(BV247*BO247/($K$5*1000))*MAX(MIN(BB247,$J$5),$I$5)*MAX(MIN(BB247,$J$5),$I$5)+$G$5*MAX(MIN(BB247,$J$5),$I$5)*(BV247*BO247/($K$5*1000))+$H$5*(BV247*BO247/($K$5*1000))*(BV247*BO247/($K$5*1000)))</f>
        <v>0</v>
      </c>
      <c r="S247">
        <f>J247*(1000-(1000*0.61365*exp(17.502*W247/(240.97+W247))/(BO247+BP247)+BJ247)/2)/(1000*0.61365*exp(17.502*W247/(240.97+W247))/(BO247+BP247)-BJ247)</f>
        <v>0</v>
      </c>
      <c r="T247">
        <f>1/((BC247+1)/(Q247/1.6)+1/(R247/1.37)) + BC247/((BC247+1)/(Q247/1.6) + BC247/(R247/1.37))</f>
        <v>0</v>
      </c>
      <c r="U247">
        <f>(AX247*BA247)</f>
        <v>0</v>
      </c>
      <c r="V247">
        <f>(BQ247+(U247+2*0.95*5.67E-8*(((BQ247+$B$9)+273)^4-(BQ247+273)^4)-44100*J247)/(1.84*29.3*R247+8*0.95*5.67E-8*(BQ247+273)^3))</f>
        <v>0</v>
      </c>
      <c r="W247">
        <f>($C$9*BR247+$D$9*BS247+$E$9*V247)</f>
        <v>0</v>
      </c>
      <c r="X247">
        <f>0.61365*exp(17.502*W247/(240.97+W247))</f>
        <v>0</v>
      </c>
      <c r="Y247">
        <f>(Z247/AA247*100)</f>
        <v>0</v>
      </c>
      <c r="Z247">
        <f>BJ247*(BO247+BP247)/1000</f>
        <v>0</v>
      </c>
      <c r="AA247">
        <f>0.61365*exp(17.502*BQ247/(240.97+BQ247))</f>
        <v>0</v>
      </c>
      <c r="AB247">
        <f>(X247-BJ247*(BO247+BP247)/1000)</f>
        <v>0</v>
      </c>
      <c r="AC247">
        <f>(-J247*44100)</f>
        <v>0</v>
      </c>
      <c r="AD247">
        <f>2*29.3*R247*0.92*(BQ247-W247)</f>
        <v>0</v>
      </c>
      <c r="AE247">
        <f>2*0.95*5.67E-8*(((BQ247+$B$9)+273)^4-(W247+273)^4)</f>
        <v>0</v>
      </c>
      <c r="AF247">
        <f>U247+AE247+AC247+AD247</f>
        <v>0</v>
      </c>
      <c r="AG247">
        <f>BN247*AU247*(BI247-BH247*(1000-AU247*BK247)/(1000-AU247*BJ247))/(100*BB247)</f>
        <v>0</v>
      </c>
      <c r="AH247">
        <f>1000*BN247*AU247*(BJ247-BK247)/(100*BB247*(1000-AU247*BJ247))</f>
        <v>0</v>
      </c>
      <c r="AI247">
        <f>(AJ247 - AK247 - BO247*1E3/(8.314*(BQ247+273.15)) * AM247/BN247 * AL247) * BN247/(100*BB247) * (1000 - BK247)/1000</f>
        <v>0</v>
      </c>
      <c r="AJ247">
        <v>429.1923267218201</v>
      </c>
      <c r="AK247">
        <v>428.8256545454543</v>
      </c>
      <c r="AL247">
        <v>-2.407321124322097E-06</v>
      </c>
      <c r="AM247">
        <v>61.35787655002243</v>
      </c>
      <c r="AN247">
        <f>(AP247 - AO247 + BO247*1E3/(8.314*(BQ247+273.15)) * AR247/BN247 * AQ247) * BN247/(100*BB247) * 1000/(1000 - AP247)</f>
        <v>0</v>
      </c>
      <c r="AO247">
        <v>21.51886583317202</v>
      </c>
      <c r="AP247">
        <v>21.50170979020981</v>
      </c>
      <c r="AQ247">
        <v>-2.89905026083199E-07</v>
      </c>
      <c r="AR247">
        <v>91.88205700752289</v>
      </c>
      <c r="AS247">
        <v>0</v>
      </c>
      <c r="AT247">
        <v>0</v>
      </c>
      <c r="AU247">
        <f>IF(AS247*$H$15&gt;=AW247,1.0,(AW247/(AW247-AS247*$H$15)))</f>
        <v>0</v>
      </c>
      <c r="AV247">
        <f>(AU247-1)*100</f>
        <v>0</v>
      </c>
      <c r="AW247">
        <f>MAX(0,($B$15+$C$15*BV247)/(1+$D$15*BV247)*BO247/(BQ247+273)*$E$15)</f>
        <v>0</v>
      </c>
      <c r="AX247">
        <f>$B$13*BW247+$C$13*BX247+$F$13*CI247*(1-CL247)</f>
        <v>0</v>
      </c>
      <c r="AY247">
        <f>AX247*AZ247</f>
        <v>0</v>
      </c>
      <c r="AZ247">
        <f>($B$13*$D$11+$C$13*$D$11+$F$13*((CV247+CN247)/MAX(CV247+CN247+CW247, 0.1)*$I$11+CW247/MAX(CV247+CN247+CW247, 0.1)*$J$11))/($B$13+$C$13+$F$13)</f>
        <v>0</v>
      </c>
      <c r="BA247">
        <f>($B$13*$K$11+$C$13*$K$11+$F$13*((CV247+CN247)/MAX(CV247+CN247+CW247, 0.1)*$P$11+CW247/MAX(CV247+CN247+CW247, 0.1)*$Q$11))/($B$13+$C$13+$F$13)</f>
        <v>0</v>
      </c>
      <c r="BB247">
        <v>6</v>
      </c>
      <c r="BC247">
        <v>0.5</v>
      </c>
      <c r="BD247" t="s">
        <v>358</v>
      </c>
      <c r="BE247">
        <v>2</v>
      </c>
      <c r="BF247" t="b">
        <v>1</v>
      </c>
      <c r="BG247">
        <v>1774682705.6</v>
      </c>
      <c r="BH247">
        <v>419.6103</v>
      </c>
      <c r="BI247">
        <v>419.9739</v>
      </c>
      <c r="BJ247">
        <v>21.5018</v>
      </c>
      <c r="BK247">
        <v>21.51895</v>
      </c>
      <c r="BL247">
        <v>419.9719</v>
      </c>
      <c r="BM247">
        <v>21.20458</v>
      </c>
      <c r="BN247">
        <v>499.9920000000001</v>
      </c>
      <c r="BO247">
        <v>101.0202</v>
      </c>
      <c r="BP247">
        <v>0.09998161</v>
      </c>
      <c r="BQ247">
        <v>26.49007</v>
      </c>
      <c r="BR247">
        <v>26.9693</v>
      </c>
      <c r="BS247">
        <v>999.9</v>
      </c>
      <c r="BT247">
        <v>0</v>
      </c>
      <c r="BU247">
        <v>0</v>
      </c>
      <c r="BV247">
        <v>10008.807</v>
      </c>
      <c r="BW247">
        <v>0</v>
      </c>
      <c r="BX247">
        <v>0.3833920000000001</v>
      </c>
      <c r="BY247">
        <v>-0.3636811</v>
      </c>
      <c r="BZ247">
        <v>428.831</v>
      </c>
      <c r="CA247">
        <v>429.2102</v>
      </c>
      <c r="CB247">
        <v>-0.01716062</v>
      </c>
      <c r="CC247">
        <v>419.9739</v>
      </c>
      <c r="CD247">
        <v>21.51895</v>
      </c>
      <c r="CE247">
        <v>2.172116</v>
      </c>
      <c r="CF247">
        <v>2.173848</v>
      </c>
      <c r="CG247">
        <v>18.75813</v>
      </c>
      <c r="CH247">
        <v>18.77089</v>
      </c>
      <c r="CI247">
        <v>850.0722</v>
      </c>
      <c r="CJ247">
        <v>0</v>
      </c>
      <c r="CK247">
        <v>1</v>
      </c>
      <c r="CL247">
        <v>0</v>
      </c>
      <c r="CM247">
        <v>1.89449</v>
      </c>
      <c r="CN247">
        <v>0</v>
      </c>
      <c r="CO247">
        <v>46.04254</v>
      </c>
      <c r="CP247">
        <v>4348.685</v>
      </c>
      <c r="CQ247">
        <v>36.906</v>
      </c>
      <c r="CR247">
        <v>38.875</v>
      </c>
      <c r="CS247">
        <v>37.937</v>
      </c>
      <c r="CT247">
        <v>37.4874</v>
      </c>
      <c r="CU247">
        <v>37.25</v>
      </c>
      <c r="CV247">
        <v>0</v>
      </c>
      <c r="CW247">
        <v>850.0709999999999</v>
      </c>
      <c r="CX247">
        <v>0</v>
      </c>
      <c r="CY247">
        <v>1774682706.8</v>
      </c>
      <c r="CZ247">
        <v>0</v>
      </c>
      <c r="DA247">
        <v>1774666326.5</v>
      </c>
      <c r="DB247" t="s">
        <v>359</v>
      </c>
      <c r="DC247">
        <v>1774666322</v>
      </c>
      <c r="DD247">
        <v>1774666326.5</v>
      </c>
      <c r="DE247">
        <v>2</v>
      </c>
      <c r="DF247">
        <v>0.343</v>
      </c>
      <c r="DG247">
        <v>-0.026</v>
      </c>
      <c r="DH247">
        <v>-0.36</v>
      </c>
      <c r="DI247">
        <v>0.298</v>
      </c>
      <c r="DJ247">
        <v>420</v>
      </c>
      <c r="DK247">
        <v>22</v>
      </c>
      <c r="DL247">
        <v>0.17</v>
      </c>
      <c r="DM247">
        <v>0.02</v>
      </c>
      <c r="DN247">
        <v>-0.395447512195122</v>
      </c>
      <c r="DO247">
        <v>0.1045047386759578</v>
      </c>
      <c r="DP247">
        <v>0.03775969115541453</v>
      </c>
      <c r="DQ247">
        <v>0</v>
      </c>
      <c r="DR247">
        <v>-0.01504168292682927</v>
      </c>
      <c r="DS247">
        <v>-0.01018380209059234</v>
      </c>
      <c r="DT247">
        <v>0.001995765383334991</v>
      </c>
      <c r="DU247">
        <v>1</v>
      </c>
      <c r="DV247">
        <v>1</v>
      </c>
      <c r="DW247">
        <v>2</v>
      </c>
      <c r="DX247" t="s">
        <v>367</v>
      </c>
      <c r="DY247">
        <v>3.13048</v>
      </c>
      <c r="DZ247">
        <v>2.80648</v>
      </c>
      <c r="EA247">
        <v>0.0997445</v>
      </c>
      <c r="EB247">
        <v>0.099465</v>
      </c>
      <c r="EC247">
        <v>0.105844</v>
      </c>
      <c r="ED247">
        <v>0.105595</v>
      </c>
      <c r="EE247">
        <v>21148.6</v>
      </c>
      <c r="EF247">
        <v>27418.1</v>
      </c>
      <c r="EG247">
        <v>26446.8</v>
      </c>
      <c r="EH247">
        <v>32999.3</v>
      </c>
      <c r="EI247">
        <v>34929.4</v>
      </c>
      <c r="EJ247">
        <v>40309.1</v>
      </c>
      <c r="EK247">
        <v>41095.5</v>
      </c>
      <c r="EL247">
        <v>46058.8</v>
      </c>
      <c r="EM247">
        <v>2.0349</v>
      </c>
      <c r="EN247">
        <v>1.99995</v>
      </c>
      <c r="EO247">
        <v>0.08814039999999999</v>
      </c>
      <c r="EP247">
        <v>0</v>
      </c>
      <c r="EQ247">
        <v>25.5134</v>
      </c>
      <c r="ER247">
        <v>999.9</v>
      </c>
      <c r="ES247">
        <v>67.5</v>
      </c>
      <c r="ET247">
        <v>27.4</v>
      </c>
      <c r="EU247">
        <v>24.4845</v>
      </c>
      <c r="EV247">
        <v>61.1726</v>
      </c>
      <c r="EW247">
        <v>31.5345</v>
      </c>
      <c r="EX247">
        <v>1</v>
      </c>
      <c r="EY247">
        <v>0.294009</v>
      </c>
      <c r="EZ247">
        <v>0.3828</v>
      </c>
      <c r="FA247">
        <v>20.2826</v>
      </c>
      <c r="FB247">
        <v>5.19078</v>
      </c>
      <c r="FC247">
        <v>11.9441</v>
      </c>
      <c r="FD247">
        <v>4.95575</v>
      </c>
      <c r="FE247">
        <v>3.285</v>
      </c>
      <c r="FF247">
        <v>9999</v>
      </c>
      <c r="FG247">
        <v>9999</v>
      </c>
      <c r="FH247">
        <v>9999</v>
      </c>
      <c r="FI247">
        <v>999.9</v>
      </c>
      <c r="FJ247">
        <v>1.86127</v>
      </c>
      <c r="FK247">
        <v>1.86264</v>
      </c>
      <c r="FL247">
        <v>1.86005</v>
      </c>
      <c r="FM247">
        <v>1.85837</v>
      </c>
      <c r="FN247">
        <v>1.86217</v>
      </c>
      <c r="FO247">
        <v>1.85889</v>
      </c>
      <c r="FP247">
        <v>1.85791</v>
      </c>
      <c r="FQ247">
        <v>1.8608</v>
      </c>
      <c r="FR247">
        <v>0</v>
      </c>
      <c r="FS247">
        <v>0</v>
      </c>
      <c r="FT247">
        <v>0</v>
      </c>
      <c r="FU247">
        <v>4.5</v>
      </c>
      <c r="FV247" t="s">
        <v>361</v>
      </c>
      <c r="FW247" t="s">
        <v>362</v>
      </c>
      <c r="FX247" t="s">
        <v>363</v>
      </c>
      <c r="FY247" t="s">
        <v>364</v>
      </c>
      <c r="FZ247" t="s">
        <v>364</v>
      </c>
      <c r="GA247" t="s">
        <v>363</v>
      </c>
      <c r="GB247">
        <v>0</v>
      </c>
      <c r="GC247">
        <v>100</v>
      </c>
      <c r="GD247">
        <v>100</v>
      </c>
      <c r="GE247">
        <v>-0.362</v>
      </c>
      <c r="GF247">
        <v>0.2972</v>
      </c>
      <c r="GG247">
        <v>-1.589593225013521</v>
      </c>
      <c r="GH247">
        <v>0.00192992804097616</v>
      </c>
      <c r="GI247">
        <v>3.244687122451424E-06</v>
      </c>
      <c r="GJ247">
        <v>-2.087531120305573E-09</v>
      </c>
      <c r="GK247">
        <v>0.05776174702018427</v>
      </c>
      <c r="GL247">
        <v>0.005089068596103195</v>
      </c>
      <c r="GM247">
        <v>0.0003257216593697226</v>
      </c>
      <c r="GN247">
        <v>-1.562898368296355E-06</v>
      </c>
      <c r="GO247">
        <v>0</v>
      </c>
      <c r="GP247">
        <v>1257</v>
      </c>
      <c r="GQ247">
        <v>1</v>
      </c>
      <c r="GR247">
        <v>31</v>
      </c>
      <c r="GS247">
        <v>273.1</v>
      </c>
      <c r="GT247">
        <v>273</v>
      </c>
      <c r="GU247">
        <v>1.07788</v>
      </c>
      <c r="GV247">
        <v>2.3938</v>
      </c>
      <c r="GW247">
        <v>1.44775</v>
      </c>
      <c r="GX247">
        <v>2.20337</v>
      </c>
      <c r="GY247">
        <v>1.44653</v>
      </c>
      <c r="GZ247">
        <v>2.36206</v>
      </c>
      <c r="HA247">
        <v>33.2216</v>
      </c>
      <c r="HB247">
        <v>14.7012</v>
      </c>
      <c r="HC247">
        <v>18</v>
      </c>
      <c r="HD247">
        <v>531.955</v>
      </c>
      <c r="HE247">
        <v>522.793</v>
      </c>
      <c r="HF247">
        <v>24.9996</v>
      </c>
      <c r="HG247">
        <v>30.7466</v>
      </c>
      <c r="HH247">
        <v>30</v>
      </c>
      <c r="HI247">
        <v>31.0997</v>
      </c>
      <c r="HJ247">
        <v>31.1062</v>
      </c>
      <c r="HK247">
        <v>21.5611</v>
      </c>
      <c r="HL247">
        <v>20.3331</v>
      </c>
      <c r="HM247">
        <v>100</v>
      </c>
      <c r="HN247">
        <v>25</v>
      </c>
      <c r="HO247">
        <v>420</v>
      </c>
      <c r="HP247">
        <v>21.5</v>
      </c>
      <c r="HQ247">
        <v>103.142</v>
      </c>
      <c r="HR247">
        <v>102.018</v>
      </c>
    </row>
    <row r="248" spans="1:226">
      <c r="A248">
        <v>230</v>
      </c>
      <c r="B248">
        <v>1774682712.5</v>
      </c>
      <c r="C248">
        <v>966.5</v>
      </c>
      <c r="D248" t="s">
        <v>822</v>
      </c>
      <c r="E248" t="s">
        <v>823</v>
      </c>
      <c r="F248">
        <v>5</v>
      </c>
      <c r="I248">
        <v>1774682709.6</v>
      </c>
      <c r="J248">
        <f>(K248)/1000</f>
        <v>0</v>
      </c>
      <c r="K248">
        <f>IF(BF248, AN248, AH248)</f>
        <v>0</v>
      </c>
      <c r="L248">
        <f>IF(BF248, AI248, AG248)</f>
        <v>0</v>
      </c>
      <c r="M248">
        <f>BH248 - IF(AU248&gt;1, L248*BB248*100.0/(AW248), 0)</f>
        <v>0</v>
      </c>
      <c r="N248">
        <f>((T248-J248/2)*M248-L248)/(T248+J248/2)</f>
        <v>0</v>
      </c>
      <c r="O248">
        <f>N248*(BO248+BP248)/1000.0</f>
        <v>0</v>
      </c>
      <c r="P248">
        <f>(BH248 - IF(AU248&gt;1, L248*BB248*100.0/(AW248), 0))*(BO248+BP248)/1000.0</f>
        <v>0</v>
      </c>
      <c r="Q248">
        <f>2.0/((1/S248-1/R248)+SIGN(S248)*SQRT((1/S248-1/R248)*(1/S248-1/R248) + 4*BC248/((BC248+1)*(BC248+1))*(2*1/S248*1/R248-1/R248*1/R248)))</f>
        <v>0</v>
      </c>
      <c r="R248">
        <f>IF(LEFT(BD248,1)&lt;&gt;"0",IF(LEFT(BD248,1)="1",3.0,BE248),$D$5+$E$5*(BV248*BO248/($K$5*1000))+$F$5*(BV248*BO248/($K$5*1000))*MAX(MIN(BB248,$J$5),$I$5)*MAX(MIN(BB248,$J$5),$I$5)+$G$5*MAX(MIN(BB248,$J$5),$I$5)*(BV248*BO248/($K$5*1000))+$H$5*(BV248*BO248/($K$5*1000))*(BV248*BO248/($K$5*1000)))</f>
        <v>0</v>
      </c>
      <c r="S248">
        <f>J248*(1000-(1000*0.61365*exp(17.502*W248/(240.97+W248))/(BO248+BP248)+BJ248)/2)/(1000*0.61365*exp(17.502*W248/(240.97+W248))/(BO248+BP248)-BJ248)</f>
        <v>0</v>
      </c>
      <c r="T248">
        <f>1/((BC248+1)/(Q248/1.6)+1/(R248/1.37)) + BC248/((BC248+1)/(Q248/1.6) + BC248/(R248/1.37))</f>
        <v>0</v>
      </c>
      <c r="U248">
        <f>(AX248*BA248)</f>
        <v>0</v>
      </c>
      <c r="V248">
        <f>(BQ248+(U248+2*0.95*5.67E-8*(((BQ248+$B$9)+273)^4-(BQ248+273)^4)-44100*J248)/(1.84*29.3*R248+8*0.95*5.67E-8*(BQ248+273)^3))</f>
        <v>0</v>
      </c>
      <c r="W248">
        <f>($C$9*BR248+$D$9*BS248+$E$9*V248)</f>
        <v>0</v>
      </c>
      <c r="X248">
        <f>0.61365*exp(17.502*W248/(240.97+W248))</f>
        <v>0</v>
      </c>
      <c r="Y248">
        <f>(Z248/AA248*100)</f>
        <v>0</v>
      </c>
      <c r="Z248">
        <f>BJ248*(BO248+BP248)/1000</f>
        <v>0</v>
      </c>
      <c r="AA248">
        <f>0.61365*exp(17.502*BQ248/(240.97+BQ248))</f>
        <v>0</v>
      </c>
      <c r="AB248">
        <f>(X248-BJ248*(BO248+BP248)/1000)</f>
        <v>0</v>
      </c>
      <c r="AC248">
        <f>(-J248*44100)</f>
        <v>0</v>
      </c>
      <c r="AD248">
        <f>2*29.3*R248*0.92*(BQ248-W248)</f>
        <v>0</v>
      </c>
      <c r="AE248">
        <f>2*0.95*5.67E-8*(((BQ248+$B$9)+273)^4-(W248+273)^4)</f>
        <v>0</v>
      </c>
      <c r="AF248">
        <f>U248+AE248+AC248+AD248</f>
        <v>0</v>
      </c>
      <c r="AG248">
        <f>BN248*AU248*(BI248-BH248*(1000-AU248*BK248)/(1000-AU248*BJ248))/(100*BB248)</f>
        <v>0</v>
      </c>
      <c r="AH248">
        <f>1000*BN248*AU248*(BJ248-BK248)/(100*BB248*(1000-AU248*BJ248))</f>
        <v>0</v>
      </c>
      <c r="AI248">
        <f>(AJ248 - AK248 - BO248*1E3/(8.314*(BQ248+273.15)) * AM248/BN248 * AL248) * BN248/(100*BB248) * (1000 - BK248)/1000</f>
        <v>0</v>
      </c>
      <c r="AJ248">
        <v>429.2402418384282</v>
      </c>
      <c r="AK248">
        <v>428.8523333333331</v>
      </c>
      <c r="AL248">
        <v>1.278894969709827E-05</v>
      </c>
      <c r="AM248">
        <v>61.35787655002243</v>
      </c>
      <c r="AN248">
        <f>(AP248 - AO248 + BO248*1E3/(8.314*(BQ248+273.15)) * AR248/BN248 * AQ248) * BN248/(100*BB248) * 1000/(1000 - AP248)</f>
        <v>0</v>
      </c>
      <c r="AO248">
        <v>21.51984355171384</v>
      </c>
      <c r="AP248">
        <v>21.49940139860142</v>
      </c>
      <c r="AQ248">
        <v>-5.04369943472075E-07</v>
      </c>
      <c r="AR248">
        <v>91.88205700752289</v>
      </c>
      <c r="AS248">
        <v>0</v>
      </c>
      <c r="AT248">
        <v>0</v>
      </c>
      <c r="AU248">
        <f>IF(AS248*$H$15&gt;=AW248,1.0,(AW248/(AW248-AS248*$H$15)))</f>
        <v>0</v>
      </c>
      <c r="AV248">
        <f>(AU248-1)*100</f>
        <v>0</v>
      </c>
      <c r="AW248">
        <f>MAX(0,($B$15+$C$15*BV248)/(1+$D$15*BV248)*BO248/(BQ248+273)*$E$15)</f>
        <v>0</v>
      </c>
      <c r="AX248">
        <f>$B$13*BW248+$C$13*BX248+$F$13*CI248*(1-CL248)</f>
        <v>0</v>
      </c>
      <c r="AY248">
        <f>AX248*AZ248</f>
        <v>0</v>
      </c>
      <c r="AZ248">
        <f>($B$13*$D$11+$C$13*$D$11+$F$13*((CV248+CN248)/MAX(CV248+CN248+CW248, 0.1)*$I$11+CW248/MAX(CV248+CN248+CW248, 0.1)*$J$11))/($B$13+$C$13+$F$13)</f>
        <v>0</v>
      </c>
      <c r="BA248">
        <f>($B$13*$K$11+$C$13*$K$11+$F$13*((CV248+CN248)/MAX(CV248+CN248+CW248, 0.1)*$P$11+CW248/MAX(CV248+CN248+CW248, 0.1)*$Q$11))/($B$13+$C$13+$F$13)</f>
        <v>0</v>
      </c>
      <c r="BB248">
        <v>6</v>
      </c>
      <c r="BC248">
        <v>0.5</v>
      </c>
      <c r="BD248" t="s">
        <v>358</v>
      </c>
      <c r="BE248">
        <v>2</v>
      </c>
      <c r="BF248" t="b">
        <v>1</v>
      </c>
      <c r="BG248">
        <v>1774682709.6</v>
      </c>
      <c r="BH248">
        <v>419.6195000000001</v>
      </c>
      <c r="BI248">
        <v>419.9951</v>
      </c>
      <c r="BJ248">
        <v>21.50064</v>
      </c>
      <c r="BK248">
        <v>21.51948</v>
      </c>
      <c r="BL248">
        <v>419.9810000000001</v>
      </c>
      <c r="BM248">
        <v>21.20341</v>
      </c>
      <c r="BN248">
        <v>499.9856000000001</v>
      </c>
      <c r="BO248">
        <v>101.0193</v>
      </c>
      <c r="BP248">
        <v>0.10001023</v>
      </c>
      <c r="BQ248">
        <v>26.48055</v>
      </c>
      <c r="BR248">
        <v>26.95075</v>
      </c>
      <c r="BS248">
        <v>999.9</v>
      </c>
      <c r="BT248">
        <v>0</v>
      </c>
      <c r="BU248">
        <v>0</v>
      </c>
      <c r="BV248">
        <v>9994.188</v>
      </c>
      <c r="BW248">
        <v>0</v>
      </c>
      <c r="BX248">
        <v>0.3833920000000001</v>
      </c>
      <c r="BY248">
        <v>-0.3756836</v>
      </c>
      <c r="BZ248">
        <v>428.8398</v>
      </c>
      <c r="CA248">
        <v>429.2323</v>
      </c>
      <c r="CB248">
        <v>-0.01888104</v>
      </c>
      <c r="CC248">
        <v>419.9951</v>
      </c>
      <c r="CD248">
        <v>21.51948</v>
      </c>
      <c r="CE248">
        <v>2.171976</v>
      </c>
      <c r="CF248">
        <v>2.173884</v>
      </c>
      <c r="CG248">
        <v>18.75711</v>
      </c>
      <c r="CH248">
        <v>18.77113</v>
      </c>
      <c r="CI248">
        <v>850.0096</v>
      </c>
      <c r="CJ248">
        <v>0</v>
      </c>
      <c r="CK248">
        <v>1</v>
      </c>
      <c r="CL248">
        <v>0</v>
      </c>
      <c r="CM248">
        <v>1.87475</v>
      </c>
      <c r="CN248">
        <v>0</v>
      </c>
      <c r="CO248">
        <v>45.9339</v>
      </c>
      <c r="CP248">
        <v>4348.364</v>
      </c>
      <c r="CQ248">
        <v>36.875</v>
      </c>
      <c r="CR248">
        <v>38.8561</v>
      </c>
      <c r="CS248">
        <v>37.9184</v>
      </c>
      <c r="CT248">
        <v>37.4496</v>
      </c>
      <c r="CU248">
        <v>37.2311</v>
      </c>
      <c r="CV248">
        <v>0</v>
      </c>
      <c r="CW248">
        <v>850.008</v>
      </c>
      <c r="CX248">
        <v>0</v>
      </c>
      <c r="CY248">
        <v>1774682711</v>
      </c>
      <c r="CZ248">
        <v>0</v>
      </c>
      <c r="DA248">
        <v>1774666326.5</v>
      </c>
      <c r="DB248" t="s">
        <v>359</v>
      </c>
      <c r="DC248">
        <v>1774666322</v>
      </c>
      <c r="DD248">
        <v>1774666326.5</v>
      </c>
      <c r="DE248">
        <v>2</v>
      </c>
      <c r="DF248">
        <v>0.343</v>
      </c>
      <c r="DG248">
        <v>-0.026</v>
      </c>
      <c r="DH248">
        <v>-0.36</v>
      </c>
      <c r="DI248">
        <v>0.298</v>
      </c>
      <c r="DJ248">
        <v>420</v>
      </c>
      <c r="DK248">
        <v>22</v>
      </c>
      <c r="DL248">
        <v>0.17</v>
      </c>
      <c r="DM248">
        <v>0.02</v>
      </c>
      <c r="DN248">
        <v>-0.39338145</v>
      </c>
      <c r="DO248">
        <v>0.1958716547842408</v>
      </c>
      <c r="DP248">
        <v>0.03732375044522589</v>
      </c>
      <c r="DQ248">
        <v>0</v>
      </c>
      <c r="DR248">
        <v>-0.01586152</v>
      </c>
      <c r="DS248">
        <v>-0.02438594071294558</v>
      </c>
      <c r="DT248">
        <v>0.002615357751551401</v>
      </c>
      <c r="DU248">
        <v>1</v>
      </c>
      <c r="DV248">
        <v>1</v>
      </c>
      <c r="DW248">
        <v>2</v>
      </c>
      <c r="DX248" t="s">
        <v>367</v>
      </c>
      <c r="DY248">
        <v>3.13034</v>
      </c>
      <c r="DZ248">
        <v>2.80633</v>
      </c>
      <c r="EA248">
        <v>0.0997518</v>
      </c>
      <c r="EB248">
        <v>0.0994622</v>
      </c>
      <c r="EC248">
        <v>0.105837</v>
      </c>
      <c r="ED248">
        <v>0.105593</v>
      </c>
      <c r="EE248">
        <v>21148.5</v>
      </c>
      <c r="EF248">
        <v>27418.2</v>
      </c>
      <c r="EG248">
        <v>26446.8</v>
      </c>
      <c r="EH248">
        <v>32999.3</v>
      </c>
      <c r="EI248">
        <v>34929.4</v>
      </c>
      <c r="EJ248">
        <v>40309.1</v>
      </c>
      <c r="EK248">
        <v>41095.2</v>
      </c>
      <c r="EL248">
        <v>46058.6</v>
      </c>
      <c r="EM248">
        <v>2.0345</v>
      </c>
      <c r="EN248">
        <v>2.00005</v>
      </c>
      <c r="EO248">
        <v>0.0875257</v>
      </c>
      <c r="EP248">
        <v>0</v>
      </c>
      <c r="EQ248">
        <v>25.5079</v>
      </c>
      <c r="ER248">
        <v>999.9</v>
      </c>
      <c r="ES248">
        <v>67.5</v>
      </c>
      <c r="ET248">
        <v>27.4</v>
      </c>
      <c r="EU248">
        <v>24.4821</v>
      </c>
      <c r="EV248">
        <v>61.0726</v>
      </c>
      <c r="EW248">
        <v>31.6466</v>
      </c>
      <c r="EX248">
        <v>1</v>
      </c>
      <c r="EY248">
        <v>0.294065</v>
      </c>
      <c r="EZ248">
        <v>0.381895</v>
      </c>
      <c r="FA248">
        <v>20.2824</v>
      </c>
      <c r="FB248">
        <v>5.19048</v>
      </c>
      <c r="FC248">
        <v>11.9441</v>
      </c>
      <c r="FD248">
        <v>4.95575</v>
      </c>
      <c r="FE248">
        <v>3.285</v>
      </c>
      <c r="FF248">
        <v>9999</v>
      </c>
      <c r="FG248">
        <v>9999</v>
      </c>
      <c r="FH248">
        <v>9999</v>
      </c>
      <c r="FI248">
        <v>999.9</v>
      </c>
      <c r="FJ248">
        <v>1.86127</v>
      </c>
      <c r="FK248">
        <v>1.86264</v>
      </c>
      <c r="FL248">
        <v>1.86005</v>
      </c>
      <c r="FM248">
        <v>1.85837</v>
      </c>
      <c r="FN248">
        <v>1.86217</v>
      </c>
      <c r="FO248">
        <v>1.85884</v>
      </c>
      <c r="FP248">
        <v>1.85791</v>
      </c>
      <c r="FQ248">
        <v>1.8608</v>
      </c>
      <c r="FR248">
        <v>0</v>
      </c>
      <c r="FS248">
        <v>0</v>
      </c>
      <c r="FT248">
        <v>0</v>
      </c>
      <c r="FU248">
        <v>4.5</v>
      </c>
      <c r="FV248" t="s">
        <v>361</v>
      </c>
      <c r="FW248" t="s">
        <v>362</v>
      </c>
      <c r="FX248" t="s">
        <v>363</v>
      </c>
      <c r="FY248" t="s">
        <v>364</v>
      </c>
      <c r="FZ248" t="s">
        <v>364</v>
      </c>
      <c r="GA248" t="s">
        <v>363</v>
      </c>
      <c r="GB248">
        <v>0</v>
      </c>
      <c r="GC248">
        <v>100</v>
      </c>
      <c r="GD248">
        <v>100</v>
      </c>
      <c r="GE248">
        <v>-0.362</v>
      </c>
      <c r="GF248">
        <v>0.2972</v>
      </c>
      <c r="GG248">
        <v>-1.589593225013521</v>
      </c>
      <c r="GH248">
        <v>0.00192992804097616</v>
      </c>
      <c r="GI248">
        <v>3.244687122451424E-06</v>
      </c>
      <c r="GJ248">
        <v>-2.087531120305573E-09</v>
      </c>
      <c r="GK248">
        <v>0.05776174702018427</v>
      </c>
      <c r="GL248">
        <v>0.005089068596103195</v>
      </c>
      <c r="GM248">
        <v>0.0003257216593697226</v>
      </c>
      <c r="GN248">
        <v>-1.562898368296355E-06</v>
      </c>
      <c r="GO248">
        <v>0</v>
      </c>
      <c r="GP248">
        <v>1257</v>
      </c>
      <c r="GQ248">
        <v>1</v>
      </c>
      <c r="GR248">
        <v>31</v>
      </c>
      <c r="GS248">
        <v>273.2</v>
      </c>
      <c r="GT248">
        <v>273.1</v>
      </c>
      <c r="GU248">
        <v>1.07788</v>
      </c>
      <c r="GV248">
        <v>2.3877</v>
      </c>
      <c r="GW248">
        <v>1.44775</v>
      </c>
      <c r="GX248">
        <v>2.20337</v>
      </c>
      <c r="GY248">
        <v>1.44653</v>
      </c>
      <c r="GZ248">
        <v>2.39624</v>
      </c>
      <c r="HA248">
        <v>33.2216</v>
      </c>
      <c r="HB248">
        <v>14.7099</v>
      </c>
      <c r="HC248">
        <v>18</v>
      </c>
      <c r="HD248">
        <v>531.72</v>
      </c>
      <c r="HE248">
        <v>522.861</v>
      </c>
      <c r="HF248">
        <v>24.9996</v>
      </c>
      <c r="HG248">
        <v>30.7466</v>
      </c>
      <c r="HH248">
        <v>30.0001</v>
      </c>
      <c r="HI248">
        <v>31.1021</v>
      </c>
      <c r="HJ248">
        <v>31.1062</v>
      </c>
      <c r="HK248">
        <v>21.5605</v>
      </c>
      <c r="HL248">
        <v>20.3331</v>
      </c>
      <c r="HM248">
        <v>100</v>
      </c>
      <c r="HN248">
        <v>25</v>
      </c>
      <c r="HO248">
        <v>420</v>
      </c>
      <c r="HP248">
        <v>21.5</v>
      </c>
      <c r="HQ248">
        <v>103.141</v>
      </c>
      <c r="HR248">
        <v>102.018</v>
      </c>
    </row>
    <row r="249" spans="1:226">
      <c r="A249">
        <v>231</v>
      </c>
      <c r="B249">
        <v>1774682716.5</v>
      </c>
      <c r="C249">
        <v>970.5</v>
      </c>
      <c r="D249" t="s">
        <v>824</v>
      </c>
      <c r="E249" t="s">
        <v>825</v>
      </c>
      <c r="F249">
        <v>5</v>
      </c>
      <c r="I249">
        <v>1774682713.6</v>
      </c>
      <c r="J249">
        <f>(K249)/1000</f>
        <v>0</v>
      </c>
      <c r="K249">
        <f>IF(BF249, AN249, AH249)</f>
        <v>0</v>
      </c>
      <c r="L249">
        <f>IF(BF249, AI249, AG249)</f>
        <v>0</v>
      </c>
      <c r="M249">
        <f>BH249 - IF(AU249&gt;1, L249*BB249*100.0/(AW249), 0)</f>
        <v>0</v>
      </c>
      <c r="N249">
        <f>((T249-J249/2)*M249-L249)/(T249+J249/2)</f>
        <v>0</v>
      </c>
      <c r="O249">
        <f>N249*(BO249+BP249)/1000.0</f>
        <v>0</v>
      </c>
      <c r="P249">
        <f>(BH249 - IF(AU249&gt;1, L249*BB249*100.0/(AW249), 0))*(BO249+BP249)/1000.0</f>
        <v>0</v>
      </c>
      <c r="Q249">
        <f>2.0/((1/S249-1/R249)+SIGN(S249)*SQRT((1/S249-1/R249)*(1/S249-1/R249) + 4*BC249/((BC249+1)*(BC249+1))*(2*1/S249*1/R249-1/R249*1/R249)))</f>
        <v>0</v>
      </c>
      <c r="R249">
        <f>IF(LEFT(BD249,1)&lt;&gt;"0",IF(LEFT(BD249,1)="1",3.0,BE249),$D$5+$E$5*(BV249*BO249/($K$5*1000))+$F$5*(BV249*BO249/($K$5*1000))*MAX(MIN(BB249,$J$5),$I$5)*MAX(MIN(BB249,$J$5),$I$5)+$G$5*MAX(MIN(BB249,$J$5),$I$5)*(BV249*BO249/($K$5*1000))+$H$5*(BV249*BO249/($K$5*1000))*(BV249*BO249/($K$5*1000)))</f>
        <v>0</v>
      </c>
      <c r="S249">
        <f>J249*(1000-(1000*0.61365*exp(17.502*W249/(240.97+W249))/(BO249+BP249)+BJ249)/2)/(1000*0.61365*exp(17.502*W249/(240.97+W249))/(BO249+BP249)-BJ249)</f>
        <v>0</v>
      </c>
      <c r="T249">
        <f>1/((BC249+1)/(Q249/1.6)+1/(R249/1.37)) + BC249/((BC249+1)/(Q249/1.6) + BC249/(R249/1.37))</f>
        <v>0</v>
      </c>
      <c r="U249">
        <f>(AX249*BA249)</f>
        <v>0</v>
      </c>
      <c r="V249">
        <f>(BQ249+(U249+2*0.95*5.67E-8*(((BQ249+$B$9)+273)^4-(BQ249+273)^4)-44100*J249)/(1.84*29.3*R249+8*0.95*5.67E-8*(BQ249+273)^3))</f>
        <v>0</v>
      </c>
      <c r="W249">
        <f>($C$9*BR249+$D$9*BS249+$E$9*V249)</f>
        <v>0</v>
      </c>
      <c r="X249">
        <f>0.61365*exp(17.502*W249/(240.97+W249))</f>
        <v>0</v>
      </c>
      <c r="Y249">
        <f>(Z249/AA249*100)</f>
        <v>0</v>
      </c>
      <c r="Z249">
        <f>BJ249*(BO249+BP249)/1000</f>
        <v>0</v>
      </c>
      <c r="AA249">
        <f>0.61365*exp(17.502*BQ249/(240.97+BQ249))</f>
        <v>0</v>
      </c>
      <c r="AB249">
        <f>(X249-BJ249*(BO249+BP249)/1000)</f>
        <v>0</v>
      </c>
      <c r="AC249">
        <f>(-J249*44100)</f>
        <v>0</v>
      </c>
      <c r="AD249">
        <f>2*29.3*R249*0.92*(BQ249-W249)</f>
        <v>0</v>
      </c>
      <c r="AE249">
        <f>2*0.95*5.67E-8*(((BQ249+$B$9)+273)^4-(W249+273)^4)</f>
        <v>0</v>
      </c>
      <c r="AF249">
        <f>U249+AE249+AC249+AD249</f>
        <v>0</v>
      </c>
      <c r="AG249">
        <f>BN249*AU249*(BI249-BH249*(1000-AU249*BK249)/(1000-AU249*BJ249))/(100*BB249)</f>
        <v>0</v>
      </c>
      <c r="AH249">
        <f>1000*BN249*AU249*(BJ249-BK249)/(100*BB249*(1000-AU249*BJ249))</f>
        <v>0</v>
      </c>
      <c r="AI249">
        <f>(AJ249 - AK249 - BO249*1E3/(8.314*(BQ249+273.15)) * AM249/BN249 * AL249) * BN249/(100*BB249) * (1000 - BK249)/1000</f>
        <v>0</v>
      </c>
      <c r="AJ249">
        <v>429.2714868776791</v>
      </c>
      <c r="AK249">
        <v>428.8073757575757</v>
      </c>
      <c r="AL249">
        <v>-1.623423328391643E-05</v>
      </c>
      <c r="AM249">
        <v>61.35787655002243</v>
      </c>
      <c r="AN249">
        <f>(AP249 - AO249 + BO249*1E3/(8.314*(BQ249+273.15)) * AR249/BN249 * AQ249) * BN249/(100*BB249) * 1000/(1000 - AP249)</f>
        <v>0</v>
      </c>
      <c r="AO249">
        <v>21.51790914320595</v>
      </c>
      <c r="AP249">
        <v>21.49890559440559</v>
      </c>
      <c r="AQ249">
        <v>-1.238700155419021E-06</v>
      </c>
      <c r="AR249">
        <v>91.88205700752289</v>
      </c>
      <c r="AS249">
        <v>0</v>
      </c>
      <c r="AT249">
        <v>0</v>
      </c>
      <c r="AU249">
        <f>IF(AS249*$H$15&gt;=AW249,1.0,(AW249/(AW249-AS249*$H$15)))</f>
        <v>0</v>
      </c>
      <c r="AV249">
        <f>(AU249-1)*100</f>
        <v>0</v>
      </c>
      <c r="AW249">
        <f>MAX(0,($B$15+$C$15*BV249)/(1+$D$15*BV249)*BO249/(BQ249+273)*$E$15)</f>
        <v>0</v>
      </c>
      <c r="AX249">
        <f>$B$13*BW249+$C$13*BX249+$F$13*CI249*(1-CL249)</f>
        <v>0</v>
      </c>
      <c r="AY249">
        <f>AX249*AZ249</f>
        <v>0</v>
      </c>
      <c r="AZ249">
        <f>($B$13*$D$11+$C$13*$D$11+$F$13*((CV249+CN249)/MAX(CV249+CN249+CW249, 0.1)*$I$11+CW249/MAX(CV249+CN249+CW249, 0.1)*$J$11))/($B$13+$C$13+$F$13)</f>
        <v>0</v>
      </c>
      <c r="BA249">
        <f>($B$13*$K$11+$C$13*$K$11+$F$13*((CV249+CN249)/MAX(CV249+CN249+CW249, 0.1)*$P$11+CW249/MAX(CV249+CN249+CW249, 0.1)*$Q$11))/($B$13+$C$13+$F$13)</f>
        <v>0</v>
      </c>
      <c r="BB249">
        <v>6</v>
      </c>
      <c r="BC249">
        <v>0.5</v>
      </c>
      <c r="BD249" t="s">
        <v>358</v>
      </c>
      <c r="BE249">
        <v>2</v>
      </c>
      <c r="BF249" t="b">
        <v>1</v>
      </c>
      <c r="BG249">
        <v>1774682713.6</v>
      </c>
      <c r="BH249">
        <v>419.6011</v>
      </c>
      <c r="BI249">
        <v>420.0194</v>
      </c>
      <c r="BJ249">
        <v>21.49909</v>
      </c>
      <c r="BK249">
        <v>21.51759</v>
      </c>
      <c r="BL249">
        <v>419.9625</v>
      </c>
      <c r="BM249">
        <v>21.2019</v>
      </c>
      <c r="BN249">
        <v>499.9613000000001</v>
      </c>
      <c r="BO249">
        <v>101.0205</v>
      </c>
      <c r="BP249">
        <v>0.09996953</v>
      </c>
      <c r="BQ249">
        <v>26.47008</v>
      </c>
      <c r="BR249">
        <v>26.94015</v>
      </c>
      <c r="BS249">
        <v>999.9</v>
      </c>
      <c r="BT249">
        <v>0</v>
      </c>
      <c r="BU249">
        <v>0</v>
      </c>
      <c r="BV249">
        <v>9998.991</v>
      </c>
      <c r="BW249">
        <v>0</v>
      </c>
      <c r="BX249">
        <v>0.3833920000000001</v>
      </c>
      <c r="BY249">
        <v>-0.4184784</v>
      </c>
      <c r="BZ249">
        <v>428.8203</v>
      </c>
      <c r="CA249">
        <v>429.2560999999999</v>
      </c>
      <c r="CB249">
        <v>-0.01851216</v>
      </c>
      <c r="CC249">
        <v>420.0194</v>
      </c>
      <c r="CD249">
        <v>21.51759</v>
      </c>
      <c r="CE249">
        <v>2.171848</v>
      </c>
      <c r="CF249">
        <v>2.173718</v>
      </c>
      <c r="CG249">
        <v>18.75615</v>
      </c>
      <c r="CH249">
        <v>18.76992</v>
      </c>
      <c r="CI249">
        <v>849.9997</v>
      </c>
      <c r="CJ249">
        <v>0</v>
      </c>
      <c r="CK249">
        <v>1</v>
      </c>
      <c r="CL249">
        <v>0</v>
      </c>
      <c r="CM249">
        <v>1.85023</v>
      </c>
      <c r="CN249">
        <v>0</v>
      </c>
      <c r="CO249">
        <v>45.98551</v>
      </c>
      <c r="CP249">
        <v>4348.312</v>
      </c>
      <c r="CQ249">
        <v>36.8435</v>
      </c>
      <c r="CR249">
        <v>38.8246</v>
      </c>
      <c r="CS249">
        <v>37.8874</v>
      </c>
      <c r="CT249">
        <v>37.437</v>
      </c>
      <c r="CU249">
        <v>37.1996</v>
      </c>
      <c r="CV249">
        <v>0</v>
      </c>
      <c r="CW249">
        <v>850</v>
      </c>
      <c r="CX249">
        <v>0</v>
      </c>
      <c r="CY249">
        <v>1774682714.6</v>
      </c>
      <c r="CZ249">
        <v>0</v>
      </c>
      <c r="DA249">
        <v>1774666326.5</v>
      </c>
      <c r="DB249" t="s">
        <v>359</v>
      </c>
      <c r="DC249">
        <v>1774666322</v>
      </c>
      <c r="DD249">
        <v>1774666326.5</v>
      </c>
      <c r="DE249">
        <v>2</v>
      </c>
      <c r="DF249">
        <v>0.343</v>
      </c>
      <c r="DG249">
        <v>-0.026</v>
      </c>
      <c r="DH249">
        <v>-0.36</v>
      </c>
      <c r="DI249">
        <v>0.298</v>
      </c>
      <c r="DJ249">
        <v>420</v>
      </c>
      <c r="DK249">
        <v>22</v>
      </c>
      <c r="DL249">
        <v>0.17</v>
      </c>
      <c r="DM249">
        <v>0.02</v>
      </c>
      <c r="DN249">
        <v>-0.3984560975609756</v>
      </c>
      <c r="DO249">
        <v>0.03959638327526074</v>
      </c>
      <c r="DP249">
        <v>0.04217065609812799</v>
      </c>
      <c r="DQ249">
        <v>1</v>
      </c>
      <c r="DR249">
        <v>-0.01706133658536585</v>
      </c>
      <c r="DS249">
        <v>-0.01731471428571432</v>
      </c>
      <c r="DT249">
        <v>0.002109938006112293</v>
      </c>
      <c r="DU249">
        <v>1</v>
      </c>
      <c r="DV249">
        <v>2</v>
      </c>
      <c r="DW249">
        <v>2</v>
      </c>
      <c r="DX249" t="s">
        <v>360</v>
      </c>
      <c r="DY249">
        <v>3.13044</v>
      </c>
      <c r="DZ249">
        <v>2.80647</v>
      </c>
      <c r="EA249">
        <v>0.09974040000000001</v>
      </c>
      <c r="EB249">
        <v>0.0994688</v>
      </c>
      <c r="EC249">
        <v>0.105835</v>
      </c>
      <c r="ED249">
        <v>0.105589</v>
      </c>
      <c r="EE249">
        <v>21148.6</v>
      </c>
      <c r="EF249">
        <v>27417.8</v>
      </c>
      <c r="EG249">
        <v>26446.6</v>
      </c>
      <c r="EH249">
        <v>32999.1</v>
      </c>
      <c r="EI249">
        <v>34929.4</v>
      </c>
      <c r="EJ249">
        <v>40309</v>
      </c>
      <c r="EK249">
        <v>41095.1</v>
      </c>
      <c r="EL249">
        <v>46058.3</v>
      </c>
      <c r="EM249">
        <v>2.03492</v>
      </c>
      <c r="EN249">
        <v>1.99997</v>
      </c>
      <c r="EO249">
        <v>0.0877492</v>
      </c>
      <c r="EP249">
        <v>0</v>
      </c>
      <c r="EQ249">
        <v>25.5014</v>
      </c>
      <c r="ER249">
        <v>999.9</v>
      </c>
      <c r="ES249">
        <v>67.5</v>
      </c>
      <c r="ET249">
        <v>27.4</v>
      </c>
      <c r="EU249">
        <v>24.4841</v>
      </c>
      <c r="EV249">
        <v>61.0026</v>
      </c>
      <c r="EW249">
        <v>31.7508</v>
      </c>
      <c r="EX249">
        <v>1</v>
      </c>
      <c r="EY249">
        <v>0.294024</v>
      </c>
      <c r="EZ249">
        <v>0.380806</v>
      </c>
      <c r="FA249">
        <v>20.2823</v>
      </c>
      <c r="FB249">
        <v>5.19093</v>
      </c>
      <c r="FC249">
        <v>11.9441</v>
      </c>
      <c r="FD249">
        <v>4.9557</v>
      </c>
      <c r="FE249">
        <v>3.285</v>
      </c>
      <c r="FF249">
        <v>9999</v>
      </c>
      <c r="FG249">
        <v>9999</v>
      </c>
      <c r="FH249">
        <v>9999</v>
      </c>
      <c r="FI249">
        <v>999.9</v>
      </c>
      <c r="FJ249">
        <v>1.86127</v>
      </c>
      <c r="FK249">
        <v>1.86264</v>
      </c>
      <c r="FL249">
        <v>1.86005</v>
      </c>
      <c r="FM249">
        <v>1.85837</v>
      </c>
      <c r="FN249">
        <v>1.86216</v>
      </c>
      <c r="FO249">
        <v>1.85886</v>
      </c>
      <c r="FP249">
        <v>1.85791</v>
      </c>
      <c r="FQ249">
        <v>1.8608</v>
      </c>
      <c r="FR249">
        <v>0</v>
      </c>
      <c r="FS249">
        <v>0</v>
      </c>
      <c r="FT249">
        <v>0</v>
      </c>
      <c r="FU249">
        <v>4.5</v>
      </c>
      <c r="FV249" t="s">
        <v>361</v>
      </c>
      <c r="FW249" t="s">
        <v>362</v>
      </c>
      <c r="FX249" t="s">
        <v>363</v>
      </c>
      <c r="FY249" t="s">
        <v>364</v>
      </c>
      <c r="FZ249" t="s">
        <v>364</v>
      </c>
      <c r="GA249" t="s">
        <v>363</v>
      </c>
      <c r="GB249">
        <v>0</v>
      </c>
      <c r="GC249">
        <v>100</v>
      </c>
      <c r="GD249">
        <v>100</v>
      </c>
      <c r="GE249">
        <v>-0.361</v>
      </c>
      <c r="GF249">
        <v>0.2972</v>
      </c>
      <c r="GG249">
        <v>-1.589593225013521</v>
      </c>
      <c r="GH249">
        <v>0.00192992804097616</v>
      </c>
      <c r="GI249">
        <v>3.244687122451424E-06</v>
      </c>
      <c r="GJ249">
        <v>-2.087531120305573E-09</v>
      </c>
      <c r="GK249">
        <v>0.05776174702018427</v>
      </c>
      <c r="GL249">
        <v>0.005089068596103195</v>
      </c>
      <c r="GM249">
        <v>0.0003257216593697226</v>
      </c>
      <c r="GN249">
        <v>-1.562898368296355E-06</v>
      </c>
      <c r="GO249">
        <v>0</v>
      </c>
      <c r="GP249">
        <v>1257</v>
      </c>
      <c r="GQ249">
        <v>1</v>
      </c>
      <c r="GR249">
        <v>31</v>
      </c>
      <c r="GS249">
        <v>273.2</v>
      </c>
      <c r="GT249">
        <v>273.2</v>
      </c>
      <c r="GU249">
        <v>1.07788</v>
      </c>
      <c r="GV249">
        <v>2.38159</v>
      </c>
      <c r="GW249">
        <v>1.44775</v>
      </c>
      <c r="GX249">
        <v>2.20215</v>
      </c>
      <c r="GY249">
        <v>1.44653</v>
      </c>
      <c r="GZ249">
        <v>2.37549</v>
      </c>
      <c r="HA249">
        <v>33.244</v>
      </c>
      <c r="HB249">
        <v>14.7099</v>
      </c>
      <c r="HC249">
        <v>18</v>
      </c>
      <c r="HD249">
        <v>531.9930000000001</v>
      </c>
      <c r="HE249">
        <v>522.816</v>
      </c>
      <c r="HF249">
        <v>24.9996</v>
      </c>
      <c r="HG249">
        <v>30.7466</v>
      </c>
      <c r="HH249">
        <v>30.0001</v>
      </c>
      <c r="HI249">
        <v>31.1024</v>
      </c>
      <c r="HJ249">
        <v>31.1069</v>
      </c>
      <c r="HK249">
        <v>21.5589</v>
      </c>
      <c r="HL249">
        <v>20.3331</v>
      </c>
      <c r="HM249">
        <v>100</v>
      </c>
      <c r="HN249">
        <v>25</v>
      </c>
      <c r="HO249">
        <v>420</v>
      </c>
      <c r="HP249">
        <v>21.5</v>
      </c>
      <c r="HQ249">
        <v>103.141</v>
      </c>
      <c r="HR249">
        <v>102.017</v>
      </c>
    </row>
    <row r="250" spans="1:226">
      <c r="A250">
        <v>232</v>
      </c>
      <c r="B250">
        <v>1774682720.5</v>
      </c>
      <c r="C250">
        <v>974.5</v>
      </c>
      <c r="D250" t="s">
        <v>826</v>
      </c>
      <c r="E250" t="s">
        <v>827</v>
      </c>
      <c r="F250">
        <v>5</v>
      </c>
      <c r="I250">
        <v>1774682717.6</v>
      </c>
      <c r="J250">
        <f>(K250)/1000</f>
        <v>0</v>
      </c>
      <c r="K250">
        <f>IF(BF250, AN250, AH250)</f>
        <v>0</v>
      </c>
      <c r="L250">
        <f>IF(BF250, AI250, AG250)</f>
        <v>0</v>
      </c>
      <c r="M250">
        <f>BH250 - IF(AU250&gt;1, L250*BB250*100.0/(AW250), 0)</f>
        <v>0</v>
      </c>
      <c r="N250">
        <f>((T250-J250/2)*M250-L250)/(T250+J250/2)</f>
        <v>0</v>
      </c>
      <c r="O250">
        <f>N250*(BO250+BP250)/1000.0</f>
        <v>0</v>
      </c>
      <c r="P250">
        <f>(BH250 - IF(AU250&gt;1, L250*BB250*100.0/(AW250), 0))*(BO250+BP250)/1000.0</f>
        <v>0</v>
      </c>
      <c r="Q250">
        <f>2.0/((1/S250-1/R250)+SIGN(S250)*SQRT((1/S250-1/R250)*(1/S250-1/R250) + 4*BC250/((BC250+1)*(BC250+1))*(2*1/S250*1/R250-1/R250*1/R250)))</f>
        <v>0</v>
      </c>
      <c r="R250">
        <f>IF(LEFT(BD250,1)&lt;&gt;"0",IF(LEFT(BD250,1)="1",3.0,BE250),$D$5+$E$5*(BV250*BO250/($K$5*1000))+$F$5*(BV250*BO250/($K$5*1000))*MAX(MIN(BB250,$J$5),$I$5)*MAX(MIN(BB250,$J$5),$I$5)+$G$5*MAX(MIN(BB250,$J$5),$I$5)*(BV250*BO250/($K$5*1000))+$H$5*(BV250*BO250/($K$5*1000))*(BV250*BO250/($K$5*1000)))</f>
        <v>0</v>
      </c>
      <c r="S250">
        <f>J250*(1000-(1000*0.61365*exp(17.502*W250/(240.97+W250))/(BO250+BP250)+BJ250)/2)/(1000*0.61365*exp(17.502*W250/(240.97+W250))/(BO250+BP250)-BJ250)</f>
        <v>0</v>
      </c>
      <c r="T250">
        <f>1/((BC250+1)/(Q250/1.6)+1/(R250/1.37)) + BC250/((BC250+1)/(Q250/1.6) + BC250/(R250/1.37))</f>
        <v>0</v>
      </c>
      <c r="U250">
        <f>(AX250*BA250)</f>
        <v>0</v>
      </c>
      <c r="V250">
        <f>(BQ250+(U250+2*0.95*5.67E-8*(((BQ250+$B$9)+273)^4-(BQ250+273)^4)-44100*J250)/(1.84*29.3*R250+8*0.95*5.67E-8*(BQ250+273)^3))</f>
        <v>0</v>
      </c>
      <c r="W250">
        <f>($C$9*BR250+$D$9*BS250+$E$9*V250)</f>
        <v>0</v>
      </c>
      <c r="X250">
        <f>0.61365*exp(17.502*W250/(240.97+W250))</f>
        <v>0</v>
      </c>
      <c r="Y250">
        <f>(Z250/AA250*100)</f>
        <v>0</v>
      </c>
      <c r="Z250">
        <f>BJ250*(BO250+BP250)/1000</f>
        <v>0</v>
      </c>
      <c r="AA250">
        <f>0.61365*exp(17.502*BQ250/(240.97+BQ250))</f>
        <v>0</v>
      </c>
      <c r="AB250">
        <f>(X250-BJ250*(BO250+BP250)/1000)</f>
        <v>0</v>
      </c>
      <c r="AC250">
        <f>(-J250*44100)</f>
        <v>0</v>
      </c>
      <c r="AD250">
        <f>2*29.3*R250*0.92*(BQ250-W250)</f>
        <v>0</v>
      </c>
      <c r="AE250">
        <f>2*0.95*5.67E-8*(((BQ250+$B$9)+273)^4-(W250+273)^4)</f>
        <v>0</v>
      </c>
      <c r="AF250">
        <f>U250+AE250+AC250+AD250</f>
        <v>0</v>
      </c>
      <c r="AG250">
        <f>BN250*AU250*(BI250-BH250*(1000-AU250*BK250)/(1000-AU250*BJ250))/(100*BB250)</f>
        <v>0</v>
      </c>
      <c r="AH250">
        <f>1000*BN250*AU250*(BJ250-BK250)/(100*BB250*(1000-AU250*BJ250))</f>
        <v>0</v>
      </c>
      <c r="AI250">
        <f>(AJ250 - AK250 - BO250*1E3/(8.314*(BQ250+273.15)) * AM250/BN250 * AL250) * BN250/(100*BB250) * (1000 - BK250)/1000</f>
        <v>0</v>
      </c>
      <c r="AJ250">
        <v>429.2488813919759</v>
      </c>
      <c r="AK250">
        <v>428.8512545454546</v>
      </c>
      <c r="AL250">
        <v>2.344921731175081E-05</v>
      </c>
      <c r="AM250">
        <v>61.35787655002243</v>
      </c>
      <c r="AN250">
        <f>(AP250 - AO250 + BO250*1E3/(8.314*(BQ250+273.15)) * AR250/BN250 * AQ250) * BN250/(100*BB250) * 1000/(1000 - AP250)</f>
        <v>0</v>
      </c>
      <c r="AO250">
        <v>21.51750737851527</v>
      </c>
      <c r="AP250">
        <v>21.49897132867135</v>
      </c>
      <c r="AQ250">
        <v>3.607010068060651E-07</v>
      </c>
      <c r="AR250">
        <v>91.88205700752289</v>
      </c>
      <c r="AS250">
        <v>0</v>
      </c>
      <c r="AT250">
        <v>0</v>
      </c>
      <c r="AU250">
        <f>IF(AS250*$H$15&gt;=AW250,1.0,(AW250/(AW250-AS250*$H$15)))</f>
        <v>0</v>
      </c>
      <c r="AV250">
        <f>(AU250-1)*100</f>
        <v>0</v>
      </c>
      <c r="AW250">
        <f>MAX(0,($B$15+$C$15*BV250)/(1+$D$15*BV250)*BO250/(BQ250+273)*$E$15)</f>
        <v>0</v>
      </c>
      <c r="AX250">
        <f>$B$13*BW250+$C$13*BX250+$F$13*CI250*(1-CL250)</f>
        <v>0</v>
      </c>
      <c r="AY250">
        <f>AX250*AZ250</f>
        <v>0</v>
      </c>
      <c r="AZ250">
        <f>($B$13*$D$11+$C$13*$D$11+$F$13*((CV250+CN250)/MAX(CV250+CN250+CW250, 0.1)*$I$11+CW250/MAX(CV250+CN250+CW250, 0.1)*$J$11))/($B$13+$C$13+$F$13)</f>
        <v>0</v>
      </c>
      <c r="BA250">
        <f>($B$13*$K$11+$C$13*$K$11+$F$13*((CV250+CN250)/MAX(CV250+CN250+CW250, 0.1)*$P$11+CW250/MAX(CV250+CN250+CW250, 0.1)*$Q$11))/($B$13+$C$13+$F$13)</f>
        <v>0</v>
      </c>
      <c r="BB250">
        <v>6</v>
      </c>
      <c r="BC250">
        <v>0.5</v>
      </c>
      <c r="BD250" t="s">
        <v>358</v>
      </c>
      <c r="BE250">
        <v>2</v>
      </c>
      <c r="BF250" t="b">
        <v>1</v>
      </c>
      <c r="BG250">
        <v>1774682717.6</v>
      </c>
      <c r="BH250">
        <v>419.6107</v>
      </c>
      <c r="BI250">
        <v>420.011</v>
      </c>
      <c r="BJ250">
        <v>21.499</v>
      </c>
      <c r="BK250">
        <v>21.51804</v>
      </c>
      <c r="BL250">
        <v>419.9718</v>
      </c>
      <c r="BM250">
        <v>21.2018</v>
      </c>
      <c r="BN250">
        <v>500.0075999999999</v>
      </c>
      <c r="BO250">
        <v>101.0195</v>
      </c>
      <c r="BP250">
        <v>0.10000213</v>
      </c>
      <c r="BQ250">
        <v>26.46435</v>
      </c>
      <c r="BR250">
        <v>26.93919</v>
      </c>
      <c r="BS250">
        <v>999.9</v>
      </c>
      <c r="BT250">
        <v>0</v>
      </c>
      <c r="BU250">
        <v>0</v>
      </c>
      <c r="BV250">
        <v>10000.624</v>
      </c>
      <c r="BW250">
        <v>0</v>
      </c>
      <c r="BX250">
        <v>0.3833920000000001</v>
      </c>
      <c r="BY250">
        <v>-0.4005647</v>
      </c>
      <c r="BZ250">
        <v>428.83</v>
      </c>
      <c r="CA250">
        <v>429.2475000000001</v>
      </c>
      <c r="CB250">
        <v>-0.01904257</v>
      </c>
      <c r="CC250">
        <v>420.011</v>
      </c>
      <c r="CD250">
        <v>21.51804</v>
      </c>
      <c r="CE250">
        <v>2.171816</v>
      </c>
      <c r="CF250">
        <v>2.173739</v>
      </c>
      <c r="CG250">
        <v>18.75591</v>
      </c>
      <c r="CH250">
        <v>18.77008</v>
      </c>
      <c r="CI250">
        <v>849.9967</v>
      </c>
      <c r="CJ250">
        <v>0</v>
      </c>
      <c r="CK250">
        <v>1</v>
      </c>
      <c r="CL250">
        <v>0</v>
      </c>
      <c r="CM250">
        <v>1.97161</v>
      </c>
      <c r="CN250">
        <v>0</v>
      </c>
      <c r="CO250">
        <v>46.04972</v>
      </c>
      <c r="CP250">
        <v>4348.298</v>
      </c>
      <c r="CQ250">
        <v>36.812</v>
      </c>
      <c r="CR250">
        <v>38.812</v>
      </c>
      <c r="CS250">
        <v>37.875</v>
      </c>
      <c r="CT250">
        <v>37.437</v>
      </c>
      <c r="CU250">
        <v>37.187</v>
      </c>
      <c r="CV250">
        <v>0</v>
      </c>
      <c r="CW250">
        <v>849.997</v>
      </c>
      <c r="CX250">
        <v>0</v>
      </c>
      <c r="CY250">
        <v>1774682718.8</v>
      </c>
      <c r="CZ250">
        <v>0</v>
      </c>
      <c r="DA250">
        <v>1774666326.5</v>
      </c>
      <c r="DB250" t="s">
        <v>359</v>
      </c>
      <c r="DC250">
        <v>1774666322</v>
      </c>
      <c r="DD250">
        <v>1774666326.5</v>
      </c>
      <c r="DE250">
        <v>2</v>
      </c>
      <c r="DF250">
        <v>0.343</v>
      </c>
      <c r="DG250">
        <v>-0.026</v>
      </c>
      <c r="DH250">
        <v>-0.36</v>
      </c>
      <c r="DI250">
        <v>0.298</v>
      </c>
      <c r="DJ250">
        <v>420</v>
      </c>
      <c r="DK250">
        <v>22</v>
      </c>
      <c r="DL250">
        <v>0.17</v>
      </c>
      <c r="DM250">
        <v>0.02</v>
      </c>
      <c r="DN250">
        <v>-0.3923943170731707</v>
      </c>
      <c r="DO250">
        <v>-0.1017907944250877</v>
      </c>
      <c r="DP250">
        <v>0.03843385099193413</v>
      </c>
      <c r="DQ250">
        <v>0</v>
      </c>
      <c r="DR250">
        <v>-0.01795080731707317</v>
      </c>
      <c r="DS250">
        <v>-0.009639441114982607</v>
      </c>
      <c r="DT250">
        <v>0.001329632283183229</v>
      </c>
      <c r="DU250">
        <v>1</v>
      </c>
      <c r="DV250">
        <v>1</v>
      </c>
      <c r="DW250">
        <v>2</v>
      </c>
      <c r="DX250" t="s">
        <v>367</v>
      </c>
      <c r="DY250">
        <v>3.13052</v>
      </c>
      <c r="DZ250">
        <v>2.80639</v>
      </c>
      <c r="EA250">
        <v>0.0997514</v>
      </c>
      <c r="EB250">
        <v>0.0994604</v>
      </c>
      <c r="EC250">
        <v>0.105835</v>
      </c>
      <c r="ED250">
        <v>0.105594</v>
      </c>
      <c r="EE250">
        <v>21148.3</v>
      </c>
      <c r="EF250">
        <v>27417.8</v>
      </c>
      <c r="EG250">
        <v>26446.6</v>
      </c>
      <c r="EH250">
        <v>32998.8</v>
      </c>
      <c r="EI250">
        <v>34929.3</v>
      </c>
      <c r="EJ250">
        <v>40308.6</v>
      </c>
      <c r="EK250">
        <v>41094.9</v>
      </c>
      <c r="EL250">
        <v>46058.2</v>
      </c>
      <c r="EM250">
        <v>2.03488</v>
      </c>
      <c r="EN250">
        <v>1.99997</v>
      </c>
      <c r="EO250">
        <v>0.0882149</v>
      </c>
      <c r="EP250">
        <v>0</v>
      </c>
      <c r="EQ250">
        <v>25.4944</v>
      </c>
      <c r="ER250">
        <v>999.9</v>
      </c>
      <c r="ES250">
        <v>67.5</v>
      </c>
      <c r="ET250">
        <v>27.4</v>
      </c>
      <c r="EU250">
        <v>24.4807</v>
      </c>
      <c r="EV250">
        <v>60.8126</v>
      </c>
      <c r="EW250">
        <v>31.7989</v>
      </c>
      <c r="EX250">
        <v>1</v>
      </c>
      <c r="EY250">
        <v>0.294075</v>
      </c>
      <c r="EZ250">
        <v>0.379627</v>
      </c>
      <c r="FA250">
        <v>20.2823</v>
      </c>
      <c r="FB250">
        <v>5.19048</v>
      </c>
      <c r="FC250">
        <v>11.9441</v>
      </c>
      <c r="FD250">
        <v>4.95565</v>
      </c>
      <c r="FE250">
        <v>3.285</v>
      </c>
      <c r="FF250">
        <v>9999</v>
      </c>
      <c r="FG250">
        <v>9999</v>
      </c>
      <c r="FH250">
        <v>9999</v>
      </c>
      <c r="FI250">
        <v>999.9</v>
      </c>
      <c r="FJ250">
        <v>1.86127</v>
      </c>
      <c r="FK250">
        <v>1.86264</v>
      </c>
      <c r="FL250">
        <v>1.86005</v>
      </c>
      <c r="FM250">
        <v>1.85837</v>
      </c>
      <c r="FN250">
        <v>1.86215</v>
      </c>
      <c r="FO250">
        <v>1.85887</v>
      </c>
      <c r="FP250">
        <v>1.85791</v>
      </c>
      <c r="FQ250">
        <v>1.86081</v>
      </c>
      <c r="FR250">
        <v>0</v>
      </c>
      <c r="FS250">
        <v>0</v>
      </c>
      <c r="FT250">
        <v>0</v>
      </c>
      <c r="FU250">
        <v>4.5</v>
      </c>
      <c r="FV250" t="s">
        <v>361</v>
      </c>
      <c r="FW250" t="s">
        <v>362</v>
      </c>
      <c r="FX250" t="s">
        <v>363</v>
      </c>
      <c r="FY250" t="s">
        <v>364</v>
      </c>
      <c r="FZ250" t="s">
        <v>364</v>
      </c>
      <c r="GA250" t="s">
        <v>363</v>
      </c>
      <c r="GB250">
        <v>0</v>
      </c>
      <c r="GC250">
        <v>100</v>
      </c>
      <c r="GD250">
        <v>100</v>
      </c>
      <c r="GE250">
        <v>-0.361</v>
      </c>
      <c r="GF250">
        <v>0.2971</v>
      </c>
      <c r="GG250">
        <v>-1.589593225013521</v>
      </c>
      <c r="GH250">
        <v>0.00192992804097616</v>
      </c>
      <c r="GI250">
        <v>3.244687122451424E-06</v>
      </c>
      <c r="GJ250">
        <v>-2.087531120305573E-09</v>
      </c>
      <c r="GK250">
        <v>0.05776174702018427</v>
      </c>
      <c r="GL250">
        <v>0.005089068596103195</v>
      </c>
      <c r="GM250">
        <v>0.0003257216593697226</v>
      </c>
      <c r="GN250">
        <v>-1.562898368296355E-06</v>
      </c>
      <c r="GO250">
        <v>0</v>
      </c>
      <c r="GP250">
        <v>1257</v>
      </c>
      <c r="GQ250">
        <v>1</v>
      </c>
      <c r="GR250">
        <v>31</v>
      </c>
      <c r="GS250">
        <v>273.3</v>
      </c>
      <c r="GT250">
        <v>273.2</v>
      </c>
      <c r="GU250">
        <v>1.07788</v>
      </c>
      <c r="GV250">
        <v>2.38037</v>
      </c>
      <c r="GW250">
        <v>1.44775</v>
      </c>
      <c r="GX250">
        <v>2.20337</v>
      </c>
      <c r="GY250">
        <v>1.44653</v>
      </c>
      <c r="GZ250">
        <v>2.37793</v>
      </c>
      <c r="HA250">
        <v>33.2216</v>
      </c>
      <c r="HB250">
        <v>14.7012</v>
      </c>
      <c r="HC250">
        <v>18</v>
      </c>
      <c r="HD250">
        <v>531.961</v>
      </c>
      <c r="HE250">
        <v>522.828</v>
      </c>
      <c r="HF250">
        <v>24.9996</v>
      </c>
      <c r="HG250">
        <v>30.7466</v>
      </c>
      <c r="HH250">
        <v>30.0001</v>
      </c>
      <c r="HI250">
        <v>31.1024</v>
      </c>
      <c r="HJ250">
        <v>31.1085</v>
      </c>
      <c r="HK250">
        <v>21.5605</v>
      </c>
      <c r="HL250">
        <v>20.3331</v>
      </c>
      <c r="HM250">
        <v>100</v>
      </c>
      <c r="HN250">
        <v>25</v>
      </c>
      <c r="HO250">
        <v>420</v>
      </c>
      <c r="HP250">
        <v>21.5</v>
      </c>
      <c r="HQ250">
        <v>103.141</v>
      </c>
      <c r="HR250">
        <v>102.017</v>
      </c>
    </row>
    <row r="251" spans="1:226">
      <c r="A251">
        <v>233</v>
      </c>
      <c r="B251">
        <v>1774682724.5</v>
      </c>
      <c r="C251">
        <v>978.5</v>
      </c>
      <c r="D251" t="s">
        <v>828</v>
      </c>
      <c r="E251" t="s">
        <v>829</v>
      </c>
      <c r="F251">
        <v>5</v>
      </c>
      <c r="I251">
        <v>1774682721.6</v>
      </c>
      <c r="J251">
        <f>(K251)/1000</f>
        <v>0</v>
      </c>
      <c r="K251">
        <f>IF(BF251, AN251, AH251)</f>
        <v>0</v>
      </c>
      <c r="L251">
        <f>IF(BF251, AI251, AG251)</f>
        <v>0</v>
      </c>
      <c r="M251">
        <f>BH251 - IF(AU251&gt;1, L251*BB251*100.0/(AW251), 0)</f>
        <v>0</v>
      </c>
      <c r="N251">
        <f>((T251-J251/2)*M251-L251)/(T251+J251/2)</f>
        <v>0</v>
      </c>
      <c r="O251">
        <f>N251*(BO251+BP251)/1000.0</f>
        <v>0</v>
      </c>
      <c r="P251">
        <f>(BH251 - IF(AU251&gt;1, L251*BB251*100.0/(AW251), 0))*(BO251+BP251)/1000.0</f>
        <v>0</v>
      </c>
      <c r="Q251">
        <f>2.0/((1/S251-1/R251)+SIGN(S251)*SQRT((1/S251-1/R251)*(1/S251-1/R251) + 4*BC251/((BC251+1)*(BC251+1))*(2*1/S251*1/R251-1/R251*1/R251)))</f>
        <v>0</v>
      </c>
      <c r="R251">
        <f>IF(LEFT(BD251,1)&lt;&gt;"0",IF(LEFT(BD251,1)="1",3.0,BE251),$D$5+$E$5*(BV251*BO251/($K$5*1000))+$F$5*(BV251*BO251/($K$5*1000))*MAX(MIN(BB251,$J$5),$I$5)*MAX(MIN(BB251,$J$5),$I$5)+$G$5*MAX(MIN(BB251,$J$5),$I$5)*(BV251*BO251/($K$5*1000))+$H$5*(BV251*BO251/($K$5*1000))*(BV251*BO251/($K$5*1000)))</f>
        <v>0</v>
      </c>
      <c r="S251">
        <f>J251*(1000-(1000*0.61365*exp(17.502*W251/(240.97+W251))/(BO251+BP251)+BJ251)/2)/(1000*0.61365*exp(17.502*W251/(240.97+W251))/(BO251+BP251)-BJ251)</f>
        <v>0</v>
      </c>
      <c r="T251">
        <f>1/((BC251+1)/(Q251/1.6)+1/(R251/1.37)) + BC251/((BC251+1)/(Q251/1.6) + BC251/(R251/1.37))</f>
        <v>0</v>
      </c>
      <c r="U251">
        <f>(AX251*BA251)</f>
        <v>0</v>
      </c>
      <c r="V251">
        <f>(BQ251+(U251+2*0.95*5.67E-8*(((BQ251+$B$9)+273)^4-(BQ251+273)^4)-44100*J251)/(1.84*29.3*R251+8*0.95*5.67E-8*(BQ251+273)^3))</f>
        <v>0</v>
      </c>
      <c r="W251">
        <f>($C$9*BR251+$D$9*BS251+$E$9*V251)</f>
        <v>0</v>
      </c>
      <c r="X251">
        <f>0.61365*exp(17.502*W251/(240.97+W251))</f>
        <v>0</v>
      </c>
      <c r="Y251">
        <f>(Z251/AA251*100)</f>
        <v>0</v>
      </c>
      <c r="Z251">
        <f>BJ251*(BO251+BP251)/1000</f>
        <v>0</v>
      </c>
      <c r="AA251">
        <f>0.61365*exp(17.502*BQ251/(240.97+BQ251))</f>
        <v>0</v>
      </c>
      <c r="AB251">
        <f>(X251-BJ251*(BO251+BP251)/1000)</f>
        <v>0</v>
      </c>
      <c r="AC251">
        <f>(-J251*44100)</f>
        <v>0</v>
      </c>
      <c r="AD251">
        <f>2*29.3*R251*0.92*(BQ251-W251)</f>
        <v>0</v>
      </c>
      <c r="AE251">
        <f>2*0.95*5.67E-8*(((BQ251+$B$9)+273)^4-(W251+273)^4)</f>
        <v>0</v>
      </c>
      <c r="AF251">
        <f>U251+AE251+AC251+AD251</f>
        <v>0</v>
      </c>
      <c r="AG251">
        <f>BN251*AU251*(BI251-BH251*(1000-AU251*BK251)/(1000-AU251*BJ251))/(100*BB251)</f>
        <v>0</v>
      </c>
      <c r="AH251">
        <f>1000*BN251*AU251*(BJ251-BK251)/(100*BB251*(1000-AU251*BJ251))</f>
        <v>0</v>
      </c>
      <c r="AI251">
        <f>(AJ251 - AK251 - BO251*1E3/(8.314*(BQ251+273.15)) * AM251/BN251 * AL251) * BN251/(100*BB251) * (1000 - BK251)/1000</f>
        <v>0</v>
      </c>
      <c r="AJ251">
        <v>429.2142373873371</v>
      </c>
      <c r="AK251">
        <v>428.8117393939394</v>
      </c>
      <c r="AL251">
        <v>-1.712754159780801E-05</v>
      </c>
      <c r="AM251">
        <v>61.35787655002243</v>
      </c>
      <c r="AN251">
        <f>(AP251 - AO251 + BO251*1E3/(8.314*(BQ251+273.15)) * AR251/BN251 * AQ251) * BN251/(100*BB251) * 1000/(1000 - AP251)</f>
        <v>0</v>
      </c>
      <c r="AO251">
        <v>21.51896703600016</v>
      </c>
      <c r="AP251">
        <v>21.49799370629372</v>
      </c>
      <c r="AQ251">
        <v>-8.663596865008626E-07</v>
      </c>
      <c r="AR251">
        <v>91.88205700752289</v>
      </c>
      <c r="AS251">
        <v>0</v>
      </c>
      <c r="AT251">
        <v>0</v>
      </c>
      <c r="AU251">
        <f>IF(AS251*$H$15&gt;=AW251,1.0,(AW251/(AW251-AS251*$H$15)))</f>
        <v>0</v>
      </c>
      <c r="AV251">
        <f>(AU251-1)*100</f>
        <v>0</v>
      </c>
      <c r="AW251">
        <f>MAX(0,($B$15+$C$15*BV251)/(1+$D$15*BV251)*BO251/(BQ251+273)*$E$15)</f>
        <v>0</v>
      </c>
      <c r="AX251">
        <f>$B$13*BW251+$C$13*BX251+$F$13*CI251*(1-CL251)</f>
        <v>0</v>
      </c>
      <c r="AY251">
        <f>AX251*AZ251</f>
        <v>0</v>
      </c>
      <c r="AZ251">
        <f>($B$13*$D$11+$C$13*$D$11+$F$13*((CV251+CN251)/MAX(CV251+CN251+CW251, 0.1)*$I$11+CW251/MAX(CV251+CN251+CW251, 0.1)*$J$11))/($B$13+$C$13+$F$13)</f>
        <v>0</v>
      </c>
      <c r="BA251">
        <f>($B$13*$K$11+$C$13*$K$11+$F$13*((CV251+CN251)/MAX(CV251+CN251+CW251, 0.1)*$P$11+CW251/MAX(CV251+CN251+CW251, 0.1)*$Q$11))/($B$13+$C$13+$F$13)</f>
        <v>0</v>
      </c>
      <c r="BB251">
        <v>6</v>
      </c>
      <c r="BC251">
        <v>0.5</v>
      </c>
      <c r="BD251" t="s">
        <v>358</v>
      </c>
      <c r="BE251">
        <v>2</v>
      </c>
      <c r="BF251" t="b">
        <v>1</v>
      </c>
      <c r="BG251">
        <v>1774682721.6</v>
      </c>
      <c r="BH251">
        <v>419.61</v>
      </c>
      <c r="BI251">
        <v>419.9886</v>
      </c>
      <c r="BJ251">
        <v>21.49842</v>
      </c>
      <c r="BK251">
        <v>21.51871</v>
      </c>
      <c r="BL251">
        <v>419.9715</v>
      </c>
      <c r="BM251">
        <v>21.20125</v>
      </c>
      <c r="BN251">
        <v>500.0234</v>
      </c>
      <c r="BO251">
        <v>101.0202</v>
      </c>
      <c r="BP251">
        <v>0.09997892999999999</v>
      </c>
      <c r="BQ251">
        <v>26.45955</v>
      </c>
      <c r="BR251">
        <v>26.9379</v>
      </c>
      <c r="BS251">
        <v>999.9</v>
      </c>
      <c r="BT251">
        <v>0</v>
      </c>
      <c r="BU251">
        <v>0</v>
      </c>
      <c r="BV251">
        <v>10006.255</v>
      </c>
      <c r="BW251">
        <v>0</v>
      </c>
      <c r="BX251">
        <v>0.3833920000000001</v>
      </c>
      <c r="BY251">
        <v>-0.3786832999999999</v>
      </c>
      <c r="BZ251">
        <v>428.8291</v>
      </c>
      <c r="CA251">
        <v>429.225</v>
      </c>
      <c r="CB251">
        <v>-0.02028657</v>
      </c>
      <c r="CC251">
        <v>419.9886</v>
      </c>
      <c r="CD251">
        <v>21.51871</v>
      </c>
      <c r="CE251">
        <v>2.171774</v>
      </c>
      <c r="CF251">
        <v>2.173823</v>
      </c>
      <c r="CG251">
        <v>18.75561</v>
      </c>
      <c r="CH251">
        <v>18.77071</v>
      </c>
      <c r="CI251">
        <v>849.9997</v>
      </c>
      <c r="CJ251">
        <v>0</v>
      </c>
      <c r="CK251">
        <v>1</v>
      </c>
      <c r="CL251">
        <v>0</v>
      </c>
      <c r="CM251">
        <v>1.9529</v>
      </c>
      <c r="CN251">
        <v>0</v>
      </c>
      <c r="CO251">
        <v>45.95191999999999</v>
      </c>
      <c r="CP251">
        <v>4348.315</v>
      </c>
      <c r="CQ251">
        <v>36.7934</v>
      </c>
      <c r="CR251">
        <v>38.812</v>
      </c>
      <c r="CS251">
        <v>37.875</v>
      </c>
      <c r="CT251">
        <v>37.437</v>
      </c>
      <c r="CU251">
        <v>37.1808</v>
      </c>
      <c r="CV251">
        <v>0</v>
      </c>
      <c r="CW251">
        <v>849.9979999999999</v>
      </c>
      <c r="CX251">
        <v>0</v>
      </c>
      <c r="CY251">
        <v>1774682723</v>
      </c>
      <c r="CZ251">
        <v>0</v>
      </c>
      <c r="DA251">
        <v>1774666326.5</v>
      </c>
      <c r="DB251" t="s">
        <v>359</v>
      </c>
      <c r="DC251">
        <v>1774666322</v>
      </c>
      <c r="DD251">
        <v>1774666326.5</v>
      </c>
      <c r="DE251">
        <v>2</v>
      </c>
      <c r="DF251">
        <v>0.343</v>
      </c>
      <c r="DG251">
        <v>-0.026</v>
      </c>
      <c r="DH251">
        <v>-0.36</v>
      </c>
      <c r="DI251">
        <v>0.298</v>
      </c>
      <c r="DJ251">
        <v>420</v>
      </c>
      <c r="DK251">
        <v>22</v>
      </c>
      <c r="DL251">
        <v>0.17</v>
      </c>
      <c r="DM251">
        <v>0.02</v>
      </c>
      <c r="DN251">
        <v>-0.388459</v>
      </c>
      <c r="DO251">
        <v>-0.07608130581613318</v>
      </c>
      <c r="DP251">
        <v>0.03463232527206338</v>
      </c>
      <c r="DQ251">
        <v>1</v>
      </c>
      <c r="DR251">
        <v>-0.0187911075</v>
      </c>
      <c r="DS251">
        <v>-0.01022366116322694</v>
      </c>
      <c r="DT251">
        <v>0.001227037974837678</v>
      </c>
      <c r="DU251">
        <v>1</v>
      </c>
      <c r="DV251">
        <v>2</v>
      </c>
      <c r="DW251">
        <v>2</v>
      </c>
      <c r="DX251" t="s">
        <v>360</v>
      </c>
      <c r="DY251">
        <v>3.13048</v>
      </c>
      <c r="DZ251">
        <v>2.80656</v>
      </c>
      <c r="EA251">
        <v>0.09974570000000001</v>
      </c>
      <c r="EB251">
        <v>0.0994594</v>
      </c>
      <c r="EC251">
        <v>0.105831</v>
      </c>
      <c r="ED251">
        <v>0.105591</v>
      </c>
      <c r="EE251">
        <v>21148.5</v>
      </c>
      <c r="EF251">
        <v>27418.1</v>
      </c>
      <c r="EG251">
        <v>26446.7</v>
      </c>
      <c r="EH251">
        <v>32999</v>
      </c>
      <c r="EI251">
        <v>34929.5</v>
      </c>
      <c r="EJ251">
        <v>40308.7</v>
      </c>
      <c r="EK251">
        <v>41095</v>
      </c>
      <c r="EL251">
        <v>46058.1</v>
      </c>
      <c r="EM251">
        <v>2.03475</v>
      </c>
      <c r="EN251">
        <v>2</v>
      </c>
      <c r="EO251">
        <v>0.0879727</v>
      </c>
      <c r="EP251">
        <v>0</v>
      </c>
      <c r="EQ251">
        <v>25.4878</v>
      </c>
      <c r="ER251">
        <v>999.9</v>
      </c>
      <c r="ES251">
        <v>67.5</v>
      </c>
      <c r="ET251">
        <v>27.4</v>
      </c>
      <c r="EU251">
        <v>24.4836</v>
      </c>
      <c r="EV251">
        <v>60.6826</v>
      </c>
      <c r="EW251">
        <v>31.8029</v>
      </c>
      <c r="EX251">
        <v>1</v>
      </c>
      <c r="EY251">
        <v>0.294075</v>
      </c>
      <c r="EZ251">
        <v>0.378491</v>
      </c>
      <c r="FA251">
        <v>20.282</v>
      </c>
      <c r="FB251">
        <v>5.18989</v>
      </c>
      <c r="FC251">
        <v>11.9441</v>
      </c>
      <c r="FD251">
        <v>4.9557</v>
      </c>
      <c r="FE251">
        <v>3.285</v>
      </c>
      <c r="FF251">
        <v>9999</v>
      </c>
      <c r="FG251">
        <v>9999</v>
      </c>
      <c r="FH251">
        <v>9999</v>
      </c>
      <c r="FI251">
        <v>999.9</v>
      </c>
      <c r="FJ251">
        <v>1.86127</v>
      </c>
      <c r="FK251">
        <v>1.86264</v>
      </c>
      <c r="FL251">
        <v>1.86005</v>
      </c>
      <c r="FM251">
        <v>1.85837</v>
      </c>
      <c r="FN251">
        <v>1.86217</v>
      </c>
      <c r="FO251">
        <v>1.85889</v>
      </c>
      <c r="FP251">
        <v>1.85791</v>
      </c>
      <c r="FQ251">
        <v>1.8608</v>
      </c>
      <c r="FR251">
        <v>0</v>
      </c>
      <c r="FS251">
        <v>0</v>
      </c>
      <c r="FT251">
        <v>0</v>
      </c>
      <c r="FU251">
        <v>4.5</v>
      </c>
      <c r="FV251" t="s">
        <v>361</v>
      </c>
      <c r="FW251" t="s">
        <v>362</v>
      </c>
      <c r="FX251" t="s">
        <v>363</v>
      </c>
      <c r="FY251" t="s">
        <v>364</v>
      </c>
      <c r="FZ251" t="s">
        <v>364</v>
      </c>
      <c r="GA251" t="s">
        <v>363</v>
      </c>
      <c r="GB251">
        <v>0</v>
      </c>
      <c r="GC251">
        <v>100</v>
      </c>
      <c r="GD251">
        <v>100</v>
      </c>
      <c r="GE251">
        <v>-0.362</v>
      </c>
      <c r="GF251">
        <v>0.2971</v>
      </c>
      <c r="GG251">
        <v>-1.589593225013521</v>
      </c>
      <c r="GH251">
        <v>0.00192992804097616</v>
      </c>
      <c r="GI251">
        <v>3.244687122451424E-06</v>
      </c>
      <c r="GJ251">
        <v>-2.087531120305573E-09</v>
      </c>
      <c r="GK251">
        <v>0.05776174702018427</v>
      </c>
      <c r="GL251">
        <v>0.005089068596103195</v>
      </c>
      <c r="GM251">
        <v>0.0003257216593697226</v>
      </c>
      <c r="GN251">
        <v>-1.562898368296355E-06</v>
      </c>
      <c r="GO251">
        <v>0</v>
      </c>
      <c r="GP251">
        <v>1257</v>
      </c>
      <c r="GQ251">
        <v>1</v>
      </c>
      <c r="GR251">
        <v>31</v>
      </c>
      <c r="GS251">
        <v>273.4</v>
      </c>
      <c r="GT251">
        <v>273.3</v>
      </c>
      <c r="GU251">
        <v>1.07788</v>
      </c>
      <c r="GV251">
        <v>2.38159</v>
      </c>
      <c r="GW251">
        <v>1.44775</v>
      </c>
      <c r="GX251">
        <v>2.20337</v>
      </c>
      <c r="GY251">
        <v>1.44653</v>
      </c>
      <c r="GZ251">
        <v>2.38525</v>
      </c>
      <c r="HA251">
        <v>33.2216</v>
      </c>
      <c r="HB251">
        <v>14.7012</v>
      </c>
      <c r="HC251">
        <v>18</v>
      </c>
      <c r="HD251">
        <v>531.8819999999999</v>
      </c>
      <c r="HE251">
        <v>522.85</v>
      </c>
      <c r="HF251">
        <v>24.9996</v>
      </c>
      <c r="HG251">
        <v>30.7466</v>
      </c>
      <c r="HH251">
        <v>30.0001</v>
      </c>
      <c r="HI251">
        <v>31.1024</v>
      </c>
      <c r="HJ251">
        <v>31.1089</v>
      </c>
      <c r="HK251">
        <v>21.5611</v>
      </c>
      <c r="HL251">
        <v>20.3331</v>
      </c>
      <c r="HM251">
        <v>100</v>
      </c>
      <c r="HN251">
        <v>25</v>
      </c>
      <c r="HO251">
        <v>420</v>
      </c>
      <c r="HP251">
        <v>21.5</v>
      </c>
      <c r="HQ251">
        <v>103.141</v>
      </c>
      <c r="HR251">
        <v>102.017</v>
      </c>
    </row>
    <row r="252" spans="1:226">
      <c r="A252">
        <v>234</v>
      </c>
      <c r="B252">
        <v>1774682728.5</v>
      </c>
      <c r="C252">
        <v>982.5</v>
      </c>
      <c r="D252" t="s">
        <v>830</v>
      </c>
      <c r="E252" t="s">
        <v>831</v>
      </c>
      <c r="F252">
        <v>5</v>
      </c>
      <c r="I252">
        <v>1774682725.6</v>
      </c>
      <c r="J252">
        <f>(K252)/1000</f>
        <v>0</v>
      </c>
      <c r="K252">
        <f>IF(BF252, AN252, AH252)</f>
        <v>0</v>
      </c>
      <c r="L252">
        <f>IF(BF252, AI252, AG252)</f>
        <v>0</v>
      </c>
      <c r="M252">
        <f>BH252 - IF(AU252&gt;1, L252*BB252*100.0/(AW252), 0)</f>
        <v>0</v>
      </c>
      <c r="N252">
        <f>((T252-J252/2)*M252-L252)/(T252+J252/2)</f>
        <v>0</v>
      </c>
      <c r="O252">
        <f>N252*(BO252+BP252)/1000.0</f>
        <v>0</v>
      </c>
      <c r="P252">
        <f>(BH252 - IF(AU252&gt;1, L252*BB252*100.0/(AW252), 0))*(BO252+BP252)/1000.0</f>
        <v>0</v>
      </c>
      <c r="Q252">
        <f>2.0/((1/S252-1/R252)+SIGN(S252)*SQRT((1/S252-1/R252)*(1/S252-1/R252) + 4*BC252/((BC252+1)*(BC252+1))*(2*1/S252*1/R252-1/R252*1/R252)))</f>
        <v>0</v>
      </c>
      <c r="R252">
        <f>IF(LEFT(BD252,1)&lt;&gt;"0",IF(LEFT(BD252,1)="1",3.0,BE252),$D$5+$E$5*(BV252*BO252/($K$5*1000))+$F$5*(BV252*BO252/($K$5*1000))*MAX(MIN(BB252,$J$5),$I$5)*MAX(MIN(BB252,$J$5),$I$5)+$G$5*MAX(MIN(BB252,$J$5),$I$5)*(BV252*BO252/($K$5*1000))+$H$5*(BV252*BO252/($K$5*1000))*(BV252*BO252/($K$5*1000)))</f>
        <v>0</v>
      </c>
      <c r="S252">
        <f>J252*(1000-(1000*0.61365*exp(17.502*W252/(240.97+W252))/(BO252+BP252)+BJ252)/2)/(1000*0.61365*exp(17.502*W252/(240.97+W252))/(BO252+BP252)-BJ252)</f>
        <v>0</v>
      </c>
      <c r="T252">
        <f>1/((BC252+1)/(Q252/1.6)+1/(R252/1.37)) + BC252/((BC252+1)/(Q252/1.6) + BC252/(R252/1.37))</f>
        <v>0</v>
      </c>
      <c r="U252">
        <f>(AX252*BA252)</f>
        <v>0</v>
      </c>
      <c r="V252">
        <f>(BQ252+(U252+2*0.95*5.67E-8*(((BQ252+$B$9)+273)^4-(BQ252+273)^4)-44100*J252)/(1.84*29.3*R252+8*0.95*5.67E-8*(BQ252+273)^3))</f>
        <v>0</v>
      </c>
      <c r="W252">
        <f>($C$9*BR252+$D$9*BS252+$E$9*V252)</f>
        <v>0</v>
      </c>
      <c r="X252">
        <f>0.61365*exp(17.502*W252/(240.97+W252))</f>
        <v>0</v>
      </c>
      <c r="Y252">
        <f>(Z252/AA252*100)</f>
        <v>0</v>
      </c>
      <c r="Z252">
        <f>BJ252*(BO252+BP252)/1000</f>
        <v>0</v>
      </c>
      <c r="AA252">
        <f>0.61365*exp(17.502*BQ252/(240.97+BQ252))</f>
        <v>0</v>
      </c>
      <c r="AB252">
        <f>(X252-BJ252*(BO252+BP252)/1000)</f>
        <v>0</v>
      </c>
      <c r="AC252">
        <f>(-J252*44100)</f>
        <v>0</v>
      </c>
      <c r="AD252">
        <f>2*29.3*R252*0.92*(BQ252-W252)</f>
        <v>0</v>
      </c>
      <c r="AE252">
        <f>2*0.95*5.67E-8*(((BQ252+$B$9)+273)^4-(W252+273)^4)</f>
        <v>0</v>
      </c>
      <c r="AF252">
        <f>U252+AE252+AC252+AD252</f>
        <v>0</v>
      </c>
      <c r="AG252">
        <f>BN252*AU252*(BI252-BH252*(1000-AU252*BK252)/(1000-AU252*BJ252))/(100*BB252)</f>
        <v>0</v>
      </c>
      <c r="AH252">
        <f>1000*BN252*AU252*(BJ252-BK252)/(100*BB252*(1000-AU252*BJ252))</f>
        <v>0</v>
      </c>
      <c r="AI252">
        <f>(AJ252 - AK252 - BO252*1E3/(8.314*(BQ252+273.15)) * AM252/BN252 * AL252) * BN252/(100*BB252) * (1000 - BK252)/1000</f>
        <v>0</v>
      </c>
      <c r="AJ252">
        <v>429.2160239567428</v>
      </c>
      <c r="AK252">
        <v>428.7932181818182</v>
      </c>
      <c r="AL252">
        <v>-1.368263840082618E-05</v>
      </c>
      <c r="AM252">
        <v>61.35787655002243</v>
      </c>
      <c r="AN252">
        <f>(AP252 - AO252 + BO252*1E3/(8.314*(BQ252+273.15)) * AR252/BN252 * AQ252) * BN252/(100*BB252) * 1000/(1000 - AP252)</f>
        <v>0</v>
      </c>
      <c r="AO252">
        <v>21.51836860755509</v>
      </c>
      <c r="AP252">
        <v>21.49794895104896</v>
      </c>
      <c r="AQ252">
        <v>9.455532430727581E-07</v>
      </c>
      <c r="AR252">
        <v>91.88205700752289</v>
      </c>
      <c r="AS252">
        <v>0</v>
      </c>
      <c r="AT252">
        <v>0</v>
      </c>
      <c r="AU252">
        <f>IF(AS252*$H$15&gt;=AW252,1.0,(AW252/(AW252-AS252*$H$15)))</f>
        <v>0</v>
      </c>
      <c r="AV252">
        <f>(AU252-1)*100</f>
        <v>0</v>
      </c>
      <c r="AW252">
        <f>MAX(0,($B$15+$C$15*BV252)/(1+$D$15*BV252)*BO252/(BQ252+273)*$E$15)</f>
        <v>0</v>
      </c>
      <c r="AX252">
        <f>$B$13*BW252+$C$13*BX252+$F$13*CI252*(1-CL252)</f>
        <v>0</v>
      </c>
      <c r="AY252">
        <f>AX252*AZ252</f>
        <v>0</v>
      </c>
      <c r="AZ252">
        <f>($B$13*$D$11+$C$13*$D$11+$F$13*((CV252+CN252)/MAX(CV252+CN252+CW252, 0.1)*$I$11+CW252/MAX(CV252+CN252+CW252, 0.1)*$J$11))/($B$13+$C$13+$F$13)</f>
        <v>0</v>
      </c>
      <c r="BA252">
        <f>($B$13*$K$11+$C$13*$K$11+$F$13*((CV252+CN252)/MAX(CV252+CN252+CW252, 0.1)*$P$11+CW252/MAX(CV252+CN252+CW252, 0.1)*$Q$11))/($B$13+$C$13+$F$13)</f>
        <v>0</v>
      </c>
      <c r="BB252">
        <v>6</v>
      </c>
      <c r="BC252">
        <v>0.5</v>
      </c>
      <c r="BD252" t="s">
        <v>358</v>
      </c>
      <c r="BE252">
        <v>2</v>
      </c>
      <c r="BF252" t="b">
        <v>1</v>
      </c>
      <c r="BG252">
        <v>1774682725.6</v>
      </c>
      <c r="BH252">
        <v>419.5934</v>
      </c>
      <c r="BI252">
        <v>419.979</v>
      </c>
      <c r="BJ252">
        <v>21.49817</v>
      </c>
      <c r="BK252">
        <v>21.51858</v>
      </c>
      <c r="BL252">
        <v>419.955</v>
      </c>
      <c r="BM252">
        <v>21.20101</v>
      </c>
      <c r="BN252">
        <v>500.0206</v>
      </c>
      <c r="BO252">
        <v>101.0197</v>
      </c>
      <c r="BP252">
        <v>0.10004744</v>
      </c>
      <c r="BQ252">
        <v>26.45336</v>
      </c>
      <c r="BR252">
        <v>26.92528</v>
      </c>
      <c r="BS252">
        <v>999.9</v>
      </c>
      <c r="BT252">
        <v>0</v>
      </c>
      <c r="BU252">
        <v>0</v>
      </c>
      <c r="BV252">
        <v>9999.691000000001</v>
      </c>
      <c r="BW252">
        <v>0</v>
      </c>
      <c r="BX252">
        <v>0.3833920000000001</v>
      </c>
      <c r="BY252">
        <v>-0.3855681</v>
      </c>
      <c r="BZ252">
        <v>428.8121</v>
      </c>
      <c r="CA252">
        <v>429.2152</v>
      </c>
      <c r="CB252">
        <v>-0.02039833</v>
      </c>
      <c r="CC252">
        <v>419.979</v>
      </c>
      <c r="CD252">
        <v>21.51858</v>
      </c>
      <c r="CE252">
        <v>2.171737</v>
      </c>
      <c r="CF252">
        <v>2.173799</v>
      </c>
      <c r="CG252">
        <v>18.75533</v>
      </c>
      <c r="CH252">
        <v>18.77053</v>
      </c>
      <c r="CI252">
        <v>850.0076000000001</v>
      </c>
      <c r="CJ252">
        <v>0</v>
      </c>
      <c r="CK252">
        <v>1</v>
      </c>
      <c r="CL252">
        <v>0</v>
      </c>
      <c r="CM252">
        <v>1.962070000000001</v>
      </c>
      <c r="CN252">
        <v>0</v>
      </c>
      <c r="CO252">
        <v>45.94109</v>
      </c>
      <c r="CP252">
        <v>4348.354000000001</v>
      </c>
      <c r="CQ252">
        <v>36.7624</v>
      </c>
      <c r="CR252">
        <v>38.812</v>
      </c>
      <c r="CS252">
        <v>37.8561</v>
      </c>
      <c r="CT252">
        <v>37.437</v>
      </c>
      <c r="CU252">
        <v>37.1374</v>
      </c>
      <c r="CV252">
        <v>0</v>
      </c>
      <c r="CW252">
        <v>850.0060000000001</v>
      </c>
      <c r="CX252">
        <v>0</v>
      </c>
      <c r="CY252">
        <v>1774682726.6</v>
      </c>
      <c r="CZ252">
        <v>0</v>
      </c>
      <c r="DA252">
        <v>1774666326.5</v>
      </c>
      <c r="DB252" t="s">
        <v>359</v>
      </c>
      <c r="DC252">
        <v>1774666322</v>
      </c>
      <c r="DD252">
        <v>1774666326.5</v>
      </c>
      <c r="DE252">
        <v>2</v>
      </c>
      <c r="DF252">
        <v>0.343</v>
      </c>
      <c r="DG252">
        <v>-0.026</v>
      </c>
      <c r="DH252">
        <v>-0.36</v>
      </c>
      <c r="DI252">
        <v>0.298</v>
      </c>
      <c r="DJ252">
        <v>420</v>
      </c>
      <c r="DK252">
        <v>22</v>
      </c>
      <c r="DL252">
        <v>0.17</v>
      </c>
      <c r="DM252">
        <v>0.02</v>
      </c>
      <c r="DN252">
        <v>-0.3924128536585366</v>
      </c>
      <c r="DO252">
        <v>0.05644436236933729</v>
      </c>
      <c r="DP252">
        <v>0.03098257967543112</v>
      </c>
      <c r="DQ252">
        <v>1</v>
      </c>
      <c r="DR252">
        <v>-0.01934823902439024</v>
      </c>
      <c r="DS252">
        <v>-0.007332324041811898</v>
      </c>
      <c r="DT252">
        <v>0.0009536597657031565</v>
      </c>
      <c r="DU252">
        <v>1</v>
      </c>
      <c r="DV252">
        <v>2</v>
      </c>
      <c r="DW252">
        <v>2</v>
      </c>
      <c r="DX252" t="s">
        <v>360</v>
      </c>
      <c r="DY252">
        <v>3.13044</v>
      </c>
      <c r="DZ252">
        <v>2.80652</v>
      </c>
      <c r="EA252">
        <v>0.0997411</v>
      </c>
      <c r="EB252">
        <v>0.09945329999999999</v>
      </c>
      <c r="EC252">
        <v>0.105833</v>
      </c>
      <c r="ED252">
        <v>0.105591</v>
      </c>
      <c r="EE252">
        <v>21148.4</v>
      </c>
      <c r="EF252">
        <v>27418.2</v>
      </c>
      <c r="EG252">
        <v>26446.3</v>
      </c>
      <c r="EH252">
        <v>32999</v>
      </c>
      <c r="EI252">
        <v>34929.1</v>
      </c>
      <c r="EJ252">
        <v>40308.7</v>
      </c>
      <c r="EK252">
        <v>41094.7</v>
      </c>
      <c r="EL252">
        <v>46058.1</v>
      </c>
      <c r="EM252">
        <v>2.03465</v>
      </c>
      <c r="EN252">
        <v>2.00015</v>
      </c>
      <c r="EO252">
        <v>0.0880659</v>
      </c>
      <c r="EP252">
        <v>0</v>
      </c>
      <c r="EQ252">
        <v>25.4805</v>
      </c>
      <c r="ER252">
        <v>999.9</v>
      </c>
      <c r="ES252">
        <v>67.5</v>
      </c>
      <c r="ET252">
        <v>27.4</v>
      </c>
      <c r="EU252">
        <v>24.4821</v>
      </c>
      <c r="EV252">
        <v>60.9726</v>
      </c>
      <c r="EW252">
        <v>31.8309</v>
      </c>
      <c r="EX252">
        <v>1</v>
      </c>
      <c r="EY252">
        <v>0.294126</v>
      </c>
      <c r="EZ252">
        <v>0.37726</v>
      </c>
      <c r="FA252">
        <v>20.2822</v>
      </c>
      <c r="FB252">
        <v>5.18989</v>
      </c>
      <c r="FC252">
        <v>11.9441</v>
      </c>
      <c r="FD252">
        <v>4.9557</v>
      </c>
      <c r="FE252">
        <v>3.285</v>
      </c>
      <c r="FF252">
        <v>9999</v>
      </c>
      <c r="FG252">
        <v>9999</v>
      </c>
      <c r="FH252">
        <v>9999</v>
      </c>
      <c r="FI252">
        <v>999.9</v>
      </c>
      <c r="FJ252">
        <v>1.86127</v>
      </c>
      <c r="FK252">
        <v>1.86264</v>
      </c>
      <c r="FL252">
        <v>1.86005</v>
      </c>
      <c r="FM252">
        <v>1.85837</v>
      </c>
      <c r="FN252">
        <v>1.86213</v>
      </c>
      <c r="FO252">
        <v>1.85891</v>
      </c>
      <c r="FP252">
        <v>1.85791</v>
      </c>
      <c r="FQ252">
        <v>1.86081</v>
      </c>
      <c r="FR252">
        <v>0</v>
      </c>
      <c r="FS252">
        <v>0</v>
      </c>
      <c r="FT252">
        <v>0</v>
      </c>
      <c r="FU252">
        <v>4.5</v>
      </c>
      <c r="FV252" t="s">
        <v>361</v>
      </c>
      <c r="FW252" t="s">
        <v>362</v>
      </c>
      <c r="FX252" t="s">
        <v>363</v>
      </c>
      <c r="FY252" t="s">
        <v>364</v>
      </c>
      <c r="FZ252" t="s">
        <v>364</v>
      </c>
      <c r="GA252" t="s">
        <v>363</v>
      </c>
      <c r="GB252">
        <v>0</v>
      </c>
      <c r="GC252">
        <v>100</v>
      </c>
      <c r="GD252">
        <v>100</v>
      </c>
      <c r="GE252">
        <v>-0.362</v>
      </c>
      <c r="GF252">
        <v>0.2972</v>
      </c>
      <c r="GG252">
        <v>-1.589593225013521</v>
      </c>
      <c r="GH252">
        <v>0.00192992804097616</v>
      </c>
      <c r="GI252">
        <v>3.244687122451424E-06</v>
      </c>
      <c r="GJ252">
        <v>-2.087531120305573E-09</v>
      </c>
      <c r="GK252">
        <v>0.05776174702018427</v>
      </c>
      <c r="GL252">
        <v>0.005089068596103195</v>
      </c>
      <c r="GM252">
        <v>0.0003257216593697226</v>
      </c>
      <c r="GN252">
        <v>-1.562898368296355E-06</v>
      </c>
      <c r="GO252">
        <v>0</v>
      </c>
      <c r="GP252">
        <v>1257</v>
      </c>
      <c r="GQ252">
        <v>1</v>
      </c>
      <c r="GR252">
        <v>31</v>
      </c>
      <c r="GS252">
        <v>273.4</v>
      </c>
      <c r="GT252">
        <v>273.4</v>
      </c>
      <c r="GU252">
        <v>1.07788</v>
      </c>
      <c r="GV252">
        <v>2.38525</v>
      </c>
      <c r="GW252">
        <v>1.44775</v>
      </c>
      <c r="GX252">
        <v>2.20337</v>
      </c>
      <c r="GY252">
        <v>1.44653</v>
      </c>
      <c r="GZ252">
        <v>2.3584</v>
      </c>
      <c r="HA252">
        <v>33.2216</v>
      </c>
      <c r="HB252">
        <v>14.7012</v>
      </c>
      <c r="HC252">
        <v>18</v>
      </c>
      <c r="HD252">
        <v>531.818</v>
      </c>
      <c r="HE252">
        <v>522.952</v>
      </c>
      <c r="HF252">
        <v>24.9996</v>
      </c>
      <c r="HG252">
        <v>30.7466</v>
      </c>
      <c r="HH252">
        <v>30.0002</v>
      </c>
      <c r="HI252">
        <v>31.1024</v>
      </c>
      <c r="HJ252">
        <v>31.1089</v>
      </c>
      <c r="HK252">
        <v>21.5641</v>
      </c>
      <c r="HL252">
        <v>20.3331</v>
      </c>
      <c r="HM252">
        <v>100</v>
      </c>
      <c r="HN252">
        <v>25</v>
      </c>
      <c r="HO252">
        <v>420</v>
      </c>
      <c r="HP252">
        <v>21.5</v>
      </c>
      <c r="HQ252">
        <v>103.14</v>
      </c>
      <c r="HR252">
        <v>102.017</v>
      </c>
    </row>
    <row r="253" spans="1:226">
      <c r="A253">
        <v>235</v>
      </c>
      <c r="B253">
        <v>1774682732.5</v>
      </c>
      <c r="C253">
        <v>986.5</v>
      </c>
      <c r="D253" t="s">
        <v>832</v>
      </c>
      <c r="E253" t="s">
        <v>833</v>
      </c>
      <c r="F253">
        <v>5</v>
      </c>
      <c r="I253">
        <v>1774682729.6</v>
      </c>
      <c r="J253">
        <f>(K253)/1000</f>
        <v>0</v>
      </c>
      <c r="K253">
        <f>IF(BF253, AN253, AH253)</f>
        <v>0</v>
      </c>
      <c r="L253">
        <f>IF(BF253, AI253, AG253)</f>
        <v>0</v>
      </c>
      <c r="M253">
        <f>BH253 - IF(AU253&gt;1, L253*BB253*100.0/(AW253), 0)</f>
        <v>0</v>
      </c>
      <c r="N253">
        <f>((T253-J253/2)*M253-L253)/(T253+J253/2)</f>
        <v>0</v>
      </c>
      <c r="O253">
        <f>N253*(BO253+BP253)/1000.0</f>
        <v>0</v>
      </c>
      <c r="P253">
        <f>(BH253 - IF(AU253&gt;1, L253*BB253*100.0/(AW253), 0))*(BO253+BP253)/1000.0</f>
        <v>0</v>
      </c>
      <c r="Q253">
        <f>2.0/((1/S253-1/R253)+SIGN(S253)*SQRT((1/S253-1/R253)*(1/S253-1/R253) + 4*BC253/((BC253+1)*(BC253+1))*(2*1/S253*1/R253-1/R253*1/R253)))</f>
        <v>0</v>
      </c>
      <c r="R253">
        <f>IF(LEFT(BD253,1)&lt;&gt;"0",IF(LEFT(BD253,1)="1",3.0,BE253),$D$5+$E$5*(BV253*BO253/($K$5*1000))+$F$5*(BV253*BO253/($K$5*1000))*MAX(MIN(BB253,$J$5),$I$5)*MAX(MIN(BB253,$J$5),$I$5)+$G$5*MAX(MIN(BB253,$J$5),$I$5)*(BV253*BO253/($K$5*1000))+$H$5*(BV253*BO253/($K$5*1000))*(BV253*BO253/($K$5*1000)))</f>
        <v>0</v>
      </c>
      <c r="S253">
        <f>J253*(1000-(1000*0.61365*exp(17.502*W253/(240.97+W253))/(BO253+BP253)+BJ253)/2)/(1000*0.61365*exp(17.502*W253/(240.97+W253))/(BO253+BP253)-BJ253)</f>
        <v>0</v>
      </c>
      <c r="T253">
        <f>1/((BC253+1)/(Q253/1.6)+1/(R253/1.37)) + BC253/((BC253+1)/(Q253/1.6) + BC253/(R253/1.37))</f>
        <v>0</v>
      </c>
      <c r="U253">
        <f>(AX253*BA253)</f>
        <v>0</v>
      </c>
      <c r="V253">
        <f>(BQ253+(U253+2*0.95*5.67E-8*(((BQ253+$B$9)+273)^4-(BQ253+273)^4)-44100*J253)/(1.84*29.3*R253+8*0.95*5.67E-8*(BQ253+273)^3))</f>
        <v>0</v>
      </c>
      <c r="W253">
        <f>($C$9*BR253+$D$9*BS253+$E$9*V253)</f>
        <v>0</v>
      </c>
      <c r="X253">
        <f>0.61365*exp(17.502*W253/(240.97+W253))</f>
        <v>0</v>
      </c>
      <c r="Y253">
        <f>(Z253/AA253*100)</f>
        <v>0</v>
      </c>
      <c r="Z253">
        <f>BJ253*(BO253+BP253)/1000</f>
        <v>0</v>
      </c>
      <c r="AA253">
        <f>0.61365*exp(17.502*BQ253/(240.97+BQ253))</f>
        <v>0</v>
      </c>
      <c r="AB253">
        <f>(X253-BJ253*(BO253+BP253)/1000)</f>
        <v>0</v>
      </c>
      <c r="AC253">
        <f>(-J253*44100)</f>
        <v>0</v>
      </c>
      <c r="AD253">
        <f>2*29.3*R253*0.92*(BQ253-W253)</f>
        <v>0</v>
      </c>
      <c r="AE253">
        <f>2*0.95*5.67E-8*(((BQ253+$B$9)+273)^4-(W253+273)^4)</f>
        <v>0</v>
      </c>
      <c r="AF253">
        <f>U253+AE253+AC253+AD253</f>
        <v>0</v>
      </c>
      <c r="AG253">
        <f>BN253*AU253*(BI253-BH253*(1000-AU253*BK253)/(1000-AU253*BJ253))/(100*BB253)</f>
        <v>0</v>
      </c>
      <c r="AH253">
        <f>1000*BN253*AU253*(BJ253-BK253)/(100*BB253*(1000-AU253*BJ253))</f>
        <v>0</v>
      </c>
      <c r="AI253">
        <f>(AJ253 - AK253 - BO253*1E3/(8.314*(BQ253+273.15)) * AM253/BN253 * AL253) * BN253/(100*BB253) * (1000 - BK253)/1000</f>
        <v>0</v>
      </c>
      <c r="AJ253">
        <v>429.1844742302973</v>
      </c>
      <c r="AK253">
        <v>428.8362303030303</v>
      </c>
      <c r="AL253">
        <v>2.087541166832758E-05</v>
      </c>
      <c r="AM253">
        <v>61.35787655002243</v>
      </c>
      <c r="AN253">
        <f>(AP253 - AO253 + BO253*1E3/(8.314*(BQ253+273.15)) * AR253/BN253 * AQ253) * BN253/(100*BB253) * 1000/(1000 - AP253)</f>
        <v>0</v>
      </c>
      <c r="AO253">
        <v>21.51814880120398</v>
      </c>
      <c r="AP253">
        <v>21.49861468531469</v>
      </c>
      <c r="AQ253">
        <v>-4.116017291640878E-07</v>
      </c>
      <c r="AR253">
        <v>91.88205700752289</v>
      </c>
      <c r="AS253">
        <v>0</v>
      </c>
      <c r="AT253">
        <v>0</v>
      </c>
      <c r="AU253">
        <f>IF(AS253*$H$15&gt;=AW253,1.0,(AW253/(AW253-AS253*$H$15)))</f>
        <v>0</v>
      </c>
      <c r="AV253">
        <f>(AU253-1)*100</f>
        <v>0</v>
      </c>
      <c r="AW253">
        <f>MAX(0,($B$15+$C$15*BV253)/(1+$D$15*BV253)*BO253/(BQ253+273)*$E$15)</f>
        <v>0</v>
      </c>
      <c r="AX253">
        <f>$B$13*BW253+$C$13*BX253+$F$13*CI253*(1-CL253)</f>
        <v>0</v>
      </c>
      <c r="AY253">
        <f>AX253*AZ253</f>
        <v>0</v>
      </c>
      <c r="AZ253">
        <f>($B$13*$D$11+$C$13*$D$11+$F$13*((CV253+CN253)/MAX(CV253+CN253+CW253, 0.1)*$I$11+CW253/MAX(CV253+CN253+CW253, 0.1)*$J$11))/($B$13+$C$13+$F$13)</f>
        <v>0</v>
      </c>
      <c r="BA253">
        <f>($B$13*$K$11+$C$13*$K$11+$F$13*((CV253+CN253)/MAX(CV253+CN253+CW253, 0.1)*$P$11+CW253/MAX(CV253+CN253+CW253, 0.1)*$Q$11))/($B$13+$C$13+$F$13)</f>
        <v>0</v>
      </c>
      <c r="BB253">
        <v>6</v>
      </c>
      <c r="BC253">
        <v>0.5</v>
      </c>
      <c r="BD253" t="s">
        <v>358</v>
      </c>
      <c r="BE253">
        <v>2</v>
      </c>
      <c r="BF253" t="b">
        <v>1</v>
      </c>
      <c r="BG253">
        <v>1774682729.6</v>
      </c>
      <c r="BH253">
        <v>419.595</v>
      </c>
      <c r="BI253">
        <v>419.9626999999999</v>
      </c>
      <c r="BJ253">
        <v>21.49825</v>
      </c>
      <c r="BK253">
        <v>21.51801</v>
      </c>
      <c r="BL253">
        <v>419.9565000000001</v>
      </c>
      <c r="BM253">
        <v>21.20108</v>
      </c>
      <c r="BN253">
        <v>499.9968</v>
      </c>
      <c r="BO253">
        <v>101.0207</v>
      </c>
      <c r="BP253">
        <v>0.10010077</v>
      </c>
      <c r="BQ253">
        <v>26.44862</v>
      </c>
      <c r="BR253">
        <v>26.92081</v>
      </c>
      <c r="BS253">
        <v>999.9</v>
      </c>
      <c r="BT253">
        <v>0</v>
      </c>
      <c r="BU253">
        <v>0</v>
      </c>
      <c r="BV253">
        <v>9984.181</v>
      </c>
      <c r="BW253">
        <v>0</v>
      </c>
      <c r="BX253">
        <v>0.3833920000000001</v>
      </c>
      <c r="BY253">
        <v>-0.3677307</v>
      </c>
      <c r="BZ253">
        <v>428.8137</v>
      </c>
      <c r="CA253">
        <v>429.1983999999999</v>
      </c>
      <c r="CB253">
        <v>-0.019763</v>
      </c>
      <c r="CC253">
        <v>419.9626999999999</v>
      </c>
      <c r="CD253">
        <v>21.51801</v>
      </c>
      <c r="CE253">
        <v>2.171766</v>
      </c>
      <c r="CF253">
        <v>2.173762</v>
      </c>
      <c r="CG253">
        <v>18.75554</v>
      </c>
      <c r="CH253">
        <v>18.77024</v>
      </c>
      <c r="CI253">
        <v>849.9994999999999</v>
      </c>
      <c r="CJ253">
        <v>0</v>
      </c>
      <c r="CK253">
        <v>1</v>
      </c>
      <c r="CL253">
        <v>0</v>
      </c>
      <c r="CM253">
        <v>1.7073</v>
      </c>
      <c r="CN253">
        <v>0</v>
      </c>
      <c r="CO253">
        <v>46.19037</v>
      </c>
      <c r="CP253">
        <v>4348.312</v>
      </c>
      <c r="CQ253">
        <v>36.7437</v>
      </c>
      <c r="CR253">
        <v>38.812</v>
      </c>
      <c r="CS253">
        <v>37.812</v>
      </c>
      <c r="CT253">
        <v>37.4246</v>
      </c>
      <c r="CU253">
        <v>37.125</v>
      </c>
      <c r="CV253">
        <v>0</v>
      </c>
      <c r="CW253">
        <v>849.999</v>
      </c>
      <c r="CX253">
        <v>0</v>
      </c>
      <c r="CY253">
        <v>1774682730.8</v>
      </c>
      <c r="CZ253">
        <v>0</v>
      </c>
      <c r="DA253">
        <v>1774666326.5</v>
      </c>
      <c r="DB253" t="s">
        <v>359</v>
      </c>
      <c r="DC253">
        <v>1774666322</v>
      </c>
      <c r="DD253">
        <v>1774666326.5</v>
      </c>
      <c r="DE253">
        <v>2</v>
      </c>
      <c r="DF253">
        <v>0.343</v>
      </c>
      <c r="DG253">
        <v>-0.026</v>
      </c>
      <c r="DH253">
        <v>-0.36</v>
      </c>
      <c r="DI253">
        <v>0.298</v>
      </c>
      <c r="DJ253">
        <v>420</v>
      </c>
      <c r="DK253">
        <v>22</v>
      </c>
      <c r="DL253">
        <v>0.17</v>
      </c>
      <c r="DM253">
        <v>0.02</v>
      </c>
      <c r="DN253">
        <v>-0.3892576341463414</v>
      </c>
      <c r="DO253">
        <v>0.1457422578397206</v>
      </c>
      <c r="DP253">
        <v>0.03251288091214949</v>
      </c>
      <c r="DQ253">
        <v>0</v>
      </c>
      <c r="DR253">
        <v>-0.01956749024390244</v>
      </c>
      <c r="DS253">
        <v>-0.005586106620209074</v>
      </c>
      <c r="DT253">
        <v>0.0008408998684060465</v>
      </c>
      <c r="DU253">
        <v>1</v>
      </c>
      <c r="DV253">
        <v>1</v>
      </c>
      <c r="DW253">
        <v>2</v>
      </c>
      <c r="DX253" t="s">
        <v>367</v>
      </c>
      <c r="DY253">
        <v>3.13043</v>
      </c>
      <c r="DZ253">
        <v>2.80628</v>
      </c>
      <c r="EA253">
        <v>0.0997485</v>
      </c>
      <c r="EB253">
        <v>0.09946489999999999</v>
      </c>
      <c r="EC253">
        <v>0.105834</v>
      </c>
      <c r="ED253">
        <v>0.105589</v>
      </c>
      <c r="EE253">
        <v>21148.3</v>
      </c>
      <c r="EF253">
        <v>27418</v>
      </c>
      <c r="EG253">
        <v>26446.5</v>
      </c>
      <c r="EH253">
        <v>32999.1</v>
      </c>
      <c r="EI253">
        <v>34929.3</v>
      </c>
      <c r="EJ253">
        <v>40309</v>
      </c>
      <c r="EK253">
        <v>41094.9</v>
      </c>
      <c r="EL253">
        <v>46058.3</v>
      </c>
      <c r="EM253">
        <v>2.03472</v>
      </c>
      <c r="EN253">
        <v>2.00017</v>
      </c>
      <c r="EO253">
        <v>0.0881217</v>
      </c>
      <c r="EP253">
        <v>0</v>
      </c>
      <c r="EQ253">
        <v>25.4729</v>
      </c>
      <c r="ER253">
        <v>999.9</v>
      </c>
      <c r="ES253">
        <v>67.5</v>
      </c>
      <c r="ET253">
        <v>27.4</v>
      </c>
      <c r="EU253">
        <v>24.4838</v>
      </c>
      <c r="EV253">
        <v>60.6026</v>
      </c>
      <c r="EW253">
        <v>31.7949</v>
      </c>
      <c r="EX253">
        <v>1</v>
      </c>
      <c r="EY253">
        <v>0.294184</v>
      </c>
      <c r="EZ253">
        <v>0.375479</v>
      </c>
      <c r="FA253">
        <v>20.2821</v>
      </c>
      <c r="FB253">
        <v>5.18809</v>
      </c>
      <c r="FC253">
        <v>11.9441</v>
      </c>
      <c r="FD253">
        <v>4.9558</v>
      </c>
      <c r="FE253">
        <v>3.285</v>
      </c>
      <c r="FF253">
        <v>9999</v>
      </c>
      <c r="FG253">
        <v>9999</v>
      </c>
      <c r="FH253">
        <v>9999</v>
      </c>
      <c r="FI253">
        <v>999.9</v>
      </c>
      <c r="FJ253">
        <v>1.86127</v>
      </c>
      <c r="FK253">
        <v>1.86264</v>
      </c>
      <c r="FL253">
        <v>1.86005</v>
      </c>
      <c r="FM253">
        <v>1.85837</v>
      </c>
      <c r="FN253">
        <v>1.86215</v>
      </c>
      <c r="FO253">
        <v>1.85888</v>
      </c>
      <c r="FP253">
        <v>1.85791</v>
      </c>
      <c r="FQ253">
        <v>1.8608</v>
      </c>
      <c r="FR253">
        <v>0</v>
      </c>
      <c r="FS253">
        <v>0</v>
      </c>
      <c r="FT253">
        <v>0</v>
      </c>
      <c r="FU253">
        <v>4.5</v>
      </c>
      <c r="FV253" t="s">
        <v>361</v>
      </c>
      <c r="FW253" t="s">
        <v>362</v>
      </c>
      <c r="FX253" t="s">
        <v>363</v>
      </c>
      <c r="FY253" t="s">
        <v>364</v>
      </c>
      <c r="FZ253" t="s">
        <v>364</v>
      </c>
      <c r="GA253" t="s">
        <v>363</v>
      </c>
      <c r="GB253">
        <v>0</v>
      </c>
      <c r="GC253">
        <v>100</v>
      </c>
      <c r="GD253">
        <v>100</v>
      </c>
      <c r="GE253">
        <v>-0.361</v>
      </c>
      <c r="GF253">
        <v>0.2971</v>
      </c>
      <c r="GG253">
        <v>-1.589593225013521</v>
      </c>
      <c r="GH253">
        <v>0.00192992804097616</v>
      </c>
      <c r="GI253">
        <v>3.244687122451424E-06</v>
      </c>
      <c r="GJ253">
        <v>-2.087531120305573E-09</v>
      </c>
      <c r="GK253">
        <v>0.05776174702018427</v>
      </c>
      <c r="GL253">
        <v>0.005089068596103195</v>
      </c>
      <c r="GM253">
        <v>0.0003257216593697226</v>
      </c>
      <c r="GN253">
        <v>-1.562898368296355E-06</v>
      </c>
      <c r="GO253">
        <v>0</v>
      </c>
      <c r="GP253">
        <v>1257</v>
      </c>
      <c r="GQ253">
        <v>1</v>
      </c>
      <c r="GR253">
        <v>31</v>
      </c>
      <c r="GS253">
        <v>273.5</v>
      </c>
      <c r="GT253">
        <v>273.4</v>
      </c>
      <c r="GU253">
        <v>1.07788</v>
      </c>
      <c r="GV253">
        <v>2.39136</v>
      </c>
      <c r="GW253">
        <v>1.44775</v>
      </c>
      <c r="GX253">
        <v>2.20337</v>
      </c>
      <c r="GY253">
        <v>1.44653</v>
      </c>
      <c r="GZ253">
        <v>2.33398</v>
      </c>
      <c r="HA253">
        <v>33.2216</v>
      </c>
      <c r="HB253">
        <v>14.6924</v>
      </c>
      <c r="HC253">
        <v>18</v>
      </c>
      <c r="HD253">
        <v>531.866</v>
      </c>
      <c r="HE253">
        <v>522.9690000000001</v>
      </c>
      <c r="HF253">
        <v>24.9995</v>
      </c>
      <c r="HG253">
        <v>30.7466</v>
      </c>
      <c r="HH253">
        <v>30.0002</v>
      </c>
      <c r="HI253">
        <v>31.1024</v>
      </c>
      <c r="HJ253">
        <v>31.1089</v>
      </c>
      <c r="HK253">
        <v>21.5622</v>
      </c>
      <c r="HL253">
        <v>20.3331</v>
      </c>
      <c r="HM253">
        <v>100</v>
      </c>
      <c r="HN253">
        <v>25</v>
      </c>
      <c r="HO253">
        <v>420</v>
      </c>
      <c r="HP253">
        <v>21.5</v>
      </c>
      <c r="HQ253">
        <v>103.14</v>
      </c>
      <c r="HR253">
        <v>102.018</v>
      </c>
    </row>
    <row r="254" spans="1:226">
      <c r="A254">
        <v>236</v>
      </c>
      <c r="B254">
        <v>1774682736.5</v>
      </c>
      <c r="C254">
        <v>990.5</v>
      </c>
      <c r="D254" t="s">
        <v>834</v>
      </c>
      <c r="E254" t="s">
        <v>835</v>
      </c>
      <c r="F254">
        <v>5</v>
      </c>
      <c r="I254">
        <v>1774682733.6</v>
      </c>
      <c r="J254">
        <f>(K254)/1000</f>
        <v>0</v>
      </c>
      <c r="K254">
        <f>IF(BF254, AN254, AH254)</f>
        <v>0</v>
      </c>
      <c r="L254">
        <f>IF(BF254, AI254, AG254)</f>
        <v>0</v>
      </c>
      <c r="M254">
        <f>BH254 - IF(AU254&gt;1, L254*BB254*100.0/(AW254), 0)</f>
        <v>0</v>
      </c>
      <c r="N254">
        <f>((T254-J254/2)*M254-L254)/(T254+J254/2)</f>
        <v>0</v>
      </c>
      <c r="O254">
        <f>N254*(BO254+BP254)/1000.0</f>
        <v>0</v>
      </c>
      <c r="P254">
        <f>(BH254 - IF(AU254&gt;1, L254*BB254*100.0/(AW254), 0))*(BO254+BP254)/1000.0</f>
        <v>0</v>
      </c>
      <c r="Q254">
        <f>2.0/((1/S254-1/R254)+SIGN(S254)*SQRT((1/S254-1/R254)*(1/S254-1/R254) + 4*BC254/((BC254+1)*(BC254+1))*(2*1/S254*1/R254-1/R254*1/R254)))</f>
        <v>0</v>
      </c>
      <c r="R254">
        <f>IF(LEFT(BD254,1)&lt;&gt;"0",IF(LEFT(BD254,1)="1",3.0,BE254),$D$5+$E$5*(BV254*BO254/($K$5*1000))+$F$5*(BV254*BO254/($K$5*1000))*MAX(MIN(BB254,$J$5),$I$5)*MAX(MIN(BB254,$J$5),$I$5)+$G$5*MAX(MIN(BB254,$J$5),$I$5)*(BV254*BO254/($K$5*1000))+$H$5*(BV254*BO254/($K$5*1000))*(BV254*BO254/($K$5*1000)))</f>
        <v>0</v>
      </c>
      <c r="S254">
        <f>J254*(1000-(1000*0.61365*exp(17.502*W254/(240.97+W254))/(BO254+BP254)+BJ254)/2)/(1000*0.61365*exp(17.502*W254/(240.97+W254))/(BO254+BP254)-BJ254)</f>
        <v>0</v>
      </c>
      <c r="T254">
        <f>1/((BC254+1)/(Q254/1.6)+1/(R254/1.37)) + BC254/((BC254+1)/(Q254/1.6) + BC254/(R254/1.37))</f>
        <v>0</v>
      </c>
      <c r="U254">
        <f>(AX254*BA254)</f>
        <v>0</v>
      </c>
      <c r="V254">
        <f>(BQ254+(U254+2*0.95*5.67E-8*(((BQ254+$B$9)+273)^4-(BQ254+273)^4)-44100*J254)/(1.84*29.3*R254+8*0.95*5.67E-8*(BQ254+273)^3))</f>
        <v>0</v>
      </c>
      <c r="W254">
        <f>($C$9*BR254+$D$9*BS254+$E$9*V254)</f>
        <v>0</v>
      </c>
      <c r="X254">
        <f>0.61365*exp(17.502*W254/(240.97+W254))</f>
        <v>0</v>
      </c>
      <c r="Y254">
        <f>(Z254/AA254*100)</f>
        <v>0</v>
      </c>
      <c r="Z254">
        <f>BJ254*(BO254+BP254)/1000</f>
        <v>0</v>
      </c>
      <c r="AA254">
        <f>0.61365*exp(17.502*BQ254/(240.97+BQ254))</f>
        <v>0</v>
      </c>
      <c r="AB254">
        <f>(X254-BJ254*(BO254+BP254)/1000)</f>
        <v>0</v>
      </c>
      <c r="AC254">
        <f>(-J254*44100)</f>
        <v>0</v>
      </c>
      <c r="AD254">
        <f>2*29.3*R254*0.92*(BQ254-W254)</f>
        <v>0</v>
      </c>
      <c r="AE254">
        <f>2*0.95*5.67E-8*(((BQ254+$B$9)+273)^4-(W254+273)^4)</f>
        <v>0</v>
      </c>
      <c r="AF254">
        <f>U254+AE254+AC254+AD254</f>
        <v>0</v>
      </c>
      <c r="AG254">
        <f>BN254*AU254*(BI254-BH254*(1000-AU254*BK254)/(1000-AU254*BJ254))/(100*BB254)</f>
        <v>0</v>
      </c>
      <c r="AH254">
        <f>1000*BN254*AU254*(BJ254-BK254)/(100*BB254*(1000-AU254*BJ254))</f>
        <v>0</v>
      </c>
      <c r="AI254">
        <f>(AJ254 - AK254 - BO254*1E3/(8.314*(BQ254+273.15)) * AM254/BN254 * AL254) * BN254/(100*BB254) * (1000 - BK254)/1000</f>
        <v>0</v>
      </c>
      <c r="AJ254">
        <v>429.2643199090696</v>
      </c>
      <c r="AK254">
        <v>428.8207454545454</v>
      </c>
      <c r="AL254">
        <v>-5.703508200463738E-06</v>
      </c>
      <c r="AM254">
        <v>61.35787655002243</v>
      </c>
      <c r="AN254">
        <f>(AP254 - AO254 + BO254*1E3/(8.314*(BQ254+273.15)) * AR254/BN254 * AQ254) * BN254/(100*BB254) * 1000/(1000 - AP254)</f>
        <v>0</v>
      </c>
      <c r="AO254">
        <v>21.51744865257432</v>
      </c>
      <c r="AP254">
        <v>21.4974083916084</v>
      </c>
      <c r="AQ254">
        <v>3.613161040999503E-07</v>
      </c>
      <c r="AR254">
        <v>91.88205700752289</v>
      </c>
      <c r="AS254">
        <v>0</v>
      </c>
      <c r="AT254">
        <v>0</v>
      </c>
      <c r="AU254">
        <f>IF(AS254*$H$15&gt;=AW254,1.0,(AW254/(AW254-AS254*$H$15)))</f>
        <v>0</v>
      </c>
      <c r="AV254">
        <f>(AU254-1)*100</f>
        <v>0</v>
      </c>
      <c r="AW254">
        <f>MAX(0,($B$15+$C$15*BV254)/(1+$D$15*BV254)*BO254/(BQ254+273)*$E$15)</f>
        <v>0</v>
      </c>
      <c r="AX254">
        <f>$B$13*BW254+$C$13*BX254+$F$13*CI254*(1-CL254)</f>
        <v>0</v>
      </c>
      <c r="AY254">
        <f>AX254*AZ254</f>
        <v>0</v>
      </c>
      <c r="AZ254">
        <f>($B$13*$D$11+$C$13*$D$11+$F$13*((CV254+CN254)/MAX(CV254+CN254+CW254, 0.1)*$I$11+CW254/MAX(CV254+CN254+CW254, 0.1)*$J$11))/($B$13+$C$13+$F$13)</f>
        <v>0</v>
      </c>
      <c r="BA254">
        <f>($B$13*$K$11+$C$13*$K$11+$F$13*((CV254+CN254)/MAX(CV254+CN254+CW254, 0.1)*$P$11+CW254/MAX(CV254+CN254+CW254, 0.1)*$Q$11))/($B$13+$C$13+$F$13)</f>
        <v>0</v>
      </c>
      <c r="BB254">
        <v>6</v>
      </c>
      <c r="BC254">
        <v>0.5</v>
      </c>
      <c r="BD254" t="s">
        <v>358</v>
      </c>
      <c r="BE254">
        <v>2</v>
      </c>
      <c r="BF254" t="b">
        <v>1</v>
      </c>
      <c r="BG254">
        <v>1774682733.6</v>
      </c>
      <c r="BH254">
        <v>419.6025000000001</v>
      </c>
      <c r="BI254">
        <v>420.0165</v>
      </c>
      <c r="BJ254">
        <v>21.49825</v>
      </c>
      <c r="BK254">
        <v>21.51756</v>
      </c>
      <c r="BL254">
        <v>419.9639</v>
      </c>
      <c r="BM254">
        <v>21.20108</v>
      </c>
      <c r="BN254">
        <v>499.9825</v>
      </c>
      <c r="BO254">
        <v>101.0208</v>
      </c>
      <c r="BP254">
        <v>0.09989186999999999</v>
      </c>
      <c r="BQ254">
        <v>26.44336</v>
      </c>
      <c r="BR254">
        <v>26.91808</v>
      </c>
      <c r="BS254">
        <v>999.9</v>
      </c>
      <c r="BT254">
        <v>0</v>
      </c>
      <c r="BU254">
        <v>0</v>
      </c>
      <c r="BV254">
        <v>9997.625</v>
      </c>
      <c r="BW254">
        <v>0</v>
      </c>
      <c r="BX254">
        <v>0.3833920000000001</v>
      </c>
      <c r="BY254">
        <v>-0.4141174</v>
      </c>
      <c r="BZ254">
        <v>428.8213</v>
      </c>
      <c r="CA254">
        <v>429.2531</v>
      </c>
      <c r="CB254">
        <v>-0.01930314</v>
      </c>
      <c r="CC254">
        <v>420.0165</v>
      </c>
      <c r="CD254">
        <v>21.51756</v>
      </c>
      <c r="CE254">
        <v>2.171772</v>
      </c>
      <c r="CF254">
        <v>2.173719</v>
      </c>
      <c r="CG254">
        <v>18.7556</v>
      </c>
      <c r="CH254">
        <v>18.76994</v>
      </c>
      <c r="CI254">
        <v>850.001</v>
      </c>
      <c r="CJ254">
        <v>0</v>
      </c>
      <c r="CK254">
        <v>1</v>
      </c>
      <c r="CL254">
        <v>0</v>
      </c>
      <c r="CM254">
        <v>1.62238</v>
      </c>
      <c r="CN254">
        <v>0</v>
      </c>
      <c r="CO254">
        <v>46.27437999999999</v>
      </c>
      <c r="CP254">
        <v>4348.32</v>
      </c>
      <c r="CQ254">
        <v>36.6996</v>
      </c>
      <c r="CR254">
        <v>38.7934</v>
      </c>
      <c r="CS254">
        <v>37.812</v>
      </c>
      <c r="CT254">
        <v>37.39360000000001</v>
      </c>
      <c r="CU254">
        <v>37.0935</v>
      </c>
      <c r="CV254">
        <v>0</v>
      </c>
      <c r="CW254">
        <v>850.001</v>
      </c>
      <c r="CX254">
        <v>0</v>
      </c>
      <c r="CY254">
        <v>1774682735</v>
      </c>
      <c r="CZ254">
        <v>0</v>
      </c>
      <c r="DA254">
        <v>1774666326.5</v>
      </c>
      <c r="DB254" t="s">
        <v>359</v>
      </c>
      <c r="DC254">
        <v>1774666322</v>
      </c>
      <c r="DD254">
        <v>1774666326.5</v>
      </c>
      <c r="DE254">
        <v>2</v>
      </c>
      <c r="DF254">
        <v>0.343</v>
      </c>
      <c r="DG254">
        <v>-0.026</v>
      </c>
      <c r="DH254">
        <v>-0.36</v>
      </c>
      <c r="DI254">
        <v>0.298</v>
      </c>
      <c r="DJ254">
        <v>420</v>
      </c>
      <c r="DK254">
        <v>22</v>
      </c>
      <c r="DL254">
        <v>0.17</v>
      </c>
      <c r="DM254">
        <v>0.02</v>
      </c>
      <c r="DN254">
        <v>-0.389627025</v>
      </c>
      <c r="DO254">
        <v>-0.03364747091932319</v>
      </c>
      <c r="DP254">
        <v>0.03123529231453381</v>
      </c>
      <c r="DQ254">
        <v>1</v>
      </c>
      <c r="DR254">
        <v>-0.01972437</v>
      </c>
      <c r="DS254">
        <v>0.000671860412758012</v>
      </c>
      <c r="DT254">
        <v>0.0006886638908785622</v>
      </c>
      <c r="DU254">
        <v>1</v>
      </c>
      <c r="DV254">
        <v>2</v>
      </c>
      <c r="DW254">
        <v>2</v>
      </c>
      <c r="DX254" t="s">
        <v>360</v>
      </c>
      <c r="DY254">
        <v>3.13048</v>
      </c>
      <c r="DZ254">
        <v>2.80634</v>
      </c>
      <c r="EA254">
        <v>0.0997469</v>
      </c>
      <c r="EB254">
        <v>0.09947110000000001</v>
      </c>
      <c r="EC254">
        <v>0.105832</v>
      </c>
      <c r="ED254">
        <v>0.10559</v>
      </c>
      <c r="EE254">
        <v>21148.3</v>
      </c>
      <c r="EF254">
        <v>27417.8</v>
      </c>
      <c r="EG254">
        <v>26446.4</v>
      </c>
      <c r="EH254">
        <v>32999.1</v>
      </c>
      <c r="EI254">
        <v>34929.3</v>
      </c>
      <c r="EJ254">
        <v>40308.8</v>
      </c>
      <c r="EK254">
        <v>41094.8</v>
      </c>
      <c r="EL254">
        <v>46058.2</v>
      </c>
      <c r="EM254">
        <v>2.03465</v>
      </c>
      <c r="EN254">
        <v>1.99997</v>
      </c>
      <c r="EO254">
        <v>0.0887737</v>
      </c>
      <c r="EP254">
        <v>0</v>
      </c>
      <c r="EQ254">
        <v>25.467</v>
      </c>
      <c r="ER254">
        <v>999.9</v>
      </c>
      <c r="ES254">
        <v>67.5</v>
      </c>
      <c r="ET254">
        <v>27.4</v>
      </c>
      <c r="EU254">
        <v>24.4839</v>
      </c>
      <c r="EV254">
        <v>61.2826</v>
      </c>
      <c r="EW254">
        <v>31.6907</v>
      </c>
      <c r="EX254">
        <v>1</v>
      </c>
      <c r="EY254">
        <v>0.294314</v>
      </c>
      <c r="EZ254">
        <v>0.374434</v>
      </c>
      <c r="FA254">
        <v>20.2821</v>
      </c>
      <c r="FB254">
        <v>5.18824</v>
      </c>
      <c r="FC254">
        <v>11.9441</v>
      </c>
      <c r="FD254">
        <v>4.95565</v>
      </c>
      <c r="FE254">
        <v>3.285</v>
      </c>
      <c r="FF254">
        <v>9999</v>
      </c>
      <c r="FG254">
        <v>9999</v>
      </c>
      <c r="FH254">
        <v>9999</v>
      </c>
      <c r="FI254">
        <v>999.9</v>
      </c>
      <c r="FJ254">
        <v>1.86127</v>
      </c>
      <c r="FK254">
        <v>1.86264</v>
      </c>
      <c r="FL254">
        <v>1.86005</v>
      </c>
      <c r="FM254">
        <v>1.85837</v>
      </c>
      <c r="FN254">
        <v>1.86216</v>
      </c>
      <c r="FO254">
        <v>1.85887</v>
      </c>
      <c r="FP254">
        <v>1.85791</v>
      </c>
      <c r="FQ254">
        <v>1.86081</v>
      </c>
      <c r="FR254">
        <v>0</v>
      </c>
      <c r="FS254">
        <v>0</v>
      </c>
      <c r="FT254">
        <v>0</v>
      </c>
      <c r="FU254">
        <v>4.5</v>
      </c>
      <c r="FV254" t="s">
        <v>361</v>
      </c>
      <c r="FW254" t="s">
        <v>362</v>
      </c>
      <c r="FX254" t="s">
        <v>363</v>
      </c>
      <c r="FY254" t="s">
        <v>364</v>
      </c>
      <c r="FZ254" t="s">
        <v>364</v>
      </c>
      <c r="GA254" t="s">
        <v>363</v>
      </c>
      <c r="GB254">
        <v>0</v>
      </c>
      <c r="GC254">
        <v>100</v>
      </c>
      <c r="GD254">
        <v>100</v>
      </c>
      <c r="GE254">
        <v>-0.361</v>
      </c>
      <c r="GF254">
        <v>0.2971</v>
      </c>
      <c r="GG254">
        <v>-1.589593225013521</v>
      </c>
      <c r="GH254">
        <v>0.00192992804097616</v>
      </c>
      <c r="GI254">
        <v>3.244687122451424E-06</v>
      </c>
      <c r="GJ254">
        <v>-2.087531120305573E-09</v>
      </c>
      <c r="GK254">
        <v>0.05776174702018427</v>
      </c>
      <c r="GL254">
        <v>0.005089068596103195</v>
      </c>
      <c r="GM254">
        <v>0.0003257216593697226</v>
      </c>
      <c r="GN254">
        <v>-1.562898368296355E-06</v>
      </c>
      <c r="GO254">
        <v>0</v>
      </c>
      <c r="GP254">
        <v>1257</v>
      </c>
      <c r="GQ254">
        <v>1</v>
      </c>
      <c r="GR254">
        <v>31</v>
      </c>
      <c r="GS254">
        <v>273.6</v>
      </c>
      <c r="GT254">
        <v>273.5</v>
      </c>
      <c r="GU254">
        <v>1.07788</v>
      </c>
      <c r="GV254">
        <v>2.39868</v>
      </c>
      <c r="GW254">
        <v>1.44775</v>
      </c>
      <c r="GX254">
        <v>2.20215</v>
      </c>
      <c r="GY254">
        <v>1.44653</v>
      </c>
      <c r="GZ254">
        <v>2.27173</v>
      </c>
      <c r="HA254">
        <v>33.2216</v>
      </c>
      <c r="HB254">
        <v>14.6924</v>
      </c>
      <c r="HC254">
        <v>18</v>
      </c>
      <c r="HD254">
        <v>531.838</v>
      </c>
      <c r="HE254">
        <v>522.833</v>
      </c>
      <c r="HF254">
        <v>24.9996</v>
      </c>
      <c r="HG254">
        <v>30.7476</v>
      </c>
      <c r="HH254">
        <v>30.0002</v>
      </c>
      <c r="HI254">
        <v>31.1048</v>
      </c>
      <c r="HJ254">
        <v>31.1089</v>
      </c>
      <c r="HK254">
        <v>21.5602</v>
      </c>
      <c r="HL254">
        <v>20.3331</v>
      </c>
      <c r="HM254">
        <v>100</v>
      </c>
      <c r="HN254">
        <v>25</v>
      </c>
      <c r="HO254">
        <v>420</v>
      </c>
      <c r="HP254">
        <v>21.5</v>
      </c>
      <c r="HQ254">
        <v>103.14</v>
      </c>
      <c r="HR254">
        <v>102.017</v>
      </c>
    </row>
    <row r="255" spans="1:226">
      <c r="A255">
        <v>237</v>
      </c>
      <c r="B255">
        <v>1774682740.5</v>
      </c>
      <c r="C255">
        <v>994.5</v>
      </c>
      <c r="D255" t="s">
        <v>836</v>
      </c>
      <c r="E255" t="s">
        <v>837</v>
      </c>
      <c r="F255">
        <v>5</v>
      </c>
      <c r="I255">
        <v>1774682737.6</v>
      </c>
      <c r="J255">
        <f>(K255)/1000</f>
        <v>0</v>
      </c>
      <c r="K255">
        <f>IF(BF255, AN255, AH255)</f>
        <v>0</v>
      </c>
      <c r="L255">
        <f>IF(BF255, AI255, AG255)</f>
        <v>0</v>
      </c>
      <c r="M255">
        <f>BH255 - IF(AU255&gt;1, L255*BB255*100.0/(AW255), 0)</f>
        <v>0</v>
      </c>
      <c r="N255">
        <f>((T255-J255/2)*M255-L255)/(T255+J255/2)</f>
        <v>0</v>
      </c>
      <c r="O255">
        <f>N255*(BO255+BP255)/1000.0</f>
        <v>0</v>
      </c>
      <c r="P255">
        <f>(BH255 - IF(AU255&gt;1, L255*BB255*100.0/(AW255), 0))*(BO255+BP255)/1000.0</f>
        <v>0</v>
      </c>
      <c r="Q255">
        <f>2.0/((1/S255-1/R255)+SIGN(S255)*SQRT((1/S255-1/R255)*(1/S255-1/R255) + 4*BC255/((BC255+1)*(BC255+1))*(2*1/S255*1/R255-1/R255*1/R255)))</f>
        <v>0</v>
      </c>
      <c r="R255">
        <f>IF(LEFT(BD255,1)&lt;&gt;"0",IF(LEFT(BD255,1)="1",3.0,BE255),$D$5+$E$5*(BV255*BO255/($K$5*1000))+$F$5*(BV255*BO255/($K$5*1000))*MAX(MIN(BB255,$J$5),$I$5)*MAX(MIN(BB255,$J$5),$I$5)+$G$5*MAX(MIN(BB255,$J$5),$I$5)*(BV255*BO255/($K$5*1000))+$H$5*(BV255*BO255/($K$5*1000))*(BV255*BO255/($K$5*1000)))</f>
        <v>0</v>
      </c>
      <c r="S255">
        <f>J255*(1000-(1000*0.61365*exp(17.502*W255/(240.97+W255))/(BO255+BP255)+BJ255)/2)/(1000*0.61365*exp(17.502*W255/(240.97+W255))/(BO255+BP255)-BJ255)</f>
        <v>0</v>
      </c>
      <c r="T255">
        <f>1/((BC255+1)/(Q255/1.6)+1/(R255/1.37)) + BC255/((BC255+1)/(Q255/1.6) + BC255/(R255/1.37))</f>
        <v>0</v>
      </c>
      <c r="U255">
        <f>(AX255*BA255)</f>
        <v>0</v>
      </c>
      <c r="V255">
        <f>(BQ255+(U255+2*0.95*5.67E-8*(((BQ255+$B$9)+273)^4-(BQ255+273)^4)-44100*J255)/(1.84*29.3*R255+8*0.95*5.67E-8*(BQ255+273)^3))</f>
        <v>0</v>
      </c>
      <c r="W255">
        <f>($C$9*BR255+$D$9*BS255+$E$9*V255)</f>
        <v>0</v>
      </c>
      <c r="X255">
        <f>0.61365*exp(17.502*W255/(240.97+W255))</f>
        <v>0</v>
      </c>
      <c r="Y255">
        <f>(Z255/AA255*100)</f>
        <v>0</v>
      </c>
      <c r="Z255">
        <f>BJ255*(BO255+BP255)/1000</f>
        <v>0</v>
      </c>
      <c r="AA255">
        <f>0.61365*exp(17.502*BQ255/(240.97+BQ255))</f>
        <v>0</v>
      </c>
      <c r="AB255">
        <f>(X255-BJ255*(BO255+BP255)/1000)</f>
        <v>0</v>
      </c>
      <c r="AC255">
        <f>(-J255*44100)</f>
        <v>0</v>
      </c>
      <c r="AD255">
        <f>2*29.3*R255*0.92*(BQ255-W255)</f>
        <v>0</v>
      </c>
      <c r="AE255">
        <f>2*0.95*5.67E-8*(((BQ255+$B$9)+273)^4-(W255+273)^4)</f>
        <v>0</v>
      </c>
      <c r="AF255">
        <f>U255+AE255+AC255+AD255</f>
        <v>0</v>
      </c>
      <c r="AG255">
        <f>BN255*AU255*(BI255-BH255*(1000-AU255*BK255)/(1000-AU255*BJ255))/(100*BB255)</f>
        <v>0</v>
      </c>
      <c r="AH255">
        <f>1000*BN255*AU255*(BJ255-BK255)/(100*BB255*(1000-AU255*BJ255))</f>
        <v>0</v>
      </c>
      <c r="AI255">
        <f>(AJ255 - AK255 - BO255*1E3/(8.314*(BQ255+273.15)) * AM255/BN255 * AL255) * BN255/(100*BB255) * (1000 - BK255)/1000</f>
        <v>0</v>
      </c>
      <c r="AJ255">
        <v>429.2587289878878</v>
      </c>
      <c r="AK255">
        <v>428.8267757575758</v>
      </c>
      <c r="AL255">
        <v>5.419507842754585E-07</v>
      </c>
      <c r="AM255">
        <v>61.35787655002243</v>
      </c>
      <c r="AN255">
        <f>(AP255 - AO255 + BO255*1E3/(8.314*(BQ255+273.15)) * AR255/BN255 * AQ255) * BN255/(100*BB255) * 1000/(1000 - AP255)</f>
        <v>0</v>
      </c>
      <c r="AO255">
        <v>21.51775639430107</v>
      </c>
      <c r="AP255">
        <v>21.49868601398602</v>
      </c>
      <c r="AQ255">
        <v>-2.429569979447223E-07</v>
      </c>
      <c r="AR255">
        <v>91.88205700752289</v>
      </c>
      <c r="AS255">
        <v>0</v>
      </c>
      <c r="AT255">
        <v>0</v>
      </c>
      <c r="AU255">
        <f>IF(AS255*$H$15&gt;=AW255,1.0,(AW255/(AW255-AS255*$H$15)))</f>
        <v>0</v>
      </c>
      <c r="AV255">
        <f>(AU255-1)*100</f>
        <v>0</v>
      </c>
      <c r="AW255">
        <f>MAX(0,($B$15+$C$15*BV255)/(1+$D$15*BV255)*BO255/(BQ255+273)*$E$15)</f>
        <v>0</v>
      </c>
      <c r="AX255">
        <f>$B$13*BW255+$C$13*BX255+$F$13*CI255*(1-CL255)</f>
        <v>0</v>
      </c>
      <c r="AY255">
        <f>AX255*AZ255</f>
        <v>0</v>
      </c>
      <c r="AZ255">
        <f>($B$13*$D$11+$C$13*$D$11+$F$13*((CV255+CN255)/MAX(CV255+CN255+CW255, 0.1)*$I$11+CW255/MAX(CV255+CN255+CW255, 0.1)*$J$11))/($B$13+$C$13+$F$13)</f>
        <v>0</v>
      </c>
      <c r="BA255">
        <f>($B$13*$K$11+$C$13*$K$11+$F$13*((CV255+CN255)/MAX(CV255+CN255+CW255, 0.1)*$P$11+CW255/MAX(CV255+CN255+CW255, 0.1)*$Q$11))/($B$13+$C$13+$F$13)</f>
        <v>0</v>
      </c>
      <c r="BB255">
        <v>6</v>
      </c>
      <c r="BC255">
        <v>0.5</v>
      </c>
      <c r="BD255" t="s">
        <v>358</v>
      </c>
      <c r="BE255">
        <v>2</v>
      </c>
      <c r="BF255" t="b">
        <v>1</v>
      </c>
      <c r="BG255">
        <v>1774682737.6</v>
      </c>
      <c r="BH255">
        <v>419.6107</v>
      </c>
      <c r="BI255">
        <v>420.0225</v>
      </c>
      <c r="BJ255">
        <v>21.49794</v>
      </c>
      <c r="BK255">
        <v>21.51728</v>
      </c>
      <c r="BL255">
        <v>419.972</v>
      </c>
      <c r="BM255">
        <v>21.20076</v>
      </c>
      <c r="BN255">
        <v>499.9892</v>
      </c>
      <c r="BO255">
        <v>101.0214</v>
      </c>
      <c r="BP255">
        <v>0.09995741</v>
      </c>
      <c r="BQ255">
        <v>26.43653</v>
      </c>
      <c r="BR255">
        <v>26.91802</v>
      </c>
      <c r="BS255">
        <v>999.9</v>
      </c>
      <c r="BT255">
        <v>0</v>
      </c>
      <c r="BU255">
        <v>0</v>
      </c>
      <c r="BV255">
        <v>9995.496999999999</v>
      </c>
      <c r="BW255">
        <v>0</v>
      </c>
      <c r="BX255">
        <v>0.3833920000000001</v>
      </c>
      <c r="BY255">
        <v>-0.4121032000000001</v>
      </c>
      <c r="BZ255">
        <v>428.8296</v>
      </c>
      <c r="CA255">
        <v>429.2594</v>
      </c>
      <c r="CB255">
        <v>-0.0193348</v>
      </c>
      <c r="CC255">
        <v>420.0225</v>
      </c>
      <c r="CD255">
        <v>21.51728</v>
      </c>
      <c r="CE255">
        <v>2.171756999999999</v>
      </c>
      <c r="CF255">
        <v>2.173709</v>
      </c>
      <c r="CG255">
        <v>18.75549</v>
      </c>
      <c r="CH255">
        <v>18.76986</v>
      </c>
      <c r="CI255">
        <v>850.0042</v>
      </c>
      <c r="CJ255">
        <v>0</v>
      </c>
      <c r="CK255">
        <v>1</v>
      </c>
      <c r="CL255">
        <v>0</v>
      </c>
      <c r="CM255">
        <v>1.61094</v>
      </c>
      <c r="CN255">
        <v>0</v>
      </c>
      <c r="CO255">
        <v>46.18722</v>
      </c>
      <c r="CP255">
        <v>4348.337999999999</v>
      </c>
      <c r="CQ255">
        <v>36.6746</v>
      </c>
      <c r="CR255">
        <v>38.77480000000001</v>
      </c>
      <c r="CS255">
        <v>37.812</v>
      </c>
      <c r="CT255">
        <v>37.375</v>
      </c>
      <c r="CU255">
        <v>37.062</v>
      </c>
      <c r="CV255">
        <v>0</v>
      </c>
      <c r="CW255">
        <v>850.003</v>
      </c>
      <c r="CX255">
        <v>0</v>
      </c>
      <c r="CY255">
        <v>1774682738.6</v>
      </c>
      <c r="CZ255">
        <v>0</v>
      </c>
      <c r="DA255">
        <v>1774666326.5</v>
      </c>
      <c r="DB255" t="s">
        <v>359</v>
      </c>
      <c r="DC255">
        <v>1774666322</v>
      </c>
      <c r="DD255">
        <v>1774666326.5</v>
      </c>
      <c r="DE255">
        <v>2</v>
      </c>
      <c r="DF255">
        <v>0.343</v>
      </c>
      <c r="DG255">
        <v>-0.026</v>
      </c>
      <c r="DH255">
        <v>-0.36</v>
      </c>
      <c r="DI255">
        <v>0.298</v>
      </c>
      <c r="DJ255">
        <v>420</v>
      </c>
      <c r="DK255">
        <v>22</v>
      </c>
      <c r="DL255">
        <v>0.17</v>
      </c>
      <c r="DM255">
        <v>0.02</v>
      </c>
      <c r="DN255">
        <v>-0.390005425</v>
      </c>
      <c r="DO255">
        <v>-0.1594026754221373</v>
      </c>
      <c r="DP255">
        <v>0.03064800342101219</v>
      </c>
      <c r="DQ255">
        <v>0</v>
      </c>
      <c r="DR255">
        <v>-0.01980315</v>
      </c>
      <c r="DS255">
        <v>0.004594030018761704</v>
      </c>
      <c r="DT255">
        <v>0.0006746404575772196</v>
      </c>
      <c r="DU255">
        <v>1</v>
      </c>
      <c r="DV255">
        <v>1</v>
      </c>
      <c r="DW255">
        <v>2</v>
      </c>
      <c r="DX255" t="s">
        <v>367</v>
      </c>
      <c r="DY255">
        <v>3.13043</v>
      </c>
      <c r="DZ255">
        <v>2.80639</v>
      </c>
      <c r="EA255">
        <v>0.099747</v>
      </c>
      <c r="EB255">
        <v>0.0994645</v>
      </c>
      <c r="EC255">
        <v>0.105834</v>
      </c>
      <c r="ED255">
        <v>0.10559</v>
      </c>
      <c r="EE255">
        <v>21148.4</v>
      </c>
      <c r="EF255">
        <v>27417.9</v>
      </c>
      <c r="EG255">
        <v>26446.5</v>
      </c>
      <c r="EH255">
        <v>32999</v>
      </c>
      <c r="EI255">
        <v>34929.3</v>
      </c>
      <c r="EJ255">
        <v>40308.9</v>
      </c>
      <c r="EK255">
        <v>41094.9</v>
      </c>
      <c r="EL255">
        <v>46058.3</v>
      </c>
      <c r="EM255">
        <v>2.0346</v>
      </c>
      <c r="EN255">
        <v>2.00012</v>
      </c>
      <c r="EO255">
        <v>0.0887178</v>
      </c>
      <c r="EP255">
        <v>0</v>
      </c>
      <c r="EQ255">
        <v>25.4606</v>
      </c>
      <c r="ER255">
        <v>999.9</v>
      </c>
      <c r="ES255">
        <v>67.5</v>
      </c>
      <c r="ET255">
        <v>27.4</v>
      </c>
      <c r="EU255">
        <v>24.4819</v>
      </c>
      <c r="EV255">
        <v>60.7626</v>
      </c>
      <c r="EW255">
        <v>31.6066</v>
      </c>
      <c r="EX255">
        <v>1</v>
      </c>
      <c r="EY255">
        <v>0.294314</v>
      </c>
      <c r="EZ255">
        <v>0.372402</v>
      </c>
      <c r="FA255">
        <v>20.2822</v>
      </c>
      <c r="FB255">
        <v>5.18764</v>
      </c>
      <c r="FC255">
        <v>11.9441</v>
      </c>
      <c r="FD255">
        <v>4.95575</v>
      </c>
      <c r="FE255">
        <v>3.285</v>
      </c>
      <c r="FF255">
        <v>9999</v>
      </c>
      <c r="FG255">
        <v>9999</v>
      </c>
      <c r="FH255">
        <v>9999</v>
      </c>
      <c r="FI255">
        <v>999.9</v>
      </c>
      <c r="FJ255">
        <v>1.86127</v>
      </c>
      <c r="FK255">
        <v>1.86264</v>
      </c>
      <c r="FL255">
        <v>1.86005</v>
      </c>
      <c r="FM255">
        <v>1.85837</v>
      </c>
      <c r="FN255">
        <v>1.86217</v>
      </c>
      <c r="FO255">
        <v>1.85888</v>
      </c>
      <c r="FP255">
        <v>1.85791</v>
      </c>
      <c r="FQ255">
        <v>1.86081</v>
      </c>
      <c r="FR255">
        <v>0</v>
      </c>
      <c r="FS255">
        <v>0</v>
      </c>
      <c r="FT255">
        <v>0</v>
      </c>
      <c r="FU255">
        <v>4.5</v>
      </c>
      <c r="FV255" t="s">
        <v>361</v>
      </c>
      <c r="FW255" t="s">
        <v>362</v>
      </c>
      <c r="FX255" t="s">
        <v>363</v>
      </c>
      <c r="FY255" t="s">
        <v>364</v>
      </c>
      <c r="FZ255" t="s">
        <v>364</v>
      </c>
      <c r="GA255" t="s">
        <v>363</v>
      </c>
      <c r="GB255">
        <v>0</v>
      </c>
      <c r="GC255">
        <v>100</v>
      </c>
      <c r="GD255">
        <v>100</v>
      </c>
      <c r="GE255">
        <v>-0.361</v>
      </c>
      <c r="GF255">
        <v>0.2972</v>
      </c>
      <c r="GG255">
        <v>-1.589593225013521</v>
      </c>
      <c r="GH255">
        <v>0.00192992804097616</v>
      </c>
      <c r="GI255">
        <v>3.244687122451424E-06</v>
      </c>
      <c r="GJ255">
        <v>-2.087531120305573E-09</v>
      </c>
      <c r="GK255">
        <v>0.05776174702018427</v>
      </c>
      <c r="GL255">
        <v>0.005089068596103195</v>
      </c>
      <c r="GM255">
        <v>0.0003257216593697226</v>
      </c>
      <c r="GN255">
        <v>-1.562898368296355E-06</v>
      </c>
      <c r="GO255">
        <v>0</v>
      </c>
      <c r="GP255">
        <v>1257</v>
      </c>
      <c r="GQ255">
        <v>1</v>
      </c>
      <c r="GR255">
        <v>31</v>
      </c>
      <c r="GS255">
        <v>273.6</v>
      </c>
      <c r="GT255">
        <v>273.6</v>
      </c>
      <c r="GU255">
        <v>1.07788</v>
      </c>
      <c r="GV255">
        <v>2.3999</v>
      </c>
      <c r="GW255">
        <v>1.44775</v>
      </c>
      <c r="GX255">
        <v>2.20337</v>
      </c>
      <c r="GY255">
        <v>1.44653</v>
      </c>
      <c r="GZ255">
        <v>2.26562</v>
      </c>
      <c r="HA255">
        <v>33.2216</v>
      </c>
      <c r="HB255">
        <v>14.6924</v>
      </c>
      <c r="HC255">
        <v>18</v>
      </c>
      <c r="HD255">
        <v>531.809</v>
      </c>
      <c r="HE255">
        <v>522.9349999999999</v>
      </c>
      <c r="HF255">
        <v>24.9995</v>
      </c>
      <c r="HG255">
        <v>30.749</v>
      </c>
      <c r="HH255">
        <v>30.0002</v>
      </c>
      <c r="HI255">
        <v>31.1051</v>
      </c>
      <c r="HJ255">
        <v>31.1089</v>
      </c>
      <c r="HK255">
        <v>21.5609</v>
      </c>
      <c r="HL255">
        <v>20.3331</v>
      </c>
      <c r="HM255">
        <v>100</v>
      </c>
      <c r="HN255">
        <v>25</v>
      </c>
      <c r="HO255">
        <v>420</v>
      </c>
      <c r="HP255">
        <v>21.5</v>
      </c>
      <c r="HQ255">
        <v>103.141</v>
      </c>
      <c r="HR255">
        <v>102.017</v>
      </c>
    </row>
    <row r="256" spans="1:226">
      <c r="A256">
        <v>238</v>
      </c>
      <c r="B256">
        <v>1774682744.5</v>
      </c>
      <c r="C256">
        <v>998.5</v>
      </c>
      <c r="D256" t="s">
        <v>838</v>
      </c>
      <c r="E256" t="s">
        <v>839</v>
      </c>
      <c r="F256">
        <v>5</v>
      </c>
      <c r="I256">
        <v>1774682741.6</v>
      </c>
      <c r="J256">
        <f>(K256)/1000</f>
        <v>0</v>
      </c>
      <c r="K256">
        <f>IF(BF256, AN256, AH256)</f>
        <v>0</v>
      </c>
      <c r="L256">
        <f>IF(BF256, AI256, AG256)</f>
        <v>0</v>
      </c>
      <c r="M256">
        <f>BH256 - IF(AU256&gt;1, L256*BB256*100.0/(AW256), 0)</f>
        <v>0</v>
      </c>
      <c r="N256">
        <f>((T256-J256/2)*M256-L256)/(T256+J256/2)</f>
        <v>0</v>
      </c>
      <c r="O256">
        <f>N256*(BO256+BP256)/1000.0</f>
        <v>0</v>
      </c>
      <c r="P256">
        <f>(BH256 - IF(AU256&gt;1, L256*BB256*100.0/(AW256), 0))*(BO256+BP256)/1000.0</f>
        <v>0</v>
      </c>
      <c r="Q256">
        <f>2.0/((1/S256-1/R256)+SIGN(S256)*SQRT((1/S256-1/R256)*(1/S256-1/R256) + 4*BC256/((BC256+1)*(BC256+1))*(2*1/S256*1/R256-1/R256*1/R256)))</f>
        <v>0</v>
      </c>
      <c r="R256">
        <f>IF(LEFT(BD256,1)&lt;&gt;"0",IF(LEFT(BD256,1)="1",3.0,BE256),$D$5+$E$5*(BV256*BO256/($K$5*1000))+$F$5*(BV256*BO256/($K$5*1000))*MAX(MIN(BB256,$J$5),$I$5)*MAX(MIN(BB256,$J$5),$I$5)+$G$5*MAX(MIN(BB256,$J$5),$I$5)*(BV256*BO256/($K$5*1000))+$H$5*(BV256*BO256/($K$5*1000))*(BV256*BO256/($K$5*1000)))</f>
        <v>0</v>
      </c>
      <c r="S256">
        <f>J256*(1000-(1000*0.61365*exp(17.502*W256/(240.97+W256))/(BO256+BP256)+BJ256)/2)/(1000*0.61365*exp(17.502*W256/(240.97+W256))/(BO256+BP256)-BJ256)</f>
        <v>0</v>
      </c>
      <c r="T256">
        <f>1/((BC256+1)/(Q256/1.6)+1/(R256/1.37)) + BC256/((BC256+1)/(Q256/1.6) + BC256/(R256/1.37))</f>
        <v>0</v>
      </c>
      <c r="U256">
        <f>(AX256*BA256)</f>
        <v>0</v>
      </c>
      <c r="V256">
        <f>(BQ256+(U256+2*0.95*5.67E-8*(((BQ256+$B$9)+273)^4-(BQ256+273)^4)-44100*J256)/(1.84*29.3*R256+8*0.95*5.67E-8*(BQ256+273)^3))</f>
        <v>0</v>
      </c>
      <c r="W256">
        <f>($C$9*BR256+$D$9*BS256+$E$9*V256)</f>
        <v>0</v>
      </c>
      <c r="X256">
        <f>0.61365*exp(17.502*W256/(240.97+W256))</f>
        <v>0</v>
      </c>
      <c r="Y256">
        <f>(Z256/AA256*100)</f>
        <v>0</v>
      </c>
      <c r="Z256">
        <f>BJ256*(BO256+BP256)/1000</f>
        <v>0</v>
      </c>
      <c r="AA256">
        <f>0.61365*exp(17.502*BQ256/(240.97+BQ256))</f>
        <v>0</v>
      </c>
      <c r="AB256">
        <f>(X256-BJ256*(BO256+BP256)/1000)</f>
        <v>0</v>
      </c>
      <c r="AC256">
        <f>(-J256*44100)</f>
        <v>0</v>
      </c>
      <c r="AD256">
        <f>2*29.3*R256*0.92*(BQ256-W256)</f>
        <v>0</v>
      </c>
      <c r="AE256">
        <f>2*0.95*5.67E-8*(((BQ256+$B$9)+273)^4-(W256+273)^4)</f>
        <v>0</v>
      </c>
      <c r="AF256">
        <f>U256+AE256+AC256+AD256</f>
        <v>0</v>
      </c>
      <c r="AG256">
        <f>BN256*AU256*(BI256-BH256*(1000-AU256*BK256)/(1000-AU256*BJ256))/(100*BB256)</f>
        <v>0</v>
      </c>
      <c r="AH256">
        <f>1000*BN256*AU256*(BJ256-BK256)/(100*BB256*(1000-AU256*BJ256))</f>
        <v>0</v>
      </c>
      <c r="AI256">
        <f>(AJ256 - AK256 - BO256*1E3/(8.314*(BQ256+273.15)) * AM256/BN256 * AL256) * BN256/(100*BB256) * (1000 - BK256)/1000</f>
        <v>0</v>
      </c>
      <c r="AJ256">
        <v>429.2365840720566</v>
      </c>
      <c r="AK256">
        <v>428.8260060606059</v>
      </c>
      <c r="AL256">
        <v>5.575653475986306E-06</v>
      </c>
      <c r="AM256">
        <v>61.35787655002243</v>
      </c>
      <c r="AN256">
        <f>(AP256 - AO256 + BO256*1E3/(8.314*(BQ256+273.15)) * AR256/BN256 * AQ256) * BN256/(100*BB256) * 1000/(1000 - AP256)</f>
        <v>0</v>
      </c>
      <c r="AO256">
        <v>21.51678724510271</v>
      </c>
      <c r="AP256">
        <v>21.49766573426574</v>
      </c>
      <c r="AQ256">
        <v>-9.713091771721578E-08</v>
      </c>
      <c r="AR256">
        <v>91.88205700752289</v>
      </c>
      <c r="AS256">
        <v>0</v>
      </c>
      <c r="AT256">
        <v>0</v>
      </c>
      <c r="AU256">
        <f>IF(AS256*$H$15&gt;=AW256,1.0,(AW256/(AW256-AS256*$H$15)))</f>
        <v>0</v>
      </c>
      <c r="AV256">
        <f>(AU256-1)*100</f>
        <v>0</v>
      </c>
      <c r="AW256">
        <f>MAX(0,($B$15+$C$15*BV256)/(1+$D$15*BV256)*BO256/(BQ256+273)*$E$15)</f>
        <v>0</v>
      </c>
      <c r="AX256">
        <f>$B$13*BW256+$C$13*BX256+$F$13*CI256*(1-CL256)</f>
        <v>0</v>
      </c>
      <c r="AY256">
        <f>AX256*AZ256</f>
        <v>0</v>
      </c>
      <c r="AZ256">
        <f>($B$13*$D$11+$C$13*$D$11+$F$13*((CV256+CN256)/MAX(CV256+CN256+CW256, 0.1)*$I$11+CW256/MAX(CV256+CN256+CW256, 0.1)*$J$11))/($B$13+$C$13+$F$13)</f>
        <v>0</v>
      </c>
      <c r="BA256">
        <f>($B$13*$K$11+$C$13*$K$11+$F$13*((CV256+CN256)/MAX(CV256+CN256+CW256, 0.1)*$P$11+CW256/MAX(CV256+CN256+CW256, 0.1)*$Q$11))/($B$13+$C$13+$F$13)</f>
        <v>0</v>
      </c>
      <c r="BB256">
        <v>6</v>
      </c>
      <c r="BC256">
        <v>0.5</v>
      </c>
      <c r="BD256" t="s">
        <v>358</v>
      </c>
      <c r="BE256">
        <v>2</v>
      </c>
      <c r="BF256" t="b">
        <v>1</v>
      </c>
      <c r="BG256">
        <v>1774682741.6</v>
      </c>
      <c r="BH256">
        <v>419.6007</v>
      </c>
      <c r="BI256">
        <v>420.0027</v>
      </c>
      <c r="BJ256">
        <v>21.49814</v>
      </c>
      <c r="BK256">
        <v>21.51738</v>
      </c>
      <c r="BL256">
        <v>419.9620999999999</v>
      </c>
      <c r="BM256">
        <v>21.20098</v>
      </c>
      <c r="BN256">
        <v>500.0058</v>
      </c>
      <c r="BO256">
        <v>101.0223</v>
      </c>
      <c r="BP256">
        <v>0.09992110000000001</v>
      </c>
      <c r="BQ256">
        <v>26.43052</v>
      </c>
      <c r="BR256">
        <v>26.90941</v>
      </c>
      <c r="BS256">
        <v>999.9</v>
      </c>
      <c r="BT256">
        <v>0</v>
      </c>
      <c r="BU256">
        <v>0</v>
      </c>
      <c r="BV256">
        <v>10008.87</v>
      </c>
      <c r="BW256">
        <v>0</v>
      </c>
      <c r="BX256">
        <v>0.3833920000000001</v>
      </c>
      <c r="BY256">
        <v>-0.4021636</v>
      </c>
      <c r="BZ256">
        <v>428.8196</v>
      </c>
      <c r="CA256">
        <v>429.2391</v>
      </c>
      <c r="CB256">
        <v>-0.01923141</v>
      </c>
      <c r="CC256">
        <v>420.0027</v>
      </c>
      <c r="CD256">
        <v>21.51738</v>
      </c>
      <c r="CE256">
        <v>2.171795</v>
      </c>
      <c r="CF256">
        <v>2.173738</v>
      </c>
      <c r="CG256">
        <v>18.75576</v>
      </c>
      <c r="CH256">
        <v>18.77005</v>
      </c>
      <c r="CI256">
        <v>850.0010999999998</v>
      </c>
      <c r="CJ256">
        <v>0</v>
      </c>
      <c r="CK256">
        <v>1</v>
      </c>
      <c r="CL256">
        <v>0</v>
      </c>
      <c r="CM256">
        <v>1.67242</v>
      </c>
      <c r="CN256">
        <v>0</v>
      </c>
      <c r="CO256">
        <v>46.03285</v>
      </c>
      <c r="CP256">
        <v>4348.322000000001</v>
      </c>
      <c r="CQ256">
        <v>36.6312</v>
      </c>
      <c r="CR256">
        <v>38.7624</v>
      </c>
      <c r="CS256">
        <v>37.781</v>
      </c>
      <c r="CT256">
        <v>37.375</v>
      </c>
      <c r="CU256">
        <v>37.062</v>
      </c>
      <c r="CV256">
        <v>0</v>
      </c>
      <c r="CW256">
        <v>850.0020000000001</v>
      </c>
      <c r="CX256">
        <v>0</v>
      </c>
      <c r="CY256">
        <v>1774682742.8</v>
      </c>
      <c r="CZ256">
        <v>0</v>
      </c>
      <c r="DA256">
        <v>1774666326.5</v>
      </c>
      <c r="DB256" t="s">
        <v>359</v>
      </c>
      <c r="DC256">
        <v>1774666322</v>
      </c>
      <c r="DD256">
        <v>1774666326.5</v>
      </c>
      <c r="DE256">
        <v>2</v>
      </c>
      <c r="DF256">
        <v>0.343</v>
      </c>
      <c r="DG256">
        <v>-0.026</v>
      </c>
      <c r="DH256">
        <v>-0.36</v>
      </c>
      <c r="DI256">
        <v>0.298</v>
      </c>
      <c r="DJ256">
        <v>420</v>
      </c>
      <c r="DK256">
        <v>22</v>
      </c>
      <c r="DL256">
        <v>0.17</v>
      </c>
      <c r="DM256">
        <v>0.02</v>
      </c>
      <c r="DN256">
        <v>-0.395969243902439</v>
      </c>
      <c r="DO256">
        <v>-0.1212578048780487</v>
      </c>
      <c r="DP256">
        <v>0.02944377034842439</v>
      </c>
      <c r="DQ256">
        <v>0</v>
      </c>
      <c r="DR256">
        <v>-0.01959898536585366</v>
      </c>
      <c r="DS256">
        <v>0.004285917073170721</v>
      </c>
      <c r="DT256">
        <v>0.0007090744708080354</v>
      </c>
      <c r="DU256">
        <v>1</v>
      </c>
      <c r="DV256">
        <v>1</v>
      </c>
      <c r="DW256">
        <v>2</v>
      </c>
      <c r="DX256" t="s">
        <v>367</v>
      </c>
      <c r="DY256">
        <v>3.13048</v>
      </c>
      <c r="DZ256">
        <v>2.80654</v>
      </c>
      <c r="EA256">
        <v>0.09974810000000001</v>
      </c>
      <c r="EB256">
        <v>0.0994652</v>
      </c>
      <c r="EC256">
        <v>0.105834</v>
      </c>
      <c r="ED256">
        <v>0.105592</v>
      </c>
      <c r="EE256">
        <v>21148.3</v>
      </c>
      <c r="EF256">
        <v>27417.9</v>
      </c>
      <c r="EG256">
        <v>26446.5</v>
      </c>
      <c r="EH256">
        <v>32999</v>
      </c>
      <c r="EI256">
        <v>34929.3</v>
      </c>
      <c r="EJ256">
        <v>40309</v>
      </c>
      <c r="EK256">
        <v>41094.9</v>
      </c>
      <c r="EL256">
        <v>46058.5</v>
      </c>
      <c r="EM256">
        <v>2.0347</v>
      </c>
      <c r="EN256">
        <v>2</v>
      </c>
      <c r="EO256">
        <v>0.0883453</v>
      </c>
      <c r="EP256">
        <v>0</v>
      </c>
      <c r="EQ256">
        <v>25.4548</v>
      </c>
      <c r="ER256">
        <v>999.9</v>
      </c>
      <c r="ES256">
        <v>67.5</v>
      </c>
      <c r="ET256">
        <v>27.4</v>
      </c>
      <c r="EU256">
        <v>24.4828</v>
      </c>
      <c r="EV256">
        <v>60.8726</v>
      </c>
      <c r="EW256">
        <v>31.5465</v>
      </c>
      <c r="EX256">
        <v>1</v>
      </c>
      <c r="EY256">
        <v>0.29439</v>
      </c>
      <c r="EZ256">
        <v>0.371615</v>
      </c>
      <c r="FA256">
        <v>20.2824</v>
      </c>
      <c r="FB256">
        <v>5.18749</v>
      </c>
      <c r="FC256">
        <v>11.9441</v>
      </c>
      <c r="FD256">
        <v>4.9556</v>
      </c>
      <c r="FE256">
        <v>3.285</v>
      </c>
      <c r="FF256">
        <v>9999</v>
      </c>
      <c r="FG256">
        <v>9999</v>
      </c>
      <c r="FH256">
        <v>9999</v>
      </c>
      <c r="FI256">
        <v>999.9</v>
      </c>
      <c r="FJ256">
        <v>1.86127</v>
      </c>
      <c r="FK256">
        <v>1.86264</v>
      </c>
      <c r="FL256">
        <v>1.86005</v>
      </c>
      <c r="FM256">
        <v>1.85837</v>
      </c>
      <c r="FN256">
        <v>1.86215</v>
      </c>
      <c r="FO256">
        <v>1.85889</v>
      </c>
      <c r="FP256">
        <v>1.85791</v>
      </c>
      <c r="FQ256">
        <v>1.86081</v>
      </c>
      <c r="FR256">
        <v>0</v>
      </c>
      <c r="FS256">
        <v>0</v>
      </c>
      <c r="FT256">
        <v>0</v>
      </c>
      <c r="FU256">
        <v>4.5</v>
      </c>
      <c r="FV256" t="s">
        <v>361</v>
      </c>
      <c r="FW256" t="s">
        <v>362</v>
      </c>
      <c r="FX256" t="s">
        <v>363</v>
      </c>
      <c r="FY256" t="s">
        <v>364</v>
      </c>
      <c r="FZ256" t="s">
        <v>364</v>
      </c>
      <c r="GA256" t="s">
        <v>363</v>
      </c>
      <c r="GB256">
        <v>0</v>
      </c>
      <c r="GC256">
        <v>100</v>
      </c>
      <c r="GD256">
        <v>100</v>
      </c>
      <c r="GE256">
        <v>-0.361</v>
      </c>
      <c r="GF256">
        <v>0.2972</v>
      </c>
      <c r="GG256">
        <v>-1.589593225013521</v>
      </c>
      <c r="GH256">
        <v>0.00192992804097616</v>
      </c>
      <c r="GI256">
        <v>3.244687122451424E-06</v>
      </c>
      <c r="GJ256">
        <v>-2.087531120305573E-09</v>
      </c>
      <c r="GK256">
        <v>0.05776174702018427</v>
      </c>
      <c r="GL256">
        <v>0.005089068596103195</v>
      </c>
      <c r="GM256">
        <v>0.0003257216593697226</v>
      </c>
      <c r="GN256">
        <v>-1.562898368296355E-06</v>
      </c>
      <c r="GO256">
        <v>0</v>
      </c>
      <c r="GP256">
        <v>1257</v>
      </c>
      <c r="GQ256">
        <v>1</v>
      </c>
      <c r="GR256">
        <v>31</v>
      </c>
      <c r="GS256">
        <v>273.7</v>
      </c>
      <c r="GT256">
        <v>273.6</v>
      </c>
      <c r="GU256">
        <v>1.07788</v>
      </c>
      <c r="GV256">
        <v>2.39624</v>
      </c>
      <c r="GW256">
        <v>1.44775</v>
      </c>
      <c r="GX256">
        <v>2.20215</v>
      </c>
      <c r="GY256">
        <v>1.44653</v>
      </c>
      <c r="GZ256">
        <v>2.2937</v>
      </c>
      <c r="HA256">
        <v>33.2216</v>
      </c>
      <c r="HB256">
        <v>14.6924</v>
      </c>
      <c r="HC256">
        <v>18</v>
      </c>
      <c r="HD256">
        <v>531.873</v>
      </c>
      <c r="HE256">
        <v>522.8630000000001</v>
      </c>
      <c r="HF256">
        <v>24.9996</v>
      </c>
      <c r="HG256">
        <v>30.749</v>
      </c>
      <c r="HH256">
        <v>30.0002</v>
      </c>
      <c r="HI256">
        <v>31.1051</v>
      </c>
      <c r="HJ256">
        <v>31.1105</v>
      </c>
      <c r="HK256">
        <v>21.5602</v>
      </c>
      <c r="HL256">
        <v>20.3331</v>
      </c>
      <c r="HM256">
        <v>100</v>
      </c>
      <c r="HN256">
        <v>25</v>
      </c>
      <c r="HO256">
        <v>420</v>
      </c>
      <c r="HP256">
        <v>21.5</v>
      </c>
      <c r="HQ256">
        <v>103.141</v>
      </c>
      <c r="HR256">
        <v>102.018</v>
      </c>
    </row>
    <row r="257" spans="1:226">
      <c r="A257">
        <v>239</v>
      </c>
      <c r="B257">
        <v>1774682748.5</v>
      </c>
      <c r="C257">
        <v>1002.5</v>
      </c>
      <c r="D257" t="s">
        <v>840</v>
      </c>
      <c r="E257" t="s">
        <v>841</v>
      </c>
      <c r="F257">
        <v>5</v>
      </c>
      <c r="I257">
        <v>1774682745.6</v>
      </c>
      <c r="J257">
        <f>(K257)/1000</f>
        <v>0</v>
      </c>
      <c r="K257">
        <f>IF(BF257, AN257, AH257)</f>
        <v>0</v>
      </c>
      <c r="L257">
        <f>IF(BF257, AI257, AG257)</f>
        <v>0</v>
      </c>
      <c r="M257">
        <f>BH257 - IF(AU257&gt;1, L257*BB257*100.0/(AW257), 0)</f>
        <v>0</v>
      </c>
      <c r="N257">
        <f>((T257-J257/2)*M257-L257)/(T257+J257/2)</f>
        <v>0</v>
      </c>
      <c r="O257">
        <f>N257*(BO257+BP257)/1000.0</f>
        <v>0</v>
      </c>
      <c r="P257">
        <f>(BH257 - IF(AU257&gt;1, L257*BB257*100.0/(AW257), 0))*(BO257+BP257)/1000.0</f>
        <v>0</v>
      </c>
      <c r="Q257">
        <f>2.0/((1/S257-1/R257)+SIGN(S257)*SQRT((1/S257-1/R257)*(1/S257-1/R257) + 4*BC257/((BC257+1)*(BC257+1))*(2*1/S257*1/R257-1/R257*1/R257)))</f>
        <v>0</v>
      </c>
      <c r="R257">
        <f>IF(LEFT(BD257,1)&lt;&gt;"0",IF(LEFT(BD257,1)="1",3.0,BE257),$D$5+$E$5*(BV257*BO257/($K$5*1000))+$F$5*(BV257*BO257/($K$5*1000))*MAX(MIN(BB257,$J$5),$I$5)*MAX(MIN(BB257,$J$5),$I$5)+$G$5*MAX(MIN(BB257,$J$5),$I$5)*(BV257*BO257/($K$5*1000))+$H$5*(BV257*BO257/($K$5*1000))*(BV257*BO257/($K$5*1000)))</f>
        <v>0</v>
      </c>
      <c r="S257">
        <f>J257*(1000-(1000*0.61365*exp(17.502*W257/(240.97+W257))/(BO257+BP257)+BJ257)/2)/(1000*0.61365*exp(17.502*W257/(240.97+W257))/(BO257+BP257)-BJ257)</f>
        <v>0</v>
      </c>
      <c r="T257">
        <f>1/((BC257+1)/(Q257/1.6)+1/(R257/1.37)) + BC257/((BC257+1)/(Q257/1.6) + BC257/(R257/1.37))</f>
        <v>0</v>
      </c>
      <c r="U257">
        <f>(AX257*BA257)</f>
        <v>0</v>
      </c>
      <c r="V257">
        <f>(BQ257+(U257+2*0.95*5.67E-8*(((BQ257+$B$9)+273)^4-(BQ257+273)^4)-44100*J257)/(1.84*29.3*R257+8*0.95*5.67E-8*(BQ257+273)^3))</f>
        <v>0</v>
      </c>
      <c r="W257">
        <f>($C$9*BR257+$D$9*BS257+$E$9*V257)</f>
        <v>0</v>
      </c>
      <c r="X257">
        <f>0.61365*exp(17.502*W257/(240.97+W257))</f>
        <v>0</v>
      </c>
      <c r="Y257">
        <f>(Z257/AA257*100)</f>
        <v>0</v>
      </c>
      <c r="Z257">
        <f>BJ257*(BO257+BP257)/1000</f>
        <v>0</v>
      </c>
      <c r="AA257">
        <f>0.61365*exp(17.502*BQ257/(240.97+BQ257))</f>
        <v>0</v>
      </c>
      <c r="AB257">
        <f>(X257-BJ257*(BO257+BP257)/1000)</f>
        <v>0</v>
      </c>
      <c r="AC257">
        <f>(-J257*44100)</f>
        <v>0</v>
      </c>
      <c r="AD257">
        <f>2*29.3*R257*0.92*(BQ257-W257)</f>
        <v>0</v>
      </c>
      <c r="AE257">
        <f>2*0.95*5.67E-8*(((BQ257+$B$9)+273)^4-(W257+273)^4)</f>
        <v>0</v>
      </c>
      <c r="AF257">
        <f>U257+AE257+AC257+AD257</f>
        <v>0</v>
      </c>
      <c r="AG257">
        <f>BN257*AU257*(BI257-BH257*(1000-AU257*BK257)/(1000-AU257*BJ257))/(100*BB257)</f>
        <v>0</v>
      </c>
      <c r="AH257">
        <f>1000*BN257*AU257*(BJ257-BK257)/(100*BB257*(1000-AU257*BJ257))</f>
        <v>0</v>
      </c>
      <c r="AI257">
        <f>(AJ257 - AK257 - BO257*1E3/(8.314*(BQ257+273.15)) * AM257/BN257 * AL257) * BN257/(100*BB257) * (1000 - BK257)/1000</f>
        <v>0</v>
      </c>
      <c r="AJ257">
        <v>429.2614597545991</v>
      </c>
      <c r="AK257">
        <v>428.8451333333332</v>
      </c>
      <c r="AL257">
        <v>5.344519996532781E-06</v>
      </c>
      <c r="AM257">
        <v>61.35787655002243</v>
      </c>
      <c r="AN257">
        <f>(AP257 - AO257 + BO257*1E3/(8.314*(BQ257+273.15)) * AR257/BN257 * AQ257) * BN257/(100*BB257) * 1000/(1000 - AP257)</f>
        <v>0</v>
      </c>
      <c r="AO257">
        <v>21.51828436595635</v>
      </c>
      <c r="AP257">
        <v>21.49902517482519</v>
      </c>
      <c r="AQ257">
        <v>7.282100453694855E-07</v>
      </c>
      <c r="AR257">
        <v>91.88205700752289</v>
      </c>
      <c r="AS257">
        <v>0</v>
      </c>
      <c r="AT257">
        <v>0</v>
      </c>
      <c r="AU257">
        <f>IF(AS257*$H$15&gt;=AW257,1.0,(AW257/(AW257-AS257*$H$15)))</f>
        <v>0</v>
      </c>
      <c r="AV257">
        <f>(AU257-1)*100</f>
        <v>0</v>
      </c>
      <c r="AW257">
        <f>MAX(0,($B$15+$C$15*BV257)/(1+$D$15*BV257)*BO257/(BQ257+273)*$E$15)</f>
        <v>0</v>
      </c>
      <c r="AX257">
        <f>$B$13*BW257+$C$13*BX257+$F$13*CI257*(1-CL257)</f>
        <v>0</v>
      </c>
      <c r="AY257">
        <f>AX257*AZ257</f>
        <v>0</v>
      </c>
      <c r="AZ257">
        <f>($B$13*$D$11+$C$13*$D$11+$F$13*((CV257+CN257)/MAX(CV257+CN257+CW257, 0.1)*$I$11+CW257/MAX(CV257+CN257+CW257, 0.1)*$J$11))/($B$13+$C$13+$F$13)</f>
        <v>0</v>
      </c>
      <c r="BA257">
        <f>($B$13*$K$11+$C$13*$K$11+$F$13*((CV257+CN257)/MAX(CV257+CN257+CW257, 0.1)*$P$11+CW257/MAX(CV257+CN257+CW257, 0.1)*$Q$11))/($B$13+$C$13+$F$13)</f>
        <v>0</v>
      </c>
      <c r="BB257">
        <v>6</v>
      </c>
      <c r="BC257">
        <v>0.5</v>
      </c>
      <c r="BD257" t="s">
        <v>358</v>
      </c>
      <c r="BE257">
        <v>2</v>
      </c>
      <c r="BF257" t="b">
        <v>1</v>
      </c>
      <c r="BG257">
        <v>1774682745.6</v>
      </c>
      <c r="BH257">
        <v>419.6139</v>
      </c>
      <c r="BI257">
        <v>420.0179</v>
      </c>
      <c r="BJ257">
        <v>21.49842</v>
      </c>
      <c r="BK257">
        <v>21.51775</v>
      </c>
      <c r="BL257">
        <v>419.9752999999999</v>
      </c>
      <c r="BM257">
        <v>21.20127</v>
      </c>
      <c r="BN257">
        <v>500.0351000000001</v>
      </c>
      <c r="BO257">
        <v>101.0208</v>
      </c>
      <c r="BP257">
        <v>0.10000746</v>
      </c>
      <c r="BQ257">
        <v>26.42518</v>
      </c>
      <c r="BR257">
        <v>26.90267</v>
      </c>
      <c r="BS257">
        <v>999.9</v>
      </c>
      <c r="BT257">
        <v>0</v>
      </c>
      <c r="BU257">
        <v>0</v>
      </c>
      <c r="BV257">
        <v>10003.933</v>
      </c>
      <c r="BW257">
        <v>0</v>
      </c>
      <c r="BX257">
        <v>0.3833920000000001</v>
      </c>
      <c r="BY257">
        <v>-0.4039825</v>
      </c>
      <c r="BZ257">
        <v>428.8332</v>
      </c>
      <c r="CA257">
        <v>429.2546</v>
      </c>
      <c r="CB257">
        <v>-0.01931133</v>
      </c>
      <c r="CC257">
        <v>420.0179</v>
      </c>
      <c r="CD257">
        <v>21.51775</v>
      </c>
      <c r="CE257">
        <v>2.171787</v>
      </c>
      <c r="CF257">
        <v>2.173738</v>
      </c>
      <c r="CG257">
        <v>18.7557</v>
      </c>
      <c r="CH257">
        <v>18.77005</v>
      </c>
      <c r="CI257">
        <v>849.9996000000001</v>
      </c>
      <c r="CJ257">
        <v>0</v>
      </c>
      <c r="CK257">
        <v>1</v>
      </c>
      <c r="CL257">
        <v>0</v>
      </c>
      <c r="CM257">
        <v>1.93406</v>
      </c>
      <c r="CN257">
        <v>0</v>
      </c>
      <c r="CO257">
        <v>45.92643</v>
      </c>
      <c r="CP257">
        <v>4348.313</v>
      </c>
      <c r="CQ257">
        <v>36.625</v>
      </c>
      <c r="CR257">
        <v>38.75</v>
      </c>
      <c r="CS257">
        <v>37.75</v>
      </c>
      <c r="CT257">
        <v>37.375</v>
      </c>
      <c r="CU257">
        <v>37.031</v>
      </c>
      <c r="CV257">
        <v>0</v>
      </c>
      <c r="CW257">
        <v>850</v>
      </c>
      <c r="CX257">
        <v>0</v>
      </c>
      <c r="CY257">
        <v>1774682747</v>
      </c>
      <c r="CZ257">
        <v>0</v>
      </c>
      <c r="DA257">
        <v>1774666326.5</v>
      </c>
      <c r="DB257" t="s">
        <v>359</v>
      </c>
      <c r="DC257">
        <v>1774666322</v>
      </c>
      <c r="DD257">
        <v>1774666326.5</v>
      </c>
      <c r="DE257">
        <v>2</v>
      </c>
      <c r="DF257">
        <v>0.343</v>
      </c>
      <c r="DG257">
        <v>-0.026</v>
      </c>
      <c r="DH257">
        <v>-0.36</v>
      </c>
      <c r="DI257">
        <v>0.298</v>
      </c>
      <c r="DJ257">
        <v>420</v>
      </c>
      <c r="DK257">
        <v>22</v>
      </c>
      <c r="DL257">
        <v>0.17</v>
      </c>
      <c r="DM257">
        <v>0.02</v>
      </c>
      <c r="DN257">
        <v>-0.400775875</v>
      </c>
      <c r="DO257">
        <v>-0.07930803377110669</v>
      </c>
      <c r="DP257">
        <v>0.02932131908372089</v>
      </c>
      <c r="DQ257">
        <v>1</v>
      </c>
      <c r="DR257">
        <v>-0.01935692</v>
      </c>
      <c r="DS257">
        <v>0.001261134709193281</v>
      </c>
      <c r="DT257">
        <v>0.0006713814244525985</v>
      </c>
      <c r="DU257">
        <v>1</v>
      </c>
      <c r="DV257">
        <v>2</v>
      </c>
      <c r="DW257">
        <v>2</v>
      </c>
      <c r="DX257" t="s">
        <v>360</v>
      </c>
      <c r="DY257">
        <v>3.13053</v>
      </c>
      <c r="DZ257">
        <v>2.80651</v>
      </c>
      <c r="EA257">
        <v>0.0997517</v>
      </c>
      <c r="EB257">
        <v>0.09946480000000001</v>
      </c>
      <c r="EC257">
        <v>0.105833</v>
      </c>
      <c r="ED257">
        <v>0.105587</v>
      </c>
      <c r="EE257">
        <v>21148</v>
      </c>
      <c r="EF257">
        <v>27417.5</v>
      </c>
      <c r="EG257">
        <v>26446.2</v>
      </c>
      <c r="EH257">
        <v>32998.5</v>
      </c>
      <c r="EI257">
        <v>34929</v>
      </c>
      <c r="EJ257">
        <v>40308.7</v>
      </c>
      <c r="EK257">
        <v>41094.4</v>
      </c>
      <c r="EL257">
        <v>46057.9</v>
      </c>
      <c r="EM257">
        <v>2.0348</v>
      </c>
      <c r="EN257">
        <v>1.99997</v>
      </c>
      <c r="EO257">
        <v>0.0887178</v>
      </c>
      <c r="EP257">
        <v>0</v>
      </c>
      <c r="EQ257">
        <v>25.4499</v>
      </c>
      <c r="ER257">
        <v>999.9</v>
      </c>
      <c r="ES257">
        <v>67.5</v>
      </c>
      <c r="ET257">
        <v>27.4</v>
      </c>
      <c r="EU257">
        <v>24.484</v>
      </c>
      <c r="EV257">
        <v>60.8626</v>
      </c>
      <c r="EW257">
        <v>31.5144</v>
      </c>
      <c r="EX257">
        <v>1</v>
      </c>
      <c r="EY257">
        <v>0.294281</v>
      </c>
      <c r="EZ257">
        <v>0.369809</v>
      </c>
      <c r="FA257">
        <v>20.2824</v>
      </c>
      <c r="FB257">
        <v>5.18719</v>
      </c>
      <c r="FC257">
        <v>11.9441</v>
      </c>
      <c r="FD257">
        <v>4.95565</v>
      </c>
      <c r="FE257">
        <v>3.285</v>
      </c>
      <c r="FF257">
        <v>9999</v>
      </c>
      <c r="FG257">
        <v>9999</v>
      </c>
      <c r="FH257">
        <v>9999</v>
      </c>
      <c r="FI257">
        <v>999.9</v>
      </c>
      <c r="FJ257">
        <v>1.86127</v>
      </c>
      <c r="FK257">
        <v>1.86264</v>
      </c>
      <c r="FL257">
        <v>1.86005</v>
      </c>
      <c r="FM257">
        <v>1.85837</v>
      </c>
      <c r="FN257">
        <v>1.86217</v>
      </c>
      <c r="FO257">
        <v>1.85885</v>
      </c>
      <c r="FP257">
        <v>1.85791</v>
      </c>
      <c r="FQ257">
        <v>1.86081</v>
      </c>
      <c r="FR257">
        <v>0</v>
      </c>
      <c r="FS257">
        <v>0</v>
      </c>
      <c r="FT257">
        <v>0</v>
      </c>
      <c r="FU257">
        <v>4.5</v>
      </c>
      <c r="FV257" t="s">
        <v>361</v>
      </c>
      <c r="FW257" t="s">
        <v>362</v>
      </c>
      <c r="FX257" t="s">
        <v>363</v>
      </c>
      <c r="FY257" t="s">
        <v>364</v>
      </c>
      <c r="FZ257" t="s">
        <v>364</v>
      </c>
      <c r="GA257" t="s">
        <v>363</v>
      </c>
      <c r="GB257">
        <v>0</v>
      </c>
      <c r="GC257">
        <v>100</v>
      </c>
      <c r="GD257">
        <v>100</v>
      </c>
      <c r="GE257">
        <v>-0.362</v>
      </c>
      <c r="GF257">
        <v>0.2972</v>
      </c>
      <c r="GG257">
        <v>-1.589593225013521</v>
      </c>
      <c r="GH257">
        <v>0.00192992804097616</v>
      </c>
      <c r="GI257">
        <v>3.244687122451424E-06</v>
      </c>
      <c r="GJ257">
        <v>-2.087531120305573E-09</v>
      </c>
      <c r="GK257">
        <v>0.05776174702018427</v>
      </c>
      <c r="GL257">
        <v>0.005089068596103195</v>
      </c>
      <c r="GM257">
        <v>0.0003257216593697226</v>
      </c>
      <c r="GN257">
        <v>-1.562898368296355E-06</v>
      </c>
      <c r="GO257">
        <v>0</v>
      </c>
      <c r="GP257">
        <v>1257</v>
      </c>
      <c r="GQ257">
        <v>1</v>
      </c>
      <c r="GR257">
        <v>31</v>
      </c>
      <c r="GS257">
        <v>273.8</v>
      </c>
      <c r="GT257">
        <v>273.7</v>
      </c>
      <c r="GU257">
        <v>1.07788</v>
      </c>
      <c r="GV257">
        <v>2.39502</v>
      </c>
      <c r="GW257">
        <v>1.44775</v>
      </c>
      <c r="GX257">
        <v>2.20337</v>
      </c>
      <c r="GY257">
        <v>1.44653</v>
      </c>
      <c r="GZ257">
        <v>2.33521</v>
      </c>
      <c r="HA257">
        <v>33.2216</v>
      </c>
      <c r="HB257">
        <v>14.6924</v>
      </c>
      <c r="HC257">
        <v>18</v>
      </c>
      <c r="HD257">
        <v>531.936</v>
      </c>
      <c r="HE257">
        <v>522.856</v>
      </c>
      <c r="HF257">
        <v>24.9995</v>
      </c>
      <c r="HG257">
        <v>30.7493</v>
      </c>
      <c r="HH257">
        <v>30</v>
      </c>
      <c r="HI257">
        <v>31.1051</v>
      </c>
      <c r="HJ257">
        <v>31.1117</v>
      </c>
      <c r="HK257">
        <v>21.5603</v>
      </c>
      <c r="HL257">
        <v>20.3331</v>
      </c>
      <c r="HM257">
        <v>100</v>
      </c>
      <c r="HN257">
        <v>25</v>
      </c>
      <c r="HO257">
        <v>420</v>
      </c>
      <c r="HP257">
        <v>21.5</v>
      </c>
      <c r="HQ257">
        <v>103.139</v>
      </c>
      <c r="HR257">
        <v>102.016</v>
      </c>
    </row>
    <row r="258" spans="1:226">
      <c r="A258">
        <v>240</v>
      </c>
      <c r="B258">
        <v>1774682752.5</v>
      </c>
      <c r="C258">
        <v>1006.5</v>
      </c>
      <c r="D258" t="s">
        <v>842</v>
      </c>
      <c r="E258" t="s">
        <v>843</v>
      </c>
      <c r="F258">
        <v>5</v>
      </c>
      <c r="I258">
        <v>1774682749.6</v>
      </c>
      <c r="J258">
        <f>(K258)/1000</f>
        <v>0</v>
      </c>
      <c r="K258">
        <f>IF(BF258, AN258, AH258)</f>
        <v>0</v>
      </c>
      <c r="L258">
        <f>IF(BF258, AI258, AG258)</f>
        <v>0</v>
      </c>
      <c r="M258">
        <f>BH258 - IF(AU258&gt;1, L258*BB258*100.0/(AW258), 0)</f>
        <v>0</v>
      </c>
      <c r="N258">
        <f>((T258-J258/2)*M258-L258)/(T258+J258/2)</f>
        <v>0</v>
      </c>
      <c r="O258">
        <f>N258*(BO258+BP258)/1000.0</f>
        <v>0</v>
      </c>
      <c r="P258">
        <f>(BH258 - IF(AU258&gt;1, L258*BB258*100.0/(AW258), 0))*(BO258+BP258)/1000.0</f>
        <v>0</v>
      </c>
      <c r="Q258">
        <f>2.0/((1/S258-1/R258)+SIGN(S258)*SQRT((1/S258-1/R258)*(1/S258-1/R258) + 4*BC258/((BC258+1)*(BC258+1))*(2*1/S258*1/R258-1/R258*1/R258)))</f>
        <v>0</v>
      </c>
      <c r="R258">
        <f>IF(LEFT(BD258,1)&lt;&gt;"0",IF(LEFT(BD258,1)="1",3.0,BE258),$D$5+$E$5*(BV258*BO258/($K$5*1000))+$F$5*(BV258*BO258/($K$5*1000))*MAX(MIN(BB258,$J$5),$I$5)*MAX(MIN(BB258,$J$5),$I$5)+$G$5*MAX(MIN(BB258,$J$5),$I$5)*(BV258*BO258/($K$5*1000))+$H$5*(BV258*BO258/($K$5*1000))*(BV258*BO258/($K$5*1000)))</f>
        <v>0</v>
      </c>
      <c r="S258">
        <f>J258*(1000-(1000*0.61365*exp(17.502*W258/(240.97+W258))/(BO258+BP258)+BJ258)/2)/(1000*0.61365*exp(17.502*W258/(240.97+W258))/(BO258+BP258)-BJ258)</f>
        <v>0</v>
      </c>
      <c r="T258">
        <f>1/((BC258+1)/(Q258/1.6)+1/(R258/1.37)) + BC258/((BC258+1)/(Q258/1.6) + BC258/(R258/1.37))</f>
        <v>0</v>
      </c>
      <c r="U258">
        <f>(AX258*BA258)</f>
        <v>0</v>
      </c>
      <c r="V258">
        <f>(BQ258+(U258+2*0.95*5.67E-8*(((BQ258+$B$9)+273)^4-(BQ258+273)^4)-44100*J258)/(1.84*29.3*R258+8*0.95*5.67E-8*(BQ258+273)^3))</f>
        <v>0</v>
      </c>
      <c r="W258">
        <f>($C$9*BR258+$D$9*BS258+$E$9*V258)</f>
        <v>0</v>
      </c>
      <c r="X258">
        <f>0.61365*exp(17.502*W258/(240.97+W258))</f>
        <v>0</v>
      </c>
      <c r="Y258">
        <f>(Z258/AA258*100)</f>
        <v>0</v>
      </c>
      <c r="Z258">
        <f>BJ258*(BO258+BP258)/1000</f>
        <v>0</v>
      </c>
      <c r="AA258">
        <f>0.61365*exp(17.502*BQ258/(240.97+BQ258))</f>
        <v>0</v>
      </c>
      <c r="AB258">
        <f>(X258-BJ258*(BO258+BP258)/1000)</f>
        <v>0</v>
      </c>
      <c r="AC258">
        <f>(-J258*44100)</f>
        <v>0</v>
      </c>
      <c r="AD258">
        <f>2*29.3*R258*0.92*(BQ258-W258)</f>
        <v>0</v>
      </c>
      <c r="AE258">
        <f>2*0.95*5.67E-8*(((BQ258+$B$9)+273)^4-(W258+273)^4)</f>
        <v>0</v>
      </c>
      <c r="AF258">
        <f>U258+AE258+AC258+AD258</f>
        <v>0</v>
      </c>
      <c r="AG258">
        <f>BN258*AU258*(BI258-BH258*(1000-AU258*BK258)/(1000-AU258*BJ258))/(100*BB258)</f>
        <v>0</v>
      </c>
      <c r="AH258">
        <f>1000*BN258*AU258*(BJ258-BK258)/(100*BB258*(1000-AU258*BJ258))</f>
        <v>0</v>
      </c>
      <c r="AI258">
        <f>(AJ258 - AK258 - BO258*1E3/(8.314*(BQ258+273.15)) * AM258/BN258 * AL258) * BN258/(100*BB258) * (1000 - BK258)/1000</f>
        <v>0</v>
      </c>
      <c r="AJ258">
        <v>429.2305413942979</v>
      </c>
      <c r="AK258">
        <v>428.8494363636364</v>
      </c>
      <c r="AL258">
        <v>-8.775849893261807E-07</v>
      </c>
      <c r="AM258">
        <v>61.35787655002243</v>
      </c>
      <c r="AN258">
        <f>(AP258 - AO258 + BO258*1E3/(8.314*(BQ258+273.15)) * AR258/BN258 * AQ258) * BN258/(100*BB258) * 1000/(1000 - AP258)</f>
        <v>0</v>
      </c>
      <c r="AO258">
        <v>21.51746822292563</v>
      </c>
      <c r="AP258">
        <v>21.49908881118882</v>
      </c>
      <c r="AQ258">
        <v>-6.122053051849626E-07</v>
      </c>
      <c r="AR258">
        <v>91.88205700752289</v>
      </c>
      <c r="AS258">
        <v>0</v>
      </c>
      <c r="AT258">
        <v>0</v>
      </c>
      <c r="AU258">
        <f>IF(AS258*$H$15&gt;=AW258,1.0,(AW258/(AW258-AS258*$H$15)))</f>
        <v>0</v>
      </c>
      <c r="AV258">
        <f>(AU258-1)*100</f>
        <v>0</v>
      </c>
      <c r="AW258">
        <f>MAX(0,($B$15+$C$15*BV258)/(1+$D$15*BV258)*BO258/(BQ258+273)*$E$15)</f>
        <v>0</v>
      </c>
      <c r="AX258">
        <f>$B$13*BW258+$C$13*BX258+$F$13*CI258*(1-CL258)</f>
        <v>0</v>
      </c>
      <c r="AY258">
        <f>AX258*AZ258</f>
        <v>0</v>
      </c>
      <c r="AZ258">
        <f>($B$13*$D$11+$C$13*$D$11+$F$13*((CV258+CN258)/MAX(CV258+CN258+CW258, 0.1)*$I$11+CW258/MAX(CV258+CN258+CW258, 0.1)*$J$11))/($B$13+$C$13+$F$13)</f>
        <v>0</v>
      </c>
      <c r="BA258">
        <f>($B$13*$K$11+$C$13*$K$11+$F$13*((CV258+CN258)/MAX(CV258+CN258+CW258, 0.1)*$P$11+CW258/MAX(CV258+CN258+CW258, 0.1)*$Q$11))/($B$13+$C$13+$F$13)</f>
        <v>0</v>
      </c>
      <c r="BB258">
        <v>6</v>
      </c>
      <c r="BC258">
        <v>0.5</v>
      </c>
      <c r="BD258" t="s">
        <v>358</v>
      </c>
      <c r="BE258">
        <v>2</v>
      </c>
      <c r="BF258" t="b">
        <v>1</v>
      </c>
      <c r="BG258">
        <v>1774682749.6</v>
      </c>
      <c r="BH258">
        <v>419.6318</v>
      </c>
      <c r="BI258">
        <v>420.0024</v>
      </c>
      <c r="BJ258">
        <v>21.49882</v>
      </c>
      <c r="BK258">
        <v>21.51768</v>
      </c>
      <c r="BL258">
        <v>419.9933</v>
      </c>
      <c r="BM258">
        <v>21.20163</v>
      </c>
      <c r="BN258">
        <v>500.0243</v>
      </c>
      <c r="BO258">
        <v>101.0196</v>
      </c>
      <c r="BP258">
        <v>0.10002744</v>
      </c>
      <c r="BQ258">
        <v>26.42059</v>
      </c>
      <c r="BR258">
        <v>26.90133</v>
      </c>
      <c r="BS258">
        <v>999.9</v>
      </c>
      <c r="BT258">
        <v>0</v>
      </c>
      <c r="BU258">
        <v>0</v>
      </c>
      <c r="BV258">
        <v>10000.125</v>
      </c>
      <c r="BW258">
        <v>0</v>
      </c>
      <c r="BX258">
        <v>0.3833920000000001</v>
      </c>
      <c r="BY258">
        <v>-0.3705933</v>
      </c>
      <c r="BZ258">
        <v>428.8516</v>
      </c>
      <c r="CA258">
        <v>429.2386</v>
      </c>
      <c r="CB258">
        <v>-0.01886331</v>
      </c>
      <c r="CC258">
        <v>420.0024</v>
      </c>
      <c r="CD258">
        <v>21.51768</v>
      </c>
      <c r="CE258">
        <v>2.171802</v>
      </c>
      <c r="CF258">
        <v>2.173706</v>
      </c>
      <c r="CG258">
        <v>18.7558</v>
      </c>
      <c r="CH258">
        <v>18.76984</v>
      </c>
      <c r="CI258">
        <v>849.9974</v>
      </c>
      <c r="CJ258">
        <v>0</v>
      </c>
      <c r="CK258">
        <v>1</v>
      </c>
      <c r="CL258">
        <v>0</v>
      </c>
      <c r="CM258">
        <v>1.59983</v>
      </c>
      <c r="CN258">
        <v>0</v>
      </c>
      <c r="CO258">
        <v>46.32866</v>
      </c>
      <c r="CP258">
        <v>4348.302</v>
      </c>
      <c r="CQ258">
        <v>36.6061</v>
      </c>
      <c r="CR258">
        <v>38.75</v>
      </c>
      <c r="CS258">
        <v>37.75</v>
      </c>
      <c r="CT258">
        <v>37.375</v>
      </c>
      <c r="CU258">
        <v>37</v>
      </c>
      <c r="CV258">
        <v>0</v>
      </c>
      <c r="CW258">
        <v>849.999</v>
      </c>
      <c r="CX258">
        <v>0</v>
      </c>
      <c r="CY258">
        <v>1774682750.6</v>
      </c>
      <c r="CZ258">
        <v>0</v>
      </c>
      <c r="DA258">
        <v>1774666326.5</v>
      </c>
      <c r="DB258" t="s">
        <v>359</v>
      </c>
      <c r="DC258">
        <v>1774666322</v>
      </c>
      <c r="DD258">
        <v>1774666326.5</v>
      </c>
      <c r="DE258">
        <v>2</v>
      </c>
      <c r="DF258">
        <v>0.343</v>
      </c>
      <c r="DG258">
        <v>-0.026</v>
      </c>
      <c r="DH258">
        <v>-0.36</v>
      </c>
      <c r="DI258">
        <v>0.298</v>
      </c>
      <c r="DJ258">
        <v>420</v>
      </c>
      <c r="DK258">
        <v>22</v>
      </c>
      <c r="DL258">
        <v>0.17</v>
      </c>
      <c r="DM258">
        <v>0.02</v>
      </c>
      <c r="DN258">
        <v>-0.4009620500000001</v>
      </c>
      <c r="DO258">
        <v>0.1643934484052531</v>
      </c>
      <c r="DP258">
        <v>0.02872689339534472</v>
      </c>
      <c r="DQ258">
        <v>0</v>
      </c>
      <c r="DR258">
        <v>-0.0192126325</v>
      </c>
      <c r="DS258">
        <v>0.0009165377110694642</v>
      </c>
      <c r="DT258">
        <v>0.0006544074340147354</v>
      </c>
      <c r="DU258">
        <v>1</v>
      </c>
      <c r="DV258">
        <v>1</v>
      </c>
      <c r="DW258">
        <v>2</v>
      </c>
      <c r="DX258" t="s">
        <v>367</v>
      </c>
      <c r="DY258">
        <v>3.1304</v>
      </c>
      <c r="DZ258">
        <v>2.80647</v>
      </c>
      <c r="EA258">
        <v>0.0997497</v>
      </c>
      <c r="EB258">
        <v>0.099463</v>
      </c>
      <c r="EC258">
        <v>0.105834</v>
      </c>
      <c r="ED258">
        <v>0.105589</v>
      </c>
      <c r="EE258">
        <v>21148</v>
      </c>
      <c r="EF258">
        <v>27417.8</v>
      </c>
      <c r="EG258">
        <v>26446.2</v>
      </c>
      <c r="EH258">
        <v>32998.9</v>
      </c>
      <c r="EI258">
        <v>34928.9</v>
      </c>
      <c r="EJ258">
        <v>40309.1</v>
      </c>
      <c r="EK258">
        <v>41094.4</v>
      </c>
      <c r="EL258">
        <v>46058.5</v>
      </c>
      <c r="EM258">
        <v>2.03488</v>
      </c>
      <c r="EN258">
        <v>2.0002</v>
      </c>
      <c r="EO258">
        <v>0.0888668</v>
      </c>
      <c r="EP258">
        <v>0</v>
      </c>
      <c r="EQ258">
        <v>25.444</v>
      </c>
      <c r="ER258">
        <v>999.9</v>
      </c>
      <c r="ES258">
        <v>67.5</v>
      </c>
      <c r="ET258">
        <v>27.4</v>
      </c>
      <c r="EU258">
        <v>24.4835</v>
      </c>
      <c r="EV258">
        <v>60.8526</v>
      </c>
      <c r="EW258">
        <v>31.5905</v>
      </c>
      <c r="EX258">
        <v>1</v>
      </c>
      <c r="EY258">
        <v>0.29454</v>
      </c>
      <c r="EZ258">
        <v>0.3686</v>
      </c>
      <c r="FA258">
        <v>20.2822</v>
      </c>
      <c r="FB258">
        <v>5.18734</v>
      </c>
      <c r="FC258">
        <v>11.9441</v>
      </c>
      <c r="FD258">
        <v>4.95575</v>
      </c>
      <c r="FE258">
        <v>3.285</v>
      </c>
      <c r="FF258">
        <v>9999</v>
      </c>
      <c r="FG258">
        <v>9999</v>
      </c>
      <c r="FH258">
        <v>9999</v>
      </c>
      <c r="FI258">
        <v>999.9</v>
      </c>
      <c r="FJ258">
        <v>1.86127</v>
      </c>
      <c r="FK258">
        <v>1.86264</v>
      </c>
      <c r="FL258">
        <v>1.86005</v>
      </c>
      <c r="FM258">
        <v>1.85837</v>
      </c>
      <c r="FN258">
        <v>1.86216</v>
      </c>
      <c r="FO258">
        <v>1.85887</v>
      </c>
      <c r="FP258">
        <v>1.85791</v>
      </c>
      <c r="FQ258">
        <v>1.86081</v>
      </c>
      <c r="FR258">
        <v>0</v>
      </c>
      <c r="FS258">
        <v>0</v>
      </c>
      <c r="FT258">
        <v>0</v>
      </c>
      <c r="FU258">
        <v>4.5</v>
      </c>
      <c r="FV258" t="s">
        <v>361</v>
      </c>
      <c r="FW258" t="s">
        <v>362</v>
      </c>
      <c r="FX258" t="s">
        <v>363</v>
      </c>
      <c r="FY258" t="s">
        <v>364</v>
      </c>
      <c r="FZ258" t="s">
        <v>364</v>
      </c>
      <c r="GA258" t="s">
        <v>363</v>
      </c>
      <c r="GB258">
        <v>0</v>
      </c>
      <c r="GC258">
        <v>100</v>
      </c>
      <c r="GD258">
        <v>100</v>
      </c>
      <c r="GE258">
        <v>-0.361</v>
      </c>
      <c r="GF258">
        <v>0.2972</v>
      </c>
      <c r="GG258">
        <v>-1.589593225013521</v>
      </c>
      <c r="GH258">
        <v>0.00192992804097616</v>
      </c>
      <c r="GI258">
        <v>3.244687122451424E-06</v>
      </c>
      <c r="GJ258">
        <v>-2.087531120305573E-09</v>
      </c>
      <c r="GK258">
        <v>0.05776174702018427</v>
      </c>
      <c r="GL258">
        <v>0.005089068596103195</v>
      </c>
      <c r="GM258">
        <v>0.0003257216593697226</v>
      </c>
      <c r="GN258">
        <v>-1.562898368296355E-06</v>
      </c>
      <c r="GO258">
        <v>0</v>
      </c>
      <c r="GP258">
        <v>1257</v>
      </c>
      <c r="GQ258">
        <v>1</v>
      </c>
      <c r="GR258">
        <v>31</v>
      </c>
      <c r="GS258">
        <v>273.8</v>
      </c>
      <c r="GT258">
        <v>273.8</v>
      </c>
      <c r="GU258">
        <v>1.07788</v>
      </c>
      <c r="GV258">
        <v>2.39014</v>
      </c>
      <c r="GW258">
        <v>1.44775</v>
      </c>
      <c r="GX258">
        <v>2.20215</v>
      </c>
      <c r="GY258">
        <v>1.44653</v>
      </c>
      <c r="GZ258">
        <v>2.36206</v>
      </c>
      <c r="HA258">
        <v>33.2216</v>
      </c>
      <c r="HB258">
        <v>14.7012</v>
      </c>
      <c r="HC258">
        <v>18</v>
      </c>
      <c r="HD258">
        <v>531.984</v>
      </c>
      <c r="HE258">
        <v>523.009</v>
      </c>
      <c r="HF258">
        <v>24.9996</v>
      </c>
      <c r="HG258">
        <v>30.7493</v>
      </c>
      <c r="HH258">
        <v>30.0001</v>
      </c>
      <c r="HI258">
        <v>31.1051</v>
      </c>
      <c r="HJ258">
        <v>31.1117</v>
      </c>
      <c r="HK258">
        <v>21.5597</v>
      </c>
      <c r="HL258">
        <v>20.3331</v>
      </c>
      <c r="HM258">
        <v>100</v>
      </c>
      <c r="HN258">
        <v>25</v>
      </c>
      <c r="HO258">
        <v>420</v>
      </c>
      <c r="HP258">
        <v>21.5</v>
      </c>
      <c r="HQ258">
        <v>103.139</v>
      </c>
      <c r="HR258">
        <v>102.017</v>
      </c>
    </row>
    <row r="259" spans="1:226">
      <c r="A259">
        <v>241</v>
      </c>
      <c r="B259">
        <v>1774682756.5</v>
      </c>
      <c r="C259">
        <v>1010.5</v>
      </c>
      <c r="D259" t="s">
        <v>844</v>
      </c>
      <c r="E259" t="s">
        <v>845</v>
      </c>
      <c r="F259">
        <v>5</v>
      </c>
      <c r="I259">
        <v>1774682753.6</v>
      </c>
      <c r="J259">
        <f>(K259)/1000</f>
        <v>0</v>
      </c>
      <c r="K259">
        <f>IF(BF259, AN259, AH259)</f>
        <v>0</v>
      </c>
      <c r="L259">
        <f>IF(BF259, AI259, AG259)</f>
        <v>0</v>
      </c>
      <c r="M259">
        <f>BH259 - IF(AU259&gt;1, L259*BB259*100.0/(AW259), 0)</f>
        <v>0</v>
      </c>
      <c r="N259">
        <f>((T259-J259/2)*M259-L259)/(T259+J259/2)</f>
        <v>0</v>
      </c>
      <c r="O259">
        <f>N259*(BO259+BP259)/1000.0</f>
        <v>0</v>
      </c>
      <c r="P259">
        <f>(BH259 - IF(AU259&gt;1, L259*BB259*100.0/(AW259), 0))*(BO259+BP259)/1000.0</f>
        <v>0</v>
      </c>
      <c r="Q259">
        <f>2.0/((1/S259-1/R259)+SIGN(S259)*SQRT((1/S259-1/R259)*(1/S259-1/R259) + 4*BC259/((BC259+1)*(BC259+1))*(2*1/S259*1/R259-1/R259*1/R259)))</f>
        <v>0</v>
      </c>
      <c r="R259">
        <f>IF(LEFT(BD259,1)&lt;&gt;"0",IF(LEFT(BD259,1)="1",3.0,BE259),$D$5+$E$5*(BV259*BO259/($K$5*1000))+$F$5*(BV259*BO259/($K$5*1000))*MAX(MIN(BB259,$J$5),$I$5)*MAX(MIN(BB259,$J$5),$I$5)+$G$5*MAX(MIN(BB259,$J$5),$I$5)*(BV259*BO259/($K$5*1000))+$H$5*(BV259*BO259/($K$5*1000))*(BV259*BO259/($K$5*1000)))</f>
        <v>0</v>
      </c>
      <c r="S259">
        <f>J259*(1000-(1000*0.61365*exp(17.502*W259/(240.97+W259))/(BO259+BP259)+BJ259)/2)/(1000*0.61365*exp(17.502*W259/(240.97+W259))/(BO259+BP259)-BJ259)</f>
        <v>0</v>
      </c>
      <c r="T259">
        <f>1/((BC259+1)/(Q259/1.6)+1/(R259/1.37)) + BC259/((BC259+1)/(Q259/1.6) + BC259/(R259/1.37))</f>
        <v>0</v>
      </c>
      <c r="U259">
        <f>(AX259*BA259)</f>
        <v>0</v>
      </c>
      <c r="V259">
        <f>(BQ259+(U259+2*0.95*5.67E-8*(((BQ259+$B$9)+273)^4-(BQ259+273)^4)-44100*J259)/(1.84*29.3*R259+8*0.95*5.67E-8*(BQ259+273)^3))</f>
        <v>0</v>
      </c>
      <c r="W259">
        <f>($C$9*BR259+$D$9*BS259+$E$9*V259)</f>
        <v>0</v>
      </c>
      <c r="X259">
        <f>0.61365*exp(17.502*W259/(240.97+W259))</f>
        <v>0</v>
      </c>
      <c r="Y259">
        <f>(Z259/AA259*100)</f>
        <v>0</v>
      </c>
      <c r="Z259">
        <f>BJ259*(BO259+BP259)/1000</f>
        <v>0</v>
      </c>
      <c r="AA259">
        <f>0.61365*exp(17.502*BQ259/(240.97+BQ259))</f>
        <v>0</v>
      </c>
      <c r="AB259">
        <f>(X259-BJ259*(BO259+BP259)/1000)</f>
        <v>0</v>
      </c>
      <c r="AC259">
        <f>(-J259*44100)</f>
        <v>0</v>
      </c>
      <c r="AD259">
        <f>2*29.3*R259*0.92*(BQ259-W259)</f>
        <v>0</v>
      </c>
      <c r="AE259">
        <f>2*0.95*5.67E-8*(((BQ259+$B$9)+273)^4-(W259+273)^4)</f>
        <v>0</v>
      </c>
      <c r="AF259">
        <f>U259+AE259+AC259+AD259</f>
        <v>0</v>
      </c>
      <c r="AG259">
        <f>BN259*AU259*(BI259-BH259*(1000-AU259*BK259)/(1000-AU259*BJ259))/(100*BB259)</f>
        <v>0</v>
      </c>
      <c r="AH259">
        <f>1000*BN259*AU259*(BJ259-BK259)/(100*BB259*(1000-AU259*BJ259))</f>
        <v>0</v>
      </c>
      <c r="AI259">
        <f>(AJ259 - AK259 - BO259*1E3/(8.314*(BQ259+273.15)) * AM259/BN259 * AL259) * BN259/(100*BB259) * (1000 - BK259)/1000</f>
        <v>0</v>
      </c>
      <c r="AJ259">
        <v>429.2843185217411</v>
      </c>
      <c r="AK259">
        <v>428.8232363636364</v>
      </c>
      <c r="AL259">
        <v>-1.429560440698341E-05</v>
      </c>
      <c r="AM259">
        <v>61.35787655002243</v>
      </c>
      <c r="AN259">
        <f>(AP259 - AO259 + BO259*1E3/(8.314*(BQ259+273.15)) * AR259/BN259 * AQ259) * BN259/(100*BB259) * 1000/(1000 - AP259)</f>
        <v>0</v>
      </c>
      <c r="AO259">
        <v>21.51785232809246</v>
      </c>
      <c r="AP259">
        <v>21.49851818181819</v>
      </c>
      <c r="AQ259">
        <v>3.41307991351393E-07</v>
      </c>
      <c r="AR259">
        <v>91.88205700752289</v>
      </c>
      <c r="AS259">
        <v>0</v>
      </c>
      <c r="AT259">
        <v>0</v>
      </c>
      <c r="AU259">
        <f>IF(AS259*$H$15&gt;=AW259,1.0,(AW259/(AW259-AS259*$H$15)))</f>
        <v>0</v>
      </c>
      <c r="AV259">
        <f>(AU259-1)*100</f>
        <v>0</v>
      </c>
      <c r="AW259">
        <f>MAX(0,($B$15+$C$15*BV259)/(1+$D$15*BV259)*BO259/(BQ259+273)*$E$15)</f>
        <v>0</v>
      </c>
      <c r="AX259">
        <f>$B$13*BW259+$C$13*BX259+$F$13*CI259*(1-CL259)</f>
        <v>0</v>
      </c>
      <c r="AY259">
        <f>AX259*AZ259</f>
        <v>0</v>
      </c>
      <c r="AZ259">
        <f>($B$13*$D$11+$C$13*$D$11+$F$13*((CV259+CN259)/MAX(CV259+CN259+CW259, 0.1)*$I$11+CW259/MAX(CV259+CN259+CW259, 0.1)*$J$11))/($B$13+$C$13+$F$13)</f>
        <v>0</v>
      </c>
      <c r="BA259">
        <f>($B$13*$K$11+$C$13*$K$11+$F$13*((CV259+CN259)/MAX(CV259+CN259+CW259, 0.1)*$P$11+CW259/MAX(CV259+CN259+CW259, 0.1)*$Q$11))/($B$13+$C$13+$F$13)</f>
        <v>0</v>
      </c>
      <c r="BB259">
        <v>6</v>
      </c>
      <c r="BC259">
        <v>0.5</v>
      </c>
      <c r="BD259" t="s">
        <v>358</v>
      </c>
      <c r="BE259">
        <v>2</v>
      </c>
      <c r="BF259" t="b">
        <v>1</v>
      </c>
      <c r="BG259">
        <v>1774682753.6</v>
      </c>
      <c r="BH259">
        <v>419.6199</v>
      </c>
      <c r="BI259">
        <v>420.0264</v>
      </c>
      <c r="BJ259">
        <v>21.49879</v>
      </c>
      <c r="BK259">
        <v>21.51738</v>
      </c>
      <c r="BL259">
        <v>419.9810000000001</v>
      </c>
      <c r="BM259">
        <v>21.20161</v>
      </c>
      <c r="BN259">
        <v>500.0065</v>
      </c>
      <c r="BO259">
        <v>101.02</v>
      </c>
      <c r="BP259">
        <v>0.09995548</v>
      </c>
      <c r="BQ259">
        <v>26.41787</v>
      </c>
      <c r="BR259">
        <v>26.89799</v>
      </c>
      <c r="BS259">
        <v>999.9</v>
      </c>
      <c r="BT259">
        <v>0</v>
      </c>
      <c r="BU259">
        <v>0</v>
      </c>
      <c r="BV259">
        <v>10007.45</v>
      </c>
      <c r="BW259">
        <v>0</v>
      </c>
      <c r="BX259">
        <v>0.3833920000000001</v>
      </c>
      <c r="BY259">
        <v>-0.4068238999999999</v>
      </c>
      <c r="BZ259">
        <v>428.8392</v>
      </c>
      <c r="CA259">
        <v>429.2632</v>
      </c>
      <c r="CB259">
        <v>-0.01859454</v>
      </c>
      <c r="CC259">
        <v>420.0264</v>
      </c>
      <c r="CD259">
        <v>21.51738</v>
      </c>
      <c r="CE259">
        <v>2.171807</v>
      </c>
      <c r="CF259">
        <v>2.173683</v>
      </c>
      <c r="CG259">
        <v>18.75585</v>
      </c>
      <c r="CH259">
        <v>18.76967</v>
      </c>
      <c r="CI259">
        <v>850.0114</v>
      </c>
      <c r="CJ259">
        <v>0</v>
      </c>
      <c r="CK259">
        <v>1</v>
      </c>
      <c r="CL259">
        <v>0</v>
      </c>
      <c r="CM259">
        <v>1.67399</v>
      </c>
      <c r="CN259">
        <v>0</v>
      </c>
      <c r="CO259">
        <v>46.26124</v>
      </c>
      <c r="CP259">
        <v>4348.375999999999</v>
      </c>
      <c r="CQ259">
        <v>36.562</v>
      </c>
      <c r="CR259">
        <v>38.75</v>
      </c>
      <c r="CS259">
        <v>37.7185</v>
      </c>
      <c r="CT259">
        <v>37.3687</v>
      </c>
      <c r="CU259">
        <v>37</v>
      </c>
      <c r="CV259">
        <v>0</v>
      </c>
      <c r="CW259">
        <v>850.0120000000001</v>
      </c>
      <c r="CX259">
        <v>0</v>
      </c>
      <c r="CY259">
        <v>1774682754.8</v>
      </c>
      <c r="CZ259">
        <v>0</v>
      </c>
      <c r="DA259">
        <v>1774666326.5</v>
      </c>
      <c r="DB259" t="s">
        <v>359</v>
      </c>
      <c r="DC259">
        <v>1774666322</v>
      </c>
      <c r="DD259">
        <v>1774666326.5</v>
      </c>
      <c r="DE259">
        <v>2</v>
      </c>
      <c r="DF259">
        <v>0.343</v>
      </c>
      <c r="DG259">
        <v>-0.026</v>
      </c>
      <c r="DH259">
        <v>-0.36</v>
      </c>
      <c r="DI259">
        <v>0.298</v>
      </c>
      <c r="DJ259">
        <v>420</v>
      </c>
      <c r="DK259">
        <v>22</v>
      </c>
      <c r="DL259">
        <v>0.17</v>
      </c>
      <c r="DM259">
        <v>0.02</v>
      </c>
      <c r="DN259">
        <v>-0.4016388780487805</v>
      </c>
      <c r="DO259">
        <v>0.09464489895470471</v>
      </c>
      <c r="DP259">
        <v>0.02915847749312085</v>
      </c>
      <c r="DQ259">
        <v>1</v>
      </c>
      <c r="DR259">
        <v>-0.01917531951219512</v>
      </c>
      <c r="DS259">
        <v>0.00284416306620209</v>
      </c>
      <c r="DT259">
        <v>0.0006675678280033633</v>
      </c>
      <c r="DU259">
        <v>1</v>
      </c>
      <c r="DV259">
        <v>2</v>
      </c>
      <c r="DW259">
        <v>2</v>
      </c>
      <c r="DX259" t="s">
        <v>360</v>
      </c>
      <c r="DY259">
        <v>3.13053</v>
      </c>
      <c r="DZ259">
        <v>2.80655</v>
      </c>
      <c r="EA259">
        <v>0.0997483</v>
      </c>
      <c r="EB259">
        <v>0.0994617</v>
      </c>
      <c r="EC259">
        <v>0.105833</v>
      </c>
      <c r="ED259">
        <v>0.105585</v>
      </c>
      <c r="EE259">
        <v>21148.1</v>
      </c>
      <c r="EF259">
        <v>27417.7</v>
      </c>
      <c r="EG259">
        <v>26446.3</v>
      </c>
      <c r="EH259">
        <v>32998.7</v>
      </c>
      <c r="EI259">
        <v>34929.1</v>
      </c>
      <c r="EJ259">
        <v>40308.7</v>
      </c>
      <c r="EK259">
        <v>41094.6</v>
      </c>
      <c r="EL259">
        <v>46057.8</v>
      </c>
      <c r="EM259">
        <v>2.0348</v>
      </c>
      <c r="EN259">
        <v>1.99997</v>
      </c>
      <c r="EO259">
        <v>0.08901580000000001</v>
      </c>
      <c r="EP259">
        <v>0</v>
      </c>
      <c r="EQ259">
        <v>25.4382</v>
      </c>
      <c r="ER259">
        <v>999.9</v>
      </c>
      <c r="ES259">
        <v>67.5</v>
      </c>
      <c r="ET259">
        <v>27.4</v>
      </c>
      <c r="EU259">
        <v>24.4833</v>
      </c>
      <c r="EV259">
        <v>60.8126</v>
      </c>
      <c r="EW259">
        <v>31.6546</v>
      </c>
      <c r="EX259">
        <v>1</v>
      </c>
      <c r="EY259">
        <v>0.294459</v>
      </c>
      <c r="EZ259">
        <v>0.367478</v>
      </c>
      <c r="FA259">
        <v>20.2822</v>
      </c>
      <c r="FB259">
        <v>5.18734</v>
      </c>
      <c r="FC259">
        <v>11.9441</v>
      </c>
      <c r="FD259">
        <v>4.9558</v>
      </c>
      <c r="FE259">
        <v>3.285</v>
      </c>
      <c r="FF259">
        <v>9999</v>
      </c>
      <c r="FG259">
        <v>9999</v>
      </c>
      <c r="FH259">
        <v>9999</v>
      </c>
      <c r="FI259">
        <v>999.9</v>
      </c>
      <c r="FJ259">
        <v>1.86127</v>
      </c>
      <c r="FK259">
        <v>1.86264</v>
      </c>
      <c r="FL259">
        <v>1.86005</v>
      </c>
      <c r="FM259">
        <v>1.85837</v>
      </c>
      <c r="FN259">
        <v>1.86216</v>
      </c>
      <c r="FO259">
        <v>1.85889</v>
      </c>
      <c r="FP259">
        <v>1.85791</v>
      </c>
      <c r="FQ259">
        <v>1.86081</v>
      </c>
      <c r="FR259">
        <v>0</v>
      </c>
      <c r="FS259">
        <v>0</v>
      </c>
      <c r="FT259">
        <v>0</v>
      </c>
      <c r="FU259">
        <v>4.5</v>
      </c>
      <c r="FV259" t="s">
        <v>361</v>
      </c>
      <c r="FW259" t="s">
        <v>362</v>
      </c>
      <c r="FX259" t="s">
        <v>363</v>
      </c>
      <c r="FY259" t="s">
        <v>364</v>
      </c>
      <c r="FZ259" t="s">
        <v>364</v>
      </c>
      <c r="GA259" t="s">
        <v>363</v>
      </c>
      <c r="GB259">
        <v>0</v>
      </c>
      <c r="GC259">
        <v>100</v>
      </c>
      <c r="GD259">
        <v>100</v>
      </c>
      <c r="GE259">
        <v>-0.361</v>
      </c>
      <c r="GF259">
        <v>0.2971</v>
      </c>
      <c r="GG259">
        <v>-1.589593225013521</v>
      </c>
      <c r="GH259">
        <v>0.00192992804097616</v>
      </c>
      <c r="GI259">
        <v>3.244687122451424E-06</v>
      </c>
      <c r="GJ259">
        <v>-2.087531120305573E-09</v>
      </c>
      <c r="GK259">
        <v>0.05776174702018427</v>
      </c>
      <c r="GL259">
        <v>0.005089068596103195</v>
      </c>
      <c r="GM259">
        <v>0.0003257216593697226</v>
      </c>
      <c r="GN259">
        <v>-1.562898368296355E-06</v>
      </c>
      <c r="GO259">
        <v>0</v>
      </c>
      <c r="GP259">
        <v>1257</v>
      </c>
      <c r="GQ259">
        <v>1</v>
      </c>
      <c r="GR259">
        <v>31</v>
      </c>
      <c r="GS259">
        <v>273.9</v>
      </c>
      <c r="GT259">
        <v>273.8</v>
      </c>
      <c r="GU259">
        <v>1.07788</v>
      </c>
      <c r="GV259">
        <v>2.38647</v>
      </c>
      <c r="GW259">
        <v>1.44775</v>
      </c>
      <c r="GX259">
        <v>2.20215</v>
      </c>
      <c r="GY259">
        <v>1.44653</v>
      </c>
      <c r="GZ259">
        <v>2.39624</v>
      </c>
      <c r="HA259">
        <v>33.244</v>
      </c>
      <c r="HB259">
        <v>14.7012</v>
      </c>
      <c r="HC259">
        <v>18</v>
      </c>
      <c r="HD259">
        <v>531.936</v>
      </c>
      <c r="HE259">
        <v>522.856</v>
      </c>
      <c r="HF259">
        <v>24.9996</v>
      </c>
      <c r="HG259">
        <v>30.7493</v>
      </c>
      <c r="HH259">
        <v>30.0001</v>
      </c>
      <c r="HI259">
        <v>31.1051</v>
      </c>
      <c r="HJ259">
        <v>31.1117</v>
      </c>
      <c r="HK259">
        <v>21.5603</v>
      </c>
      <c r="HL259">
        <v>20.3331</v>
      </c>
      <c r="HM259">
        <v>100</v>
      </c>
      <c r="HN259">
        <v>25</v>
      </c>
      <c r="HO259">
        <v>420</v>
      </c>
      <c r="HP259">
        <v>21.5</v>
      </c>
      <c r="HQ259">
        <v>103.14</v>
      </c>
      <c r="HR259">
        <v>102.016</v>
      </c>
    </row>
    <row r="260" spans="1:226">
      <c r="A260">
        <v>242</v>
      </c>
      <c r="B260">
        <v>1774682760.5</v>
      </c>
      <c r="C260">
        <v>1014.5</v>
      </c>
      <c r="D260" t="s">
        <v>846</v>
      </c>
      <c r="E260" t="s">
        <v>847</v>
      </c>
      <c r="F260">
        <v>5</v>
      </c>
      <c r="I260">
        <v>1774682757.6</v>
      </c>
      <c r="J260">
        <f>(K260)/1000</f>
        <v>0</v>
      </c>
      <c r="K260">
        <f>IF(BF260, AN260, AH260)</f>
        <v>0</v>
      </c>
      <c r="L260">
        <f>IF(BF260, AI260, AG260)</f>
        <v>0</v>
      </c>
      <c r="M260">
        <f>BH260 - IF(AU260&gt;1, L260*BB260*100.0/(AW260), 0)</f>
        <v>0</v>
      </c>
      <c r="N260">
        <f>((T260-J260/2)*M260-L260)/(T260+J260/2)</f>
        <v>0</v>
      </c>
      <c r="O260">
        <f>N260*(BO260+BP260)/1000.0</f>
        <v>0</v>
      </c>
      <c r="P260">
        <f>(BH260 - IF(AU260&gt;1, L260*BB260*100.0/(AW260), 0))*(BO260+BP260)/1000.0</f>
        <v>0</v>
      </c>
      <c r="Q260">
        <f>2.0/((1/S260-1/R260)+SIGN(S260)*SQRT((1/S260-1/R260)*(1/S260-1/R260) + 4*BC260/((BC260+1)*(BC260+1))*(2*1/S260*1/R260-1/R260*1/R260)))</f>
        <v>0</v>
      </c>
      <c r="R260">
        <f>IF(LEFT(BD260,1)&lt;&gt;"0",IF(LEFT(BD260,1)="1",3.0,BE260),$D$5+$E$5*(BV260*BO260/($K$5*1000))+$F$5*(BV260*BO260/($K$5*1000))*MAX(MIN(BB260,$J$5),$I$5)*MAX(MIN(BB260,$J$5),$I$5)+$G$5*MAX(MIN(BB260,$J$5),$I$5)*(BV260*BO260/($K$5*1000))+$H$5*(BV260*BO260/($K$5*1000))*(BV260*BO260/($K$5*1000)))</f>
        <v>0</v>
      </c>
      <c r="S260">
        <f>J260*(1000-(1000*0.61365*exp(17.502*W260/(240.97+W260))/(BO260+BP260)+BJ260)/2)/(1000*0.61365*exp(17.502*W260/(240.97+W260))/(BO260+BP260)-BJ260)</f>
        <v>0</v>
      </c>
      <c r="T260">
        <f>1/((BC260+1)/(Q260/1.6)+1/(R260/1.37)) + BC260/((BC260+1)/(Q260/1.6) + BC260/(R260/1.37))</f>
        <v>0</v>
      </c>
      <c r="U260">
        <f>(AX260*BA260)</f>
        <v>0</v>
      </c>
      <c r="V260">
        <f>(BQ260+(U260+2*0.95*5.67E-8*(((BQ260+$B$9)+273)^4-(BQ260+273)^4)-44100*J260)/(1.84*29.3*R260+8*0.95*5.67E-8*(BQ260+273)^3))</f>
        <v>0</v>
      </c>
      <c r="W260">
        <f>($C$9*BR260+$D$9*BS260+$E$9*V260)</f>
        <v>0</v>
      </c>
      <c r="X260">
        <f>0.61365*exp(17.502*W260/(240.97+W260))</f>
        <v>0</v>
      </c>
      <c r="Y260">
        <f>(Z260/AA260*100)</f>
        <v>0</v>
      </c>
      <c r="Z260">
        <f>BJ260*(BO260+BP260)/1000</f>
        <v>0</v>
      </c>
      <c r="AA260">
        <f>0.61365*exp(17.502*BQ260/(240.97+BQ260))</f>
        <v>0</v>
      </c>
      <c r="AB260">
        <f>(X260-BJ260*(BO260+BP260)/1000)</f>
        <v>0</v>
      </c>
      <c r="AC260">
        <f>(-J260*44100)</f>
        <v>0</v>
      </c>
      <c r="AD260">
        <f>2*29.3*R260*0.92*(BQ260-W260)</f>
        <v>0</v>
      </c>
      <c r="AE260">
        <f>2*0.95*5.67E-8*(((BQ260+$B$9)+273)^4-(W260+273)^4)</f>
        <v>0</v>
      </c>
      <c r="AF260">
        <f>U260+AE260+AC260+AD260</f>
        <v>0</v>
      </c>
      <c r="AG260">
        <f>BN260*AU260*(BI260-BH260*(1000-AU260*BK260)/(1000-AU260*BJ260))/(100*BB260)</f>
        <v>0</v>
      </c>
      <c r="AH260">
        <f>1000*BN260*AU260*(BJ260-BK260)/(100*BB260*(1000-AU260*BJ260))</f>
        <v>0</v>
      </c>
      <c r="AI260">
        <f>(AJ260 - AK260 - BO260*1E3/(8.314*(BQ260+273.15)) * AM260/BN260 * AL260) * BN260/(100*BB260) * (1000 - BK260)/1000</f>
        <v>0</v>
      </c>
      <c r="AJ260">
        <v>429.1990291827623</v>
      </c>
      <c r="AK260">
        <v>428.8592060606063</v>
      </c>
      <c r="AL260">
        <v>1.353970092073235E-05</v>
      </c>
      <c r="AM260">
        <v>61.35787655002243</v>
      </c>
      <c r="AN260">
        <f>(AP260 - AO260 + BO260*1E3/(8.314*(BQ260+273.15)) * AR260/BN260 * AQ260) * BN260/(100*BB260) * 1000/(1000 - AP260)</f>
        <v>0</v>
      </c>
      <c r="AO260">
        <v>21.51659190912604</v>
      </c>
      <c r="AP260">
        <v>21.49792937062939</v>
      </c>
      <c r="AQ260">
        <v>-8.556791713931345E-07</v>
      </c>
      <c r="AR260">
        <v>91.88205700752289</v>
      </c>
      <c r="AS260">
        <v>0</v>
      </c>
      <c r="AT260">
        <v>0</v>
      </c>
      <c r="AU260">
        <f>IF(AS260*$H$15&gt;=AW260,1.0,(AW260/(AW260-AS260*$H$15)))</f>
        <v>0</v>
      </c>
      <c r="AV260">
        <f>(AU260-1)*100</f>
        <v>0</v>
      </c>
      <c r="AW260">
        <f>MAX(0,($B$15+$C$15*BV260)/(1+$D$15*BV260)*BO260/(BQ260+273)*$E$15)</f>
        <v>0</v>
      </c>
      <c r="AX260">
        <f>$B$13*BW260+$C$13*BX260+$F$13*CI260*(1-CL260)</f>
        <v>0</v>
      </c>
      <c r="AY260">
        <f>AX260*AZ260</f>
        <v>0</v>
      </c>
      <c r="AZ260">
        <f>($B$13*$D$11+$C$13*$D$11+$F$13*((CV260+CN260)/MAX(CV260+CN260+CW260, 0.1)*$I$11+CW260/MAX(CV260+CN260+CW260, 0.1)*$J$11))/($B$13+$C$13+$F$13)</f>
        <v>0</v>
      </c>
      <c r="BA260">
        <f>($B$13*$K$11+$C$13*$K$11+$F$13*((CV260+CN260)/MAX(CV260+CN260+CW260, 0.1)*$P$11+CW260/MAX(CV260+CN260+CW260, 0.1)*$Q$11))/($B$13+$C$13+$F$13)</f>
        <v>0</v>
      </c>
      <c r="BB260">
        <v>6</v>
      </c>
      <c r="BC260">
        <v>0.5</v>
      </c>
      <c r="BD260" t="s">
        <v>358</v>
      </c>
      <c r="BE260">
        <v>2</v>
      </c>
      <c r="BF260" t="b">
        <v>1</v>
      </c>
      <c r="BG260">
        <v>1774682757.6</v>
      </c>
      <c r="BH260">
        <v>419.6234000000001</v>
      </c>
      <c r="BI260">
        <v>419.9839999999999</v>
      </c>
      <c r="BJ260">
        <v>21.49823</v>
      </c>
      <c r="BK260">
        <v>21.51696</v>
      </c>
      <c r="BL260">
        <v>419.9845999999999</v>
      </c>
      <c r="BM260">
        <v>21.20107</v>
      </c>
      <c r="BN260">
        <v>499.995</v>
      </c>
      <c r="BO260">
        <v>101.0205</v>
      </c>
      <c r="BP260">
        <v>0.10004722</v>
      </c>
      <c r="BQ260">
        <v>26.41214</v>
      </c>
      <c r="BR260">
        <v>26.89933</v>
      </c>
      <c r="BS260">
        <v>999.9</v>
      </c>
      <c r="BT260">
        <v>0</v>
      </c>
      <c r="BU260">
        <v>0</v>
      </c>
      <c r="BV260">
        <v>9997.880000000001</v>
      </c>
      <c r="BW260">
        <v>0</v>
      </c>
      <c r="BX260">
        <v>0.3833920000000001</v>
      </c>
      <c r="BY260">
        <v>-0.3606538</v>
      </c>
      <c r="BZ260">
        <v>428.8428</v>
      </c>
      <c r="CA260">
        <v>429.2195</v>
      </c>
      <c r="CB260">
        <v>-0.01873685</v>
      </c>
      <c r="CC260">
        <v>419.9839999999999</v>
      </c>
      <c r="CD260">
        <v>21.51696</v>
      </c>
      <c r="CE260">
        <v>2.171763</v>
      </c>
      <c r="CF260">
        <v>2.173654</v>
      </c>
      <c r="CG260">
        <v>18.75552</v>
      </c>
      <c r="CH260">
        <v>18.76945</v>
      </c>
      <c r="CI260">
        <v>850.0014000000001</v>
      </c>
      <c r="CJ260">
        <v>0</v>
      </c>
      <c r="CK260">
        <v>1</v>
      </c>
      <c r="CL260">
        <v>0</v>
      </c>
      <c r="CM260">
        <v>1.76039</v>
      </c>
      <c r="CN260">
        <v>0</v>
      </c>
      <c r="CO260">
        <v>46.28864</v>
      </c>
      <c r="CP260">
        <v>4348.322</v>
      </c>
      <c r="CQ260">
        <v>36.562</v>
      </c>
      <c r="CR260">
        <v>38.7059</v>
      </c>
      <c r="CS260">
        <v>37.687</v>
      </c>
      <c r="CT260">
        <v>37.3498</v>
      </c>
      <c r="CU260">
        <v>36.9811</v>
      </c>
      <c r="CV260">
        <v>0</v>
      </c>
      <c r="CW260">
        <v>850.0020000000001</v>
      </c>
      <c r="CX260">
        <v>0</v>
      </c>
      <c r="CY260">
        <v>1774682759</v>
      </c>
      <c r="CZ260">
        <v>0</v>
      </c>
      <c r="DA260">
        <v>1774666326.5</v>
      </c>
      <c r="DB260" t="s">
        <v>359</v>
      </c>
      <c r="DC260">
        <v>1774666322</v>
      </c>
      <c r="DD260">
        <v>1774666326.5</v>
      </c>
      <c r="DE260">
        <v>2</v>
      </c>
      <c r="DF260">
        <v>0.343</v>
      </c>
      <c r="DG260">
        <v>-0.026</v>
      </c>
      <c r="DH260">
        <v>-0.36</v>
      </c>
      <c r="DI260">
        <v>0.298</v>
      </c>
      <c r="DJ260">
        <v>420</v>
      </c>
      <c r="DK260">
        <v>22</v>
      </c>
      <c r="DL260">
        <v>0.17</v>
      </c>
      <c r="DM260">
        <v>0.02</v>
      </c>
      <c r="DN260">
        <v>-0.387326075</v>
      </c>
      <c r="DO260">
        <v>0.155759988742965</v>
      </c>
      <c r="DP260">
        <v>0.03437574682198737</v>
      </c>
      <c r="DQ260">
        <v>0</v>
      </c>
      <c r="DR260">
        <v>-0.0189631925</v>
      </c>
      <c r="DS260">
        <v>0.002381424765478507</v>
      </c>
      <c r="DT260">
        <v>0.0006196934110459381</v>
      </c>
      <c r="DU260">
        <v>1</v>
      </c>
      <c r="DV260">
        <v>1</v>
      </c>
      <c r="DW260">
        <v>2</v>
      </c>
      <c r="DX260" t="s">
        <v>367</v>
      </c>
      <c r="DY260">
        <v>3.13037</v>
      </c>
      <c r="DZ260">
        <v>2.80638</v>
      </c>
      <c r="EA260">
        <v>0.0997466</v>
      </c>
      <c r="EB260">
        <v>0.0994612</v>
      </c>
      <c r="EC260">
        <v>0.105834</v>
      </c>
      <c r="ED260">
        <v>0.105588</v>
      </c>
      <c r="EE260">
        <v>21148.1</v>
      </c>
      <c r="EF260">
        <v>27417.9</v>
      </c>
      <c r="EG260">
        <v>26446.2</v>
      </c>
      <c r="EH260">
        <v>32998.9</v>
      </c>
      <c r="EI260">
        <v>34928.7</v>
      </c>
      <c r="EJ260">
        <v>40308.9</v>
      </c>
      <c r="EK260">
        <v>41094.2</v>
      </c>
      <c r="EL260">
        <v>46058.1</v>
      </c>
      <c r="EM260">
        <v>2.03472</v>
      </c>
      <c r="EN260">
        <v>2.00005</v>
      </c>
      <c r="EO260">
        <v>0.0896677</v>
      </c>
      <c r="EP260">
        <v>0</v>
      </c>
      <c r="EQ260">
        <v>25.4327</v>
      </c>
      <c r="ER260">
        <v>999.9</v>
      </c>
      <c r="ES260">
        <v>67.5</v>
      </c>
      <c r="ET260">
        <v>27.4</v>
      </c>
      <c r="EU260">
        <v>24.4823</v>
      </c>
      <c r="EV260">
        <v>61.1626</v>
      </c>
      <c r="EW260">
        <v>31.7788</v>
      </c>
      <c r="EX260">
        <v>1</v>
      </c>
      <c r="EY260">
        <v>0.294344</v>
      </c>
      <c r="EZ260">
        <v>0.366506</v>
      </c>
      <c r="FA260">
        <v>20.2823</v>
      </c>
      <c r="FB260">
        <v>5.18749</v>
      </c>
      <c r="FC260">
        <v>11.9441</v>
      </c>
      <c r="FD260">
        <v>4.9558</v>
      </c>
      <c r="FE260">
        <v>3.285</v>
      </c>
      <c r="FF260">
        <v>9999</v>
      </c>
      <c r="FG260">
        <v>9999</v>
      </c>
      <c r="FH260">
        <v>9999</v>
      </c>
      <c r="FI260">
        <v>999.9</v>
      </c>
      <c r="FJ260">
        <v>1.86127</v>
      </c>
      <c r="FK260">
        <v>1.86264</v>
      </c>
      <c r="FL260">
        <v>1.86005</v>
      </c>
      <c r="FM260">
        <v>1.85837</v>
      </c>
      <c r="FN260">
        <v>1.86217</v>
      </c>
      <c r="FO260">
        <v>1.85889</v>
      </c>
      <c r="FP260">
        <v>1.85791</v>
      </c>
      <c r="FQ260">
        <v>1.86081</v>
      </c>
      <c r="FR260">
        <v>0</v>
      </c>
      <c r="FS260">
        <v>0</v>
      </c>
      <c r="FT260">
        <v>0</v>
      </c>
      <c r="FU260">
        <v>4.5</v>
      </c>
      <c r="FV260" t="s">
        <v>361</v>
      </c>
      <c r="FW260" t="s">
        <v>362</v>
      </c>
      <c r="FX260" t="s">
        <v>363</v>
      </c>
      <c r="FY260" t="s">
        <v>364</v>
      </c>
      <c r="FZ260" t="s">
        <v>364</v>
      </c>
      <c r="GA260" t="s">
        <v>363</v>
      </c>
      <c r="GB260">
        <v>0</v>
      </c>
      <c r="GC260">
        <v>100</v>
      </c>
      <c r="GD260">
        <v>100</v>
      </c>
      <c r="GE260">
        <v>-0.361</v>
      </c>
      <c r="GF260">
        <v>0.2972</v>
      </c>
      <c r="GG260">
        <v>-1.589593225013521</v>
      </c>
      <c r="GH260">
        <v>0.00192992804097616</v>
      </c>
      <c r="GI260">
        <v>3.244687122451424E-06</v>
      </c>
      <c r="GJ260">
        <v>-2.087531120305573E-09</v>
      </c>
      <c r="GK260">
        <v>0.05776174702018427</v>
      </c>
      <c r="GL260">
        <v>0.005089068596103195</v>
      </c>
      <c r="GM260">
        <v>0.0003257216593697226</v>
      </c>
      <c r="GN260">
        <v>-1.562898368296355E-06</v>
      </c>
      <c r="GO260">
        <v>0</v>
      </c>
      <c r="GP260">
        <v>1257</v>
      </c>
      <c r="GQ260">
        <v>1</v>
      </c>
      <c r="GR260">
        <v>31</v>
      </c>
      <c r="GS260">
        <v>274</v>
      </c>
      <c r="GT260">
        <v>273.9</v>
      </c>
      <c r="GU260">
        <v>1.07788</v>
      </c>
      <c r="GV260">
        <v>2.37915</v>
      </c>
      <c r="GW260">
        <v>1.44775</v>
      </c>
      <c r="GX260">
        <v>2.20215</v>
      </c>
      <c r="GY260">
        <v>1.44653</v>
      </c>
      <c r="GZ260">
        <v>2.39868</v>
      </c>
      <c r="HA260">
        <v>33.2216</v>
      </c>
      <c r="HB260">
        <v>14.7012</v>
      </c>
      <c r="HC260">
        <v>18</v>
      </c>
      <c r="HD260">
        <v>531.889</v>
      </c>
      <c r="HE260">
        <v>522.907</v>
      </c>
      <c r="HF260">
        <v>24.9997</v>
      </c>
      <c r="HG260">
        <v>30.7493</v>
      </c>
      <c r="HH260">
        <v>30.0001</v>
      </c>
      <c r="HI260">
        <v>31.1051</v>
      </c>
      <c r="HJ260">
        <v>31.1117</v>
      </c>
      <c r="HK260">
        <v>21.5614</v>
      </c>
      <c r="HL260">
        <v>20.3331</v>
      </c>
      <c r="HM260">
        <v>100</v>
      </c>
      <c r="HN260">
        <v>25</v>
      </c>
      <c r="HO260">
        <v>420</v>
      </c>
      <c r="HP260">
        <v>21.5</v>
      </c>
      <c r="HQ260">
        <v>103.139</v>
      </c>
      <c r="HR260">
        <v>102.017</v>
      </c>
    </row>
    <row r="261" spans="1:226">
      <c r="A261">
        <v>243</v>
      </c>
      <c r="B261">
        <v>1774682764.5</v>
      </c>
      <c r="C261">
        <v>1018.5</v>
      </c>
      <c r="D261" t="s">
        <v>848</v>
      </c>
      <c r="E261" t="s">
        <v>849</v>
      </c>
      <c r="F261">
        <v>5</v>
      </c>
      <c r="I261">
        <v>1774682761.6</v>
      </c>
      <c r="J261">
        <f>(K261)/1000</f>
        <v>0</v>
      </c>
      <c r="K261">
        <f>IF(BF261, AN261, AH261)</f>
        <v>0</v>
      </c>
      <c r="L261">
        <f>IF(BF261, AI261, AG261)</f>
        <v>0</v>
      </c>
      <c r="M261">
        <f>BH261 - IF(AU261&gt;1, L261*BB261*100.0/(AW261), 0)</f>
        <v>0</v>
      </c>
      <c r="N261">
        <f>((T261-J261/2)*M261-L261)/(T261+J261/2)</f>
        <v>0</v>
      </c>
      <c r="O261">
        <f>N261*(BO261+BP261)/1000.0</f>
        <v>0</v>
      </c>
      <c r="P261">
        <f>(BH261 - IF(AU261&gt;1, L261*BB261*100.0/(AW261), 0))*(BO261+BP261)/1000.0</f>
        <v>0</v>
      </c>
      <c r="Q261">
        <f>2.0/((1/S261-1/R261)+SIGN(S261)*SQRT((1/S261-1/R261)*(1/S261-1/R261) + 4*BC261/((BC261+1)*(BC261+1))*(2*1/S261*1/R261-1/R261*1/R261)))</f>
        <v>0</v>
      </c>
      <c r="R261">
        <f>IF(LEFT(BD261,1)&lt;&gt;"0",IF(LEFT(BD261,1)="1",3.0,BE261),$D$5+$E$5*(BV261*BO261/($K$5*1000))+$F$5*(BV261*BO261/($K$5*1000))*MAX(MIN(BB261,$J$5),$I$5)*MAX(MIN(BB261,$J$5),$I$5)+$G$5*MAX(MIN(BB261,$J$5),$I$5)*(BV261*BO261/($K$5*1000))+$H$5*(BV261*BO261/($K$5*1000))*(BV261*BO261/($K$5*1000)))</f>
        <v>0</v>
      </c>
      <c r="S261">
        <f>J261*(1000-(1000*0.61365*exp(17.502*W261/(240.97+W261))/(BO261+BP261)+BJ261)/2)/(1000*0.61365*exp(17.502*W261/(240.97+W261))/(BO261+BP261)-BJ261)</f>
        <v>0</v>
      </c>
      <c r="T261">
        <f>1/((BC261+1)/(Q261/1.6)+1/(R261/1.37)) + BC261/((BC261+1)/(Q261/1.6) + BC261/(R261/1.37))</f>
        <v>0</v>
      </c>
      <c r="U261">
        <f>(AX261*BA261)</f>
        <v>0</v>
      </c>
      <c r="V261">
        <f>(BQ261+(U261+2*0.95*5.67E-8*(((BQ261+$B$9)+273)^4-(BQ261+273)^4)-44100*J261)/(1.84*29.3*R261+8*0.95*5.67E-8*(BQ261+273)^3))</f>
        <v>0</v>
      </c>
      <c r="W261">
        <f>($C$9*BR261+$D$9*BS261+$E$9*V261)</f>
        <v>0</v>
      </c>
      <c r="X261">
        <f>0.61365*exp(17.502*W261/(240.97+W261))</f>
        <v>0</v>
      </c>
      <c r="Y261">
        <f>(Z261/AA261*100)</f>
        <v>0</v>
      </c>
      <c r="Z261">
        <f>BJ261*(BO261+BP261)/1000</f>
        <v>0</v>
      </c>
      <c r="AA261">
        <f>0.61365*exp(17.502*BQ261/(240.97+BQ261))</f>
        <v>0</v>
      </c>
      <c r="AB261">
        <f>(X261-BJ261*(BO261+BP261)/1000)</f>
        <v>0</v>
      </c>
      <c r="AC261">
        <f>(-J261*44100)</f>
        <v>0</v>
      </c>
      <c r="AD261">
        <f>2*29.3*R261*0.92*(BQ261-W261)</f>
        <v>0</v>
      </c>
      <c r="AE261">
        <f>2*0.95*5.67E-8*(((BQ261+$B$9)+273)^4-(W261+273)^4)</f>
        <v>0</v>
      </c>
      <c r="AF261">
        <f>U261+AE261+AC261+AD261</f>
        <v>0</v>
      </c>
      <c r="AG261">
        <f>BN261*AU261*(BI261-BH261*(1000-AU261*BK261)/(1000-AU261*BJ261))/(100*BB261)</f>
        <v>0</v>
      </c>
      <c r="AH261">
        <f>1000*BN261*AU261*(BJ261-BK261)/(100*BB261*(1000-AU261*BJ261))</f>
        <v>0</v>
      </c>
      <c r="AI261">
        <f>(AJ261 - AK261 - BO261*1E3/(8.314*(BQ261+273.15)) * AM261/BN261 * AL261) * BN261/(100*BB261) * (1000 - BK261)/1000</f>
        <v>0</v>
      </c>
      <c r="AJ261">
        <v>429.2539291930548</v>
      </c>
      <c r="AK261">
        <v>428.8365454545453</v>
      </c>
      <c r="AL261">
        <v>2.289834565880502E-06</v>
      </c>
      <c r="AM261">
        <v>61.35787655002243</v>
      </c>
      <c r="AN261">
        <f>(AP261 - AO261 + BO261*1E3/(8.314*(BQ261+273.15)) * AR261/BN261 * AQ261) * BN261/(100*BB261) * 1000/(1000 - AP261)</f>
        <v>0</v>
      </c>
      <c r="AO261">
        <v>21.51712212460924</v>
      </c>
      <c r="AP261">
        <v>21.49741818181819</v>
      </c>
      <c r="AQ261">
        <v>1.184739508680027E-08</v>
      </c>
      <c r="AR261">
        <v>91.88205700752289</v>
      </c>
      <c r="AS261">
        <v>0</v>
      </c>
      <c r="AT261">
        <v>0</v>
      </c>
      <c r="AU261">
        <f>IF(AS261*$H$15&gt;=AW261,1.0,(AW261/(AW261-AS261*$H$15)))</f>
        <v>0</v>
      </c>
      <c r="AV261">
        <f>(AU261-1)*100</f>
        <v>0</v>
      </c>
      <c r="AW261">
        <f>MAX(0,($B$15+$C$15*BV261)/(1+$D$15*BV261)*BO261/(BQ261+273)*$E$15)</f>
        <v>0</v>
      </c>
      <c r="AX261">
        <f>$B$13*BW261+$C$13*BX261+$F$13*CI261*(1-CL261)</f>
        <v>0</v>
      </c>
      <c r="AY261">
        <f>AX261*AZ261</f>
        <v>0</v>
      </c>
      <c r="AZ261">
        <f>($B$13*$D$11+$C$13*$D$11+$F$13*((CV261+CN261)/MAX(CV261+CN261+CW261, 0.1)*$I$11+CW261/MAX(CV261+CN261+CW261, 0.1)*$J$11))/($B$13+$C$13+$F$13)</f>
        <v>0</v>
      </c>
      <c r="BA261">
        <f>($B$13*$K$11+$C$13*$K$11+$F$13*((CV261+CN261)/MAX(CV261+CN261+CW261, 0.1)*$P$11+CW261/MAX(CV261+CN261+CW261, 0.1)*$Q$11))/($B$13+$C$13+$F$13)</f>
        <v>0</v>
      </c>
      <c r="BB261">
        <v>6</v>
      </c>
      <c r="BC261">
        <v>0.5</v>
      </c>
      <c r="BD261" t="s">
        <v>358</v>
      </c>
      <c r="BE261">
        <v>2</v>
      </c>
      <c r="BF261" t="b">
        <v>1</v>
      </c>
      <c r="BG261">
        <v>1774682761.6</v>
      </c>
      <c r="BH261">
        <v>419.6172</v>
      </c>
      <c r="BI261">
        <v>420.003</v>
      </c>
      <c r="BJ261">
        <v>21.49771</v>
      </c>
      <c r="BK261">
        <v>21.51685</v>
      </c>
      <c r="BL261">
        <v>419.9786999999999</v>
      </c>
      <c r="BM261">
        <v>21.20056</v>
      </c>
      <c r="BN261">
        <v>499.96</v>
      </c>
      <c r="BO261">
        <v>101.021</v>
      </c>
      <c r="BP261">
        <v>0.09988353</v>
      </c>
      <c r="BQ261">
        <v>26.40661</v>
      </c>
      <c r="BR261">
        <v>26.89519</v>
      </c>
      <c r="BS261">
        <v>999.9</v>
      </c>
      <c r="BT261">
        <v>0</v>
      </c>
      <c r="BU261">
        <v>0</v>
      </c>
      <c r="BV261">
        <v>9999.695000000002</v>
      </c>
      <c r="BW261">
        <v>0</v>
      </c>
      <c r="BX261">
        <v>0.3833920000000001</v>
      </c>
      <c r="BY261">
        <v>-0.385779</v>
      </c>
      <c r="BZ261">
        <v>428.8363000000001</v>
      </c>
      <c r="CA261">
        <v>429.2389</v>
      </c>
      <c r="CB261">
        <v>-0.01914025</v>
      </c>
      <c r="CC261">
        <v>420.003</v>
      </c>
      <c r="CD261">
        <v>21.51685</v>
      </c>
      <c r="CE261">
        <v>2.171722</v>
      </c>
      <c r="CF261">
        <v>2.173655</v>
      </c>
      <c r="CG261">
        <v>18.75524</v>
      </c>
      <c r="CH261">
        <v>18.76947</v>
      </c>
      <c r="CI261">
        <v>849.9984000000001</v>
      </c>
      <c r="CJ261">
        <v>0</v>
      </c>
      <c r="CK261">
        <v>1</v>
      </c>
      <c r="CL261">
        <v>0</v>
      </c>
      <c r="CM261">
        <v>1.83792</v>
      </c>
      <c r="CN261">
        <v>0</v>
      </c>
      <c r="CO261">
        <v>46.03948</v>
      </c>
      <c r="CP261">
        <v>4348.307</v>
      </c>
      <c r="CQ261">
        <v>36.5186</v>
      </c>
      <c r="CR261">
        <v>38.687</v>
      </c>
      <c r="CS261">
        <v>37.687</v>
      </c>
      <c r="CT261">
        <v>37.312</v>
      </c>
      <c r="CU261">
        <v>36.937</v>
      </c>
      <c r="CV261">
        <v>0</v>
      </c>
      <c r="CW261">
        <v>849.9959999999999</v>
      </c>
      <c r="CX261">
        <v>0</v>
      </c>
      <c r="CY261">
        <v>1774682762.6</v>
      </c>
      <c r="CZ261">
        <v>0</v>
      </c>
      <c r="DA261">
        <v>1774666326.5</v>
      </c>
      <c r="DB261" t="s">
        <v>359</v>
      </c>
      <c r="DC261">
        <v>1774666322</v>
      </c>
      <c r="DD261">
        <v>1774666326.5</v>
      </c>
      <c r="DE261">
        <v>2</v>
      </c>
      <c r="DF261">
        <v>0.343</v>
      </c>
      <c r="DG261">
        <v>-0.026</v>
      </c>
      <c r="DH261">
        <v>-0.36</v>
      </c>
      <c r="DI261">
        <v>0.298</v>
      </c>
      <c r="DJ261">
        <v>420</v>
      </c>
      <c r="DK261">
        <v>22</v>
      </c>
      <c r="DL261">
        <v>0.17</v>
      </c>
      <c r="DM261">
        <v>0.02</v>
      </c>
      <c r="DN261">
        <v>-0.3862968048780487</v>
      </c>
      <c r="DO261">
        <v>0.01859719860627195</v>
      </c>
      <c r="DP261">
        <v>0.03446367197514955</v>
      </c>
      <c r="DQ261">
        <v>1</v>
      </c>
      <c r="DR261">
        <v>-0.0189303</v>
      </c>
      <c r="DS261">
        <v>0.000868879442508701</v>
      </c>
      <c r="DT261">
        <v>0.0005413572451064716</v>
      </c>
      <c r="DU261">
        <v>1</v>
      </c>
      <c r="DV261">
        <v>2</v>
      </c>
      <c r="DW261">
        <v>2</v>
      </c>
      <c r="DX261" t="s">
        <v>360</v>
      </c>
      <c r="DY261">
        <v>3.13038</v>
      </c>
      <c r="DZ261">
        <v>2.80632</v>
      </c>
      <c r="EA261">
        <v>0.09975100000000001</v>
      </c>
      <c r="EB261">
        <v>0.0994642</v>
      </c>
      <c r="EC261">
        <v>0.10583</v>
      </c>
      <c r="ED261">
        <v>0.105587</v>
      </c>
      <c r="EE261">
        <v>21148</v>
      </c>
      <c r="EF261">
        <v>27417.5</v>
      </c>
      <c r="EG261">
        <v>26446.2</v>
      </c>
      <c r="EH261">
        <v>32998.6</v>
      </c>
      <c r="EI261">
        <v>34928.9</v>
      </c>
      <c r="EJ261">
        <v>40308.3</v>
      </c>
      <c r="EK261">
        <v>41094.2</v>
      </c>
      <c r="EL261">
        <v>46057.5</v>
      </c>
      <c r="EM261">
        <v>2.0346</v>
      </c>
      <c r="EN261">
        <v>2.00015</v>
      </c>
      <c r="EO261">
        <v>0.089258</v>
      </c>
      <c r="EP261">
        <v>0</v>
      </c>
      <c r="EQ261">
        <v>25.4275</v>
      </c>
      <c r="ER261">
        <v>999.9</v>
      </c>
      <c r="ES261">
        <v>67.5</v>
      </c>
      <c r="ET261">
        <v>27.4</v>
      </c>
      <c r="EU261">
        <v>24.4823</v>
      </c>
      <c r="EV261">
        <v>60.6426</v>
      </c>
      <c r="EW261">
        <v>31.851</v>
      </c>
      <c r="EX261">
        <v>1</v>
      </c>
      <c r="EY261">
        <v>0.294665</v>
      </c>
      <c r="EZ261">
        <v>0.36524</v>
      </c>
      <c r="FA261">
        <v>20.2822</v>
      </c>
      <c r="FB261">
        <v>5.18719</v>
      </c>
      <c r="FC261">
        <v>11.9441</v>
      </c>
      <c r="FD261">
        <v>4.95565</v>
      </c>
      <c r="FE261">
        <v>3.285</v>
      </c>
      <c r="FF261">
        <v>9999</v>
      </c>
      <c r="FG261">
        <v>9999</v>
      </c>
      <c r="FH261">
        <v>9999</v>
      </c>
      <c r="FI261">
        <v>999.9</v>
      </c>
      <c r="FJ261">
        <v>1.86127</v>
      </c>
      <c r="FK261">
        <v>1.86264</v>
      </c>
      <c r="FL261">
        <v>1.86005</v>
      </c>
      <c r="FM261">
        <v>1.85837</v>
      </c>
      <c r="FN261">
        <v>1.86216</v>
      </c>
      <c r="FO261">
        <v>1.85893</v>
      </c>
      <c r="FP261">
        <v>1.85791</v>
      </c>
      <c r="FQ261">
        <v>1.86081</v>
      </c>
      <c r="FR261">
        <v>0</v>
      </c>
      <c r="FS261">
        <v>0</v>
      </c>
      <c r="FT261">
        <v>0</v>
      </c>
      <c r="FU261">
        <v>4.5</v>
      </c>
      <c r="FV261" t="s">
        <v>361</v>
      </c>
      <c r="FW261" t="s">
        <v>362</v>
      </c>
      <c r="FX261" t="s">
        <v>363</v>
      </c>
      <c r="FY261" t="s">
        <v>364</v>
      </c>
      <c r="FZ261" t="s">
        <v>364</v>
      </c>
      <c r="GA261" t="s">
        <v>363</v>
      </c>
      <c r="GB261">
        <v>0</v>
      </c>
      <c r="GC261">
        <v>100</v>
      </c>
      <c r="GD261">
        <v>100</v>
      </c>
      <c r="GE261">
        <v>-0.361</v>
      </c>
      <c r="GF261">
        <v>0.2972</v>
      </c>
      <c r="GG261">
        <v>-1.589593225013521</v>
      </c>
      <c r="GH261">
        <v>0.00192992804097616</v>
      </c>
      <c r="GI261">
        <v>3.244687122451424E-06</v>
      </c>
      <c r="GJ261">
        <v>-2.087531120305573E-09</v>
      </c>
      <c r="GK261">
        <v>0.05776174702018427</v>
      </c>
      <c r="GL261">
        <v>0.005089068596103195</v>
      </c>
      <c r="GM261">
        <v>0.0003257216593697226</v>
      </c>
      <c r="GN261">
        <v>-1.562898368296355E-06</v>
      </c>
      <c r="GO261">
        <v>0</v>
      </c>
      <c r="GP261">
        <v>1257</v>
      </c>
      <c r="GQ261">
        <v>1</v>
      </c>
      <c r="GR261">
        <v>31</v>
      </c>
      <c r="GS261">
        <v>274</v>
      </c>
      <c r="GT261">
        <v>274</v>
      </c>
      <c r="GU261">
        <v>1.07788</v>
      </c>
      <c r="GV261">
        <v>2.38037</v>
      </c>
      <c r="GW261">
        <v>1.44775</v>
      </c>
      <c r="GX261">
        <v>2.20337</v>
      </c>
      <c r="GY261">
        <v>1.44653</v>
      </c>
      <c r="GZ261">
        <v>2.38403</v>
      </c>
      <c r="HA261">
        <v>33.244</v>
      </c>
      <c r="HB261">
        <v>14.7012</v>
      </c>
      <c r="HC261">
        <v>18</v>
      </c>
      <c r="HD261">
        <v>531.823</v>
      </c>
      <c r="HE261">
        <v>522.975</v>
      </c>
      <c r="HF261">
        <v>24.9996</v>
      </c>
      <c r="HG261">
        <v>30.7493</v>
      </c>
      <c r="HH261">
        <v>30.0001</v>
      </c>
      <c r="HI261">
        <v>31.1068</v>
      </c>
      <c r="HJ261">
        <v>31.1117</v>
      </c>
      <c r="HK261">
        <v>21.5606</v>
      </c>
      <c r="HL261">
        <v>20.3331</v>
      </c>
      <c r="HM261">
        <v>100</v>
      </c>
      <c r="HN261">
        <v>25</v>
      </c>
      <c r="HO261">
        <v>420</v>
      </c>
      <c r="HP261">
        <v>21.5</v>
      </c>
      <c r="HQ261">
        <v>103.139</v>
      </c>
      <c r="HR261">
        <v>102.016</v>
      </c>
    </row>
    <row r="262" spans="1:226">
      <c r="A262">
        <v>244</v>
      </c>
      <c r="B262">
        <v>1774682768.5</v>
      </c>
      <c r="C262">
        <v>1022.5</v>
      </c>
      <c r="D262" t="s">
        <v>850</v>
      </c>
      <c r="E262" t="s">
        <v>851</v>
      </c>
      <c r="F262">
        <v>5</v>
      </c>
      <c r="I262">
        <v>1774682765.6</v>
      </c>
      <c r="J262">
        <f>(K262)/1000</f>
        <v>0</v>
      </c>
      <c r="K262">
        <f>IF(BF262, AN262, AH262)</f>
        <v>0</v>
      </c>
      <c r="L262">
        <f>IF(BF262, AI262, AG262)</f>
        <v>0</v>
      </c>
      <c r="M262">
        <f>BH262 - IF(AU262&gt;1, L262*BB262*100.0/(AW262), 0)</f>
        <v>0</v>
      </c>
      <c r="N262">
        <f>((T262-J262/2)*M262-L262)/(T262+J262/2)</f>
        <v>0</v>
      </c>
      <c r="O262">
        <f>N262*(BO262+BP262)/1000.0</f>
        <v>0</v>
      </c>
      <c r="P262">
        <f>(BH262 - IF(AU262&gt;1, L262*BB262*100.0/(AW262), 0))*(BO262+BP262)/1000.0</f>
        <v>0</v>
      </c>
      <c r="Q262">
        <f>2.0/((1/S262-1/R262)+SIGN(S262)*SQRT((1/S262-1/R262)*(1/S262-1/R262) + 4*BC262/((BC262+1)*(BC262+1))*(2*1/S262*1/R262-1/R262*1/R262)))</f>
        <v>0</v>
      </c>
      <c r="R262">
        <f>IF(LEFT(BD262,1)&lt;&gt;"0",IF(LEFT(BD262,1)="1",3.0,BE262),$D$5+$E$5*(BV262*BO262/($K$5*1000))+$F$5*(BV262*BO262/($K$5*1000))*MAX(MIN(BB262,$J$5),$I$5)*MAX(MIN(BB262,$J$5),$I$5)+$G$5*MAX(MIN(BB262,$J$5),$I$5)*(BV262*BO262/($K$5*1000))+$H$5*(BV262*BO262/($K$5*1000))*(BV262*BO262/($K$5*1000)))</f>
        <v>0</v>
      </c>
      <c r="S262">
        <f>J262*(1000-(1000*0.61365*exp(17.502*W262/(240.97+W262))/(BO262+BP262)+BJ262)/2)/(1000*0.61365*exp(17.502*W262/(240.97+W262))/(BO262+BP262)-BJ262)</f>
        <v>0</v>
      </c>
      <c r="T262">
        <f>1/((BC262+1)/(Q262/1.6)+1/(R262/1.37)) + BC262/((BC262+1)/(Q262/1.6) + BC262/(R262/1.37))</f>
        <v>0</v>
      </c>
      <c r="U262">
        <f>(AX262*BA262)</f>
        <v>0</v>
      </c>
      <c r="V262">
        <f>(BQ262+(U262+2*0.95*5.67E-8*(((BQ262+$B$9)+273)^4-(BQ262+273)^4)-44100*J262)/(1.84*29.3*R262+8*0.95*5.67E-8*(BQ262+273)^3))</f>
        <v>0</v>
      </c>
      <c r="W262">
        <f>($C$9*BR262+$D$9*BS262+$E$9*V262)</f>
        <v>0</v>
      </c>
      <c r="X262">
        <f>0.61365*exp(17.502*W262/(240.97+W262))</f>
        <v>0</v>
      </c>
      <c r="Y262">
        <f>(Z262/AA262*100)</f>
        <v>0</v>
      </c>
      <c r="Z262">
        <f>BJ262*(BO262+BP262)/1000</f>
        <v>0</v>
      </c>
      <c r="AA262">
        <f>0.61365*exp(17.502*BQ262/(240.97+BQ262))</f>
        <v>0</v>
      </c>
      <c r="AB262">
        <f>(X262-BJ262*(BO262+BP262)/1000)</f>
        <v>0</v>
      </c>
      <c r="AC262">
        <f>(-J262*44100)</f>
        <v>0</v>
      </c>
      <c r="AD262">
        <f>2*29.3*R262*0.92*(BQ262-W262)</f>
        <v>0</v>
      </c>
      <c r="AE262">
        <f>2*0.95*5.67E-8*(((BQ262+$B$9)+273)^4-(W262+273)^4)</f>
        <v>0</v>
      </c>
      <c r="AF262">
        <f>U262+AE262+AC262+AD262</f>
        <v>0</v>
      </c>
      <c r="AG262">
        <f>BN262*AU262*(BI262-BH262*(1000-AU262*BK262)/(1000-AU262*BJ262))/(100*BB262)</f>
        <v>0</v>
      </c>
      <c r="AH262">
        <f>1000*BN262*AU262*(BJ262-BK262)/(100*BB262*(1000-AU262*BJ262))</f>
        <v>0</v>
      </c>
      <c r="AI262">
        <f>(AJ262 - AK262 - BO262*1E3/(8.314*(BQ262+273.15)) * AM262/BN262 * AL262) * BN262/(100*BB262) * (1000 - BK262)/1000</f>
        <v>0</v>
      </c>
      <c r="AJ262">
        <v>429.1983804104921</v>
      </c>
      <c r="AK262">
        <v>428.8081454545454</v>
      </c>
      <c r="AL262">
        <v>-1.823304691254083E-05</v>
      </c>
      <c r="AM262">
        <v>61.35787655002243</v>
      </c>
      <c r="AN262">
        <f>(AP262 - AO262 + BO262*1E3/(8.314*(BQ262+273.15)) * AR262/BN262 * AQ262) * BN262/(100*BB262) * 1000/(1000 - AP262)</f>
        <v>0</v>
      </c>
      <c r="AO262">
        <v>21.51686410139639</v>
      </c>
      <c r="AP262">
        <v>21.49748041958042</v>
      </c>
      <c r="AQ262">
        <v>4.9577860670825E-07</v>
      </c>
      <c r="AR262">
        <v>91.88205700752289</v>
      </c>
      <c r="AS262">
        <v>0</v>
      </c>
      <c r="AT262">
        <v>0</v>
      </c>
      <c r="AU262">
        <f>IF(AS262*$H$15&gt;=AW262,1.0,(AW262/(AW262-AS262*$H$15)))</f>
        <v>0</v>
      </c>
      <c r="AV262">
        <f>(AU262-1)*100</f>
        <v>0</v>
      </c>
      <c r="AW262">
        <f>MAX(0,($B$15+$C$15*BV262)/(1+$D$15*BV262)*BO262/(BQ262+273)*$E$15)</f>
        <v>0</v>
      </c>
      <c r="AX262">
        <f>$B$13*BW262+$C$13*BX262+$F$13*CI262*(1-CL262)</f>
        <v>0</v>
      </c>
      <c r="AY262">
        <f>AX262*AZ262</f>
        <v>0</v>
      </c>
      <c r="AZ262">
        <f>($B$13*$D$11+$C$13*$D$11+$F$13*((CV262+CN262)/MAX(CV262+CN262+CW262, 0.1)*$I$11+CW262/MAX(CV262+CN262+CW262, 0.1)*$J$11))/($B$13+$C$13+$F$13)</f>
        <v>0</v>
      </c>
      <c r="BA262">
        <f>($B$13*$K$11+$C$13*$K$11+$F$13*((CV262+CN262)/MAX(CV262+CN262+CW262, 0.1)*$P$11+CW262/MAX(CV262+CN262+CW262, 0.1)*$Q$11))/($B$13+$C$13+$F$13)</f>
        <v>0</v>
      </c>
      <c r="BB262">
        <v>6</v>
      </c>
      <c r="BC262">
        <v>0.5</v>
      </c>
      <c r="BD262" t="s">
        <v>358</v>
      </c>
      <c r="BE262">
        <v>2</v>
      </c>
      <c r="BF262" t="b">
        <v>1</v>
      </c>
      <c r="BG262">
        <v>1774682765.6</v>
      </c>
      <c r="BH262">
        <v>419.6136</v>
      </c>
      <c r="BI262">
        <v>419.9856</v>
      </c>
      <c r="BJ262">
        <v>21.4977</v>
      </c>
      <c r="BK262">
        <v>21.51717</v>
      </c>
      <c r="BL262">
        <v>419.9751</v>
      </c>
      <c r="BM262">
        <v>21.20054</v>
      </c>
      <c r="BN262">
        <v>499.9627</v>
      </c>
      <c r="BO262">
        <v>101.0211</v>
      </c>
      <c r="BP262">
        <v>0.09992709</v>
      </c>
      <c r="BQ262">
        <v>26.40387</v>
      </c>
      <c r="BR262">
        <v>26.88982</v>
      </c>
      <c r="BS262">
        <v>999.9</v>
      </c>
      <c r="BT262">
        <v>0</v>
      </c>
      <c r="BU262">
        <v>0</v>
      </c>
      <c r="BV262">
        <v>10009.42</v>
      </c>
      <c r="BW262">
        <v>0</v>
      </c>
      <c r="BX262">
        <v>0.3833920000000001</v>
      </c>
      <c r="BY262">
        <v>-0.3719576</v>
      </c>
      <c r="BZ262">
        <v>428.8326</v>
      </c>
      <c r="CA262">
        <v>429.2213</v>
      </c>
      <c r="CB262">
        <v>-0.01949311</v>
      </c>
      <c r="CC262">
        <v>419.9856</v>
      </c>
      <c r="CD262">
        <v>21.51717</v>
      </c>
      <c r="CE262">
        <v>2.171723</v>
      </c>
      <c r="CF262">
        <v>2.173692</v>
      </c>
      <c r="CG262">
        <v>18.75523</v>
      </c>
      <c r="CH262">
        <v>18.76974</v>
      </c>
      <c r="CI262">
        <v>850.0002000000001</v>
      </c>
      <c r="CJ262">
        <v>0</v>
      </c>
      <c r="CK262">
        <v>1</v>
      </c>
      <c r="CL262">
        <v>0</v>
      </c>
      <c r="CM262">
        <v>1.83422</v>
      </c>
      <c r="CN262">
        <v>0</v>
      </c>
      <c r="CO262">
        <v>46.22441999999999</v>
      </c>
      <c r="CP262">
        <v>4348.315</v>
      </c>
      <c r="CQ262">
        <v>36.5</v>
      </c>
      <c r="CR262">
        <v>38.687</v>
      </c>
      <c r="CS262">
        <v>37.6684</v>
      </c>
      <c r="CT262">
        <v>37.312</v>
      </c>
      <c r="CU262">
        <v>36.937</v>
      </c>
      <c r="CV262">
        <v>0</v>
      </c>
      <c r="CW262">
        <v>850</v>
      </c>
      <c r="CX262">
        <v>0</v>
      </c>
      <c r="CY262">
        <v>1774682766.8</v>
      </c>
      <c r="CZ262">
        <v>0</v>
      </c>
      <c r="DA262">
        <v>1774666326.5</v>
      </c>
      <c r="DB262" t="s">
        <v>359</v>
      </c>
      <c r="DC262">
        <v>1774666322</v>
      </c>
      <c r="DD262">
        <v>1774666326.5</v>
      </c>
      <c r="DE262">
        <v>2</v>
      </c>
      <c r="DF262">
        <v>0.343</v>
      </c>
      <c r="DG262">
        <v>-0.026</v>
      </c>
      <c r="DH262">
        <v>-0.36</v>
      </c>
      <c r="DI262">
        <v>0.298</v>
      </c>
      <c r="DJ262">
        <v>420</v>
      </c>
      <c r="DK262">
        <v>22</v>
      </c>
      <c r="DL262">
        <v>0.17</v>
      </c>
      <c r="DM262">
        <v>0.02</v>
      </c>
      <c r="DN262">
        <v>-0.3777838780487805</v>
      </c>
      <c r="DO262">
        <v>0.05027395818815285</v>
      </c>
      <c r="DP262">
        <v>0.03634036313307373</v>
      </c>
      <c r="DQ262">
        <v>1</v>
      </c>
      <c r="DR262">
        <v>-0.01896319024390244</v>
      </c>
      <c r="DS262">
        <v>-0.002214131707317072</v>
      </c>
      <c r="DT262">
        <v>0.0005089062023906249</v>
      </c>
      <c r="DU262">
        <v>1</v>
      </c>
      <c r="DV262">
        <v>2</v>
      </c>
      <c r="DW262">
        <v>2</v>
      </c>
      <c r="DX262" t="s">
        <v>360</v>
      </c>
      <c r="DY262">
        <v>3.13048</v>
      </c>
      <c r="DZ262">
        <v>2.80654</v>
      </c>
      <c r="EA262">
        <v>0.0997446</v>
      </c>
      <c r="EB262">
        <v>0.0994612</v>
      </c>
      <c r="EC262">
        <v>0.105831</v>
      </c>
      <c r="ED262">
        <v>0.105586</v>
      </c>
      <c r="EE262">
        <v>21148</v>
      </c>
      <c r="EF262">
        <v>27417.5</v>
      </c>
      <c r="EG262">
        <v>26446.1</v>
      </c>
      <c r="EH262">
        <v>32998.4</v>
      </c>
      <c r="EI262">
        <v>34928.9</v>
      </c>
      <c r="EJ262">
        <v>40308.3</v>
      </c>
      <c r="EK262">
        <v>41094.3</v>
      </c>
      <c r="EL262">
        <v>46057.4</v>
      </c>
      <c r="EM262">
        <v>2.03475</v>
      </c>
      <c r="EN262">
        <v>1.99985</v>
      </c>
      <c r="EO262">
        <v>0.08929520000000001</v>
      </c>
      <c r="EP262">
        <v>0</v>
      </c>
      <c r="EQ262">
        <v>25.4227</v>
      </c>
      <c r="ER262">
        <v>999.9</v>
      </c>
      <c r="ES262">
        <v>67.5</v>
      </c>
      <c r="ET262">
        <v>27.4</v>
      </c>
      <c r="EU262">
        <v>24.4821</v>
      </c>
      <c r="EV262">
        <v>60.8426</v>
      </c>
      <c r="EW262">
        <v>31.855</v>
      </c>
      <c r="EX262">
        <v>1</v>
      </c>
      <c r="EY262">
        <v>0.294441</v>
      </c>
      <c r="EZ262">
        <v>0.363755</v>
      </c>
      <c r="FA262">
        <v>20.2822</v>
      </c>
      <c r="FB262">
        <v>5.18734</v>
      </c>
      <c r="FC262">
        <v>11.9441</v>
      </c>
      <c r="FD262">
        <v>4.9556</v>
      </c>
      <c r="FE262">
        <v>3.285</v>
      </c>
      <c r="FF262">
        <v>9999</v>
      </c>
      <c r="FG262">
        <v>9999</v>
      </c>
      <c r="FH262">
        <v>9999</v>
      </c>
      <c r="FI262">
        <v>999.9</v>
      </c>
      <c r="FJ262">
        <v>1.86127</v>
      </c>
      <c r="FK262">
        <v>1.86264</v>
      </c>
      <c r="FL262">
        <v>1.86005</v>
      </c>
      <c r="FM262">
        <v>1.85837</v>
      </c>
      <c r="FN262">
        <v>1.86217</v>
      </c>
      <c r="FO262">
        <v>1.85893</v>
      </c>
      <c r="FP262">
        <v>1.85791</v>
      </c>
      <c r="FQ262">
        <v>1.86081</v>
      </c>
      <c r="FR262">
        <v>0</v>
      </c>
      <c r="FS262">
        <v>0</v>
      </c>
      <c r="FT262">
        <v>0</v>
      </c>
      <c r="FU262">
        <v>4.5</v>
      </c>
      <c r="FV262" t="s">
        <v>361</v>
      </c>
      <c r="FW262" t="s">
        <v>362</v>
      </c>
      <c r="FX262" t="s">
        <v>363</v>
      </c>
      <c r="FY262" t="s">
        <v>364</v>
      </c>
      <c r="FZ262" t="s">
        <v>364</v>
      </c>
      <c r="GA262" t="s">
        <v>363</v>
      </c>
      <c r="GB262">
        <v>0</v>
      </c>
      <c r="GC262">
        <v>100</v>
      </c>
      <c r="GD262">
        <v>100</v>
      </c>
      <c r="GE262">
        <v>-0.362</v>
      </c>
      <c r="GF262">
        <v>0.2972</v>
      </c>
      <c r="GG262">
        <v>-1.589593225013521</v>
      </c>
      <c r="GH262">
        <v>0.00192992804097616</v>
      </c>
      <c r="GI262">
        <v>3.244687122451424E-06</v>
      </c>
      <c r="GJ262">
        <v>-2.087531120305573E-09</v>
      </c>
      <c r="GK262">
        <v>0.05776174702018427</v>
      </c>
      <c r="GL262">
        <v>0.005089068596103195</v>
      </c>
      <c r="GM262">
        <v>0.0003257216593697226</v>
      </c>
      <c r="GN262">
        <v>-1.562898368296355E-06</v>
      </c>
      <c r="GO262">
        <v>0</v>
      </c>
      <c r="GP262">
        <v>1257</v>
      </c>
      <c r="GQ262">
        <v>1</v>
      </c>
      <c r="GR262">
        <v>31</v>
      </c>
      <c r="GS262">
        <v>274.1</v>
      </c>
      <c r="GT262">
        <v>274</v>
      </c>
      <c r="GU262">
        <v>1.07788</v>
      </c>
      <c r="GV262">
        <v>2.38159</v>
      </c>
      <c r="GW262">
        <v>1.44775</v>
      </c>
      <c r="GX262">
        <v>2.20337</v>
      </c>
      <c r="GY262">
        <v>1.44653</v>
      </c>
      <c r="GZ262">
        <v>2.35474</v>
      </c>
      <c r="HA262">
        <v>33.2216</v>
      </c>
      <c r="HB262">
        <v>14.6924</v>
      </c>
      <c r="HC262">
        <v>18</v>
      </c>
      <c r="HD262">
        <v>531.927</v>
      </c>
      <c r="HE262">
        <v>522.771</v>
      </c>
      <c r="HF262">
        <v>24.9996</v>
      </c>
      <c r="HG262">
        <v>30.7493</v>
      </c>
      <c r="HH262">
        <v>30.0001</v>
      </c>
      <c r="HI262">
        <v>31.1079</v>
      </c>
      <c r="HJ262">
        <v>31.1117</v>
      </c>
      <c r="HK262">
        <v>21.5607</v>
      </c>
      <c r="HL262">
        <v>20.3331</v>
      </c>
      <c r="HM262">
        <v>100</v>
      </c>
      <c r="HN262">
        <v>25</v>
      </c>
      <c r="HO262">
        <v>420</v>
      </c>
      <c r="HP262">
        <v>21.5</v>
      </c>
      <c r="HQ262">
        <v>103.139</v>
      </c>
      <c r="HR262">
        <v>102.015</v>
      </c>
    </row>
    <row r="263" spans="1:226">
      <c r="A263">
        <v>245</v>
      </c>
      <c r="B263">
        <v>1774682772.5</v>
      </c>
      <c r="C263">
        <v>1026.5</v>
      </c>
      <c r="D263" t="s">
        <v>852</v>
      </c>
      <c r="E263" t="s">
        <v>853</v>
      </c>
      <c r="F263">
        <v>5</v>
      </c>
      <c r="I263">
        <v>1774682769.6</v>
      </c>
      <c r="J263">
        <f>(K263)/1000</f>
        <v>0</v>
      </c>
      <c r="K263">
        <f>IF(BF263, AN263, AH263)</f>
        <v>0</v>
      </c>
      <c r="L263">
        <f>IF(BF263, AI263, AG263)</f>
        <v>0</v>
      </c>
      <c r="M263">
        <f>BH263 - IF(AU263&gt;1, L263*BB263*100.0/(AW263), 0)</f>
        <v>0</v>
      </c>
      <c r="N263">
        <f>((T263-J263/2)*M263-L263)/(T263+J263/2)</f>
        <v>0</v>
      </c>
      <c r="O263">
        <f>N263*(BO263+BP263)/1000.0</f>
        <v>0</v>
      </c>
      <c r="P263">
        <f>(BH263 - IF(AU263&gt;1, L263*BB263*100.0/(AW263), 0))*(BO263+BP263)/1000.0</f>
        <v>0</v>
      </c>
      <c r="Q263">
        <f>2.0/((1/S263-1/R263)+SIGN(S263)*SQRT((1/S263-1/R263)*(1/S263-1/R263) + 4*BC263/((BC263+1)*(BC263+1))*(2*1/S263*1/R263-1/R263*1/R263)))</f>
        <v>0</v>
      </c>
      <c r="R263">
        <f>IF(LEFT(BD263,1)&lt;&gt;"0",IF(LEFT(BD263,1)="1",3.0,BE263),$D$5+$E$5*(BV263*BO263/($K$5*1000))+$F$5*(BV263*BO263/($K$5*1000))*MAX(MIN(BB263,$J$5),$I$5)*MAX(MIN(BB263,$J$5),$I$5)+$G$5*MAX(MIN(BB263,$J$5),$I$5)*(BV263*BO263/($K$5*1000))+$H$5*(BV263*BO263/($K$5*1000))*(BV263*BO263/($K$5*1000)))</f>
        <v>0</v>
      </c>
      <c r="S263">
        <f>J263*(1000-(1000*0.61365*exp(17.502*W263/(240.97+W263))/(BO263+BP263)+BJ263)/2)/(1000*0.61365*exp(17.502*W263/(240.97+W263))/(BO263+BP263)-BJ263)</f>
        <v>0</v>
      </c>
      <c r="T263">
        <f>1/((BC263+1)/(Q263/1.6)+1/(R263/1.37)) + BC263/((BC263+1)/(Q263/1.6) + BC263/(R263/1.37))</f>
        <v>0</v>
      </c>
      <c r="U263">
        <f>(AX263*BA263)</f>
        <v>0</v>
      </c>
      <c r="V263">
        <f>(BQ263+(U263+2*0.95*5.67E-8*(((BQ263+$B$9)+273)^4-(BQ263+273)^4)-44100*J263)/(1.84*29.3*R263+8*0.95*5.67E-8*(BQ263+273)^3))</f>
        <v>0</v>
      </c>
      <c r="W263">
        <f>($C$9*BR263+$D$9*BS263+$E$9*V263)</f>
        <v>0</v>
      </c>
      <c r="X263">
        <f>0.61365*exp(17.502*W263/(240.97+W263))</f>
        <v>0</v>
      </c>
      <c r="Y263">
        <f>(Z263/AA263*100)</f>
        <v>0</v>
      </c>
      <c r="Z263">
        <f>BJ263*(BO263+BP263)/1000</f>
        <v>0</v>
      </c>
      <c r="AA263">
        <f>0.61365*exp(17.502*BQ263/(240.97+BQ263))</f>
        <v>0</v>
      </c>
      <c r="AB263">
        <f>(X263-BJ263*(BO263+BP263)/1000)</f>
        <v>0</v>
      </c>
      <c r="AC263">
        <f>(-J263*44100)</f>
        <v>0</v>
      </c>
      <c r="AD263">
        <f>2*29.3*R263*0.92*(BQ263-W263)</f>
        <v>0</v>
      </c>
      <c r="AE263">
        <f>2*0.95*5.67E-8*(((BQ263+$B$9)+273)^4-(W263+273)^4)</f>
        <v>0</v>
      </c>
      <c r="AF263">
        <f>U263+AE263+AC263+AD263</f>
        <v>0</v>
      </c>
      <c r="AG263">
        <f>BN263*AU263*(BI263-BH263*(1000-AU263*BK263)/(1000-AU263*BJ263))/(100*BB263)</f>
        <v>0</v>
      </c>
      <c r="AH263">
        <f>1000*BN263*AU263*(BJ263-BK263)/(100*BB263*(1000-AU263*BJ263))</f>
        <v>0</v>
      </c>
      <c r="AI263">
        <f>(AJ263 - AK263 - BO263*1E3/(8.314*(BQ263+273.15)) * AM263/BN263 * AL263) * BN263/(100*BB263) * (1000 - BK263)/1000</f>
        <v>0</v>
      </c>
      <c r="AJ263">
        <v>429.2393308269298</v>
      </c>
      <c r="AK263">
        <v>428.875006060606</v>
      </c>
      <c r="AL263">
        <v>2.790314889032112E-05</v>
      </c>
      <c r="AM263">
        <v>61.35787655002243</v>
      </c>
      <c r="AN263">
        <f>(AP263 - AO263 + BO263*1E3/(8.314*(BQ263+273.15)) * AR263/BN263 * AQ263) * BN263/(100*BB263) * 1000/(1000 - AP263)</f>
        <v>0</v>
      </c>
      <c r="AO263">
        <v>21.51678954640952</v>
      </c>
      <c r="AP263">
        <v>21.49863916083917</v>
      </c>
      <c r="AQ263">
        <v>5.17092016034584E-07</v>
      </c>
      <c r="AR263">
        <v>91.88205700752289</v>
      </c>
      <c r="AS263">
        <v>0</v>
      </c>
      <c r="AT263">
        <v>0</v>
      </c>
      <c r="AU263">
        <f>IF(AS263*$H$15&gt;=AW263,1.0,(AW263/(AW263-AS263*$H$15)))</f>
        <v>0</v>
      </c>
      <c r="AV263">
        <f>(AU263-1)*100</f>
        <v>0</v>
      </c>
      <c r="AW263">
        <f>MAX(0,($B$15+$C$15*BV263)/(1+$D$15*BV263)*BO263/(BQ263+273)*$E$15)</f>
        <v>0</v>
      </c>
      <c r="AX263">
        <f>$B$13*BW263+$C$13*BX263+$F$13*CI263*(1-CL263)</f>
        <v>0</v>
      </c>
      <c r="AY263">
        <f>AX263*AZ263</f>
        <v>0</v>
      </c>
      <c r="AZ263">
        <f>($B$13*$D$11+$C$13*$D$11+$F$13*((CV263+CN263)/MAX(CV263+CN263+CW263, 0.1)*$I$11+CW263/MAX(CV263+CN263+CW263, 0.1)*$J$11))/($B$13+$C$13+$F$13)</f>
        <v>0</v>
      </c>
      <c r="BA263">
        <f>($B$13*$K$11+$C$13*$K$11+$F$13*((CV263+CN263)/MAX(CV263+CN263+CW263, 0.1)*$P$11+CW263/MAX(CV263+CN263+CW263, 0.1)*$Q$11))/($B$13+$C$13+$F$13)</f>
        <v>0</v>
      </c>
      <c r="BB263">
        <v>6</v>
      </c>
      <c r="BC263">
        <v>0.5</v>
      </c>
      <c r="BD263" t="s">
        <v>358</v>
      </c>
      <c r="BE263">
        <v>2</v>
      </c>
      <c r="BF263" t="b">
        <v>1</v>
      </c>
      <c r="BG263">
        <v>1774682769.6</v>
      </c>
      <c r="BH263">
        <v>419.6204000000001</v>
      </c>
      <c r="BI263">
        <v>419.9954</v>
      </c>
      <c r="BJ263">
        <v>21.49801</v>
      </c>
      <c r="BK263">
        <v>21.51743</v>
      </c>
      <c r="BL263">
        <v>419.9818999999999</v>
      </c>
      <c r="BM263">
        <v>21.20084</v>
      </c>
      <c r="BN263">
        <v>500.0302</v>
      </c>
      <c r="BO263">
        <v>101.0213</v>
      </c>
      <c r="BP263">
        <v>0.1001174</v>
      </c>
      <c r="BQ263">
        <v>26.39883</v>
      </c>
      <c r="BR263">
        <v>26.88529</v>
      </c>
      <c r="BS263">
        <v>999.9</v>
      </c>
      <c r="BT263">
        <v>0</v>
      </c>
      <c r="BU263">
        <v>0</v>
      </c>
      <c r="BV263">
        <v>9988.992999999999</v>
      </c>
      <c r="BW263">
        <v>0</v>
      </c>
      <c r="BX263">
        <v>0.3833920000000001</v>
      </c>
      <c r="BY263">
        <v>-0.374884</v>
      </c>
      <c r="BZ263">
        <v>428.8398</v>
      </c>
      <c r="CA263">
        <v>429.2313</v>
      </c>
      <c r="CB263">
        <v>-0.01942444</v>
      </c>
      <c r="CC263">
        <v>419.9954</v>
      </c>
      <c r="CD263">
        <v>21.51743</v>
      </c>
      <c r="CE263">
        <v>2.171761</v>
      </c>
      <c r="CF263">
        <v>2.173723</v>
      </c>
      <c r="CG263">
        <v>18.75552</v>
      </c>
      <c r="CH263">
        <v>18.76994</v>
      </c>
      <c r="CI263">
        <v>849.9974</v>
      </c>
      <c r="CJ263">
        <v>0</v>
      </c>
      <c r="CK263">
        <v>1</v>
      </c>
      <c r="CL263">
        <v>0</v>
      </c>
      <c r="CM263">
        <v>1.835</v>
      </c>
      <c r="CN263">
        <v>0</v>
      </c>
      <c r="CO263">
        <v>46.17606</v>
      </c>
      <c r="CP263">
        <v>4348.3</v>
      </c>
      <c r="CQ263">
        <v>36.4811</v>
      </c>
      <c r="CR263">
        <v>38.687</v>
      </c>
      <c r="CS263">
        <v>37.625</v>
      </c>
      <c r="CT263">
        <v>37.312</v>
      </c>
      <c r="CU263">
        <v>36.9184</v>
      </c>
      <c r="CV263">
        <v>0</v>
      </c>
      <c r="CW263">
        <v>849.9979999999999</v>
      </c>
      <c r="CX263">
        <v>0</v>
      </c>
      <c r="CY263">
        <v>1774682771</v>
      </c>
      <c r="CZ263">
        <v>0</v>
      </c>
      <c r="DA263">
        <v>1774666326.5</v>
      </c>
      <c r="DB263" t="s">
        <v>359</v>
      </c>
      <c r="DC263">
        <v>1774666322</v>
      </c>
      <c r="DD263">
        <v>1774666326.5</v>
      </c>
      <c r="DE263">
        <v>2</v>
      </c>
      <c r="DF263">
        <v>0.343</v>
      </c>
      <c r="DG263">
        <v>-0.026</v>
      </c>
      <c r="DH263">
        <v>-0.36</v>
      </c>
      <c r="DI263">
        <v>0.298</v>
      </c>
      <c r="DJ263">
        <v>420</v>
      </c>
      <c r="DK263">
        <v>22</v>
      </c>
      <c r="DL263">
        <v>0.17</v>
      </c>
      <c r="DM263">
        <v>0.02</v>
      </c>
      <c r="DN263">
        <v>-0.3807396499999999</v>
      </c>
      <c r="DO263">
        <v>0.076037335834897</v>
      </c>
      <c r="DP263">
        <v>0.03653162284962851</v>
      </c>
      <c r="DQ263">
        <v>1</v>
      </c>
      <c r="DR263">
        <v>-0.019017505</v>
      </c>
      <c r="DS263">
        <v>-0.002505012382739187</v>
      </c>
      <c r="DT263">
        <v>0.0005387985342175681</v>
      </c>
      <c r="DU263">
        <v>1</v>
      </c>
      <c r="DV263">
        <v>2</v>
      </c>
      <c r="DW263">
        <v>2</v>
      </c>
      <c r="DX263" t="s">
        <v>360</v>
      </c>
      <c r="DY263">
        <v>3.13047</v>
      </c>
      <c r="DZ263">
        <v>2.80642</v>
      </c>
      <c r="EA263">
        <v>0.09975680000000001</v>
      </c>
      <c r="EB263">
        <v>0.0994666</v>
      </c>
      <c r="EC263">
        <v>0.105835</v>
      </c>
      <c r="ED263">
        <v>0.105595</v>
      </c>
      <c r="EE263">
        <v>21147.9</v>
      </c>
      <c r="EF263">
        <v>27417.1</v>
      </c>
      <c r="EG263">
        <v>26446.2</v>
      </c>
      <c r="EH263">
        <v>32998.2</v>
      </c>
      <c r="EI263">
        <v>34928.8</v>
      </c>
      <c r="EJ263">
        <v>40307.6</v>
      </c>
      <c r="EK263">
        <v>41094.4</v>
      </c>
      <c r="EL263">
        <v>46057.1</v>
      </c>
      <c r="EM263">
        <v>2.03475</v>
      </c>
      <c r="EN263">
        <v>1.99993</v>
      </c>
      <c r="EO263">
        <v>0.0896491</v>
      </c>
      <c r="EP263">
        <v>0</v>
      </c>
      <c r="EQ263">
        <v>25.4179</v>
      </c>
      <c r="ER263">
        <v>999.9</v>
      </c>
      <c r="ES263">
        <v>67.5</v>
      </c>
      <c r="ET263">
        <v>27.4</v>
      </c>
      <c r="EU263">
        <v>24.4832</v>
      </c>
      <c r="EV263">
        <v>61.0426</v>
      </c>
      <c r="EW263">
        <v>31.7949</v>
      </c>
      <c r="EX263">
        <v>1</v>
      </c>
      <c r="EY263">
        <v>0.29466</v>
      </c>
      <c r="EZ263">
        <v>0.36256</v>
      </c>
      <c r="FA263">
        <v>20.2822</v>
      </c>
      <c r="FB263">
        <v>5.18734</v>
      </c>
      <c r="FC263">
        <v>11.9441</v>
      </c>
      <c r="FD263">
        <v>4.95585</v>
      </c>
      <c r="FE263">
        <v>3.285</v>
      </c>
      <c r="FF263">
        <v>9999</v>
      </c>
      <c r="FG263">
        <v>9999</v>
      </c>
      <c r="FH263">
        <v>9999</v>
      </c>
      <c r="FI263">
        <v>999.9</v>
      </c>
      <c r="FJ263">
        <v>1.86127</v>
      </c>
      <c r="FK263">
        <v>1.86264</v>
      </c>
      <c r="FL263">
        <v>1.86005</v>
      </c>
      <c r="FM263">
        <v>1.85837</v>
      </c>
      <c r="FN263">
        <v>1.86217</v>
      </c>
      <c r="FO263">
        <v>1.85891</v>
      </c>
      <c r="FP263">
        <v>1.85791</v>
      </c>
      <c r="FQ263">
        <v>1.86081</v>
      </c>
      <c r="FR263">
        <v>0</v>
      </c>
      <c r="FS263">
        <v>0</v>
      </c>
      <c r="FT263">
        <v>0</v>
      </c>
      <c r="FU263">
        <v>4.5</v>
      </c>
      <c r="FV263" t="s">
        <v>361</v>
      </c>
      <c r="FW263" t="s">
        <v>362</v>
      </c>
      <c r="FX263" t="s">
        <v>363</v>
      </c>
      <c r="FY263" t="s">
        <v>364</v>
      </c>
      <c r="FZ263" t="s">
        <v>364</v>
      </c>
      <c r="GA263" t="s">
        <v>363</v>
      </c>
      <c r="GB263">
        <v>0</v>
      </c>
      <c r="GC263">
        <v>100</v>
      </c>
      <c r="GD263">
        <v>100</v>
      </c>
      <c r="GE263">
        <v>-0.361</v>
      </c>
      <c r="GF263">
        <v>0.2972</v>
      </c>
      <c r="GG263">
        <v>-1.589593225013521</v>
      </c>
      <c r="GH263">
        <v>0.00192992804097616</v>
      </c>
      <c r="GI263">
        <v>3.244687122451424E-06</v>
      </c>
      <c r="GJ263">
        <v>-2.087531120305573E-09</v>
      </c>
      <c r="GK263">
        <v>0.05776174702018427</v>
      </c>
      <c r="GL263">
        <v>0.005089068596103195</v>
      </c>
      <c r="GM263">
        <v>0.0003257216593697226</v>
      </c>
      <c r="GN263">
        <v>-1.562898368296355E-06</v>
      </c>
      <c r="GO263">
        <v>0</v>
      </c>
      <c r="GP263">
        <v>1257</v>
      </c>
      <c r="GQ263">
        <v>1</v>
      </c>
      <c r="GR263">
        <v>31</v>
      </c>
      <c r="GS263">
        <v>274.2</v>
      </c>
      <c r="GT263">
        <v>274.1</v>
      </c>
      <c r="GU263">
        <v>1.07788</v>
      </c>
      <c r="GV263">
        <v>2.39502</v>
      </c>
      <c r="GW263">
        <v>1.44775</v>
      </c>
      <c r="GX263">
        <v>2.20215</v>
      </c>
      <c r="GY263">
        <v>1.44653</v>
      </c>
      <c r="GZ263">
        <v>2.35229</v>
      </c>
      <c r="HA263">
        <v>33.244</v>
      </c>
      <c r="HB263">
        <v>14.6924</v>
      </c>
      <c r="HC263">
        <v>18</v>
      </c>
      <c r="HD263">
        <v>531.927</v>
      </c>
      <c r="HE263">
        <v>522.841</v>
      </c>
      <c r="HF263">
        <v>24.9996</v>
      </c>
      <c r="HG263">
        <v>30.7493</v>
      </c>
      <c r="HH263">
        <v>30.0001</v>
      </c>
      <c r="HI263">
        <v>31.1079</v>
      </c>
      <c r="HJ263">
        <v>31.1139</v>
      </c>
      <c r="HK263">
        <v>21.5594</v>
      </c>
      <c r="HL263">
        <v>20.3331</v>
      </c>
      <c r="HM263">
        <v>100</v>
      </c>
      <c r="HN263">
        <v>25</v>
      </c>
      <c r="HO263">
        <v>420</v>
      </c>
      <c r="HP263">
        <v>21.5</v>
      </c>
      <c r="HQ263">
        <v>103.139</v>
      </c>
      <c r="HR263">
        <v>102.015</v>
      </c>
    </row>
    <row r="264" spans="1:226">
      <c r="A264">
        <v>246</v>
      </c>
      <c r="B264">
        <v>1774682776.5</v>
      </c>
      <c r="C264">
        <v>1030.5</v>
      </c>
      <c r="D264" t="s">
        <v>854</v>
      </c>
      <c r="E264" t="s">
        <v>855</v>
      </c>
      <c r="F264">
        <v>5</v>
      </c>
      <c r="I264">
        <v>1774682773.6</v>
      </c>
      <c r="J264">
        <f>(K264)/1000</f>
        <v>0</v>
      </c>
      <c r="K264">
        <f>IF(BF264, AN264, AH264)</f>
        <v>0</v>
      </c>
      <c r="L264">
        <f>IF(BF264, AI264, AG264)</f>
        <v>0</v>
      </c>
      <c r="M264">
        <f>BH264 - IF(AU264&gt;1, L264*BB264*100.0/(AW264), 0)</f>
        <v>0</v>
      </c>
      <c r="N264">
        <f>((T264-J264/2)*M264-L264)/(T264+J264/2)</f>
        <v>0</v>
      </c>
      <c r="O264">
        <f>N264*(BO264+BP264)/1000.0</f>
        <v>0</v>
      </c>
      <c r="P264">
        <f>(BH264 - IF(AU264&gt;1, L264*BB264*100.0/(AW264), 0))*(BO264+BP264)/1000.0</f>
        <v>0</v>
      </c>
      <c r="Q264">
        <f>2.0/((1/S264-1/R264)+SIGN(S264)*SQRT((1/S264-1/R264)*(1/S264-1/R264) + 4*BC264/((BC264+1)*(BC264+1))*(2*1/S264*1/R264-1/R264*1/R264)))</f>
        <v>0</v>
      </c>
      <c r="R264">
        <f>IF(LEFT(BD264,1)&lt;&gt;"0",IF(LEFT(BD264,1)="1",3.0,BE264),$D$5+$E$5*(BV264*BO264/($K$5*1000))+$F$5*(BV264*BO264/($K$5*1000))*MAX(MIN(BB264,$J$5),$I$5)*MAX(MIN(BB264,$J$5),$I$5)+$G$5*MAX(MIN(BB264,$J$5),$I$5)*(BV264*BO264/($K$5*1000))+$H$5*(BV264*BO264/($K$5*1000))*(BV264*BO264/($K$5*1000)))</f>
        <v>0</v>
      </c>
      <c r="S264">
        <f>J264*(1000-(1000*0.61365*exp(17.502*W264/(240.97+W264))/(BO264+BP264)+BJ264)/2)/(1000*0.61365*exp(17.502*W264/(240.97+W264))/(BO264+BP264)-BJ264)</f>
        <v>0</v>
      </c>
      <c r="T264">
        <f>1/((BC264+1)/(Q264/1.6)+1/(R264/1.37)) + BC264/((BC264+1)/(Q264/1.6) + BC264/(R264/1.37))</f>
        <v>0</v>
      </c>
      <c r="U264">
        <f>(AX264*BA264)</f>
        <v>0</v>
      </c>
      <c r="V264">
        <f>(BQ264+(U264+2*0.95*5.67E-8*(((BQ264+$B$9)+273)^4-(BQ264+273)^4)-44100*J264)/(1.84*29.3*R264+8*0.95*5.67E-8*(BQ264+273)^3))</f>
        <v>0</v>
      </c>
      <c r="W264">
        <f>($C$9*BR264+$D$9*BS264+$E$9*V264)</f>
        <v>0</v>
      </c>
      <c r="X264">
        <f>0.61365*exp(17.502*W264/(240.97+W264))</f>
        <v>0</v>
      </c>
      <c r="Y264">
        <f>(Z264/AA264*100)</f>
        <v>0</v>
      </c>
      <c r="Z264">
        <f>BJ264*(BO264+BP264)/1000</f>
        <v>0</v>
      </c>
      <c r="AA264">
        <f>0.61365*exp(17.502*BQ264/(240.97+BQ264))</f>
        <v>0</v>
      </c>
      <c r="AB264">
        <f>(X264-BJ264*(BO264+BP264)/1000)</f>
        <v>0</v>
      </c>
      <c r="AC264">
        <f>(-J264*44100)</f>
        <v>0</v>
      </c>
      <c r="AD264">
        <f>2*29.3*R264*0.92*(BQ264-W264)</f>
        <v>0</v>
      </c>
      <c r="AE264">
        <f>2*0.95*5.67E-8*(((BQ264+$B$9)+273)^4-(W264+273)^4)</f>
        <v>0</v>
      </c>
      <c r="AF264">
        <f>U264+AE264+AC264+AD264</f>
        <v>0</v>
      </c>
      <c r="AG264">
        <f>BN264*AU264*(BI264-BH264*(1000-AU264*BK264)/(1000-AU264*BJ264))/(100*BB264)</f>
        <v>0</v>
      </c>
      <c r="AH264">
        <f>1000*BN264*AU264*(BJ264-BK264)/(100*BB264*(1000-AU264*BJ264))</f>
        <v>0</v>
      </c>
      <c r="AI264">
        <f>(AJ264 - AK264 - BO264*1E3/(8.314*(BQ264+273.15)) * AM264/BN264 * AL264) * BN264/(100*BB264) * (1000 - BK264)/1000</f>
        <v>0</v>
      </c>
      <c r="AJ264">
        <v>429.2721894702564</v>
      </c>
      <c r="AK264">
        <v>428.8697454545452</v>
      </c>
      <c r="AL264">
        <v>-1.32582248023802E-06</v>
      </c>
      <c r="AM264">
        <v>61.35787655002243</v>
      </c>
      <c r="AN264">
        <f>(AP264 - AO264 + BO264*1E3/(8.314*(BQ264+273.15)) * AR264/BN264 * AQ264) * BN264/(100*BB264) * 1000/(1000 - AP264)</f>
        <v>0</v>
      </c>
      <c r="AO264">
        <v>21.51914882389649</v>
      </c>
      <c r="AP264">
        <v>21.49838321678322</v>
      </c>
      <c r="AQ264">
        <v>-2.908959231484272E-07</v>
      </c>
      <c r="AR264">
        <v>91.88205700752289</v>
      </c>
      <c r="AS264">
        <v>0</v>
      </c>
      <c r="AT264">
        <v>0</v>
      </c>
      <c r="AU264">
        <f>IF(AS264*$H$15&gt;=AW264,1.0,(AW264/(AW264-AS264*$H$15)))</f>
        <v>0</v>
      </c>
      <c r="AV264">
        <f>(AU264-1)*100</f>
        <v>0</v>
      </c>
      <c r="AW264">
        <f>MAX(0,($B$15+$C$15*BV264)/(1+$D$15*BV264)*BO264/(BQ264+273)*$E$15)</f>
        <v>0</v>
      </c>
      <c r="AX264">
        <f>$B$13*BW264+$C$13*BX264+$F$13*CI264*(1-CL264)</f>
        <v>0</v>
      </c>
      <c r="AY264">
        <f>AX264*AZ264</f>
        <v>0</v>
      </c>
      <c r="AZ264">
        <f>($B$13*$D$11+$C$13*$D$11+$F$13*((CV264+CN264)/MAX(CV264+CN264+CW264, 0.1)*$I$11+CW264/MAX(CV264+CN264+CW264, 0.1)*$J$11))/($B$13+$C$13+$F$13)</f>
        <v>0</v>
      </c>
      <c r="BA264">
        <f>($B$13*$K$11+$C$13*$K$11+$F$13*((CV264+CN264)/MAX(CV264+CN264+CW264, 0.1)*$P$11+CW264/MAX(CV264+CN264+CW264, 0.1)*$Q$11))/($B$13+$C$13+$F$13)</f>
        <v>0</v>
      </c>
      <c r="BB264">
        <v>6</v>
      </c>
      <c r="BC264">
        <v>0.5</v>
      </c>
      <c r="BD264" t="s">
        <v>358</v>
      </c>
      <c r="BE264">
        <v>2</v>
      </c>
      <c r="BF264" t="b">
        <v>1</v>
      </c>
      <c r="BG264">
        <v>1774682773.6</v>
      </c>
      <c r="BH264">
        <v>419.6419</v>
      </c>
      <c r="BI264">
        <v>420.0216</v>
      </c>
      <c r="BJ264">
        <v>21.49854</v>
      </c>
      <c r="BK264">
        <v>21.51841</v>
      </c>
      <c r="BL264">
        <v>420.003</v>
      </c>
      <c r="BM264">
        <v>21.20138</v>
      </c>
      <c r="BN264">
        <v>500.0562</v>
      </c>
      <c r="BO264">
        <v>101.0217</v>
      </c>
      <c r="BP264">
        <v>0.10002919</v>
      </c>
      <c r="BQ264">
        <v>26.39474</v>
      </c>
      <c r="BR264">
        <v>26.88328</v>
      </c>
      <c r="BS264">
        <v>999.9</v>
      </c>
      <c r="BT264">
        <v>0</v>
      </c>
      <c r="BU264">
        <v>0</v>
      </c>
      <c r="BV264">
        <v>9995.244000000001</v>
      </c>
      <c r="BW264">
        <v>0</v>
      </c>
      <c r="BX264">
        <v>0.3833920000000001</v>
      </c>
      <c r="BY264">
        <v>-0.3798857999999999</v>
      </c>
      <c r="BZ264">
        <v>428.8616</v>
      </c>
      <c r="CA264">
        <v>429.2586</v>
      </c>
      <c r="CB264">
        <v>-0.01985415</v>
      </c>
      <c r="CC264">
        <v>420.0216</v>
      </c>
      <c r="CD264">
        <v>21.51841</v>
      </c>
      <c r="CE264">
        <v>2.171818</v>
      </c>
      <c r="CF264">
        <v>2.173825</v>
      </c>
      <c r="CG264">
        <v>18.75592</v>
      </c>
      <c r="CH264">
        <v>18.77068</v>
      </c>
      <c r="CI264">
        <v>849.9976</v>
      </c>
      <c r="CJ264">
        <v>0</v>
      </c>
      <c r="CK264">
        <v>1</v>
      </c>
      <c r="CL264">
        <v>0</v>
      </c>
      <c r="CM264">
        <v>1.89772</v>
      </c>
      <c r="CN264">
        <v>0</v>
      </c>
      <c r="CO264">
        <v>46.02314</v>
      </c>
      <c r="CP264">
        <v>4348.302000000001</v>
      </c>
      <c r="CQ264">
        <v>36.4496</v>
      </c>
      <c r="CR264">
        <v>38.687</v>
      </c>
      <c r="CS264">
        <v>37.625</v>
      </c>
      <c r="CT264">
        <v>37.312</v>
      </c>
      <c r="CU264">
        <v>36.875</v>
      </c>
      <c r="CV264">
        <v>0</v>
      </c>
      <c r="CW264">
        <v>849.997</v>
      </c>
      <c r="CX264">
        <v>0</v>
      </c>
      <c r="CY264">
        <v>1774682774.6</v>
      </c>
      <c r="CZ264">
        <v>0</v>
      </c>
      <c r="DA264">
        <v>1774666326.5</v>
      </c>
      <c r="DB264" t="s">
        <v>359</v>
      </c>
      <c r="DC264">
        <v>1774666322</v>
      </c>
      <c r="DD264">
        <v>1774666326.5</v>
      </c>
      <c r="DE264">
        <v>2</v>
      </c>
      <c r="DF264">
        <v>0.343</v>
      </c>
      <c r="DG264">
        <v>-0.026</v>
      </c>
      <c r="DH264">
        <v>-0.36</v>
      </c>
      <c r="DI264">
        <v>0.298</v>
      </c>
      <c r="DJ264">
        <v>420</v>
      </c>
      <c r="DK264">
        <v>22</v>
      </c>
      <c r="DL264">
        <v>0.17</v>
      </c>
      <c r="DM264">
        <v>0.02</v>
      </c>
      <c r="DN264">
        <v>-0.37463</v>
      </c>
      <c r="DO264">
        <v>-0.06411061913695951</v>
      </c>
      <c r="DP264">
        <v>0.03201201611348464</v>
      </c>
      <c r="DQ264">
        <v>1</v>
      </c>
      <c r="DR264">
        <v>-0.0193276875</v>
      </c>
      <c r="DS264">
        <v>-0.00435803864915569</v>
      </c>
      <c r="DT264">
        <v>0.0006713872962707515</v>
      </c>
      <c r="DU264">
        <v>1</v>
      </c>
      <c r="DV264">
        <v>2</v>
      </c>
      <c r="DW264">
        <v>2</v>
      </c>
      <c r="DX264" t="s">
        <v>360</v>
      </c>
      <c r="DY264">
        <v>3.13057</v>
      </c>
      <c r="DZ264">
        <v>2.80655</v>
      </c>
      <c r="EA264">
        <v>0.0997555</v>
      </c>
      <c r="EB264">
        <v>0.0994631</v>
      </c>
      <c r="EC264">
        <v>0.105834</v>
      </c>
      <c r="ED264">
        <v>0.10559</v>
      </c>
      <c r="EE264">
        <v>21148</v>
      </c>
      <c r="EF264">
        <v>27417.5</v>
      </c>
      <c r="EG264">
        <v>26446.3</v>
      </c>
      <c r="EH264">
        <v>32998.4</v>
      </c>
      <c r="EI264">
        <v>34929</v>
      </c>
      <c r="EJ264">
        <v>40308</v>
      </c>
      <c r="EK264">
        <v>41094.5</v>
      </c>
      <c r="EL264">
        <v>46057.2</v>
      </c>
      <c r="EM264">
        <v>2.03472</v>
      </c>
      <c r="EN264">
        <v>1.99993</v>
      </c>
      <c r="EO264">
        <v>0.0892766</v>
      </c>
      <c r="EP264">
        <v>0</v>
      </c>
      <c r="EQ264">
        <v>25.4141</v>
      </c>
      <c r="ER264">
        <v>999.9</v>
      </c>
      <c r="ES264">
        <v>67.5</v>
      </c>
      <c r="ET264">
        <v>27.4</v>
      </c>
      <c r="EU264">
        <v>24.4815</v>
      </c>
      <c r="EV264">
        <v>61.0326</v>
      </c>
      <c r="EW264">
        <v>31.6587</v>
      </c>
      <c r="EX264">
        <v>1</v>
      </c>
      <c r="EY264">
        <v>0.294621</v>
      </c>
      <c r="EZ264">
        <v>0.360757</v>
      </c>
      <c r="FA264">
        <v>20.2824</v>
      </c>
      <c r="FB264">
        <v>5.18734</v>
      </c>
      <c r="FC264">
        <v>11.9441</v>
      </c>
      <c r="FD264">
        <v>4.95565</v>
      </c>
      <c r="FE264">
        <v>3.285</v>
      </c>
      <c r="FF264">
        <v>9999</v>
      </c>
      <c r="FG264">
        <v>9999</v>
      </c>
      <c r="FH264">
        <v>9999</v>
      </c>
      <c r="FI264">
        <v>999.9</v>
      </c>
      <c r="FJ264">
        <v>1.86127</v>
      </c>
      <c r="FK264">
        <v>1.86264</v>
      </c>
      <c r="FL264">
        <v>1.86005</v>
      </c>
      <c r="FM264">
        <v>1.85837</v>
      </c>
      <c r="FN264">
        <v>1.86214</v>
      </c>
      <c r="FO264">
        <v>1.85889</v>
      </c>
      <c r="FP264">
        <v>1.85791</v>
      </c>
      <c r="FQ264">
        <v>1.86081</v>
      </c>
      <c r="FR264">
        <v>0</v>
      </c>
      <c r="FS264">
        <v>0</v>
      </c>
      <c r="FT264">
        <v>0</v>
      </c>
      <c r="FU264">
        <v>4.5</v>
      </c>
      <c r="FV264" t="s">
        <v>361</v>
      </c>
      <c r="FW264" t="s">
        <v>362</v>
      </c>
      <c r="FX264" t="s">
        <v>363</v>
      </c>
      <c r="FY264" t="s">
        <v>364</v>
      </c>
      <c r="FZ264" t="s">
        <v>364</v>
      </c>
      <c r="GA264" t="s">
        <v>363</v>
      </c>
      <c r="GB264">
        <v>0</v>
      </c>
      <c r="GC264">
        <v>100</v>
      </c>
      <c r="GD264">
        <v>100</v>
      </c>
      <c r="GE264">
        <v>-0.361</v>
      </c>
      <c r="GF264">
        <v>0.2972</v>
      </c>
      <c r="GG264">
        <v>-1.589593225013521</v>
      </c>
      <c r="GH264">
        <v>0.00192992804097616</v>
      </c>
      <c r="GI264">
        <v>3.244687122451424E-06</v>
      </c>
      <c r="GJ264">
        <v>-2.087531120305573E-09</v>
      </c>
      <c r="GK264">
        <v>0.05776174702018427</v>
      </c>
      <c r="GL264">
        <v>0.005089068596103195</v>
      </c>
      <c r="GM264">
        <v>0.0003257216593697226</v>
      </c>
      <c r="GN264">
        <v>-1.562898368296355E-06</v>
      </c>
      <c r="GO264">
        <v>0</v>
      </c>
      <c r="GP264">
        <v>1257</v>
      </c>
      <c r="GQ264">
        <v>1</v>
      </c>
      <c r="GR264">
        <v>31</v>
      </c>
      <c r="GS264">
        <v>274.2</v>
      </c>
      <c r="GT264">
        <v>274.2</v>
      </c>
      <c r="GU264">
        <v>1.07788</v>
      </c>
      <c r="GV264">
        <v>2.3999</v>
      </c>
      <c r="GW264">
        <v>1.44775</v>
      </c>
      <c r="GX264">
        <v>2.20337</v>
      </c>
      <c r="GY264">
        <v>1.44653</v>
      </c>
      <c r="GZ264">
        <v>2.2583</v>
      </c>
      <c r="HA264">
        <v>33.244</v>
      </c>
      <c r="HB264">
        <v>14.6837</v>
      </c>
      <c r="HC264">
        <v>18</v>
      </c>
      <c r="HD264">
        <v>531.9109999999999</v>
      </c>
      <c r="HE264">
        <v>522.845</v>
      </c>
      <c r="HF264">
        <v>24.9995</v>
      </c>
      <c r="HG264">
        <v>30.7493</v>
      </c>
      <c r="HH264">
        <v>30</v>
      </c>
      <c r="HI264">
        <v>31.1079</v>
      </c>
      <c r="HJ264">
        <v>31.1143</v>
      </c>
      <c r="HK264">
        <v>21.56</v>
      </c>
      <c r="HL264">
        <v>20.3331</v>
      </c>
      <c r="HM264">
        <v>100</v>
      </c>
      <c r="HN264">
        <v>25</v>
      </c>
      <c r="HO264">
        <v>420</v>
      </c>
      <c r="HP264">
        <v>21.5</v>
      </c>
      <c r="HQ264">
        <v>103.14</v>
      </c>
      <c r="HR264">
        <v>102.015</v>
      </c>
    </row>
    <row r="265" spans="1:226">
      <c r="A265">
        <v>247</v>
      </c>
      <c r="B265">
        <v>1774682780.5</v>
      </c>
      <c r="C265">
        <v>1034.5</v>
      </c>
      <c r="D265" t="s">
        <v>856</v>
      </c>
      <c r="E265" t="s">
        <v>857</v>
      </c>
      <c r="F265">
        <v>5</v>
      </c>
      <c r="I265">
        <v>1774682777.6</v>
      </c>
      <c r="J265">
        <f>(K265)/1000</f>
        <v>0</v>
      </c>
      <c r="K265">
        <f>IF(BF265, AN265, AH265)</f>
        <v>0</v>
      </c>
      <c r="L265">
        <f>IF(BF265, AI265, AG265)</f>
        <v>0</v>
      </c>
      <c r="M265">
        <f>BH265 - IF(AU265&gt;1, L265*BB265*100.0/(AW265), 0)</f>
        <v>0</v>
      </c>
      <c r="N265">
        <f>((T265-J265/2)*M265-L265)/(T265+J265/2)</f>
        <v>0</v>
      </c>
      <c r="O265">
        <f>N265*(BO265+BP265)/1000.0</f>
        <v>0</v>
      </c>
      <c r="P265">
        <f>(BH265 - IF(AU265&gt;1, L265*BB265*100.0/(AW265), 0))*(BO265+BP265)/1000.0</f>
        <v>0</v>
      </c>
      <c r="Q265">
        <f>2.0/((1/S265-1/R265)+SIGN(S265)*SQRT((1/S265-1/R265)*(1/S265-1/R265) + 4*BC265/((BC265+1)*(BC265+1))*(2*1/S265*1/R265-1/R265*1/R265)))</f>
        <v>0</v>
      </c>
      <c r="R265">
        <f>IF(LEFT(BD265,1)&lt;&gt;"0",IF(LEFT(BD265,1)="1",3.0,BE265),$D$5+$E$5*(BV265*BO265/($K$5*1000))+$F$5*(BV265*BO265/($K$5*1000))*MAX(MIN(BB265,$J$5),$I$5)*MAX(MIN(BB265,$J$5),$I$5)+$G$5*MAX(MIN(BB265,$J$5),$I$5)*(BV265*BO265/($K$5*1000))+$H$5*(BV265*BO265/($K$5*1000))*(BV265*BO265/($K$5*1000)))</f>
        <v>0</v>
      </c>
      <c r="S265">
        <f>J265*(1000-(1000*0.61365*exp(17.502*W265/(240.97+W265))/(BO265+BP265)+BJ265)/2)/(1000*0.61365*exp(17.502*W265/(240.97+W265))/(BO265+BP265)-BJ265)</f>
        <v>0</v>
      </c>
      <c r="T265">
        <f>1/((BC265+1)/(Q265/1.6)+1/(R265/1.37)) + BC265/((BC265+1)/(Q265/1.6) + BC265/(R265/1.37))</f>
        <v>0</v>
      </c>
      <c r="U265">
        <f>(AX265*BA265)</f>
        <v>0</v>
      </c>
      <c r="V265">
        <f>(BQ265+(U265+2*0.95*5.67E-8*(((BQ265+$B$9)+273)^4-(BQ265+273)^4)-44100*J265)/(1.84*29.3*R265+8*0.95*5.67E-8*(BQ265+273)^3))</f>
        <v>0</v>
      </c>
      <c r="W265">
        <f>($C$9*BR265+$D$9*BS265+$E$9*V265)</f>
        <v>0</v>
      </c>
      <c r="X265">
        <f>0.61365*exp(17.502*W265/(240.97+W265))</f>
        <v>0</v>
      </c>
      <c r="Y265">
        <f>(Z265/AA265*100)</f>
        <v>0</v>
      </c>
      <c r="Z265">
        <f>BJ265*(BO265+BP265)/1000</f>
        <v>0</v>
      </c>
      <c r="AA265">
        <f>0.61365*exp(17.502*BQ265/(240.97+BQ265))</f>
        <v>0</v>
      </c>
      <c r="AB265">
        <f>(X265-BJ265*(BO265+BP265)/1000)</f>
        <v>0</v>
      </c>
      <c r="AC265">
        <f>(-J265*44100)</f>
        <v>0</v>
      </c>
      <c r="AD265">
        <f>2*29.3*R265*0.92*(BQ265-W265)</f>
        <v>0</v>
      </c>
      <c r="AE265">
        <f>2*0.95*5.67E-8*(((BQ265+$B$9)+273)^4-(W265+273)^4)</f>
        <v>0</v>
      </c>
      <c r="AF265">
        <f>U265+AE265+AC265+AD265</f>
        <v>0</v>
      </c>
      <c r="AG265">
        <f>BN265*AU265*(BI265-BH265*(1000-AU265*BK265)/(1000-AU265*BJ265))/(100*BB265)</f>
        <v>0</v>
      </c>
      <c r="AH265">
        <f>1000*BN265*AU265*(BJ265-BK265)/(100*BB265*(1000-AU265*BJ265))</f>
        <v>0</v>
      </c>
      <c r="AI265">
        <f>(AJ265 - AK265 - BO265*1E3/(8.314*(BQ265+273.15)) * AM265/BN265 * AL265) * BN265/(100*BB265) * (1000 - BK265)/1000</f>
        <v>0</v>
      </c>
      <c r="AJ265">
        <v>429.2246091282069</v>
      </c>
      <c r="AK265">
        <v>428.8435030303031</v>
      </c>
      <c r="AL265">
        <v>-1.165255349411699E-05</v>
      </c>
      <c r="AM265">
        <v>61.35787655002243</v>
      </c>
      <c r="AN265">
        <f>(AP265 - AO265 + BO265*1E3/(8.314*(BQ265+273.15)) * AR265/BN265 * AQ265) * BN265/(100*BB265) * 1000/(1000 - AP265)</f>
        <v>0</v>
      </c>
      <c r="AO265">
        <v>21.51759015913932</v>
      </c>
      <c r="AP265">
        <v>21.49933286713287</v>
      </c>
      <c r="AQ265">
        <v>-1.057284242399203E-07</v>
      </c>
      <c r="AR265">
        <v>91.88205700752289</v>
      </c>
      <c r="AS265">
        <v>0</v>
      </c>
      <c r="AT265">
        <v>0</v>
      </c>
      <c r="AU265">
        <f>IF(AS265*$H$15&gt;=AW265,1.0,(AW265/(AW265-AS265*$H$15)))</f>
        <v>0</v>
      </c>
      <c r="AV265">
        <f>(AU265-1)*100</f>
        <v>0</v>
      </c>
      <c r="AW265">
        <f>MAX(0,($B$15+$C$15*BV265)/(1+$D$15*BV265)*BO265/(BQ265+273)*$E$15)</f>
        <v>0</v>
      </c>
      <c r="AX265">
        <f>$B$13*BW265+$C$13*BX265+$F$13*CI265*(1-CL265)</f>
        <v>0</v>
      </c>
      <c r="AY265">
        <f>AX265*AZ265</f>
        <v>0</v>
      </c>
      <c r="AZ265">
        <f>($B$13*$D$11+$C$13*$D$11+$F$13*((CV265+CN265)/MAX(CV265+CN265+CW265, 0.1)*$I$11+CW265/MAX(CV265+CN265+CW265, 0.1)*$J$11))/($B$13+$C$13+$F$13)</f>
        <v>0</v>
      </c>
      <c r="BA265">
        <f>($B$13*$K$11+$C$13*$K$11+$F$13*((CV265+CN265)/MAX(CV265+CN265+CW265, 0.1)*$P$11+CW265/MAX(CV265+CN265+CW265, 0.1)*$Q$11))/($B$13+$C$13+$F$13)</f>
        <v>0</v>
      </c>
      <c r="BB265">
        <v>6</v>
      </c>
      <c r="BC265">
        <v>0.5</v>
      </c>
      <c r="BD265" t="s">
        <v>358</v>
      </c>
      <c r="BE265">
        <v>2</v>
      </c>
      <c r="BF265" t="b">
        <v>1</v>
      </c>
      <c r="BG265">
        <v>1774682777.6</v>
      </c>
      <c r="BH265">
        <v>419.6426</v>
      </c>
      <c r="BI265">
        <v>419.9947</v>
      </c>
      <c r="BJ265">
        <v>21.49867</v>
      </c>
      <c r="BK265">
        <v>21.51772</v>
      </c>
      <c r="BL265">
        <v>420.0036</v>
      </c>
      <c r="BM265">
        <v>21.20153</v>
      </c>
      <c r="BN265">
        <v>500.078</v>
      </c>
      <c r="BO265">
        <v>101.022</v>
      </c>
      <c r="BP265">
        <v>0.10000312</v>
      </c>
      <c r="BQ265">
        <v>26.39316</v>
      </c>
      <c r="BR265">
        <v>26.87666</v>
      </c>
      <c r="BS265">
        <v>999.9</v>
      </c>
      <c r="BT265">
        <v>0</v>
      </c>
      <c r="BU265">
        <v>0</v>
      </c>
      <c r="BV265">
        <v>10006.93</v>
      </c>
      <c r="BW265">
        <v>0</v>
      </c>
      <c r="BX265">
        <v>0.3833920000000001</v>
      </c>
      <c r="BY265">
        <v>-0.3522278</v>
      </c>
      <c r="BZ265">
        <v>428.8625</v>
      </c>
      <c r="CA265">
        <v>429.2307</v>
      </c>
      <c r="CB265">
        <v>-0.01902351</v>
      </c>
      <c r="CC265">
        <v>419.9947</v>
      </c>
      <c r="CD265">
        <v>21.51772</v>
      </c>
      <c r="CE265">
        <v>2.171837</v>
      </c>
      <c r="CF265">
        <v>2.173758</v>
      </c>
      <c r="CG265">
        <v>18.75606</v>
      </c>
      <c r="CH265">
        <v>18.77021</v>
      </c>
      <c r="CI265">
        <v>850.0026</v>
      </c>
      <c r="CJ265">
        <v>0</v>
      </c>
      <c r="CK265">
        <v>1</v>
      </c>
      <c r="CL265">
        <v>0</v>
      </c>
      <c r="CM265">
        <v>1.72347</v>
      </c>
      <c r="CN265">
        <v>0</v>
      </c>
      <c r="CO265">
        <v>46.23034</v>
      </c>
      <c r="CP265">
        <v>4348.33</v>
      </c>
      <c r="CQ265">
        <v>36.4308</v>
      </c>
      <c r="CR265">
        <v>38.6808</v>
      </c>
      <c r="CS265">
        <v>37.625</v>
      </c>
      <c r="CT265">
        <v>37.3058</v>
      </c>
      <c r="CU265">
        <v>36.875</v>
      </c>
      <c r="CV265">
        <v>0</v>
      </c>
      <c r="CW265">
        <v>850.001</v>
      </c>
      <c r="CX265">
        <v>0</v>
      </c>
      <c r="CY265">
        <v>1774682778.8</v>
      </c>
      <c r="CZ265">
        <v>0</v>
      </c>
      <c r="DA265">
        <v>1774666326.5</v>
      </c>
      <c r="DB265" t="s">
        <v>359</v>
      </c>
      <c r="DC265">
        <v>1774666322</v>
      </c>
      <c r="DD265">
        <v>1774666326.5</v>
      </c>
      <c r="DE265">
        <v>2</v>
      </c>
      <c r="DF265">
        <v>0.343</v>
      </c>
      <c r="DG265">
        <v>-0.026</v>
      </c>
      <c r="DH265">
        <v>-0.36</v>
      </c>
      <c r="DI265">
        <v>0.298</v>
      </c>
      <c r="DJ265">
        <v>420</v>
      </c>
      <c r="DK265">
        <v>22</v>
      </c>
      <c r="DL265">
        <v>0.17</v>
      </c>
      <c r="DM265">
        <v>0.02</v>
      </c>
      <c r="DN265">
        <v>-0.373841875</v>
      </c>
      <c r="DO265">
        <v>0.1287579399624773</v>
      </c>
      <c r="DP265">
        <v>0.02938593008498072</v>
      </c>
      <c r="DQ265">
        <v>0</v>
      </c>
      <c r="DR265">
        <v>-0.0193734625</v>
      </c>
      <c r="DS265">
        <v>-0.0002890390243901949</v>
      </c>
      <c r="DT265">
        <v>0.0006200957182917408</v>
      </c>
      <c r="DU265">
        <v>1</v>
      </c>
      <c r="DV265">
        <v>1</v>
      </c>
      <c r="DW265">
        <v>2</v>
      </c>
      <c r="DX265" t="s">
        <v>367</v>
      </c>
      <c r="DY265">
        <v>3.13046</v>
      </c>
      <c r="DZ265">
        <v>2.80655</v>
      </c>
      <c r="EA265">
        <v>0.0997484</v>
      </c>
      <c r="EB265">
        <v>0.09946099999999999</v>
      </c>
      <c r="EC265">
        <v>0.105836</v>
      </c>
      <c r="ED265">
        <v>0.105589</v>
      </c>
      <c r="EE265">
        <v>21148</v>
      </c>
      <c r="EF265">
        <v>27418</v>
      </c>
      <c r="EG265">
        <v>26446.1</v>
      </c>
      <c r="EH265">
        <v>32999</v>
      </c>
      <c r="EI265">
        <v>34928.7</v>
      </c>
      <c r="EJ265">
        <v>40309</v>
      </c>
      <c r="EK265">
        <v>41094.2</v>
      </c>
      <c r="EL265">
        <v>46058.3</v>
      </c>
      <c r="EM265">
        <v>2.03452</v>
      </c>
      <c r="EN265">
        <v>2.0001</v>
      </c>
      <c r="EO265">
        <v>0.0895932</v>
      </c>
      <c r="EP265">
        <v>0</v>
      </c>
      <c r="EQ265">
        <v>25.4098</v>
      </c>
      <c r="ER265">
        <v>999.9</v>
      </c>
      <c r="ES265">
        <v>67.5</v>
      </c>
      <c r="ET265">
        <v>27.4</v>
      </c>
      <c r="EU265">
        <v>24.4834</v>
      </c>
      <c r="EV265">
        <v>60.8126</v>
      </c>
      <c r="EW265">
        <v>31.5465</v>
      </c>
      <c r="EX265">
        <v>1</v>
      </c>
      <c r="EY265">
        <v>0.294301</v>
      </c>
      <c r="EZ265">
        <v>0.359303</v>
      </c>
      <c r="FA265">
        <v>20.2823</v>
      </c>
      <c r="FB265">
        <v>5.18734</v>
      </c>
      <c r="FC265">
        <v>11.9441</v>
      </c>
      <c r="FD265">
        <v>4.9557</v>
      </c>
      <c r="FE265">
        <v>3.285</v>
      </c>
      <c r="FF265">
        <v>9999</v>
      </c>
      <c r="FG265">
        <v>9999</v>
      </c>
      <c r="FH265">
        <v>9999</v>
      </c>
      <c r="FI265">
        <v>999.9</v>
      </c>
      <c r="FJ265">
        <v>1.86127</v>
      </c>
      <c r="FK265">
        <v>1.86264</v>
      </c>
      <c r="FL265">
        <v>1.86005</v>
      </c>
      <c r="FM265">
        <v>1.85837</v>
      </c>
      <c r="FN265">
        <v>1.86215</v>
      </c>
      <c r="FO265">
        <v>1.85888</v>
      </c>
      <c r="FP265">
        <v>1.85791</v>
      </c>
      <c r="FQ265">
        <v>1.8608</v>
      </c>
      <c r="FR265">
        <v>0</v>
      </c>
      <c r="FS265">
        <v>0</v>
      </c>
      <c r="FT265">
        <v>0</v>
      </c>
      <c r="FU265">
        <v>4.5</v>
      </c>
      <c r="FV265" t="s">
        <v>361</v>
      </c>
      <c r="FW265" t="s">
        <v>362</v>
      </c>
      <c r="FX265" t="s">
        <v>363</v>
      </c>
      <c r="FY265" t="s">
        <v>364</v>
      </c>
      <c r="FZ265" t="s">
        <v>364</v>
      </c>
      <c r="GA265" t="s">
        <v>363</v>
      </c>
      <c r="GB265">
        <v>0</v>
      </c>
      <c r="GC265">
        <v>100</v>
      </c>
      <c r="GD265">
        <v>100</v>
      </c>
      <c r="GE265">
        <v>-0.361</v>
      </c>
      <c r="GF265">
        <v>0.2972</v>
      </c>
      <c r="GG265">
        <v>-1.589593225013521</v>
      </c>
      <c r="GH265">
        <v>0.00192992804097616</v>
      </c>
      <c r="GI265">
        <v>3.244687122451424E-06</v>
      </c>
      <c r="GJ265">
        <v>-2.087531120305573E-09</v>
      </c>
      <c r="GK265">
        <v>0.05776174702018427</v>
      </c>
      <c r="GL265">
        <v>0.005089068596103195</v>
      </c>
      <c r="GM265">
        <v>0.0003257216593697226</v>
      </c>
      <c r="GN265">
        <v>-1.562898368296355E-06</v>
      </c>
      <c r="GO265">
        <v>0</v>
      </c>
      <c r="GP265">
        <v>1257</v>
      </c>
      <c r="GQ265">
        <v>1</v>
      </c>
      <c r="GR265">
        <v>31</v>
      </c>
      <c r="GS265">
        <v>274.3</v>
      </c>
      <c r="GT265">
        <v>274.2</v>
      </c>
      <c r="GU265">
        <v>1.07788</v>
      </c>
      <c r="GV265">
        <v>2.39746</v>
      </c>
      <c r="GW265">
        <v>1.44775</v>
      </c>
      <c r="GX265">
        <v>2.20215</v>
      </c>
      <c r="GY265">
        <v>1.44653</v>
      </c>
      <c r="GZ265">
        <v>2.28394</v>
      </c>
      <c r="HA265">
        <v>33.2216</v>
      </c>
      <c r="HB265">
        <v>14.6837</v>
      </c>
      <c r="HC265">
        <v>18</v>
      </c>
      <c r="HD265">
        <v>531.784</v>
      </c>
      <c r="HE265">
        <v>522.9640000000001</v>
      </c>
      <c r="HF265">
        <v>24.9995</v>
      </c>
      <c r="HG265">
        <v>30.7493</v>
      </c>
      <c r="HH265">
        <v>30.0001</v>
      </c>
      <c r="HI265">
        <v>31.1079</v>
      </c>
      <c r="HJ265">
        <v>31.1143</v>
      </c>
      <c r="HK265">
        <v>21.5609</v>
      </c>
      <c r="HL265">
        <v>20.3331</v>
      </c>
      <c r="HM265">
        <v>100</v>
      </c>
      <c r="HN265">
        <v>25</v>
      </c>
      <c r="HO265">
        <v>420</v>
      </c>
      <c r="HP265">
        <v>21.5</v>
      </c>
      <c r="HQ265">
        <v>103.139</v>
      </c>
      <c r="HR265">
        <v>102.017</v>
      </c>
    </row>
    <row r="266" spans="1:226">
      <c r="A266">
        <v>248</v>
      </c>
      <c r="B266">
        <v>1774682784.5</v>
      </c>
      <c r="C266">
        <v>1038.5</v>
      </c>
      <c r="D266" t="s">
        <v>858</v>
      </c>
      <c r="E266" t="s">
        <v>859</v>
      </c>
      <c r="F266">
        <v>5</v>
      </c>
      <c r="I266">
        <v>1774682781.6</v>
      </c>
      <c r="J266">
        <f>(K266)/1000</f>
        <v>0</v>
      </c>
      <c r="K266">
        <f>IF(BF266, AN266, AH266)</f>
        <v>0</v>
      </c>
      <c r="L266">
        <f>IF(BF266, AI266, AG266)</f>
        <v>0</v>
      </c>
      <c r="M266">
        <f>BH266 - IF(AU266&gt;1, L266*BB266*100.0/(AW266), 0)</f>
        <v>0</v>
      </c>
      <c r="N266">
        <f>((T266-J266/2)*M266-L266)/(T266+J266/2)</f>
        <v>0</v>
      </c>
      <c r="O266">
        <f>N266*(BO266+BP266)/1000.0</f>
        <v>0</v>
      </c>
      <c r="P266">
        <f>(BH266 - IF(AU266&gt;1, L266*BB266*100.0/(AW266), 0))*(BO266+BP266)/1000.0</f>
        <v>0</v>
      </c>
      <c r="Q266">
        <f>2.0/((1/S266-1/R266)+SIGN(S266)*SQRT((1/S266-1/R266)*(1/S266-1/R266) + 4*BC266/((BC266+1)*(BC266+1))*(2*1/S266*1/R266-1/R266*1/R266)))</f>
        <v>0</v>
      </c>
      <c r="R266">
        <f>IF(LEFT(BD266,1)&lt;&gt;"0",IF(LEFT(BD266,1)="1",3.0,BE266),$D$5+$E$5*(BV266*BO266/($K$5*1000))+$F$5*(BV266*BO266/($K$5*1000))*MAX(MIN(BB266,$J$5),$I$5)*MAX(MIN(BB266,$J$5),$I$5)+$G$5*MAX(MIN(BB266,$J$5),$I$5)*(BV266*BO266/($K$5*1000))+$H$5*(BV266*BO266/($K$5*1000))*(BV266*BO266/($K$5*1000)))</f>
        <v>0</v>
      </c>
      <c r="S266">
        <f>J266*(1000-(1000*0.61365*exp(17.502*W266/(240.97+W266))/(BO266+BP266)+BJ266)/2)/(1000*0.61365*exp(17.502*W266/(240.97+W266))/(BO266+BP266)-BJ266)</f>
        <v>0</v>
      </c>
      <c r="T266">
        <f>1/((BC266+1)/(Q266/1.6)+1/(R266/1.37)) + BC266/((BC266+1)/(Q266/1.6) + BC266/(R266/1.37))</f>
        <v>0</v>
      </c>
      <c r="U266">
        <f>(AX266*BA266)</f>
        <v>0</v>
      </c>
      <c r="V266">
        <f>(BQ266+(U266+2*0.95*5.67E-8*(((BQ266+$B$9)+273)^4-(BQ266+273)^4)-44100*J266)/(1.84*29.3*R266+8*0.95*5.67E-8*(BQ266+273)^3))</f>
        <v>0</v>
      </c>
      <c r="W266">
        <f>($C$9*BR266+$D$9*BS266+$E$9*V266)</f>
        <v>0</v>
      </c>
      <c r="X266">
        <f>0.61365*exp(17.502*W266/(240.97+W266))</f>
        <v>0</v>
      </c>
      <c r="Y266">
        <f>(Z266/AA266*100)</f>
        <v>0</v>
      </c>
      <c r="Z266">
        <f>BJ266*(BO266+BP266)/1000</f>
        <v>0</v>
      </c>
      <c r="AA266">
        <f>0.61365*exp(17.502*BQ266/(240.97+BQ266))</f>
        <v>0</v>
      </c>
      <c r="AB266">
        <f>(X266-BJ266*(BO266+BP266)/1000)</f>
        <v>0</v>
      </c>
      <c r="AC266">
        <f>(-J266*44100)</f>
        <v>0</v>
      </c>
      <c r="AD266">
        <f>2*29.3*R266*0.92*(BQ266-W266)</f>
        <v>0</v>
      </c>
      <c r="AE266">
        <f>2*0.95*5.67E-8*(((BQ266+$B$9)+273)^4-(W266+273)^4)</f>
        <v>0</v>
      </c>
      <c r="AF266">
        <f>U266+AE266+AC266+AD266</f>
        <v>0</v>
      </c>
      <c r="AG266">
        <f>BN266*AU266*(BI266-BH266*(1000-AU266*BK266)/(1000-AU266*BJ266))/(100*BB266)</f>
        <v>0</v>
      </c>
      <c r="AH266">
        <f>1000*BN266*AU266*(BJ266-BK266)/(100*BB266*(1000-AU266*BJ266))</f>
        <v>0</v>
      </c>
      <c r="AI266">
        <f>(AJ266 - AK266 - BO266*1E3/(8.314*(BQ266+273.15)) * AM266/BN266 * AL266) * BN266/(100*BB266) * (1000 - BK266)/1000</f>
        <v>0</v>
      </c>
      <c r="AJ266">
        <v>429.2537288636937</v>
      </c>
      <c r="AK266">
        <v>428.8831030303031</v>
      </c>
      <c r="AL266">
        <v>1.825316306690413E-05</v>
      </c>
      <c r="AM266">
        <v>61.35787655002243</v>
      </c>
      <c r="AN266">
        <f>(AP266 - AO266 + BO266*1E3/(8.314*(BQ266+273.15)) * AR266/BN266 * AQ266) * BN266/(100*BB266) * 1000/(1000 - AP266)</f>
        <v>0</v>
      </c>
      <c r="AO266">
        <v>21.51766982454148</v>
      </c>
      <c r="AP266">
        <v>21.49965104895107</v>
      </c>
      <c r="AQ266">
        <v>5.642466558868237E-07</v>
      </c>
      <c r="AR266">
        <v>91.88205700752289</v>
      </c>
      <c r="AS266">
        <v>0</v>
      </c>
      <c r="AT266">
        <v>0</v>
      </c>
      <c r="AU266">
        <f>IF(AS266*$H$15&gt;=AW266,1.0,(AW266/(AW266-AS266*$H$15)))</f>
        <v>0</v>
      </c>
      <c r="AV266">
        <f>(AU266-1)*100</f>
        <v>0</v>
      </c>
      <c r="AW266">
        <f>MAX(0,($B$15+$C$15*BV266)/(1+$D$15*BV266)*BO266/(BQ266+273)*$E$15)</f>
        <v>0</v>
      </c>
      <c r="AX266">
        <f>$B$13*BW266+$C$13*BX266+$F$13*CI266*(1-CL266)</f>
        <v>0</v>
      </c>
      <c r="AY266">
        <f>AX266*AZ266</f>
        <v>0</v>
      </c>
      <c r="AZ266">
        <f>($B$13*$D$11+$C$13*$D$11+$F$13*((CV266+CN266)/MAX(CV266+CN266+CW266, 0.1)*$I$11+CW266/MAX(CV266+CN266+CW266, 0.1)*$J$11))/($B$13+$C$13+$F$13)</f>
        <v>0</v>
      </c>
      <c r="BA266">
        <f>($B$13*$K$11+$C$13*$K$11+$F$13*((CV266+CN266)/MAX(CV266+CN266+CW266, 0.1)*$P$11+CW266/MAX(CV266+CN266+CW266, 0.1)*$Q$11))/($B$13+$C$13+$F$13)</f>
        <v>0</v>
      </c>
      <c r="BB266">
        <v>6</v>
      </c>
      <c r="BC266">
        <v>0.5</v>
      </c>
      <c r="BD266" t="s">
        <v>358</v>
      </c>
      <c r="BE266">
        <v>2</v>
      </c>
      <c r="BF266" t="b">
        <v>1</v>
      </c>
      <c r="BG266">
        <v>1774682781.6</v>
      </c>
      <c r="BH266">
        <v>419.6431000000001</v>
      </c>
      <c r="BI266">
        <v>420.0111</v>
      </c>
      <c r="BJ266">
        <v>21.49944</v>
      </c>
      <c r="BK266">
        <v>21.51772</v>
      </c>
      <c r="BL266">
        <v>420.0044</v>
      </c>
      <c r="BM266">
        <v>21.20227</v>
      </c>
      <c r="BN266">
        <v>500.0041</v>
      </c>
      <c r="BO266">
        <v>101.0214</v>
      </c>
      <c r="BP266">
        <v>0.09994311</v>
      </c>
      <c r="BQ266">
        <v>26.38883</v>
      </c>
      <c r="BR266">
        <v>26.88004999999999</v>
      </c>
      <c r="BS266">
        <v>999.9</v>
      </c>
      <c r="BT266">
        <v>0</v>
      </c>
      <c r="BU266">
        <v>0</v>
      </c>
      <c r="BV266">
        <v>10009.32</v>
      </c>
      <c r="BW266">
        <v>0</v>
      </c>
      <c r="BX266">
        <v>0.3833920000000001</v>
      </c>
      <c r="BY266">
        <v>-0.3678497</v>
      </c>
      <c r="BZ266">
        <v>428.8634</v>
      </c>
      <c r="CA266">
        <v>429.2473</v>
      </c>
      <c r="CB266">
        <v>-0.01827678</v>
      </c>
      <c r="CC266">
        <v>420.0111</v>
      </c>
      <c r="CD266">
        <v>21.51772</v>
      </c>
      <c r="CE266">
        <v>2.171909</v>
      </c>
      <c r="CF266">
        <v>2.173754</v>
      </c>
      <c r="CG266">
        <v>18.75658</v>
      </c>
      <c r="CH266">
        <v>18.77019</v>
      </c>
      <c r="CI266">
        <v>849.9985</v>
      </c>
      <c r="CJ266">
        <v>0</v>
      </c>
      <c r="CK266">
        <v>1</v>
      </c>
      <c r="CL266">
        <v>0</v>
      </c>
      <c r="CM266">
        <v>1.73055</v>
      </c>
      <c r="CN266">
        <v>0</v>
      </c>
      <c r="CO266">
        <v>46.07324000000001</v>
      </c>
      <c r="CP266">
        <v>4348.309</v>
      </c>
      <c r="CQ266">
        <v>36.3874</v>
      </c>
      <c r="CR266">
        <v>38.6374</v>
      </c>
      <c r="CS266">
        <v>37.5935</v>
      </c>
      <c r="CT266">
        <v>37.2748</v>
      </c>
      <c r="CU266">
        <v>36.8561</v>
      </c>
      <c r="CV266">
        <v>0</v>
      </c>
      <c r="CW266">
        <v>849.9979999999999</v>
      </c>
      <c r="CX266">
        <v>0</v>
      </c>
      <c r="CY266">
        <v>1774682783</v>
      </c>
      <c r="CZ266">
        <v>0</v>
      </c>
      <c r="DA266">
        <v>1774666326.5</v>
      </c>
      <c r="DB266" t="s">
        <v>359</v>
      </c>
      <c r="DC266">
        <v>1774666322</v>
      </c>
      <c r="DD266">
        <v>1774666326.5</v>
      </c>
      <c r="DE266">
        <v>2</v>
      </c>
      <c r="DF266">
        <v>0.343</v>
      </c>
      <c r="DG266">
        <v>-0.026</v>
      </c>
      <c r="DH266">
        <v>-0.36</v>
      </c>
      <c r="DI266">
        <v>0.298</v>
      </c>
      <c r="DJ266">
        <v>420</v>
      </c>
      <c r="DK266">
        <v>22</v>
      </c>
      <c r="DL266">
        <v>0.17</v>
      </c>
      <c r="DM266">
        <v>0.02</v>
      </c>
      <c r="DN266">
        <v>-0.3684631</v>
      </c>
      <c r="DO266">
        <v>0.007242213883678549</v>
      </c>
      <c r="DP266">
        <v>0.02467613818833895</v>
      </c>
      <c r="DQ266">
        <v>1</v>
      </c>
      <c r="DR266">
        <v>-0.01917991</v>
      </c>
      <c r="DS266">
        <v>0.004363571482176376</v>
      </c>
      <c r="DT266">
        <v>0.0007789373854168254</v>
      </c>
      <c r="DU266">
        <v>1</v>
      </c>
      <c r="DV266">
        <v>2</v>
      </c>
      <c r="DW266">
        <v>2</v>
      </c>
      <c r="DX266" t="s">
        <v>360</v>
      </c>
      <c r="DY266">
        <v>3.13043</v>
      </c>
      <c r="DZ266">
        <v>2.80634</v>
      </c>
      <c r="EA266">
        <v>0.0997586</v>
      </c>
      <c r="EB266">
        <v>0.0994699</v>
      </c>
      <c r="EC266">
        <v>0.105837</v>
      </c>
      <c r="ED266">
        <v>0.105594</v>
      </c>
      <c r="EE266">
        <v>21147.8</v>
      </c>
      <c r="EF266">
        <v>27417.7</v>
      </c>
      <c r="EG266">
        <v>26446.2</v>
      </c>
      <c r="EH266">
        <v>32999</v>
      </c>
      <c r="EI266">
        <v>34928.5</v>
      </c>
      <c r="EJ266">
        <v>40309</v>
      </c>
      <c r="EK266">
        <v>41094.1</v>
      </c>
      <c r="EL266">
        <v>46058.5</v>
      </c>
      <c r="EM266">
        <v>2.0347</v>
      </c>
      <c r="EN266">
        <v>1.99997</v>
      </c>
      <c r="EO266">
        <v>0.0902265</v>
      </c>
      <c r="EP266">
        <v>0</v>
      </c>
      <c r="EQ266">
        <v>25.4068</v>
      </c>
      <c r="ER266">
        <v>999.9</v>
      </c>
      <c r="ES266">
        <v>67.5</v>
      </c>
      <c r="ET266">
        <v>27.4</v>
      </c>
      <c r="EU266">
        <v>24.4828</v>
      </c>
      <c r="EV266">
        <v>60.6226</v>
      </c>
      <c r="EW266">
        <v>31.5264</v>
      </c>
      <c r="EX266">
        <v>1</v>
      </c>
      <c r="EY266">
        <v>0.294715</v>
      </c>
      <c r="EZ266">
        <v>0.357633</v>
      </c>
      <c r="FA266">
        <v>20.2824</v>
      </c>
      <c r="FB266">
        <v>5.18734</v>
      </c>
      <c r="FC266">
        <v>11.9441</v>
      </c>
      <c r="FD266">
        <v>4.9557</v>
      </c>
      <c r="FE266">
        <v>3.285</v>
      </c>
      <c r="FF266">
        <v>9999</v>
      </c>
      <c r="FG266">
        <v>9999</v>
      </c>
      <c r="FH266">
        <v>9999</v>
      </c>
      <c r="FI266">
        <v>999.9</v>
      </c>
      <c r="FJ266">
        <v>1.86127</v>
      </c>
      <c r="FK266">
        <v>1.86264</v>
      </c>
      <c r="FL266">
        <v>1.86005</v>
      </c>
      <c r="FM266">
        <v>1.85837</v>
      </c>
      <c r="FN266">
        <v>1.86213</v>
      </c>
      <c r="FO266">
        <v>1.85887</v>
      </c>
      <c r="FP266">
        <v>1.85791</v>
      </c>
      <c r="FQ266">
        <v>1.8608</v>
      </c>
      <c r="FR266">
        <v>0</v>
      </c>
      <c r="FS266">
        <v>0</v>
      </c>
      <c r="FT266">
        <v>0</v>
      </c>
      <c r="FU266">
        <v>4.5</v>
      </c>
      <c r="FV266" t="s">
        <v>361</v>
      </c>
      <c r="FW266" t="s">
        <v>362</v>
      </c>
      <c r="FX266" t="s">
        <v>363</v>
      </c>
      <c r="FY266" t="s">
        <v>364</v>
      </c>
      <c r="FZ266" t="s">
        <v>364</v>
      </c>
      <c r="GA266" t="s">
        <v>363</v>
      </c>
      <c r="GB266">
        <v>0</v>
      </c>
      <c r="GC266">
        <v>100</v>
      </c>
      <c r="GD266">
        <v>100</v>
      </c>
      <c r="GE266">
        <v>-0.361</v>
      </c>
      <c r="GF266">
        <v>0.2971</v>
      </c>
      <c r="GG266">
        <v>-1.589593225013521</v>
      </c>
      <c r="GH266">
        <v>0.00192992804097616</v>
      </c>
      <c r="GI266">
        <v>3.244687122451424E-06</v>
      </c>
      <c r="GJ266">
        <v>-2.087531120305573E-09</v>
      </c>
      <c r="GK266">
        <v>0.05776174702018427</v>
      </c>
      <c r="GL266">
        <v>0.005089068596103195</v>
      </c>
      <c r="GM266">
        <v>0.0003257216593697226</v>
      </c>
      <c r="GN266">
        <v>-1.562898368296355E-06</v>
      </c>
      <c r="GO266">
        <v>0</v>
      </c>
      <c r="GP266">
        <v>1257</v>
      </c>
      <c r="GQ266">
        <v>1</v>
      </c>
      <c r="GR266">
        <v>31</v>
      </c>
      <c r="GS266">
        <v>274.4</v>
      </c>
      <c r="GT266">
        <v>274.3</v>
      </c>
      <c r="GU266">
        <v>1.07788</v>
      </c>
      <c r="GV266">
        <v>2.39502</v>
      </c>
      <c r="GW266">
        <v>1.44775</v>
      </c>
      <c r="GX266">
        <v>2.20215</v>
      </c>
      <c r="GY266">
        <v>1.44653</v>
      </c>
      <c r="GZ266">
        <v>2.33032</v>
      </c>
      <c r="HA266">
        <v>33.244</v>
      </c>
      <c r="HB266">
        <v>14.6924</v>
      </c>
      <c r="HC266">
        <v>18</v>
      </c>
      <c r="HD266">
        <v>531.895</v>
      </c>
      <c r="HE266">
        <v>522.879</v>
      </c>
      <c r="HF266">
        <v>24.9995</v>
      </c>
      <c r="HG266">
        <v>30.7493</v>
      </c>
      <c r="HH266">
        <v>30.0001</v>
      </c>
      <c r="HI266">
        <v>31.1079</v>
      </c>
      <c r="HJ266">
        <v>31.1143</v>
      </c>
      <c r="HK266">
        <v>21.5586</v>
      </c>
      <c r="HL266">
        <v>20.3331</v>
      </c>
      <c r="HM266">
        <v>100</v>
      </c>
      <c r="HN266">
        <v>25</v>
      </c>
      <c r="HO266">
        <v>420</v>
      </c>
      <c r="HP266">
        <v>21.5</v>
      </c>
      <c r="HQ266">
        <v>103.139</v>
      </c>
      <c r="HR266">
        <v>102.018</v>
      </c>
    </row>
    <row r="267" spans="1:226">
      <c r="A267">
        <v>249</v>
      </c>
      <c r="B267">
        <v>1774682788.5</v>
      </c>
      <c r="C267">
        <v>1042.5</v>
      </c>
      <c r="D267" t="s">
        <v>860</v>
      </c>
      <c r="E267" t="s">
        <v>861</v>
      </c>
      <c r="F267">
        <v>5</v>
      </c>
      <c r="I267">
        <v>1774682785.6</v>
      </c>
      <c r="J267">
        <f>(K267)/1000</f>
        <v>0</v>
      </c>
      <c r="K267">
        <f>IF(BF267, AN267, AH267)</f>
        <v>0</v>
      </c>
      <c r="L267">
        <f>IF(BF267, AI267, AG267)</f>
        <v>0</v>
      </c>
      <c r="M267">
        <f>BH267 - IF(AU267&gt;1, L267*BB267*100.0/(AW267), 0)</f>
        <v>0</v>
      </c>
      <c r="N267">
        <f>((T267-J267/2)*M267-L267)/(T267+J267/2)</f>
        <v>0</v>
      </c>
      <c r="O267">
        <f>N267*(BO267+BP267)/1000.0</f>
        <v>0</v>
      </c>
      <c r="P267">
        <f>(BH267 - IF(AU267&gt;1, L267*BB267*100.0/(AW267), 0))*(BO267+BP267)/1000.0</f>
        <v>0</v>
      </c>
      <c r="Q267">
        <f>2.0/((1/S267-1/R267)+SIGN(S267)*SQRT((1/S267-1/R267)*(1/S267-1/R267) + 4*BC267/((BC267+1)*(BC267+1))*(2*1/S267*1/R267-1/R267*1/R267)))</f>
        <v>0</v>
      </c>
      <c r="R267">
        <f>IF(LEFT(BD267,1)&lt;&gt;"0",IF(LEFT(BD267,1)="1",3.0,BE267),$D$5+$E$5*(BV267*BO267/($K$5*1000))+$F$5*(BV267*BO267/($K$5*1000))*MAX(MIN(BB267,$J$5),$I$5)*MAX(MIN(BB267,$J$5),$I$5)+$G$5*MAX(MIN(BB267,$J$5),$I$5)*(BV267*BO267/($K$5*1000))+$H$5*(BV267*BO267/($K$5*1000))*(BV267*BO267/($K$5*1000)))</f>
        <v>0</v>
      </c>
      <c r="S267">
        <f>J267*(1000-(1000*0.61365*exp(17.502*W267/(240.97+W267))/(BO267+BP267)+BJ267)/2)/(1000*0.61365*exp(17.502*W267/(240.97+W267))/(BO267+BP267)-BJ267)</f>
        <v>0</v>
      </c>
      <c r="T267">
        <f>1/((BC267+1)/(Q267/1.6)+1/(R267/1.37)) + BC267/((BC267+1)/(Q267/1.6) + BC267/(R267/1.37))</f>
        <v>0</v>
      </c>
      <c r="U267">
        <f>(AX267*BA267)</f>
        <v>0</v>
      </c>
      <c r="V267">
        <f>(BQ267+(U267+2*0.95*5.67E-8*(((BQ267+$B$9)+273)^4-(BQ267+273)^4)-44100*J267)/(1.84*29.3*R267+8*0.95*5.67E-8*(BQ267+273)^3))</f>
        <v>0</v>
      </c>
      <c r="W267">
        <f>($C$9*BR267+$D$9*BS267+$E$9*V267)</f>
        <v>0</v>
      </c>
      <c r="X267">
        <f>0.61365*exp(17.502*W267/(240.97+W267))</f>
        <v>0</v>
      </c>
      <c r="Y267">
        <f>(Z267/AA267*100)</f>
        <v>0</v>
      </c>
      <c r="Z267">
        <f>BJ267*(BO267+BP267)/1000</f>
        <v>0</v>
      </c>
      <c r="AA267">
        <f>0.61365*exp(17.502*BQ267/(240.97+BQ267))</f>
        <v>0</v>
      </c>
      <c r="AB267">
        <f>(X267-BJ267*(BO267+BP267)/1000)</f>
        <v>0</v>
      </c>
      <c r="AC267">
        <f>(-J267*44100)</f>
        <v>0</v>
      </c>
      <c r="AD267">
        <f>2*29.3*R267*0.92*(BQ267-W267)</f>
        <v>0</v>
      </c>
      <c r="AE267">
        <f>2*0.95*5.67E-8*(((BQ267+$B$9)+273)^4-(W267+273)^4)</f>
        <v>0</v>
      </c>
      <c r="AF267">
        <f>U267+AE267+AC267+AD267</f>
        <v>0</v>
      </c>
      <c r="AG267">
        <f>BN267*AU267*(BI267-BH267*(1000-AU267*BK267)/(1000-AU267*BJ267))/(100*BB267)</f>
        <v>0</v>
      </c>
      <c r="AH267">
        <f>1000*BN267*AU267*(BJ267-BK267)/(100*BB267*(1000-AU267*BJ267))</f>
        <v>0</v>
      </c>
      <c r="AI267">
        <f>(AJ267 - AK267 - BO267*1E3/(8.314*(BQ267+273.15)) * AM267/BN267 * AL267) * BN267/(100*BB267) * (1000 - BK267)/1000</f>
        <v>0</v>
      </c>
      <c r="AJ267">
        <v>429.2476809016654</v>
      </c>
      <c r="AK267">
        <v>428.8558181818181</v>
      </c>
      <c r="AL267">
        <v>-1.547079867061524E-05</v>
      </c>
      <c r="AM267">
        <v>61.35787655002243</v>
      </c>
      <c r="AN267">
        <f>(AP267 - AO267 + BO267*1E3/(8.314*(BQ267+273.15)) * AR267/BN267 * AQ267) * BN267/(100*BB267) * 1000/(1000 - AP267)</f>
        <v>0</v>
      </c>
      <c r="AO267">
        <v>21.51860202073994</v>
      </c>
      <c r="AP267">
        <v>21.4985076923077</v>
      </c>
      <c r="AQ267">
        <v>-9.022492181001037E-07</v>
      </c>
      <c r="AR267">
        <v>91.88205700752289</v>
      </c>
      <c r="AS267">
        <v>0</v>
      </c>
      <c r="AT267">
        <v>0</v>
      </c>
      <c r="AU267">
        <f>IF(AS267*$H$15&gt;=AW267,1.0,(AW267/(AW267-AS267*$H$15)))</f>
        <v>0</v>
      </c>
      <c r="AV267">
        <f>(AU267-1)*100</f>
        <v>0</v>
      </c>
      <c r="AW267">
        <f>MAX(0,($B$15+$C$15*BV267)/(1+$D$15*BV267)*BO267/(BQ267+273)*$E$15)</f>
        <v>0</v>
      </c>
      <c r="AX267">
        <f>$B$13*BW267+$C$13*BX267+$F$13*CI267*(1-CL267)</f>
        <v>0</v>
      </c>
      <c r="AY267">
        <f>AX267*AZ267</f>
        <v>0</v>
      </c>
      <c r="AZ267">
        <f>($B$13*$D$11+$C$13*$D$11+$F$13*((CV267+CN267)/MAX(CV267+CN267+CW267, 0.1)*$I$11+CW267/MAX(CV267+CN267+CW267, 0.1)*$J$11))/($B$13+$C$13+$F$13)</f>
        <v>0</v>
      </c>
      <c r="BA267">
        <f>($B$13*$K$11+$C$13*$K$11+$F$13*((CV267+CN267)/MAX(CV267+CN267+CW267, 0.1)*$P$11+CW267/MAX(CV267+CN267+CW267, 0.1)*$Q$11))/($B$13+$C$13+$F$13)</f>
        <v>0</v>
      </c>
      <c r="BB267">
        <v>6</v>
      </c>
      <c r="BC267">
        <v>0.5</v>
      </c>
      <c r="BD267" t="s">
        <v>358</v>
      </c>
      <c r="BE267">
        <v>2</v>
      </c>
      <c r="BF267" t="b">
        <v>1</v>
      </c>
      <c r="BG267">
        <v>1774682785.6</v>
      </c>
      <c r="BH267">
        <v>419.6544</v>
      </c>
      <c r="BI267">
        <v>420.0180999999999</v>
      </c>
      <c r="BJ267">
        <v>21.4991</v>
      </c>
      <c r="BK267">
        <v>21.51879</v>
      </c>
      <c r="BL267">
        <v>420.0159</v>
      </c>
      <c r="BM267">
        <v>21.20192</v>
      </c>
      <c r="BN267">
        <v>499.9796</v>
      </c>
      <c r="BO267">
        <v>101.0215</v>
      </c>
      <c r="BP267">
        <v>0.09990433000000001</v>
      </c>
      <c r="BQ267">
        <v>26.38537</v>
      </c>
      <c r="BR267">
        <v>26.87584</v>
      </c>
      <c r="BS267">
        <v>999.9</v>
      </c>
      <c r="BT267">
        <v>0</v>
      </c>
      <c r="BU267">
        <v>0</v>
      </c>
      <c r="BV267">
        <v>10009.008</v>
      </c>
      <c r="BW267">
        <v>0</v>
      </c>
      <c r="BX267">
        <v>0.3833920000000001</v>
      </c>
      <c r="BY267">
        <v>-0.3636323</v>
      </c>
      <c r="BZ267">
        <v>428.8748000000001</v>
      </c>
      <c r="CA267">
        <v>429.2552000000001</v>
      </c>
      <c r="CB267">
        <v>-0.01969434</v>
      </c>
      <c r="CC267">
        <v>420.0180999999999</v>
      </c>
      <c r="CD267">
        <v>21.51879</v>
      </c>
      <c r="CE267">
        <v>2.171868</v>
      </c>
      <c r="CF267">
        <v>2.173856</v>
      </c>
      <c r="CG267">
        <v>18.75629</v>
      </c>
      <c r="CH267">
        <v>18.77095</v>
      </c>
      <c r="CI267">
        <v>850.0072</v>
      </c>
      <c r="CJ267">
        <v>0</v>
      </c>
      <c r="CK267">
        <v>1</v>
      </c>
      <c r="CL267">
        <v>0</v>
      </c>
      <c r="CM267">
        <v>1.83304</v>
      </c>
      <c r="CN267">
        <v>0</v>
      </c>
      <c r="CO267">
        <v>46.04246</v>
      </c>
      <c r="CP267">
        <v>4348.353</v>
      </c>
      <c r="CQ267">
        <v>36.375</v>
      </c>
      <c r="CR267">
        <v>38.625</v>
      </c>
      <c r="CS267">
        <v>37.562</v>
      </c>
      <c r="CT267">
        <v>37.25</v>
      </c>
      <c r="CU267">
        <v>36.8246</v>
      </c>
      <c r="CV267">
        <v>0</v>
      </c>
      <c r="CW267">
        <v>850.0060000000001</v>
      </c>
      <c r="CX267">
        <v>0</v>
      </c>
      <c r="CY267">
        <v>1774682786.6</v>
      </c>
      <c r="CZ267">
        <v>0</v>
      </c>
      <c r="DA267">
        <v>1774666326.5</v>
      </c>
      <c r="DB267" t="s">
        <v>359</v>
      </c>
      <c r="DC267">
        <v>1774666322</v>
      </c>
      <c r="DD267">
        <v>1774666326.5</v>
      </c>
      <c r="DE267">
        <v>2</v>
      </c>
      <c r="DF267">
        <v>0.343</v>
      </c>
      <c r="DG267">
        <v>-0.026</v>
      </c>
      <c r="DH267">
        <v>-0.36</v>
      </c>
      <c r="DI267">
        <v>0.298</v>
      </c>
      <c r="DJ267">
        <v>420</v>
      </c>
      <c r="DK267">
        <v>22</v>
      </c>
      <c r="DL267">
        <v>0.17</v>
      </c>
      <c r="DM267">
        <v>0.02</v>
      </c>
      <c r="DN267">
        <v>-0.368368475</v>
      </c>
      <c r="DO267">
        <v>0.09292321575985024</v>
      </c>
      <c r="DP267">
        <v>0.02352653959891626</v>
      </c>
      <c r="DQ267">
        <v>1</v>
      </c>
      <c r="DR267">
        <v>-0.0192765675</v>
      </c>
      <c r="DS267">
        <v>-2.134221388366294E-05</v>
      </c>
      <c r="DT267">
        <v>0.0009135479794152849</v>
      </c>
      <c r="DU267">
        <v>1</v>
      </c>
      <c r="DV267">
        <v>2</v>
      </c>
      <c r="DW267">
        <v>2</v>
      </c>
      <c r="DX267" t="s">
        <v>360</v>
      </c>
      <c r="DY267">
        <v>3.13049</v>
      </c>
      <c r="DZ267">
        <v>2.80648</v>
      </c>
      <c r="EA267">
        <v>0.0997504</v>
      </c>
      <c r="EB267">
        <v>0.09946240000000001</v>
      </c>
      <c r="EC267">
        <v>0.105834</v>
      </c>
      <c r="ED267">
        <v>0.105592</v>
      </c>
      <c r="EE267">
        <v>21148</v>
      </c>
      <c r="EF267">
        <v>27417.9</v>
      </c>
      <c r="EG267">
        <v>26446.2</v>
      </c>
      <c r="EH267">
        <v>32998.9</v>
      </c>
      <c r="EI267">
        <v>34928.8</v>
      </c>
      <c r="EJ267">
        <v>40309</v>
      </c>
      <c r="EK267">
        <v>41094.3</v>
      </c>
      <c r="EL267">
        <v>46058.5</v>
      </c>
      <c r="EM267">
        <v>2.03472</v>
      </c>
      <c r="EN267">
        <v>2.00012</v>
      </c>
      <c r="EO267">
        <v>0.08920210000000001</v>
      </c>
      <c r="EP267">
        <v>0</v>
      </c>
      <c r="EQ267">
        <v>25.4034</v>
      </c>
      <c r="ER267">
        <v>999.9</v>
      </c>
      <c r="ES267">
        <v>67.5</v>
      </c>
      <c r="ET267">
        <v>27.4</v>
      </c>
      <c r="EU267">
        <v>24.4816</v>
      </c>
      <c r="EV267">
        <v>60.7926</v>
      </c>
      <c r="EW267">
        <v>31.5184</v>
      </c>
      <c r="EX267">
        <v>1</v>
      </c>
      <c r="EY267">
        <v>0.294604</v>
      </c>
      <c r="EZ267">
        <v>0.356291</v>
      </c>
      <c r="FA267">
        <v>20.2823</v>
      </c>
      <c r="FB267">
        <v>5.18749</v>
      </c>
      <c r="FC267">
        <v>11.9441</v>
      </c>
      <c r="FD267">
        <v>4.9557</v>
      </c>
      <c r="FE267">
        <v>3.285</v>
      </c>
      <c r="FF267">
        <v>9999</v>
      </c>
      <c r="FG267">
        <v>9999</v>
      </c>
      <c r="FH267">
        <v>9999</v>
      </c>
      <c r="FI267">
        <v>999.9</v>
      </c>
      <c r="FJ267">
        <v>1.86127</v>
      </c>
      <c r="FK267">
        <v>1.86264</v>
      </c>
      <c r="FL267">
        <v>1.86005</v>
      </c>
      <c r="FM267">
        <v>1.85837</v>
      </c>
      <c r="FN267">
        <v>1.86217</v>
      </c>
      <c r="FO267">
        <v>1.85888</v>
      </c>
      <c r="FP267">
        <v>1.85791</v>
      </c>
      <c r="FQ267">
        <v>1.86081</v>
      </c>
      <c r="FR267">
        <v>0</v>
      </c>
      <c r="FS267">
        <v>0</v>
      </c>
      <c r="FT267">
        <v>0</v>
      </c>
      <c r="FU267">
        <v>4.5</v>
      </c>
      <c r="FV267" t="s">
        <v>361</v>
      </c>
      <c r="FW267" t="s">
        <v>362</v>
      </c>
      <c r="FX267" t="s">
        <v>363</v>
      </c>
      <c r="FY267" t="s">
        <v>364</v>
      </c>
      <c r="FZ267" t="s">
        <v>364</v>
      </c>
      <c r="GA267" t="s">
        <v>363</v>
      </c>
      <c r="GB267">
        <v>0</v>
      </c>
      <c r="GC267">
        <v>100</v>
      </c>
      <c r="GD267">
        <v>100</v>
      </c>
      <c r="GE267">
        <v>-0.362</v>
      </c>
      <c r="GF267">
        <v>0.2972</v>
      </c>
      <c r="GG267">
        <v>-1.589593225013521</v>
      </c>
      <c r="GH267">
        <v>0.00192992804097616</v>
      </c>
      <c r="GI267">
        <v>3.244687122451424E-06</v>
      </c>
      <c r="GJ267">
        <v>-2.087531120305573E-09</v>
      </c>
      <c r="GK267">
        <v>0.05776174702018427</v>
      </c>
      <c r="GL267">
        <v>0.005089068596103195</v>
      </c>
      <c r="GM267">
        <v>0.0003257216593697226</v>
      </c>
      <c r="GN267">
        <v>-1.562898368296355E-06</v>
      </c>
      <c r="GO267">
        <v>0</v>
      </c>
      <c r="GP267">
        <v>1257</v>
      </c>
      <c r="GQ267">
        <v>1</v>
      </c>
      <c r="GR267">
        <v>31</v>
      </c>
      <c r="GS267">
        <v>274.4</v>
      </c>
      <c r="GT267">
        <v>274.4</v>
      </c>
      <c r="GU267">
        <v>1.07788</v>
      </c>
      <c r="GV267">
        <v>2.39258</v>
      </c>
      <c r="GW267">
        <v>1.44775</v>
      </c>
      <c r="GX267">
        <v>2.20215</v>
      </c>
      <c r="GY267">
        <v>1.44653</v>
      </c>
      <c r="GZ267">
        <v>2.37061</v>
      </c>
      <c r="HA267">
        <v>33.2216</v>
      </c>
      <c r="HB267">
        <v>14.6924</v>
      </c>
      <c r="HC267">
        <v>18</v>
      </c>
      <c r="HD267">
        <v>531.9109999999999</v>
      </c>
      <c r="HE267">
        <v>522.981</v>
      </c>
      <c r="HF267">
        <v>24.9995</v>
      </c>
      <c r="HG267">
        <v>30.7493</v>
      </c>
      <c r="HH267">
        <v>30</v>
      </c>
      <c r="HI267">
        <v>31.1079</v>
      </c>
      <c r="HJ267">
        <v>31.1143</v>
      </c>
      <c r="HK267">
        <v>21.559</v>
      </c>
      <c r="HL267">
        <v>20.3331</v>
      </c>
      <c r="HM267">
        <v>100</v>
      </c>
      <c r="HN267">
        <v>25</v>
      </c>
      <c r="HO267">
        <v>420</v>
      </c>
      <c r="HP267">
        <v>21.5</v>
      </c>
      <c r="HQ267">
        <v>103.139</v>
      </c>
      <c r="HR267">
        <v>102.017</v>
      </c>
    </row>
    <row r="268" spans="1:226">
      <c r="A268">
        <v>250</v>
      </c>
      <c r="B268">
        <v>1774682792.5</v>
      </c>
      <c r="C268">
        <v>1046.5</v>
      </c>
      <c r="D268" t="s">
        <v>862</v>
      </c>
      <c r="E268" t="s">
        <v>863</v>
      </c>
      <c r="F268">
        <v>5</v>
      </c>
      <c r="I268">
        <v>1774682789.6</v>
      </c>
      <c r="J268">
        <f>(K268)/1000</f>
        <v>0</v>
      </c>
      <c r="K268">
        <f>IF(BF268, AN268, AH268)</f>
        <v>0</v>
      </c>
      <c r="L268">
        <f>IF(BF268, AI268, AG268)</f>
        <v>0</v>
      </c>
      <c r="M268">
        <f>BH268 - IF(AU268&gt;1, L268*BB268*100.0/(AW268), 0)</f>
        <v>0</v>
      </c>
      <c r="N268">
        <f>((T268-J268/2)*M268-L268)/(T268+J268/2)</f>
        <v>0</v>
      </c>
      <c r="O268">
        <f>N268*(BO268+BP268)/1000.0</f>
        <v>0</v>
      </c>
      <c r="P268">
        <f>(BH268 - IF(AU268&gt;1, L268*BB268*100.0/(AW268), 0))*(BO268+BP268)/1000.0</f>
        <v>0</v>
      </c>
      <c r="Q268">
        <f>2.0/((1/S268-1/R268)+SIGN(S268)*SQRT((1/S268-1/R268)*(1/S268-1/R268) + 4*BC268/((BC268+1)*(BC268+1))*(2*1/S268*1/R268-1/R268*1/R268)))</f>
        <v>0</v>
      </c>
      <c r="R268">
        <f>IF(LEFT(BD268,1)&lt;&gt;"0",IF(LEFT(BD268,1)="1",3.0,BE268),$D$5+$E$5*(BV268*BO268/($K$5*1000))+$F$5*(BV268*BO268/($K$5*1000))*MAX(MIN(BB268,$J$5),$I$5)*MAX(MIN(BB268,$J$5),$I$5)+$G$5*MAX(MIN(BB268,$J$5),$I$5)*(BV268*BO268/($K$5*1000))+$H$5*(BV268*BO268/($K$5*1000))*(BV268*BO268/($K$5*1000)))</f>
        <v>0</v>
      </c>
      <c r="S268">
        <f>J268*(1000-(1000*0.61365*exp(17.502*W268/(240.97+W268))/(BO268+BP268)+BJ268)/2)/(1000*0.61365*exp(17.502*W268/(240.97+W268))/(BO268+BP268)-BJ268)</f>
        <v>0</v>
      </c>
      <c r="T268">
        <f>1/((BC268+1)/(Q268/1.6)+1/(R268/1.37)) + BC268/((BC268+1)/(Q268/1.6) + BC268/(R268/1.37))</f>
        <v>0</v>
      </c>
      <c r="U268">
        <f>(AX268*BA268)</f>
        <v>0</v>
      </c>
      <c r="V268">
        <f>(BQ268+(U268+2*0.95*5.67E-8*(((BQ268+$B$9)+273)^4-(BQ268+273)^4)-44100*J268)/(1.84*29.3*R268+8*0.95*5.67E-8*(BQ268+273)^3))</f>
        <v>0</v>
      </c>
      <c r="W268">
        <f>($C$9*BR268+$D$9*BS268+$E$9*V268)</f>
        <v>0</v>
      </c>
      <c r="X268">
        <f>0.61365*exp(17.502*W268/(240.97+W268))</f>
        <v>0</v>
      </c>
      <c r="Y268">
        <f>(Z268/AA268*100)</f>
        <v>0</v>
      </c>
      <c r="Z268">
        <f>BJ268*(BO268+BP268)/1000</f>
        <v>0</v>
      </c>
      <c r="AA268">
        <f>0.61365*exp(17.502*BQ268/(240.97+BQ268))</f>
        <v>0</v>
      </c>
      <c r="AB268">
        <f>(X268-BJ268*(BO268+BP268)/1000)</f>
        <v>0</v>
      </c>
      <c r="AC268">
        <f>(-J268*44100)</f>
        <v>0</v>
      </c>
      <c r="AD268">
        <f>2*29.3*R268*0.92*(BQ268-W268)</f>
        <v>0</v>
      </c>
      <c r="AE268">
        <f>2*0.95*5.67E-8*(((BQ268+$B$9)+273)^4-(W268+273)^4)</f>
        <v>0</v>
      </c>
      <c r="AF268">
        <f>U268+AE268+AC268+AD268</f>
        <v>0</v>
      </c>
      <c r="AG268">
        <f>BN268*AU268*(BI268-BH268*(1000-AU268*BK268)/(1000-AU268*BJ268))/(100*BB268)</f>
        <v>0</v>
      </c>
      <c r="AH268">
        <f>1000*BN268*AU268*(BJ268-BK268)/(100*BB268*(1000-AU268*BJ268))</f>
        <v>0</v>
      </c>
      <c r="AI268">
        <f>(AJ268 - AK268 - BO268*1E3/(8.314*(BQ268+273.15)) * AM268/BN268 * AL268) * BN268/(100*BB268) * (1000 - BK268)/1000</f>
        <v>0</v>
      </c>
      <c r="AJ268">
        <v>429.2374788862155</v>
      </c>
      <c r="AK268">
        <v>428.8475393939393</v>
      </c>
      <c r="AL268">
        <v>-1.582146554558245E-06</v>
      </c>
      <c r="AM268">
        <v>61.35787655002243</v>
      </c>
      <c r="AN268">
        <f>(AP268 - AO268 + BO268*1E3/(8.314*(BQ268+273.15)) * AR268/BN268 * AQ268) * BN268/(100*BB268) * 1000/(1000 - AP268)</f>
        <v>0</v>
      </c>
      <c r="AO268">
        <v>21.51874360557689</v>
      </c>
      <c r="AP268">
        <v>21.49974055944056</v>
      </c>
      <c r="AQ268">
        <v>1.761947369964502E-06</v>
      </c>
      <c r="AR268">
        <v>91.88205700752289</v>
      </c>
      <c r="AS268">
        <v>0</v>
      </c>
      <c r="AT268">
        <v>0</v>
      </c>
      <c r="AU268">
        <f>IF(AS268*$H$15&gt;=AW268,1.0,(AW268/(AW268-AS268*$H$15)))</f>
        <v>0</v>
      </c>
      <c r="AV268">
        <f>(AU268-1)*100</f>
        <v>0</v>
      </c>
      <c r="AW268">
        <f>MAX(0,($B$15+$C$15*BV268)/(1+$D$15*BV268)*BO268/(BQ268+273)*$E$15)</f>
        <v>0</v>
      </c>
      <c r="AX268">
        <f>$B$13*BW268+$C$13*BX268+$F$13*CI268*(1-CL268)</f>
        <v>0</v>
      </c>
      <c r="AY268">
        <f>AX268*AZ268</f>
        <v>0</v>
      </c>
      <c r="AZ268">
        <f>($B$13*$D$11+$C$13*$D$11+$F$13*((CV268+CN268)/MAX(CV268+CN268+CW268, 0.1)*$I$11+CW268/MAX(CV268+CN268+CW268, 0.1)*$J$11))/($B$13+$C$13+$F$13)</f>
        <v>0</v>
      </c>
      <c r="BA268">
        <f>($B$13*$K$11+$C$13*$K$11+$F$13*((CV268+CN268)/MAX(CV268+CN268+CW268, 0.1)*$P$11+CW268/MAX(CV268+CN268+CW268, 0.1)*$Q$11))/($B$13+$C$13+$F$13)</f>
        <v>0</v>
      </c>
      <c r="BB268">
        <v>6</v>
      </c>
      <c r="BC268">
        <v>0.5</v>
      </c>
      <c r="BD268" t="s">
        <v>358</v>
      </c>
      <c r="BE268">
        <v>2</v>
      </c>
      <c r="BF268" t="b">
        <v>1</v>
      </c>
      <c r="BG268">
        <v>1774682789.6</v>
      </c>
      <c r="BH268">
        <v>419.634</v>
      </c>
      <c r="BI268">
        <v>420.0011</v>
      </c>
      <c r="BJ268">
        <v>21.49934</v>
      </c>
      <c r="BK268">
        <v>21.51832</v>
      </c>
      <c r="BL268">
        <v>419.9954000000001</v>
      </c>
      <c r="BM268">
        <v>21.20216</v>
      </c>
      <c r="BN268">
        <v>500.0044</v>
      </c>
      <c r="BO268">
        <v>101.0206</v>
      </c>
      <c r="BP268">
        <v>0.10001838</v>
      </c>
      <c r="BQ268">
        <v>26.38137</v>
      </c>
      <c r="BR268">
        <v>26.86925</v>
      </c>
      <c r="BS268">
        <v>999.9</v>
      </c>
      <c r="BT268">
        <v>0</v>
      </c>
      <c r="BU268">
        <v>0</v>
      </c>
      <c r="BV268">
        <v>9997.885</v>
      </c>
      <c r="BW268">
        <v>0</v>
      </c>
      <c r="BX268">
        <v>0.3833920000000001</v>
      </c>
      <c r="BY268">
        <v>-0.3670989</v>
      </c>
      <c r="BZ268">
        <v>428.8542</v>
      </c>
      <c r="CA268">
        <v>429.2375</v>
      </c>
      <c r="CB268">
        <v>-0.01897239</v>
      </c>
      <c r="CC268">
        <v>420.0011</v>
      </c>
      <c r="CD268">
        <v>21.51832</v>
      </c>
      <c r="CE268">
        <v>2.171876</v>
      </c>
      <c r="CF268">
        <v>2.173792</v>
      </c>
      <c r="CG268">
        <v>18.75635</v>
      </c>
      <c r="CH268">
        <v>18.77046</v>
      </c>
      <c r="CI268">
        <v>850.0063</v>
      </c>
      <c r="CJ268">
        <v>0</v>
      </c>
      <c r="CK268">
        <v>1</v>
      </c>
      <c r="CL268">
        <v>0</v>
      </c>
      <c r="CM268">
        <v>1.62866</v>
      </c>
      <c r="CN268">
        <v>0</v>
      </c>
      <c r="CO268">
        <v>46.25763</v>
      </c>
      <c r="CP268">
        <v>4348.349</v>
      </c>
      <c r="CQ268">
        <v>36.375</v>
      </c>
      <c r="CR268">
        <v>38.6187</v>
      </c>
      <c r="CS268">
        <v>37.562</v>
      </c>
      <c r="CT268">
        <v>37.25</v>
      </c>
      <c r="CU268">
        <v>36.812</v>
      </c>
      <c r="CV268">
        <v>0</v>
      </c>
      <c r="CW268">
        <v>850.0049999999999</v>
      </c>
      <c r="CX268">
        <v>0</v>
      </c>
      <c r="CY268">
        <v>1774682790.8</v>
      </c>
      <c r="CZ268">
        <v>0</v>
      </c>
      <c r="DA268">
        <v>1774666326.5</v>
      </c>
      <c r="DB268" t="s">
        <v>359</v>
      </c>
      <c r="DC268">
        <v>1774666322</v>
      </c>
      <c r="DD268">
        <v>1774666326.5</v>
      </c>
      <c r="DE268">
        <v>2</v>
      </c>
      <c r="DF268">
        <v>0.343</v>
      </c>
      <c r="DG268">
        <v>-0.026</v>
      </c>
      <c r="DH268">
        <v>-0.36</v>
      </c>
      <c r="DI268">
        <v>0.298</v>
      </c>
      <c r="DJ268">
        <v>420</v>
      </c>
      <c r="DK268">
        <v>22</v>
      </c>
      <c r="DL268">
        <v>0.17</v>
      </c>
      <c r="DM268">
        <v>0.02</v>
      </c>
      <c r="DN268">
        <v>-0.3655476829268293</v>
      </c>
      <c r="DO268">
        <v>0.004365177700347999</v>
      </c>
      <c r="DP268">
        <v>0.02156975360221902</v>
      </c>
      <c r="DQ268">
        <v>1</v>
      </c>
      <c r="DR268">
        <v>-0.01923216585365854</v>
      </c>
      <c r="DS268">
        <v>0.002376393031358887</v>
      </c>
      <c r="DT268">
        <v>0.0009864841050750562</v>
      </c>
      <c r="DU268">
        <v>1</v>
      </c>
      <c r="DV268">
        <v>2</v>
      </c>
      <c r="DW268">
        <v>2</v>
      </c>
      <c r="DX268" t="s">
        <v>360</v>
      </c>
      <c r="DY268">
        <v>3.13042</v>
      </c>
      <c r="DZ268">
        <v>2.80644</v>
      </c>
      <c r="EA268">
        <v>0.09974719999999999</v>
      </c>
      <c r="EB268">
        <v>0.0994636</v>
      </c>
      <c r="EC268">
        <v>0.105835</v>
      </c>
      <c r="ED268">
        <v>0.105586</v>
      </c>
      <c r="EE268">
        <v>21148.1</v>
      </c>
      <c r="EF268">
        <v>27417.8</v>
      </c>
      <c r="EG268">
        <v>26446.2</v>
      </c>
      <c r="EH268">
        <v>32998.9</v>
      </c>
      <c r="EI268">
        <v>34928.8</v>
      </c>
      <c r="EJ268">
        <v>40309</v>
      </c>
      <c r="EK268">
        <v>41094.3</v>
      </c>
      <c r="EL268">
        <v>46058.2</v>
      </c>
      <c r="EM268">
        <v>2.03482</v>
      </c>
      <c r="EN268">
        <v>2.00007</v>
      </c>
      <c r="EO268">
        <v>0.0900775</v>
      </c>
      <c r="EP268">
        <v>0</v>
      </c>
      <c r="EQ268">
        <v>25.3997</v>
      </c>
      <c r="ER268">
        <v>999.9</v>
      </c>
      <c r="ES268">
        <v>67.5</v>
      </c>
      <c r="ET268">
        <v>27.4</v>
      </c>
      <c r="EU268">
        <v>24.4827</v>
      </c>
      <c r="EV268">
        <v>61.0826</v>
      </c>
      <c r="EW268">
        <v>31.6106</v>
      </c>
      <c r="EX268">
        <v>1</v>
      </c>
      <c r="EY268">
        <v>0.294446</v>
      </c>
      <c r="EZ268">
        <v>0.354572</v>
      </c>
      <c r="FA268">
        <v>20.2821</v>
      </c>
      <c r="FB268">
        <v>5.18779</v>
      </c>
      <c r="FC268">
        <v>11.9441</v>
      </c>
      <c r="FD268">
        <v>4.95575</v>
      </c>
      <c r="FE268">
        <v>3.285</v>
      </c>
      <c r="FF268">
        <v>9999</v>
      </c>
      <c r="FG268">
        <v>9999</v>
      </c>
      <c r="FH268">
        <v>9999</v>
      </c>
      <c r="FI268">
        <v>999.9</v>
      </c>
      <c r="FJ268">
        <v>1.86127</v>
      </c>
      <c r="FK268">
        <v>1.86264</v>
      </c>
      <c r="FL268">
        <v>1.86005</v>
      </c>
      <c r="FM268">
        <v>1.85837</v>
      </c>
      <c r="FN268">
        <v>1.86217</v>
      </c>
      <c r="FO268">
        <v>1.8589</v>
      </c>
      <c r="FP268">
        <v>1.85791</v>
      </c>
      <c r="FQ268">
        <v>1.86081</v>
      </c>
      <c r="FR268">
        <v>0</v>
      </c>
      <c r="FS268">
        <v>0</v>
      </c>
      <c r="FT268">
        <v>0</v>
      </c>
      <c r="FU268">
        <v>4.5</v>
      </c>
      <c r="FV268" t="s">
        <v>361</v>
      </c>
      <c r="FW268" t="s">
        <v>362</v>
      </c>
      <c r="FX268" t="s">
        <v>363</v>
      </c>
      <c r="FY268" t="s">
        <v>364</v>
      </c>
      <c r="FZ268" t="s">
        <v>364</v>
      </c>
      <c r="GA268" t="s">
        <v>363</v>
      </c>
      <c r="GB268">
        <v>0</v>
      </c>
      <c r="GC268">
        <v>100</v>
      </c>
      <c r="GD268">
        <v>100</v>
      </c>
      <c r="GE268">
        <v>-0.362</v>
      </c>
      <c r="GF268">
        <v>0.2972</v>
      </c>
      <c r="GG268">
        <v>-1.589593225013521</v>
      </c>
      <c r="GH268">
        <v>0.00192992804097616</v>
      </c>
      <c r="GI268">
        <v>3.244687122451424E-06</v>
      </c>
      <c r="GJ268">
        <v>-2.087531120305573E-09</v>
      </c>
      <c r="GK268">
        <v>0.05776174702018427</v>
      </c>
      <c r="GL268">
        <v>0.005089068596103195</v>
      </c>
      <c r="GM268">
        <v>0.0003257216593697226</v>
      </c>
      <c r="GN268">
        <v>-1.562898368296355E-06</v>
      </c>
      <c r="GO268">
        <v>0</v>
      </c>
      <c r="GP268">
        <v>1257</v>
      </c>
      <c r="GQ268">
        <v>1</v>
      </c>
      <c r="GR268">
        <v>31</v>
      </c>
      <c r="GS268">
        <v>274.5</v>
      </c>
      <c r="GT268">
        <v>274.4</v>
      </c>
      <c r="GU268">
        <v>1.07788</v>
      </c>
      <c r="GV268">
        <v>2.38525</v>
      </c>
      <c r="GW268">
        <v>1.44775</v>
      </c>
      <c r="GX268">
        <v>2.20215</v>
      </c>
      <c r="GY268">
        <v>1.44653</v>
      </c>
      <c r="GZ268">
        <v>2.39014</v>
      </c>
      <c r="HA268">
        <v>33.244</v>
      </c>
      <c r="HB268">
        <v>14.6924</v>
      </c>
      <c r="HC268">
        <v>18</v>
      </c>
      <c r="HD268">
        <v>531.974</v>
      </c>
      <c r="HE268">
        <v>522.947</v>
      </c>
      <c r="HF268">
        <v>24.9995</v>
      </c>
      <c r="HG268">
        <v>30.7493</v>
      </c>
      <c r="HH268">
        <v>30.0001</v>
      </c>
      <c r="HI268">
        <v>31.1079</v>
      </c>
      <c r="HJ268">
        <v>31.1143</v>
      </c>
      <c r="HK268">
        <v>21.5583</v>
      </c>
      <c r="HL268">
        <v>20.3331</v>
      </c>
      <c r="HM268">
        <v>100</v>
      </c>
      <c r="HN268">
        <v>25</v>
      </c>
      <c r="HO268">
        <v>420</v>
      </c>
      <c r="HP268">
        <v>21.5</v>
      </c>
      <c r="HQ268">
        <v>103.139</v>
      </c>
      <c r="HR268">
        <v>102.017</v>
      </c>
    </row>
    <row r="269" spans="1:226">
      <c r="A269">
        <v>251</v>
      </c>
      <c r="B269">
        <v>1774682796.5</v>
      </c>
      <c r="C269">
        <v>1050.5</v>
      </c>
      <c r="D269" t="s">
        <v>864</v>
      </c>
      <c r="E269" t="s">
        <v>865</v>
      </c>
      <c r="F269">
        <v>5</v>
      </c>
      <c r="I269">
        <v>1774682793.6</v>
      </c>
      <c r="J269">
        <f>(K269)/1000</f>
        <v>0</v>
      </c>
      <c r="K269">
        <f>IF(BF269, AN269, AH269)</f>
        <v>0</v>
      </c>
      <c r="L269">
        <f>IF(BF269, AI269, AG269)</f>
        <v>0</v>
      </c>
      <c r="M269">
        <f>BH269 - IF(AU269&gt;1, L269*BB269*100.0/(AW269), 0)</f>
        <v>0</v>
      </c>
      <c r="N269">
        <f>((T269-J269/2)*M269-L269)/(T269+J269/2)</f>
        <v>0</v>
      </c>
      <c r="O269">
        <f>N269*(BO269+BP269)/1000.0</f>
        <v>0</v>
      </c>
      <c r="P269">
        <f>(BH269 - IF(AU269&gt;1, L269*BB269*100.0/(AW269), 0))*(BO269+BP269)/1000.0</f>
        <v>0</v>
      </c>
      <c r="Q269">
        <f>2.0/((1/S269-1/R269)+SIGN(S269)*SQRT((1/S269-1/R269)*(1/S269-1/R269) + 4*BC269/((BC269+1)*(BC269+1))*(2*1/S269*1/R269-1/R269*1/R269)))</f>
        <v>0</v>
      </c>
      <c r="R269">
        <f>IF(LEFT(BD269,1)&lt;&gt;"0",IF(LEFT(BD269,1)="1",3.0,BE269),$D$5+$E$5*(BV269*BO269/($K$5*1000))+$F$5*(BV269*BO269/($K$5*1000))*MAX(MIN(BB269,$J$5),$I$5)*MAX(MIN(BB269,$J$5),$I$5)+$G$5*MAX(MIN(BB269,$J$5),$I$5)*(BV269*BO269/($K$5*1000))+$H$5*(BV269*BO269/($K$5*1000))*(BV269*BO269/($K$5*1000)))</f>
        <v>0</v>
      </c>
      <c r="S269">
        <f>J269*(1000-(1000*0.61365*exp(17.502*W269/(240.97+W269))/(BO269+BP269)+BJ269)/2)/(1000*0.61365*exp(17.502*W269/(240.97+W269))/(BO269+BP269)-BJ269)</f>
        <v>0</v>
      </c>
      <c r="T269">
        <f>1/((BC269+1)/(Q269/1.6)+1/(R269/1.37)) + BC269/((BC269+1)/(Q269/1.6) + BC269/(R269/1.37))</f>
        <v>0</v>
      </c>
      <c r="U269">
        <f>(AX269*BA269)</f>
        <v>0</v>
      </c>
      <c r="V269">
        <f>(BQ269+(U269+2*0.95*5.67E-8*(((BQ269+$B$9)+273)^4-(BQ269+273)^4)-44100*J269)/(1.84*29.3*R269+8*0.95*5.67E-8*(BQ269+273)^3))</f>
        <v>0</v>
      </c>
      <c r="W269">
        <f>($C$9*BR269+$D$9*BS269+$E$9*V269)</f>
        <v>0</v>
      </c>
      <c r="X269">
        <f>0.61365*exp(17.502*W269/(240.97+W269))</f>
        <v>0</v>
      </c>
      <c r="Y269">
        <f>(Z269/AA269*100)</f>
        <v>0</v>
      </c>
      <c r="Z269">
        <f>BJ269*(BO269+BP269)/1000</f>
        <v>0</v>
      </c>
      <c r="AA269">
        <f>0.61365*exp(17.502*BQ269/(240.97+BQ269))</f>
        <v>0</v>
      </c>
      <c r="AB269">
        <f>(X269-BJ269*(BO269+BP269)/1000)</f>
        <v>0</v>
      </c>
      <c r="AC269">
        <f>(-J269*44100)</f>
        <v>0</v>
      </c>
      <c r="AD269">
        <f>2*29.3*R269*0.92*(BQ269-W269)</f>
        <v>0</v>
      </c>
      <c r="AE269">
        <f>2*0.95*5.67E-8*(((BQ269+$B$9)+273)^4-(W269+273)^4)</f>
        <v>0</v>
      </c>
      <c r="AF269">
        <f>U269+AE269+AC269+AD269</f>
        <v>0</v>
      </c>
      <c r="AG269">
        <f>BN269*AU269*(BI269-BH269*(1000-AU269*BK269)/(1000-AU269*BJ269))/(100*BB269)</f>
        <v>0</v>
      </c>
      <c r="AH269">
        <f>1000*BN269*AU269*(BJ269-BK269)/(100*BB269*(1000-AU269*BJ269))</f>
        <v>0</v>
      </c>
      <c r="AI269">
        <f>(AJ269 - AK269 - BO269*1E3/(8.314*(BQ269+273.15)) * AM269/BN269 * AL269) * BN269/(100*BB269) * (1000 - BK269)/1000</f>
        <v>0</v>
      </c>
      <c r="AJ269">
        <v>429.2441013695915</v>
      </c>
      <c r="AK269">
        <v>428.8536909090908</v>
      </c>
      <c r="AL269">
        <v>9.088297810096706E-06</v>
      </c>
      <c r="AM269">
        <v>61.35787655002243</v>
      </c>
      <c r="AN269">
        <f>(AP269 - AO269 + BO269*1E3/(8.314*(BQ269+273.15)) * AR269/BN269 * AQ269) * BN269/(100*BB269) * 1000/(1000 - AP269)</f>
        <v>0</v>
      </c>
      <c r="AO269">
        <v>21.51717582563851</v>
      </c>
      <c r="AP269">
        <v>21.49965804195805</v>
      </c>
      <c r="AQ269">
        <v>-1.961078109073513E-06</v>
      </c>
      <c r="AR269">
        <v>91.88205700752289</v>
      </c>
      <c r="AS269">
        <v>0</v>
      </c>
      <c r="AT269">
        <v>0</v>
      </c>
      <c r="AU269">
        <f>IF(AS269*$H$15&gt;=AW269,1.0,(AW269/(AW269-AS269*$H$15)))</f>
        <v>0</v>
      </c>
      <c r="AV269">
        <f>(AU269-1)*100</f>
        <v>0</v>
      </c>
      <c r="AW269">
        <f>MAX(0,($B$15+$C$15*BV269)/(1+$D$15*BV269)*BO269/(BQ269+273)*$E$15)</f>
        <v>0</v>
      </c>
      <c r="AX269">
        <f>$B$13*BW269+$C$13*BX269+$F$13*CI269*(1-CL269)</f>
        <v>0</v>
      </c>
      <c r="AY269">
        <f>AX269*AZ269</f>
        <v>0</v>
      </c>
      <c r="AZ269">
        <f>($B$13*$D$11+$C$13*$D$11+$F$13*((CV269+CN269)/MAX(CV269+CN269+CW269, 0.1)*$I$11+CW269/MAX(CV269+CN269+CW269, 0.1)*$J$11))/($B$13+$C$13+$F$13)</f>
        <v>0</v>
      </c>
      <c r="BA269">
        <f>($B$13*$K$11+$C$13*$K$11+$F$13*((CV269+CN269)/MAX(CV269+CN269+CW269, 0.1)*$P$11+CW269/MAX(CV269+CN269+CW269, 0.1)*$Q$11))/($B$13+$C$13+$F$13)</f>
        <v>0</v>
      </c>
      <c r="BB269">
        <v>6</v>
      </c>
      <c r="BC269">
        <v>0.5</v>
      </c>
      <c r="BD269" t="s">
        <v>358</v>
      </c>
      <c r="BE269">
        <v>2</v>
      </c>
      <c r="BF269" t="b">
        <v>1</v>
      </c>
      <c r="BG269">
        <v>1774682793.6</v>
      </c>
      <c r="BH269">
        <v>419.6223</v>
      </c>
      <c r="BI269">
        <v>420.0036</v>
      </c>
      <c r="BJ269">
        <v>21.49923</v>
      </c>
      <c r="BK269">
        <v>21.51775</v>
      </c>
      <c r="BL269">
        <v>419.9835</v>
      </c>
      <c r="BM269">
        <v>21.20204</v>
      </c>
      <c r="BN269">
        <v>499.9886</v>
      </c>
      <c r="BO269">
        <v>101.021</v>
      </c>
      <c r="BP269">
        <v>0.10008893</v>
      </c>
      <c r="BQ269">
        <v>26.37843</v>
      </c>
      <c r="BR269">
        <v>26.86811</v>
      </c>
      <c r="BS269">
        <v>999.9</v>
      </c>
      <c r="BT269">
        <v>0</v>
      </c>
      <c r="BU269">
        <v>0</v>
      </c>
      <c r="BV269">
        <v>9984.933999999999</v>
      </c>
      <c r="BW269">
        <v>0</v>
      </c>
      <c r="BX269">
        <v>0.3833920000000001</v>
      </c>
      <c r="BY269">
        <v>-0.3815856</v>
      </c>
      <c r="BZ269">
        <v>428.8419</v>
      </c>
      <c r="CA269">
        <v>429.2399</v>
      </c>
      <c r="CB269">
        <v>-0.01850871</v>
      </c>
      <c r="CC269">
        <v>420.0036</v>
      </c>
      <c r="CD269">
        <v>21.51775</v>
      </c>
      <c r="CE269">
        <v>2.171874</v>
      </c>
      <c r="CF269">
        <v>2.173741</v>
      </c>
      <c r="CG269">
        <v>18.75635</v>
      </c>
      <c r="CH269">
        <v>18.77009</v>
      </c>
      <c r="CI269">
        <v>850.0036999999999</v>
      </c>
      <c r="CJ269">
        <v>0</v>
      </c>
      <c r="CK269">
        <v>1</v>
      </c>
      <c r="CL269">
        <v>0</v>
      </c>
      <c r="CM269">
        <v>2.05034</v>
      </c>
      <c r="CN269">
        <v>0</v>
      </c>
      <c r="CO269">
        <v>46.05962</v>
      </c>
      <c r="CP269">
        <v>4348.335</v>
      </c>
      <c r="CQ269">
        <v>36.3435</v>
      </c>
      <c r="CR269">
        <v>38.5746</v>
      </c>
      <c r="CS269">
        <v>37.5558</v>
      </c>
      <c r="CT269">
        <v>37.25</v>
      </c>
      <c r="CU269">
        <v>36.8058</v>
      </c>
      <c r="CV269">
        <v>0</v>
      </c>
      <c r="CW269">
        <v>850.0040000000001</v>
      </c>
      <c r="CX269">
        <v>0</v>
      </c>
      <c r="CY269">
        <v>1774682795</v>
      </c>
      <c r="CZ269">
        <v>0</v>
      </c>
      <c r="DA269">
        <v>1774666326.5</v>
      </c>
      <c r="DB269" t="s">
        <v>359</v>
      </c>
      <c r="DC269">
        <v>1774666322</v>
      </c>
      <c r="DD269">
        <v>1774666326.5</v>
      </c>
      <c r="DE269">
        <v>2</v>
      </c>
      <c r="DF269">
        <v>0.343</v>
      </c>
      <c r="DG269">
        <v>-0.026</v>
      </c>
      <c r="DH269">
        <v>-0.36</v>
      </c>
      <c r="DI269">
        <v>0.298</v>
      </c>
      <c r="DJ269">
        <v>420</v>
      </c>
      <c r="DK269">
        <v>22</v>
      </c>
      <c r="DL269">
        <v>0.17</v>
      </c>
      <c r="DM269">
        <v>0.02</v>
      </c>
      <c r="DN269">
        <v>-0.367386575</v>
      </c>
      <c r="DO269">
        <v>-0.1220675459662283</v>
      </c>
      <c r="DP269">
        <v>0.02102770300447424</v>
      </c>
      <c r="DQ269">
        <v>0</v>
      </c>
      <c r="DR269">
        <v>-0.0188842775</v>
      </c>
      <c r="DS269">
        <v>0.0001268003752345816</v>
      </c>
      <c r="DT269">
        <v>0.0009508474600290782</v>
      </c>
      <c r="DU269">
        <v>1</v>
      </c>
      <c r="DV269">
        <v>1</v>
      </c>
      <c r="DW269">
        <v>2</v>
      </c>
      <c r="DX269" t="s">
        <v>367</v>
      </c>
      <c r="DY269">
        <v>3.13041</v>
      </c>
      <c r="DZ269">
        <v>2.80632</v>
      </c>
      <c r="EA269">
        <v>0.0997512</v>
      </c>
      <c r="EB269">
        <v>0.0994589</v>
      </c>
      <c r="EC269">
        <v>0.105839</v>
      </c>
      <c r="ED269">
        <v>0.105592</v>
      </c>
      <c r="EE269">
        <v>21148</v>
      </c>
      <c r="EF269">
        <v>27417.6</v>
      </c>
      <c r="EG269">
        <v>26446.3</v>
      </c>
      <c r="EH269">
        <v>32998.5</v>
      </c>
      <c r="EI269">
        <v>34928.6</v>
      </c>
      <c r="EJ269">
        <v>40308.3</v>
      </c>
      <c r="EK269">
        <v>41094.3</v>
      </c>
      <c r="EL269">
        <v>46057.7</v>
      </c>
      <c r="EM269">
        <v>2.03457</v>
      </c>
      <c r="EN269">
        <v>2.00007</v>
      </c>
      <c r="EO269">
        <v>0.0891089</v>
      </c>
      <c r="EP269">
        <v>0</v>
      </c>
      <c r="EQ269">
        <v>25.3961</v>
      </c>
      <c r="ER269">
        <v>999.9</v>
      </c>
      <c r="ES269">
        <v>67.5</v>
      </c>
      <c r="ET269">
        <v>27.4</v>
      </c>
      <c r="EU269">
        <v>24.4832</v>
      </c>
      <c r="EV269">
        <v>60.7126</v>
      </c>
      <c r="EW269">
        <v>31.7067</v>
      </c>
      <c r="EX269">
        <v>1</v>
      </c>
      <c r="EY269">
        <v>0.294675</v>
      </c>
      <c r="EZ269">
        <v>0.353205</v>
      </c>
      <c r="FA269">
        <v>20.2823</v>
      </c>
      <c r="FB269">
        <v>5.18824</v>
      </c>
      <c r="FC269">
        <v>11.9441</v>
      </c>
      <c r="FD269">
        <v>4.9557</v>
      </c>
      <c r="FE269">
        <v>3.285</v>
      </c>
      <c r="FF269">
        <v>9999</v>
      </c>
      <c r="FG269">
        <v>9999</v>
      </c>
      <c r="FH269">
        <v>9999</v>
      </c>
      <c r="FI269">
        <v>999.9</v>
      </c>
      <c r="FJ269">
        <v>1.86127</v>
      </c>
      <c r="FK269">
        <v>1.86264</v>
      </c>
      <c r="FL269">
        <v>1.86005</v>
      </c>
      <c r="FM269">
        <v>1.85837</v>
      </c>
      <c r="FN269">
        <v>1.86216</v>
      </c>
      <c r="FO269">
        <v>1.85888</v>
      </c>
      <c r="FP269">
        <v>1.85791</v>
      </c>
      <c r="FQ269">
        <v>1.86081</v>
      </c>
      <c r="FR269">
        <v>0</v>
      </c>
      <c r="FS269">
        <v>0</v>
      </c>
      <c r="FT269">
        <v>0</v>
      </c>
      <c r="FU269">
        <v>4.5</v>
      </c>
      <c r="FV269" t="s">
        <v>361</v>
      </c>
      <c r="FW269" t="s">
        <v>362</v>
      </c>
      <c r="FX269" t="s">
        <v>363</v>
      </c>
      <c r="FY269" t="s">
        <v>364</v>
      </c>
      <c r="FZ269" t="s">
        <v>364</v>
      </c>
      <c r="GA269" t="s">
        <v>363</v>
      </c>
      <c r="GB269">
        <v>0</v>
      </c>
      <c r="GC269">
        <v>100</v>
      </c>
      <c r="GD269">
        <v>100</v>
      </c>
      <c r="GE269">
        <v>-0.361</v>
      </c>
      <c r="GF269">
        <v>0.2972</v>
      </c>
      <c r="GG269">
        <v>-1.589593225013521</v>
      </c>
      <c r="GH269">
        <v>0.00192992804097616</v>
      </c>
      <c r="GI269">
        <v>3.244687122451424E-06</v>
      </c>
      <c r="GJ269">
        <v>-2.087531120305573E-09</v>
      </c>
      <c r="GK269">
        <v>0.05776174702018427</v>
      </c>
      <c r="GL269">
        <v>0.005089068596103195</v>
      </c>
      <c r="GM269">
        <v>0.0003257216593697226</v>
      </c>
      <c r="GN269">
        <v>-1.562898368296355E-06</v>
      </c>
      <c r="GO269">
        <v>0</v>
      </c>
      <c r="GP269">
        <v>1257</v>
      </c>
      <c r="GQ269">
        <v>1</v>
      </c>
      <c r="GR269">
        <v>31</v>
      </c>
      <c r="GS269">
        <v>274.6</v>
      </c>
      <c r="GT269">
        <v>274.5</v>
      </c>
      <c r="GU269">
        <v>1.07788</v>
      </c>
      <c r="GV269">
        <v>2.37793</v>
      </c>
      <c r="GW269">
        <v>1.44775</v>
      </c>
      <c r="GX269">
        <v>2.20337</v>
      </c>
      <c r="GY269">
        <v>1.44653</v>
      </c>
      <c r="GZ269">
        <v>2.37061</v>
      </c>
      <c r="HA269">
        <v>33.2216</v>
      </c>
      <c r="HB269">
        <v>14.6924</v>
      </c>
      <c r="HC269">
        <v>18</v>
      </c>
      <c r="HD269">
        <v>531.816</v>
      </c>
      <c r="HE269">
        <v>522.948</v>
      </c>
      <c r="HF269">
        <v>24.9995</v>
      </c>
      <c r="HG269">
        <v>30.7503</v>
      </c>
      <c r="HH269">
        <v>30.0001</v>
      </c>
      <c r="HI269">
        <v>31.1079</v>
      </c>
      <c r="HJ269">
        <v>31.1145</v>
      </c>
      <c r="HK269">
        <v>21.5598</v>
      </c>
      <c r="HL269">
        <v>20.3331</v>
      </c>
      <c r="HM269">
        <v>100</v>
      </c>
      <c r="HN269">
        <v>25</v>
      </c>
      <c r="HO269">
        <v>420</v>
      </c>
      <c r="HP269">
        <v>21.5</v>
      </c>
      <c r="HQ269">
        <v>103.139</v>
      </c>
      <c r="HR269">
        <v>102.016</v>
      </c>
    </row>
    <row r="270" spans="1:226">
      <c r="A270">
        <v>252</v>
      </c>
      <c r="B270">
        <v>1774682800.5</v>
      </c>
      <c r="C270">
        <v>1054.5</v>
      </c>
      <c r="D270" t="s">
        <v>866</v>
      </c>
      <c r="E270" t="s">
        <v>867</v>
      </c>
      <c r="F270">
        <v>5</v>
      </c>
      <c r="I270">
        <v>1774682797.6</v>
      </c>
      <c r="J270">
        <f>(K270)/1000</f>
        <v>0</v>
      </c>
      <c r="K270">
        <f>IF(BF270, AN270, AH270)</f>
        <v>0</v>
      </c>
      <c r="L270">
        <f>IF(BF270, AI270, AG270)</f>
        <v>0</v>
      </c>
      <c r="M270">
        <f>BH270 - IF(AU270&gt;1, L270*BB270*100.0/(AW270), 0)</f>
        <v>0</v>
      </c>
      <c r="N270">
        <f>((T270-J270/2)*M270-L270)/(T270+J270/2)</f>
        <v>0</v>
      </c>
      <c r="O270">
        <f>N270*(BO270+BP270)/1000.0</f>
        <v>0</v>
      </c>
      <c r="P270">
        <f>(BH270 - IF(AU270&gt;1, L270*BB270*100.0/(AW270), 0))*(BO270+BP270)/1000.0</f>
        <v>0</v>
      </c>
      <c r="Q270">
        <f>2.0/((1/S270-1/R270)+SIGN(S270)*SQRT((1/S270-1/R270)*(1/S270-1/R270) + 4*BC270/((BC270+1)*(BC270+1))*(2*1/S270*1/R270-1/R270*1/R270)))</f>
        <v>0</v>
      </c>
      <c r="R270">
        <f>IF(LEFT(BD270,1)&lt;&gt;"0",IF(LEFT(BD270,1)="1",3.0,BE270),$D$5+$E$5*(BV270*BO270/($K$5*1000))+$F$5*(BV270*BO270/($K$5*1000))*MAX(MIN(BB270,$J$5),$I$5)*MAX(MIN(BB270,$J$5),$I$5)+$G$5*MAX(MIN(BB270,$J$5),$I$5)*(BV270*BO270/($K$5*1000))+$H$5*(BV270*BO270/($K$5*1000))*(BV270*BO270/($K$5*1000)))</f>
        <v>0</v>
      </c>
      <c r="S270">
        <f>J270*(1000-(1000*0.61365*exp(17.502*W270/(240.97+W270))/(BO270+BP270)+BJ270)/2)/(1000*0.61365*exp(17.502*W270/(240.97+W270))/(BO270+BP270)-BJ270)</f>
        <v>0</v>
      </c>
      <c r="T270">
        <f>1/((BC270+1)/(Q270/1.6)+1/(R270/1.37)) + BC270/((BC270+1)/(Q270/1.6) + BC270/(R270/1.37))</f>
        <v>0</v>
      </c>
      <c r="U270">
        <f>(AX270*BA270)</f>
        <v>0</v>
      </c>
      <c r="V270">
        <f>(BQ270+(U270+2*0.95*5.67E-8*(((BQ270+$B$9)+273)^4-(BQ270+273)^4)-44100*J270)/(1.84*29.3*R270+8*0.95*5.67E-8*(BQ270+273)^3))</f>
        <v>0</v>
      </c>
      <c r="W270">
        <f>($C$9*BR270+$D$9*BS270+$E$9*V270)</f>
        <v>0</v>
      </c>
      <c r="X270">
        <f>0.61365*exp(17.502*W270/(240.97+W270))</f>
        <v>0</v>
      </c>
      <c r="Y270">
        <f>(Z270/AA270*100)</f>
        <v>0</v>
      </c>
      <c r="Z270">
        <f>BJ270*(BO270+BP270)/1000</f>
        <v>0</v>
      </c>
      <c r="AA270">
        <f>0.61365*exp(17.502*BQ270/(240.97+BQ270))</f>
        <v>0</v>
      </c>
      <c r="AB270">
        <f>(X270-BJ270*(BO270+BP270)/1000)</f>
        <v>0</v>
      </c>
      <c r="AC270">
        <f>(-J270*44100)</f>
        <v>0</v>
      </c>
      <c r="AD270">
        <f>2*29.3*R270*0.92*(BQ270-W270)</f>
        <v>0</v>
      </c>
      <c r="AE270">
        <f>2*0.95*5.67E-8*(((BQ270+$B$9)+273)^4-(W270+273)^4)</f>
        <v>0</v>
      </c>
      <c r="AF270">
        <f>U270+AE270+AC270+AD270</f>
        <v>0</v>
      </c>
      <c r="AG270">
        <f>BN270*AU270*(BI270-BH270*(1000-AU270*BK270)/(1000-AU270*BJ270))/(100*BB270)</f>
        <v>0</v>
      </c>
      <c r="AH270">
        <f>1000*BN270*AU270*(BJ270-BK270)/(100*BB270*(1000-AU270*BJ270))</f>
        <v>0</v>
      </c>
      <c r="AI270">
        <f>(AJ270 - AK270 - BO270*1E3/(8.314*(BQ270+273.15)) * AM270/BN270 * AL270) * BN270/(100*BB270) * (1000 - BK270)/1000</f>
        <v>0</v>
      </c>
      <c r="AJ270">
        <v>429.2212665997281</v>
      </c>
      <c r="AK270">
        <v>428.802224242424</v>
      </c>
      <c r="AL270">
        <v>-2.129150727080273E-05</v>
      </c>
      <c r="AM270">
        <v>61.35787655002243</v>
      </c>
      <c r="AN270">
        <f>(AP270 - AO270 + BO270*1E3/(8.314*(BQ270+273.15)) * AR270/BN270 * AQ270) * BN270/(100*BB270) * 1000/(1000 - AP270)</f>
        <v>0</v>
      </c>
      <c r="AO270">
        <v>21.51811575557524</v>
      </c>
      <c r="AP270">
        <v>21.49890209790211</v>
      </c>
      <c r="AQ270">
        <v>6.845872282062497E-07</v>
      </c>
      <c r="AR270">
        <v>91.88205700752289</v>
      </c>
      <c r="AS270">
        <v>0</v>
      </c>
      <c r="AT270">
        <v>0</v>
      </c>
      <c r="AU270">
        <f>IF(AS270*$H$15&gt;=AW270,1.0,(AW270/(AW270-AS270*$H$15)))</f>
        <v>0</v>
      </c>
      <c r="AV270">
        <f>(AU270-1)*100</f>
        <v>0</v>
      </c>
      <c r="AW270">
        <f>MAX(0,($B$15+$C$15*BV270)/(1+$D$15*BV270)*BO270/(BQ270+273)*$E$15)</f>
        <v>0</v>
      </c>
      <c r="AX270">
        <f>$B$13*BW270+$C$13*BX270+$F$13*CI270*(1-CL270)</f>
        <v>0</v>
      </c>
      <c r="AY270">
        <f>AX270*AZ270</f>
        <v>0</v>
      </c>
      <c r="AZ270">
        <f>($B$13*$D$11+$C$13*$D$11+$F$13*((CV270+CN270)/MAX(CV270+CN270+CW270, 0.1)*$I$11+CW270/MAX(CV270+CN270+CW270, 0.1)*$J$11))/($B$13+$C$13+$F$13)</f>
        <v>0</v>
      </c>
      <c r="BA270">
        <f>($B$13*$K$11+$C$13*$K$11+$F$13*((CV270+CN270)/MAX(CV270+CN270+CW270, 0.1)*$P$11+CW270/MAX(CV270+CN270+CW270, 0.1)*$Q$11))/($B$13+$C$13+$F$13)</f>
        <v>0</v>
      </c>
      <c r="BB270">
        <v>6</v>
      </c>
      <c r="BC270">
        <v>0.5</v>
      </c>
      <c r="BD270" t="s">
        <v>358</v>
      </c>
      <c r="BE270">
        <v>2</v>
      </c>
      <c r="BF270" t="b">
        <v>1</v>
      </c>
      <c r="BG270">
        <v>1774682797.6</v>
      </c>
      <c r="BH270">
        <v>419.6032</v>
      </c>
      <c r="BI270">
        <v>419.9942</v>
      </c>
      <c r="BJ270">
        <v>21.49937</v>
      </c>
      <c r="BK270">
        <v>21.51732</v>
      </c>
      <c r="BL270">
        <v>419.9649000000001</v>
      </c>
      <c r="BM270">
        <v>21.20217</v>
      </c>
      <c r="BN270">
        <v>499.9632</v>
      </c>
      <c r="BO270">
        <v>101.021</v>
      </c>
      <c r="BP270">
        <v>0.09992252</v>
      </c>
      <c r="BQ270">
        <v>26.3749</v>
      </c>
      <c r="BR270">
        <v>26.85316</v>
      </c>
      <c r="BS270">
        <v>999.9</v>
      </c>
      <c r="BT270">
        <v>0</v>
      </c>
      <c r="BU270">
        <v>0</v>
      </c>
      <c r="BV270">
        <v>9999.179</v>
      </c>
      <c r="BW270">
        <v>0</v>
      </c>
      <c r="BX270">
        <v>0.3833920000000001</v>
      </c>
      <c r="BY270">
        <v>-0.3908539</v>
      </c>
      <c r="BZ270">
        <v>428.8227</v>
      </c>
      <c r="CA270">
        <v>429.2301</v>
      </c>
      <c r="CB270">
        <v>-0.0179575</v>
      </c>
      <c r="CC270">
        <v>419.9942</v>
      </c>
      <c r="CD270">
        <v>21.51732</v>
      </c>
      <c r="CE270">
        <v>2.171891</v>
      </c>
      <c r="CF270">
        <v>2.173704</v>
      </c>
      <c r="CG270">
        <v>18.75647</v>
      </c>
      <c r="CH270">
        <v>18.76983</v>
      </c>
      <c r="CI270">
        <v>850.0111000000001</v>
      </c>
      <c r="CJ270">
        <v>0</v>
      </c>
      <c r="CK270">
        <v>1</v>
      </c>
      <c r="CL270">
        <v>0</v>
      </c>
      <c r="CM270">
        <v>1.67681</v>
      </c>
      <c r="CN270">
        <v>0</v>
      </c>
      <c r="CO270">
        <v>46.25261</v>
      </c>
      <c r="CP270">
        <v>4348.373000000001</v>
      </c>
      <c r="CQ270">
        <v>36.312</v>
      </c>
      <c r="CR270">
        <v>38.562</v>
      </c>
      <c r="CS270">
        <v>37.5124</v>
      </c>
      <c r="CT270">
        <v>37.25</v>
      </c>
      <c r="CU270">
        <v>36.7624</v>
      </c>
      <c r="CV270">
        <v>0</v>
      </c>
      <c r="CW270">
        <v>850.01</v>
      </c>
      <c r="CX270">
        <v>0</v>
      </c>
      <c r="CY270">
        <v>1774682798.6</v>
      </c>
      <c r="CZ270">
        <v>0</v>
      </c>
      <c r="DA270">
        <v>1774666326.5</v>
      </c>
      <c r="DB270" t="s">
        <v>359</v>
      </c>
      <c r="DC270">
        <v>1774666322</v>
      </c>
      <c r="DD270">
        <v>1774666326.5</v>
      </c>
      <c r="DE270">
        <v>2</v>
      </c>
      <c r="DF270">
        <v>0.343</v>
      </c>
      <c r="DG270">
        <v>-0.026</v>
      </c>
      <c r="DH270">
        <v>-0.36</v>
      </c>
      <c r="DI270">
        <v>0.298</v>
      </c>
      <c r="DJ270">
        <v>420</v>
      </c>
      <c r="DK270">
        <v>22</v>
      </c>
      <c r="DL270">
        <v>0.17</v>
      </c>
      <c r="DM270">
        <v>0.02</v>
      </c>
      <c r="DN270">
        <v>-0.374898475</v>
      </c>
      <c r="DO270">
        <v>-0.0764899024390243</v>
      </c>
      <c r="DP270">
        <v>0.01846555714565296</v>
      </c>
      <c r="DQ270">
        <v>1</v>
      </c>
      <c r="DR270">
        <v>-0.0186744225</v>
      </c>
      <c r="DS270">
        <v>0.003045547091932506</v>
      </c>
      <c r="DT270">
        <v>0.001061140904754759</v>
      </c>
      <c r="DU270">
        <v>1</v>
      </c>
      <c r="DV270">
        <v>2</v>
      </c>
      <c r="DW270">
        <v>2</v>
      </c>
      <c r="DX270" t="s">
        <v>360</v>
      </c>
      <c r="DY270">
        <v>3.13048</v>
      </c>
      <c r="DZ270">
        <v>2.80648</v>
      </c>
      <c r="EA270">
        <v>0.0997431</v>
      </c>
      <c r="EB270">
        <v>0.0994659</v>
      </c>
      <c r="EC270">
        <v>0.105835</v>
      </c>
      <c r="ED270">
        <v>0.105585</v>
      </c>
      <c r="EE270">
        <v>21148</v>
      </c>
      <c r="EF270">
        <v>27417.7</v>
      </c>
      <c r="EG270">
        <v>26446</v>
      </c>
      <c r="EH270">
        <v>32998.9</v>
      </c>
      <c r="EI270">
        <v>34928.6</v>
      </c>
      <c r="EJ270">
        <v>40309</v>
      </c>
      <c r="EK270">
        <v>41094.1</v>
      </c>
      <c r="EL270">
        <v>46058.1</v>
      </c>
      <c r="EM270">
        <v>2.03498</v>
      </c>
      <c r="EN270">
        <v>1.9999</v>
      </c>
      <c r="EO270">
        <v>0.08882950000000001</v>
      </c>
      <c r="EP270">
        <v>0</v>
      </c>
      <c r="EQ270">
        <v>25.3926</v>
      </c>
      <c r="ER270">
        <v>999.9</v>
      </c>
      <c r="ES270">
        <v>67.5</v>
      </c>
      <c r="ET270">
        <v>27.4</v>
      </c>
      <c r="EU270">
        <v>24.485</v>
      </c>
      <c r="EV270">
        <v>60.3726</v>
      </c>
      <c r="EW270">
        <v>31.7708</v>
      </c>
      <c r="EX270">
        <v>1</v>
      </c>
      <c r="EY270">
        <v>0.29468</v>
      </c>
      <c r="EZ270">
        <v>0.352113</v>
      </c>
      <c r="FA270">
        <v>20.2824</v>
      </c>
      <c r="FB270">
        <v>5.18854</v>
      </c>
      <c r="FC270">
        <v>11.9441</v>
      </c>
      <c r="FD270">
        <v>4.9557</v>
      </c>
      <c r="FE270">
        <v>3.285</v>
      </c>
      <c r="FF270">
        <v>9999</v>
      </c>
      <c r="FG270">
        <v>9999</v>
      </c>
      <c r="FH270">
        <v>9999</v>
      </c>
      <c r="FI270">
        <v>999.9</v>
      </c>
      <c r="FJ270">
        <v>1.86127</v>
      </c>
      <c r="FK270">
        <v>1.86264</v>
      </c>
      <c r="FL270">
        <v>1.86005</v>
      </c>
      <c r="FM270">
        <v>1.85837</v>
      </c>
      <c r="FN270">
        <v>1.86217</v>
      </c>
      <c r="FO270">
        <v>1.8589</v>
      </c>
      <c r="FP270">
        <v>1.85791</v>
      </c>
      <c r="FQ270">
        <v>1.86081</v>
      </c>
      <c r="FR270">
        <v>0</v>
      </c>
      <c r="FS270">
        <v>0</v>
      </c>
      <c r="FT270">
        <v>0</v>
      </c>
      <c r="FU270">
        <v>4.5</v>
      </c>
      <c r="FV270" t="s">
        <v>361</v>
      </c>
      <c r="FW270" t="s">
        <v>362</v>
      </c>
      <c r="FX270" t="s">
        <v>363</v>
      </c>
      <c r="FY270" t="s">
        <v>364</v>
      </c>
      <c r="FZ270" t="s">
        <v>364</v>
      </c>
      <c r="GA270" t="s">
        <v>363</v>
      </c>
      <c r="GB270">
        <v>0</v>
      </c>
      <c r="GC270">
        <v>100</v>
      </c>
      <c r="GD270">
        <v>100</v>
      </c>
      <c r="GE270">
        <v>-0.362</v>
      </c>
      <c r="GF270">
        <v>0.2972</v>
      </c>
      <c r="GG270">
        <v>-1.589593225013521</v>
      </c>
      <c r="GH270">
        <v>0.00192992804097616</v>
      </c>
      <c r="GI270">
        <v>3.244687122451424E-06</v>
      </c>
      <c r="GJ270">
        <v>-2.087531120305573E-09</v>
      </c>
      <c r="GK270">
        <v>0.05776174702018427</v>
      </c>
      <c r="GL270">
        <v>0.005089068596103195</v>
      </c>
      <c r="GM270">
        <v>0.0003257216593697226</v>
      </c>
      <c r="GN270">
        <v>-1.562898368296355E-06</v>
      </c>
      <c r="GO270">
        <v>0</v>
      </c>
      <c r="GP270">
        <v>1257</v>
      </c>
      <c r="GQ270">
        <v>1</v>
      </c>
      <c r="GR270">
        <v>31</v>
      </c>
      <c r="GS270">
        <v>274.6</v>
      </c>
      <c r="GT270">
        <v>274.6</v>
      </c>
      <c r="GU270">
        <v>1.07788</v>
      </c>
      <c r="GV270">
        <v>2.38037</v>
      </c>
      <c r="GW270">
        <v>1.44775</v>
      </c>
      <c r="GX270">
        <v>2.20337</v>
      </c>
      <c r="GY270">
        <v>1.44653</v>
      </c>
      <c r="GZ270">
        <v>2.40234</v>
      </c>
      <c r="HA270">
        <v>33.2216</v>
      </c>
      <c r="HB270">
        <v>14.6924</v>
      </c>
      <c r="HC270">
        <v>18</v>
      </c>
      <c r="HD270">
        <v>532.088</v>
      </c>
      <c r="HE270">
        <v>522.846</v>
      </c>
      <c r="HF270">
        <v>24.9996</v>
      </c>
      <c r="HG270">
        <v>30.7516</v>
      </c>
      <c r="HH270">
        <v>30.0001</v>
      </c>
      <c r="HI270">
        <v>31.1102</v>
      </c>
      <c r="HJ270">
        <v>31.1164</v>
      </c>
      <c r="HK270">
        <v>21.5586</v>
      </c>
      <c r="HL270">
        <v>20.3331</v>
      </c>
      <c r="HM270">
        <v>100</v>
      </c>
      <c r="HN270">
        <v>25</v>
      </c>
      <c r="HO270">
        <v>420</v>
      </c>
      <c r="HP270">
        <v>21.5</v>
      </c>
      <c r="HQ270">
        <v>103.139</v>
      </c>
      <c r="HR270">
        <v>102.017</v>
      </c>
    </row>
    <row r="271" spans="1:226">
      <c r="A271">
        <v>253</v>
      </c>
      <c r="B271">
        <v>1774682804.5</v>
      </c>
      <c r="C271">
        <v>1058.5</v>
      </c>
      <c r="D271" t="s">
        <v>868</v>
      </c>
      <c r="E271" t="s">
        <v>869</v>
      </c>
      <c r="F271">
        <v>5</v>
      </c>
      <c r="I271">
        <v>1774682801.6</v>
      </c>
      <c r="J271">
        <f>(K271)/1000</f>
        <v>0</v>
      </c>
      <c r="K271">
        <f>IF(BF271, AN271, AH271)</f>
        <v>0</v>
      </c>
      <c r="L271">
        <f>IF(BF271, AI271, AG271)</f>
        <v>0</v>
      </c>
      <c r="M271">
        <f>BH271 - IF(AU271&gt;1, L271*BB271*100.0/(AW271), 0)</f>
        <v>0</v>
      </c>
      <c r="N271">
        <f>((T271-J271/2)*M271-L271)/(T271+J271/2)</f>
        <v>0</v>
      </c>
      <c r="O271">
        <f>N271*(BO271+BP271)/1000.0</f>
        <v>0</v>
      </c>
      <c r="P271">
        <f>(BH271 - IF(AU271&gt;1, L271*BB271*100.0/(AW271), 0))*(BO271+BP271)/1000.0</f>
        <v>0</v>
      </c>
      <c r="Q271">
        <f>2.0/((1/S271-1/R271)+SIGN(S271)*SQRT((1/S271-1/R271)*(1/S271-1/R271) + 4*BC271/((BC271+1)*(BC271+1))*(2*1/S271*1/R271-1/R271*1/R271)))</f>
        <v>0</v>
      </c>
      <c r="R271">
        <f>IF(LEFT(BD271,1)&lt;&gt;"0",IF(LEFT(BD271,1)="1",3.0,BE271),$D$5+$E$5*(BV271*BO271/($K$5*1000))+$F$5*(BV271*BO271/($K$5*1000))*MAX(MIN(BB271,$J$5),$I$5)*MAX(MIN(BB271,$J$5),$I$5)+$G$5*MAX(MIN(BB271,$J$5),$I$5)*(BV271*BO271/($K$5*1000))+$H$5*(BV271*BO271/($K$5*1000))*(BV271*BO271/($K$5*1000)))</f>
        <v>0</v>
      </c>
      <c r="S271">
        <f>J271*(1000-(1000*0.61365*exp(17.502*W271/(240.97+W271))/(BO271+BP271)+BJ271)/2)/(1000*0.61365*exp(17.502*W271/(240.97+W271))/(BO271+BP271)-BJ271)</f>
        <v>0</v>
      </c>
      <c r="T271">
        <f>1/((BC271+1)/(Q271/1.6)+1/(R271/1.37)) + BC271/((BC271+1)/(Q271/1.6) + BC271/(R271/1.37))</f>
        <v>0</v>
      </c>
      <c r="U271">
        <f>(AX271*BA271)</f>
        <v>0</v>
      </c>
      <c r="V271">
        <f>(BQ271+(U271+2*0.95*5.67E-8*(((BQ271+$B$9)+273)^4-(BQ271+273)^4)-44100*J271)/(1.84*29.3*R271+8*0.95*5.67E-8*(BQ271+273)^3))</f>
        <v>0</v>
      </c>
      <c r="W271">
        <f>($C$9*BR271+$D$9*BS271+$E$9*V271)</f>
        <v>0</v>
      </c>
      <c r="X271">
        <f>0.61365*exp(17.502*W271/(240.97+W271))</f>
        <v>0</v>
      </c>
      <c r="Y271">
        <f>(Z271/AA271*100)</f>
        <v>0</v>
      </c>
      <c r="Z271">
        <f>BJ271*(BO271+BP271)/1000</f>
        <v>0</v>
      </c>
      <c r="AA271">
        <f>0.61365*exp(17.502*BQ271/(240.97+BQ271))</f>
        <v>0</v>
      </c>
      <c r="AB271">
        <f>(X271-BJ271*(BO271+BP271)/1000)</f>
        <v>0</v>
      </c>
      <c r="AC271">
        <f>(-J271*44100)</f>
        <v>0</v>
      </c>
      <c r="AD271">
        <f>2*29.3*R271*0.92*(BQ271-W271)</f>
        <v>0</v>
      </c>
      <c r="AE271">
        <f>2*0.95*5.67E-8*(((BQ271+$B$9)+273)^4-(W271+273)^4)</f>
        <v>0</v>
      </c>
      <c r="AF271">
        <f>U271+AE271+AC271+AD271</f>
        <v>0</v>
      </c>
      <c r="AG271">
        <f>BN271*AU271*(BI271-BH271*(1000-AU271*BK271)/(1000-AU271*BJ271))/(100*BB271)</f>
        <v>0</v>
      </c>
      <c r="AH271">
        <f>1000*BN271*AU271*(BJ271-BK271)/(100*BB271*(1000-AU271*BJ271))</f>
        <v>0</v>
      </c>
      <c r="AI271">
        <f>(AJ271 - AK271 - BO271*1E3/(8.314*(BQ271+273.15)) * AM271/BN271 * AL271) * BN271/(100*BB271) * (1000 - BK271)/1000</f>
        <v>0</v>
      </c>
      <c r="AJ271">
        <v>429.2701083370471</v>
      </c>
      <c r="AK271">
        <v>428.8730606060606</v>
      </c>
      <c r="AL271">
        <v>2.607521360710558E-05</v>
      </c>
      <c r="AM271">
        <v>61.35787655002243</v>
      </c>
      <c r="AN271">
        <f>(AP271 - AO271 + BO271*1E3/(8.314*(BQ271+273.15)) * AR271/BN271 * AQ271) * BN271/(100*BB271) * 1000/(1000 - AP271)</f>
        <v>0</v>
      </c>
      <c r="AO271">
        <v>21.5168215904845</v>
      </c>
      <c r="AP271">
        <v>21.49952797202798</v>
      </c>
      <c r="AQ271">
        <v>-5.330985471646349E-08</v>
      </c>
      <c r="AR271">
        <v>91.88205700752289</v>
      </c>
      <c r="AS271">
        <v>0</v>
      </c>
      <c r="AT271">
        <v>0</v>
      </c>
      <c r="AU271">
        <f>IF(AS271*$H$15&gt;=AW271,1.0,(AW271/(AW271-AS271*$H$15)))</f>
        <v>0</v>
      </c>
      <c r="AV271">
        <f>(AU271-1)*100</f>
        <v>0</v>
      </c>
      <c r="AW271">
        <f>MAX(0,($B$15+$C$15*BV271)/(1+$D$15*BV271)*BO271/(BQ271+273)*$E$15)</f>
        <v>0</v>
      </c>
      <c r="AX271">
        <f>$B$13*BW271+$C$13*BX271+$F$13*CI271*(1-CL271)</f>
        <v>0</v>
      </c>
      <c r="AY271">
        <f>AX271*AZ271</f>
        <v>0</v>
      </c>
      <c r="AZ271">
        <f>($B$13*$D$11+$C$13*$D$11+$F$13*((CV271+CN271)/MAX(CV271+CN271+CW271, 0.1)*$I$11+CW271/MAX(CV271+CN271+CW271, 0.1)*$J$11))/($B$13+$C$13+$F$13)</f>
        <v>0</v>
      </c>
      <c r="BA271">
        <f>($B$13*$K$11+$C$13*$K$11+$F$13*((CV271+CN271)/MAX(CV271+CN271+CW271, 0.1)*$P$11+CW271/MAX(CV271+CN271+CW271, 0.1)*$Q$11))/($B$13+$C$13+$F$13)</f>
        <v>0</v>
      </c>
      <c r="BB271">
        <v>6</v>
      </c>
      <c r="BC271">
        <v>0.5</v>
      </c>
      <c r="BD271" t="s">
        <v>358</v>
      </c>
      <c r="BE271">
        <v>2</v>
      </c>
      <c r="BF271" t="b">
        <v>1</v>
      </c>
      <c r="BG271">
        <v>1774682801.6</v>
      </c>
      <c r="BH271">
        <v>419.624</v>
      </c>
      <c r="BI271">
        <v>420.017</v>
      </c>
      <c r="BJ271">
        <v>21.49932</v>
      </c>
      <c r="BK271">
        <v>21.51816</v>
      </c>
      <c r="BL271">
        <v>419.9854</v>
      </c>
      <c r="BM271">
        <v>21.20212</v>
      </c>
      <c r="BN271">
        <v>500.0142</v>
      </c>
      <c r="BO271">
        <v>101.0203</v>
      </c>
      <c r="BP271">
        <v>0.10002063</v>
      </c>
      <c r="BQ271">
        <v>26.3682</v>
      </c>
      <c r="BR271">
        <v>26.85209</v>
      </c>
      <c r="BS271">
        <v>999.9</v>
      </c>
      <c r="BT271">
        <v>0</v>
      </c>
      <c r="BU271">
        <v>0</v>
      </c>
      <c r="BV271">
        <v>10005.807</v>
      </c>
      <c r="BW271">
        <v>0</v>
      </c>
      <c r="BX271">
        <v>0.3833920000000001</v>
      </c>
      <c r="BY271">
        <v>-0.3928834</v>
      </c>
      <c r="BZ271">
        <v>428.8439999999999</v>
      </c>
      <c r="CA271">
        <v>429.2536</v>
      </c>
      <c r="CB271">
        <v>-0.01884614</v>
      </c>
      <c r="CC271">
        <v>420.017</v>
      </c>
      <c r="CD271">
        <v>21.51816</v>
      </c>
      <c r="CE271">
        <v>2.17187</v>
      </c>
      <c r="CF271">
        <v>2.173774</v>
      </c>
      <c r="CG271">
        <v>18.75632</v>
      </c>
      <c r="CH271">
        <v>18.77033</v>
      </c>
      <c r="CI271">
        <v>850.0074000000001</v>
      </c>
      <c r="CJ271">
        <v>0</v>
      </c>
      <c r="CK271">
        <v>1</v>
      </c>
      <c r="CL271">
        <v>0</v>
      </c>
      <c r="CM271">
        <v>1.54934</v>
      </c>
      <c r="CN271">
        <v>0</v>
      </c>
      <c r="CO271">
        <v>46.27678</v>
      </c>
      <c r="CP271">
        <v>4348.353999999999</v>
      </c>
      <c r="CQ271">
        <v>36.3058</v>
      </c>
      <c r="CR271">
        <v>38.562</v>
      </c>
      <c r="CS271">
        <v>37.5</v>
      </c>
      <c r="CT271">
        <v>37.2437</v>
      </c>
      <c r="CU271">
        <v>36.75</v>
      </c>
      <c r="CV271">
        <v>0</v>
      </c>
      <c r="CW271">
        <v>850.0069999999999</v>
      </c>
      <c r="CX271">
        <v>0</v>
      </c>
      <c r="CY271">
        <v>1774682802.8</v>
      </c>
      <c r="CZ271">
        <v>0</v>
      </c>
      <c r="DA271">
        <v>1774666326.5</v>
      </c>
      <c r="DB271" t="s">
        <v>359</v>
      </c>
      <c r="DC271">
        <v>1774666322</v>
      </c>
      <c r="DD271">
        <v>1774666326.5</v>
      </c>
      <c r="DE271">
        <v>2</v>
      </c>
      <c r="DF271">
        <v>0.343</v>
      </c>
      <c r="DG271">
        <v>-0.026</v>
      </c>
      <c r="DH271">
        <v>-0.36</v>
      </c>
      <c r="DI271">
        <v>0.298</v>
      </c>
      <c r="DJ271">
        <v>420</v>
      </c>
      <c r="DK271">
        <v>22</v>
      </c>
      <c r="DL271">
        <v>0.17</v>
      </c>
      <c r="DM271">
        <v>0.02</v>
      </c>
      <c r="DN271">
        <v>-0.3801217317073171</v>
      </c>
      <c r="DO271">
        <v>-0.1202093310104533</v>
      </c>
      <c r="DP271">
        <v>0.02145211019016418</v>
      </c>
      <c r="DQ271">
        <v>0</v>
      </c>
      <c r="DR271">
        <v>-0.01874296097560976</v>
      </c>
      <c r="DS271">
        <v>0.003766195818815335</v>
      </c>
      <c r="DT271">
        <v>0.001103388155808977</v>
      </c>
      <c r="DU271">
        <v>1</v>
      </c>
      <c r="DV271">
        <v>1</v>
      </c>
      <c r="DW271">
        <v>2</v>
      </c>
      <c r="DX271" t="s">
        <v>367</v>
      </c>
      <c r="DY271">
        <v>3.13046</v>
      </c>
      <c r="DZ271">
        <v>2.80657</v>
      </c>
      <c r="EA271">
        <v>0.0997528</v>
      </c>
      <c r="EB271">
        <v>0.09945859999999999</v>
      </c>
      <c r="EC271">
        <v>0.105838</v>
      </c>
      <c r="ED271">
        <v>0.105596</v>
      </c>
      <c r="EE271">
        <v>21147.8</v>
      </c>
      <c r="EF271">
        <v>27417.9</v>
      </c>
      <c r="EG271">
        <v>26446</v>
      </c>
      <c r="EH271">
        <v>32998.8</v>
      </c>
      <c r="EI271">
        <v>34928.5</v>
      </c>
      <c r="EJ271">
        <v>40308.7</v>
      </c>
      <c r="EK271">
        <v>41094.1</v>
      </c>
      <c r="EL271">
        <v>46058.4</v>
      </c>
      <c r="EM271">
        <v>2.0347</v>
      </c>
      <c r="EN271">
        <v>2.00003</v>
      </c>
      <c r="EO271">
        <v>0.0897795</v>
      </c>
      <c r="EP271">
        <v>0</v>
      </c>
      <c r="EQ271">
        <v>25.3874</v>
      </c>
      <c r="ER271">
        <v>999.9</v>
      </c>
      <c r="ES271">
        <v>67.5</v>
      </c>
      <c r="ET271">
        <v>27.4</v>
      </c>
      <c r="EU271">
        <v>24.4841</v>
      </c>
      <c r="EV271">
        <v>60.9926</v>
      </c>
      <c r="EW271">
        <v>31.8069</v>
      </c>
      <c r="EX271">
        <v>1</v>
      </c>
      <c r="EY271">
        <v>0.294715</v>
      </c>
      <c r="EZ271">
        <v>0.350425</v>
      </c>
      <c r="FA271">
        <v>20.2825</v>
      </c>
      <c r="FB271">
        <v>5.18884</v>
      </c>
      <c r="FC271">
        <v>11.9441</v>
      </c>
      <c r="FD271">
        <v>4.9559</v>
      </c>
      <c r="FE271">
        <v>3.285</v>
      </c>
      <c r="FF271">
        <v>9999</v>
      </c>
      <c r="FG271">
        <v>9999</v>
      </c>
      <c r="FH271">
        <v>9999</v>
      </c>
      <c r="FI271">
        <v>999.9</v>
      </c>
      <c r="FJ271">
        <v>1.86128</v>
      </c>
      <c r="FK271">
        <v>1.86264</v>
      </c>
      <c r="FL271">
        <v>1.86005</v>
      </c>
      <c r="FM271">
        <v>1.85837</v>
      </c>
      <c r="FN271">
        <v>1.86216</v>
      </c>
      <c r="FO271">
        <v>1.85889</v>
      </c>
      <c r="FP271">
        <v>1.85791</v>
      </c>
      <c r="FQ271">
        <v>1.86081</v>
      </c>
      <c r="FR271">
        <v>0</v>
      </c>
      <c r="FS271">
        <v>0</v>
      </c>
      <c r="FT271">
        <v>0</v>
      </c>
      <c r="FU271">
        <v>4.5</v>
      </c>
      <c r="FV271" t="s">
        <v>361</v>
      </c>
      <c r="FW271" t="s">
        <v>362</v>
      </c>
      <c r="FX271" t="s">
        <v>363</v>
      </c>
      <c r="FY271" t="s">
        <v>364</v>
      </c>
      <c r="FZ271" t="s">
        <v>364</v>
      </c>
      <c r="GA271" t="s">
        <v>363</v>
      </c>
      <c r="GB271">
        <v>0</v>
      </c>
      <c r="GC271">
        <v>100</v>
      </c>
      <c r="GD271">
        <v>100</v>
      </c>
      <c r="GE271">
        <v>-0.361</v>
      </c>
      <c r="GF271">
        <v>0.2972</v>
      </c>
      <c r="GG271">
        <v>-1.589593225013521</v>
      </c>
      <c r="GH271">
        <v>0.00192992804097616</v>
      </c>
      <c r="GI271">
        <v>3.244687122451424E-06</v>
      </c>
      <c r="GJ271">
        <v>-2.087531120305573E-09</v>
      </c>
      <c r="GK271">
        <v>0.05776174702018427</v>
      </c>
      <c r="GL271">
        <v>0.005089068596103195</v>
      </c>
      <c r="GM271">
        <v>0.0003257216593697226</v>
      </c>
      <c r="GN271">
        <v>-1.562898368296355E-06</v>
      </c>
      <c r="GO271">
        <v>0</v>
      </c>
      <c r="GP271">
        <v>1257</v>
      </c>
      <c r="GQ271">
        <v>1</v>
      </c>
      <c r="GR271">
        <v>31</v>
      </c>
      <c r="GS271">
        <v>274.7</v>
      </c>
      <c r="GT271">
        <v>274.6</v>
      </c>
      <c r="GU271">
        <v>1.07788</v>
      </c>
      <c r="GV271">
        <v>2.38281</v>
      </c>
      <c r="GW271">
        <v>1.44775</v>
      </c>
      <c r="GX271">
        <v>2.20337</v>
      </c>
      <c r="GY271">
        <v>1.44653</v>
      </c>
      <c r="GZ271">
        <v>2.38037</v>
      </c>
      <c r="HA271">
        <v>33.2216</v>
      </c>
      <c r="HB271">
        <v>14.6924</v>
      </c>
      <c r="HC271">
        <v>18</v>
      </c>
      <c r="HD271">
        <v>531.917</v>
      </c>
      <c r="HE271">
        <v>522.936</v>
      </c>
      <c r="HF271">
        <v>24.9995</v>
      </c>
      <c r="HG271">
        <v>30.7516</v>
      </c>
      <c r="HH271">
        <v>30.0001</v>
      </c>
      <c r="HI271">
        <v>31.1105</v>
      </c>
      <c r="HJ271">
        <v>31.117</v>
      </c>
      <c r="HK271">
        <v>21.5592</v>
      </c>
      <c r="HL271">
        <v>20.3331</v>
      </c>
      <c r="HM271">
        <v>100</v>
      </c>
      <c r="HN271">
        <v>25</v>
      </c>
      <c r="HO271">
        <v>420</v>
      </c>
      <c r="HP271">
        <v>21.5</v>
      </c>
      <c r="HQ271">
        <v>103.139</v>
      </c>
      <c r="HR271">
        <v>102.017</v>
      </c>
    </row>
    <row r="272" spans="1:226">
      <c r="A272">
        <v>254</v>
      </c>
      <c r="B272">
        <v>1774682808.5</v>
      </c>
      <c r="C272">
        <v>1062.5</v>
      </c>
      <c r="D272" t="s">
        <v>870</v>
      </c>
      <c r="E272" t="s">
        <v>871</v>
      </c>
      <c r="F272">
        <v>5</v>
      </c>
      <c r="I272">
        <v>1774682805.6</v>
      </c>
      <c r="J272">
        <f>(K272)/1000</f>
        <v>0</v>
      </c>
      <c r="K272">
        <f>IF(BF272, AN272, AH272)</f>
        <v>0</v>
      </c>
      <c r="L272">
        <f>IF(BF272, AI272, AG272)</f>
        <v>0</v>
      </c>
      <c r="M272">
        <f>BH272 - IF(AU272&gt;1, L272*BB272*100.0/(AW272), 0)</f>
        <v>0</v>
      </c>
      <c r="N272">
        <f>((T272-J272/2)*M272-L272)/(T272+J272/2)</f>
        <v>0</v>
      </c>
      <c r="O272">
        <f>N272*(BO272+BP272)/1000.0</f>
        <v>0</v>
      </c>
      <c r="P272">
        <f>(BH272 - IF(AU272&gt;1, L272*BB272*100.0/(AW272), 0))*(BO272+BP272)/1000.0</f>
        <v>0</v>
      </c>
      <c r="Q272">
        <f>2.0/((1/S272-1/R272)+SIGN(S272)*SQRT((1/S272-1/R272)*(1/S272-1/R272) + 4*BC272/((BC272+1)*(BC272+1))*(2*1/S272*1/R272-1/R272*1/R272)))</f>
        <v>0</v>
      </c>
      <c r="R272">
        <f>IF(LEFT(BD272,1)&lt;&gt;"0",IF(LEFT(BD272,1)="1",3.0,BE272),$D$5+$E$5*(BV272*BO272/($K$5*1000))+$F$5*(BV272*BO272/($K$5*1000))*MAX(MIN(BB272,$J$5),$I$5)*MAX(MIN(BB272,$J$5),$I$5)+$G$5*MAX(MIN(BB272,$J$5),$I$5)*(BV272*BO272/($K$5*1000))+$H$5*(BV272*BO272/($K$5*1000))*(BV272*BO272/($K$5*1000)))</f>
        <v>0</v>
      </c>
      <c r="S272">
        <f>J272*(1000-(1000*0.61365*exp(17.502*W272/(240.97+W272))/(BO272+BP272)+BJ272)/2)/(1000*0.61365*exp(17.502*W272/(240.97+W272))/(BO272+BP272)-BJ272)</f>
        <v>0</v>
      </c>
      <c r="T272">
        <f>1/((BC272+1)/(Q272/1.6)+1/(R272/1.37)) + BC272/((BC272+1)/(Q272/1.6) + BC272/(R272/1.37))</f>
        <v>0</v>
      </c>
      <c r="U272">
        <f>(AX272*BA272)</f>
        <v>0</v>
      </c>
      <c r="V272">
        <f>(BQ272+(U272+2*0.95*5.67E-8*(((BQ272+$B$9)+273)^4-(BQ272+273)^4)-44100*J272)/(1.84*29.3*R272+8*0.95*5.67E-8*(BQ272+273)^3))</f>
        <v>0</v>
      </c>
      <c r="W272">
        <f>($C$9*BR272+$D$9*BS272+$E$9*V272)</f>
        <v>0</v>
      </c>
      <c r="X272">
        <f>0.61365*exp(17.502*W272/(240.97+W272))</f>
        <v>0</v>
      </c>
      <c r="Y272">
        <f>(Z272/AA272*100)</f>
        <v>0</v>
      </c>
      <c r="Z272">
        <f>BJ272*(BO272+BP272)/1000</f>
        <v>0</v>
      </c>
      <c r="AA272">
        <f>0.61365*exp(17.502*BQ272/(240.97+BQ272))</f>
        <v>0</v>
      </c>
      <c r="AB272">
        <f>(X272-BJ272*(BO272+BP272)/1000)</f>
        <v>0</v>
      </c>
      <c r="AC272">
        <f>(-J272*44100)</f>
        <v>0</v>
      </c>
      <c r="AD272">
        <f>2*29.3*R272*0.92*(BQ272-W272)</f>
        <v>0</v>
      </c>
      <c r="AE272">
        <f>2*0.95*5.67E-8*(((BQ272+$B$9)+273)^4-(W272+273)^4)</f>
        <v>0</v>
      </c>
      <c r="AF272">
        <f>U272+AE272+AC272+AD272</f>
        <v>0</v>
      </c>
      <c r="AG272">
        <f>BN272*AU272*(BI272-BH272*(1000-AU272*BK272)/(1000-AU272*BJ272))/(100*BB272)</f>
        <v>0</v>
      </c>
      <c r="AH272">
        <f>1000*BN272*AU272*(BJ272-BK272)/(100*BB272*(1000-AU272*BJ272))</f>
        <v>0</v>
      </c>
      <c r="AI272">
        <f>(AJ272 - AK272 - BO272*1E3/(8.314*(BQ272+273.15)) * AM272/BN272 * AL272) * BN272/(100*BB272) * (1000 - BK272)/1000</f>
        <v>0</v>
      </c>
      <c r="AJ272">
        <v>429.2055908501954</v>
      </c>
      <c r="AK272">
        <v>428.7889030303028</v>
      </c>
      <c r="AL272">
        <v>-3.548405119453646E-05</v>
      </c>
      <c r="AM272">
        <v>61.35787655002243</v>
      </c>
      <c r="AN272">
        <f>(AP272 - AO272 + BO272*1E3/(8.314*(BQ272+273.15)) * AR272/BN272 * AQ272) * BN272/(100*BB272) * 1000/(1000 - AP272)</f>
        <v>0</v>
      </c>
      <c r="AO272">
        <v>21.51982267053612</v>
      </c>
      <c r="AP272">
        <v>21.4982090909091</v>
      </c>
      <c r="AQ272">
        <v>7.490446914440987E-07</v>
      </c>
      <c r="AR272">
        <v>91.88205700752289</v>
      </c>
      <c r="AS272">
        <v>0</v>
      </c>
      <c r="AT272">
        <v>0</v>
      </c>
      <c r="AU272">
        <f>IF(AS272*$H$15&gt;=AW272,1.0,(AW272/(AW272-AS272*$H$15)))</f>
        <v>0</v>
      </c>
      <c r="AV272">
        <f>(AU272-1)*100</f>
        <v>0</v>
      </c>
      <c r="AW272">
        <f>MAX(0,($B$15+$C$15*BV272)/(1+$D$15*BV272)*BO272/(BQ272+273)*$E$15)</f>
        <v>0</v>
      </c>
      <c r="AX272">
        <f>$B$13*BW272+$C$13*BX272+$F$13*CI272*(1-CL272)</f>
        <v>0</v>
      </c>
      <c r="AY272">
        <f>AX272*AZ272</f>
        <v>0</v>
      </c>
      <c r="AZ272">
        <f>($B$13*$D$11+$C$13*$D$11+$F$13*((CV272+CN272)/MAX(CV272+CN272+CW272, 0.1)*$I$11+CW272/MAX(CV272+CN272+CW272, 0.1)*$J$11))/($B$13+$C$13+$F$13)</f>
        <v>0</v>
      </c>
      <c r="BA272">
        <f>($B$13*$K$11+$C$13*$K$11+$F$13*((CV272+CN272)/MAX(CV272+CN272+CW272, 0.1)*$P$11+CW272/MAX(CV272+CN272+CW272, 0.1)*$Q$11))/($B$13+$C$13+$F$13)</f>
        <v>0</v>
      </c>
      <c r="BB272">
        <v>6</v>
      </c>
      <c r="BC272">
        <v>0.5</v>
      </c>
      <c r="BD272" t="s">
        <v>358</v>
      </c>
      <c r="BE272">
        <v>2</v>
      </c>
      <c r="BF272" t="b">
        <v>1</v>
      </c>
      <c r="BG272">
        <v>1774682805.6</v>
      </c>
      <c r="BH272">
        <v>419.616</v>
      </c>
      <c r="BI272">
        <v>419.9862</v>
      </c>
      <c r="BJ272">
        <v>21.49911</v>
      </c>
      <c r="BK272">
        <v>21.5185</v>
      </c>
      <c r="BL272">
        <v>419.9772</v>
      </c>
      <c r="BM272">
        <v>21.20191999999999</v>
      </c>
      <c r="BN272">
        <v>500.0099</v>
      </c>
      <c r="BO272">
        <v>101.0213</v>
      </c>
      <c r="BP272">
        <v>0.09993711</v>
      </c>
      <c r="BQ272">
        <v>26.36444</v>
      </c>
      <c r="BR272">
        <v>26.85279</v>
      </c>
      <c r="BS272">
        <v>999.9</v>
      </c>
      <c r="BT272">
        <v>0</v>
      </c>
      <c r="BU272">
        <v>0</v>
      </c>
      <c r="BV272">
        <v>10005.204</v>
      </c>
      <c r="BW272">
        <v>0</v>
      </c>
      <c r="BX272">
        <v>0.3833920000000001</v>
      </c>
      <c r="BY272">
        <v>-0.3704317</v>
      </c>
      <c r="BZ272">
        <v>428.8353999999999</v>
      </c>
      <c r="CA272">
        <v>429.2225</v>
      </c>
      <c r="CB272">
        <v>-0.01939411</v>
      </c>
      <c r="CC272">
        <v>419.9862</v>
      </c>
      <c r="CD272">
        <v>21.5185</v>
      </c>
      <c r="CE272">
        <v>2.171866</v>
      </c>
      <c r="CF272">
        <v>2.173827</v>
      </c>
      <c r="CG272">
        <v>18.75629</v>
      </c>
      <c r="CH272">
        <v>18.77072</v>
      </c>
      <c r="CI272">
        <v>850.0031000000001</v>
      </c>
      <c r="CJ272">
        <v>0</v>
      </c>
      <c r="CK272">
        <v>1</v>
      </c>
      <c r="CL272">
        <v>0</v>
      </c>
      <c r="CM272">
        <v>1.86431</v>
      </c>
      <c r="CN272">
        <v>0</v>
      </c>
      <c r="CO272">
        <v>46.10827</v>
      </c>
      <c r="CP272">
        <v>4348.33</v>
      </c>
      <c r="CQ272">
        <v>36.2624</v>
      </c>
      <c r="CR272">
        <v>38.562</v>
      </c>
      <c r="CS272">
        <v>37.5</v>
      </c>
      <c r="CT272">
        <v>37.2374</v>
      </c>
      <c r="CU272">
        <v>36.7374</v>
      </c>
      <c r="CV272">
        <v>0</v>
      </c>
      <c r="CW272">
        <v>850.001</v>
      </c>
      <c r="CX272">
        <v>0</v>
      </c>
      <c r="CY272">
        <v>1774682807</v>
      </c>
      <c r="CZ272">
        <v>0</v>
      </c>
      <c r="DA272">
        <v>1774666326.5</v>
      </c>
      <c r="DB272" t="s">
        <v>359</v>
      </c>
      <c r="DC272">
        <v>1774666322</v>
      </c>
      <c r="DD272">
        <v>1774666326.5</v>
      </c>
      <c r="DE272">
        <v>2</v>
      </c>
      <c r="DF272">
        <v>0.343</v>
      </c>
      <c r="DG272">
        <v>-0.026</v>
      </c>
      <c r="DH272">
        <v>-0.36</v>
      </c>
      <c r="DI272">
        <v>0.298</v>
      </c>
      <c r="DJ272">
        <v>420</v>
      </c>
      <c r="DK272">
        <v>22</v>
      </c>
      <c r="DL272">
        <v>0.17</v>
      </c>
      <c r="DM272">
        <v>0.02</v>
      </c>
      <c r="DN272">
        <v>-0.38091585</v>
      </c>
      <c r="DO272">
        <v>0.004583977485928937</v>
      </c>
      <c r="DP272">
        <v>0.02083296032198736</v>
      </c>
      <c r="DQ272">
        <v>1</v>
      </c>
      <c r="DR272">
        <v>-0.0186797625</v>
      </c>
      <c r="DS272">
        <v>-0.002108317823639684</v>
      </c>
      <c r="DT272">
        <v>0.0009853982765073975</v>
      </c>
      <c r="DU272">
        <v>1</v>
      </c>
      <c r="DV272">
        <v>2</v>
      </c>
      <c r="DW272">
        <v>2</v>
      </c>
      <c r="DX272" t="s">
        <v>360</v>
      </c>
      <c r="DY272">
        <v>3.13042</v>
      </c>
      <c r="DZ272">
        <v>2.80639</v>
      </c>
      <c r="EA272">
        <v>0.0997402</v>
      </c>
      <c r="EB272">
        <v>0.09945909999999999</v>
      </c>
      <c r="EC272">
        <v>0.105832</v>
      </c>
      <c r="ED272">
        <v>0.105586</v>
      </c>
      <c r="EE272">
        <v>21148</v>
      </c>
      <c r="EF272">
        <v>27418.1</v>
      </c>
      <c r="EG272">
        <v>26445.9</v>
      </c>
      <c r="EH272">
        <v>32999.1</v>
      </c>
      <c r="EI272">
        <v>34928.6</v>
      </c>
      <c r="EJ272">
        <v>40309.2</v>
      </c>
      <c r="EK272">
        <v>41094</v>
      </c>
      <c r="EL272">
        <v>46058.4</v>
      </c>
      <c r="EM272">
        <v>2.03465</v>
      </c>
      <c r="EN272">
        <v>2.00023</v>
      </c>
      <c r="EO272">
        <v>0.08942559999999999</v>
      </c>
      <c r="EP272">
        <v>0</v>
      </c>
      <c r="EQ272">
        <v>25.3831</v>
      </c>
      <c r="ER272">
        <v>999.9</v>
      </c>
      <c r="ES272">
        <v>67.5</v>
      </c>
      <c r="ET272">
        <v>27.4</v>
      </c>
      <c r="EU272">
        <v>24.4826</v>
      </c>
      <c r="EV272">
        <v>60.5026</v>
      </c>
      <c r="EW272">
        <v>31.859</v>
      </c>
      <c r="EX272">
        <v>1</v>
      </c>
      <c r="EY272">
        <v>0.2947</v>
      </c>
      <c r="EZ272">
        <v>0.349259</v>
      </c>
      <c r="FA272">
        <v>20.2822</v>
      </c>
      <c r="FB272">
        <v>5.18839</v>
      </c>
      <c r="FC272">
        <v>11.9441</v>
      </c>
      <c r="FD272">
        <v>4.95575</v>
      </c>
      <c r="FE272">
        <v>3.285</v>
      </c>
      <c r="FF272">
        <v>9999</v>
      </c>
      <c r="FG272">
        <v>9999</v>
      </c>
      <c r="FH272">
        <v>9999</v>
      </c>
      <c r="FI272">
        <v>999.9</v>
      </c>
      <c r="FJ272">
        <v>1.86127</v>
      </c>
      <c r="FK272">
        <v>1.86264</v>
      </c>
      <c r="FL272">
        <v>1.86005</v>
      </c>
      <c r="FM272">
        <v>1.85837</v>
      </c>
      <c r="FN272">
        <v>1.86217</v>
      </c>
      <c r="FO272">
        <v>1.85892</v>
      </c>
      <c r="FP272">
        <v>1.85791</v>
      </c>
      <c r="FQ272">
        <v>1.8608</v>
      </c>
      <c r="FR272">
        <v>0</v>
      </c>
      <c r="FS272">
        <v>0</v>
      </c>
      <c r="FT272">
        <v>0</v>
      </c>
      <c r="FU272">
        <v>4.5</v>
      </c>
      <c r="FV272" t="s">
        <v>361</v>
      </c>
      <c r="FW272" t="s">
        <v>362</v>
      </c>
      <c r="FX272" t="s">
        <v>363</v>
      </c>
      <c r="FY272" t="s">
        <v>364</v>
      </c>
      <c r="FZ272" t="s">
        <v>364</v>
      </c>
      <c r="GA272" t="s">
        <v>363</v>
      </c>
      <c r="GB272">
        <v>0</v>
      </c>
      <c r="GC272">
        <v>100</v>
      </c>
      <c r="GD272">
        <v>100</v>
      </c>
      <c r="GE272">
        <v>-0.362</v>
      </c>
      <c r="GF272">
        <v>0.2971</v>
      </c>
      <c r="GG272">
        <v>-1.589593225013521</v>
      </c>
      <c r="GH272">
        <v>0.00192992804097616</v>
      </c>
      <c r="GI272">
        <v>3.244687122451424E-06</v>
      </c>
      <c r="GJ272">
        <v>-2.087531120305573E-09</v>
      </c>
      <c r="GK272">
        <v>0.05776174702018427</v>
      </c>
      <c r="GL272">
        <v>0.005089068596103195</v>
      </c>
      <c r="GM272">
        <v>0.0003257216593697226</v>
      </c>
      <c r="GN272">
        <v>-1.562898368296355E-06</v>
      </c>
      <c r="GO272">
        <v>0</v>
      </c>
      <c r="GP272">
        <v>1257</v>
      </c>
      <c r="GQ272">
        <v>1</v>
      </c>
      <c r="GR272">
        <v>31</v>
      </c>
      <c r="GS272">
        <v>274.8</v>
      </c>
      <c r="GT272">
        <v>274.7</v>
      </c>
      <c r="GU272">
        <v>1.07788</v>
      </c>
      <c r="GV272">
        <v>2.38403</v>
      </c>
      <c r="GW272">
        <v>1.44775</v>
      </c>
      <c r="GX272">
        <v>2.20337</v>
      </c>
      <c r="GY272">
        <v>1.44653</v>
      </c>
      <c r="GZ272">
        <v>2.37915</v>
      </c>
      <c r="HA272">
        <v>33.244</v>
      </c>
      <c r="HB272">
        <v>14.6924</v>
      </c>
      <c r="HC272">
        <v>18</v>
      </c>
      <c r="HD272">
        <v>531.886</v>
      </c>
      <c r="HE272">
        <v>523.072</v>
      </c>
      <c r="HF272">
        <v>24.9996</v>
      </c>
      <c r="HG272">
        <v>30.752</v>
      </c>
      <c r="HH272">
        <v>30.0001</v>
      </c>
      <c r="HI272">
        <v>31.1105</v>
      </c>
      <c r="HJ272">
        <v>31.117</v>
      </c>
      <c r="HK272">
        <v>21.5595</v>
      </c>
      <c r="HL272">
        <v>20.3331</v>
      </c>
      <c r="HM272">
        <v>100</v>
      </c>
      <c r="HN272">
        <v>25</v>
      </c>
      <c r="HO272">
        <v>420</v>
      </c>
      <c r="HP272">
        <v>21.5</v>
      </c>
      <c r="HQ272">
        <v>103.138</v>
      </c>
      <c r="HR272">
        <v>102.018</v>
      </c>
    </row>
    <row r="273" spans="1:226">
      <c r="A273">
        <v>255</v>
      </c>
      <c r="B273">
        <v>1774682812.5</v>
      </c>
      <c r="C273">
        <v>1066.5</v>
      </c>
      <c r="D273" t="s">
        <v>872</v>
      </c>
      <c r="E273" t="s">
        <v>873</v>
      </c>
      <c r="F273">
        <v>5</v>
      </c>
      <c r="I273">
        <v>1774682809.6</v>
      </c>
      <c r="J273">
        <f>(K273)/1000</f>
        <v>0</v>
      </c>
      <c r="K273">
        <f>IF(BF273, AN273, AH273)</f>
        <v>0</v>
      </c>
      <c r="L273">
        <f>IF(BF273, AI273, AG273)</f>
        <v>0</v>
      </c>
      <c r="M273">
        <f>BH273 - IF(AU273&gt;1, L273*BB273*100.0/(AW273), 0)</f>
        <v>0</v>
      </c>
      <c r="N273">
        <f>((T273-J273/2)*M273-L273)/(T273+J273/2)</f>
        <v>0</v>
      </c>
      <c r="O273">
        <f>N273*(BO273+BP273)/1000.0</f>
        <v>0</v>
      </c>
      <c r="P273">
        <f>(BH273 - IF(AU273&gt;1, L273*BB273*100.0/(AW273), 0))*(BO273+BP273)/1000.0</f>
        <v>0</v>
      </c>
      <c r="Q273">
        <f>2.0/((1/S273-1/R273)+SIGN(S273)*SQRT((1/S273-1/R273)*(1/S273-1/R273) + 4*BC273/((BC273+1)*(BC273+1))*(2*1/S273*1/R273-1/R273*1/R273)))</f>
        <v>0</v>
      </c>
      <c r="R273">
        <f>IF(LEFT(BD273,1)&lt;&gt;"0",IF(LEFT(BD273,1)="1",3.0,BE273),$D$5+$E$5*(BV273*BO273/($K$5*1000))+$F$5*(BV273*BO273/($K$5*1000))*MAX(MIN(BB273,$J$5),$I$5)*MAX(MIN(BB273,$J$5),$I$5)+$G$5*MAX(MIN(BB273,$J$5),$I$5)*(BV273*BO273/($K$5*1000))+$H$5*(BV273*BO273/($K$5*1000))*(BV273*BO273/($K$5*1000)))</f>
        <v>0</v>
      </c>
      <c r="S273">
        <f>J273*(1000-(1000*0.61365*exp(17.502*W273/(240.97+W273))/(BO273+BP273)+BJ273)/2)/(1000*0.61365*exp(17.502*W273/(240.97+W273))/(BO273+BP273)-BJ273)</f>
        <v>0</v>
      </c>
      <c r="T273">
        <f>1/((BC273+1)/(Q273/1.6)+1/(R273/1.37)) + BC273/((BC273+1)/(Q273/1.6) + BC273/(R273/1.37))</f>
        <v>0</v>
      </c>
      <c r="U273">
        <f>(AX273*BA273)</f>
        <v>0</v>
      </c>
      <c r="V273">
        <f>(BQ273+(U273+2*0.95*5.67E-8*(((BQ273+$B$9)+273)^4-(BQ273+273)^4)-44100*J273)/(1.84*29.3*R273+8*0.95*5.67E-8*(BQ273+273)^3))</f>
        <v>0</v>
      </c>
      <c r="W273">
        <f>($C$9*BR273+$D$9*BS273+$E$9*V273)</f>
        <v>0</v>
      </c>
      <c r="X273">
        <f>0.61365*exp(17.502*W273/(240.97+W273))</f>
        <v>0</v>
      </c>
      <c r="Y273">
        <f>(Z273/AA273*100)</f>
        <v>0</v>
      </c>
      <c r="Z273">
        <f>BJ273*(BO273+BP273)/1000</f>
        <v>0</v>
      </c>
      <c r="AA273">
        <f>0.61365*exp(17.502*BQ273/(240.97+BQ273))</f>
        <v>0</v>
      </c>
      <c r="AB273">
        <f>(X273-BJ273*(BO273+BP273)/1000)</f>
        <v>0</v>
      </c>
      <c r="AC273">
        <f>(-J273*44100)</f>
        <v>0</v>
      </c>
      <c r="AD273">
        <f>2*29.3*R273*0.92*(BQ273-W273)</f>
        <v>0</v>
      </c>
      <c r="AE273">
        <f>2*0.95*5.67E-8*(((BQ273+$B$9)+273)^4-(W273+273)^4)</f>
        <v>0</v>
      </c>
      <c r="AF273">
        <f>U273+AE273+AC273+AD273</f>
        <v>0</v>
      </c>
      <c r="AG273">
        <f>BN273*AU273*(BI273-BH273*(1000-AU273*BK273)/(1000-AU273*BJ273))/(100*BB273)</f>
        <v>0</v>
      </c>
      <c r="AH273">
        <f>1000*BN273*AU273*(BJ273-BK273)/(100*BB273*(1000-AU273*BJ273))</f>
        <v>0</v>
      </c>
      <c r="AI273">
        <f>(AJ273 - AK273 - BO273*1E3/(8.314*(BQ273+273.15)) * AM273/BN273 * AL273) * BN273/(100*BB273) * (1000 - BK273)/1000</f>
        <v>0</v>
      </c>
      <c r="AJ273">
        <v>429.2217251798987</v>
      </c>
      <c r="AK273">
        <v>428.8402000000001</v>
      </c>
      <c r="AL273">
        <v>2.523687096700362E-05</v>
      </c>
      <c r="AM273">
        <v>61.35787655002243</v>
      </c>
      <c r="AN273">
        <f>(AP273 - AO273 + BO273*1E3/(8.314*(BQ273+273.15)) * AR273/BN273 * AQ273) * BN273/(100*BB273) * 1000/(1000 - AP273)</f>
        <v>0</v>
      </c>
      <c r="AO273">
        <v>21.51669411581632</v>
      </c>
      <c r="AP273">
        <v>21.49827342657344</v>
      </c>
      <c r="AQ273">
        <v>-1.11536194277515E-06</v>
      </c>
      <c r="AR273">
        <v>91.88205700752289</v>
      </c>
      <c r="AS273">
        <v>0</v>
      </c>
      <c r="AT273">
        <v>0</v>
      </c>
      <c r="AU273">
        <f>IF(AS273*$H$15&gt;=AW273,1.0,(AW273/(AW273-AS273*$H$15)))</f>
        <v>0</v>
      </c>
      <c r="AV273">
        <f>(AU273-1)*100</f>
        <v>0</v>
      </c>
      <c r="AW273">
        <f>MAX(0,($B$15+$C$15*BV273)/(1+$D$15*BV273)*BO273/(BQ273+273)*$E$15)</f>
        <v>0</v>
      </c>
      <c r="AX273">
        <f>$B$13*BW273+$C$13*BX273+$F$13*CI273*(1-CL273)</f>
        <v>0</v>
      </c>
      <c r="AY273">
        <f>AX273*AZ273</f>
        <v>0</v>
      </c>
      <c r="AZ273">
        <f>($B$13*$D$11+$C$13*$D$11+$F$13*((CV273+CN273)/MAX(CV273+CN273+CW273, 0.1)*$I$11+CW273/MAX(CV273+CN273+CW273, 0.1)*$J$11))/($B$13+$C$13+$F$13)</f>
        <v>0</v>
      </c>
      <c r="BA273">
        <f>($B$13*$K$11+$C$13*$K$11+$F$13*((CV273+CN273)/MAX(CV273+CN273+CW273, 0.1)*$P$11+CW273/MAX(CV273+CN273+CW273, 0.1)*$Q$11))/($B$13+$C$13+$F$13)</f>
        <v>0</v>
      </c>
      <c r="BB273">
        <v>6</v>
      </c>
      <c r="BC273">
        <v>0.5</v>
      </c>
      <c r="BD273" t="s">
        <v>358</v>
      </c>
      <c r="BE273">
        <v>2</v>
      </c>
      <c r="BF273" t="b">
        <v>1</v>
      </c>
      <c r="BG273">
        <v>1774682809.6</v>
      </c>
      <c r="BH273">
        <v>419.5888</v>
      </c>
      <c r="BI273">
        <v>419.987</v>
      </c>
      <c r="BJ273">
        <v>21.49815</v>
      </c>
      <c r="BK273">
        <v>21.51762</v>
      </c>
      <c r="BL273">
        <v>419.9502000000001</v>
      </c>
      <c r="BM273">
        <v>21.20099</v>
      </c>
      <c r="BN273">
        <v>499.9654</v>
      </c>
      <c r="BO273">
        <v>101.0225</v>
      </c>
      <c r="BP273">
        <v>0.09981007</v>
      </c>
      <c r="BQ273">
        <v>26.36139</v>
      </c>
      <c r="BR273">
        <v>26.84583</v>
      </c>
      <c r="BS273">
        <v>999.9</v>
      </c>
      <c r="BT273">
        <v>0</v>
      </c>
      <c r="BU273">
        <v>0</v>
      </c>
      <c r="BV273">
        <v>10024.633</v>
      </c>
      <c r="BW273">
        <v>0</v>
      </c>
      <c r="BX273">
        <v>0.3833920000000001</v>
      </c>
      <c r="BY273">
        <v>-0.3983278</v>
      </c>
      <c r="BZ273">
        <v>428.8072</v>
      </c>
      <c r="CA273">
        <v>429.2229</v>
      </c>
      <c r="CB273">
        <v>-0.01948471</v>
      </c>
      <c r="CC273">
        <v>419.987</v>
      </c>
      <c r="CD273">
        <v>21.51762</v>
      </c>
      <c r="CE273">
        <v>2.171796000000001</v>
      </c>
      <c r="CF273">
        <v>2.173765</v>
      </c>
      <c r="CG273">
        <v>18.75576</v>
      </c>
      <c r="CH273">
        <v>18.77026</v>
      </c>
      <c r="CI273">
        <v>850.0063</v>
      </c>
      <c r="CJ273">
        <v>0</v>
      </c>
      <c r="CK273">
        <v>1</v>
      </c>
      <c r="CL273">
        <v>0</v>
      </c>
      <c r="CM273">
        <v>1.6082</v>
      </c>
      <c r="CN273">
        <v>0</v>
      </c>
      <c r="CO273">
        <v>46.31842999999999</v>
      </c>
      <c r="CP273">
        <v>4348.345000000001</v>
      </c>
      <c r="CQ273">
        <v>36.25</v>
      </c>
      <c r="CR273">
        <v>38.562</v>
      </c>
      <c r="CS273">
        <v>37.4937</v>
      </c>
      <c r="CT273">
        <v>37.1996</v>
      </c>
      <c r="CU273">
        <v>36.7059</v>
      </c>
      <c r="CV273">
        <v>0</v>
      </c>
      <c r="CW273">
        <v>850.0060000000001</v>
      </c>
      <c r="CX273">
        <v>0</v>
      </c>
      <c r="CY273">
        <v>1774682810.6</v>
      </c>
      <c r="CZ273">
        <v>0</v>
      </c>
      <c r="DA273">
        <v>1774666326.5</v>
      </c>
      <c r="DB273" t="s">
        <v>359</v>
      </c>
      <c r="DC273">
        <v>1774666322</v>
      </c>
      <c r="DD273">
        <v>1774666326.5</v>
      </c>
      <c r="DE273">
        <v>2</v>
      </c>
      <c r="DF273">
        <v>0.343</v>
      </c>
      <c r="DG273">
        <v>-0.026</v>
      </c>
      <c r="DH273">
        <v>-0.36</v>
      </c>
      <c r="DI273">
        <v>0.298</v>
      </c>
      <c r="DJ273">
        <v>420</v>
      </c>
      <c r="DK273">
        <v>22</v>
      </c>
      <c r="DL273">
        <v>0.17</v>
      </c>
      <c r="DM273">
        <v>0.02</v>
      </c>
      <c r="DN273">
        <v>-0.387465725</v>
      </c>
      <c r="DO273">
        <v>-0.01514896435271943</v>
      </c>
      <c r="DP273">
        <v>0.02160686795672558</v>
      </c>
      <c r="DQ273">
        <v>1</v>
      </c>
      <c r="DR273">
        <v>-0.0188506625</v>
      </c>
      <c r="DS273">
        <v>-0.004933536585365786</v>
      </c>
      <c r="DT273">
        <v>0.001002493632570177</v>
      </c>
      <c r="DU273">
        <v>1</v>
      </c>
      <c r="DV273">
        <v>2</v>
      </c>
      <c r="DW273">
        <v>2</v>
      </c>
      <c r="DX273" t="s">
        <v>360</v>
      </c>
      <c r="DY273">
        <v>3.13045</v>
      </c>
      <c r="DZ273">
        <v>2.80658</v>
      </c>
      <c r="EA273">
        <v>0.0997509</v>
      </c>
      <c r="EB273">
        <v>0.09946190000000001</v>
      </c>
      <c r="EC273">
        <v>0.105832</v>
      </c>
      <c r="ED273">
        <v>0.105593</v>
      </c>
      <c r="EE273">
        <v>21147.8</v>
      </c>
      <c r="EF273">
        <v>27418</v>
      </c>
      <c r="EG273">
        <v>26446</v>
      </c>
      <c r="EH273">
        <v>32999.1</v>
      </c>
      <c r="EI273">
        <v>34928.6</v>
      </c>
      <c r="EJ273">
        <v>40309.2</v>
      </c>
      <c r="EK273">
        <v>41093.9</v>
      </c>
      <c r="EL273">
        <v>46058.8</v>
      </c>
      <c r="EM273">
        <v>2.0347</v>
      </c>
      <c r="EN273">
        <v>2.00005</v>
      </c>
      <c r="EO273">
        <v>0.0890344</v>
      </c>
      <c r="EP273">
        <v>0</v>
      </c>
      <c r="EQ273">
        <v>25.3788</v>
      </c>
      <c r="ER273">
        <v>999.9</v>
      </c>
      <c r="ES273">
        <v>67.5</v>
      </c>
      <c r="ET273">
        <v>27.4</v>
      </c>
      <c r="EU273">
        <v>24.4805</v>
      </c>
      <c r="EV273">
        <v>61.1526</v>
      </c>
      <c r="EW273">
        <v>31.8069</v>
      </c>
      <c r="EX273">
        <v>1</v>
      </c>
      <c r="EY273">
        <v>0.294751</v>
      </c>
      <c r="EZ273">
        <v>0.347516</v>
      </c>
      <c r="FA273">
        <v>20.2825</v>
      </c>
      <c r="FB273">
        <v>5.18944</v>
      </c>
      <c r="FC273">
        <v>11.9441</v>
      </c>
      <c r="FD273">
        <v>4.9557</v>
      </c>
      <c r="FE273">
        <v>3.285</v>
      </c>
      <c r="FF273">
        <v>9999</v>
      </c>
      <c r="FG273">
        <v>9999</v>
      </c>
      <c r="FH273">
        <v>9999</v>
      </c>
      <c r="FI273">
        <v>999.9</v>
      </c>
      <c r="FJ273">
        <v>1.86127</v>
      </c>
      <c r="FK273">
        <v>1.86264</v>
      </c>
      <c r="FL273">
        <v>1.86005</v>
      </c>
      <c r="FM273">
        <v>1.85837</v>
      </c>
      <c r="FN273">
        <v>1.86216</v>
      </c>
      <c r="FO273">
        <v>1.85888</v>
      </c>
      <c r="FP273">
        <v>1.85791</v>
      </c>
      <c r="FQ273">
        <v>1.86081</v>
      </c>
      <c r="FR273">
        <v>0</v>
      </c>
      <c r="FS273">
        <v>0</v>
      </c>
      <c r="FT273">
        <v>0</v>
      </c>
      <c r="FU273">
        <v>4.5</v>
      </c>
      <c r="FV273" t="s">
        <v>361</v>
      </c>
      <c r="FW273" t="s">
        <v>362</v>
      </c>
      <c r="FX273" t="s">
        <v>363</v>
      </c>
      <c r="FY273" t="s">
        <v>364</v>
      </c>
      <c r="FZ273" t="s">
        <v>364</v>
      </c>
      <c r="GA273" t="s">
        <v>363</v>
      </c>
      <c r="GB273">
        <v>0</v>
      </c>
      <c r="GC273">
        <v>100</v>
      </c>
      <c r="GD273">
        <v>100</v>
      </c>
      <c r="GE273">
        <v>-0.361</v>
      </c>
      <c r="GF273">
        <v>0.2972</v>
      </c>
      <c r="GG273">
        <v>-1.589593225013521</v>
      </c>
      <c r="GH273">
        <v>0.00192992804097616</v>
      </c>
      <c r="GI273">
        <v>3.244687122451424E-06</v>
      </c>
      <c r="GJ273">
        <v>-2.087531120305573E-09</v>
      </c>
      <c r="GK273">
        <v>0.05776174702018427</v>
      </c>
      <c r="GL273">
        <v>0.005089068596103195</v>
      </c>
      <c r="GM273">
        <v>0.0003257216593697226</v>
      </c>
      <c r="GN273">
        <v>-1.562898368296355E-06</v>
      </c>
      <c r="GO273">
        <v>0</v>
      </c>
      <c r="GP273">
        <v>1257</v>
      </c>
      <c r="GQ273">
        <v>1</v>
      </c>
      <c r="GR273">
        <v>31</v>
      </c>
      <c r="GS273">
        <v>274.8</v>
      </c>
      <c r="GT273">
        <v>274.8</v>
      </c>
      <c r="GU273">
        <v>1.07788</v>
      </c>
      <c r="GV273">
        <v>2.39502</v>
      </c>
      <c r="GW273">
        <v>1.44775</v>
      </c>
      <c r="GX273">
        <v>2.20215</v>
      </c>
      <c r="GY273">
        <v>1.44653</v>
      </c>
      <c r="GZ273">
        <v>2.34741</v>
      </c>
      <c r="HA273">
        <v>33.2216</v>
      </c>
      <c r="HB273">
        <v>14.6837</v>
      </c>
      <c r="HC273">
        <v>18</v>
      </c>
      <c r="HD273">
        <v>531.917</v>
      </c>
      <c r="HE273">
        <v>522.953</v>
      </c>
      <c r="HF273">
        <v>24.9995</v>
      </c>
      <c r="HG273">
        <v>30.752</v>
      </c>
      <c r="HH273">
        <v>30.0002</v>
      </c>
      <c r="HI273">
        <v>31.1105</v>
      </c>
      <c r="HJ273">
        <v>31.117</v>
      </c>
      <c r="HK273">
        <v>21.5595</v>
      </c>
      <c r="HL273">
        <v>20.3331</v>
      </c>
      <c r="HM273">
        <v>100</v>
      </c>
      <c r="HN273">
        <v>25</v>
      </c>
      <c r="HO273">
        <v>420</v>
      </c>
      <c r="HP273">
        <v>21.5</v>
      </c>
      <c r="HQ273">
        <v>103.138</v>
      </c>
      <c r="HR273">
        <v>102.018</v>
      </c>
    </row>
    <row r="274" spans="1:226">
      <c r="A274">
        <v>256</v>
      </c>
      <c r="B274">
        <v>1774682816.5</v>
      </c>
      <c r="C274">
        <v>1070.5</v>
      </c>
      <c r="D274" t="s">
        <v>874</v>
      </c>
      <c r="E274" t="s">
        <v>875</v>
      </c>
      <c r="F274">
        <v>5</v>
      </c>
      <c r="I274">
        <v>1774682813.6</v>
      </c>
      <c r="J274">
        <f>(K274)/1000</f>
        <v>0</v>
      </c>
      <c r="K274">
        <f>IF(BF274, AN274, AH274)</f>
        <v>0</v>
      </c>
      <c r="L274">
        <f>IF(BF274, AI274, AG274)</f>
        <v>0</v>
      </c>
      <c r="M274">
        <f>BH274 - IF(AU274&gt;1, L274*BB274*100.0/(AW274), 0)</f>
        <v>0</v>
      </c>
      <c r="N274">
        <f>((T274-J274/2)*M274-L274)/(T274+J274/2)</f>
        <v>0</v>
      </c>
      <c r="O274">
        <f>N274*(BO274+BP274)/1000.0</f>
        <v>0</v>
      </c>
      <c r="P274">
        <f>(BH274 - IF(AU274&gt;1, L274*BB274*100.0/(AW274), 0))*(BO274+BP274)/1000.0</f>
        <v>0</v>
      </c>
      <c r="Q274">
        <f>2.0/((1/S274-1/R274)+SIGN(S274)*SQRT((1/S274-1/R274)*(1/S274-1/R274) + 4*BC274/((BC274+1)*(BC274+1))*(2*1/S274*1/R274-1/R274*1/R274)))</f>
        <v>0</v>
      </c>
      <c r="R274">
        <f>IF(LEFT(BD274,1)&lt;&gt;"0",IF(LEFT(BD274,1)="1",3.0,BE274),$D$5+$E$5*(BV274*BO274/($K$5*1000))+$F$5*(BV274*BO274/($K$5*1000))*MAX(MIN(BB274,$J$5),$I$5)*MAX(MIN(BB274,$J$5),$I$5)+$G$5*MAX(MIN(BB274,$J$5),$I$5)*(BV274*BO274/($K$5*1000))+$H$5*(BV274*BO274/($K$5*1000))*(BV274*BO274/($K$5*1000)))</f>
        <v>0</v>
      </c>
      <c r="S274">
        <f>J274*(1000-(1000*0.61365*exp(17.502*W274/(240.97+W274))/(BO274+BP274)+BJ274)/2)/(1000*0.61365*exp(17.502*W274/(240.97+W274))/(BO274+BP274)-BJ274)</f>
        <v>0</v>
      </c>
      <c r="T274">
        <f>1/((BC274+1)/(Q274/1.6)+1/(R274/1.37)) + BC274/((BC274+1)/(Q274/1.6) + BC274/(R274/1.37))</f>
        <v>0</v>
      </c>
      <c r="U274">
        <f>(AX274*BA274)</f>
        <v>0</v>
      </c>
      <c r="V274">
        <f>(BQ274+(U274+2*0.95*5.67E-8*(((BQ274+$B$9)+273)^4-(BQ274+273)^4)-44100*J274)/(1.84*29.3*R274+8*0.95*5.67E-8*(BQ274+273)^3))</f>
        <v>0</v>
      </c>
      <c r="W274">
        <f>($C$9*BR274+$D$9*BS274+$E$9*V274)</f>
        <v>0</v>
      </c>
      <c r="X274">
        <f>0.61365*exp(17.502*W274/(240.97+W274))</f>
        <v>0</v>
      </c>
      <c r="Y274">
        <f>(Z274/AA274*100)</f>
        <v>0</v>
      </c>
      <c r="Z274">
        <f>BJ274*(BO274+BP274)/1000</f>
        <v>0</v>
      </c>
      <c r="AA274">
        <f>0.61365*exp(17.502*BQ274/(240.97+BQ274))</f>
        <v>0</v>
      </c>
      <c r="AB274">
        <f>(X274-BJ274*(BO274+BP274)/1000)</f>
        <v>0</v>
      </c>
      <c r="AC274">
        <f>(-J274*44100)</f>
        <v>0</v>
      </c>
      <c r="AD274">
        <f>2*29.3*R274*0.92*(BQ274-W274)</f>
        <v>0</v>
      </c>
      <c r="AE274">
        <f>2*0.95*5.67E-8*(((BQ274+$B$9)+273)^4-(W274+273)^4)</f>
        <v>0</v>
      </c>
      <c r="AF274">
        <f>U274+AE274+AC274+AD274</f>
        <v>0</v>
      </c>
      <c r="AG274">
        <f>BN274*AU274*(BI274-BH274*(1000-AU274*BK274)/(1000-AU274*BJ274))/(100*BB274)</f>
        <v>0</v>
      </c>
      <c r="AH274">
        <f>1000*BN274*AU274*(BJ274-BK274)/(100*BB274*(1000-AU274*BJ274))</f>
        <v>0</v>
      </c>
      <c r="AI274">
        <f>(AJ274 - AK274 - BO274*1E3/(8.314*(BQ274+273.15)) * AM274/BN274 * AL274) * BN274/(100*BB274) * (1000 - BK274)/1000</f>
        <v>0</v>
      </c>
      <c r="AJ274">
        <v>429.2301204691182</v>
      </c>
      <c r="AK274">
        <v>428.8363939393941</v>
      </c>
      <c r="AL274">
        <v>-8.199414522973598E-06</v>
      </c>
      <c r="AM274">
        <v>61.35787655002243</v>
      </c>
      <c r="AN274">
        <f>(AP274 - AO274 + BO274*1E3/(8.314*(BQ274+273.15)) * AR274/BN274 * AQ274) * BN274/(100*BB274) * 1000/(1000 - AP274)</f>
        <v>0</v>
      </c>
      <c r="AO274">
        <v>21.51863845082529</v>
      </c>
      <c r="AP274">
        <v>21.49916993006993</v>
      </c>
      <c r="AQ274">
        <v>5.326872689497361E-07</v>
      </c>
      <c r="AR274">
        <v>91.88205700752289</v>
      </c>
      <c r="AS274">
        <v>0</v>
      </c>
      <c r="AT274">
        <v>0</v>
      </c>
      <c r="AU274">
        <f>IF(AS274*$H$15&gt;=AW274,1.0,(AW274/(AW274-AS274*$H$15)))</f>
        <v>0</v>
      </c>
      <c r="AV274">
        <f>(AU274-1)*100</f>
        <v>0</v>
      </c>
      <c r="AW274">
        <f>MAX(0,($B$15+$C$15*BV274)/(1+$D$15*BV274)*BO274/(BQ274+273)*$E$15)</f>
        <v>0</v>
      </c>
      <c r="AX274">
        <f>$B$13*BW274+$C$13*BX274+$F$13*CI274*(1-CL274)</f>
        <v>0</v>
      </c>
      <c r="AY274">
        <f>AX274*AZ274</f>
        <v>0</v>
      </c>
      <c r="AZ274">
        <f>($B$13*$D$11+$C$13*$D$11+$F$13*((CV274+CN274)/MAX(CV274+CN274+CW274, 0.1)*$I$11+CW274/MAX(CV274+CN274+CW274, 0.1)*$J$11))/($B$13+$C$13+$F$13)</f>
        <v>0</v>
      </c>
      <c r="BA274">
        <f>($B$13*$K$11+$C$13*$K$11+$F$13*((CV274+CN274)/MAX(CV274+CN274+CW274, 0.1)*$P$11+CW274/MAX(CV274+CN274+CW274, 0.1)*$Q$11))/($B$13+$C$13+$F$13)</f>
        <v>0</v>
      </c>
      <c r="BB274">
        <v>6</v>
      </c>
      <c r="BC274">
        <v>0.5</v>
      </c>
      <c r="BD274" t="s">
        <v>358</v>
      </c>
      <c r="BE274">
        <v>2</v>
      </c>
      <c r="BF274" t="b">
        <v>1</v>
      </c>
      <c r="BG274">
        <v>1774682813.6</v>
      </c>
      <c r="BH274">
        <v>419.6303</v>
      </c>
      <c r="BI274">
        <v>419.9923</v>
      </c>
      <c r="BJ274">
        <v>21.49869</v>
      </c>
      <c r="BK274">
        <v>21.51827</v>
      </c>
      <c r="BL274">
        <v>419.9915</v>
      </c>
      <c r="BM274">
        <v>21.20153</v>
      </c>
      <c r="BN274">
        <v>500.0165000000001</v>
      </c>
      <c r="BO274">
        <v>101.0218</v>
      </c>
      <c r="BP274">
        <v>0.1000972</v>
      </c>
      <c r="BQ274">
        <v>26.35702</v>
      </c>
      <c r="BR274">
        <v>26.84144</v>
      </c>
      <c r="BS274">
        <v>999.9</v>
      </c>
      <c r="BT274">
        <v>0</v>
      </c>
      <c r="BU274">
        <v>0</v>
      </c>
      <c r="BV274">
        <v>9989.692000000001</v>
      </c>
      <c r="BW274">
        <v>0</v>
      </c>
      <c r="BX274">
        <v>0.3833920000000001</v>
      </c>
      <c r="BY274">
        <v>-0.3620942</v>
      </c>
      <c r="BZ274">
        <v>428.85</v>
      </c>
      <c r="CA274">
        <v>429.2284</v>
      </c>
      <c r="CB274">
        <v>-0.01958522</v>
      </c>
      <c r="CC274">
        <v>419.9923</v>
      </c>
      <c r="CD274">
        <v>21.51827</v>
      </c>
      <c r="CE274">
        <v>2.171836</v>
      </c>
      <c r="CF274">
        <v>2.173814</v>
      </c>
      <c r="CG274">
        <v>18.75606</v>
      </c>
      <c r="CH274">
        <v>18.77063</v>
      </c>
      <c r="CI274">
        <v>850.0051</v>
      </c>
      <c r="CJ274">
        <v>0</v>
      </c>
      <c r="CK274">
        <v>1</v>
      </c>
      <c r="CL274">
        <v>0</v>
      </c>
      <c r="CM274">
        <v>1.93347</v>
      </c>
      <c r="CN274">
        <v>0</v>
      </c>
      <c r="CO274">
        <v>46.08859</v>
      </c>
      <c r="CP274">
        <v>4348.341</v>
      </c>
      <c r="CQ274">
        <v>36.2437</v>
      </c>
      <c r="CR274">
        <v>38.5434</v>
      </c>
      <c r="CS274">
        <v>37.4496</v>
      </c>
      <c r="CT274">
        <v>37.187</v>
      </c>
      <c r="CU274">
        <v>36.687</v>
      </c>
      <c r="CV274">
        <v>0</v>
      </c>
      <c r="CW274">
        <v>850.006</v>
      </c>
      <c r="CX274">
        <v>0</v>
      </c>
      <c r="CY274">
        <v>1774682814.8</v>
      </c>
      <c r="CZ274">
        <v>0</v>
      </c>
      <c r="DA274">
        <v>1774666326.5</v>
      </c>
      <c r="DB274" t="s">
        <v>359</v>
      </c>
      <c r="DC274">
        <v>1774666322</v>
      </c>
      <c r="DD274">
        <v>1774666326.5</v>
      </c>
      <c r="DE274">
        <v>2</v>
      </c>
      <c r="DF274">
        <v>0.343</v>
      </c>
      <c r="DG274">
        <v>-0.026</v>
      </c>
      <c r="DH274">
        <v>-0.36</v>
      </c>
      <c r="DI274">
        <v>0.298</v>
      </c>
      <c r="DJ274">
        <v>420</v>
      </c>
      <c r="DK274">
        <v>22</v>
      </c>
      <c r="DL274">
        <v>0.17</v>
      </c>
      <c r="DM274">
        <v>0.02</v>
      </c>
      <c r="DN274">
        <v>-0.380729</v>
      </c>
      <c r="DO274">
        <v>0.06409308067542202</v>
      </c>
      <c r="DP274">
        <v>0.02528653456288544</v>
      </c>
      <c r="DQ274">
        <v>1</v>
      </c>
      <c r="DR274">
        <v>-0.01905818</v>
      </c>
      <c r="DS274">
        <v>-0.006028129080675418</v>
      </c>
      <c r="DT274">
        <v>0.001017988199882494</v>
      </c>
      <c r="DU274">
        <v>1</v>
      </c>
      <c r="DV274">
        <v>2</v>
      </c>
      <c r="DW274">
        <v>2</v>
      </c>
      <c r="DX274" t="s">
        <v>360</v>
      </c>
      <c r="DY274">
        <v>3.13051</v>
      </c>
      <c r="DZ274">
        <v>2.80636</v>
      </c>
      <c r="EA274">
        <v>0.09975100000000001</v>
      </c>
      <c r="EB274">
        <v>0.09946339999999999</v>
      </c>
      <c r="EC274">
        <v>0.105837</v>
      </c>
      <c r="ED274">
        <v>0.105589</v>
      </c>
      <c r="EE274">
        <v>21147.7</v>
      </c>
      <c r="EF274">
        <v>27418.1</v>
      </c>
      <c r="EG274">
        <v>26445.8</v>
      </c>
      <c r="EH274">
        <v>32999.3</v>
      </c>
      <c r="EI274">
        <v>34928.3</v>
      </c>
      <c r="EJ274">
        <v>40309.4</v>
      </c>
      <c r="EK274">
        <v>41093.8</v>
      </c>
      <c r="EL274">
        <v>46058.8</v>
      </c>
      <c r="EM274">
        <v>2.03463</v>
      </c>
      <c r="EN274">
        <v>1.99993</v>
      </c>
      <c r="EO274">
        <v>0.08998440000000001</v>
      </c>
      <c r="EP274">
        <v>0</v>
      </c>
      <c r="EQ274">
        <v>25.3746</v>
      </c>
      <c r="ER274">
        <v>999.9</v>
      </c>
      <c r="ES274">
        <v>67.5</v>
      </c>
      <c r="ET274">
        <v>27.4</v>
      </c>
      <c r="EU274">
        <v>24.4825</v>
      </c>
      <c r="EV274">
        <v>60.7226</v>
      </c>
      <c r="EW274">
        <v>31.6707</v>
      </c>
      <c r="EX274">
        <v>1</v>
      </c>
      <c r="EY274">
        <v>0.294766</v>
      </c>
      <c r="EZ274">
        <v>0.34622</v>
      </c>
      <c r="FA274">
        <v>20.2824</v>
      </c>
      <c r="FB274">
        <v>5.18959</v>
      </c>
      <c r="FC274">
        <v>11.9441</v>
      </c>
      <c r="FD274">
        <v>4.95575</v>
      </c>
      <c r="FE274">
        <v>3.285</v>
      </c>
      <c r="FF274">
        <v>9999</v>
      </c>
      <c r="FG274">
        <v>9999</v>
      </c>
      <c r="FH274">
        <v>9999</v>
      </c>
      <c r="FI274">
        <v>999.9</v>
      </c>
      <c r="FJ274">
        <v>1.86127</v>
      </c>
      <c r="FK274">
        <v>1.86264</v>
      </c>
      <c r="FL274">
        <v>1.86005</v>
      </c>
      <c r="FM274">
        <v>1.85837</v>
      </c>
      <c r="FN274">
        <v>1.86218</v>
      </c>
      <c r="FO274">
        <v>1.85891</v>
      </c>
      <c r="FP274">
        <v>1.85792</v>
      </c>
      <c r="FQ274">
        <v>1.86081</v>
      </c>
      <c r="FR274">
        <v>0</v>
      </c>
      <c r="FS274">
        <v>0</v>
      </c>
      <c r="FT274">
        <v>0</v>
      </c>
      <c r="FU274">
        <v>4.5</v>
      </c>
      <c r="FV274" t="s">
        <v>361</v>
      </c>
      <c r="FW274" t="s">
        <v>362</v>
      </c>
      <c r="FX274" t="s">
        <v>363</v>
      </c>
      <c r="FY274" t="s">
        <v>364</v>
      </c>
      <c r="FZ274" t="s">
        <v>364</v>
      </c>
      <c r="GA274" t="s">
        <v>363</v>
      </c>
      <c r="GB274">
        <v>0</v>
      </c>
      <c r="GC274">
        <v>100</v>
      </c>
      <c r="GD274">
        <v>100</v>
      </c>
      <c r="GE274">
        <v>-0.362</v>
      </c>
      <c r="GF274">
        <v>0.2972</v>
      </c>
      <c r="GG274">
        <v>-1.589593225013521</v>
      </c>
      <c r="GH274">
        <v>0.00192992804097616</v>
      </c>
      <c r="GI274">
        <v>3.244687122451424E-06</v>
      </c>
      <c r="GJ274">
        <v>-2.087531120305573E-09</v>
      </c>
      <c r="GK274">
        <v>0.05776174702018427</v>
      </c>
      <c r="GL274">
        <v>0.005089068596103195</v>
      </c>
      <c r="GM274">
        <v>0.0003257216593697226</v>
      </c>
      <c r="GN274">
        <v>-1.562898368296355E-06</v>
      </c>
      <c r="GO274">
        <v>0</v>
      </c>
      <c r="GP274">
        <v>1257</v>
      </c>
      <c r="GQ274">
        <v>1</v>
      </c>
      <c r="GR274">
        <v>31</v>
      </c>
      <c r="GS274">
        <v>274.9</v>
      </c>
      <c r="GT274">
        <v>274.8</v>
      </c>
      <c r="GU274">
        <v>1.07788</v>
      </c>
      <c r="GV274">
        <v>2.39746</v>
      </c>
      <c r="GW274">
        <v>1.44775</v>
      </c>
      <c r="GX274">
        <v>2.20215</v>
      </c>
      <c r="GY274">
        <v>1.44653</v>
      </c>
      <c r="GZ274">
        <v>2.27295</v>
      </c>
      <c r="HA274">
        <v>33.244</v>
      </c>
      <c r="HB274">
        <v>14.6749</v>
      </c>
      <c r="HC274">
        <v>18</v>
      </c>
      <c r="HD274">
        <v>531.87</v>
      </c>
      <c r="HE274">
        <v>522.8680000000001</v>
      </c>
      <c r="HF274">
        <v>24.9996</v>
      </c>
      <c r="HG274">
        <v>30.752</v>
      </c>
      <c r="HH274">
        <v>30.0002</v>
      </c>
      <c r="HI274">
        <v>31.1105</v>
      </c>
      <c r="HJ274">
        <v>31.117</v>
      </c>
      <c r="HK274">
        <v>21.561</v>
      </c>
      <c r="HL274">
        <v>20.3331</v>
      </c>
      <c r="HM274">
        <v>100</v>
      </c>
      <c r="HN274">
        <v>25</v>
      </c>
      <c r="HO274">
        <v>420</v>
      </c>
      <c r="HP274">
        <v>21.5</v>
      </c>
      <c r="HQ274">
        <v>103.138</v>
      </c>
      <c r="HR274">
        <v>102.018</v>
      </c>
    </row>
    <row r="275" spans="1:226">
      <c r="A275">
        <v>257</v>
      </c>
      <c r="B275">
        <v>1774682820.5</v>
      </c>
      <c r="C275">
        <v>1074.5</v>
      </c>
      <c r="D275" t="s">
        <v>876</v>
      </c>
      <c r="E275" t="s">
        <v>877</v>
      </c>
      <c r="F275">
        <v>5</v>
      </c>
      <c r="I275">
        <v>1774682817.6</v>
      </c>
      <c r="J275">
        <f>(K275)/1000</f>
        <v>0</v>
      </c>
      <c r="K275">
        <f>IF(BF275, AN275, AH275)</f>
        <v>0</v>
      </c>
      <c r="L275">
        <f>IF(BF275, AI275, AG275)</f>
        <v>0</v>
      </c>
      <c r="M275">
        <f>BH275 - IF(AU275&gt;1, L275*BB275*100.0/(AW275), 0)</f>
        <v>0</v>
      </c>
      <c r="N275">
        <f>((T275-J275/2)*M275-L275)/(T275+J275/2)</f>
        <v>0</v>
      </c>
      <c r="O275">
        <f>N275*(BO275+BP275)/1000.0</f>
        <v>0</v>
      </c>
      <c r="P275">
        <f>(BH275 - IF(AU275&gt;1, L275*BB275*100.0/(AW275), 0))*(BO275+BP275)/1000.0</f>
        <v>0</v>
      </c>
      <c r="Q275">
        <f>2.0/((1/S275-1/R275)+SIGN(S275)*SQRT((1/S275-1/R275)*(1/S275-1/R275) + 4*BC275/((BC275+1)*(BC275+1))*(2*1/S275*1/R275-1/R275*1/R275)))</f>
        <v>0</v>
      </c>
      <c r="R275">
        <f>IF(LEFT(BD275,1)&lt;&gt;"0",IF(LEFT(BD275,1)="1",3.0,BE275),$D$5+$E$5*(BV275*BO275/($K$5*1000))+$F$5*(BV275*BO275/($K$5*1000))*MAX(MIN(BB275,$J$5),$I$5)*MAX(MIN(BB275,$J$5),$I$5)+$G$5*MAX(MIN(BB275,$J$5),$I$5)*(BV275*BO275/($K$5*1000))+$H$5*(BV275*BO275/($K$5*1000))*(BV275*BO275/($K$5*1000)))</f>
        <v>0</v>
      </c>
      <c r="S275">
        <f>J275*(1000-(1000*0.61365*exp(17.502*W275/(240.97+W275))/(BO275+BP275)+BJ275)/2)/(1000*0.61365*exp(17.502*W275/(240.97+W275))/(BO275+BP275)-BJ275)</f>
        <v>0</v>
      </c>
      <c r="T275">
        <f>1/((BC275+1)/(Q275/1.6)+1/(R275/1.37)) + BC275/((BC275+1)/(Q275/1.6) + BC275/(R275/1.37))</f>
        <v>0</v>
      </c>
      <c r="U275">
        <f>(AX275*BA275)</f>
        <v>0</v>
      </c>
      <c r="V275">
        <f>(BQ275+(U275+2*0.95*5.67E-8*(((BQ275+$B$9)+273)^4-(BQ275+273)^4)-44100*J275)/(1.84*29.3*R275+8*0.95*5.67E-8*(BQ275+273)^3))</f>
        <v>0</v>
      </c>
      <c r="W275">
        <f>($C$9*BR275+$D$9*BS275+$E$9*V275)</f>
        <v>0</v>
      </c>
      <c r="X275">
        <f>0.61365*exp(17.502*W275/(240.97+W275))</f>
        <v>0</v>
      </c>
      <c r="Y275">
        <f>(Z275/AA275*100)</f>
        <v>0</v>
      </c>
      <c r="Z275">
        <f>BJ275*(BO275+BP275)/1000</f>
        <v>0</v>
      </c>
      <c r="AA275">
        <f>0.61365*exp(17.502*BQ275/(240.97+BQ275))</f>
        <v>0</v>
      </c>
      <c r="AB275">
        <f>(X275-BJ275*(BO275+BP275)/1000)</f>
        <v>0</v>
      </c>
      <c r="AC275">
        <f>(-J275*44100)</f>
        <v>0</v>
      </c>
      <c r="AD275">
        <f>2*29.3*R275*0.92*(BQ275-W275)</f>
        <v>0</v>
      </c>
      <c r="AE275">
        <f>2*0.95*5.67E-8*(((BQ275+$B$9)+273)^4-(W275+273)^4)</f>
        <v>0</v>
      </c>
      <c r="AF275">
        <f>U275+AE275+AC275+AD275</f>
        <v>0</v>
      </c>
      <c r="AG275">
        <f>BN275*AU275*(BI275-BH275*(1000-AU275*BK275)/(1000-AU275*BJ275))/(100*BB275)</f>
        <v>0</v>
      </c>
      <c r="AH275">
        <f>1000*BN275*AU275*(BJ275-BK275)/(100*BB275*(1000-AU275*BJ275))</f>
        <v>0</v>
      </c>
      <c r="AI275">
        <f>(AJ275 - AK275 - BO275*1E3/(8.314*(BQ275+273.15)) * AM275/BN275 * AL275) * BN275/(100*BB275) * (1000 - BK275)/1000</f>
        <v>0</v>
      </c>
      <c r="AJ275">
        <v>429.2521677085475</v>
      </c>
      <c r="AK275">
        <v>428.8457151515149</v>
      </c>
      <c r="AL275">
        <v>-2.504371630054326E-07</v>
      </c>
      <c r="AM275">
        <v>61.35787655002243</v>
      </c>
      <c r="AN275">
        <f>(AP275 - AO275 + BO275*1E3/(8.314*(BQ275+273.15)) * AR275/BN275 * AQ275) * BN275/(100*BB275) * 1000/(1000 - AP275)</f>
        <v>0</v>
      </c>
      <c r="AO275">
        <v>21.51785903164549</v>
      </c>
      <c r="AP275">
        <v>21.4975188811189</v>
      </c>
      <c r="AQ275">
        <v>4.424753106390505E-07</v>
      </c>
      <c r="AR275">
        <v>91.88205700752289</v>
      </c>
      <c r="AS275">
        <v>0</v>
      </c>
      <c r="AT275">
        <v>0</v>
      </c>
      <c r="AU275">
        <f>IF(AS275*$H$15&gt;=AW275,1.0,(AW275/(AW275-AS275*$H$15)))</f>
        <v>0</v>
      </c>
      <c r="AV275">
        <f>(AU275-1)*100</f>
        <v>0</v>
      </c>
      <c r="AW275">
        <f>MAX(0,($B$15+$C$15*BV275)/(1+$D$15*BV275)*BO275/(BQ275+273)*$E$15)</f>
        <v>0</v>
      </c>
      <c r="AX275">
        <f>$B$13*BW275+$C$13*BX275+$F$13*CI275*(1-CL275)</f>
        <v>0</v>
      </c>
      <c r="AY275">
        <f>AX275*AZ275</f>
        <v>0</v>
      </c>
      <c r="AZ275">
        <f>($B$13*$D$11+$C$13*$D$11+$F$13*((CV275+CN275)/MAX(CV275+CN275+CW275, 0.1)*$I$11+CW275/MAX(CV275+CN275+CW275, 0.1)*$J$11))/($B$13+$C$13+$F$13)</f>
        <v>0</v>
      </c>
      <c r="BA275">
        <f>($B$13*$K$11+$C$13*$K$11+$F$13*((CV275+CN275)/MAX(CV275+CN275+CW275, 0.1)*$P$11+CW275/MAX(CV275+CN275+CW275, 0.1)*$Q$11))/($B$13+$C$13+$F$13)</f>
        <v>0</v>
      </c>
      <c r="BB275">
        <v>6</v>
      </c>
      <c r="BC275">
        <v>0.5</v>
      </c>
      <c r="BD275" t="s">
        <v>358</v>
      </c>
      <c r="BE275">
        <v>2</v>
      </c>
      <c r="BF275" t="b">
        <v>1</v>
      </c>
      <c r="BG275">
        <v>1774682817.6</v>
      </c>
      <c r="BH275">
        <v>419.6259</v>
      </c>
      <c r="BI275">
        <v>420.0093</v>
      </c>
      <c r="BJ275">
        <v>21.49856</v>
      </c>
      <c r="BK275">
        <v>21.51749</v>
      </c>
      <c r="BL275">
        <v>419.9871</v>
      </c>
      <c r="BM275">
        <v>21.20139</v>
      </c>
      <c r="BN275">
        <v>500.0414</v>
      </c>
      <c r="BO275">
        <v>101.0223</v>
      </c>
      <c r="BP275">
        <v>0.10009032</v>
      </c>
      <c r="BQ275">
        <v>26.3564</v>
      </c>
      <c r="BR275">
        <v>26.84563</v>
      </c>
      <c r="BS275">
        <v>999.9</v>
      </c>
      <c r="BT275">
        <v>0</v>
      </c>
      <c r="BU275">
        <v>0</v>
      </c>
      <c r="BV275">
        <v>9983.996999999999</v>
      </c>
      <c r="BW275">
        <v>0</v>
      </c>
      <c r="BX275">
        <v>0.3833920000000001</v>
      </c>
      <c r="BY275">
        <v>-0.3833953999999999</v>
      </c>
      <c r="BZ275">
        <v>428.8455</v>
      </c>
      <c r="CA275">
        <v>429.2454000000001</v>
      </c>
      <c r="CB275">
        <v>-0.01894473</v>
      </c>
      <c r="CC275">
        <v>420.0093</v>
      </c>
      <c r="CD275">
        <v>21.51749</v>
      </c>
      <c r="CE275">
        <v>2.171833</v>
      </c>
      <c r="CF275">
        <v>2.173747999999999</v>
      </c>
      <c r="CG275">
        <v>18.75605</v>
      </c>
      <c r="CH275">
        <v>18.77014</v>
      </c>
      <c r="CI275">
        <v>850.0082999999998</v>
      </c>
      <c r="CJ275">
        <v>0</v>
      </c>
      <c r="CK275">
        <v>1</v>
      </c>
      <c r="CL275">
        <v>0</v>
      </c>
      <c r="CM275">
        <v>1.9323</v>
      </c>
      <c r="CN275">
        <v>0</v>
      </c>
      <c r="CO275">
        <v>46.20659999999999</v>
      </c>
      <c r="CP275">
        <v>4348.360000000001</v>
      </c>
      <c r="CQ275">
        <v>36.2122</v>
      </c>
      <c r="CR275">
        <v>38.5</v>
      </c>
      <c r="CS275">
        <v>37.437</v>
      </c>
      <c r="CT275">
        <v>37.187</v>
      </c>
      <c r="CU275">
        <v>36.687</v>
      </c>
      <c r="CV275">
        <v>0</v>
      </c>
      <c r="CW275">
        <v>850.009</v>
      </c>
      <c r="CX275">
        <v>0</v>
      </c>
      <c r="CY275">
        <v>1774682819</v>
      </c>
      <c r="CZ275">
        <v>0</v>
      </c>
      <c r="DA275">
        <v>1774666326.5</v>
      </c>
      <c r="DB275" t="s">
        <v>359</v>
      </c>
      <c r="DC275">
        <v>1774666322</v>
      </c>
      <c r="DD275">
        <v>1774666326.5</v>
      </c>
      <c r="DE275">
        <v>2</v>
      </c>
      <c r="DF275">
        <v>0.343</v>
      </c>
      <c r="DG275">
        <v>-0.026</v>
      </c>
      <c r="DH275">
        <v>-0.36</v>
      </c>
      <c r="DI275">
        <v>0.298</v>
      </c>
      <c r="DJ275">
        <v>420</v>
      </c>
      <c r="DK275">
        <v>22</v>
      </c>
      <c r="DL275">
        <v>0.17</v>
      </c>
      <c r="DM275">
        <v>0.02</v>
      </c>
      <c r="DN275">
        <v>-0.381394275</v>
      </c>
      <c r="DO275">
        <v>0.04713497560975755</v>
      </c>
      <c r="DP275">
        <v>0.025218869804164</v>
      </c>
      <c r="DQ275">
        <v>1</v>
      </c>
      <c r="DR275">
        <v>-0.019228935</v>
      </c>
      <c r="DS275">
        <v>-0.0002457500938086386</v>
      </c>
      <c r="DT275">
        <v>0.0008240336387399486</v>
      </c>
      <c r="DU275">
        <v>1</v>
      </c>
      <c r="DV275">
        <v>2</v>
      </c>
      <c r="DW275">
        <v>2</v>
      </c>
      <c r="DX275" t="s">
        <v>360</v>
      </c>
      <c r="DY275">
        <v>3.13049</v>
      </c>
      <c r="DZ275">
        <v>2.80647</v>
      </c>
      <c r="EA275">
        <v>0.09974909999999999</v>
      </c>
      <c r="EB275">
        <v>0.09946530000000001</v>
      </c>
      <c r="EC275">
        <v>0.105829</v>
      </c>
      <c r="ED275">
        <v>0.105587</v>
      </c>
      <c r="EE275">
        <v>21147.7</v>
      </c>
      <c r="EF275">
        <v>27417.9</v>
      </c>
      <c r="EG275">
        <v>26445.8</v>
      </c>
      <c r="EH275">
        <v>32999.1</v>
      </c>
      <c r="EI275">
        <v>34928.4</v>
      </c>
      <c r="EJ275">
        <v>40309.1</v>
      </c>
      <c r="EK275">
        <v>41093.7</v>
      </c>
      <c r="EL275">
        <v>46058.3</v>
      </c>
      <c r="EM275">
        <v>2.03457</v>
      </c>
      <c r="EN275">
        <v>2.00003</v>
      </c>
      <c r="EO275">
        <v>0.0899471</v>
      </c>
      <c r="EP275">
        <v>0</v>
      </c>
      <c r="EQ275">
        <v>25.3703</v>
      </c>
      <c r="ER275">
        <v>999.9</v>
      </c>
      <c r="ES275">
        <v>67.5</v>
      </c>
      <c r="ET275">
        <v>27.4</v>
      </c>
      <c r="EU275">
        <v>24.4821</v>
      </c>
      <c r="EV275">
        <v>60.9826</v>
      </c>
      <c r="EW275">
        <v>31.6066</v>
      </c>
      <c r="EX275">
        <v>1</v>
      </c>
      <c r="EY275">
        <v>0.2947</v>
      </c>
      <c r="EZ275">
        <v>0.344807</v>
      </c>
      <c r="FA275">
        <v>20.2823</v>
      </c>
      <c r="FB275">
        <v>5.18944</v>
      </c>
      <c r="FC275">
        <v>11.9441</v>
      </c>
      <c r="FD275">
        <v>4.9558</v>
      </c>
      <c r="FE275">
        <v>3.285</v>
      </c>
      <c r="FF275">
        <v>9999</v>
      </c>
      <c r="FG275">
        <v>9999</v>
      </c>
      <c r="FH275">
        <v>9999</v>
      </c>
      <c r="FI275">
        <v>999.9</v>
      </c>
      <c r="FJ275">
        <v>1.86127</v>
      </c>
      <c r="FK275">
        <v>1.86264</v>
      </c>
      <c r="FL275">
        <v>1.86005</v>
      </c>
      <c r="FM275">
        <v>1.85837</v>
      </c>
      <c r="FN275">
        <v>1.86216</v>
      </c>
      <c r="FO275">
        <v>1.85888</v>
      </c>
      <c r="FP275">
        <v>1.85791</v>
      </c>
      <c r="FQ275">
        <v>1.86081</v>
      </c>
      <c r="FR275">
        <v>0</v>
      </c>
      <c r="FS275">
        <v>0</v>
      </c>
      <c r="FT275">
        <v>0</v>
      </c>
      <c r="FU275">
        <v>4.5</v>
      </c>
      <c r="FV275" t="s">
        <v>361</v>
      </c>
      <c r="FW275" t="s">
        <v>362</v>
      </c>
      <c r="FX275" t="s">
        <v>363</v>
      </c>
      <c r="FY275" t="s">
        <v>364</v>
      </c>
      <c r="FZ275" t="s">
        <v>364</v>
      </c>
      <c r="GA275" t="s">
        <v>363</v>
      </c>
      <c r="GB275">
        <v>0</v>
      </c>
      <c r="GC275">
        <v>100</v>
      </c>
      <c r="GD275">
        <v>100</v>
      </c>
      <c r="GE275">
        <v>-0.362</v>
      </c>
      <c r="GF275">
        <v>0.2971</v>
      </c>
      <c r="GG275">
        <v>-1.589593225013521</v>
      </c>
      <c r="GH275">
        <v>0.00192992804097616</v>
      </c>
      <c r="GI275">
        <v>3.244687122451424E-06</v>
      </c>
      <c r="GJ275">
        <v>-2.087531120305573E-09</v>
      </c>
      <c r="GK275">
        <v>0.05776174702018427</v>
      </c>
      <c r="GL275">
        <v>0.005089068596103195</v>
      </c>
      <c r="GM275">
        <v>0.0003257216593697226</v>
      </c>
      <c r="GN275">
        <v>-1.562898368296355E-06</v>
      </c>
      <c r="GO275">
        <v>0</v>
      </c>
      <c r="GP275">
        <v>1257</v>
      </c>
      <c r="GQ275">
        <v>1</v>
      </c>
      <c r="GR275">
        <v>31</v>
      </c>
      <c r="GS275">
        <v>275</v>
      </c>
      <c r="GT275">
        <v>274.9</v>
      </c>
      <c r="GU275">
        <v>1.07788</v>
      </c>
      <c r="GV275">
        <v>2.3999</v>
      </c>
      <c r="GW275">
        <v>1.44775</v>
      </c>
      <c r="GX275">
        <v>2.20337</v>
      </c>
      <c r="GY275">
        <v>1.44653</v>
      </c>
      <c r="GZ275">
        <v>2.26807</v>
      </c>
      <c r="HA275">
        <v>33.244</v>
      </c>
      <c r="HB275">
        <v>14.6837</v>
      </c>
      <c r="HC275">
        <v>18</v>
      </c>
      <c r="HD275">
        <v>531.838</v>
      </c>
      <c r="HE275">
        <v>522.936</v>
      </c>
      <c r="HF275">
        <v>24.9995</v>
      </c>
      <c r="HG275">
        <v>30.752</v>
      </c>
      <c r="HH275">
        <v>30.0001</v>
      </c>
      <c r="HI275">
        <v>31.1105</v>
      </c>
      <c r="HJ275">
        <v>31.117</v>
      </c>
      <c r="HK275">
        <v>21.56</v>
      </c>
      <c r="HL275">
        <v>20.3331</v>
      </c>
      <c r="HM275">
        <v>100</v>
      </c>
      <c r="HN275">
        <v>25</v>
      </c>
      <c r="HO275">
        <v>420</v>
      </c>
      <c r="HP275">
        <v>21.5</v>
      </c>
      <c r="HQ275">
        <v>103.138</v>
      </c>
      <c r="HR275">
        <v>102.018</v>
      </c>
    </row>
    <row r="276" spans="1:226">
      <c r="A276">
        <v>258</v>
      </c>
      <c r="B276">
        <v>1774682824.5</v>
      </c>
      <c r="C276">
        <v>1078.5</v>
      </c>
      <c r="D276" t="s">
        <v>878</v>
      </c>
      <c r="E276" t="s">
        <v>879</v>
      </c>
      <c r="F276">
        <v>5</v>
      </c>
      <c r="I276">
        <v>1774682821.6</v>
      </c>
      <c r="J276">
        <f>(K276)/1000</f>
        <v>0</v>
      </c>
      <c r="K276">
        <f>IF(BF276, AN276, AH276)</f>
        <v>0</v>
      </c>
      <c r="L276">
        <f>IF(BF276, AI276, AG276)</f>
        <v>0</v>
      </c>
      <c r="M276">
        <f>BH276 - IF(AU276&gt;1, L276*BB276*100.0/(AW276), 0)</f>
        <v>0</v>
      </c>
      <c r="N276">
        <f>((T276-J276/2)*M276-L276)/(T276+J276/2)</f>
        <v>0</v>
      </c>
      <c r="O276">
        <f>N276*(BO276+BP276)/1000.0</f>
        <v>0</v>
      </c>
      <c r="P276">
        <f>(BH276 - IF(AU276&gt;1, L276*BB276*100.0/(AW276), 0))*(BO276+BP276)/1000.0</f>
        <v>0</v>
      </c>
      <c r="Q276">
        <f>2.0/((1/S276-1/R276)+SIGN(S276)*SQRT((1/S276-1/R276)*(1/S276-1/R276) + 4*BC276/((BC276+1)*(BC276+1))*(2*1/S276*1/R276-1/R276*1/R276)))</f>
        <v>0</v>
      </c>
      <c r="R276">
        <f>IF(LEFT(BD276,1)&lt;&gt;"0",IF(LEFT(BD276,1)="1",3.0,BE276),$D$5+$E$5*(BV276*BO276/($K$5*1000))+$F$5*(BV276*BO276/($K$5*1000))*MAX(MIN(BB276,$J$5),$I$5)*MAX(MIN(BB276,$J$5),$I$5)+$G$5*MAX(MIN(BB276,$J$5),$I$5)*(BV276*BO276/($K$5*1000))+$H$5*(BV276*BO276/($K$5*1000))*(BV276*BO276/($K$5*1000)))</f>
        <v>0</v>
      </c>
      <c r="S276">
        <f>J276*(1000-(1000*0.61365*exp(17.502*W276/(240.97+W276))/(BO276+BP276)+BJ276)/2)/(1000*0.61365*exp(17.502*W276/(240.97+W276))/(BO276+BP276)-BJ276)</f>
        <v>0</v>
      </c>
      <c r="T276">
        <f>1/((BC276+1)/(Q276/1.6)+1/(R276/1.37)) + BC276/((BC276+1)/(Q276/1.6) + BC276/(R276/1.37))</f>
        <v>0</v>
      </c>
      <c r="U276">
        <f>(AX276*BA276)</f>
        <v>0</v>
      </c>
      <c r="V276">
        <f>(BQ276+(U276+2*0.95*5.67E-8*(((BQ276+$B$9)+273)^4-(BQ276+273)^4)-44100*J276)/(1.84*29.3*R276+8*0.95*5.67E-8*(BQ276+273)^3))</f>
        <v>0</v>
      </c>
      <c r="W276">
        <f>($C$9*BR276+$D$9*BS276+$E$9*V276)</f>
        <v>0</v>
      </c>
      <c r="X276">
        <f>0.61365*exp(17.502*W276/(240.97+W276))</f>
        <v>0</v>
      </c>
      <c r="Y276">
        <f>(Z276/AA276*100)</f>
        <v>0</v>
      </c>
      <c r="Z276">
        <f>BJ276*(BO276+BP276)/1000</f>
        <v>0</v>
      </c>
      <c r="AA276">
        <f>0.61365*exp(17.502*BQ276/(240.97+BQ276))</f>
        <v>0</v>
      </c>
      <c r="AB276">
        <f>(X276-BJ276*(BO276+BP276)/1000)</f>
        <v>0</v>
      </c>
      <c r="AC276">
        <f>(-J276*44100)</f>
        <v>0</v>
      </c>
      <c r="AD276">
        <f>2*29.3*R276*0.92*(BQ276-W276)</f>
        <v>0</v>
      </c>
      <c r="AE276">
        <f>2*0.95*5.67E-8*(((BQ276+$B$9)+273)^4-(W276+273)^4)</f>
        <v>0</v>
      </c>
      <c r="AF276">
        <f>U276+AE276+AC276+AD276</f>
        <v>0</v>
      </c>
      <c r="AG276">
        <f>BN276*AU276*(BI276-BH276*(1000-AU276*BK276)/(1000-AU276*BJ276))/(100*BB276)</f>
        <v>0</v>
      </c>
      <c r="AH276">
        <f>1000*BN276*AU276*(BJ276-BK276)/(100*BB276*(1000-AU276*BJ276))</f>
        <v>0</v>
      </c>
      <c r="AI276">
        <f>(AJ276 - AK276 - BO276*1E3/(8.314*(BQ276+273.15)) * AM276/BN276 * AL276) * BN276/(100*BB276) * (1000 - BK276)/1000</f>
        <v>0</v>
      </c>
      <c r="AJ276">
        <v>429.2152553462256</v>
      </c>
      <c r="AK276">
        <v>428.8150363636361</v>
      </c>
      <c r="AL276">
        <v>-1.328391404642699E-05</v>
      </c>
      <c r="AM276">
        <v>61.35787655002243</v>
      </c>
      <c r="AN276">
        <f>(AP276 - AO276 + BO276*1E3/(8.314*(BQ276+273.15)) * AR276/BN276 * AQ276) * BN276/(100*BB276) * 1000/(1000 - AP276)</f>
        <v>0</v>
      </c>
      <c r="AO276">
        <v>21.51681459403149</v>
      </c>
      <c r="AP276">
        <v>21.49984895104896</v>
      </c>
      <c r="AQ276">
        <v>-4.228850167712088E-07</v>
      </c>
      <c r="AR276">
        <v>91.88205700752289</v>
      </c>
      <c r="AS276">
        <v>0</v>
      </c>
      <c r="AT276">
        <v>0</v>
      </c>
      <c r="AU276">
        <f>IF(AS276*$H$15&gt;=AW276,1.0,(AW276/(AW276-AS276*$H$15)))</f>
        <v>0</v>
      </c>
      <c r="AV276">
        <f>(AU276-1)*100</f>
        <v>0</v>
      </c>
      <c r="AW276">
        <f>MAX(0,($B$15+$C$15*BV276)/(1+$D$15*BV276)*BO276/(BQ276+273)*$E$15)</f>
        <v>0</v>
      </c>
      <c r="AX276">
        <f>$B$13*BW276+$C$13*BX276+$F$13*CI276*(1-CL276)</f>
        <v>0</v>
      </c>
      <c r="AY276">
        <f>AX276*AZ276</f>
        <v>0</v>
      </c>
      <c r="AZ276">
        <f>($B$13*$D$11+$C$13*$D$11+$F$13*((CV276+CN276)/MAX(CV276+CN276+CW276, 0.1)*$I$11+CW276/MAX(CV276+CN276+CW276, 0.1)*$J$11))/($B$13+$C$13+$F$13)</f>
        <v>0</v>
      </c>
      <c r="BA276">
        <f>($B$13*$K$11+$C$13*$K$11+$F$13*((CV276+CN276)/MAX(CV276+CN276+CW276, 0.1)*$P$11+CW276/MAX(CV276+CN276+CW276, 0.1)*$Q$11))/($B$13+$C$13+$F$13)</f>
        <v>0</v>
      </c>
      <c r="BB276">
        <v>6</v>
      </c>
      <c r="BC276">
        <v>0.5</v>
      </c>
      <c r="BD276" t="s">
        <v>358</v>
      </c>
      <c r="BE276">
        <v>2</v>
      </c>
      <c r="BF276" t="b">
        <v>1</v>
      </c>
      <c r="BG276">
        <v>1774682821.6</v>
      </c>
      <c r="BH276">
        <v>419.6120999999999</v>
      </c>
      <c r="BI276">
        <v>419.9854999999999</v>
      </c>
      <c r="BJ276">
        <v>21.4985</v>
      </c>
      <c r="BK276">
        <v>21.51702</v>
      </c>
      <c r="BL276">
        <v>419.9736999999999</v>
      </c>
      <c r="BM276">
        <v>21.20132</v>
      </c>
      <c r="BN276">
        <v>500.0167</v>
      </c>
      <c r="BO276">
        <v>101.0219</v>
      </c>
      <c r="BP276">
        <v>0.10008291</v>
      </c>
      <c r="BQ276">
        <v>26.3517</v>
      </c>
      <c r="BR276">
        <v>26.83866</v>
      </c>
      <c r="BS276">
        <v>999.9</v>
      </c>
      <c r="BT276">
        <v>0</v>
      </c>
      <c r="BU276">
        <v>0</v>
      </c>
      <c r="BV276">
        <v>9986.689</v>
      </c>
      <c r="BW276">
        <v>0</v>
      </c>
      <c r="BX276">
        <v>0.3833920000000001</v>
      </c>
      <c r="BY276">
        <v>-0.3733306</v>
      </c>
      <c r="BZ276">
        <v>428.8313999999999</v>
      </c>
      <c r="CA276">
        <v>429.2211</v>
      </c>
      <c r="CB276">
        <v>-0.01854077</v>
      </c>
      <c r="CC276">
        <v>419.9854999999999</v>
      </c>
      <c r="CD276">
        <v>21.51702</v>
      </c>
      <c r="CE276">
        <v>2.171817</v>
      </c>
      <c r="CF276">
        <v>2.173692</v>
      </c>
      <c r="CG276">
        <v>18.75592</v>
      </c>
      <c r="CH276">
        <v>18.76973</v>
      </c>
      <c r="CI276">
        <v>850.0036</v>
      </c>
      <c r="CJ276">
        <v>0</v>
      </c>
      <c r="CK276">
        <v>1</v>
      </c>
      <c r="CL276">
        <v>0</v>
      </c>
      <c r="CM276">
        <v>1.89784</v>
      </c>
      <c r="CN276">
        <v>0</v>
      </c>
      <c r="CO276">
        <v>46.09754</v>
      </c>
      <c r="CP276">
        <v>4348.334000000001</v>
      </c>
      <c r="CQ276">
        <v>36.187</v>
      </c>
      <c r="CR276">
        <v>38.5</v>
      </c>
      <c r="CS276">
        <v>37.437</v>
      </c>
      <c r="CT276">
        <v>37.187</v>
      </c>
      <c r="CU276">
        <v>36.6436</v>
      </c>
      <c r="CV276">
        <v>0</v>
      </c>
      <c r="CW276">
        <v>850.003</v>
      </c>
      <c r="CX276">
        <v>0</v>
      </c>
      <c r="CY276">
        <v>1774682822.6</v>
      </c>
      <c r="CZ276">
        <v>0</v>
      </c>
      <c r="DA276">
        <v>1774666326.5</v>
      </c>
      <c r="DB276" t="s">
        <v>359</v>
      </c>
      <c r="DC276">
        <v>1774666322</v>
      </c>
      <c r="DD276">
        <v>1774666326.5</v>
      </c>
      <c r="DE276">
        <v>2</v>
      </c>
      <c r="DF276">
        <v>0.343</v>
      </c>
      <c r="DG276">
        <v>-0.026</v>
      </c>
      <c r="DH276">
        <v>-0.36</v>
      </c>
      <c r="DI276">
        <v>0.298</v>
      </c>
      <c r="DJ276">
        <v>420</v>
      </c>
      <c r="DK276">
        <v>22</v>
      </c>
      <c r="DL276">
        <v>0.17</v>
      </c>
      <c r="DM276">
        <v>0.02</v>
      </c>
      <c r="DN276">
        <v>-0.3756170975609756</v>
      </c>
      <c r="DO276">
        <v>0.009235233449477838</v>
      </c>
      <c r="DP276">
        <v>0.02305433043582356</v>
      </c>
      <c r="DQ276">
        <v>1</v>
      </c>
      <c r="DR276">
        <v>-0.01915443170731708</v>
      </c>
      <c r="DS276">
        <v>0.003496302439024319</v>
      </c>
      <c r="DT276">
        <v>0.0007531202642402342</v>
      </c>
      <c r="DU276">
        <v>1</v>
      </c>
      <c r="DV276">
        <v>2</v>
      </c>
      <c r="DW276">
        <v>2</v>
      </c>
      <c r="DX276" t="s">
        <v>360</v>
      </c>
      <c r="DY276">
        <v>3.13049</v>
      </c>
      <c r="DZ276">
        <v>2.80633</v>
      </c>
      <c r="EA276">
        <v>0.0997468</v>
      </c>
      <c r="EB276">
        <v>0.0994568</v>
      </c>
      <c r="EC276">
        <v>0.105837</v>
      </c>
      <c r="ED276">
        <v>0.105589</v>
      </c>
      <c r="EE276">
        <v>21147.8</v>
      </c>
      <c r="EF276">
        <v>27418.2</v>
      </c>
      <c r="EG276">
        <v>26445.9</v>
      </c>
      <c r="EH276">
        <v>32999.1</v>
      </c>
      <c r="EI276">
        <v>34928.3</v>
      </c>
      <c r="EJ276">
        <v>40309.2</v>
      </c>
      <c r="EK276">
        <v>41093.9</v>
      </c>
      <c r="EL276">
        <v>46058.6</v>
      </c>
      <c r="EM276">
        <v>2.0348</v>
      </c>
      <c r="EN276">
        <v>1.99993</v>
      </c>
      <c r="EO276">
        <v>0.08929520000000001</v>
      </c>
      <c r="EP276">
        <v>0</v>
      </c>
      <c r="EQ276">
        <v>25.366</v>
      </c>
      <c r="ER276">
        <v>999.9</v>
      </c>
      <c r="ES276">
        <v>67.5</v>
      </c>
      <c r="ET276">
        <v>27.4</v>
      </c>
      <c r="EU276">
        <v>24.4859</v>
      </c>
      <c r="EV276">
        <v>60.7626</v>
      </c>
      <c r="EW276">
        <v>31.5425</v>
      </c>
      <c r="EX276">
        <v>1</v>
      </c>
      <c r="EY276">
        <v>0.294792</v>
      </c>
      <c r="EZ276">
        <v>0.342925</v>
      </c>
      <c r="FA276">
        <v>20.2822</v>
      </c>
      <c r="FB276">
        <v>5.18884</v>
      </c>
      <c r="FC276">
        <v>11.9441</v>
      </c>
      <c r="FD276">
        <v>4.9558</v>
      </c>
      <c r="FE276">
        <v>3.285</v>
      </c>
      <c r="FF276">
        <v>9999</v>
      </c>
      <c r="FG276">
        <v>9999</v>
      </c>
      <c r="FH276">
        <v>9999</v>
      </c>
      <c r="FI276">
        <v>999.9</v>
      </c>
      <c r="FJ276">
        <v>1.86127</v>
      </c>
      <c r="FK276">
        <v>1.86264</v>
      </c>
      <c r="FL276">
        <v>1.86005</v>
      </c>
      <c r="FM276">
        <v>1.85837</v>
      </c>
      <c r="FN276">
        <v>1.86217</v>
      </c>
      <c r="FO276">
        <v>1.85888</v>
      </c>
      <c r="FP276">
        <v>1.85791</v>
      </c>
      <c r="FQ276">
        <v>1.86081</v>
      </c>
      <c r="FR276">
        <v>0</v>
      </c>
      <c r="FS276">
        <v>0</v>
      </c>
      <c r="FT276">
        <v>0</v>
      </c>
      <c r="FU276">
        <v>4.5</v>
      </c>
      <c r="FV276" t="s">
        <v>361</v>
      </c>
      <c r="FW276" t="s">
        <v>362</v>
      </c>
      <c r="FX276" t="s">
        <v>363</v>
      </c>
      <c r="FY276" t="s">
        <v>364</v>
      </c>
      <c r="FZ276" t="s">
        <v>364</v>
      </c>
      <c r="GA276" t="s">
        <v>363</v>
      </c>
      <c r="GB276">
        <v>0</v>
      </c>
      <c r="GC276">
        <v>100</v>
      </c>
      <c r="GD276">
        <v>100</v>
      </c>
      <c r="GE276">
        <v>-0.361</v>
      </c>
      <c r="GF276">
        <v>0.2971</v>
      </c>
      <c r="GG276">
        <v>-1.589593225013521</v>
      </c>
      <c r="GH276">
        <v>0.00192992804097616</v>
      </c>
      <c r="GI276">
        <v>3.244687122451424E-06</v>
      </c>
      <c r="GJ276">
        <v>-2.087531120305573E-09</v>
      </c>
      <c r="GK276">
        <v>0.05776174702018427</v>
      </c>
      <c r="GL276">
        <v>0.005089068596103195</v>
      </c>
      <c r="GM276">
        <v>0.0003257216593697226</v>
      </c>
      <c r="GN276">
        <v>-1.562898368296355E-06</v>
      </c>
      <c r="GO276">
        <v>0</v>
      </c>
      <c r="GP276">
        <v>1257</v>
      </c>
      <c r="GQ276">
        <v>1</v>
      </c>
      <c r="GR276">
        <v>31</v>
      </c>
      <c r="GS276">
        <v>275</v>
      </c>
      <c r="GT276">
        <v>275</v>
      </c>
      <c r="GU276">
        <v>1.07788</v>
      </c>
      <c r="GV276">
        <v>2.39624</v>
      </c>
      <c r="GW276">
        <v>1.44775</v>
      </c>
      <c r="GX276">
        <v>2.20215</v>
      </c>
      <c r="GY276">
        <v>1.44653</v>
      </c>
      <c r="GZ276">
        <v>2.31201</v>
      </c>
      <c r="HA276">
        <v>33.244</v>
      </c>
      <c r="HB276">
        <v>14.6837</v>
      </c>
      <c r="HC276">
        <v>18</v>
      </c>
      <c r="HD276">
        <v>531.981</v>
      </c>
      <c r="HE276">
        <v>522.869</v>
      </c>
      <c r="HF276">
        <v>24.9995</v>
      </c>
      <c r="HG276">
        <v>30.752</v>
      </c>
      <c r="HH276">
        <v>30.0002</v>
      </c>
      <c r="HI276">
        <v>31.1105</v>
      </c>
      <c r="HJ276">
        <v>31.117</v>
      </c>
      <c r="HK276">
        <v>21.5607</v>
      </c>
      <c r="HL276">
        <v>20.3331</v>
      </c>
      <c r="HM276">
        <v>100</v>
      </c>
      <c r="HN276">
        <v>25</v>
      </c>
      <c r="HO276">
        <v>420</v>
      </c>
      <c r="HP276">
        <v>21.5</v>
      </c>
      <c r="HQ276">
        <v>103.138</v>
      </c>
      <c r="HR276">
        <v>102.018</v>
      </c>
    </row>
    <row r="277" spans="1:226">
      <c r="A277">
        <v>259</v>
      </c>
      <c r="B277">
        <v>1774682828.5</v>
      </c>
      <c r="C277">
        <v>1082.5</v>
      </c>
      <c r="D277" t="s">
        <v>880</v>
      </c>
      <c r="E277" t="s">
        <v>881</v>
      </c>
      <c r="F277">
        <v>5</v>
      </c>
      <c r="I277">
        <v>1774682825.6</v>
      </c>
      <c r="J277">
        <f>(K277)/1000</f>
        <v>0</v>
      </c>
      <c r="K277">
        <f>IF(BF277, AN277, AH277)</f>
        <v>0</v>
      </c>
      <c r="L277">
        <f>IF(BF277, AI277, AG277)</f>
        <v>0</v>
      </c>
      <c r="M277">
        <f>BH277 - IF(AU277&gt;1, L277*BB277*100.0/(AW277), 0)</f>
        <v>0</v>
      </c>
      <c r="N277">
        <f>((T277-J277/2)*M277-L277)/(T277+J277/2)</f>
        <v>0</v>
      </c>
      <c r="O277">
        <f>N277*(BO277+BP277)/1000.0</f>
        <v>0</v>
      </c>
      <c r="P277">
        <f>(BH277 - IF(AU277&gt;1, L277*BB277*100.0/(AW277), 0))*(BO277+BP277)/1000.0</f>
        <v>0</v>
      </c>
      <c r="Q277">
        <f>2.0/((1/S277-1/R277)+SIGN(S277)*SQRT((1/S277-1/R277)*(1/S277-1/R277) + 4*BC277/((BC277+1)*(BC277+1))*(2*1/S277*1/R277-1/R277*1/R277)))</f>
        <v>0</v>
      </c>
      <c r="R277">
        <f>IF(LEFT(BD277,1)&lt;&gt;"0",IF(LEFT(BD277,1)="1",3.0,BE277),$D$5+$E$5*(BV277*BO277/($K$5*1000))+$F$5*(BV277*BO277/($K$5*1000))*MAX(MIN(BB277,$J$5),$I$5)*MAX(MIN(BB277,$J$5),$I$5)+$G$5*MAX(MIN(BB277,$J$5),$I$5)*(BV277*BO277/($K$5*1000))+$H$5*(BV277*BO277/($K$5*1000))*(BV277*BO277/($K$5*1000)))</f>
        <v>0</v>
      </c>
      <c r="S277">
        <f>J277*(1000-(1000*0.61365*exp(17.502*W277/(240.97+W277))/(BO277+BP277)+BJ277)/2)/(1000*0.61365*exp(17.502*W277/(240.97+W277))/(BO277+BP277)-BJ277)</f>
        <v>0</v>
      </c>
      <c r="T277">
        <f>1/((BC277+1)/(Q277/1.6)+1/(R277/1.37)) + BC277/((BC277+1)/(Q277/1.6) + BC277/(R277/1.37))</f>
        <v>0</v>
      </c>
      <c r="U277">
        <f>(AX277*BA277)</f>
        <v>0</v>
      </c>
      <c r="V277">
        <f>(BQ277+(U277+2*0.95*5.67E-8*(((BQ277+$B$9)+273)^4-(BQ277+273)^4)-44100*J277)/(1.84*29.3*R277+8*0.95*5.67E-8*(BQ277+273)^3))</f>
        <v>0</v>
      </c>
      <c r="W277">
        <f>($C$9*BR277+$D$9*BS277+$E$9*V277)</f>
        <v>0</v>
      </c>
      <c r="X277">
        <f>0.61365*exp(17.502*W277/(240.97+W277))</f>
        <v>0</v>
      </c>
      <c r="Y277">
        <f>(Z277/AA277*100)</f>
        <v>0</v>
      </c>
      <c r="Z277">
        <f>BJ277*(BO277+BP277)/1000</f>
        <v>0</v>
      </c>
      <c r="AA277">
        <f>0.61365*exp(17.502*BQ277/(240.97+BQ277))</f>
        <v>0</v>
      </c>
      <c r="AB277">
        <f>(X277-BJ277*(BO277+BP277)/1000)</f>
        <v>0</v>
      </c>
      <c r="AC277">
        <f>(-J277*44100)</f>
        <v>0</v>
      </c>
      <c r="AD277">
        <f>2*29.3*R277*0.92*(BQ277-W277)</f>
        <v>0</v>
      </c>
      <c r="AE277">
        <f>2*0.95*5.67E-8*(((BQ277+$B$9)+273)^4-(W277+273)^4)</f>
        <v>0</v>
      </c>
      <c r="AF277">
        <f>U277+AE277+AC277+AD277</f>
        <v>0</v>
      </c>
      <c r="AG277">
        <f>BN277*AU277*(BI277-BH277*(1000-AU277*BK277)/(1000-AU277*BJ277))/(100*BB277)</f>
        <v>0</v>
      </c>
      <c r="AH277">
        <f>1000*BN277*AU277*(BJ277-BK277)/(100*BB277*(1000-AU277*BJ277))</f>
        <v>0</v>
      </c>
      <c r="AI277">
        <f>(AJ277 - AK277 - BO277*1E3/(8.314*(BQ277+273.15)) * AM277/BN277 * AL277) * BN277/(100*BB277) * (1000 - BK277)/1000</f>
        <v>0</v>
      </c>
      <c r="AJ277">
        <v>429.2428172119292</v>
      </c>
      <c r="AK277">
        <v>428.8557757575757</v>
      </c>
      <c r="AL277">
        <v>1.759546004697485E-05</v>
      </c>
      <c r="AM277">
        <v>61.35787655002243</v>
      </c>
      <c r="AN277">
        <f>(AP277 - AO277 + BO277*1E3/(8.314*(BQ277+273.15)) * AR277/BN277 * AQ277) * BN277/(100*BB277) * 1000/(1000 - AP277)</f>
        <v>0</v>
      </c>
      <c r="AO277">
        <v>21.51770549361525</v>
      </c>
      <c r="AP277">
        <v>21.49779650349651</v>
      </c>
      <c r="AQ277">
        <v>-1.585721700961649E-07</v>
      </c>
      <c r="AR277">
        <v>91.88205700752289</v>
      </c>
      <c r="AS277">
        <v>0</v>
      </c>
      <c r="AT277">
        <v>0</v>
      </c>
      <c r="AU277">
        <f>IF(AS277*$H$15&gt;=AW277,1.0,(AW277/(AW277-AS277*$H$15)))</f>
        <v>0</v>
      </c>
      <c r="AV277">
        <f>(AU277-1)*100</f>
        <v>0</v>
      </c>
      <c r="AW277">
        <f>MAX(0,($B$15+$C$15*BV277)/(1+$D$15*BV277)*BO277/(BQ277+273)*$E$15)</f>
        <v>0</v>
      </c>
      <c r="AX277">
        <f>$B$13*BW277+$C$13*BX277+$F$13*CI277*(1-CL277)</f>
        <v>0</v>
      </c>
      <c r="AY277">
        <f>AX277*AZ277</f>
        <v>0</v>
      </c>
      <c r="AZ277">
        <f>($B$13*$D$11+$C$13*$D$11+$F$13*((CV277+CN277)/MAX(CV277+CN277+CW277, 0.1)*$I$11+CW277/MAX(CV277+CN277+CW277, 0.1)*$J$11))/($B$13+$C$13+$F$13)</f>
        <v>0</v>
      </c>
      <c r="BA277">
        <f>($B$13*$K$11+$C$13*$K$11+$F$13*((CV277+CN277)/MAX(CV277+CN277+CW277, 0.1)*$P$11+CW277/MAX(CV277+CN277+CW277, 0.1)*$Q$11))/($B$13+$C$13+$F$13)</f>
        <v>0</v>
      </c>
      <c r="BB277">
        <v>6</v>
      </c>
      <c r="BC277">
        <v>0.5</v>
      </c>
      <c r="BD277" t="s">
        <v>358</v>
      </c>
      <c r="BE277">
        <v>2</v>
      </c>
      <c r="BF277" t="b">
        <v>1</v>
      </c>
      <c r="BG277">
        <v>1774682825.6</v>
      </c>
      <c r="BH277">
        <v>419.6078000000001</v>
      </c>
      <c r="BI277">
        <v>419.9974</v>
      </c>
      <c r="BJ277">
        <v>21.49883</v>
      </c>
      <c r="BK277">
        <v>21.51739</v>
      </c>
      <c r="BL277">
        <v>419.9695</v>
      </c>
      <c r="BM277">
        <v>21.20165</v>
      </c>
      <c r="BN277">
        <v>500.0237000000001</v>
      </c>
      <c r="BO277">
        <v>101.0215</v>
      </c>
      <c r="BP277">
        <v>0.09994188000000001</v>
      </c>
      <c r="BQ277">
        <v>26.34745</v>
      </c>
      <c r="BR277">
        <v>26.83282</v>
      </c>
      <c r="BS277">
        <v>999.9</v>
      </c>
      <c r="BT277">
        <v>0</v>
      </c>
      <c r="BU277">
        <v>0</v>
      </c>
      <c r="BV277">
        <v>10007.062</v>
      </c>
      <c r="BW277">
        <v>0</v>
      </c>
      <c r="BX277">
        <v>0.3833920000000001</v>
      </c>
      <c r="BY277">
        <v>-0.3895172</v>
      </c>
      <c r="BZ277">
        <v>428.8272000000001</v>
      </c>
      <c r="CA277">
        <v>429.2335</v>
      </c>
      <c r="CB277">
        <v>-0.01854860000000001</v>
      </c>
      <c r="CC277">
        <v>419.9974</v>
      </c>
      <c r="CD277">
        <v>21.51739</v>
      </c>
      <c r="CE277">
        <v>2.171841999999999</v>
      </c>
      <c r="CF277">
        <v>2.173715</v>
      </c>
      <c r="CG277">
        <v>18.75612</v>
      </c>
      <c r="CH277">
        <v>18.7699</v>
      </c>
      <c r="CI277">
        <v>850.0021999999999</v>
      </c>
      <c r="CJ277">
        <v>0</v>
      </c>
      <c r="CK277">
        <v>1</v>
      </c>
      <c r="CL277">
        <v>0</v>
      </c>
      <c r="CM277">
        <v>1.87535</v>
      </c>
      <c r="CN277">
        <v>0</v>
      </c>
      <c r="CO277">
        <v>46.08227</v>
      </c>
      <c r="CP277">
        <v>4348.326</v>
      </c>
      <c r="CQ277">
        <v>36.187</v>
      </c>
      <c r="CR277">
        <v>38.5</v>
      </c>
      <c r="CS277">
        <v>37.3936</v>
      </c>
      <c r="CT277">
        <v>37.156</v>
      </c>
      <c r="CU277">
        <v>36.625</v>
      </c>
      <c r="CV277">
        <v>0</v>
      </c>
      <c r="CW277">
        <v>850.0020000000001</v>
      </c>
      <c r="CX277">
        <v>0</v>
      </c>
      <c r="CY277">
        <v>1774682826.8</v>
      </c>
      <c r="CZ277">
        <v>0</v>
      </c>
      <c r="DA277">
        <v>1774666326.5</v>
      </c>
      <c r="DB277" t="s">
        <v>359</v>
      </c>
      <c r="DC277">
        <v>1774666322</v>
      </c>
      <c r="DD277">
        <v>1774666326.5</v>
      </c>
      <c r="DE277">
        <v>2</v>
      </c>
      <c r="DF277">
        <v>0.343</v>
      </c>
      <c r="DG277">
        <v>-0.026</v>
      </c>
      <c r="DH277">
        <v>-0.36</v>
      </c>
      <c r="DI277">
        <v>0.298</v>
      </c>
      <c r="DJ277">
        <v>420</v>
      </c>
      <c r="DK277">
        <v>22</v>
      </c>
      <c r="DL277">
        <v>0.17</v>
      </c>
      <c r="DM277">
        <v>0.02</v>
      </c>
      <c r="DN277">
        <v>-0.382220756097561</v>
      </c>
      <c r="DO277">
        <v>0.01458365853658471</v>
      </c>
      <c r="DP277">
        <v>0.02349825948591387</v>
      </c>
      <c r="DQ277">
        <v>1</v>
      </c>
      <c r="DR277">
        <v>-0.01901496585365854</v>
      </c>
      <c r="DS277">
        <v>0.00324812404181183</v>
      </c>
      <c r="DT277">
        <v>0.0007388235772809518</v>
      </c>
      <c r="DU277">
        <v>1</v>
      </c>
      <c r="DV277">
        <v>2</v>
      </c>
      <c r="DW277">
        <v>2</v>
      </c>
      <c r="DX277" t="s">
        <v>360</v>
      </c>
      <c r="DY277">
        <v>3.13043</v>
      </c>
      <c r="DZ277">
        <v>2.80652</v>
      </c>
      <c r="EA277">
        <v>0.09974810000000001</v>
      </c>
      <c r="EB277">
        <v>0.0994647</v>
      </c>
      <c r="EC277">
        <v>0.105831</v>
      </c>
      <c r="ED277">
        <v>0.105585</v>
      </c>
      <c r="EE277">
        <v>21147.8</v>
      </c>
      <c r="EF277">
        <v>27418.2</v>
      </c>
      <c r="EG277">
        <v>26445.9</v>
      </c>
      <c r="EH277">
        <v>32999.5</v>
      </c>
      <c r="EI277">
        <v>34928.6</v>
      </c>
      <c r="EJ277">
        <v>40309.7</v>
      </c>
      <c r="EK277">
        <v>41094</v>
      </c>
      <c r="EL277">
        <v>46059</v>
      </c>
      <c r="EM277">
        <v>2.03468</v>
      </c>
      <c r="EN277">
        <v>2.00003</v>
      </c>
      <c r="EO277">
        <v>0.08992849999999999</v>
      </c>
      <c r="EP277">
        <v>0</v>
      </c>
      <c r="EQ277">
        <v>25.3624</v>
      </c>
      <c r="ER277">
        <v>999.9</v>
      </c>
      <c r="ES277">
        <v>67.5</v>
      </c>
      <c r="ET277">
        <v>27.4</v>
      </c>
      <c r="EU277">
        <v>24.4832</v>
      </c>
      <c r="EV277">
        <v>60.8726</v>
      </c>
      <c r="EW277">
        <v>31.5385</v>
      </c>
      <c r="EX277">
        <v>1</v>
      </c>
      <c r="EY277">
        <v>0.294733</v>
      </c>
      <c r="EZ277">
        <v>0.342097</v>
      </c>
      <c r="FA277">
        <v>20.2823</v>
      </c>
      <c r="FB277">
        <v>5.19004</v>
      </c>
      <c r="FC277">
        <v>11.9441</v>
      </c>
      <c r="FD277">
        <v>4.9557</v>
      </c>
      <c r="FE277">
        <v>3.285</v>
      </c>
      <c r="FF277">
        <v>9999</v>
      </c>
      <c r="FG277">
        <v>9999</v>
      </c>
      <c r="FH277">
        <v>9999</v>
      </c>
      <c r="FI277">
        <v>999.9</v>
      </c>
      <c r="FJ277">
        <v>1.86127</v>
      </c>
      <c r="FK277">
        <v>1.86264</v>
      </c>
      <c r="FL277">
        <v>1.86005</v>
      </c>
      <c r="FM277">
        <v>1.85837</v>
      </c>
      <c r="FN277">
        <v>1.86215</v>
      </c>
      <c r="FO277">
        <v>1.85887</v>
      </c>
      <c r="FP277">
        <v>1.85791</v>
      </c>
      <c r="FQ277">
        <v>1.86081</v>
      </c>
      <c r="FR277">
        <v>0</v>
      </c>
      <c r="FS277">
        <v>0</v>
      </c>
      <c r="FT277">
        <v>0</v>
      </c>
      <c r="FU277">
        <v>4.5</v>
      </c>
      <c r="FV277" t="s">
        <v>361</v>
      </c>
      <c r="FW277" t="s">
        <v>362</v>
      </c>
      <c r="FX277" t="s">
        <v>363</v>
      </c>
      <c r="FY277" t="s">
        <v>364</v>
      </c>
      <c r="FZ277" t="s">
        <v>364</v>
      </c>
      <c r="GA277" t="s">
        <v>363</v>
      </c>
      <c r="GB277">
        <v>0</v>
      </c>
      <c r="GC277">
        <v>100</v>
      </c>
      <c r="GD277">
        <v>100</v>
      </c>
      <c r="GE277">
        <v>-0.361</v>
      </c>
      <c r="GF277">
        <v>0.2972</v>
      </c>
      <c r="GG277">
        <v>-1.589593225013521</v>
      </c>
      <c r="GH277">
        <v>0.00192992804097616</v>
      </c>
      <c r="GI277">
        <v>3.244687122451424E-06</v>
      </c>
      <c r="GJ277">
        <v>-2.087531120305573E-09</v>
      </c>
      <c r="GK277">
        <v>0.05776174702018427</v>
      </c>
      <c r="GL277">
        <v>0.005089068596103195</v>
      </c>
      <c r="GM277">
        <v>0.0003257216593697226</v>
      </c>
      <c r="GN277">
        <v>-1.562898368296355E-06</v>
      </c>
      <c r="GO277">
        <v>0</v>
      </c>
      <c r="GP277">
        <v>1257</v>
      </c>
      <c r="GQ277">
        <v>1</v>
      </c>
      <c r="GR277">
        <v>31</v>
      </c>
      <c r="GS277">
        <v>275.1</v>
      </c>
      <c r="GT277">
        <v>275</v>
      </c>
      <c r="GU277">
        <v>1.07788</v>
      </c>
      <c r="GV277">
        <v>2.39746</v>
      </c>
      <c r="GW277">
        <v>1.44775</v>
      </c>
      <c r="GX277">
        <v>2.20215</v>
      </c>
      <c r="GY277">
        <v>1.44653</v>
      </c>
      <c r="GZ277">
        <v>2.33521</v>
      </c>
      <c r="HA277">
        <v>33.244</v>
      </c>
      <c r="HB277">
        <v>14.6837</v>
      </c>
      <c r="HC277">
        <v>18</v>
      </c>
      <c r="HD277">
        <v>531.901</v>
      </c>
      <c r="HE277">
        <v>522.943</v>
      </c>
      <c r="HF277">
        <v>24.9996</v>
      </c>
      <c r="HG277">
        <v>30.752</v>
      </c>
      <c r="HH277">
        <v>30.0001</v>
      </c>
      <c r="HI277">
        <v>31.1105</v>
      </c>
      <c r="HJ277">
        <v>31.1179</v>
      </c>
      <c r="HK277">
        <v>21.5599</v>
      </c>
      <c r="HL277">
        <v>20.3331</v>
      </c>
      <c r="HM277">
        <v>100</v>
      </c>
      <c r="HN277">
        <v>25</v>
      </c>
      <c r="HO277">
        <v>420</v>
      </c>
      <c r="HP277">
        <v>21.5</v>
      </c>
      <c r="HQ277">
        <v>103.138</v>
      </c>
      <c r="HR277">
        <v>102.019</v>
      </c>
    </row>
    <row r="278" spans="1:226">
      <c r="A278">
        <v>260</v>
      </c>
      <c r="B278">
        <v>1774682832.5</v>
      </c>
      <c r="C278">
        <v>1086.5</v>
      </c>
      <c r="D278" t="s">
        <v>882</v>
      </c>
      <c r="E278" t="s">
        <v>883</v>
      </c>
      <c r="F278">
        <v>5</v>
      </c>
      <c r="I278">
        <v>1774682829.6</v>
      </c>
      <c r="J278">
        <f>(K278)/1000</f>
        <v>0</v>
      </c>
      <c r="K278">
        <f>IF(BF278, AN278, AH278)</f>
        <v>0</v>
      </c>
      <c r="L278">
        <f>IF(BF278, AI278, AG278)</f>
        <v>0</v>
      </c>
      <c r="M278">
        <f>BH278 - IF(AU278&gt;1, L278*BB278*100.0/(AW278), 0)</f>
        <v>0</v>
      </c>
      <c r="N278">
        <f>((T278-J278/2)*M278-L278)/(T278+J278/2)</f>
        <v>0</v>
      </c>
      <c r="O278">
        <f>N278*(BO278+BP278)/1000.0</f>
        <v>0</v>
      </c>
      <c r="P278">
        <f>(BH278 - IF(AU278&gt;1, L278*BB278*100.0/(AW278), 0))*(BO278+BP278)/1000.0</f>
        <v>0</v>
      </c>
      <c r="Q278">
        <f>2.0/((1/S278-1/R278)+SIGN(S278)*SQRT((1/S278-1/R278)*(1/S278-1/R278) + 4*BC278/((BC278+1)*(BC278+1))*(2*1/S278*1/R278-1/R278*1/R278)))</f>
        <v>0</v>
      </c>
      <c r="R278">
        <f>IF(LEFT(BD278,1)&lt;&gt;"0",IF(LEFT(BD278,1)="1",3.0,BE278),$D$5+$E$5*(BV278*BO278/($K$5*1000))+$F$5*(BV278*BO278/($K$5*1000))*MAX(MIN(BB278,$J$5),$I$5)*MAX(MIN(BB278,$J$5),$I$5)+$G$5*MAX(MIN(BB278,$J$5),$I$5)*(BV278*BO278/($K$5*1000))+$H$5*(BV278*BO278/($K$5*1000))*(BV278*BO278/($K$5*1000)))</f>
        <v>0</v>
      </c>
      <c r="S278">
        <f>J278*(1000-(1000*0.61365*exp(17.502*W278/(240.97+W278))/(BO278+BP278)+BJ278)/2)/(1000*0.61365*exp(17.502*W278/(240.97+W278))/(BO278+BP278)-BJ278)</f>
        <v>0</v>
      </c>
      <c r="T278">
        <f>1/((BC278+1)/(Q278/1.6)+1/(R278/1.37)) + BC278/((BC278+1)/(Q278/1.6) + BC278/(R278/1.37))</f>
        <v>0</v>
      </c>
      <c r="U278">
        <f>(AX278*BA278)</f>
        <v>0</v>
      </c>
      <c r="V278">
        <f>(BQ278+(U278+2*0.95*5.67E-8*(((BQ278+$B$9)+273)^4-(BQ278+273)^4)-44100*J278)/(1.84*29.3*R278+8*0.95*5.67E-8*(BQ278+273)^3))</f>
        <v>0</v>
      </c>
      <c r="W278">
        <f>($C$9*BR278+$D$9*BS278+$E$9*V278)</f>
        <v>0</v>
      </c>
      <c r="X278">
        <f>0.61365*exp(17.502*W278/(240.97+W278))</f>
        <v>0</v>
      </c>
      <c r="Y278">
        <f>(Z278/AA278*100)</f>
        <v>0</v>
      </c>
      <c r="Z278">
        <f>BJ278*(BO278+BP278)/1000</f>
        <v>0</v>
      </c>
      <c r="AA278">
        <f>0.61365*exp(17.502*BQ278/(240.97+BQ278))</f>
        <v>0</v>
      </c>
      <c r="AB278">
        <f>(X278-BJ278*(BO278+BP278)/1000)</f>
        <v>0</v>
      </c>
      <c r="AC278">
        <f>(-J278*44100)</f>
        <v>0</v>
      </c>
      <c r="AD278">
        <f>2*29.3*R278*0.92*(BQ278-W278)</f>
        <v>0</v>
      </c>
      <c r="AE278">
        <f>2*0.95*5.67E-8*(((BQ278+$B$9)+273)^4-(W278+273)^4)</f>
        <v>0</v>
      </c>
      <c r="AF278">
        <f>U278+AE278+AC278+AD278</f>
        <v>0</v>
      </c>
      <c r="AG278">
        <f>BN278*AU278*(BI278-BH278*(1000-AU278*BK278)/(1000-AU278*BJ278))/(100*BB278)</f>
        <v>0</v>
      </c>
      <c r="AH278">
        <f>1000*BN278*AU278*(BJ278-BK278)/(100*BB278*(1000-AU278*BJ278))</f>
        <v>0</v>
      </c>
      <c r="AI278">
        <f>(AJ278 - AK278 - BO278*1E3/(8.314*(BQ278+273.15)) * AM278/BN278 * AL278) * BN278/(100*BB278) * (1000 - BK278)/1000</f>
        <v>0</v>
      </c>
      <c r="AJ278">
        <v>429.246421304132</v>
      </c>
      <c r="AK278">
        <v>428.8441636363635</v>
      </c>
      <c r="AL278">
        <v>-1.98985043801263E-06</v>
      </c>
      <c r="AM278">
        <v>61.35787655002243</v>
      </c>
      <c r="AN278">
        <f>(AP278 - AO278 + BO278*1E3/(8.314*(BQ278+273.15)) * AR278/BN278 * AQ278) * BN278/(100*BB278) * 1000/(1000 - AP278)</f>
        <v>0</v>
      </c>
      <c r="AO278">
        <v>21.51725687763283</v>
      </c>
      <c r="AP278">
        <v>21.49907202797204</v>
      </c>
      <c r="AQ278">
        <v>1.162241406043073E-07</v>
      </c>
      <c r="AR278">
        <v>91.88205700752289</v>
      </c>
      <c r="AS278">
        <v>0</v>
      </c>
      <c r="AT278">
        <v>0</v>
      </c>
      <c r="AU278">
        <f>IF(AS278*$H$15&gt;=AW278,1.0,(AW278/(AW278-AS278*$H$15)))</f>
        <v>0</v>
      </c>
      <c r="AV278">
        <f>(AU278-1)*100</f>
        <v>0</v>
      </c>
      <c r="AW278">
        <f>MAX(0,($B$15+$C$15*BV278)/(1+$D$15*BV278)*BO278/(BQ278+273)*$E$15)</f>
        <v>0</v>
      </c>
      <c r="AX278">
        <f>$B$13*BW278+$C$13*BX278+$F$13*CI278*(1-CL278)</f>
        <v>0</v>
      </c>
      <c r="AY278">
        <f>AX278*AZ278</f>
        <v>0</v>
      </c>
      <c r="AZ278">
        <f>($B$13*$D$11+$C$13*$D$11+$F$13*((CV278+CN278)/MAX(CV278+CN278+CW278, 0.1)*$I$11+CW278/MAX(CV278+CN278+CW278, 0.1)*$J$11))/($B$13+$C$13+$F$13)</f>
        <v>0</v>
      </c>
      <c r="BA278">
        <f>($B$13*$K$11+$C$13*$K$11+$F$13*((CV278+CN278)/MAX(CV278+CN278+CW278, 0.1)*$P$11+CW278/MAX(CV278+CN278+CW278, 0.1)*$Q$11))/($B$13+$C$13+$F$13)</f>
        <v>0</v>
      </c>
      <c r="BB278">
        <v>6</v>
      </c>
      <c r="BC278">
        <v>0.5</v>
      </c>
      <c r="BD278" t="s">
        <v>358</v>
      </c>
      <c r="BE278">
        <v>2</v>
      </c>
      <c r="BF278" t="b">
        <v>1</v>
      </c>
      <c r="BG278">
        <v>1774682829.6</v>
      </c>
      <c r="BH278">
        <v>419.6306000000001</v>
      </c>
      <c r="BI278">
        <v>420.0233</v>
      </c>
      <c r="BJ278">
        <v>21.49837</v>
      </c>
      <c r="BK278">
        <v>21.51755</v>
      </c>
      <c r="BL278">
        <v>419.9922</v>
      </c>
      <c r="BM278">
        <v>21.2012</v>
      </c>
      <c r="BN278">
        <v>500.0129</v>
      </c>
      <c r="BO278">
        <v>101.0211</v>
      </c>
      <c r="BP278">
        <v>0.09988664999999999</v>
      </c>
      <c r="BQ278">
        <v>26.34755</v>
      </c>
      <c r="BR278">
        <v>26.83457</v>
      </c>
      <c r="BS278">
        <v>999.9</v>
      </c>
      <c r="BT278">
        <v>0</v>
      </c>
      <c r="BU278">
        <v>0</v>
      </c>
      <c r="BV278">
        <v>10013.684</v>
      </c>
      <c r="BW278">
        <v>0</v>
      </c>
      <c r="BX278">
        <v>0.3833920000000001</v>
      </c>
      <c r="BY278">
        <v>-0.3925323</v>
      </c>
      <c r="BZ278">
        <v>428.8504</v>
      </c>
      <c r="CA278">
        <v>429.2599</v>
      </c>
      <c r="CB278">
        <v>-0.01917363</v>
      </c>
      <c r="CC278">
        <v>420.0233</v>
      </c>
      <c r="CD278">
        <v>21.51755</v>
      </c>
      <c r="CE278">
        <v>2.171788</v>
      </c>
      <c r="CF278">
        <v>2.173726</v>
      </c>
      <c r="CG278">
        <v>18.75574</v>
      </c>
      <c r="CH278">
        <v>18.76996</v>
      </c>
      <c r="CI278">
        <v>850.0042999999999</v>
      </c>
      <c r="CJ278">
        <v>0</v>
      </c>
      <c r="CK278">
        <v>1</v>
      </c>
      <c r="CL278">
        <v>0</v>
      </c>
      <c r="CM278">
        <v>1.83676</v>
      </c>
      <c r="CN278">
        <v>0</v>
      </c>
      <c r="CO278">
        <v>46.09205000000001</v>
      </c>
      <c r="CP278">
        <v>4348.337</v>
      </c>
      <c r="CQ278">
        <v>36.156</v>
      </c>
      <c r="CR278">
        <v>38.4937</v>
      </c>
      <c r="CS278">
        <v>37.375</v>
      </c>
      <c r="CT278">
        <v>37.125</v>
      </c>
      <c r="CU278">
        <v>36.625</v>
      </c>
      <c r="CV278">
        <v>0</v>
      </c>
      <c r="CW278">
        <v>850.0039999999999</v>
      </c>
      <c r="CX278">
        <v>0</v>
      </c>
      <c r="CY278">
        <v>1774682831</v>
      </c>
      <c r="CZ278">
        <v>0</v>
      </c>
      <c r="DA278">
        <v>1774666326.5</v>
      </c>
      <c r="DB278" t="s">
        <v>359</v>
      </c>
      <c r="DC278">
        <v>1774666322</v>
      </c>
      <c r="DD278">
        <v>1774666326.5</v>
      </c>
      <c r="DE278">
        <v>2</v>
      </c>
      <c r="DF278">
        <v>0.343</v>
      </c>
      <c r="DG278">
        <v>-0.026</v>
      </c>
      <c r="DH278">
        <v>-0.36</v>
      </c>
      <c r="DI278">
        <v>0.298</v>
      </c>
      <c r="DJ278">
        <v>420</v>
      </c>
      <c r="DK278">
        <v>22</v>
      </c>
      <c r="DL278">
        <v>0.17</v>
      </c>
      <c r="DM278">
        <v>0.02</v>
      </c>
      <c r="DN278">
        <v>-0.3785774</v>
      </c>
      <c r="DO278">
        <v>-0.1014947166979362</v>
      </c>
      <c r="DP278">
        <v>0.02169386941718789</v>
      </c>
      <c r="DQ278">
        <v>0</v>
      </c>
      <c r="DR278">
        <v>-0.018963245</v>
      </c>
      <c r="DS278">
        <v>0.002092932833020728</v>
      </c>
      <c r="DT278">
        <v>0.0006547775064668914</v>
      </c>
      <c r="DU278">
        <v>1</v>
      </c>
      <c r="DV278">
        <v>1</v>
      </c>
      <c r="DW278">
        <v>2</v>
      </c>
      <c r="DX278" t="s">
        <v>367</v>
      </c>
      <c r="DY278">
        <v>3.13048</v>
      </c>
      <c r="DZ278">
        <v>2.80648</v>
      </c>
      <c r="EA278">
        <v>0.0997489</v>
      </c>
      <c r="EB278">
        <v>0.09946770000000001</v>
      </c>
      <c r="EC278">
        <v>0.105836</v>
      </c>
      <c r="ED278">
        <v>0.105591</v>
      </c>
      <c r="EE278">
        <v>21147.8</v>
      </c>
      <c r="EF278">
        <v>27418.1</v>
      </c>
      <c r="EG278">
        <v>26445.9</v>
      </c>
      <c r="EH278">
        <v>32999.4</v>
      </c>
      <c r="EI278">
        <v>34928.7</v>
      </c>
      <c r="EJ278">
        <v>40309.4</v>
      </c>
      <c r="EK278">
        <v>41094.2</v>
      </c>
      <c r="EL278">
        <v>46058.9</v>
      </c>
      <c r="EM278">
        <v>2.03482</v>
      </c>
      <c r="EN278">
        <v>1.99995</v>
      </c>
      <c r="EO278">
        <v>0.0901334</v>
      </c>
      <c r="EP278">
        <v>0</v>
      </c>
      <c r="EQ278">
        <v>25.359</v>
      </c>
      <c r="ER278">
        <v>999.9</v>
      </c>
      <c r="ES278">
        <v>67.5</v>
      </c>
      <c r="ET278">
        <v>27.4</v>
      </c>
      <c r="EU278">
        <v>24.4818</v>
      </c>
      <c r="EV278">
        <v>60.5026</v>
      </c>
      <c r="EW278">
        <v>31.5785</v>
      </c>
      <c r="EX278">
        <v>1</v>
      </c>
      <c r="EY278">
        <v>0.294748</v>
      </c>
      <c r="EZ278">
        <v>0.341076</v>
      </c>
      <c r="FA278">
        <v>20.2825</v>
      </c>
      <c r="FB278">
        <v>5.18974</v>
      </c>
      <c r="FC278">
        <v>11.9441</v>
      </c>
      <c r="FD278">
        <v>4.9557</v>
      </c>
      <c r="FE278">
        <v>3.285</v>
      </c>
      <c r="FF278">
        <v>9999</v>
      </c>
      <c r="FG278">
        <v>9999</v>
      </c>
      <c r="FH278">
        <v>9999</v>
      </c>
      <c r="FI278">
        <v>999.9</v>
      </c>
      <c r="FJ278">
        <v>1.86127</v>
      </c>
      <c r="FK278">
        <v>1.86264</v>
      </c>
      <c r="FL278">
        <v>1.86005</v>
      </c>
      <c r="FM278">
        <v>1.85837</v>
      </c>
      <c r="FN278">
        <v>1.86217</v>
      </c>
      <c r="FO278">
        <v>1.85889</v>
      </c>
      <c r="FP278">
        <v>1.85791</v>
      </c>
      <c r="FQ278">
        <v>1.86081</v>
      </c>
      <c r="FR278">
        <v>0</v>
      </c>
      <c r="FS278">
        <v>0</v>
      </c>
      <c r="FT278">
        <v>0</v>
      </c>
      <c r="FU278">
        <v>4.5</v>
      </c>
      <c r="FV278" t="s">
        <v>361</v>
      </c>
      <c r="FW278" t="s">
        <v>362</v>
      </c>
      <c r="FX278" t="s">
        <v>363</v>
      </c>
      <c r="FY278" t="s">
        <v>364</v>
      </c>
      <c r="FZ278" t="s">
        <v>364</v>
      </c>
      <c r="GA278" t="s">
        <v>363</v>
      </c>
      <c r="GB278">
        <v>0</v>
      </c>
      <c r="GC278">
        <v>100</v>
      </c>
      <c r="GD278">
        <v>100</v>
      </c>
      <c r="GE278">
        <v>-0.362</v>
      </c>
      <c r="GF278">
        <v>0.2972</v>
      </c>
      <c r="GG278">
        <v>-1.589593225013521</v>
      </c>
      <c r="GH278">
        <v>0.00192992804097616</v>
      </c>
      <c r="GI278">
        <v>3.244687122451424E-06</v>
      </c>
      <c r="GJ278">
        <v>-2.087531120305573E-09</v>
      </c>
      <c r="GK278">
        <v>0.05776174702018427</v>
      </c>
      <c r="GL278">
        <v>0.005089068596103195</v>
      </c>
      <c r="GM278">
        <v>0.0003257216593697226</v>
      </c>
      <c r="GN278">
        <v>-1.562898368296355E-06</v>
      </c>
      <c r="GO278">
        <v>0</v>
      </c>
      <c r="GP278">
        <v>1257</v>
      </c>
      <c r="GQ278">
        <v>1</v>
      </c>
      <c r="GR278">
        <v>31</v>
      </c>
      <c r="GS278">
        <v>275.2</v>
      </c>
      <c r="GT278">
        <v>275.1</v>
      </c>
      <c r="GU278">
        <v>1.07788</v>
      </c>
      <c r="GV278">
        <v>2.39014</v>
      </c>
      <c r="GW278">
        <v>1.44775</v>
      </c>
      <c r="GX278">
        <v>2.20337</v>
      </c>
      <c r="GY278">
        <v>1.44653</v>
      </c>
      <c r="GZ278">
        <v>2.36938</v>
      </c>
      <c r="HA278">
        <v>33.244</v>
      </c>
      <c r="HB278">
        <v>14.6837</v>
      </c>
      <c r="HC278">
        <v>18</v>
      </c>
      <c r="HD278">
        <v>532.016</v>
      </c>
      <c r="HE278">
        <v>522.908</v>
      </c>
      <c r="HF278">
        <v>24.9996</v>
      </c>
      <c r="HG278">
        <v>30.752</v>
      </c>
      <c r="HH278">
        <v>30.0001</v>
      </c>
      <c r="HI278">
        <v>31.1129</v>
      </c>
      <c r="HJ278">
        <v>31.1197</v>
      </c>
      <c r="HK278">
        <v>21.5589</v>
      </c>
      <c r="HL278">
        <v>20.3331</v>
      </c>
      <c r="HM278">
        <v>100</v>
      </c>
      <c r="HN278">
        <v>25</v>
      </c>
      <c r="HO278">
        <v>420</v>
      </c>
      <c r="HP278">
        <v>21.5</v>
      </c>
      <c r="HQ278">
        <v>103.139</v>
      </c>
      <c r="HR278">
        <v>102.019</v>
      </c>
    </row>
    <row r="279" spans="1:226">
      <c r="A279">
        <v>261</v>
      </c>
      <c r="B279">
        <v>1774682836.5</v>
      </c>
      <c r="C279">
        <v>1090.5</v>
      </c>
      <c r="D279" t="s">
        <v>884</v>
      </c>
      <c r="E279" t="s">
        <v>885</v>
      </c>
      <c r="F279">
        <v>5</v>
      </c>
      <c r="I279">
        <v>1774682833.6</v>
      </c>
      <c r="J279">
        <f>(K279)/1000</f>
        <v>0</v>
      </c>
      <c r="K279">
        <f>IF(BF279, AN279, AH279)</f>
        <v>0</v>
      </c>
      <c r="L279">
        <f>IF(BF279, AI279, AG279)</f>
        <v>0</v>
      </c>
      <c r="M279">
        <f>BH279 - IF(AU279&gt;1, L279*BB279*100.0/(AW279), 0)</f>
        <v>0</v>
      </c>
      <c r="N279">
        <f>((T279-J279/2)*M279-L279)/(T279+J279/2)</f>
        <v>0</v>
      </c>
      <c r="O279">
        <f>N279*(BO279+BP279)/1000.0</f>
        <v>0</v>
      </c>
      <c r="P279">
        <f>(BH279 - IF(AU279&gt;1, L279*BB279*100.0/(AW279), 0))*(BO279+BP279)/1000.0</f>
        <v>0</v>
      </c>
      <c r="Q279">
        <f>2.0/((1/S279-1/R279)+SIGN(S279)*SQRT((1/S279-1/R279)*(1/S279-1/R279) + 4*BC279/((BC279+1)*(BC279+1))*(2*1/S279*1/R279-1/R279*1/R279)))</f>
        <v>0</v>
      </c>
      <c r="R279">
        <f>IF(LEFT(BD279,1)&lt;&gt;"0",IF(LEFT(BD279,1)="1",3.0,BE279),$D$5+$E$5*(BV279*BO279/($K$5*1000))+$F$5*(BV279*BO279/($K$5*1000))*MAX(MIN(BB279,$J$5),$I$5)*MAX(MIN(BB279,$J$5),$I$5)+$G$5*MAX(MIN(BB279,$J$5),$I$5)*(BV279*BO279/($K$5*1000))+$H$5*(BV279*BO279/($K$5*1000))*(BV279*BO279/($K$5*1000)))</f>
        <v>0</v>
      </c>
      <c r="S279">
        <f>J279*(1000-(1000*0.61365*exp(17.502*W279/(240.97+W279))/(BO279+BP279)+BJ279)/2)/(1000*0.61365*exp(17.502*W279/(240.97+W279))/(BO279+BP279)-BJ279)</f>
        <v>0</v>
      </c>
      <c r="T279">
        <f>1/((BC279+1)/(Q279/1.6)+1/(R279/1.37)) + BC279/((BC279+1)/(Q279/1.6) + BC279/(R279/1.37))</f>
        <v>0</v>
      </c>
      <c r="U279">
        <f>(AX279*BA279)</f>
        <v>0</v>
      </c>
      <c r="V279">
        <f>(BQ279+(U279+2*0.95*5.67E-8*(((BQ279+$B$9)+273)^4-(BQ279+273)^4)-44100*J279)/(1.84*29.3*R279+8*0.95*5.67E-8*(BQ279+273)^3))</f>
        <v>0</v>
      </c>
      <c r="W279">
        <f>($C$9*BR279+$D$9*BS279+$E$9*V279)</f>
        <v>0</v>
      </c>
      <c r="X279">
        <f>0.61365*exp(17.502*W279/(240.97+W279))</f>
        <v>0</v>
      </c>
      <c r="Y279">
        <f>(Z279/AA279*100)</f>
        <v>0</v>
      </c>
      <c r="Z279">
        <f>BJ279*(BO279+BP279)/1000</f>
        <v>0</v>
      </c>
      <c r="AA279">
        <f>0.61365*exp(17.502*BQ279/(240.97+BQ279))</f>
        <v>0</v>
      </c>
      <c r="AB279">
        <f>(X279-BJ279*(BO279+BP279)/1000)</f>
        <v>0</v>
      </c>
      <c r="AC279">
        <f>(-J279*44100)</f>
        <v>0</v>
      </c>
      <c r="AD279">
        <f>2*29.3*R279*0.92*(BQ279-W279)</f>
        <v>0</v>
      </c>
      <c r="AE279">
        <f>2*0.95*5.67E-8*(((BQ279+$B$9)+273)^4-(W279+273)^4)</f>
        <v>0</v>
      </c>
      <c r="AF279">
        <f>U279+AE279+AC279+AD279</f>
        <v>0</v>
      </c>
      <c r="AG279">
        <f>BN279*AU279*(BI279-BH279*(1000-AU279*BK279)/(1000-AU279*BJ279))/(100*BB279)</f>
        <v>0</v>
      </c>
      <c r="AH279">
        <f>1000*BN279*AU279*(BJ279-BK279)/(100*BB279*(1000-AU279*BJ279))</f>
        <v>0</v>
      </c>
      <c r="AI279">
        <f>(AJ279 - AK279 - BO279*1E3/(8.314*(BQ279+273.15)) * AM279/BN279 * AL279) * BN279/(100*BB279) * (1000 - BK279)/1000</f>
        <v>0</v>
      </c>
      <c r="AJ279">
        <v>429.3079216551835</v>
      </c>
      <c r="AK279">
        <v>428.8117636363636</v>
      </c>
      <c r="AL279">
        <v>-1.216096222251539E-05</v>
      </c>
      <c r="AM279">
        <v>61.35787655002243</v>
      </c>
      <c r="AN279">
        <f>(AP279 - AO279 + BO279*1E3/(8.314*(BQ279+273.15)) * AR279/BN279 * AQ279) * BN279/(100*BB279) * 1000/(1000 - AP279)</f>
        <v>0</v>
      </c>
      <c r="AO279">
        <v>21.51822959465615</v>
      </c>
      <c r="AP279">
        <v>21.49876923076924</v>
      </c>
      <c r="AQ279">
        <v>4.652264417577447E-07</v>
      </c>
      <c r="AR279">
        <v>91.88205700752289</v>
      </c>
      <c r="AS279">
        <v>0</v>
      </c>
      <c r="AT279">
        <v>0</v>
      </c>
      <c r="AU279">
        <f>IF(AS279*$H$15&gt;=AW279,1.0,(AW279/(AW279-AS279*$H$15)))</f>
        <v>0</v>
      </c>
      <c r="AV279">
        <f>(AU279-1)*100</f>
        <v>0</v>
      </c>
      <c r="AW279">
        <f>MAX(0,($B$15+$C$15*BV279)/(1+$D$15*BV279)*BO279/(BQ279+273)*$E$15)</f>
        <v>0</v>
      </c>
      <c r="AX279">
        <f>$B$13*BW279+$C$13*BX279+$F$13*CI279*(1-CL279)</f>
        <v>0</v>
      </c>
      <c r="AY279">
        <f>AX279*AZ279</f>
        <v>0</v>
      </c>
      <c r="AZ279">
        <f>($B$13*$D$11+$C$13*$D$11+$F$13*((CV279+CN279)/MAX(CV279+CN279+CW279, 0.1)*$I$11+CW279/MAX(CV279+CN279+CW279, 0.1)*$J$11))/($B$13+$C$13+$F$13)</f>
        <v>0</v>
      </c>
      <c r="BA279">
        <f>($B$13*$K$11+$C$13*$K$11+$F$13*((CV279+CN279)/MAX(CV279+CN279+CW279, 0.1)*$P$11+CW279/MAX(CV279+CN279+CW279, 0.1)*$Q$11))/($B$13+$C$13+$F$13)</f>
        <v>0</v>
      </c>
      <c r="BB279">
        <v>6</v>
      </c>
      <c r="BC279">
        <v>0.5</v>
      </c>
      <c r="BD279" t="s">
        <v>358</v>
      </c>
      <c r="BE279">
        <v>2</v>
      </c>
      <c r="BF279" t="b">
        <v>1</v>
      </c>
      <c r="BG279">
        <v>1774682833.6</v>
      </c>
      <c r="BH279">
        <v>419.6105000000001</v>
      </c>
      <c r="BI279">
        <v>420.0504999999999</v>
      </c>
      <c r="BJ279">
        <v>21.49908</v>
      </c>
      <c r="BK279">
        <v>21.5183</v>
      </c>
      <c r="BL279">
        <v>419.9718</v>
      </c>
      <c r="BM279">
        <v>21.20188</v>
      </c>
      <c r="BN279">
        <v>499.9997</v>
      </c>
      <c r="BO279">
        <v>101.0219</v>
      </c>
      <c r="BP279">
        <v>0.09987268000000001</v>
      </c>
      <c r="BQ279">
        <v>26.34342</v>
      </c>
      <c r="BR279">
        <v>26.8371</v>
      </c>
      <c r="BS279">
        <v>999.9</v>
      </c>
      <c r="BT279">
        <v>0</v>
      </c>
      <c r="BU279">
        <v>0</v>
      </c>
      <c r="BV279">
        <v>10025.552</v>
      </c>
      <c r="BW279">
        <v>0</v>
      </c>
      <c r="BX279">
        <v>0.3833920000000001</v>
      </c>
      <c r="BY279">
        <v>-0.4399198999999999</v>
      </c>
      <c r="BZ279">
        <v>428.83</v>
      </c>
      <c r="CA279">
        <v>429.2879</v>
      </c>
      <c r="CB279">
        <v>-0.01923772</v>
      </c>
      <c r="CC279">
        <v>420.0504999999999</v>
      </c>
      <c r="CD279">
        <v>21.5183</v>
      </c>
      <c r="CE279">
        <v>2.171875</v>
      </c>
      <c r="CF279">
        <v>2.173818</v>
      </c>
      <c r="CG279">
        <v>18.75637</v>
      </c>
      <c r="CH279">
        <v>18.77065</v>
      </c>
      <c r="CI279">
        <v>849.999</v>
      </c>
      <c r="CJ279">
        <v>0</v>
      </c>
      <c r="CK279">
        <v>1</v>
      </c>
      <c r="CL279">
        <v>0</v>
      </c>
      <c r="CM279">
        <v>1.78694</v>
      </c>
      <c r="CN279">
        <v>0</v>
      </c>
      <c r="CO279">
        <v>45.88409</v>
      </c>
      <c r="CP279">
        <v>4348.31</v>
      </c>
      <c r="CQ279">
        <v>36.125</v>
      </c>
      <c r="CR279">
        <v>38.4622</v>
      </c>
      <c r="CS279">
        <v>37.375</v>
      </c>
      <c r="CT279">
        <v>37.125</v>
      </c>
      <c r="CU279">
        <v>36.6061</v>
      </c>
      <c r="CV279">
        <v>0</v>
      </c>
      <c r="CW279">
        <v>849.999</v>
      </c>
      <c r="CX279">
        <v>0</v>
      </c>
      <c r="CY279">
        <v>1774682834.6</v>
      </c>
      <c r="CZ279">
        <v>0</v>
      </c>
      <c r="DA279">
        <v>1774666326.5</v>
      </c>
      <c r="DB279" t="s">
        <v>359</v>
      </c>
      <c r="DC279">
        <v>1774666322</v>
      </c>
      <c r="DD279">
        <v>1774666326.5</v>
      </c>
      <c r="DE279">
        <v>2</v>
      </c>
      <c r="DF279">
        <v>0.343</v>
      </c>
      <c r="DG279">
        <v>-0.026</v>
      </c>
      <c r="DH279">
        <v>-0.36</v>
      </c>
      <c r="DI279">
        <v>0.298</v>
      </c>
      <c r="DJ279">
        <v>420</v>
      </c>
      <c r="DK279">
        <v>22</v>
      </c>
      <c r="DL279">
        <v>0.17</v>
      </c>
      <c r="DM279">
        <v>0.02</v>
      </c>
      <c r="DN279">
        <v>-0.398101</v>
      </c>
      <c r="DO279">
        <v>-0.2183893170731711</v>
      </c>
      <c r="DP279">
        <v>0.03310348037114719</v>
      </c>
      <c r="DQ279">
        <v>0</v>
      </c>
      <c r="DR279">
        <v>-0.01889564390243902</v>
      </c>
      <c r="DS279">
        <v>-0.00223600139372822</v>
      </c>
      <c r="DT279">
        <v>0.0005356064172226997</v>
      </c>
      <c r="DU279">
        <v>1</v>
      </c>
      <c r="DV279">
        <v>1</v>
      </c>
      <c r="DW279">
        <v>2</v>
      </c>
      <c r="DX279" t="s">
        <v>367</v>
      </c>
      <c r="DY279">
        <v>3.13046</v>
      </c>
      <c r="DZ279">
        <v>2.80658</v>
      </c>
      <c r="EA279">
        <v>0.0997441</v>
      </c>
      <c r="EB279">
        <v>0.0994651</v>
      </c>
      <c r="EC279">
        <v>0.105832</v>
      </c>
      <c r="ED279">
        <v>0.105591</v>
      </c>
      <c r="EE279">
        <v>21148</v>
      </c>
      <c r="EF279">
        <v>27417.9</v>
      </c>
      <c r="EG279">
        <v>26446</v>
      </c>
      <c r="EH279">
        <v>32999</v>
      </c>
      <c r="EI279">
        <v>34928.8</v>
      </c>
      <c r="EJ279">
        <v>40308.9</v>
      </c>
      <c r="EK279">
        <v>41094.3</v>
      </c>
      <c r="EL279">
        <v>46058.3</v>
      </c>
      <c r="EM279">
        <v>2.0347</v>
      </c>
      <c r="EN279">
        <v>1.99977</v>
      </c>
      <c r="EO279">
        <v>0.0908412</v>
      </c>
      <c r="EP279">
        <v>0</v>
      </c>
      <c r="EQ279">
        <v>25.356</v>
      </c>
      <c r="ER279">
        <v>999.9</v>
      </c>
      <c r="ES279">
        <v>67.5</v>
      </c>
      <c r="ET279">
        <v>27.4</v>
      </c>
      <c r="EU279">
        <v>24.481</v>
      </c>
      <c r="EV279">
        <v>61.0026</v>
      </c>
      <c r="EW279">
        <v>31.6627</v>
      </c>
      <c r="EX279">
        <v>1</v>
      </c>
      <c r="EY279">
        <v>0.294789</v>
      </c>
      <c r="EZ279">
        <v>0.33991</v>
      </c>
      <c r="FA279">
        <v>20.2825</v>
      </c>
      <c r="FB279">
        <v>5.18959</v>
      </c>
      <c r="FC279">
        <v>11.9441</v>
      </c>
      <c r="FD279">
        <v>4.9557</v>
      </c>
      <c r="FE279">
        <v>3.285</v>
      </c>
      <c r="FF279">
        <v>9999</v>
      </c>
      <c r="FG279">
        <v>9999</v>
      </c>
      <c r="FH279">
        <v>9999</v>
      </c>
      <c r="FI279">
        <v>999.9</v>
      </c>
      <c r="FJ279">
        <v>1.86127</v>
      </c>
      <c r="FK279">
        <v>1.86264</v>
      </c>
      <c r="FL279">
        <v>1.86005</v>
      </c>
      <c r="FM279">
        <v>1.85837</v>
      </c>
      <c r="FN279">
        <v>1.86217</v>
      </c>
      <c r="FO279">
        <v>1.85889</v>
      </c>
      <c r="FP279">
        <v>1.85791</v>
      </c>
      <c r="FQ279">
        <v>1.86081</v>
      </c>
      <c r="FR279">
        <v>0</v>
      </c>
      <c r="FS279">
        <v>0</v>
      </c>
      <c r="FT279">
        <v>0</v>
      </c>
      <c r="FU279">
        <v>4.5</v>
      </c>
      <c r="FV279" t="s">
        <v>361</v>
      </c>
      <c r="FW279" t="s">
        <v>362</v>
      </c>
      <c r="FX279" t="s">
        <v>363</v>
      </c>
      <c r="FY279" t="s">
        <v>364</v>
      </c>
      <c r="FZ279" t="s">
        <v>364</v>
      </c>
      <c r="GA279" t="s">
        <v>363</v>
      </c>
      <c r="GB279">
        <v>0</v>
      </c>
      <c r="GC279">
        <v>100</v>
      </c>
      <c r="GD279">
        <v>100</v>
      </c>
      <c r="GE279">
        <v>-0.362</v>
      </c>
      <c r="GF279">
        <v>0.2971</v>
      </c>
      <c r="GG279">
        <v>-1.589593225013521</v>
      </c>
      <c r="GH279">
        <v>0.00192992804097616</v>
      </c>
      <c r="GI279">
        <v>3.244687122451424E-06</v>
      </c>
      <c r="GJ279">
        <v>-2.087531120305573E-09</v>
      </c>
      <c r="GK279">
        <v>0.05776174702018427</v>
      </c>
      <c r="GL279">
        <v>0.005089068596103195</v>
      </c>
      <c r="GM279">
        <v>0.0003257216593697226</v>
      </c>
      <c r="GN279">
        <v>-1.562898368296355E-06</v>
      </c>
      <c r="GO279">
        <v>0</v>
      </c>
      <c r="GP279">
        <v>1257</v>
      </c>
      <c r="GQ279">
        <v>1</v>
      </c>
      <c r="GR279">
        <v>31</v>
      </c>
      <c r="GS279">
        <v>275.2</v>
      </c>
      <c r="GT279">
        <v>275.2</v>
      </c>
      <c r="GU279">
        <v>1.07788</v>
      </c>
      <c r="GV279">
        <v>2.38281</v>
      </c>
      <c r="GW279">
        <v>1.44775</v>
      </c>
      <c r="GX279">
        <v>2.20215</v>
      </c>
      <c r="GY279">
        <v>1.44653</v>
      </c>
      <c r="GZ279">
        <v>2.37427</v>
      </c>
      <c r="HA279">
        <v>33.244</v>
      </c>
      <c r="HB279">
        <v>14.6924</v>
      </c>
      <c r="HC279">
        <v>18</v>
      </c>
      <c r="HD279">
        <v>531.9400000000001</v>
      </c>
      <c r="HE279">
        <v>522.789</v>
      </c>
      <c r="HF279">
        <v>24.9996</v>
      </c>
      <c r="HG279">
        <v>30.752</v>
      </c>
      <c r="HH279">
        <v>30.0001</v>
      </c>
      <c r="HI279">
        <v>31.1132</v>
      </c>
      <c r="HJ279">
        <v>31.1197</v>
      </c>
      <c r="HK279">
        <v>21.5591</v>
      </c>
      <c r="HL279">
        <v>20.3331</v>
      </c>
      <c r="HM279">
        <v>100</v>
      </c>
      <c r="HN279">
        <v>25</v>
      </c>
      <c r="HO279">
        <v>420</v>
      </c>
      <c r="HP279">
        <v>21.5</v>
      </c>
      <c r="HQ279">
        <v>103.139</v>
      </c>
      <c r="HR279">
        <v>102.017</v>
      </c>
    </row>
    <row r="280" spans="1:226">
      <c r="A280">
        <v>262</v>
      </c>
      <c r="B280">
        <v>1774682840.5</v>
      </c>
      <c r="C280">
        <v>1094.5</v>
      </c>
      <c r="D280" t="s">
        <v>886</v>
      </c>
      <c r="E280" t="s">
        <v>887</v>
      </c>
      <c r="F280">
        <v>5</v>
      </c>
      <c r="I280">
        <v>1774682837.6</v>
      </c>
      <c r="J280">
        <f>(K280)/1000</f>
        <v>0</v>
      </c>
      <c r="K280">
        <f>IF(BF280, AN280, AH280)</f>
        <v>0</v>
      </c>
      <c r="L280">
        <f>IF(BF280, AI280, AG280)</f>
        <v>0</v>
      </c>
      <c r="M280">
        <f>BH280 - IF(AU280&gt;1, L280*BB280*100.0/(AW280), 0)</f>
        <v>0</v>
      </c>
      <c r="N280">
        <f>((T280-J280/2)*M280-L280)/(T280+J280/2)</f>
        <v>0</v>
      </c>
      <c r="O280">
        <f>N280*(BO280+BP280)/1000.0</f>
        <v>0</v>
      </c>
      <c r="P280">
        <f>(BH280 - IF(AU280&gt;1, L280*BB280*100.0/(AW280), 0))*(BO280+BP280)/1000.0</f>
        <v>0</v>
      </c>
      <c r="Q280">
        <f>2.0/((1/S280-1/R280)+SIGN(S280)*SQRT((1/S280-1/R280)*(1/S280-1/R280) + 4*BC280/((BC280+1)*(BC280+1))*(2*1/S280*1/R280-1/R280*1/R280)))</f>
        <v>0</v>
      </c>
      <c r="R280">
        <f>IF(LEFT(BD280,1)&lt;&gt;"0",IF(LEFT(BD280,1)="1",3.0,BE280),$D$5+$E$5*(BV280*BO280/($K$5*1000))+$F$5*(BV280*BO280/($K$5*1000))*MAX(MIN(BB280,$J$5),$I$5)*MAX(MIN(BB280,$J$5),$I$5)+$G$5*MAX(MIN(BB280,$J$5),$I$5)*(BV280*BO280/($K$5*1000))+$H$5*(BV280*BO280/($K$5*1000))*(BV280*BO280/($K$5*1000)))</f>
        <v>0</v>
      </c>
      <c r="S280">
        <f>J280*(1000-(1000*0.61365*exp(17.502*W280/(240.97+W280))/(BO280+BP280)+BJ280)/2)/(1000*0.61365*exp(17.502*W280/(240.97+W280))/(BO280+BP280)-BJ280)</f>
        <v>0</v>
      </c>
      <c r="T280">
        <f>1/((BC280+1)/(Q280/1.6)+1/(R280/1.37)) + BC280/((BC280+1)/(Q280/1.6) + BC280/(R280/1.37))</f>
        <v>0</v>
      </c>
      <c r="U280">
        <f>(AX280*BA280)</f>
        <v>0</v>
      </c>
      <c r="V280">
        <f>(BQ280+(U280+2*0.95*5.67E-8*(((BQ280+$B$9)+273)^4-(BQ280+273)^4)-44100*J280)/(1.84*29.3*R280+8*0.95*5.67E-8*(BQ280+273)^3))</f>
        <v>0</v>
      </c>
      <c r="W280">
        <f>($C$9*BR280+$D$9*BS280+$E$9*V280)</f>
        <v>0</v>
      </c>
      <c r="X280">
        <f>0.61365*exp(17.502*W280/(240.97+W280))</f>
        <v>0</v>
      </c>
      <c r="Y280">
        <f>(Z280/AA280*100)</f>
        <v>0</v>
      </c>
      <c r="Z280">
        <f>BJ280*(BO280+BP280)/1000</f>
        <v>0</v>
      </c>
      <c r="AA280">
        <f>0.61365*exp(17.502*BQ280/(240.97+BQ280))</f>
        <v>0</v>
      </c>
      <c r="AB280">
        <f>(X280-BJ280*(BO280+BP280)/1000)</f>
        <v>0</v>
      </c>
      <c r="AC280">
        <f>(-J280*44100)</f>
        <v>0</v>
      </c>
      <c r="AD280">
        <f>2*29.3*R280*0.92*(BQ280-W280)</f>
        <v>0</v>
      </c>
      <c r="AE280">
        <f>2*0.95*5.67E-8*(((BQ280+$B$9)+273)^4-(W280+273)^4)</f>
        <v>0</v>
      </c>
      <c r="AF280">
        <f>U280+AE280+AC280+AD280</f>
        <v>0</v>
      </c>
      <c r="AG280">
        <f>BN280*AU280*(BI280-BH280*(1000-AU280*BK280)/(1000-AU280*BJ280))/(100*BB280)</f>
        <v>0</v>
      </c>
      <c r="AH280">
        <f>1000*BN280*AU280*(BJ280-BK280)/(100*BB280*(1000-AU280*BJ280))</f>
        <v>0</v>
      </c>
      <c r="AI280">
        <f>(AJ280 - AK280 - BO280*1E3/(8.314*(BQ280+273.15)) * AM280/BN280 * AL280) * BN280/(100*BB280) * (1000 - BK280)/1000</f>
        <v>0</v>
      </c>
      <c r="AJ280">
        <v>429.1952835641766</v>
      </c>
      <c r="AK280">
        <v>428.8344848484848</v>
      </c>
      <c r="AL280">
        <v>1.044513635185674E-05</v>
      </c>
      <c r="AM280">
        <v>61.35787655002243</v>
      </c>
      <c r="AN280">
        <f>(AP280 - AO280 + BO280*1E3/(8.314*(BQ280+273.15)) * AR280/BN280 * AQ280) * BN280/(100*BB280) * 1000/(1000 - AP280)</f>
        <v>0</v>
      </c>
      <c r="AO280">
        <v>21.5179106494765</v>
      </c>
      <c r="AP280">
        <v>21.49932797202798</v>
      </c>
      <c r="AQ280">
        <v>-1.077057904178456E-06</v>
      </c>
      <c r="AR280">
        <v>91.88205700752289</v>
      </c>
      <c r="AS280">
        <v>0</v>
      </c>
      <c r="AT280">
        <v>0</v>
      </c>
      <c r="AU280">
        <f>IF(AS280*$H$15&gt;=AW280,1.0,(AW280/(AW280-AS280*$H$15)))</f>
        <v>0</v>
      </c>
      <c r="AV280">
        <f>(AU280-1)*100</f>
        <v>0</v>
      </c>
      <c r="AW280">
        <f>MAX(0,($B$15+$C$15*BV280)/(1+$D$15*BV280)*BO280/(BQ280+273)*$E$15)</f>
        <v>0</v>
      </c>
      <c r="AX280">
        <f>$B$13*BW280+$C$13*BX280+$F$13*CI280*(1-CL280)</f>
        <v>0</v>
      </c>
      <c r="AY280">
        <f>AX280*AZ280</f>
        <v>0</v>
      </c>
      <c r="AZ280">
        <f>($B$13*$D$11+$C$13*$D$11+$F$13*((CV280+CN280)/MAX(CV280+CN280+CW280, 0.1)*$I$11+CW280/MAX(CV280+CN280+CW280, 0.1)*$J$11))/($B$13+$C$13+$F$13)</f>
        <v>0</v>
      </c>
      <c r="BA280">
        <f>($B$13*$K$11+$C$13*$K$11+$F$13*((CV280+CN280)/MAX(CV280+CN280+CW280, 0.1)*$P$11+CW280/MAX(CV280+CN280+CW280, 0.1)*$Q$11))/($B$13+$C$13+$F$13)</f>
        <v>0</v>
      </c>
      <c r="BB280">
        <v>6</v>
      </c>
      <c r="BC280">
        <v>0.5</v>
      </c>
      <c r="BD280" t="s">
        <v>358</v>
      </c>
      <c r="BE280">
        <v>2</v>
      </c>
      <c r="BF280" t="b">
        <v>1</v>
      </c>
      <c r="BG280">
        <v>1774682837.6</v>
      </c>
      <c r="BH280">
        <v>419.6018</v>
      </c>
      <c r="BI280">
        <v>419.9844</v>
      </c>
      <c r="BJ280">
        <v>21.49867</v>
      </c>
      <c r="BK280">
        <v>21.51804</v>
      </c>
      <c r="BL280">
        <v>419.9634</v>
      </c>
      <c r="BM280">
        <v>21.20149</v>
      </c>
      <c r="BN280">
        <v>499.9725999999999</v>
      </c>
      <c r="BO280">
        <v>101.0231</v>
      </c>
      <c r="BP280">
        <v>0.1000047</v>
      </c>
      <c r="BQ280">
        <v>26.33843</v>
      </c>
      <c r="BR280">
        <v>26.83723</v>
      </c>
      <c r="BS280">
        <v>999.9</v>
      </c>
      <c r="BT280">
        <v>0</v>
      </c>
      <c r="BU280">
        <v>0</v>
      </c>
      <c r="BV280">
        <v>10002.739</v>
      </c>
      <c r="BW280">
        <v>0</v>
      </c>
      <c r="BX280">
        <v>0.3833920000000001</v>
      </c>
      <c r="BY280">
        <v>-0.3825134</v>
      </c>
      <c r="BZ280">
        <v>428.8211</v>
      </c>
      <c r="CA280">
        <v>429.2204</v>
      </c>
      <c r="CB280">
        <v>-0.01937982</v>
      </c>
      <c r="CC280">
        <v>419.9844</v>
      </c>
      <c r="CD280">
        <v>21.51804</v>
      </c>
      <c r="CE280">
        <v>2.171859</v>
      </c>
      <c r="CF280">
        <v>2.17382</v>
      </c>
      <c r="CG280">
        <v>18.75624999999999</v>
      </c>
      <c r="CH280">
        <v>18.77065</v>
      </c>
      <c r="CI280">
        <v>849.9985999999999</v>
      </c>
      <c r="CJ280">
        <v>0</v>
      </c>
      <c r="CK280">
        <v>1</v>
      </c>
      <c r="CL280">
        <v>0</v>
      </c>
      <c r="CM280">
        <v>1.8393</v>
      </c>
      <c r="CN280">
        <v>0</v>
      </c>
      <c r="CO280">
        <v>45.99386</v>
      </c>
      <c r="CP280">
        <v>4348.307999999999</v>
      </c>
      <c r="CQ280">
        <v>36.125</v>
      </c>
      <c r="CR280">
        <v>38.4496</v>
      </c>
      <c r="CS280">
        <v>37.3309</v>
      </c>
      <c r="CT280">
        <v>37.125</v>
      </c>
      <c r="CU280">
        <v>36.562</v>
      </c>
      <c r="CV280">
        <v>0</v>
      </c>
      <c r="CW280">
        <v>850</v>
      </c>
      <c r="CX280">
        <v>0</v>
      </c>
      <c r="CY280">
        <v>1774682838.8</v>
      </c>
      <c r="CZ280">
        <v>0</v>
      </c>
      <c r="DA280">
        <v>1774666326.5</v>
      </c>
      <c r="DB280" t="s">
        <v>359</v>
      </c>
      <c r="DC280">
        <v>1774666322</v>
      </c>
      <c r="DD280">
        <v>1774666326.5</v>
      </c>
      <c r="DE280">
        <v>2</v>
      </c>
      <c r="DF280">
        <v>0.343</v>
      </c>
      <c r="DG280">
        <v>-0.026</v>
      </c>
      <c r="DH280">
        <v>-0.36</v>
      </c>
      <c r="DI280">
        <v>0.298</v>
      </c>
      <c r="DJ280">
        <v>420</v>
      </c>
      <c r="DK280">
        <v>22</v>
      </c>
      <c r="DL280">
        <v>0.17</v>
      </c>
      <c r="DM280">
        <v>0.02</v>
      </c>
      <c r="DN280">
        <v>-0.3960235609756098</v>
      </c>
      <c r="DO280">
        <v>-0.08832844599303179</v>
      </c>
      <c r="DP280">
        <v>0.03640538465335145</v>
      </c>
      <c r="DQ280">
        <v>1</v>
      </c>
      <c r="DR280">
        <v>-0.01898738292682927</v>
      </c>
      <c r="DS280">
        <v>-0.002683342160278785</v>
      </c>
      <c r="DT280">
        <v>0.0005579789242905229</v>
      </c>
      <c r="DU280">
        <v>1</v>
      </c>
      <c r="DV280">
        <v>2</v>
      </c>
      <c r="DW280">
        <v>2</v>
      </c>
      <c r="DX280" t="s">
        <v>360</v>
      </c>
      <c r="DY280">
        <v>3.13036</v>
      </c>
      <c r="DZ280">
        <v>2.80647</v>
      </c>
      <c r="EA280">
        <v>0.0997492</v>
      </c>
      <c r="EB280">
        <v>0.099463</v>
      </c>
      <c r="EC280">
        <v>0.105838</v>
      </c>
      <c r="ED280">
        <v>0.105593</v>
      </c>
      <c r="EE280">
        <v>21147.9</v>
      </c>
      <c r="EF280">
        <v>27417.7</v>
      </c>
      <c r="EG280">
        <v>26446</v>
      </c>
      <c r="EH280">
        <v>32998.8</v>
      </c>
      <c r="EI280">
        <v>34928.7</v>
      </c>
      <c r="EJ280">
        <v>40308.5</v>
      </c>
      <c r="EK280">
        <v>41094.3</v>
      </c>
      <c r="EL280">
        <v>46058</v>
      </c>
      <c r="EM280">
        <v>2.0346</v>
      </c>
      <c r="EN280">
        <v>2.00007</v>
      </c>
      <c r="EO280">
        <v>0.08992849999999999</v>
      </c>
      <c r="EP280">
        <v>0</v>
      </c>
      <c r="EQ280">
        <v>25.3534</v>
      </c>
      <c r="ER280">
        <v>999.9</v>
      </c>
      <c r="ES280">
        <v>67.5</v>
      </c>
      <c r="ET280">
        <v>27.4</v>
      </c>
      <c r="EU280">
        <v>24.4804</v>
      </c>
      <c r="EV280">
        <v>60.6326</v>
      </c>
      <c r="EW280">
        <v>31.8029</v>
      </c>
      <c r="EX280">
        <v>1</v>
      </c>
      <c r="EY280">
        <v>0.294931</v>
      </c>
      <c r="EZ280">
        <v>0.33844</v>
      </c>
      <c r="FA280">
        <v>20.2825</v>
      </c>
      <c r="FB280">
        <v>5.19033</v>
      </c>
      <c r="FC280">
        <v>11.9441</v>
      </c>
      <c r="FD280">
        <v>4.9558</v>
      </c>
      <c r="FE280">
        <v>3.285</v>
      </c>
      <c r="FF280">
        <v>9999</v>
      </c>
      <c r="FG280">
        <v>9999</v>
      </c>
      <c r="FH280">
        <v>9999</v>
      </c>
      <c r="FI280">
        <v>999.9</v>
      </c>
      <c r="FJ280">
        <v>1.86127</v>
      </c>
      <c r="FK280">
        <v>1.86264</v>
      </c>
      <c r="FL280">
        <v>1.86005</v>
      </c>
      <c r="FM280">
        <v>1.85837</v>
      </c>
      <c r="FN280">
        <v>1.86216</v>
      </c>
      <c r="FO280">
        <v>1.85889</v>
      </c>
      <c r="FP280">
        <v>1.85791</v>
      </c>
      <c r="FQ280">
        <v>1.86081</v>
      </c>
      <c r="FR280">
        <v>0</v>
      </c>
      <c r="FS280">
        <v>0</v>
      </c>
      <c r="FT280">
        <v>0</v>
      </c>
      <c r="FU280">
        <v>4.5</v>
      </c>
      <c r="FV280" t="s">
        <v>361</v>
      </c>
      <c r="FW280" t="s">
        <v>362</v>
      </c>
      <c r="FX280" t="s">
        <v>363</v>
      </c>
      <c r="FY280" t="s">
        <v>364</v>
      </c>
      <c r="FZ280" t="s">
        <v>364</v>
      </c>
      <c r="GA280" t="s">
        <v>363</v>
      </c>
      <c r="GB280">
        <v>0</v>
      </c>
      <c r="GC280">
        <v>100</v>
      </c>
      <c r="GD280">
        <v>100</v>
      </c>
      <c r="GE280">
        <v>-0.362</v>
      </c>
      <c r="GF280">
        <v>0.2972</v>
      </c>
      <c r="GG280">
        <v>-1.589593225013521</v>
      </c>
      <c r="GH280">
        <v>0.00192992804097616</v>
      </c>
      <c r="GI280">
        <v>3.244687122451424E-06</v>
      </c>
      <c r="GJ280">
        <v>-2.087531120305573E-09</v>
      </c>
      <c r="GK280">
        <v>0.05776174702018427</v>
      </c>
      <c r="GL280">
        <v>0.005089068596103195</v>
      </c>
      <c r="GM280">
        <v>0.0003257216593697226</v>
      </c>
      <c r="GN280">
        <v>-1.562898368296355E-06</v>
      </c>
      <c r="GO280">
        <v>0</v>
      </c>
      <c r="GP280">
        <v>1257</v>
      </c>
      <c r="GQ280">
        <v>1</v>
      </c>
      <c r="GR280">
        <v>31</v>
      </c>
      <c r="GS280">
        <v>275.3</v>
      </c>
      <c r="GT280">
        <v>275.2</v>
      </c>
      <c r="GU280">
        <v>1.07788</v>
      </c>
      <c r="GV280">
        <v>2.38281</v>
      </c>
      <c r="GW280">
        <v>1.44775</v>
      </c>
      <c r="GX280">
        <v>2.20215</v>
      </c>
      <c r="GY280">
        <v>1.44653</v>
      </c>
      <c r="GZ280">
        <v>2.3999</v>
      </c>
      <c r="HA280">
        <v>33.244</v>
      </c>
      <c r="HB280">
        <v>14.6837</v>
      </c>
      <c r="HC280">
        <v>18</v>
      </c>
      <c r="HD280">
        <v>531.876</v>
      </c>
      <c r="HE280">
        <v>522.9930000000001</v>
      </c>
      <c r="HF280">
        <v>24.9996</v>
      </c>
      <c r="HG280">
        <v>30.752</v>
      </c>
      <c r="HH280">
        <v>30.0002</v>
      </c>
      <c r="HI280">
        <v>31.1132</v>
      </c>
      <c r="HJ280">
        <v>31.1197</v>
      </c>
      <c r="HK280">
        <v>21.559</v>
      </c>
      <c r="HL280">
        <v>20.3331</v>
      </c>
      <c r="HM280">
        <v>100</v>
      </c>
      <c r="HN280">
        <v>25</v>
      </c>
      <c r="HO280">
        <v>420</v>
      </c>
      <c r="HP280">
        <v>21.5</v>
      </c>
      <c r="HQ280">
        <v>103.139</v>
      </c>
      <c r="HR280">
        <v>102.017</v>
      </c>
    </row>
    <row r="281" spans="1:226">
      <c r="A281">
        <v>263</v>
      </c>
      <c r="B281">
        <v>1774682844.5</v>
      </c>
      <c r="C281">
        <v>1098.5</v>
      </c>
      <c r="D281" t="s">
        <v>888</v>
      </c>
      <c r="E281" t="s">
        <v>889</v>
      </c>
      <c r="F281">
        <v>5</v>
      </c>
      <c r="I281">
        <v>1774682841.6</v>
      </c>
      <c r="J281">
        <f>(K281)/1000</f>
        <v>0</v>
      </c>
      <c r="K281">
        <f>IF(BF281, AN281, AH281)</f>
        <v>0</v>
      </c>
      <c r="L281">
        <f>IF(BF281, AI281, AG281)</f>
        <v>0</v>
      </c>
      <c r="M281">
        <f>BH281 - IF(AU281&gt;1, L281*BB281*100.0/(AW281), 0)</f>
        <v>0</v>
      </c>
      <c r="N281">
        <f>((T281-J281/2)*M281-L281)/(T281+J281/2)</f>
        <v>0</v>
      </c>
      <c r="O281">
        <f>N281*(BO281+BP281)/1000.0</f>
        <v>0</v>
      </c>
      <c r="P281">
        <f>(BH281 - IF(AU281&gt;1, L281*BB281*100.0/(AW281), 0))*(BO281+BP281)/1000.0</f>
        <v>0</v>
      </c>
      <c r="Q281">
        <f>2.0/((1/S281-1/R281)+SIGN(S281)*SQRT((1/S281-1/R281)*(1/S281-1/R281) + 4*BC281/((BC281+1)*(BC281+1))*(2*1/S281*1/R281-1/R281*1/R281)))</f>
        <v>0</v>
      </c>
      <c r="R281">
        <f>IF(LEFT(BD281,1)&lt;&gt;"0",IF(LEFT(BD281,1)="1",3.0,BE281),$D$5+$E$5*(BV281*BO281/($K$5*1000))+$F$5*(BV281*BO281/($K$5*1000))*MAX(MIN(BB281,$J$5),$I$5)*MAX(MIN(BB281,$J$5),$I$5)+$G$5*MAX(MIN(BB281,$J$5),$I$5)*(BV281*BO281/($K$5*1000))+$H$5*(BV281*BO281/($K$5*1000))*(BV281*BO281/($K$5*1000)))</f>
        <v>0</v>
      </c>
      <c r="S281">
        <f>J281*(1000-(1000*0.61365*exp(17.502*W281/(240.97+W281))/(BO281+BP281)+BJ281)/2)/(1000*0.61365*exp(17.502*W281/(240.97+W281))/(BO281+BP281)-BJ281)</f>
        <v>0</v>
      </c>
      <c r="T281">
        <f>1/((BC281+1)/(Q281/1.6)+1/(R281/1.37)) + BC281/((BC281+1)/(Q281/1.6) + BC281/(R281/1.37))</f>
        <v>0</v>
      </c>
      <c r="U281">
        <f>(AX281*BA281)</f>
        <v>0</v>
      </c>
      <c r="V281">
        <f>(BQ281+(U281+2*0.95*5.67E-8*(((BQ281+$B$9)+273)^4-(BQ281+273)^4)-44100*J281)/(1.84*29.3*R281+8*0.95*5.67E-8*(BQ281+273)^3))</f>
        <v>0</v>
      </c>
      <c r="W281">
        <f>($C$9*BR281+$D$9*BS281+$E$9*V281)</f>
        <v>0</v>
      </c>
      <c r="X281">
        <f>0.61365*exp(17.502*W281/(240.97+W281))</f>
        <v>0</v>
      </c>
      <c r="Y281">
        <f>(Z281/AA281*100)</f>
        <v>0</v>
      </c>
      <c r="Z281">
        <f>BJ281*(BO281+BP281)/1000</f>
        <v>0</v>
      </c>
      <c r="AA281">
        <f>0.61365*exp(17.502*BQ281/(240.97+BQ281))</f>
        <v>0</v>
      </c>
      <c r="AB281">
        <f>(X281-BJ281*(BO281+BP281)/1000)</f>
        <v>0</v>
      </c>
      <c r="AC281">
        <f>(-J281*44100)</f>
        <v>0</v>
      </c>
      <c r="AD281">
        <f>2*29.3*R281*0.92*(BQ281-W281)</f>
        <v>0</v>
      </c>
      <c r="AE281">
        <f>2*0.95*5.67E-8*(((BQ281+$B$9)+273)^4-(W281+273)^4)</f>
        <v>0</v>
      </c>
      <c r="AF281">
        <f>U281+AE281+AC281+AD281</f>
        <v>0</v>
      </c>
      <c r="AG281">
        <f>BN281*AU281*(BI281-BH281*(1000-AU281*BK281)/(1000-AU281*BJ281))/(100*BB281)</f>
        <v>0</v>
      </c>
      <c r="AH281">
        <f>1000*BN281*AU281*(BJ281-BK281)/(100*BB281*(1000-AU281*BJ281))</f>
        <v>0</v>
      </c>
      <c r="AI281">
        <f>(AJ281 - AK281 - BO281*1E3/(8.314*(BQ281+273.15)) * AM281/BN281 * AL281) * BN281/(100*BB281) * (1000 - BK281)/1000</f>
        <v>0</v>
      </c>
      <c r="AJ281">
        <v>429.244308036357</v>
      </c>
      <c r="AK281">
        <v>428.8396787878787</v>
      </c>
      <c r="AL281">
        <v>6.206166421007379E-07</v>
      </c>
      <c r="AM281">
        <v>61.35787655002243</v>
      </c>
      <c r="AN281">
        <f>(AP281 - AO281 + BO281*1E3/(8.314*(BQ281+273.15)) * AR281/BN281 * AQ281) * BN281/(100*BB281) * 1000/(1000 - AP281)</f>
        <v>0</v>
      </c>
      <c r="AO281">
        <v>21.51886037833502</v>
      </c>
      <c r="AP281">
        <v>21.49948601398602</v>
      </c>
      <c r="AQ281">
        <v>7.433211773352576E-07</v>
      </c>
      <c r="AR281">
        <v>91.88205700752289</v>
      </c>
      <c r="AS281">
        <v>0</v>
      </c>
      <c r="AT281">
        <v>0</v>
      </c>
      <c r="AU281">
        <f>IF(AS281*$H$15&gt;=AW281,1.0,(AW281/(AW281-AS281*$H$15)))</f>
        <v>0</v>
      </c>
      <c r="AV281">
        <f>(AU281-1)*100</f>
        <v>0</v>
      </c>
      <c r="AW281">
        <f>MAX(0,($B$15+$C$15*BV281)/(1+$D$15*BV281)*BO281/(BQ281+273)*$E$15)</f>
        <v>0</v>
      </c>
      <c r="AX281">
        <f>$B$13*BW281+$C$13*BX281+$F$13*CI281*(1-CL281)</f>
        <v>0</v>
      </c>
      <c r="AY281">
        <f>AX281*AZ281</f>
        <v>0</v>
      </c>
      <c r="AZ281">
        <f>($B$13*$D$11+$C$13*$D$11+$F$13*((CV281+CN281)/MAX(CV281+CN281+CW281, 0.1)*$I$11+CW281/MAX(CV281+CN281+CW281, 0.1)*$J$11))/($B$13+$C$13+$F$13)</f>
        <v>0</v>
      </c>
      <c r="BA281">
        <f>($B$13*$K$11+$C$13*$K$11+$F$13*((CV281+CN281)/MAX(CV281+CN281+CW281, 0.1)*$P$11+CW281/MAX(CV281+CN281+CW281, 0.1)*$Q$11))/($B$13+$C$13+$F$13)</f>
        <v>0</v>
      </c>
      <c r="BB281">
        <v>6</v>
      </c>
      <c r="BC281">
        <v>0.5</v>
      </c>
      <c r="BD281" t="s">
        <v>358</v>
      </c>
      <c r="BE281">
        <v>2</v>
      </c>
      <c r="BF281" t="b">
        <v>1</v>
      </c>
      <c r="BG281">
        <v>1774682841.6</v>
      </c>
      <c r="BH281">
        <v>419.6161</v>
      </c>
      <c r="BI281">
        <v>419.9886</v>
      </c>
      <c r="BJ281">
        <v>21.49942</v>
      </c>
      <c r="BK281">
        <v>21.51946</v>
      </c>
      <c r="BL281">
        <v>419.9775000000001</v>
      </c>
      <c r="BM281">
        <v>21.20224</v>
      </c>
      <c r="BN281">
        <v>499.9883</v>
      </c>
      <c r="BO281">
        <v>101.023</v>
      </c>
      <c r="BP281">
        <v>0.10004912</v>
      </c>
      <c r="BQ281">
        <v>26.33485</v>
      </c>
      <c r="BR281">
        <v>26.82517</v>
      </c>
      <c r="BS281">
        <v>999.9</v>
      </c>
      <c r="BT281">
        <v>0</v>
      </c>
      <c r="BU281">
        <v>0</v>
      </c>
      <c r="BV281">
        <v>9994.431</v>
      </c>
      <c r="BW281">
        <v>0</v>
      </c>
      <c r="BX281">
        <v>0.3833920000000001</v>
      </c>
      <c r="BY281">
        <v>-0.3724031</v>
      </c>
      <c r="BZ281">
        <v>428.836</v>
      </c>
      <c r="CA281">
        <v>429.2252</v>
      </c>
      <c r="CB281">
        <v>-0.02003556</v>
      </c>
      <c r="CC281">
        <v>419.9886</v>
      </c>
      <c r="CD281">
        <v>21.51946</v>
      </c>
      <c r="CE281">
        <v>2.171935</v>
      </c>
      <c r="CF281">
        <v>2.173959</v>
      </c>
      <c r="CG281">
        <v>18.75681</v>
      </c>
      <c r="CH281">
        <v>18.77168</v>
      </c>
      <c r="CI281">
        <v>850.0022999999999</v>
      </c>
      <c r="CJ281">
        <v>0</v>
      </c>
      <c r="CK281">
        <v>1</v>
      </c>
      <c r="CL281">
        <v>0</v>
      </c>
      <c r="CM281">
        <v>1.94798</v>
      </c>
      <c r="CN281">
        <v>0</v>
      </c>
      <c r="CO281">
        <v>46.28424</v>
      </c>
      <c r="CP281">
        <v>4348.326999999999</v>
      </c>
      <c r="CQ281">
        <v>36.0935</v>
      </c>
      <c r="CR281">
        <v>38.437</v>
      </c>
      <c r="CS281">
        <v>37.312</v>
      </c>
      <c r="CT281">
        <v>37.125</v>
      </c>
      <c r="CU281">
        <v>36.562</v>
      </c>
      <c r="CV281">
        <v>0</v>
      </c>
      <c r="CW281">
        <v>850.003</v>
      </c>
      <c r="CX281">
        <v>0</v>
      </c>
      <c r="CY281">
        <v>1774682843</v>
      </c>
      <c r="CZ281">
        <v>0</v>
      </c>
      <c r="DA281">
        <v>1774666326.5</v>
      </c>
      <c r="DB281" t="s">
        <v>359</v>
      </c>
      <c r="DC281">
        <v>1774666322</v>
      </c>
      <c r="DD281">
        <v>1774666326.5</v>
      </c>
      <c r="DE281">
        <v>2</v>
      </c>
      <c r="DF281">
        <v>0.343</v>
      </c>
      <c r="DG281">
        <v>-0.026</v>
      </c>
      <c r="DH281">
        <v>-0.36</v>
      </c>
      <c r="DI281">
        <v>0.298</v>
      </c>
      <c r="DJ281">
        <v>420</v>
      </c>
      <c r="DK281">
        <v>22</v>
      </c>
      <c r="DL281">
        <v>0.17</v>
      </c>
      <c r="DM281">
        <v>0.02</v>
      </c>
      <c r="DN281">
        <v>-0.396593425</v>
      </c>
      <c r="DO281">
        <v>0.0625538048780499</v>
      </c>
      <c r="DP281">
        <v>0.03622514585263081</v>
      </c>
      <c r="DQ281">
        <v>1</v>
      </c>
      <c r="DR281">
        <v>-0.019271525</v>
      </c>
      <c r="DS281">
        <v>-0.004624000750469061</v>
      </c>
      <c r="DT281">
        <v>0.0006059996207713332</v>
      </c>
      <c r="DU281">
        <v>1</v>
      </c>
      <c r="DV281">
        <v>2</v>
      </c>
      <c r="DW281">
        <v>2</v>
      </c>
      <c r="DX281" t="s">
        <v>360</v>
      </c>
      <c r="DY281">
        <v>3.1305</v>
      </c>
      <c r="DZ281">
        <v>2.80647</v>
      </c>
      <c r="EA281">
        <v>0.09974769999999999</v>
      </c>
      <c r="EB281">
        <v>0.09946049999999999</v>
      </c>
      <c r="EC281">
        <v>0.105837</v>
      </c>
      <c r="ED281">
        <v>0.105602</v>
      </c>
      <c r="EE281">
        <v>21147.9</v>
      </c>
      <c r="EF281">
        <v>27417.4</v>
      </c>
      <c r="EG281">
        <v>26446</v>
      </c>
      <c r="EH281">
        <v>32998.4</v>
      </c>
      <c r="EI281">
        <v>34928.4</v>
      </c>
      <c r="EJ281">
        <v>40307.8</v>
      </c>
      <c r="EK281">
        <v>41094</v>
      </c>
      <c r="EL281">
        <v>46057.6</v>
      </c>
      <c r="EM281">
        <v>2.03465</v>
      </c>
      <c r="EN281">
        <v>1.99995</v>
      </c>
      <c r="EO281">
        <v>0.090152</v>
      </c>
      <c r="EP281">
        <v>0</v>
      </c>
      <c r="EQ281">
        <v>25.3506</v>
      </c>
      <c r="ER281">
        <v>999.9</v>
      </c>
      <c r="ES281">
        <v>67.5</v>
      </c>
      <c r="ET281">
        <v>27.4</v>
      </c>
      <c r="EU281">
        <v>24.4821</v>
      </c>
      <c r="EV281">
        <v>60.9826</v>
      </c>
      <c r="EW281">
        <v>31.8269</v>
      </c>
      <c r="EX281">
        <v>1</v>
      </c>
      <c r="EY281">
        <v>0.294771</v>
      </c>
      <c r="EZ281">
        <v>0.336732</v>
      </c>
      <c r="FA281">
        <v>20.2825</v>
      </c>
      <c r="FB281">
        <v>5.19019</v>
      </c>
      <c r="FC281">
        <v>11.9441</v>
      </c>
      <c r="FD281">
        <v>4.95575</v>
      </c>
      <c r="FE281">
        <v>3.285</v>
      </c>
      <c r="FF281">
        <v>9999</v>
      </c>
      <c r="FG281">
        <v>9999</v>
      </c>
      <c r="FH281">
        <v>9999</v>
      </c>
      <c r="FI281">
        <v>999.9</v>
      </c>
      <c r="FJ281">
        <v>1.86127</v>
      </c>
      <c r="FK281">
        <v>1.86264</v>
      </c>
      <c r="FL281">
        <v>1.86005</v>
      </c>
      <c r="FM281">
        <v>1.85837</v>
      </c>
      <c r="FN281">
        <v>1.86217</v>
      </c>
      <c r="FO281">
        <v>1.85887</v>
      </c>
      <c r="FP281">
        <v>1.85791</v>
      </c>
      <c r="FQ281">
        <v>1.86081</v>
      </c>
      <c r="FR281">
        <v>0</v>
      </c>
      <c r="FS281">
        <v>0</v>
      </c>
      <c r="FT281">
        <v>0</v>
      </c>
      <c r="FU281">
        <v>4.5</v>
      </c>
      <c r="FV281" t="s">
        <v>361</v>
      </c>
      <c r="FW281" t="s">
        <v>362</v>
      </c>
      <c r="FX281" t="s">
        <v>363</v>
      </c>
      <c r="FY281" t="s">
        <v>364</v>
      </c>
      <c r="FZ281" t="s">
        <v>364</v>
      </c>
      <c r="GA281" t="s">
        <v>363</v>
      </c>
      <c r="GB281">
        <v>0</v>
      </c>
      <c r="GC281">
        <v>100</v>
      </c>
      <c r="GD281">
        <v>100</v>
      </c>
      <c r="GE281">
        <v>-0.361</v>
      </c>
      <c r="GF281">
        <v>0.2971</v>
      </c>
      <c r="GG281">
        <v>-1.589593225013521</v>
      </c>
      <c r="GH281">
        <v>0.00192992804097616</v>
      </c>
      <c r="GI281">
        <v>3.244687122451424E-06</v>
      </c>
      <c r="GJ281">
        <v>-2.087531120305573E-09</v>
      </c>
      <c r="GK281">
        <v>0.05776174702018427</v>
      </c>
      <c r="GL281">
        <v>0.005089068596103195</v>
      </c>
      <c r="GM281">
        <v>0.0003257216593697226</v>
      </c>
      <c r="GN281">
        <v>-1.562898368296355E-06</v>
      </c>
      <c r="GO281">
        <v>0</v>
      </c>
      <c r="GP281">
        <v>1257</v>
      </c>
      <c r="GQ281">
        <v>1</v>
      </c>
      <c r="GR281">
        <v>31</v>
      </c>
      <c r="GS281">
        <v>275.4</v>
      </c>
      <c r="GT281">
        <v>275.3</v>
      </c>
      <c r="GU281">
        <v>1.07788</v>
      </c>
      <c r="GV281">
        <v>2.37915</v>
      </c>
      <c r="GW281">
        <v>1.44775</v>
      </c>
      <c r="GX281">
        <v>2.20215</v>
      </c>
      <c r="GY281">
        <v>1.44653</v>
      </c>
      <c r="GZ281">
        <v>2.39014</v>
      </c>
      <c r="HA281">
        <v>33.244</v>
      </c>
      <c r="HB281">
        <v>14.6837</v>
      </c>
      <c r="HC281">
        <v>18</v>
      </c>
      <c r="HD281">
        <v>531.908</v>
      </c>
      <c r="HE281">
        <v>522.908</v>
      </c>
      <c r="HF281">
        <v>24.9995</v>
      </c>
      <c r="HG281">
        <v>30.752</v>
      </c>
      <c r="HH281">
        <v>30.0001</v>
      </c>
      <c r="HI281">
        <v>31.1132</v>
      </c>
      <c r="HJ281">
        <v>31.1197</v>
      </c>
      <c r="HK281">
        <v>21.5585</v>
      </c>
      <c r="HL281">
        <v>20.3331</v>
      </c>
      <c r="HM281">
        <v>100</v>
      </c>
      <c r="HN281">
        <v>25</v>
      </c>
      <c r="HO281">
        <v>420</v>
      </c>
      <c r="HP281">
        <v>21.5</v>
      </c>
      <c r="HQ281">
        <v>103.138</v>
      </c>
      <c r="HR281">
        <v>102.016</v>
      </c>
    </row>
    <row r="282" spans="1:226">
      <c r="A282">
        <v>264</v>
      </c>
      <c r="B282">
        <v>1774682848.5</v>
      </c>
      <c r="C282">
        <v>1102.5</v>
      </c>
      <c r="D282" t="s">
        <v>890</v>
      </c>
      <c r="E282" t="s">
        <v>891</v>
      </c>
      <c r="F282">
        <v>5</v>
      </c>
      <c r="I282">
        <v>1774682845.6</v>
      </c>
      <c r="J282">
        <f>(K282)/1000</f>
        <v>0</v>
      </c>
      <c r="K282">
        <f>IF(BF282, AN282, AH282)</f>
        <v>0</v>
      </c>
      <c r="L282">
        <f>IF(BF282, AI282, AG282)</f>
        <v>0</v>
      </c>
      <c r="M282">
        <f>BH282 - IF(AU282&gt;1, L282*BB282*100.0/(AW282), 0)</f>
        <v>0</v>
      </c>
      <c r="N282">
        <f>((T282-J282/2)*M282-L282)/(T282+J282/2)</f>
        <v>0</v>
      </c>
      <c r="O282">
        <f>N282*(BO282+BP282)/1000.0</f>
        <v>0</v>
      </c>
      <c r="P282">
        <f>(BH282 - IF(AU282&gt;1, L282*BB282*100.0/(AW282), 0))*(BO282+BP282)/1000.0</f>
        <v>0</v>
      </c>
      <c r="Q282">
        <f>2.0/((1/S282-1/R282)+SIGN(S282)*SQRT((1/S282-1/R282)*(1/S282-1/R282) + 4*BC282/((BC282+1)*(BC282+1))*(2*1/S282*1/R282-1/R282*1/R282)))</f>
        <v>0</v>
      </c>
      <c r="R282">
        <f>IF(LEFT(BD282,1)&lt;&gt;"0",IF(LEFT(BD282,1)="1",3.0,BE282),$D$5+$E$5*(BV282*BO282/($K$5*1000))+$F$5*(BV282*BO282/($K$5*1000))*MAX(MIN(BB282,$J$5),$I$5)*MAX(MIN(BB282,$J$5),$I$5)+$G$5*MAX(MIN(BB282,$J$5),$I$5)*(BV282*BO282/($K$5*1000))+$H$5*(BV282*BO282/($K$5*1000))*(BV282*BO282/($K$5*1000)))</f>
        <v>0</v>
      </c>
      <c r="S282">
        <f>J282*(1000-(1000*0.61365*exp(17.502*W282/(240.97+W282))/(BO282+BP282)+BJ282)/2)/(1000*0.61365*exp(17.502*W282/(240.97+W282))/(BO282+BP282)-BJ282)</f>
        <v>0</v>
      </c>
      <c r="T282">
        <f>1/((BC282+1)/(Q282/1.6)+1/(R282/1.37)) + BC282/((BC282+1)/(Q282/1.6) + BC282/(R282/1.37))</f>
        <v>0</v>
      </c>
      <c r="U282">
        <f>(AX282*BA282)</f>
        <v>0</v>
      </c>
      <c r="V282">
        <f>(BQ282+(U282+2*0.95*5.67E-8*(((BQ282+$B$9)+273)^4-(BQ282+273)^4)-44100*J282)/(1.84*29.3*R282+8*0.95*5.67E-8*(BQ282+273)^3))</f>
        <v>0</v>
      </c>
      <c r="W282">
        <f>($C$9*BR282+$D$9*BS282+$E$9*V282)</f>
        <v>0</v>
      </c>
      <c r="X282">
        <f>0.61365*exp(17.502*W282/(240.97+W282))</f>
        <v>0</v>
      </c>
      <c r="Y282">
        <f>(Z282/AA282*100)</f>
        <v>0</v>
      </c>
      <c r="Z282">
        <f>BJ282*(BO282+BP282)/1000</f>
        <v>0</v>
      </c>
      <c r="AA282">
        <f>0.61365*exp(17.502*BQ282/(240.97+BQ282))</f>
        <v>0</v>
      </c>
      <c r="AB282">
        <f>(X282-BJ282*(BO282+BP282)/1000)</f>
        <v>0</v>
      </c>
      <c r="AC282">
        <f>(-J282*44100)</f>
        <v>0</v>
      </c>
      <c r="AD282">
        <f>2*29.3*R282*0.92*(BQ282-W282)</f>
        <v>0</v>
      </c>
      <c r="AE282">
        <f>2*0.95*5.67E-8*(((BQ282+$B$9)+273)^4-(W282+273)^4)</f>
        <v>0</v>
      </c>
      <c r="AF282">
        <f>U282+AE282+AC282+AD282</f>
        <v>0</v>
      </c>
      <c r="AG282">
        <f>BN282*AU282*(BI282-BH282*(1000-AU282*BK282)/(1000-AU282*BJ282))/(100*BB282)</f>
        <v>0</v>
      </c>
      <c r="AH282">
        <f>1000*BN282*AU282*(BJ282-BK282)/(100*BB282*(1000-AU282*BJ282))</f>
        <v>0</v>
      </c>
      <c r="AI282">
        <f>(AJ282 - AK282 - BO282*1E3/(8.314*(BQ282+273.15)) * AM282/BN282 * AL282) * BN282/(100*BB282) * (1000 - BK282)/1000</f>
        <v>0</v>
      </c>
      <c r="AJ282">
        <v>429.2176507832187</v>
      </c>
      <c r="AK282">
        <v>428.8301212121211</v>
      </c>
      <c r="AL282">
        <v>-3.080717404587238E-06</v>
      </c>
      <c r="AM282">
        <v>61.35787655002243</v>
      </c>
      <c r="AN282">
        <f>(AP282 - AO282 + BO282*1E3/(8.314*(BQ282+273.15)) * AR282/BN282 * AQ282) * BN282/(100*BB282) * 1000/(1000 - AP282)</f>
        <v>0</v>
      </c>
      <c r="AO282">
        <v>21.52145463500362</v>
      </c>
      <c r="AP282">
        <v>21.50010349650351</v>
      </c>
      <c r="AQ282">
        <v>-6.594654586695154E-07</v>
      </c>
      <c r="AR282">
        <v>91.88205700752289</v>
      </c>
      <c r="AS282">
        <v>0</v>
      </c>
      <c r="AT282">
        <v>0</v>
      </c>
      <c r="AU282">
        <f>IF(AS282*$H$15&gt;=AW282,1.0,(AW282/(AW282-AS282*$H$15)))</f>
        <v>0</v>
      </c>
      <c r="AV282">
        <f>(AU282-1)*100</f>
        <v>0</v>
      </c>
      <c r="AW282">
        <f>MAX(0,($B$15+$C$15*BV282)/(1+$D$15*BV282)*BO282/(BQ282+273)*$E$15)</f>
        <v>0</v>
      </c>
      <c r="AX282">
        <f>$B$13*BW282+$C$13*BX282+$F$13*CI282*(1-CL282)</f>
        <v>0</v>
      </c>
      <c r="AY282">
        <f>AX282*AZ282</f>
        <v>0</v>
      </c>
      <c r="AZ282">
        <f>($B$13*$D$11+$C$13*$D$11+$F$13*((CV282+CN282)/MAX(CV282+CN282+CW282, 0.1)*$I$11+CW282/MAX(CV282+CN282+CW282, 0.1)*$J$11))/($B$13+$C$13+$F$13)</f>
        <v>0</v>
      </c>
      <c r="BA282">
        <f>($B$13*$K$11+$C$13*$K$11+$F$13*((CV282+CN282)/MAX(CV282+CN282+CW282, 0.1)*$P$11+CW282/MAX(CV282+CN282+CW282, 0.1)*$Q$11))/($B$13+$C$13+$F$13)</f>
        <v>0</v>
      </c>
      <c r="BB282">
        <v>6</v>
      </c>
      <c r="BC282">
        <v>0.5</v>
      </c>
      <c r="BD282" t="s">
        <v>358</v>
      </c>
      <c r="BE282">
        <v>2</v>
      </c>
      <c r="BF282" t="b">
        <v>1</v>
      </c>
      <c r="BG282">
        <v>1774682845.6</v>
      </c>
      <c r="BH282">
        <v>419.616</v>
      </c>
      <c r="BI282">
        <v>419.9825000000001</v>
      </c>
      <c r="BJ282">
        <v>21.49952</v>
      </c>
      <c r="BK282">
        <v>21.52257</v>
      </c>
      <c r="BL282">
        <v>419.9775</v>
      </c>
      <c r="BM282">
        <v>21.20233</v>
      </c>
      <c r="BN282">
        <v>500.0192</v>
      </c>
      <c r="BO282">
        <v>101.023</v>
      </c>
      <c r="BP282">
        <v>0.10016505</v>
      </c>
      <c r="BQ282">
        <v>26.3318</v>
      </c>
      <c r="BR282">
        <v>26.82763</v>
      </c>
      <c r="BS282">
        <v>999.9</v>
      </c>
      <c r="BT282">
        <v>0</v>
      </c>
      <c r="BU282">
        <v>0</v>
      </c>
      <c r="BV282">
        <v>9974.001</v>
      </c>
      <c r="BW282">
        <v>0</v>
      </c>
      <c r="BX282">
        <v>0.3833920000000001</v>
      </c>
      <c r="BY282">
        <v>-0.3664611999999999</v>
      </c>
      <c r="BZ282">
        <v>428.8358</v>
      </c>
      <c r="CA282">
        <v>429.2204</v>
      </c>
      <c r="CB282">
        <v>-0.02304743</v>
      </c>
      <c r="CC282">
        <v>419.9825000000001</v>
      </c>
      <c r="CD282">
        <v>21.52257</v>
      </c>
      <c r="CE282">
        <v>2.171948</v>
      </c>
      <c r="CF282">
        <v>2.174276</v>
      </c>
      <c r="CG282">
        <v>18.75691</v>
      </c>
      <c r="CH282">
        <v>18.77403</v>
      </c>
      <c r="CI282">
        <v>849.9952999999999</v>
      </c>
      <c r="CJ282">
        <v>0</v>
      </c>
      <c r="CK282">
        <v>1</v>
      </c>
      <c r="CL282">
        <v>0</v>
      </c>
      <c r="CM282">
        <v>1.69617</v>
      </c>
      <c r="CN282">
        <v>0</v>
      </c>
      <c r="CO282">
        <v>46.05746</v>
      </c>
      <c r="CP282">
        <v>4348.290999999999</v>
      </c>
      <c r="CQ282">
        <v>36.062</v>
      </c>
      <c r="CR282">
        <v>38.4246</v>
      </c>
      <c r="CS282">
        <v>37.312</v>
      </c>
      <c r="CT282">
        <v>37.0809</v>
      </c>
      <c r="CU282">
        <v>36.562</v>
      </c>
      <c r="CV282">
        <v>0</v>
      </c>
      <c r="CW282">
        <v>849.9949999999999</v>
      </c>
      <c r="CX282">
        <v>0</v>
      </c>
      <c r="CY282">
        <v>1774682846.6</v>
      </c>
      <c r="CZ282">
        <v>0</v>
      </c>
      <c r="DA282">
        <v>1774666326.5</v>
      </c>
      <c r="DB282" t="s">
        <v>359</v>
      </c>
      <c r="DC282">
        <v>1774666322</v>
      </c>
      <c r="DD282">
        <v>1774666326.5</v>
      </c>
      <c r="DE282">
        <v>2</v>
      </c>
      <c r="DF282">
        <v>0.343</v>
      </c>
      <c r="DG282">
        <v>-0.026</v>
      </c>
      <c r="DH282">
        <v>-0.36</v>
      </c>
      <c r="DI282">
        <v>0.298</v>
      </c>
      <c r="DJ282">
        <v>420</v>
      </c>
      <c r="DK282">
        <v>22</v>
      </c>
      <c r="DL282">
        <v>0.17</v>
      </c>
      <c r="DM282">
        <v>0.02</v>
      </c>
      <c r="DN282">
        <v>-0.39018705</v>
      </c>
      <c r="DO282">
        <v>0.1706130731707324</v>
      </c>
      <c r="DP282">
        <v>0.03790352734373808</v>
      </c>
      <c r="DQ282">
        <v>0</v>
      </c>
      <c r="DR282">
        <v>-0.0202281975</v>
      </c>
      <c r="DS282">
        <v>-0.01405056697936205</v>
      </c>
      <c r="DT282">
        <v>0.001734263934568135</v>
      </c>
      <c r="DU282">
        <v>1</v>
      </c>
      <c r="DV282">
        <v>1</v>
      </c>
      <c r="DW282">
        <v>2</v>
      </c>
      <c r="DX282" t="s">
        <v>367</v>
      </c>
      <c r="DY282">
        <v>3.13044</v>
      </c>
      <c r="DZ282">
        <v>2.80629</v>
      </c>
      <c r="EA282">
        <v>0.099747</v>
      </c>
      <c r="EB282">
        <v>0.0994558</v>
      </c>
      <c r="EC282">
        <v>0.105841</v>
      </c>
      <c r="ED282">
        <v>0.105614</v>
      </c>
      <c r="EE282">
        <v>21147.7</v>
      </c>
      <c r="EF282">
        <v>27418</v>
      </c>
      <c r="EG282">
        <v>26445.7</v>
      </c>
      <c r="EH282">
        <v>32998.8</v>
      </c>
      <c r="EI282">
        <v>34928.1</v>
      </c>
      <c r="EJ282">
        <v>40308</v>
      </c>
      <c r="EK282">
        <v>41093.9</v>
      </c>
      <c r="EL282">
        <v>46058.5</v>
      </c>
      <c r="EM282">
        <v>2.03468</v>
      </c>
      <c r="EN282">
        <v>2.00005</v>
      </c>
      <c r="EO282">
        <v>0.0900589</v>
      </c>
      <c r="EP282">
        <v>0</v>
      </c>
      <c r="EQ282">
        <v>25.3483</v>
      </c>
      <c r="ER282">
        <v>999.9</v>
      </c>
      <c r="ES282">
        <v>67.5</v>
      </c>
      <c r="ET282">
        <v>27.4</v>
      </c>
      <c r="EU282">
        <v>24.4831</v>
      </c>
      <c r="EV282">
        <v>60.9126</v>
      </c>
      <c r="EW282">
        <v>31.8229</v>
      </c>
      <c r="EX282">
        <v>1</v>
      </c>
      <c r="EY282">
        <v>0.294817</v>
      </c>
      <c r="EZ282">
        <v>0.335991</v>
      </c>
      <c r="FA282">
        <v>20.2825</v>
      </c>
      <c r="FB282">
        <v>5.19033</v>
      </c>
      <c r="FC282">
        <v>11.9441</v>
      </c>
      <c r="FD282">
        <v>4.9558</v>
      </c>
      <c r="FE282">
        <v>3.285</v>
      </c>
      <c r="FF282">
        <v>9999</v>
      </c>
      <c r="FG282">
        <v>9999</v>
      </c>
      <c r="FH282">
        <v>9999</v>
      </c>
      <c r="FI282">
        <v>999.9</v>
      </c>
      <c r="FJ282">
        <v>1.86127</v>
      </c>
      <c r="FK282">
        <v>1.86264</v>
      </c>
      <c r="FL282">
        <v>1.86005</v>
      </c>
      <c r="FM282">
        <v>1.85837</v>
      </c>
      <c r="FN282">
        <v>1.86217</v>
      </c>
      <c r="FO282">
        <v>1.85886</v>
      </c>
      <c r="FP282">
        <v>1.85791</v>
      </c>
      <c r="FQ282">
        <v>1.8608</v>
      </c>
      <c r="FR282">
        <v>0</v>
      </c>
      <c r="FS282">
        <v>0</v>
      </c>
      <c r="FT282">
        <v>0</v>
      </c>
      <c r="FU282">
        <v>4.5</v>
      </c>
      <c r="FV282" t="s">
        <v>361</v>
      </c>
      <c r="FW282" t="s">
        <v>362</v>
      </c>
      <c r="FX282" t="s">
        <v>363</v>
      </c>
      <c r="FY282" t="s">
        <v>364</v>
      </c>
      <c r="FZ282" t="s">
        <v>364</v>
      </c>
      <c r="GA282" t="s">
        <v>363</v>
      </c>
      <c r="GB282">
        <v>0</v>
      </c>
      <c r="GC282">
        <v>100</v>
      </c>
      <c r="GD282">
        <v>100</v>
      </c>
      <c r="GE282">
        <v>-0.362</v>
      </c>
      <c r="GF282">
        <v>0.2972</v>
      </c>
      <c r="GG282">
        <v>-1.589593225013521</v>
      </c>
      <c r="GH282">
        <v>0.00192992804097616</v>
      </c>
      <c r="GI282">
        <v>3.244687122451424E-06</v>
      </c>
      <c r="GJ282">
        <v>-2.087531120305573E-09</v>
      </c>
      <c r="GK282">
        <v>0.05776174702018427</v>
      </c>
      <c r="GL282">
        <v>0.005089068596103195</v>
      </c>
      <c r="GM282">
        <v>0.0003257216593697226</v>
      </c>
      <c r="GN282">
        <v>-1.562898368296355E-06</v>
      </c>
      <c r="GO282">
        <v>0</v>
      </c>
      <c r="GP282">
        <v>1257</v>
      </c>
      <c r="GQ282">
        <v>1</v>
      </c>
      <c r="GR282">
        <v>31</v>
      </c>
      <c r="GS282">
        <v>275.4</v>
      </c>
      <c r="GT282">
        <v>275.4</v>
      </c>
      <c r="GU282">
        <v>1.07788</v>
      </c>
      <c r="GV282">
        <v>2.3877</v>
      </c>
      <c r="GW282">
        <v>1.44775</v>
      </c>
      <c r="GX282">
        <v>2.20215</v>
      </c>
      <c r="GY282">
        <v>1.44653</v>
      </c>
      <c r="GZ282">
        <v>2.35474</v>
      </c>
      <c r="HA282">
        <v>33.244</v>
      </c>
      <c r="HB282">
        <v>14.6837</v>
      </c>
      <c r="HC282">
        <v>18</v>
      </c>
      <c r="HD282">
        <v>531.924</v>
      </c>
      <c r="HE282">
        <v>522.976</v>
      </c>
      <c r="HF282">
        <v>24.9996</v>
      </c>
      <c r="HG282">
        <v>30.752</v>
      </c>
      <c r="HH282">
        <v>30.0001</v>
      </c>
      <c r="HI282">
        <v>31.1132</v>
      </c>
      <c r="HJ282">
        <v>31.1197</v>
      </c>
      <c r="HK282">
        <v>21.5588</v>
      </c>
      <c r="HL282">
        <v>20.3331</v>
      </c>
      <c r="HM282">
        <v>100</v>
      </c>
      <c r="HN282">
        <v>25</v>
      </c>
      <c r="HO282">
        <v>420</v>
      </c>
      <c r="HP282">
        <v>21.5</v>
      </c>
      <c r="HQ282">
        <v>103.138</v>
      </c>
      <c r="HR282">
        <v>102.017</v>
      </c>
    </row>
    <row r="283" spans="1:226">
      <c r="A283">
        <v>265</v>
      </c>
      <c r="B283">
        <v>1774682852.5</v>
      </c>
      <c r="C283">
        <v>1106.5</v>
      </c>
      <c r="D283" t="s">
        <v>892</v>
      </c>
      <c r="E283" t="s">
        <v>893</v>
      </c>
      <c r="F283">
        <v>5</v>
      </c>
      <c r="I283">
        <v>1774682849.6</v>
      </c>
      <c r="J283">
        <f>(K283)/1000</f>
        <v>0</v>
      </c>
      <c r="K283">
        <f>IF(BF283, AN283, AH283)</f>
        <v>0</v>
      </c>
      <c r="L283">
        <f>IF(BF283, AI283, AG283)</f>
        <v>0</v>
      </c>
      <c r="M283">
        <f>BH283 - IF(AU283&gt;1, L283*BB283*100.0/(AW283), 0)</f>
        <v>0</v>
      </c>
      <c r="N283">
        <f>((T283-J283/2)*M283-L283)/(T283+J283/2)</f>
        <v>0</v>
      </c>
      <c r="O283">
        <f>N283*(BO283+BP283)/1000.0</f>
        <v>0</v>
      </c>
      <c r="P283">
        <f>(BH283 - IF(AU283&gt;1, L283*BB283*100.0/(AW283), 0))*(BO283+BP283)/1000.0</f>
        <v>0</v>
      </c>
      <c r="Q283">
        <f>2.0/((1/S283-1/R283)+SIGN(S283)*SQRT((1/S283-1/R283)*(1/S283-1/R283) + 4*BC283/((BC283+1)*(BC283+1))*(2*1/S283*1/R283-1/R283*1/R283)))</f>
        <v>0</v>
      </c>
      <c r="R283">
        <f>IF(LEFT(BD283,1)&lt;&gt;"0",IF(LEFT(BD283,1)="1",3.0,BE283),$D$5+$E$5*(BV283*BO283/($K$5*1000))+$F$5*(BV283*BO283/($K$5*1000))*MAX(MIN(BB283,$J$5),$I$5)*MAX(MIN(BB283,$J$5),$I$5)+$G$5*MAX(MIN(BB283,$J$5),$I$5)*(BV283*BO283/($K$5*1000))+$H$5*(BV283*BO283/($K$5*1000))*(BV283*BO283/($K$5*1000)))</f>
        <v>0</v>
      </c>
      <c r="S283">
        <f>J283*(1000-(1000*0.61365*exp(17.502*W283/(240.97+W283))/(BO283+BP283)+BJ283)/2)/(1000*0.61365*exp(17.502*W283/(240.97+W283))/(BO283+BP283)-BJ283)</f>
        <v>0</v>
      </c>
      <c r="T283">
        <f>1/((BC283+1)/(Q283/1.6)+1/(R283/1.37)) + BC283/((BC283+1)/(Q283/1.6) + BC283/(R283/1.37))</f>
        <v>0</v>
      </c>
      <c r="U283">
        <f>(AX283*BA283)</f>
        <v>0</v>
      </c>
      <c r="V283">
        <f>(BQ283+(U283+2*0.95*5.67E-8*(((BQ283+$B$9)+273)^4-(BQ283+273)^4)-44100*J283)/(1.84*29.3*R283+8*0.95*5.67E-8*(BQ283+273)^3))</f>
        <v>0</v>
      </c>
      <c r="W283">
        <f>($C$9*BR283+$D$9*BS283+$E$9*V283)</f>
        <v>0</v>
      </c>
      <c r="X283">
        <f>0.61365*exp(17.502*W283/(240.97+W283))</f>
        <v>0</v>
      </c>
      <c r="Y283">
        <f>(Z283/AA283*100)</f>
        <v>0</v>
      </c>
      <c r="Z283">
        <f>BJ283*(BO283+BP283)/1000</f>
        <v>0</v>
      </c>
      <c r="AA283">
        <f>0.61365*exp(17.502*BQ283/(240.97+BQ283))</f>
        <v>0</v>
      </c>
      <c r="AB283">
        <f>(X283-BJ283*(BO283+BP283)/1000)</f>
        <v>0</v>
      </c>
      <c r="AC283">
        <f>(-J283*44100)</f>
        <v>0</v>
      </c>
      <c r="AD283">
        <f>2*29.3*R283*0.92*(BQ283-W283)</f>
        <v>0</v>
      </c>
      <c r="AE283">
        <f>2*0.95*5.67E-8*(((BQ283+$B$9)+273)^4-(W283+273)^4)</f>
        <v>0</v>
      </c>
      <c r="AF283">
        <f>U283+AE283+AC283+AD283</f>
        <v>0</v>
      </c>
      <c r="AG283">
        <f>BN283*AU283*(BI283-BH283*(1000-AU283*BK283)/(1000-AU283*BJ283))/(100*BB283)</f>
        <v>0</v>
      </c>
      <c r="AH283">
        <f>1000*BN283*AU283*(BJ283-BK283)/(100*BB283*(1000-AU283*BJ283))</f>
        <v>0</v>
      </c>
      <c r="AI283">
        <f>(AJ283 - AK283 - BO283*1E3/(8.314*(BQ283+273.15)) * AM283/BN283 * AL283) * BN283/(100*BB283) * (1000 - BK283)/1000</f>
        <v>0</v>
      </c>
      <c r="AJ283">
        <v>429.2325772999085</v>
      </c>
      <c r="AK283">
        <v>428.8357333333333</v>
      </c>
      <c r="AL283">
        <v>3.357618785751366E-06</v>
      </c>
      <c r="AM283">
        <v>61.35787655002243</v>
      </c>
      <c r="AN283">
        <f>(AP283 - AO283 + BO283*1E3/(8.314*(BQ283+273.15)) * AR283/BN283 * AQ283) * BN283/(100*BB283) * 1000/(1000 - AP283)</f>
        <v>0</v>
      </c>
      <c r="AO283">
        <v>21.52435612288007</v>
      </c>
      <c r="AP283">
        <v>21.50142027972029</v>
      </c>
      <c r="AQ283">
        <v>1.005705097269922E-06</v>
      </c>
      <c r="AR283">
        <v>91.88205700752289</v>
      </c>
      <c r="AS283">
        <v>0</v>
      </c>
      <c r="AT283">
        <v>0</v>
      </c>
      <c r="AU283">
        <f>IF(AS283*$H$15&gt;=AW283,1.0,(AW283/(AW283-AS283*$H$15)))</f>
        <v>0</v>
      </c>
      <c r="AV283">
        <f>(AU283-1)*100</f>
        <v>0</v>
      </c>
      <c r="AW283">
        <f>MAX(0,($B$15+$C$15*BV283)/(1+$D$15*BV283)*BO283/(BQ283+273)*$E$15)</f>
        <v>0</v>
      </c>
      <c r="AX283">
        <f>$B$13*BW283+$C$13*BX283+$F$13*CI283*(1-CL283)</f>
        <v>0</v>
      </c>
      <c r="AY283">
        <f>AX283*AZ283</f>
        <v>0</v>
      </c>
      <c r="AZ283">
        <f>($B$13*$D$11+$C$13*$D$11+$F$13*((CV283+CN283)/MAX(CV283+CN283+CW283, 0.1)*$I$11+CW283/MAX(CV283+CN283+CW283, 0.1)*$J$11))/($B$13+$C$13+$F$13)</f>
        <v>0</v>
      </c>
      <c r="BA283">
        <f>($B$13*$K$11+$C$13*$K$11+$F$13*((CV283+CN283)/MAX(CV283+CN283+CW283, 0.1)*$P$11+CW283/MAX(CV283+CN283+CW283, 0.1)*$Q$11))/($B$13+$C$13+$F$13)</f>
        <v>0</v>
      </c>
      <c r="BB283">
        <v>6</v>
      </c>
      <c r="BC283">
        <v>0.5</v>
      </c>
      <c r="BD283" t="s">
        <v>358</v>
      </c>
      <c r="BE283">
        <v>2</v>
      </c>
      <c r="BF283" t="b">
        <v>1</v>
      </c>
      <c r="BG283">
        <v>1774682849.6</v>
      </c>
      <c r="BH283">
        <v>419.6139</v>
      </c>
      <c r="BI283">
        <v>419.9983</v>
      </c>
      <c r="BJ283">
        <v>21.50076</v>
      </c>
      <c r="BK283">
        <v>21.52415</v>
      </c>
      <c r="BL283">
        <v>419.9752999999999</v>
      </c>
      <c r="BM283">
        <v>21.20354</v>
      </c>
      <c r="BN283">
        <v>500.0047</v>
      </c>
      <c r="BO283">
        <v>101.0228</v>
      </c>
      <c r="BP283">
        <v>0.0999587</v>
      </c>
      <c r="BQ283">
        <v>26.3282</v>
      </c>
      <c r="BR283">
        <v>26.82409</v>
      </c>
      <c r="BS283">
        <v>999.9</v>
      </c>
      <c r="BT283">
        <v>0</v>
      </c>
      <c r="BU283">
        <v>0</v>
      </c>
      <c r="BV283">
        <v>9991.990000000002</v>
      </c>
      <c r="BW283">
        <v>0</v>
      </c>
      <c r="BX283">
        <v>0.3833920000000001</v>
      </c>
      <c r="BY283">
        <v>-0.3843199999999999</v>
      </c>
      <c r="BZ283">
        <v>428.8342000000001</v>
      </c>
      <c r="CA283">
        <v>429.2372</v>
      </c>
      <c r="CB283">
        <v>-0.02337685</v>
      </c>
      <c r="CC283">
        <v>419.9983</v>
      </c>
      <c r="CD283">
        <v>21.52415</v>
      </c>
      <c r="CE283">
        <v>2.172067</v>
      </c>
      <c r="CF283">
        <v>2.174429</v>
      </c>
      <c r="CG283">
        <v>18.75778</v>
      </c>
      <c r="CH283">
        <v>18.77515</v>
      </c>
      <c r="CI283">
        <v>849.9994999999999</v>
      </c>
      <c r="CJ283">
        <v>0</v>
      </c>
      <c r="CK283">
        <v>1</v>
      </c>
      <c r="CL283">
        <v>0</v>
      </c>
      <c r="CM283">
        <v>1.72186</v>
      </c>
      <c r="CN283">
        <v>0</v>
      </c>
      <c r="CO283">
        <v>45.83307</v>
      </c>
      <c r="CP283">
        <v>4348.312</v>
      </c>
      <c r="CQ283">
        <v>36.062</v>
      </c>
      <c r="CR283">
        <v>38.39980000000001</v>
      </c>
      <c r="CS283">
        <v>37.2996</v>
      </c>
      <c r="CT283">
        <v>37.062</v>
      </c>
      <c r="CU283">
        <v>36.5496</v>
      </c>
      <c r="CV283">
        <v>0</v>
      </c>
      <c r="CW283">
        <v>849.999</v>
      </c>
      <c r="CX283">
        <v>0</v>
      </c>
      <c r="CY283">
        <v>1774682850.8</v>
      </c>
      <c r="CZ283">
        <v>0</v>
      </c>
      <c r="DA283">
        <v>1774666326.5</v>
      </c>
      <c r="DB283" t="s">
        <v>359</v>
      </c>
      <c r="DC283">
        <v>1774666322</v>
      </c>
      <c r="DD283">
        <v>1774666326.5</v>
      </c>
      <c r="DE283">
        <v>2</v>
      </c>
      <c r="DF283">
        <v>0.343</v>
      </c>
      <c r="DG283">
        <v>-0.026</v>
      </c>
      <c r="DH283">
        <v>-0.36</v>
      </c>
      <c r="DI283">
        <v>0.298</v>
      </c>
      <c r="DJ283">
        <v>420</v>
      </c>
      <c r="DK283">
        <v>22</v>
      </c>
      <c r="DL283">
        <v>0.17</v>
      </c>
      <c r="DM283">
        <v>0.02</v>
      </c>
      <c r="DN283">
        <v>-0.3902694249999999</v>
      </c>
      <c r="DO283">
        <v>0.1983722814258914</v>
      </c>
      <c r="DP283">
        <v>0.03906072709697523</v>
      </c>
      <c r="DQ283">
        <v>0</v>
      </c>
      <c r="DR283">
        <v>-0.02106724</v>
      </c>
      <c r="DS283">
        <v>-0.01783559099437146</v>
      </c>
      <c r="DT283">
        <v>0.001986895158004065</v>
      </c>
      <c r="DU283">
        <v>1</v>
      </c>
      <c r="DV283">
        <v>1</v>
      </c>
      <c r="DW283">
        <v>2</v>
      </c>
      <c r="DX283" t="s">
        <v>367</v>
      </c>
      <c r="DY283">
        <v>3.13047</v>
      </c>
      <c r="DZ283">
        <v>2.80641</v>
      </c>
      <c r="EA283">
        <v>0.09974860000000001</v>
      </c>
      <c r="EB283">
        <v>0.0994693</v>
      </c>
      <c r="EC283">
        <v>0.105846</v>
      </c>
      <c r="ED283">
        <v>0.105611</v>
      </c>
      <c r="EE283">
        <v>21147.6</v>
      </c>
      <c r="EF283">
        <v>27418</v>
      </c>
      <c r="EG283">
        <v>26445.6</v>
      </c>
      <c r="EH283">
        <v>32999.4</v>
      </c>
      <c r="EI283">
        <v>34927.8</v>
      </c>
      <c r="EJ283">
        <v>40308.3</v>
      </c>
      <c r="EK283">
        <v>41093.6</v>
      </c>
      <c r="EL283">
        <v>46058.7</v>
      </c>
      <c r="EM283">
        <v>2.03472</v>
      </c>
      <c r="EN283">
        <v>1.99997</v>
      </c>
      <c r="EO283">
        <v>0.0901893</v>
      </c>
      <c r="EP283">
        <v>0</v>
      </c>
      <c r="EQ283">
        <v>25.3453</v>
      </c>
      <c r="ER283">
        <v>999.9</v>
      </c>
      <c r="ES283">
        <v>67.5</v>
      </c>
      <c r="ET283">
        <v>27.4</v>
      </c>
      <c r="EU283">
        <v>24.4837</v>
      </c>
      <c r="EV283">
        <v>61.1126</v>
      </c>
      <c r="EW283">
        <v>31.7228</v>
      </c>
      <c r="EX283">
        <v>1</v>
      </c>
      <c r="EY283">
        <v>0.29518</v>
      </c>
      <c r="EZ283">
        <v>0.334733</v>
      </c>
      <c r="FA283">
        <v>20.2824</v>
      </c>
      <c r="FB283">
        <v>5.19048</v>
      </c>
      <c r="FC283">
        <v>11.9441</v>
      </c>
      <c r="FD283">
        <v>4.9557</v>
      </c>
      <c r="FE283">
        <v>3.285</v>
      </c>
      <c r="FF283">
        <v>9999</v>
      </c>
      <c r="FG283">
        <v>9999</v>
      </c>
      <c r="FH283">
        <v>9999</v>
      </c>
      <c r="FI283">
        <v>999.9</v>
      </c>
      <c r="FJ283">
        <v>1.86127</v>
      </c>
      <c r="FK283">
        <v>1.86264</v>
      </c>
      <c r="FL283">
        <v>1.86005</v>
      </c>
      <c r="FM283">
        <v>1.85837</v>
      </c>
      <c r="FN283">
        <v>1.86217</v>
      </c>
      <c r="FO283">
        <v>1.85888</v>
      </c>
      <c r="FP283">
        <v>1.85792</v>
      </c>
      <c r="FQ283">
        <v>1.86081</v>
      </c>
      <c r="FR283">
        <v>0</v>
      </c>
      <c r="FS283">
        <v>0</v>
      </c>
      <c r="FT283">
        <v>0</v>
      </c>
      <c r="FU283">
        <v>4.5</v>
      </c>
      <c r="FV283" t="s">
        <v>361</v>
      </c>
      <c r="FW283" t="s">
        <v>362</v>
      </c>
      <c r="FX283" t="s">
        <v>363</v>
      </c>
      <c r="FY283" t="s">
        <v>364</v>
      </c>
      <c r="FZ283" t="s">
        <v>364</v>
      </c>
      <c r="GA283" t="s">
        <v>363</v>
      </c>
      <c r="GB283">
        <v>0</v>
      </c>
      <c r="GC283">
        <v>100</v>
      </c>
      <c r="GD283">
        <v>100</v>
      </c>
      <c r="GE283">
        <v>-0.361</v>
      </c>
      <c r="GF283">
        <v>0.2973</v>
      </c>
      <c r="GG283">
        <v>-1.589593225013521</v>
      </c>
      <c r="GH283">
        <v>0.00192992804097616</v>
      </c>
      <c r="GI283">
        <v>3.244687122451424E-06</v>
      </c>
      <c r="GJ283">
        <v>-2.087531120305573E-09</v>
      </c>
      <c r="GK283">
        <v>0.05776174702018427</v>
      </c>
      <c r="GL283">
        <v>0.005089068596103195</v>
      </c>
      <c r="GM283">
        <v>0.0003257216593697226</v>
      </c>
      <c r="GN283">
        <v>-1.562898368296355E-06</v>
      </c>
      <c r="GO283">
        <v>0</v>
      </c>
      <c r="GP283">
        <v>1257</v>
      </c>
      <c r="GQ283">
        <v>1</v>
      </c>
      <c r="GR283">
        <v>31</v>
      </c>
      <c r="GS283">
        <v>275.5</v>
      </c>
      <c r="GT283">
        <v>275.4</v>
      </c>
      <c r="GU283">
        <v>1.07788</v>
      </c>
      <c r="GV283">
        <v>2.39746</v>
      </c>
      <c r="GW283">
        <v>1.44775</v>
      </c>
      <c r="GX283">
        <v>2.20337</v>
      </c>
      <c r="GY283">
        <v>1.44653</v>
      </c>
      <c r="GZ283">
        <v>2.33765</v>
      </c>
      <c r="HA283">
        <v>33.2216</v>
      </c>
      <c r="HB283">
        <v>14.6749</v>
      </c>
      <c r="HC283">
        <v>18</v>
      </c>
      <c r="HD283">
        <v>531.956</v>
      </c>
      <c r="HE283">
        <v>522.925</v>
      </c>
      <c r="HF283">
        <v>24.9996</v>
      </c>
      <c r="HG283">
        <v>30.752</v>
      </c>
      <c r="HH283">
        <v>30.0001</v>
      </c>
      <c r="HI283">
        <v>31.1132</v>
      </c>
      <c r="HJ283">
        <v>31.1197</v>
      </c>
      <c r="HK283">
        <v>21.5587</v>
      </c>
      <c r="HL283">
        <v>20.3331</v>
      </c>
      <c r="HM283">
        <v>100</v>
      </c>
      <c r="HN283">
        <v>25</v>
      </c>
      <c r="HO283">
        <v>420</v>
      </c>
      <c r="HP283">
        <v>21.5</v>
      </c>
      <c r="HQ283">
        <v>103.137</v>
      </c>
      <c r="HR283">
        <v>102.018</v>
      </c>
    </row>
    <row r="284" spans="1:226">
      <c r="A284">
        <v>266</v>
      </c>
      <c r="B284">
        <v>1774682856.5</v>
      </c>
      <c r="C284">
        <v>1110.5</v>
      </c>
      <c r="D284" t="s">
        <v>894</v>
      </c>
      <c r="E284" t="s">
        <v>895</v>
      </c>
      <c r="F284">
        <v>5</v>
      </c>
      <c r="I284">
        <v>1774682853.6</v>
      </c>
      <c r="J284">
        <f>(K284)/1000</f>
        <v>0</v>
      </c>
      <c r="K284">
        <f>IF(BF284, AN284, AH284)</f>
        <v>0</v>
      </c>
      <c r="L284">
        <f>IF(BF284, AI284, AG284)</f>
        <v>0</v>
      </c>
      <c r="M284">
        <f>BH284 - IF(AU284&gt;1, L284*BB284*100.0/(AW284), 0)</f>
        <v>0</v>
      </c>
      <c r="N284">
        <f>((T284-J284/2)*M284-L284)/(T284+J284/2)</f>
        <v>0</v>
      </c>
      <c r="O284">
        <f>N284*(BO284+BP284)/1000.0</f>
        <v>0</v>
      </c>
      <c r="P284">
        <f>(BH284 - IF(AU284&gt;1, L284*BB284*100.0/(AW284), 0))*(BO284+BP284)/1000.0</f>
        <v>0</v>
      </c>
      <c r="Q284">
        <f>2.0/((1/S284-1/R284)+SIGN(S284)*SQRT((1/S284-1/R284)*(1/S284-1/R284) + 4*BC284/((BC284+1)*(BC284+1))*(2*1/S284*1/R284-1/R284*1/R284)))</f>
        <v>0</v>
      </c>
      <c r="R284">
        <f>IF(LEFT(BD284,1)&lt;&gt;"0",IF(LEFT(BD284,1)="1",3.0,BE284),$D$5+$E$5*(BV284*BO284/($K$5*1000))+$F$5*(BV284*BO284/($K$5*1000))*MAX(MIN(BB284,$J$5),$I$5)*MAX(MIN(BB284,$J$5),$I$5)+$G$5*MAX(MIN(BB284,$J$5),$I$5)*(BV284*BO284/($K$5*1000))+$H$5*(BV284*BO284/($K$5*1000))*(BV284*BO284/($K$5*1000)))</f>
        <v>0</v>
      </c>
      <c r="S284">
        <f>J284*(1000-(1000*0.61365*exp(17.502*W284/(240.97+W284))/(BO284+BP284)+BJ284)/2)/(1000*0.61365*exp(17.502*W284/(240.97+W284))/(BO284+BP284)-BJ284)</f>
        <v>0</v>
      </c>
      <c r="T284">
        <f>1/((BC284+1)/(Q284/1.6)+1/(R284/1.37)) + BC284/((BC284+1)/(Q284/1.6) + BC284/(R284/1.37))</f>
        <v>0</v>
      </c>
      <c r="U284">
        <f>(AX284*BA284)</f>
        <v>0</v>
      </c>
      <c r="V284">
        <f>(BQ284+(U284+2*0.95*5.67E-8*(((BQ284+$B$9)+273)^4-(BQ284+273)^4)-44100*J284)/(1.84*29.3*R284+8*0.95*5.67E-8*(BQ284+273)^3))</f>
        <v>0</v>
      </c>
      <c r="W284">
        <f>($C$9*BR284+$D$9*BS284+$E$9*V284)</f>
        <v>0</v>
      </c>
      <c r="X284">
        <f>0.61365*exp(17.502*W284/(240.97+W284))</f>
        <v>0</v>
      </c>
      <c r="Y284">
        <f>(Z284/AA284*100)</f>
        <v>0</v>
      </c>
      <c r="Z284">
        <f>BJ284*(BO284+BP284)/1000</f>
        <v>0</v>
      </c>
      <c r="AA284">
        <f>0.61365*exp(17.502*BQ284/(240.97+BQ284))</f>
        <v>0</v>
      </c>
      <c r="AB284">
        <f>(X284-BJ284*(BO284+BP284)/1000)</f>
        <v>0</v>
      </c>
      <c r="AC284">
        <f>(-J284*44100)</f>
        <v>0</v>
      </c>
      <c r="AD284">
        <f>2*29.3*R284*0.92*(BQ284-W284)</f>
        <v>0</v>
      </c>
      <c r="AE284">
        <f>2*0.95*5.67E-8*(((BQ284+$B$9)+273)^4-(W284+273)^4)</f>
        <v>0</v>
      </c>
      <c r="AF284">
        <f>U284+AE284+AC284+AD284</f>
        <v>0</v>
      </c>
      <c r="AG284">
        <f>BN284*AU284*(BI284-BH284*(1000-AU284*BK284)/(1000-AU284*BJ284))/(100*BB284)</f>
        <v>0</v>
      </c>
      <c r="AH284">
        <f>1000*BN284*AU284*(BJ284-BK284)/(100*BB284*(1000-AU284*BJ284))</f>
        <v>0</v>
      </c>
      <c r="AI284">
        <f>(AJ284 - AK284 - BO284*1E3/(8.314*(BQ284+273.15)) * AM284/BN284 * AL284) * BN284/(100*BB284) * (1000 - BK284)/1000</f>
        <v>0</v>
      </c>
      <c r="AJ284">
        <v>429.2531437795438</v>
      </c>
      <c r="AK284">
        <v>428.799703030303</v>
      </c>
      <c r="AL284">
        <v>-1.666416792787992E-05</v>
      </c>
      <c r="AM284">
        <v>61.35787655002243</v>
      </c>
      <c r="AN284">
        <f>(AP284 - AO284 + BO284*1E3/(8.314*(BQ284+273.15)) * AR284/BN284 * AQ284) * BN284/(100*BB284) * 1000/(1000 - AP284)</f>
        <v>0</v>
      </c>
      <c r="AO284">
        <v>21.52394283783656</v>
      </c>
      <c r="AP284">
        <v>21.50274195804197</v>
      </c>
      <c r="AQ284">
        <v>1.422908286182298E-06</v>
      </c>
      <c r="AR284">
        <v>91.88205700752289</v>
      </c>
      <c r="AS284">
        <v>0</v>
      </c>
      <c r="AT284">
        <v>0</v>
      </c>
      <c r="AU284">
        <f>IF(AS284*$H$15&gt;=AW284,1.0,(AW284/(AW284-AS284*$H$15)))</f>
        <v>0</v>
      </c>
      <c r="AV284">
        <f>(AU284-1)*100</f>
        <v>0</v>
      </c>
      <c r="AW284">
        <f>MAX(0,($B$15+$C$15*BV284)/(1+$D$15*BV284)*BO284/(BQ284+273)*$E$15)</f>
        <v>0</v>
      </c>
      <c r="AX284">
        <f>$B$13*BW284+$C$13*BX284+$F$13*CI284*(1-CL284)</f>
        <v>0</v>
      </c>
      <c r="AY284">
        <f>AX284*AZ284</f>
        <v>0</v>
      </c>
      <c r="AZ284">
        <f>($B$13*$D$11+$C$13*$D$11+$F$13*((CV284+CN284)/MAX(CV284+CN284+CW284, 0.1)*$I$11+CW284/MAX(CV284+CN284+CW284, 0.1)*$J$11))/($B$13+$C$13+$F$13)</f>
        <v>0</v>
      </c>
      <c r="BA284">
        <f>($B$13*$K$11+$C$13*$K$11+$F$13*((CV284+CN284)/MAX(CV284+CN284+CW284, 0.1)*$P$11+CW284/MAX(CV284+CN284+CW284, 0.1)*$Q$11))/($B$13+$C$13+$F$13)</f>
        <v>0</v>
      </c>
      <c r="BB284">
        <v>6</v>
      </c>
      <c r="BC284">
        <v>0.5</v>
      </c>
      <c r="BD284" t="s">
        <v>358</v>
      </c>
      <c r="BE284">
        <v>2</v>
      </c>
      <c r="BF284" t="b">
        <v>1</v>
      </c>
      <c r="BG284">
        <v>1774682853.6</v>
      </c>
      <c r="BH284">
        <v>419.6074</v>
      </c>
      <c r="BI284">
        <v>420.0155</v>
      </c>
      <c r="BJ284">
        <v>21.50228</v>
      </c>
      <c r="BK284">
        <v>21.52402</v>
      </c>
      <c r="BL284">
        <v>419.9687</v>
      </c>
      <c r="BM284">
        <v>21.20503</v>
      </c>
      <c r="BN284">
        <v>500.0231</v>
      </c>
      <c r="BO284">
        <v>101.0227</v>
      </c>
      <c r="BP284">
        <v>0.10000928</v>
      </c>
      <c r="BQ284">
        <v>26.32597</v>
      </c>
      <c r="BR284">
        <v>26.81756</v>
      </c>
      <c r="BS284">
        <v>999.9</v>
      </c>
      <c r="BT284">
        <v>0</v>
      </c>
      <c r="BU284">
        <v>0</v>
      </c>
      <c r="BV284">
        <v>9995.810000000001</v>
      </c>
      <c r="BW284">
        <v>0</v>
      </c>
      <c r="BX284">
        <v>0.3833920000000001</v>
      </c>
      <c r="BY284">
        <v>-0.4081176999999999</v>
      </c>
      <c r="BZ284">
        <v>428.8281000000001</v>
      </c>
      <c r="CA284">
        <v>429.2549</v>
      </c>
      <c r="CB284">
        <v>-0.02173502</v>
      </c>
      <c r="CC284">
        <v>420.0155</v>
      </c>
      <c r="CD284">
        <v>21.52402</v>
      </c>
      <c r="CE284">
        <v>2.172216</v>
      </c>
      <c r="CF284">
        <v>2.174411</v>
      </c>
      <c r="CG284">
        <v>18.75887</v>
      </c>
      <c r="CH284">
        <v>18.77501</v>
      </c>
      <c r="CI284">
        <v>850.0037</v>
      </c>
      <c r="CJ284">
        <v>0</v>
      </c>
      <c r="CK284">
        <v>1</v>
      </c>
      <c r="CL284">
        <v>0</v>
      </c>
      <c r="CM284">
        <v>1.66217</v>
      </c>
      <c r="CN284">
        <v>0</v>
      </c>
      <c r="CO284">
        <v>45.9907</v>
      </c>
      <c r="CP284">
        <v>4348.333000000001</v>
      </c>
      <c r="CQ284">
        <v>36.062</v>
      </c>
      <c r="CR284">
        <v>38.39360000000001</v>
      </c>
      <c r="CS284">
        <v>37.26860000000001</v>
      </c>
      <c r="CT284">
        <v>37.062</v>
      </c>
      <c r="CU284">
        <v>36.5186</v>
      </c>
      <c r="CV284">
        <v>0</v>
      </c>
      <c r="CW284">
        <v>850.0039999999999</v>
      </c>
      <c r="CX284">
        <v>0</v>
      </c>
      <c r="CY284">
        <v>1774682855</v>
      </c>
      <c r="CZ284">
        <v>0</v>
      </c>
      <c r="DA284">
        <v>1774666326.5</v>
      </c>
      <c r="DB284" t="s">
        <v>359</v>
      </c>
      <c r="DC284">
        <v>1774666322</v>
      </c>
      <c r="DD284">
        <v>1774666326.5</v>
      </c>
      <c r="DE284">
        <v>2</v>
      </c>
      <c r="DF284">
        <v>0.343</v>
      </c>
      <c r="DG284">
        <v>-0.026</v>
      </c>
      <c r="DH284">
        <v>-0.36</v>
      </c>
      <c r="DI284">
        <v>0.298</v>
      </c>
      <c r="DJ284">
        <v>420</v>
      </c>
      <c r="DK284">
        <v>22</v>
      </c>
      <c r="DL284">
        <v>0.17</v>
      </c>
      <c r="DM284">
        <v>0.02</v>
      </c>
      <c r="DN284">
        <v>-0.38134915</v>
      </c>
      <c r="DO284">
        <v>-0.09382372232645325</v>
      </c>
      <c r="DP284">
        <v>0.02657895116022263</v>
      </c>
      <c r="DQ284">
        <v>1</v>
      </c>
      <c r="DR284">
        <v>-0.02152677</v>
      </c>
      <c r="DS284">
        <v>-0.01129970206378986</v>
      </c>
      <c r="DT284">
        <v>0.001780753022066788</v>
      </c>
      <c r="DU284">
        <v>1</v>
      </c>
      <c r="DV284">
        <v>2</v>
      </c>
      <c r="DW284">
        <v>2</v>
      </c>
      <c r="DX284" t="s">
        <v>360</v>
      </c>
      <c r="DY284">
        <v>3.13053</v>
      </c>
      <c r="DZ284">
        <v>2.80648</v>
      </c>
      <c r="EA284">
        <v>0.0997422</v>
      </c>
      <c r="EB284">
        <v>0.09946199999999999</v>
      </c>
      <c r="EC284">
        <v>0.105848</v>
      </c>
      <c r="ED284">
        <v>0.105608</v>
      </c>
      <c r="EE284">
        <v>21147.6</v>
      </c>
      <c r="EF284">
        <v>27417.9</v>
      </c>
      <c r="EG284">
        <v>26445.5</v>
      </c>
      <c r="EH284">
        <v>32999</v>
      </c>
      <c r="EI284">
        <v>34927.5</v>
      </c>
      <c r="EJ284">
        <v>40308.3</v>
      </c>
      <c r="EK284">
        <v>41093.4</v>
      </c>
      <c r="EL284">
        <v>46058.5</v>
      </c>
      <c r="EM284">
        <v>2.03475</v>
      </c>
      <c r="EN284">
        <v>1.99995</v>
      </c>
      <c r="EO284">
        <v>0.0895746</v>
      </c>
      <c r="EP284">
        <v>0</v>
      </c>
      <c r="EQ284">
        <v>25.3425</v>
      </c>
      <c r="ER284">
        <v>999.9</v>
      </c>
      <c r="ES284">
        <v>67.5</v>
      </c>
      <c r="ET284">
        <v>27.4</v>
      </c>
      <c r="EU284">
        <v>24.4832</v>
      </c>
      <c r="EV284">
        <v>60.8626</v>
      </c>
      <c r="EW284">
        <v>31.6066</v>
      </c>
      <c r="EX284">
        <v>1</v>
      </c>
      <c r="EY284">
        <v>0.294687</v>
      </c>
      <c r="EZ284">
        <v>0.333717</v>
      </c>
      <c r="FA284">
        <v>20.2825</v>
      </c>
      <c r="FB284">
        <v>5.19123</v>
      </c>
      <c r="FC284">
        <v>11.9441</v>
      </c>
      <c r="FD284">
        <v>4.9558</v>
      </c>
      <c r="FE284">
        <v>3.285</v>
      </c>
      <c r="FF284">
        <v>9999</v>
      </c>
      <c r="FG284">
        <v>9999</v>
      </c>
      <c r="FH284">
        <v>9999</v>
      </c>
      <c r="FI284">
        <v>999.9</v>
      </c>
      <c r="FJ284">
        <v>1.86127</v>
      </c>
      <c r="FK284">
        <v>1.86264</v>
      </c>
      <c r="FL284">
        <v>1.86005</v>
      </c>
      <c r="FM284">
        <v>1.85837</v>
      </c>
      <c r="FN284">
        <v>1.86214</v>
      </c>
      <c r="FO284">
        <v>1.85886</v>
      </c>
      <c r="FP284">
        <v>1.85791</v>
      </c>
      <c r="FQ284">
        <v>1.86081</v>
      </c>
      <c r="FR284">
        <v>0</v>
      </c>
      <c r="FS284">
        <v>0</v>
      </c>
      <c r="FT284">
        <v>0</v>
      </c>
      <c r="FU284">
        <v>4.5</v>
      </c>
      <c r="FV284" t="s">
        <v>361</v>
      </c>
      <c r="FW284" t="s">
        <v>362</v>
      </c>
      <c r="FX284" t="s">
        <v>363</v>
      </c>
      <c r="FY284" t="s">
        <v>364</v>
      </c>
      <c r="FZ284" t="s">
        <v>364</v>
      </c>
      <c r="GA284" t="s">
        <v>363</v>
      </c>
      <c r="GB284">
        <v>0</v>
      </c>
      <c r="GC284">
        <v>100</v>
      </c>
      <c r="GD284">
        <v>100</v>
      </c>
      <c r="GE284">
        <v>-0.361</v>
      </c>
      <c r="GF284">
        <v>0.2972</v>
      </c>
      <c r="GG284">
        <v>-1.589593225013521</v>
      </c>
      <c r="GH284">
        <v>0.00192992804097616</v>
      </c>
      <c r="GI284">
        <v>3.244687122451424E-06</v>
      </c>
      <c r="GJ284">
        <v>-2.087531120305573E-09</v>
      </c>
      <c r="GK284">
        <v>0.05776174702018427</v>
      </c>
      <c r="GL284">
        <v>0.005089068596103195</v>
      </c>
      <c r="GM284">
        <v>0.0003257216593697226</v>
      </c>
      <c r="GN284">
        <v>-1.562898368296355E-06</v>
      </c>
      <c r="GO284">
        <v>0</v>
      </c>
      <c r="GP284">
        <v>1257</v>
      </c>
      <c r="GQ284">
        <v>1</v>
      </c>
      <c r="GR284">
        <v>31</v>
      </c>
      <c r="GS284">
        <v>275.6</v>
      </c>
      <c r="GT284">
        <v>275.5</v>
      </c>
      <c r="GU284">
        <v>1.07788</v>
      </c>
      <c r="GV284">
        <v>2.40112</v>
      </c>
      <c r="GW284">
        <v>1.44775</v>
      </c>
      <c r="GX284">
        <v>2.20215</v>
      </c>
      <c r="GY284">
        <v>1.44653</v>
      </c>
      <c r="GZ284">
        <v>2.23755</v>
      </c>
      <c r="HA284">
        <v>33.2216</v>
      </c>
      <c r="HB284">
        <v>14.6749</v>
      </c>
      <c r="HC284">
        <v>18</v>
      </c>
      <c r="HD284">
        <v>531.971</v>
      </c>
      <c r="HE284">
        <v>522.908</v>
      </c>
      <c r="HF284">
        <v>24.9997</v>
      </c>
      <c r="HG284">
        <v>30.7536</v>
      </c>
      <c r="HH284">
        <v>30</v>
      </c>
      <c r="HI284">
        <v>31.1132</v>
      </c>
      <c r="HJ284">
        <v>31.1197</v>
      </c>
      <c r="HK284">
        <v>21.5591</v>
      </c>
      <c r="HL284">
        <v>20.3331</v>
      </c>
      <c r="HM284">
        <v>100</v>
      </c>
      <c r="HN284">
        <v>25</v>
      </c>
      <c r="HO284">
        <v>420</v>
      </c>
      <c r="HP284">
        <v>21.5</v>
      </c>
      <c r="HQ284">
        <v>103.137</v>
      </c>
      <c r="HR284">
        <v>102.018</v>
      </c>
    </row>
    <row r="285" spans="1:226">
      <c r="A285">
        <v>267</v>
      </c>
      <c r="B285">
        <v>1774682860.5</v>
      </c>
      <c r="C285">
        <v>1114.5</v>
      </c>
      <c r="D285" t="s">
        <v>896</v>
      </c>
      <c r="E285" t="s">
        <v>897</v>
      </c>
      <c r="F285">
        <v>5</v>
      </c>
      <c r="I285">
        <v>1774682857.6</v>
      </c>
      <c r="J285">
        <f>(K285)/1000</f>
        <v>0</v>
      </c>
      <c r="K285">
        <f>IF(BF285, AN285, AH285)</f>
        <v>0</v>
      </c>
      <c r="L285">
        <f>IF(BF285, AI285, AG285)</f>
        <v>0</v>
      </c>
      <c r="M285">
        <f>BH285 - IF(AU285&gt;1, L285*BB285*100.0/(AW285), 0)</f>
        <v>0</v>
      </c>
      <c r="N285">
        <f>((T285-J285/2)*M285-L285)/(T285+J285/2)</f>
        <v>0</v>
      </c>
      <c r="O285">
        <f>N285*(BO285+BP285)/1000.0</f>
        <v>0</v>
      </c>
      <c r="P285">
        <f>(BH285 - IF(AU285&gt;1, L285*BB285*100.0/(AW285), 0))*(BO285+BP285)/1000.0</f>
        <v>0</v>
      </c>
      <c r="Q285">
        <f>2.0/((1/S285-1/R285)+SIGN(S285)*SQRT((1/S285-1/R285)*(1/S285-1/R285) + 4*BC285/((BC285+1)*(BC285+1))*(2*1/S285*1/R285-1/R285*1/R285)))</f>
        <v>0</v>
      </c>
      <c r="R285">
        <f>IF(LEFT(BD285,1)&lt;&gt;"0",IF(LEFT(BD285,1)="1",3.0,BE285),$D$5+$E$5*(BV285*BO285/($K$5*1000))+$F$5*(BV285*BO285/($K$5*1000))*MAX(MIN(BB285,$J$5),$I$5)*MAX(MIN(BB285,$J$5),$I$5)+$G$5*MAX(MIN(BB285,$J$5),$I$5)*(BV285*BO285/($K$5*1000))+$H$5*(BV285*BO285/($K$5*1000))*(BV285*BO285/($K$5*1000)))</f>
        <v>0</v>
      </c>
      <c r="S285">
        <f>J285*(1000-(1000*0.61365*exp(17.502*W285/(240.97+W285))/(BO285+BP285)+BJ285)/2)/(1000*0.61365*exp(17.502*W285/(240.97+W285))/(BO285+BP285)-BJ285)</f>
        <v>0</v>
      </c>
      <c r="T285">
        <f>1/((BC285+1)/(Q285/1.6)+1/(R285/1.37)) + BC285/((BC285+1)/(Q285/1.6) + BC285/(R285/1.37))</f>
        <v>0</v>
      </c>
      <c r="U285">
        <f>(AX285*BA285)</f>
        <v>0</v>
      </c>
      <c r="V285">
        <f>(BQ285+(U285+2*0.95*5.67E-8*(((BQ285+$B$9)+273)^4-(BQ285+273)^4)-44100*J285)/(1.84*29.3*R285+8*0.95*5.67E-8*(BQ285+273)^3))</f>
        <v>0</v>
      </c>
      <c r="W285">
        <f>($C$9*BR285+$D$9*BS285+$E$9*V285)</f>
        <v>0</v>
      </c>
      <c r="X285">
        <f>0.61365*exp(17.502*W285/(240.97+W285))</f>
        <v>0</v>
      </c>
      <c r="Y285">
        <f>(Z285/AA285*100)</f>
        <v>0</v>
      </c>
      <c r="Z285">
        <f>BJ285*(BO285+BP285)/1000</f>
        <v>0</v>
      </c>
      <c r="AA285">
        <f>0.61365*exp(17.502*BQ285/(240.97+BQ285))</f>
        <v>0</v>
      </c>
      <c r="AB285">
        <f>(X285-BJ285*(BO285+BP285)/1000)</f>
        <v>0</v>
      </c>
      <c r="AC285">
        <f>(-J285*44100)</f>
        <v>0</v>
      </c>
      <c r="AD285">
        <f>2*29.3*R285*0.92*(BQ285-W285)</f>
        <v>0</v>
      </c>
      <c r="AE285">
        <f>2*0.95*5.67E-8*(((BQ285+$B$9)+273)^4-(W285+273)^4)</f>
        <v>0</v>
      </c>
      <c r="AF285">
        <f>U285+AE285+AC285+AD285</f>
        <v>0</v>
      </c>
      <c r="AG285">
        <f>BN285*AU285*(BI285-BH285*(1000-AU285*BK285)/(1000-AU285*BJ285))/(100*BB285)</f>
        <v>0</v>
      </c>
      <c r="AH285">
        <f>1000*BN285*AU285*(BJ285-BK285)/(100*BB285*(1000-AU285*BJ285))</f>
        <v>0</v>
      </c>
      <c r="AI285">
        <f>(AJ285 - AK285 - BO285*1E3/(8.314*(BQ285+273.15)) * AM285/BN285 * AL285) * BN285/(100*BB285) * (1000 - BK285)/1000</f>
        <v>0</v>
      </c>
      <c r="AJ285">
        <v>429.2422012078051</v>
      </c>
      <c r="AK285">
        <v>428.8218363636364</v>
      </c>
      <c r="AL285">
        <v>1.053292592100745E-05</v>
      </c>
      <c r="AM285">
        <v>61.35787655002243</v>
      </c>
      <c r="AN285">
        <f>(AP285 - AO285 + BO285*1E3/(8.314*(BQ285+273.15)) * AR285/BN285 * AQ285) * BN285/(100*BB285) * 1000/(1000 - AP285)</f>
        <v>0</v>
      </c>
      <c r="AO285">
        <v>21.52298834992928</v>
      </c>
      <c r="AP285">
        <v>21.50286503496505</v>
      </c>
      <c r="AQ285">
        <v>-4.969320475146167E-07</v>
      </c>
      <c r="AR285">
        <v>91.88205700752289</v>
      </c>
      <c r="AS285">
        <v>0</v>
      </c>
      <c r="AT285">
        <v>0</v>
      </c>
      <c r="AU285">
        <f>IF(AS285*$H$15&gt;=AW285,1.0,(AW285/(AW285-AS285*$H$15)))</f>
        <v>0</v>
      </c>
      <c r="AV285">
        <f>(AU285-1)*100</f>
        <v>0</v>
      </c>
      <c r="AW285">
        <f>MAX(0,($B$15+$C$15*BV285)/(1+$D$15*BV285)*BO285/(BQ285+273)*$E$15)</f>
        <v>0</v>
      </c>
      <c r="AX285">
        <f>$B$13*BW285+$C$13*BX285+$F$13*CI285*(1-CL285)</f>
        <v>0</v>
      </c>
      <c r="AY285">
        <f>AX285*AZ285</f>
        <v>0</v>
      </c>
      <c r="AZ285">
        <f>($B$13*$D$11+$C$13*$D$11+$F$13*((CV285+CN285)/MAX(CV285+CN285+CW285, 0.1)*$I$11+CW285/MAX(CV285+CN285+CW285, 0.1)*$J$11))/($B$13+$C$13+$F$13)</f>
        <v>0</v>
      </c>
      <c r="BA285">
        <f>($B$13*$K$11+$C$13*$K$11+$F$13*((CV285+CN285)/MAX(CV285+CN285+CW285, 0.1)*$P$11+CW285/MAX(CV285+CN285+CW285, 0.1)*$Q$11))/($B$13+$C$13+$F$13)</f>
        <v>0</v>
      </c>
      <c r="BB285">
        <v>6</v>
      </c>
      <c r="BC285">
        <v>0.5</v>
      </c>
      <c r="BD285" t="s">
        <v>358</v>
      </c>
      <c r="BE285">
        <v>2</v>
      </c>
      <c r="BF285" t="b">
        <v>1</v>
      </c>
      <c r="BG285">
        <v>1774682857.6</v>
      </c>
      <c r="BH285">
        <v>419.5853999999999</v>
      </c>
      <c r="BI285">
        <v>420.0078</v>
      </c>
      <c r="BJ285">
        <v>21.50265</v>
      </c>
      <c r="BK285">
        <v>21.52341</v>
      </c>
      <c r="BL285">
        <v>419.9469</v>
      </c>
      <c r="BM285">
        <v>21.2054</v>
      </c>
      <c r="BN285">
        <v>500.0366</v>
      </c>
      <c r="BO285">
        <v>101.0231</v>
      </c>
      <c r="BP285">
        <v>0.09990821</v>
      </c>
      <c r="BQ285">
        <v>26.32074</v>
      </c>
      <c r="BR285">
        <v>26.81174</v>
      </c>
      <c r="BS285">
        <v>999.9</v>
      </c>
      <c r="BT285">
        <v>0</v>
      </c>
      <c r="BU285">
        <v>0</v>
      </c>
      <c r="BV285">
        <v>10016.127</v>
      </c>
      <c r="BW285">
        <v>0</v>
      </c>
      <c r="BX285">
        <v>0.3833920000000001</v>
      </c>
      <c r="BY285">
        <v>-0.4223998</v>
      </c>
      <c r="BZ285">
        <v>428.8057</v>
      </c>
      <c r="CA285">
        <v>429.2465</v>
      </c>
      <c r="CB285">
        <v>-0.020776</v>
      </c>
      <c r="CC285">
        <v>420.0078</v>
      </c>
      <c r="CD285">
        <v>21.52341</v>
      </c>
      <c r="CE285">
        <v>2.172262</v>
      </c>
      <c r="CF285">
        <v>2.174361</v>
      </c>
      <c r="CG285">
        <v>18.75921</v>
      </c>
      <c r="CH285">
        <v>18.77466</v>
      </c>
      <c r="CI285">
        <v>850.008</v>
      </c>
      <c r="CJ285">
        <v>0</v>
      </c>
      <c r="CK285">
        <v>1</v>
      </c>
      <c r="CL285">
        <v>0</v>
      </c>
      <c r="CM285">
        <v>1.74616</v>
      </c>
      <c r="CN285">
        <v>0</v>
      </c>
      <c r="CO285">
        <v>46.24914</v>
      </c>
      <c r="CP285">
        <v>4348.357</v>
      </c>
      <c r="CQ285">
        <v>36.0186</v>
      </c>
      <c r="CR285">
        <v>38.375</v>
      </c>
      <c r="CS285">
        <v>37.25</v>
      </c>
      <c r="CT285">
        <v>37.062</v>
      </c>
      <c r="CU285">
        <v>36.5</v>
      </c>
      <c r="CV285">
        <v>0</v>
      </c>
      <c r="CW285">
        <v>850.0069999999999</v>
      </c>
      <c r="CX285">
        <v>0</v>
      </c>
      <c r="CY285">
        <v>1774682858.6</v>
      </c>
      <c r="CZ285">
        <v>0</v>
      </c>
      <c r="DA285">
        <v>1774666326.5</v>
      </c>
      <c r="DB285" t="s">
        <v>359</v>
      </c>
      <c r="DC285">
        <v>1774666322</v>
      </c>
      <c r="DD285">
        <v>1774666326.5</v>
      </c>
      <c r="DE285">
        <v>2</v>
      </c>
      <c r="DF285">
        <v>0.343</v>
      </c>
      <c r="DG285">
        <v>-0.026</v>
      </c>
      <c r="DH285">
        <v>-0.36</v>
      </c>
      <c r="DI285">
        <v>0.298</v>
      </c>
      <c r="DJ285">
        <v>420</v>
      </c>
      <c r="DK285">
        <v>22</v>
      </c>
      <c r="DL285">
        <v>0.17</v>
      </c>
      <c r="DM285">
        <v>0.02</v>
      </c>
      <c r="DN285">
        <v>-0.3890388292682927</v>
      </c>
      <c r="DO285">
        <v>-0.210313944250871</v>
      </c>
      <c r="DP285">
        <v>0.02773271842805669</v>
      </c>
      <c r="DQ285">
        <v>0</v>
      </c>
      <c r="DR285">
        <v>-0.02164543658536585</v>
      </c>
      <c r="DS285">
        <v>-0.001577349825784007</v>
      </c>
      <c r="DT285">
        <v>0.001634946082463868</v>
      </c>
      <c r="DU285">
        <v>1</v>
      </c>
      <c r="DV285">
        <v>1</v>
      </c>
      <c r="DW285">
        <v>2</v>
      </c>
      <c r="DX285" t="s">
        <v>367</v>
      </c>
      <c r="DY285">
        <v>3.13048</v>
      </c>
      <c r="DZ285">
        <v>2.8066</v>
      </c>
      <c r="EA285">
        <v>0.0997464</v>
      </c>
      <c r="EB285">
        <v>0.0994637</v>
      </c>
      <c r="EC285">
        <v>0.105849</v>
      </c>
      <c r="ED285">
        <v>0.105614</v>
      </c>
      <c r="EE285">
        <v>21147.6</v>
      </c>
      <c r="EF285">
        <v>27417.8</v>
      </c>
      <c r="EG285">
        <v>26445.6</v>
      </c>
      <c r="EH285">
        <v>32999</v>
      </c>
      <c r="EI285">
        <v>34927.7</v>
      </c>
      <c r="EJ285">
        <v>40308.2</v>
      </c>
      <c r="EK285">
        <v>41093.7</v>
      </c>
      <c r="EL285">
        <v>46058.7</v>
      </c>
      <c r="EM285">
        <v>2.03447</v>
      </c>
      <c r="EN285">
        <v>1.99982</v>
      </c>
      <c r="EO285">
        <v>0.08998440000000001</v>
      </c>
      <c r="EP285">
        <v>0</v>
      </c>
      <c r="EQ285">
        <v>25.3384</v>
      </c>
      <c r="ER285">
        <v>999.9</v>
      </c>
      <c r="ES285">
        <v>67.5</v>
      </c>
      <c r="ET285">
        <v>27.4</v>
      </c>
      <c r="EU285">
        <v>24.4839</v>
      </c>
      <c r="EV285">
        <v>61.0626</v>
      </c>
      <c r="EW285">
        <v>31.5345</v>
      </c>
      <c r="EX285">
        <v>1</v>
      </c>
      <c r="EY285">
        <v>0.294858</v>
      </c>
      <c r="EZ285">
        <v>0.332568</v>
      </c>
      <c r="FA285">
        <v>20.2825</v>
      </c>
      <c r="FB285">
        <v>5.19048</v>
      </c>
      <c r="FC285">
        <v>11.9441</v>
      </c>
      <c r="FD285">
        <v>4.95575</v>
      </c>
      <c r="FE285">
        <v>3.285</v>
      </c>
      <c r="FF285">
        <v>9999</v>
      </c>
      <c r="FG285">
        <v>9999</v>
      </c>
      <c r="FH285">
        <v>9999</v>
      </c>
      <c r="FI285">
        <v>999.9</v>
      </c>
      <c r="FJ285">
        <v>1.86127</v>
      </c>
      <c r="FK285">
        <v>1.86264</v>
      </c>
      <c r="FL285">
        <v>1.86005</v>
      </c>
      <c r="FM285">
        <v>1.85837</v>
      </c>
      <c r="FN285">
        <v>1.86215</v>
      </c>
      <c r="FO285">
        <v>1.85886</v>
      </c>
      <c r="FP285">
        <v>1.85791</v>
      </c>
      <c r="FQ285">
        <v>1.8608</v>
      </c>
      <c r="FR285">
        <v>0</v>
      </c>
      <c r="FS285">
        <v>0</v>
      </c>
      <c r="FT285">
        <v>0</v>
      </c>
      <c r="FU285">
        <v>4.5</v>
      </c>
      <c r="FV285" t="s">
        <v>361</v>
      </c>
      <c r="FW285" t="s">
        <v>362</v>
      </c>
      <c r="FX285" t="s">
        <v>363</v>
      </c>
      <c r="FY285" t="s">
        <v>364</v>
      </c>
      <c r="FZ285" t="s">
        <v>364</v>
      </c>
      <c r="GA285" t="s">
        <v>363</v>
      </c>
      <c r="GB285">
        <v>0</v>
      </c>
      <c r="GC285">
        <v>100</v>
      </c>
      <c r="GD285">
        <v>100</v>
      </c>
      <c r="GE285">
        <v>-0.361</v>
      </c>
      <c r="GF285">
        <v>0.2972</v>
      </c>
      <c r="GG285">
        <v>-1.589593225013521</v>
      </c>
      <c r="GH285">
        <v>0.00192992804097616</v>
      </c>
      <c r="GI285">
        <v>3.244687122451424E-06</v>
      </c>
      <c r="GJ285">
        <v>-2.087531120305573E-09</v>
      </c>
      <c r="GK285">
        <v>0.05776174702018427</v>
      </c>
      <c r="GL285">
        <v>0.005089068596103195</v>
      </c>
      <c r="GM285">
        <v>0.0003257216593697226</v>
      </c>
      <c r="GN285">
        <v>-1.562898368296355E-06</v>
      </c>
      <c r="GO285">
        <v>0</v>
      </c>
      <c r="GP285">
        <v>1257</v>
      </c>
      <c r="GQ285">
        <v>1</v>
      </c>
      <c r="GR285">
        <v>31</v>
      </c>
      <c r="GS285">
        <v>275.6</v>
      </c>
      <c r="GT285">
        <v>275.6</v>
      </c>
      <c r="GU285">
        <v>1.07788</v>
      </c>
      <c r="GV285">
        <v>2.3999</v>
      </c>
      <c r="GW285">
        <v>1.44775</v>
      </c>
      <c r="GX285">
        <v>2.20215</v>
      </c>
      <c r="GY285">
        <v>1.44653</v>
      </c>
      <c r="GZ285">
        <v>2.30347</v>
      </c>
      <c r="HA285">
        <v>33.2216</v>
      </c>
      <c r="HB285">
        <v>14.6749</v>
      </c>
      <c r="HC285">
        <v>18</v>
      </c>
      <c r="HD285">
        <v>531.797</v>
      </c>
      <c r="HE285">
        <v>522.823</v>
      </c>
      <c r="HF285">
        <v>24.9996</v>
      </c>
      <c r="HG285">
        <v>30.7546</v>
      </c>
      <c r="HH285">
        <v>30.0001</v>
      </c>
      <c r="HI285">
        <v>31.1132</v>
      </c>
      <c r="HJ285">
        <v>31.1197</v>
      </c>
      <c r="HK285">
        <v>21.5593</v>
      </c>
      <c r="HL285">
        <v>20.3331</v>
      </c>
      <c r="HM285">
        <v>100</v>
      </c>
      <c r="HN285">
        <v>25</v>
      </c>
      <c r="HO285">
        <v>420</v>
      </c>
      <c r="HP285">
        <v>21.5</v>
      </c>
      <c r="HQ285">
        <v>103.137</v>
      </c>
      <c r="HR285">
        <v>102.018</v>
      </c>
    </row>
    <row r="286" spans="1:226">
      <c r="A286">
        <v>268</v>
      </c>
      <c r="B286">
        <v>1774682864.5</v>
      </c>
      <c r="C286">
        <v>1118.5</v>
      </c>
      <c r="D286" t="s">
        <v>898</v>
      </c>
      <c r="E286" t="s">
        <v>899</v>
      </c>
      <c r="F286">
        <v>5</v>
      </c>
      <c r="I286">
        <v>1774682861.6</v>
      </c>
      <c r="J286">
        <f>(K286)/1000</f>
        <v>0</v>
      </c>
      <c r="K286">
        <f>IF(BF286, AN286, AH286)</f>
        <v>0</v>
      </c>
      <c r="L286">
        <f>IF(BF286, AI286, AG286)</f>
        <v>0</v>
      </c>
      <c r="M286">
        <f>BH286 - IF(AU286&gt;1, L286*BB286*100.0/(AW286), 0)</f>
        <v>0</v>
      </c>
      <c r="N286">
        <f>((T286-J286/2)*M286-L286)/(T286+J286/2)</f>
        <v>0</v>
      </c>
      <c r="O286">
        <f>N286*(BO286+BP286)/1000.0</f>
        <v>0</v>
      </c>
      <c r="P286">
        <f>(BH286 - IF(AU286&gt;1, L286*BB286*100.0/(AW286), 0))*(BO286+BP286)/1000.0</f>
        <v>0</v>
      </c>
      <c r="Q286">
        <f>2.0/((1/S286-1/R286)+SIGN(S286)*SQRT((1/S286-1/R286)*(1/S286-1/R286) + 4*BC286/((BC286+1)*(BC286+1))*(2*1/S286*1/R286-1/R286*1/R286)))</f>
        <v>0</v>
      </c>
      <c r="R286">
        <f>IF(LEFT(BD286,1)&lt;&gt;"0",IF(LEFT(BD286,1)="1",3.0,BE286),$D$5+$E$5*(BV286*BO286/($K$5*1000))+$F$5*(BV286*BO286/($K$5*1000))*MAX(MIN(BB286,$J$5),$I$5)*MAX(MIN(BB286,$J$5),$I$5)+$G$5*MAX(MIN(BB286,$J$5),$I$5)*(BV286*BO286/($K$5*1000))+$H$5*(BV286*BO286/($K$5*1000))*(BV286*BO286/($K$5*1000)))</f>
        <v>0</v>
      </c>
      <c r="S286">
        <f>J286*(1000-(1000*0.61365*exp(17.502*W286/(240.97+W286))/(BO286+BP286)+BJ286)/2)/(1000*0.61365*exp(17.502*W286/(240.97+W286))/(BO286+BP286)-BJ286)</f>
        <v>0</v>
      </c>
      <c r="T286">
        <f>1/((BC286+1)/(Q286/1.6)+1/(R286/1.37)) + BC286/((BC286+1)/(Q286/1.6) + BC286/(R286/1.37))</f>
        <v>0</v>
      </c>
      <c r="U286">
        <f>(AX286*BA286)</f>
        <v>0</v>
      </c>
      <c r="V286">
        <f>(BQ286+(U286+2*0.95*5.67E-8*(((BQ286+$B$9)+273)^4-(BQ286+273)^4)-44100*J286)/(1.84*29.3*R286+8*0.95*5.67E-8*(BQ286+273)^3))</f>
        <v>0</v>
      </c>
      <c r="W286">
        <f>($C$9*BR286+$D$9*BS286+$E$9*V286)</f>
        <v>0</v>
      </c>
      <c r="X286">
        <f>0.61365*exp(17.502*W286/(240.97+W286))</f>
        <v>0</v>
      </c>
      <c r="Y286">
        <f>(Z286/AA286*100)</f>
        <v>0</v>
      </c>
      <c r="Z286">
        <f>BJ286*(BO286+BP286)/1000</f>
        <v>0</v>
      </c>
      <c r="AA286">
        <f>0.61365*exp(17.502*BQ286/(240.97+BQ286))</f>
        <v>0</v>
      </c>
      <c r="AB286">
        <f>(X286-BJ286*(BO286+BP286)/1000)</f>
        <v>0</v>
      </c>
      <c r="AC286">
        <f>(-J286*44100)</f>
        <v>0</v>
      </c>
      <c r="AD286">
        <f>2*29.3*R286*0.92*(BQ286-W286)</f>
        <v>0</v>
      </c>
      <c r="AE286">
        <f>2*0.95*5.67E-8*(((BQ286+$B$9)+273)^4-(W286+273)^4)</f>
        <v>0</v>
      </c>
      <c r="AF286">
        <f>U286+AE286+AC286+AD286</f>
        <v>0</v>
      </c>
      <c r="AG286">
        <f>BN286*AU286*(BI286-BH286*(1000-AU286*BK286)/(1000-AU286*BJ286))/(100*BB286)</f>
        <v>0</v>
      </c>
      <c r="AH286">
        <f>1000*BN286*AU286*(BJ286-BK286)/(100*BB286*(1000-AU286*BJ286))</f>
        <v>0</v>
      </c>
      <c r="AI286">
        <f>(AJ286 - AK286 - BO286*1E3/(8.314*(BQ286+273.15)) * AM286/BN286 * AL286) * BN286/(100*BB286) * (1000 - BK286)/1000</f>
        <v>0</v>
      </c>
      <c r="AJ286">
        <v>429.2419291606507</v>
      </c>
      <c r="AK286">
        <v>428.839412121212</v>
      </c>
      <c r="AL286">
        <v>5.939183026593979E-06</v>
      </c>
      <c r="AM286">
        <v>61.35787655002243</v>
      </c>
      <c r="AN286">
        <f>(AP286 - AO286 + BO286*1E3/(8.314*(BQ286+273.15)) * AR286/BN286 * AQ286) * BN286/(100*BB286) * 1000/(1000 - AP286)</f>
        <v>0</v>
      </c>
      <c r="AO286">
        <v>21.52486758956763</v>
      </c>
      <c r="AP286">
        <v>21.50449510489512</v>
      </c>
      <c r="AQ286">
        <v>8.082896653183233E-07</v>
      </c>
      <c r="AR286">
        <v>91.88205700752289</v>
      </c>
      <c r="AS286">
        <v>0</v>
      </c>
      <c r="AT286">
        <v>0</v>
      </c>
      <c r="AU286">
        <f>IF(AS286*$H$15&gt;=AW286,1.0,(AW286/(AW286-AS286*$H$15)))</f>
        <v>0</v>
      </c>
      <c r="AV286">
        <f>(AU286-1)*100</f>
        <v>0</v>
      </c>
      <c r="AW286">
        <f>MAX(0,($B$15+$C$15*BV286)/(1+$D$15*BV286)*BO286/(BQ286+273)*$E$15)</f>
        <v>0</v>
      </c>
      <c r="AX286">
        <f>$B$13*BW286+$C$13*BX286+$F$13*CI286*(1-CL286)</f>
        <v>0</v>
      </c>
      <c r="AY286">
        <f>AX286*AZ286</f>
        <v>0</v>
      </c>
      <c r="AZ286">
        <f>($B$13*$D$11+$C$13*$D$11+$F$13*((CV286+CN286)/MAX(CV286+CN286+CW286, 0.1)*$I$11+CW286/MAX(CV286+CN286+CW286, 0.1)*$J$11))/($B$13+$C$13+$F$13)</f>
        <v>0</v>
      </c>
      <c r="BA286">
        <f>($B$13*$K$11+$C$13*$K$11+$F$13*((CV286+CN286)/MAX(CV286+CN286+CW286, 0.1)*$P$11+CW286/MAX(CV286+CN286+CW286, 0.1)*$Q$11))/($B$13+$C$13+$F$13)</f>
        <v>0</v>
      </c>
      <c r="BB286">
        <v>6</v>
      </c>
      <c r="BC286">
        <v>0.5</v>
      </c>
      <c r="BD286" t="s">
        <v>358</v>
      </c>
      <c r="BE286">
        <v>2</v>
      </c>
      <c r="BF286" t="b">
        <v>1</v>
      </c>
      <c r="BG286">
        <v>1774682861.6</v>
      </c>
      <c r="BH286">
        <v>419.6034000000001</v>
      </c>
      <c r="BI286">
        <v>419.9997</v>
      </c>
      <c r="BJ286">
        <v>21.50363</v>
      </c>
      <c r="BK286">
        <v>21.52459</v>
      </c>
      <c r="BL286">
        <v>419.9649000000001</v>
      </c>
      <c r="BM286">
        <v>21.20637</v>
      </c>
      <c r="BN286">
        <v>500.0676999999999</v>
      </c>
      <c r="BO286">
        <v>101.0224</v>
      </c>
      <c r="BP286">
        <v>0.10013731</v>
      </c>
      <c r="BQ286">
        <v>26.31708</v>
      </c>
      <c r="BR286">
        <v>26.81114</v>
      </c>
      <c r="BS286">
        <v>999.9</v>
      </c>
      <c r="BT286">
        <v>0</v>
      </c>
      <c r="BU286">
        <v>0</v>
      </c>
      <c r="BV286">
        <v>9990.433999999999</v>
      </c>
      <c r="BW286">
        <v>0</v>
      </c>
      <c r="BX286">
        <v>0.3833920000000001</v>
      </c>
      <c r="BY286">
        <v>-0.3963317</v>
      </c>
      <c r="BZ286">
        <v>428.8247</v>
      </c>
      <c r="CA286">
        <v>429.239</v>
      </c>
      <c r="CB286">
        <v>-0.02095567</v>
      </c>
      <c r="CC286">
        <v>419.9997</v>
      </c>
      <c r="CD286">
        <v>21.52459</v>
      </c>
      <c r="CE286">
        <v>2.172345</v>
      </c>
      <c r="CF286">
        <v>2.174465</v>
      </c>
      <c r="CG286">
        <v>18.75983</v>
      </c>
      <c r="CH286">
        <v>18.77542</v>
      </c>
      <c r="CI286">
        <v>850.0002999999999</v>
      </c>
      <c r="CJ286">
        <v>0</v>
      </c>
      <c r="CK286">
        <v>1</v>
      </c>
      <c r="CL286">
        <v>0</v>
      </c>
      <c r="CM286">
        <v>1.8009</v>
      </c>
      <c r="CN286">
        <v>0</v>
      </c>
      <c r="CO286">
        <v>46.04737</v>
      </c>
      <c r="CP286">
        <v>4348.317999999999</v>
      </c>
      <c r="CQ286">
        <v>36</v>
      </c>
      <c r="CR286">
        <v>38.375</v>
      </c>
      <c r="CS286">
        <v>37.2437</v>
      </c>
      <c r="CT286">
        <v>37.062</v>
      </c>
      <c r="CU286">
        <v>36.5</v>
      </c>
      <c r="CV286">
        <v>0</v>
      </c>
      <c r="CW286">
        <v>850.001</v>
      </c>
      <c r="CX286">
        <v>0</v>
      </c>
      <c r="CY286">
        <v>1774682862.8</v>
      </c>
      <c r="CZ286">
        <v>0</v>
      </c>
      <c r="DA286">
        <v>1774666326.5</v>
      </c>
      <c r="DB286" t="s">
        <v>359</v>
      </c>
      <c r="DC286">
        <v>1774666322</v>
      </c>
      <c r="DD286">
        <v>1774666326.5</v>
      </c>
      <c r="DE286">
        <v>2</v>
      </c>
      <c r="DF286">
        <v>0.343</v>
      </c>
      <c r="DG286">
        <v>-0.026</v>
      </c>
      <c r="DH286">
        <v>-0.36</v>
      </c>
      <c r="DI286">
        <v>0.298</v>
      </c>
      <c r="DJ286">
        <v>420</v>
      </c>
      <c r="DK286">
        <v>22</v>
      </c>
      <c r="DL286">
        <v>0.17</v>
      </c>
      <c r="DM286">
        <v>0.02</v>
      </c>
      <c r="DN286">
        <v>-0.3946655</v>
      </c>
      <c r="DO286">
        <v>-0.1386785741088176</v>
      </c>
      <c r="DP286">
        <v>0.02712811111835839</v>
      </c>
      <c r="DQ286">
        <v>0</v>
      </c>
      <c r="DR286">
        <v>-0.0220054225</v>
      </c>
      <c r="DS286">
        <v>0.01017006641651035</v>
      </c>
      <c r="DT286">
        <v>0.001345121177159794</v>
      </c>
      <c r="DU286">
        <v>1</v>
      </c>
      <c r="DV286">
        <v>1</v>
      </c>
      <c r="DW286">
        <v>2</v>
      </c>
      <c r="DX286" t="s">
        <v>367</v>
      </c>
      <c r="DY286">
        <v>3.1305</v>
      </c>
      <c r="DZ286">
        <v>2.80633</v>
      </c>
      <c r="EA286">
        <v>0.0997478</v>
      </c>
      <c r="EB286">
        <v>0.09946199999999999</v>
      </c>
      <c r="EC286">
        <v>0.105855</v>
      </c>
      <c r="ED286">
        <v>0.105612</v>
      </c>
      <c r="EE286">
        <v>21147.8</v>
      </c>
      <c r="EF286">
        <v>27418.3</v>
      </c>
      <c r="EG286">
        <v>26445.9</v>
      </c>
      <c r="EH286">
        <v>32999.5</v>
      </c>
      <c r="EI286">
        <v>34927.9</v>
      </c>
      <c r="EJ286">
        <v>40308.9</v>
      </c>
      <c r="EK286">
        <v>41094.1</v>
      </c>
      <c r="EL286">
        <v>46059.4</v>
      </c>
      <c r="EM286">
        <v>2.0347</v>
      </c>
      <c r="EN286">
        <v>1.99982</v>
      </c>
      <c r="EO286">
        <v>0.08992849999999999</v>
      </c>
      <c r="EP286">
        <v>0</v>
      </c>
      <c r="EQ286">
        <v>25.335</v>
      </c>
      <c r="ER286">
        <v>999.9</v>
      </c>
      <c r="ES286">
        <v>67.5</v>
      </c>
      <c r="ET286">
        <v>27.4</v>
      </c>
      <c r="EU286">
        <v>24.483</v>
      </c>
      <c r="EV286">
        <v>60.6926</v>
      </c>
      <c r="EW286">
        <v>31.4864</v>
      </c>
      <c r="EX286">
        <v>1</v>
      </c>
      <c r="EY286">
        <v>0.294812</v>
      </c>
      <c r="EZ286">
        <v>0.331351</v>
      </c>
      <c r="FA286">
        <v>20.2824</v>
      </c>
      <c r="FB286">
        <v>5.19048</v>
      </c>
      <c r="FC286">
        <v>11.9441</v>
      </c>
      <c r="FD286">
        <v>4.9558</v>
      </c>
      <c r="FE286">
        <v>3.285</v>
      </c>
      <c r="FF286">
        <v>9999</v>
      </c>
      <c r="FG286">
        <v>9999</v>
      </c>
      <c r="FH286">
        <v>9999</v>
      </c>
      <c r="FI286">
        <v>999.9</v>
      </c>
      <c r="FJ286">
        <v>1.86127</v>
      </c>
      <c r="FK286">
        <v>1.86264</v>
      </c>
      <c r="FL286">
        <v>1.86005</v>
      </c>
      <c r="FM286">
        <v>1.85837</v>
      </c>
      <c r="FN286">
        <v>1.86218</v>
      </c>
      <c r="FO286">
        <v>1.85887</v>
      </c>
      <c r="FP286">
        <v>1.85791</v>
      </c>
      <c r="FQ286">
        <v>1.86081</v>
      </c>
      <c r="FR286">
        <v>0</v>
      </c>
      <c r="FS286">
        <v>0</v>
      </c>
      <c r="FT286">
        <v>0</v>
      </c>
      <c r="FU286">
        <v>4.5</v>
      </c>
      <c r="FV286" t="s">
        <v>361</v>
      </c>
      <c r="FW286" t="s">
        <v>362</v>
      </c>
      <c r="FX286" t="s">
        <v>363</v>
      </c>
      <c r="FY286" t="s">
        <v>364</v>
      </c>
      <c r="FZ286" t="s">
        <v>364</v>
      </c>
      <c r="GA286" t="s">
        <v>363</v>
      </c>
      <c r="GB286">
        <v>0</v>
      </c>
      <c r="GC286">
        <v>100</v>
      </c>
      <c r="GD286">
        <v>100</v>
      </c>
      <c r="GE286">
        <v>-0.362</v>
      </c>
      <c r="GF286">
        <v>0.2973</v>
      </c>
      <c r="GG286">
        <v>-1.589593225013521</v>
      </c>
      <c r="GH286">
        <v>0.00192992804097616</v>
      </c>
      <c r="GI286">
        <v>3.244687122451424E-06</v>
      </c>
      <c r="GJ286">
        <v>-2.087531120305573E-09</v>
      </c>
      <c r="GK286">
        <v>0.05776174702018427</v>
      </c>
      <c r="GL286">
        <v>0.005089068596103195</v>
      </c>
      <c r="GM286">
        <v>0.0003257216593697226</v>
      </c>
      <c r="GN286">
        <v>-1.562898368296355E-06</v>
      </c>
      <c r="GO286">
        <v>0</v>
      </c>
      <c r="GP286">
        <v>1257</v>
      </c>
      <c r="GQ286">
        <v>1</v>
      </c>
      <c r="GR286">
        <v>31</v>
      </c>
      <c r="GS286">
        <v>275.7</v>
      </c>
      <c r="GT286">
        <v>275.6</v>
      </c>
      <c r="GU286">
        <v>1.07788</v>
      </c>
      <c r="GV286">
        <v>2.39502</v>
      </c>
      <c r="GW286">
        <v>1.44775</v>
      </c>
      <c r="GX286">
        <v>2.20337</v>
      </c>
      <c r="GY286">
        <v>1.44653</v>
      </c>
      <c r="GZ286">
        <v>2.33887</v>
      </c>
      <c r="HA286">
        <v>33.2216</v>
      </c>
      <c r="HB286">
        <v>14.6749</v>
      </c>
      <c r="HC286">
        <v>18</v>
      </c>
      <c r="HD286">
        <v>531.942</v>
      </c>
      <c r="HE286">
        <v>522.842</v>
      </c>
      <c r="HF286">
        <v>24.9996</v>
      </c>
      <c r="HG286">
        <v>30.7546</v>
      </c>
      <c r="HH286">
        <v>30.0001</v>
      </c>
      <c r="HI286">
        <v>31.1136</v>
      </c>
      <c r="HJ286">
        <v>31.1219</v>
      </c>
      <c r="HK286">
        <v>21.5586</v>
      </c>
      <c r="HL286">
        <v>20.3331</v>
      </c>
      <c r="HM286">
        <v>100</v>
      </c>
      <c r="HN286">
        <v>25</v>
      </c>
      <c r="HO286">
        <v>420</v>
      </c>
      <c r="HP286">
        <v>21.5</v>
      </c>
      <c r="HQ286">
        <v>103.138</v>
      </c>
      <c r="HR286">
        <v>102.019</v>
      </c>
    </row>
    <row r="287" spans="1:226">
      <c r="A287">
        <v>269</v>
      </c>
      <c r="B287">
        <v>1774682868.5</v>
      </c>
      <c r="C287">
        <v>1122.5</v>
      </c>
      <c r="D287" t="s">
        <v>900</v>
      </c>
      <c r="E287" t="s">
        <v>901</v>
      </c>
      <c r="F287">
        <v>5</v>
      </c>
      <c r="I287">
        <v>1774682865.6</v>
      </c>
      <c r="J287">
        <f>(K287)/1000</f>
        <v>0</v>
      </c>
      <c r="K287">
        <f>IF(BF287, AN287, AH287)</f>
        <v>0</v>
      </c>
      <c r="L287">
        <f>IF(BF287, AI287, AG287)</f>
        <v>0</v>
      </c>
      <c r="M287">
        <f>BH287 - IF(AU287&gt;1, L287*BB287*100.0/(AW287), 0)</f>
        <v>0</v>
      </c>
      <c r="N287">
        <f>((T287-J287/2)*M287-L287)/(T287+J287/2)</f>
        <v>0</v>
      </c>
      <c r="O287">
        <f>N287*(BO287+BP287)/1000.0</f>
        <v>0</v>
      </c>
      <c r="P287">
        <f>(BH287 - IF(AU287&gt;1, L287*BB287*100.0/(AW287), 0))*(BO287+BP287)/1000.0</f>
        <v>0</v>
      </c>
      <c r="Q287">
        <f>2.0/((1/S287-1/R287)+SIGN(S287)*SQRT((1/S287-1/R287)*(1/S287-1/R287) + 4*BC287/((BC287+1)*(BC287+1))*(2*1/S287*1/R287-1/R287*1/R287)))</f>
        <v>0</v>
      </c>
      <c r="R287">
        <f>IF(LEFT(BD287,1)&lt;&gt;"0",IF(LEFT(BD287,1)="1",3.0,BE287),$D$5+$E$5*(BV287*BO287/($K$5*1000))+$F$5*(BV287*BO287/($K$5*1000))*MAX(MIN(BB287,$J$5),$I$5)*MAX(MIN(BB287,$J$5),$I$5)+$G$5*MAX(MIN(BB287,$J$5),$I$5)*(BV287*BO287/($K$5*1000))+$H$5*(BV287*BO287/($K$5*1000))*(BV287*BO287/($K$5*1000)))</f>
        <v>0</v>
      </c>
      <c r="S287">
        <f>J287*(1000-(1000*0.61365*exp(17.502*W287/(240.97+W287))/(BO287+BP287)+BJ287)/2)/(1000*0.61365*exp(17.502*W287/(240.97+W287))/(BO287+BP287)-BJ287)</f>
        <v>0</v>
      </c>
      <c r="T287">
        <f>1/((BC287+1)/(Q287/1.6)+1/(R287/1.37)) + BC287/((BC287+1)/(Q287/1.6) + BC287/(R287/1.37))</f>
        <v>0</v>
      </c>
      <c r="U287">
        <f>(AX287*BA287)</f>
        <v>0</v>
      </c>
      <c r="V287">
        <f>(BQ287+(U287+2*0.95*5.67E-8*(((BQ287+$B$9)+273)^4-(BQ287+273)^4)-44100*J287)/(1.84*29.3*R287+8*0.95*5.67E-8*(BQ287+273)^3))</f>
        <v>0</v>
      </c>
      <c r="W287">
        <f>($C$9*BR287+$D$9*BS287+$E$9*V287)</f>
        <v>0</v>
      </c>
      <c r="X287">
        <f>0.61365*exp(17.502*W287/(240.97+W287))</f>
        <v>0</v>
      </c>
      <c r="Y287">
        <f>(Z287/AA287*100)</f>
        <v>0</v>
      </c>
      <c r="Z287">
        <f>BJ287*(BO287+BP287)/1000</f>
        <v>0</v>
      </c>
      <c r="AA287">
        <f>0.61365*exp(17.502*BQ287/(240.97+BQ287))</f>
        <v>0</v>
      </c>
      <c r="AB287">
        <f>(X287-BJ287*(BO287+BP287)/1000)</f>
        <v>0</v>
      </c>
      <c r="AC287">
        <f>(-J287*44100)</f>
        <v>0</v>
      </c>
      <c r="AD287">
        <f>2*29.3*R287*0.92*(BQ287-W287)</f>
        <v>0</v>
      </c>
      <c r="AE287">
        <f>2*0.95*5.67E-8*(((BQ287+$B$9)+273)^4-(W287+273)^4)</f>
        <v>0</v>
      </c>
      <c r="AF287">
        <f>U287+AE287+AC287+AD287</f>
        <v>0</v>
      </c>
      <c r="AG287">
        <f>BN287*AU287*(BI287-BH287*(1000-AU287*BK287)/(1000-AU287*BJ287))/(100*BB287)</f>
        <v>0</v>
      </c>
      <c r="AH287">
        <f>1000*BN287*AU287*(BJ287-BK287)/(100*BB287*(1000-AU287*BJ287))</f>
        <v>0</v>
      </c>
      <c r="AI287">
        <f>(AJ287 - AK287 - BO287*1E3/(8.314*(BQ287+273.15)) * AM287/BN287 * AL287) * BN287/(100*BB287) * (1000 - BK287)/1000</f>
        <v>0</v>
      </c>
      <c r="AJ287">
        <v>429.2465866433937</v>
      </c>
      <c r="AK287">
        <v>428.8192545454545</v>
      </c>
      <c r="AL287">
        <v>-8.555998271703225E-06</v>
      </c>
      <c r="AM287">
        <v>61.35787655002243</v>
      </c>
      <c r="AN287">
        <f>(AP287 - AO287 + BO287*1E3/(8.314*(BQ287+273.15)) * AR287/BN287 * AQ287) * BN287/(100*BB287) * 1000/(1000 - AP287)</f>
        <v>0</v>
      </c>
      <c r="AO287">
        <v>21.52457388389928</v>
      </c>
      <c r="AP287">
        <v>21.50369160839163</v>
      </c>
      <c r="AQ287">
        <v>-5.471234416914401E-08</v>
      </c>
      <c r="AR287">
        <v>91.88205700752289</v>
      </c>
      <c r="AS287">
        <v>0</v>
      </c>
      <c r="AT287">
        <v>0</v>
      </c>
      <c r="AU287">
        <f>IF(AS287*$H$15&gt;=AW287,1.0,(AW287/(AW287-AS287*$H$15)))</f>
        <v>0</v>
      </c>
      <c r="AV287">
        <f>(AU287-1)*100</f>
        <v>0</v>
      </c>
      <c r="AW287">
        <f>MAX(0,($B$15+$C$15*BV287)/(1+$D$15*BV287)*BO287/(BQ287+273)*$E$15)</f>
        <v>0</v>
      </c>
      <c r="AX287">
        <f>$B$13*BW287+$C$13*BX287+$F$13*CI287*(1-CL287)</f>
        <v>0</v>
      </c>
      <c r="AY287">
        <f>AX287*AZ287</f>
        <v>0</v>
      </c>
      <c r="AZ287">
        <f>($B$13*$D$11+$C$13*$D$11+$F$13*((CV287+CN287)/MAX(CV287+CN287+CW287, 0.1)*$I$11+CW287/MAX(CV287+CN287+CW287, 0.1)*$J$11))/($B$13+$C$13+$F$13)</f>
        <v>0</v>
      </c>
      <c r="BA287">
        <f>($B$13*$K$11+$C$13*$K$11+$F$13*((CV287+CN287)/MAX(CV287+CN287+CW287, 0.1)*$P$11+CW287/MAX(CV287+CN287+CW287, 0.1)*$Q$11))/($B$13+$C$13+$F$13)</f>
        <v>0</v>
      </c>
      <c r="BB287">
        <v>6</v>
      </c>
      <c r="BC287">
        <v>0.5</v>
      </c>
      <c r="BD287" t="s">
        <v>358</v>
      </c>
      <c r="BE287">
        <v>2</v>
      </c>
      <c r="BF287" t="b">
        <v>1</v>
      </c>
      <c r="BG287">
        <v>1774682865.6</v>
      </c>
      <c r="BH287">
        <v>419.6095999999999</v>
      </c>
      <c r="BI287">
        <v>419.9997999999999</v>
      </c>
      <c r="BJ287">
        <v>21.5041</v>
      </c>
      <c r="BK287">
        <v>21.52391</v>
      </c>
      <c r="BL287">
        <v>419.971</v>
      </c>
      <c r="BM287">
        <v>21.20682</v>
      </c>
      <c r="BN287">
        <v>499.9854999999999</v>
      </c>
      <c r="BO287">
        <v>101.0224</v>
      </c>
      <c r="BP287">
        <v>0.09993492</v>
      </c>
      <c r="BQ287">
        <v>26.31608</v>
      </c>
      <c r="BR287">
        <v>26.80881</v>
      </c>
      <c r="BS287">
        <v>999.9</v>
      </c>
      <c r="BT287">
        <v>0</v>
      </c>
      <c r="BU287">
        <v>0</v>
      </c>
      <c r="BV287">
        <v>9999.183999999999</v>
      </c>
      <c r="BW287">
        <v>0</v>
      </c>
      <c r="BX287">
        <v>0.3833920000000001</v>
      </c>
      <c r="BY287">
        <v>-0.3902862</v>
      </c>
      <c r="BZ287">
        <v>428.8312</v>
      </c>
      <c r="CA287">
        <v>429.2388</v>
      </c>
      <c r="CB287">
        <v>-0.01981258</v>
      </c>
      <c r="CC287">
        <v>419.9997999999999</v>
      </c>
      <c r="CD287">
        <v>21.52391</v>
      </c>
      <c r="CE287">
        <v>2.172397</v>
      </c>
      <c r="CF287">
        <v>2.1744</v>
      </c>
      <c r="CG287">
        <v>18.7602</v>
      </c>
      <c r="CH287">
        <v>18.77493</v>
      </c>
      <c r="CI287">
        <v>849.9977000000001</v>
      </c>
      <c r="CJ287">
        <v>0</v>
      </c>
      <c r="CK287">
        <v>1</v>
      </c>
      <c r="CL287">
        <v>0</v>
      </c>
      <c r="CM287">
        <v>1.23979</v>
      </c>
      <c r="CN287">
        <v>0</v>
      </c>
      <c r="CO287">
        <v>46.31206</v>
      </c>
      <c r="CP287">
        <v>4348.303</v>
      </c>
      <c r="CQ287">
        <v>36</v>
      </c>
      <c r="CR287">
        <v>38.375</v>
      </c>
      <c r="CS287">
        <v>37.1996</v>
      </c>
      <c r="CT287">
        <v>37.031</v>
      </c>
      <c r="CU287">
        <v>36.4559</v>
      </c>
      <c r="CV287">
        <v>0</v>
      </c>
      <c r="CW287">
        <v>849.9979999999999</v>
      </c>
      <c r="CX287">
        <v>0</v>
      </c>
      <c r="CY287">
        <v>1774682867</v>
      </c>
      <c r="CZ287">
        <v>0</v>
      </c>
      <c r="DA287">
        <v>1774666326.5</v>
      </c>
      <c r="DB287" t="s">
        <v>359</v>
      </c>
      <c r="DC287">
        <v>1774666322</v>
      </c>
      <c r="DD287">
        <v>1774666326.5</v>
      </c>
      <c r="DE287">
        <v>2</v>
      </c>
      <c r="DF287">
        <v>0.343</v>
      </c>
      <c r="DG287">
        <v>-0.026</v>
      </c>
      <c r="DH287">
        <v>-0.36</v>
      </c>
      <c r="DI287">
        <v>0.298</v>
      </c>
      <c r="DJ287">
        <v>420</v>
      </c>
      <c r="DK287">
        <v>22</v>
      </c>
      <c r="DL287">
        <v>0.17</v>
      </c>
      <c r="DM287">
        <v>0.02</v>
      </c>
      <c r="DN287">
        <v>-0.400649225</v>
      </c>
      <c r="DO287">
        <v>-0.01297993621013038</v>
      </c>
      <c r="DP287">
        <v>0.02340673019078861</v>
      </c>
      <c r="DQ287">
        <v>1</v>
      </c>
      <c r="DR287">
        <v>-0.02125946</v>
      </c>
      <c r="DS287">
        <v>0.01131573658536583</v>
      </c>
      <c r="DT287">
        <v>0.001305469511478533</v>
      </c>
      <c r="DU287">
        <v>1</v>
      </c>
      <c r="DV287">
        <v>2</v>
      </c>
      <c r="DW287">
        <v>2</v>
      </c>
      <c r="DX287" t="s">
        <v>360</v>
      </c>
      <c r="DY287">
        <v>3.1304</v>
      </c>
      <c r="DZ287">
        <v>2.80647</v>
      </c>
      <c r="EA287">
        <v>0.09974719999999999</v>
      </c>
      <c r="EB287">
        <v>0.09946629999999999</v>
      </c>
      <c r="EC287">
        <v>0.10585</v>
      </c>
      <c r="ED287">
        <v>0.105609</v>
      </c>
      <c r="EE287">
        <v>21147.7</v>
      </c>
      <c r="EF287">
        <v>27418.5</v>
      </c>
      <c r="EG287">
        <v>26445.8</v>
      </c>
      <c r="EH287">
        <v>32999.9</v>
      </c>
      <c r="EI287">
        <v>34927.7</v>
      </c>
      <c r="EJ287">
        <v>40309.4</v>
      </c>
      <c r="EK287">
        <v>41093.7</v>
      </c>
      <c r="EL287">
        <v>46059.9</v>
      </c>
      <c r="EM287">
        <v>2.03452</v>
      </c>
      <c r="EN287">
        <v>1.99995</v>
      </c>
      <c r="EO287">
        <v>0.09030100000000001</v>
      </c>
      <c r="EP287">
        <v>0</v>
      </c>
      <c r="EQ287">
        <v>25.3307</v>
      </c>
      <c r="ER287">
        <v>999.9</v>
      </c>
      <c r="ES287">
        <v>67.5</v>
      </c>
      <c r="ET287">
        <v>27.4</v>
      </c>
      <c r="EU287">
        <v>24.4816</v>
      </c>
      <c r="EV287">
        <v>60.8626</v>
      </c>
      <c r="EW287">
        <v>31.5425</v>
      </c>
      <c r="EX287">
        <v>1</v>
      </c>
      <c r="EY287">
        <v>0.294987</v>
      </c>
      <c r="EZ287">
        <v>0.330038</v>
      </c>
      <c r="FA287">
        <v>20.2824</v>
      </c>
      <c r="FB287">
        <v>5.19063</v>
      </c>
      <c r="FC287">
        <v>11.9441</v>
      </c>
      <c r="FD287">
        <v>4.9557</v>
      </c>
      <c r="FE287">
        <v>3.285</v>
      </c>
      <c r="FF287">
        <v>9999</v>
      </c>
      <c r="FG287">
        <v>9999</v>
      </c>
      <c r="FH287">
        <v>9999</v>
      </c>
      <c r="FI287">
        <v>999.9</v>
      </c>
      <c r="FJ287">
        <v>1.86127</v>
      </c>
      <c r="FK287">
        <v>1.86264</v>
      </c>
      <c r="FL287">
        <v>1.86005</v>
      </c>
      <c r="FM287">
        <v>1.85837</v>
      </c>
      <c r="FN287">
        <v>1.86215</v>
      </c>
      <c r="FO287">
        <v>1.85884</v>
      </c>
      <c r="FP287">
        <v>1.85791</v>
      </c>
      <c r="FQ287">
        <v>1.8608</v>
      </c>
      <c r="FR287">
        <v>0</v>
      </c>
      <c r="FS287">
        <v>0</v>
      </c>
      <c r="FT287">
        <v>0</v>
      </c>
      <c r="FU287">
        <v>4.5</v>
      </c>
      <c r="FV287" t="s">
        <v>361</v>
      </c>
      <c r="FW287" t="s">
        <v>362</v>
      </c>
      <c r="FX287" t="s">
        <v>363</v>
      </c>
      <c r="FY287" t="s">
        <v>364</v>
      </c>
      <c r="FZ287" t="s">
        <v>364</v>
      </c>
      <c r="GA287" t="s">
        <v>363</v>
      </c>
      <c r="GB287">
        <v>0</v>
      </c>
      <c r="GC287">
        <v>100</v>
      </c>
      <c r="GD287">
        <v>100</v>
      </c>
      <c r="GE287">
        <v>-0.362</v>
      </c>
      <c r="GF287">
        <v>0.2973</v>
      </c>
      <c r="GG287">
        <v>-1.589593225013521</v>
      </c>
      <c r="GH287">
        <v>0.00192992804097616</v>
      </c>
      <c r="GI287">
        <v>3.244687122451424E-06</v>
      </c>
      <c r="GJ287">
        <v>-2.087531120305573E-09</v>
      </c>
      <c r="GK287">
        <v>0.05776174702018427</v>
      </c>
      <c r="GL287">
        <v>0.005089068596103195</v>
      </c>
      <c r="GM287">
        <v>0.0003257216593697226</v>
      </c>
      <c r="GN287">
        <v>-1.562898368296355E-06</v>
      </c>
      <c r="GO287">
        <v>0</v>
      </c>
      <c r="GP287">
        <v>1257</v>
      </c>
      <c r="GQ287">
        <v>1</v>
      </c>
      <c r="GR287">
        <v>31</v>
      </c>
      <c r="GS287">
        <v>275.8</v>
      </c>
      <c r="GT287">
        <v>275.7</v>
      </c>
      <c r="GU287">
        <v>1.07788</v>
      </c>
      <c r="GV287">
        <v>2.39258</v>
      </c>
      <c r="GW287">
        <v>1.44775</v>
      </c>
      <c r="GX287">
        <v>2.20337</v>
      </c>
      <c r="GY287">
        <v>1.44653</v>
      </c>
      <c r="GZ287">
        <v>2.35718</v>
      </c>
      <c r="HA287">
        <v>33.2216</v>
      </c>
      <c r="HB287">
        <v>14.6749</v>
      </c>
      <c r="HC287">
        <v>18</v>
      </c>
      <c r="HD287">
        <v>531.851</v>
      </c>
      <c r="HE287">
        <v>522.931</v>
      </c>
      <c r="HF287">
        <v>24.9996</v>
      </c>
      <c r="HG287">
        <v>30.7546</v>
      </c>
      <c r="HH287">
        <v>30</v>
      </c>
      <c r="HI287">
        <v>31.1159</v>
      </c>
      <c r="HJ287">
        <v>31.1224</v>
      </c>
      <c r="HK287">
        <v>21.5581</v>
      </c>
      <c r="HL287">
        <v>20.3331</v>
      </c>
      <c r="HM287">
        <v>100</v>
      </c>
      <c r="HN287">
        <v>25</v>
      </c>
      <c r="HO287">
        <v>420</v>
      </c>
      <c r="HP287">
        <v>21.5</v>
      </c>
      <c r="HQ287">
        <v>103.138</v>
      </c>
      <c r="HR287">
        <v>102.021</v>
      </c>
    </row>
    <row r="288" spans="1:226">
      <c r="A288">
        <v>270</v>
      </c>
      <c r="B288">
        <v>1774682872.5</v>
      </c>
      <c r="C288">
        <v>1126.5</v>
      </c>
      <c r="D288" t="s">
        <v>902</v>
      </c>
      <c r="E288" t="s">
        <v>903</v>
      </c>
      <c r="F288">
        <v>5</v>
      </c>
      <c r="I288">
        <v>1774682869.6</v>
      </c>
      <c r="J288">
        <f>(K288)/1000</f>
        <v>0</v>
      </c>
      <c r="K288">
        <f>IF(BF288, AN288, AH288)</f>
        <v>0</v>
      </c>
      <c r="L288">
        <f>IF(BF288, AI288, AG288)</f>
        <v>0</v>
      </c>
      <c r="M288">
        <f>BH288 - IF(AU288&gt;1, L288*BB288*100.0/(AW288), 0)</f>
        <v>0</v>
      </c>
      <c r="N288">
        <f>((T288-J288/2)*M288-L288)/(T288+J288/2)</f>
        <v>0</v>
      </c>
      <c r="O288">
        <f>N288*(BO288+BP288)/1000.0</f>
        <v>0</v>
      </c>
      <c r="P288">
        <f>(BH288 - IF(AU288&gt;1, L288*BB288*100.0/(AW288), 0))*(BO288+BP288)/1000.0</f>
        <v>0</v>
      </c>
      <c r="Q288">
        <f>2.0/((1/S288-1/R288)+SIGN(S288)*SQRT((1/S288-1/R288)*(1/S288-1/R288) + 4*BC288/((BC288+1)*(BC288+1))*(2*1/S288*1/R288-1/R288*1/R288)))</f>
        <v>0</v>
      </c>
      <c r="R288">
        <f>IF(LEFT(BD288,1)&lt;&gt;"0",IF(LEFT(BD288,1)="1",3.0,BE288),$D$5+$E$5*(BV288*BO288/($K$5*1000))+$F$5*(BV288*BO288/($K$5*1000))*MAX(MIN(BB288,$J$5),$I$5)*MAX(MIN(BB288,$J$5),$I$5)+$G$5*MAX(MIN(BB288,$J$5),$I$5)*(BV288*BO288/($K$5*1000))+$H$5*(BV288*BO288/($K$5*1000))*(BV288*BO288/($K$5*1000)))</f>
        <v>0</v>
      </c>
      <c r="S288">
        <f>J288*(1000-(1000*0.61365*exp(17.502*W288/(240.97+W288))/(BO288+BP288)+BJ288)/2)/(1000*0.61365*exp(17.502*W288/(240.97+W288))/(BO288+BP288)-BJ288)</f>
        <v>0</v>
      </c>
      <c r="T288">
        <f>1/((BC288+1)/(Q288/1.6)+1/(R288/1.37)) + BC288/((BC288+1)/(Q288/1.6) + BC288/(R288/1.37))</f>
        <v>0</v>
      </c>
      <c r="U288">
        <f>(AX288*BA288)</f>
        <v>0</v>
      </c>
      <c r="V288">
        <f>(BQ288+(U288+2*0.95*5.67E-8*(((BQ288+$B$9)+273)^4-(BQ288+273)^4)-44100*J288)/(1.84*29.3*R288+8*0.95*5.67E-8*(BQ288+273)^3))</f>
        <v>0</v>
      </c>
      <c r="W288">
        <f>($C$9*BR288+$D$9*BS288+$E$9*V288)</f>
        <v>0</v>
      </c>
      <c r="X288">
        <f>0.61365*exp(17.502*W288/(240.97+W288))</f>
        <v>0</v>
      </c>
      <c r="Y288">
        <f>(Z288/AA288*100)</f>
        <v>0</v>
      </c>
      <c r="Z288">
        <f>BJ288*(BO288+BP288)/1000</f>
        <v>0</v>
      </c>
      <c r="AA288">
        <f>0.61365*exp(17.502*BQ288/(240.97+BQ288))</f>
        <v>0</v>
      </c>
      <c r="AB288">
        <f>(X288-BJ288*(BO288+BP288)/1000)</f>
        <v>0</v>
      </c>
      <c r="AC288">
        <f>(-J288*44100)</f>
        <v>0</v>
      </c>
      <c r="AD288">
        <f>2*29.3*R288*0.92*(BQ288-W288)</f>
        <v>0</v>
      </c>
      <c r="AE288">
        <f>2*0.95*5.67E-8*(((BQ288+$B$9)+273)^4-(W288+273)^4)</f>
        <v>0</v>
      </c>
      <c r="AF288">
        <f>U288+AE288+AC288+AD288</f>
        <v>0</v>
      </c>
      <c r="AG288">
        <f>BN288*AU288*(BI288-BH288*(1000-AU288*BK288)/(1000-AU288*BJ288))/(100*BB288)</f>
        <v>0</v>
      </c>
      <c r="AH288">
        <f>1000*BN288*AU288*(BJ288-BK288)/(100*BB288*(1000-AU288*BJ288))</f>
        <v>0</v>
      </c>
      <c r="AI288">
        <f>(AJ288 - AK288 - BO288*1E3/(8.314*(BQ288+273.15)) * AM288/BN288 * AL288) * BN288/(100*BB288) * (1000 - BK288)/1000</f>
        <v>0</v>
      </c>
      <c r="AJ288">
        <v>429.2537814497414</v>
      </c>
      <c r="AK288">
        <v>428.8376363636362</v>
      </c>
      <c r="AL288">
        <v>4.26199158745927E-06</v>
      </c>
      <c r="AM288">
        <v>61.35787655002243</v>
      </c>
      <c r="AN288">
        <f>(AP288 - AO288 + BO288*1E3/(8.314*(BQ288+273.15)) * AR288/BN288 * AQ288) * BN288/(100*BB288) * 1000/(1000 - AP288)</f>
        <v>0</v>
      </c>
      <c r="AO288">
        <v>21.52309257552109</v>
      </c>
      <c r="AP288">
        <v>21.50494965034965</v>
      </c>
      <c r="AQ288">
        <v>-3.925000044109537E-07</v>
      </c>
      <c r="AR288">
        <v>91.88205700752289</v>
      </c>
      <c r="AS288">
        <v>0</v>
      </c>
      <c r="AT288">
        <v>0</v>
      </c>
      <c r="AU288">
        <f>IF(AS288*$H$15&gt;=AW288,1.0,(AW288/(AW288-AS288*$H$15)))</f>
        <v>0</v>
      </c>
      <c r="AV288">
        <f>(AU288-1)*100</f>
        <v>0</v>
      </c>
      <c r="AW288">
        <f>MAX(0,($B$15+$C$15*BV288)/(1+$D$15*BV288)*BO288/(BQ288+273)*$E$15)</f>
        <v>0</v>
      </c>
      <c r="AX288">
        <f>$B$13*BW288+$C$13*BX288+$F$13*CI288*(1-CL288)</f>
        <v>0</v>
      </c>
      <c r="AY288">
        <f>AX288*AZ288</f>
        <v>0</v>
      </c>
      <c r="AZ288">
        <f>($B$13*$D$11+$C$13*$D$11+$F$13*((CV288+CN288)/MAX(CV288+CN288+CW288, 0.1)*$I$11+CW288/MAX(CV288+CN288+CW288, 0.1)*$J$11))/($B$13+$C$13+$F$13)</f>
        <v>0</v>
      </c>
      <c r="BA288">
        <f>($B$13*$K$11+$C$13*$K$11+$F$13*((CV288+CN288)/MAX(CV288+CN288+CW288, 0.1)*$P$11+CW288/MAX(CV288+CN288+CW288, 0.1)*$Q$11))/($B$13+$C$13+$F$13)</f>
        <v>0</v>
      </c>
      <c r="BB288">
        <v>6</v>
      </c>
      <c r="BC288">
        <v>0.5</v>
      </c>
      <c r="BD288" t="s">
        <v>358</v>
      </c>
      <c r="BE288">
        <v>2</v>
      </c>
      <c r="BF288" t="b">
        <v>1</v>
      </c>
      <c r="BG288">
        <v>1774682869.6</v>
      </c>
      <c r="BH288">
        <v>419.6112</v>
      </c>
      <c r="BI288">
        <v>420.0094</v>
      </c>
      <c r="BJ288">
        <v>21.50409</v>
      </c>
      <c r="BK288">
        <v>21.52356</v>
      </c>
      <c r="BL288">
        <v>419.9725</v>
      </c>
      <c r="BM288">
        <v>21.20681</v>
      </c>
      <c r="BN288">
        <v>499.9729</v>
      </c>
      <c r="BO288">
        <v>101.0239</v>
      </c>
      <c r="BP288">
        <v>0.09992717</v>
      </c>
      <c r="BQ288">
        <v>26.31424</v>
      </c>
      <c r="BR288">
        <v>26.80635</v>
      </c>
      <c r="BS288">
        <v>999.9</v>
      </c>
      <c r="BT288">
        <v>0</v>
      </c>
      <c r="BU288">
        <v>0</v>
      </c>
      <c r="BV288">
        <v>10005.252</v>
      </c>
      <c r="BW288">
        <v>0</v>
      </c>
      <c r="BX288">
        <v>0.3833920000000001</v>
      </c>
      <c r="BY288">
        <v>-0.398288</v>
      </c>
      <c r="BZ288">
        <v>428.8329</v>
      </c>
      <c r="CA288">
        <v>429.2484000000001</v>
      </c>
      <c r="CB288">
        <v>-0.0194788</v>
      </c>
      <c r="CC288">
        <v>420.0094</v>
      </c>
      <c r="CD288">
        <v>21.52356</v>
      </c>
      <c r="CE288">
        <v>2.172424</v>
      </c>
      <c r="CF288">
        <v>2.174393</v>
      </c>
      <c r="CG288">
        <v>18.7604</v>
      </c>
      <c r="CH288">
        <v>18.77488</v>
      </c>
      <c r="CI288">
        <v>849.9986000000001</v>
      </c>
      <c r="CJ288">
        <v>0</v>
      </c>
      <c r="CK288">
        <v>1</v>
      </c>
      <c r="CL288">
        <v>0</v>
      </c>
      <c r="CM288">
        <v>1.55115</v>
      </c>
      <c r="CN288">
        <v>0</v>
      </c>
      <c r="CO288">
        <v>46.3799</v>
      </c>
      <c r="CP288">
        <v>4348.309</v>
      </c>
      <c r="CQ288">
        <v>35.9811</v>
      </c>
      <c r="CR288">
        <v>38.3435</v>
      </c>
      <c r="CS288">
        <v>37.187</v>
      </c>
      <c r="CT288">
        <v>37</v>
      </c>
      <c r="CU288">
        <v>36.437</v>
      </c>
      <c r="CV288">
        <v>0</v>
      </c>
      <c r="CW288">
        <v>849.999</v>
      </c>
      <c r="CX288">
        <v>0</v>
      </c>
      <c r="CY288">
        <v>1774682870.6</v>
      </c>
      <c r="CZ288">
        <v>0</v>
      </c>
      <c r="DA288">
        <v>1774666326.5</v>
      </c>
      <c r="DB288" t="s">
        <v>359</v>
      </c>
      <c r="DC288">
        <v>1774666322</v>
      </c>
      <c r="DD288">
        <v>1774666326.5</v>
      </c>
      <c r="DE288">
        <v>2</v>
      </c>
      <c r="DF288">
        <v>0.343</v>
      </c>
      <c r="DG288">
        <v>-0.026</v>
      </c>
      <c r="DH288">
        <v>-0.36</v>
      </c>
      <c r="DI288">
        <v>0.298</v>
      </c>
      <c r="DJ288">
        <v>420</v>
      </c>
      <c r="DK288">
        <v>22</v>
      </c>
      <c r="DL288">
        <v>0.17</v>
      </c>
      <c r="DM288">
        <v>0.02</v>
      </c>
      <c r="DN288">
        <v>-0.4031364249999999</v>
      </c>
      <c r="DO288">
        <v>0.07569292682926924</v>
      </c>
      <c r="DP288">
        <v>0.02075975748279288</v>
      </c>
      <c r="DQ288">
        <v>1</v>
      </c>
      <c r="DR288">
        <v>-0.02053891</v>
      </c>
      <c r="DS288">
        <v>0.006913044652908137</v>
      </c>
      <c r="DT288">
        <v>0.0009158951721676451</v>
      </c>
      <c r="DU288">
        <v>1</v>
      </c>
      <c r="DV288">
        <v>2</v>
      </c>
      <c r="DW288">
        <v>2</v>
      </c>
      <c r="DX288" t="s">
        <v>360</v>
      </c>
      <c r="DY288">
        <v>3.13043</v>
      </c>
      <c r="DZ288">
        <v>2.80636</v>
      </c>
      <c r="EA288">
        <v>0.0997444</v>
      </c>
      <c r="EB288">
        <v>0.0994564</v>
      </c>
      <c r="EC288">
        <v>0.105858</v>
      </c>
      <c r="ED288">
        <v>0.105612</v>
      </c>
      <c r="EE288">
        <v>21147.6</v>
      </c>
      <c r="EF288">
        <v>27418.6</v>
      </c>
      <c r="EG288">
        <v>26445.6</v>
      </c>
      <c r="EH288">
        <v>32999.6</v>
      </c>
      <c r="EI288">
        <v>34927.4</v>
      </c>
      <c r="EJ288">
        <v>40308.9</v>
      </c>
      <c r="EK288">
        <v>41093.8</v>
      </c>
      <c r="EL288">
        <v>46059.4</v>
      </c>
      <c r="EM288">
        <v>2.0349</v>
      </c>
      <c r="EN288">
        <v>1.99982</v>
      </c>
      <c r="EO288">
        <v>0.0900961</v>
      </c>
      <c r="EP288">
        <v>0</v>
      </c>
      <c r="EQ288">
        <v>25.327</v>
      </c>
      <c r="ER288">
        <v>999.9</v>
      </c>
      <c r="ES288">
        <v>67.5</v>
      </c>
      <c r="ET288">
        <v>27.4</v>
      </c>
      <c r="EU288">
        <v>24.4835</v>
      </c>
      <c r="EV288">
        <v>60.8826</v>
      </c>
      <c r="EW288">
        <v>31.6026</v>
      </c>
      <c r="EX288">
        <v>1</v>
      </c>
      <c r="EY288">
        <v>0.294957</v>
      </c>
      <c r="EZ288">
        <v>0.329036</v>
      </c>
      <c r="FA288">
        <v>20.2824</v>
      </c>
      <c r="FB288">
        <v>5.19019</v>
      </c>
      <c r="FC288">
        <v>11.9441</v>
      </c>
      <c r="FD288">
        <v>4.9557</v>
      </c>
      <c r="FE288">
        <v>3.285</v>
      </c>
      <c r="FF288">
        <v>9999</v>
      </c>
      <c r="FG288">
        <v>9999</v>
      </c>
      <c r="FH288">
        <v>9999</v>
      </c>
      <c r="FI288">
        <v>999.9</v>
      </c>
      <c r="FJ288">
        <v>1.86127</v>
      </c>
      <c r="FK288">
        <v>1.86264</v>
      </c>
      <c r="FL288">
        <v>1.86005</v>
      </c>
      <c r="FM288">
        <v>1.85837</v>
      </c>
      <c r="FN288">
        <v>1.86216</v>
      </c>
      <c r="FO288">
        <v>1.85886</v>
      </c>
      <c r="FP288">
        <v>1.85791</v>
      </c>
      <c r="FQ288">
        <v>1.86081</v>
      </c>
      <c r="FR288">
        <v>0</v>
      </c>
      <c r="FS288">
        <v>0</v>
      </c>
      <c r="FT288">
        <v>0</v>
      </c>
      <c r="FU288">
        <v>4.5</v>
      </c>
      <c r="FV288" t="s">
        <v>361</v>
      </c>
      <c r="FW288" t="s">
        <v>362</v>
      </c>
      <c r="FX288" t="s">
        <v>363</v>
      </c>
      <c r="FY288" t="s">
        <v>364</v>
      </c>
      <c r="FZ288" t="s">
        <v>364</v>
      </c>
      <c r="GA288" t="s">
        <v>363</v>
      </c>
      <c r="GB288">
        <v>0</v>
      </c>
      <c r="GC288">
        <v>100</v>
      </c>
      <c r="GD288">
        <v>100</v>
      </c>
      <c r="GE288">
        <v>-0.361</v>
      </c>
      <c r="GF288">
        <v>0.2973</v>
      </c>
      <c r="GG288">
        <v>-1.589593225013521</v>
      </c>
      <c r="GH288">
        <v>0.00192992804097616</v>
      </c>
      <c r="GI288">
        <v>3.244687122451424E-06</v>
      </c>
      <c r="GJ288">
        <v>-2.087531120305573E-09</v>
      </c>
      <c r="GK288">
        <v>0.05776174702018427</v>
      </c>
      <c r="GL288">
        <v>0.005089068596103195</v>
      </c>
      <c r="GM288">
        <v>0.0003257216593697226</v>
      </c>
      <c r="GN288">
        <v>-1.562898368296355E-06</v>
      </c>
      <c r="GO288">
        <v>0</v>
      </c>
      <c r="GP288">
        <v>1257</v>
      </c>
      <c r="GQ288">
        <v>1</v>
      </c>
      <c r="GR288">
        <v>31</v>
      </c>
      <c r="GS288">
        <v>275.8</v>
      </c>
      <c r="GT288">
        <v>275.8</v>
      </c>
      <c r="GU288">
        <v>1.07788</v>
      </c>
      <c r="GV288">
        <v>2.3877</v>
      </c>
      <c r="GW288">
        <v>1.44775</v>
      </c>
      <c r="GX288">
        <v>2.20337</v>
      </c>
      <c r="GY288">
        <v>1.44653</v>
      </c>
      <c r="GZ288">
        <v>2.39136</v>
      </c>
      <c r="HA288">
        <v>33.244</v>
      </c>
      <c r="HB288">
        <v>14.6837</v>
      </c>
      <c r="HC288">
        <v>18</v>
      </c>
      <c r="HD288">
        <v>532.0890000000001</v>
      </c>
      <c r="HE288">
        <v>522.847</v>
      </c>
      <c r="HF288">
        <v>24.9996</v>
      </c>
      <c r="HG288">
        <v>30.7546</v>
      </c>
      <c r="HH288">
        <v>30.0002</v>
      </c>
      <c r="HI288">
        <v>31.1159</v>
      </c>
      <c r="HJ288">
        <v>31.1224</v>
      </c>
      <c r="HK288">
        <v>21.5601</v>
      </c>
      <c r="HL288">
        <v>20.3331</v>
      </c>
      <c r="HM288">
        <v>100</v>
      </c>
      <c r="HN288">
        <v>25</v>
      </c>
      <c r="HO288">
        <v>420</v>
      </c>
      <c r="HP288">
        <v>21.5</v>
      </c>
      <c r="HQ288">
        <v>103.137</v>
      </c>
      <c r="HR288">
        <v>102.02</v>
      </c>
    </row>
    <row r="289" spans="1:226">
      <c r="A289">
        <v>271</v>
      </c>
      <c r="B289">
        <v>1774682876.5</v>
      </c>
      <c r="C289">
        <v>1130.5</v>
      </c>
      <c r="D289" t="s">
        <v>904</v>
      </c>
      <c r="E289" t="s">
        <v>905</v>
      </c>
      <c r="F289">
        <v>5</v>
      </c>
      <c r="I289">
        <v>1774682873.6</v>
      </c>
      <c r="J289">
        <f>(K289)/1000</f>
        <v>0</v>
      </c>
      <c r="K289">
        <f>IF(BF289, AN289, AH289)</f>
        <v>0</v>
      </c>
      <c r="L289">
        <f>IF(BF289, AI289, AG289)</f>
        <v>0</v>
      </c>
      <c r="M289">
        <f>BH289 - IF(AU289&gt;1, L289*BB289*100.0/(AW289), 0)</f>
        <v>0</v>
      </c>
      <c r="N289">
        <f>((T289-J289/2)*M289-L289)/(T289+J289/2)</f>
        <v>0</v>
      </c>
      <c r="O289">
        <f>N289*(BO289+BP289)/1000.0</f>
        <v>0</v>
      </c>
      <c r="P289">
        <f>(BH289 - IF(AU289&gt;1, L289*BB289*100.0/(AW289), 0))*(BO289+BP289)/1000.0</f>
        <v>0</v>
      </c>
      <c r="Q289">
        <f>2.0/((1/S289-1/R289)+SIGN(S289)*SQRT((1/S289-1/R289)*(1/S289-1/R289) + 4*BC289/((BC289+1)*(BC289+1))*(2*1/S289*1/R289-1/R289*1/R289)))</f>
        <v>0</v>
      </c>
      <c r="R289">
        <f>IF(LEFT(BD289,1)&lt;&gt;"0",IF(LEFT(BD289,1)="1",3.0,BE289),$D$5+$E$5*(BV289*BO289/($K$5*1000))+$F$5*(BV289*BO289/($K$5*1000))*MAX(MIN(BB289,$J$5),$I$5)*MAX(MIN(BB289,$J$5),$I$5)+$G$5*MAX(MIN(BB289,$J$5),$I$5)*(BV289*BO289/($K$5*1000))+$H$5*(BV289*BO289/($K$5*1000))*(BV289*BO289/($K$5*1000)))</f>
        <v>0</v>
      </c>
      <c r="S289">
        <f>J289*(1000-(1000*0.61365*exp(17.502*W289/(240.97+W289))/(BO289+BP289)+BJ289)/2)/(1000*0.61365*exp(17.502*W289/(240.97+W289))/(BO289+BP289)-BJ289)</f>
        <v>0</v>
      </c>
      <c r="T289">
        <f>1/((BC289+1)/(Q289/1.6)+1/(R289/1.37)) + BC289/((BC289+1)/(Q289/1.6) + BC289/(R289/1.37))</f>
        <v>0</v>
      </c>
      <c r="U289">
        <f>(AX289*BA289)</f>
        <v>0</v>
      </c>
      <c r="V289">
        <f>(BQ289+(U289+2*0.95*5.67E-8*(((BQ289+$B$9)+273)^4-(BQ289+273)^4)-44100*J289)/(1.84*29.3*R289+8*0.95*5.67E-8*(BQ289+273)^3))</f>
        <v>0</v>
      </c>
      <c r="W289">
        <f>($C$9*BR289+$D$9*BS289+$E$9*V289)</f>
        <v>0</v>
      </c>
      <c r="X289">
        <f>0.61365*exp(17.502*W289/(240.97+W289))</f>
        <v>0</v>
      </c>
      <c r="Y289">
        <f>(Z289/AA289*100)</f>
        <v>0</v>
      </c>
      <c r="Z289">
        <f>BJ289*(BO289+BP289)/1000</f>
        <v>0</v>
      </c>
      <c r="AA289">
        <f>0.61365*exp(17.502*BQ289/(240.97+BQ289))</f>
        <v>0</v>
      </c>
      <c r="AB289">
        <f>(X289-BJ289*(BO289+BP289)/1000)</f>
        <v>0</v>
      </c>
      <c r="AC289">
        <f>(-J289*44100)</f>
        <v>0</v>
      </c>
      <c r="AD289">
        <f>2*29.3*R289*0.92*(BQ289-W289)</f>
        <v>0</v>
      </c>
      <c r="AE289">
        <f>2*0.95*5.67E-8*(((BQ289+$B$9)+273)^4-(W289+273)^4)</f>
        <v>0</v>
      </c>
      <c r="AF289">
        <f>U289+AE289+AC289+AD289</f>
        <v>0</v>
      </c>
      <c r="AG289">
        <f>BN289*AU289*(BI289-BH289*(1000-AU289*BK289)/(1000-AU289*BJ289))/(100*BB289)</f>
        <v>0</v>
      </c>
      <c r="AH289">
        <f>1000*BN289*AU289*(BJ289-BK289)/(100*BB289*(1000-AU289*BJ289))</f>
        <v>0</v>
      </c>
      <c r="AI289">
        <f>(AJ289 - AK289 - BO289*1E3/(8.314*(BQ289+273.15)) * AM289/BN289 * AL289) * BN289/(100*BB289) * (1000 - BK289)/1000</f>
        <v>0</v>
      </c>
      <c r="AJ289">
        <v>429.1847024944202</v>
      </c>
      <c r="AK289">
        <v>428.7194606060605</v>
      </c>
      <c r="AL289">
        <v>-4.327204931276434E-05</v>
      </c>
      <c r="AM289">
        <v>61.35787655002243</v>
      </c>
      <c r="AN289">
        <f>(AP289 - AO289 + BO289*1E3/(8.314*(BQ289+273.15)) * AR289/BN289 * AQ289) * BN289/(100*BB289) * 1000/(1000 - AP289)</f>
        <v>0</v>
      </c>
      <c r="AO289">
        <v>21.52413895078853</v>
      </c>
      <c r="AP289">
        <v>21.50620629370631</v>
      </c>
      <c r="AQ289">
        <v>1.424506259344474E-06</v>
      </c>
      <c r="AR289">
        <v>91.88205700752289</v>
      </c>
      <c r="AS289">
        <v>0</v>
      </c>
      <c r="AT289">
        <v>0</v>
      </c>
      <c r="AU289">
        <f>IF(AS289*$H$15&gt;=AW289,1.0,(AW289/(AW289-AS289*$H$15)))</f>
        <v>0</v>
      </c>
      <c r="AV289">
        <f>(AU289-1)*100</f>
        <v>0</v>
      </c>
      <c r="AW289">
        <f>MAX(0,($B$15+$C$15*BV289)/(1+$D$15*BV289)*BO289/(BQ289+273)*$E$15)</f>
        <v>0</v>
      </c>
      <c r="AX289">
        <f>$B$13*BW289+$C$13*BX289+$F$13*CI289*(1-CL289)</f>
        <v>0</v>
      </c>
      <c r="AY289">
        <f>AX289*AZ289</f>
        <v>0</v>
      </c>
      <c r="AZ289">
        <f>($B$13*$D$11+$C$13*$D$11+$F$13*((CV289+CN289)/MAX(CV289+CN289+CW289, 0.1)*$I$11+CW289/MAX(CV289+CN289+CW289, 0.1)*$J$11))/($B$13+$C$13+$F$13)</f>
        <v>0</v>
      </c>
      <c r="BA289">
        <f>($B$13*$K$11+$C$13*$K$11+$F$13*((CV289+CN289)/MAX(CV289+CN289+CW289, 0.1)*$P$11+CW289/MAX(CV289+CN289+CW289, 0.1)*$Q$11))/($B$13+$C$13+$F$13)</f>
        <v>0</v>
      </c>
      <c r="BB289">
        <v>6</v>
      </c>
      <c r="BC289">
        <v>0.5</v>
      </c>
      <c r="BD289" t="s">
        <v>358</v>
      </c>
      <c r="BE289">
        <v>2</v>
      </c>
      <c r="BF289" t="b">
        <v>1</v>
      </c>
      <c r="BG289">
        <v>1774682873.6</v>
      </c>
      <c r="BH289">
        <v>419.5594</v>
      </c>
      <c r="BI289">
        <v>419.9655</v>
      </c>
      <c r="BJ289">
        <v>21.50557</v>
      </c>
      <c r="BK289">
        <v>21.52399</v>
      </c>
      <c r="BL289">
        <v>419.921</v>
      </c>
      <c r="BM289">
        <v>21.2083</v>
      </c>
      <c r="BN289">
        <v>499.9565000000001</v>
      </c>
      <c r="BO289">
        <v>101.0234</v>
      </c>
      <c r="BP289">
        <v>0.09982363</v>
      </c>
      <c r="BQ289">
        <v>26.31208</v>
      </c>
      <c r="BR289">
        <v>26.80462</v>
      </c>
      <c r="BS289">
        <v>999.9</v>
      </c>
      <c r="BT289">
        <v>0</v>
      </c>
      <c r="BU289">
        <v>0</v>
      </c>
      <c r="BV289">
        <v>10014.79</v>
      </c>
      <c r="BW289">
        <v>0</v>
      </c>
      <c r="BX289">
        <v>0.3833920000000001</v>
      </c>
      <c r="BY289">
        <v>-0.4061554</v>
      </c>
      <c r="BZ289">
        <v>428.7805</v>
      </c>
      <c r="CA289">
        <v>429.2038000000001</v>
      </c>
      <c r="CB289">
        <v>-0.01842461</v>
      </c>
      <c r="CC289">
        <v>419.9655</v>
      </c>
      <c r="CD289">
        <v>21.52399</v>
      </c>
      <c r="CE289">
        <v>2.172564</v>
      </c>
      <c r="CF289">
        <v>2.174425</v>
      </c>
      <c r="CG289">
        <v>18.76142</v>
      </c>
      <c r="CH289">
        <v>18.77511</v>
      </c>
      <c r="CI289">
        <v>849.9977999999999</v>
      </c>
      <c r="CJ289">
        <v>0</v>
      </c>
      <c r="CK289">
        <v>1</v>
      </c>
      <c r="CL289">
        <v>0</v>
      </c>
      <c r="CM289">
        <v>1.56808</v>
      </c>
      <c r="CN289">
        <v>0</v>
      </c>
      <c r="CO289">
        <v>46.23667</v>
      </c>
      <c r="CP289">
        <v>4348.304000000001</v>
      </c>
      <c r="CQ289">
        <v>35.937</v>
      </c>
      <c r="CR289">
        <v>38.3246</v>
      </c>
      <c r="CS289">
        <v>37.187</v>
      </c>
      <c r="CT289">
        <v>37</v>
      </c>
      <c r="CU289">
        <v>36.437</v>
      </c>
      <c r="CV289">
        <v>0</v>
      </c>
      <c r="CW289">
        <v>849.9979999999999</v>
      </c>
      <c r="CX289">
        <v>0</v>
      </c>
      <c r="CY289">
        <v>1774682874.8</v>
      </c>
      <c r="CZ289">
        <v>0</v>
      </c>
      <c r="DA289">
        <v>1774666326.5</v>
      </c>
      <c r="DB289" t="s">
        <v>359</v>
      </c>
      <c r="DC289">
        <v>1774666322</v>
      </c>
      <c r="DD289">
        <v>1774666326.5</v>
      </c>
      <c r="DE289">
        <v>2</v>
      </c>
      <c r="DF289">
        <v>0.343</v>
      </c>
      <c r="DG289">
        <v>-0.026</v>
      </c>
      <c r="DH289">
        <v>-0.36</v>
      </c>
      <c r="DI289">
        <v>0.298</v>
      </c>
      <c r="DJ289">
        <v>420</v>
      </c>
      <c r="DK289">
        <v>22</v>
      </c>
      <c r="DL289">
        <v>0.17</v>
      </c>
      <c r="DM289">
        <v>0.02</v>
      </c>
      <c r="DN289">
        <v>-0.4028663499999999</v>
      </c>
      <c r="DO289">
        <v>0.04902571857410931</v>
      </c>
      <c r="DP289">
        <v>0.02457244011138291</v>
      </c>
      <c r="DQ289">
        <v>1</v>
      </c>
      <c r="DR289">
        <v>-0.019863705</v>
      </c>
      <c r="DS289">
        <v>0.009308381988743022</v>
      </c>
      <c r="DT289">
        <v>0.001140017061264874</v>
      </c>
      <c r="DU289">
        <v>1</v>
      </c>
      <c r="DV289">
        <v>2</v>
      </c>
      <c r="DW289">
        <v>2</v>
      </c>
      <c r="DX289" t="s">
        <v>360</v>
      </c>
      <c r="DY289">
        <v>3.13035</v>
      </c>
      <c r="DZ289">
        <v>2.80653</v>
      </c>
      <c r="EA289">
        <v>0.099732</v>
      </c>
      <c r="EB289">
        <v>0.0994582</v>
      </c>
      <c r="EC289">
        <v>0.10586</v>
      </c>
      <c r="ED289">
        <v>0.105609</v>
      </c>
      <c r="EE289">
        <v>21147.9</v>
      </c>
      <c r="EF289">
        <v>27417.9</v>
      </c>
      <c r="EG289">
        <v>26445.5</v>
      </c>
      <c r="EH289">
        <v>32998.8</v>
      </c>
      <c r="EI289">
        <v>34927.2</v>
      </c>
      <c r="EJ289">
        <v>40308.1</v>
      </c>
      <c r="EK289">
        <v>41093.7</v>
      </c>
      <c r="EL289">
        <v>46058.4</v>
      </c>
      <c r="EM289">
        <v>2.03447</v>
      </c>
      <c r="EN289">
        <v>1.99997</v>
      </c>
      <c r="EO289">
        <v>0.0906363</v>
      </c>
      <c r="EP289">
        <v>0</v>
      </c>
      <c r="EQ289">
        <v>25.3239</v>
      </c>
      <c r="ER289">
        <v>999.9</v>
      </c>
      <c r="ES289">
        <v>67.5</v>
      </c>
      <c r="ET289">
        <v>27.4</v>
      </c>
      <c r="EU289">
        <v>24.4835</v>
      </c>
      <c r="EV289">
        <v>61.0526</v>
      </c>
      <c r="EW289">
        <v>31.7188</v>
      </c>
      <c r="EX289">
        <v>1</v>
      </c>
      <c r="EY289">
        <v>0.29482</v>
      </c>
      <c r="EZ289">
        <v>0.327843</v>
      </c>
      <c r="FA289">
        <v>20.2826</v>
      </c>
      <c r="FB289">
        <v>5.19093</v>
      </c>
      <c r="FC289">
        <v>11.9441</v>
      </c>
      <c r="FD289">
        <v>4.9558</v>
      </c>
      <c r="FE289">
        <v>3.285</v>
      </c>
      <c r="FF289">
        <v>9999</v>
      </c>
      <c r="FG289">
        <v>9999</v>
      </c>
      <c r="FH289">
        <v>9999</v>
      </c>
      <c r="FI289">
        <v>999.9</v>
      </c>
      <c r="FJ289">
        <v>1.86127</v>
      </c>
      <c r="FK289">
        <v>1.86264</v>
      </c>
      <c r="FL289">
        <v>1.86005</v>
      </c>
      <c r="FM289">
        <v>1.85837</v>
      </c>
      <c r="FN289">
        <v>1.8621</v>
      </c>
      <c r="FO289">
        <v>1.85884</v>
      </c>
      <c r="FP289">
        <v>1.85791</v>
      </c>
      <c r="FQ289">
        <v>1.8608</v>
      </c>
      <c r="FR289">
        <v>0</v>
      </c>
      <c r="FS289">
        <v>0</v>
      </c>
      <c r="FT289">
        <v>0</v>
      </c>
      <c r="FU289">
        <v>4.5</v>
      </c>
      <c r="FV289" t="s">
        <v>361</v>
      </c>
      <c r="FW289" t="s">
        <v>362</v>
      </c>
      <c r="FX289" t="s">
        <v>363</v>
      </c>
      <c r="FY289" t="s">
        <v>364</v>
      </c>
      <c r="FZ289" t="s">
        <v>364</v>
      </c>
      <c r="GA289" t="s">
        <v>363</v>
      </c>
      <c r="GB289">
        <v>0</v>
      </c>
      <c r="GC289">
        <v>100</v>
      </c>
      <c r="GD289">
        <v>100</v>
      </c>
      <c r="GE289">
        <v>-0.362</v>
      </c>
      <c r="GF289">
        <v>0.2973</v>
      </c>
      <c r="GG289">
        <v>-1.589593225013521</v>
      </c>
      <c r="GH289">
        <v>0.00192992804097616</v>
      </c>
      <c r="GI289">
        <v>3.244687122451424E-06</v>
      </c>
      <c r="GJ289">
        <v>-2.087531120305573E-09</v>
      </c>
      <c r="GK289">
        <v>0.05776174702018427</v>
      </c>
      <c r="GL289">
        <v>0.005089068596103195</v>
      </c>
      <c r="GM289">
        <v>0.0003257216593697226</v>
      </c>
      <c r="GN289">
        <v>-1.562898368296355E-06</v>
      </c>
      <c r="GO289">
        <v>0</v>
      </c>
      <c r="GP289">
        <v>1257</v>
      </c>
      <c r="GQ289">
        <v>1</v>
      </c>
      <c r="GR289">
        <v>31</v>
      </c>
      <c r="GS289">
        <v>275.9</v>
      </c>
      <c r="GT289">
        <v>275.8</v>
      </c>
      <c r="GU289">
        <v>1.07788</v>
      </c>
      <c r="GV289">
        <v>2.38159</v>
      </c>
      <c r="GW289">
        <v>1.44775</v>
      </c>
      <c r="GX289">
        <v>2.20215</v>
      </c>
      <c r="GY289">
        <v>1.44653</v>
      </c>
      <c r="GZ289">
        <v>2.3877</v>
      </c>
      <c r="HA289">
        <v>33.244</v>
      </c>
      <c r="HB289">
        <v>14.6749</v>
      </c>
      <c r="HC289">
        <v>18</v>
      </c>
      <c r="HD289">
        <v>531.819</v>
      </c>
      <c r="HE289">
        <v>522.948</v>
      </c>
      <c r="HF289">
        <v>24.9996</v>
      </c>
      <c r="HG289">
        <v>30.7546</v>
      </c>
      <c r="HH289">
        <v>30</v>
      </c>
      <c r="HI289">
        <v>31.1159</v>
      </c>
      <c r="HJ289">
        <v>31.1224</v>
      </c>
      <c r="HK289">
        <v>21.5601</v>
      </c>
      <c r="HL289">
        <v>20.3331</v>
      </c>
      <c r="HM289">
        <v>100</v>
      </c>
      <c r="HN289">
        <v>25</v>
      </c>
      <c r="HO289">
        <v>420</v>
      </c>
      <c r="HP289">
        <v>21.5</v>
      </c>
      <c r="HQ289">
        <v>103.137</v>
      </c>
      <c r="HR289">
        <v>102.017</v>
      </c>
    </row>
    <row r="290" spans="1:226">
      <c r="A290">
        <v>272</v>
      </c>
      <c r="B290">
        <v>1774682880.5</v>
      </c>
      <c r="C290">
        <v>1134.5</v>
      </c>
      <c r="D290" t="s">
        <v>906</v>
      </c>
      <c r="E290" t="s">
        <v>907</v>
      </c>
      <c r="F290">
        <v>5</v>
      </c>
      <c r="I290">
        <v>1774682877.6</v>
      </c>
      <c r="J290">
        <f>(K290)/1000</f>
        <v>0</v>
      </c>
      <c r="K290">
        <f>IF(BF290, AN290, AH290)</f>
        <v>0</v>
      </c>
      <c r="L290">
        <f>IF(BF290, AI290, AG290)</f>
        <v>0</v>
      </c>
      <c r="M290">
        <f>BH290 - IF(AU290&gt;1, L290*BB290*100.0/(AW290), 0)</f>
        <v>0</v>
      </c>
      <c r="N290">
        <f>((T290-J290/2)*M290-L290)/(T290+J290/2)</f>
        <v>0</v>
      </c>
      <c r="O290">
        <f>N290*(BO290+BP290)/1000.0</f>
        <v>0</v>
      </c>
      <c r="P290">
        <f>(BH290 - IF(AU290&gt;1, L290*BB290*100.0/(AW290), 0))*(BO290+BP290)/1000.0</f>
        <v>0</v>
      </c>
      <c r="Q290">
        <f>2.0/((1/S290-1/R290)+SIGN(S290)*SQRT((1/S290-1/R290)*(1/S290-1/R290) + 4*BC290/((BC290+1)*(BC290+1))*(2*1/S290*1/R290-1/R290*1/R290)))</f>
        <v>0</v>
      </c>
      <c r="R290">
        <f>IF(LEFT(BD290,1)&lt;&gt;"0",IF(LEFT(BD290,1)="1",3.0,BE290),$D$5+$E$5*(BV290*BO290/($K$5*1000))+$F$5*(BV290*BO290/($K$5*1000))*MAX(MIN(BB290,$J$5),$I$5)*MAX(MIN(BB290,$J$5),$I$5)+$G$5*MAX(MIN(BB290,$J$5),$I$5)*(BV290*BO290/($K$5*1000))+$H$5*(BV290*BO290/($K$5*1000))*(BV290*BO290/($K$5*1000)))</f>
        <v>0</v>
      </c>
      <c r="S290">
        <f>J290*(1000-(1000*0.61365*exp(17.502*W290/(240.97+W290))/(BO290+BP290)+BJ290)/2)/(1000*0.61365*exp(17.502*W290/(240.97+W290))/(BO290+BP290)-BJ290)</f>
        <v>0</v>
      </c>
      <c r="T290">
        <f>1/((BC290+1)/(Q290/1.6)+1/(R290/1.37)) + BC290/((BC290+1)/(Q290/1.6) + BC290/(R290/1.37))</f>
        <v>0</v>
      </c>
      <c r="U290">
        <f>(AX290*BA290)</f>
        <v>0</v>
      </c>
      <c r="V290">
        <f>(BQ290+(U290+2*0.95*5.67E-8*(((BQ290+$B$9)+273)^4-(BQ290+273)^4)-44100*J290)/(1.84*29.3*R290+8*0.95*5.67E-8*(BQ290+273)^3))</f>
        <v>0</v>
      </c>
      <c r="W290">
        <f>($C$9*BR290+$D$9*BS290+$E$9*V290)</f>
        <v>0</v>
      </c>
      <c r="X290">
        <f>0.61365*exp(17.502*W290/(240.97+W290))</f>
        <v>0</v>
      </c>
      <c r="Y290">
        <f>(Z290/AA290*100)</f>
        <v>0</v>
      </c>
      <c r="Z290">
        <f>BJ290*(BO290+BP290)/1000</f>
        <v>0</v>
      </c>
      <c r="AA290">
        <f>0.61365*exp(17.502*BQ290/(240.97+BQ290))</f>
        <v>0</v>
      </c>
      <c r="AB290">
        <f>(X290-BJ290*(BO290+BP290)/1000)</f>
        <v>0</v>
      </c>
      <c r="AC290">
        <f>(-J290*44100)</f>
        <v>0</v>
      </c>
      <c r="AD290">
        <f>2*29.3*R290*0.92*(BQ290-W290)</f>
        <v>0</v>
      </c>
      <c r="AE290">
        <f>2*0.95*5.67E-8*(((BQ290+$B$9)+273)^4-(W290+273)^4)</f>
        <v>0</v>
      </c>
      <c r="AF290">
        <f>U290+AE290+AC290+AD290</f>
        <v>0</v>
      </c>
      <c r="AG290">
        <f>BN290*AU290*(BI290-BH290*(1000-AU290*BK290)/(1000-AU290*BJ290))/(100*BB290)</f>
        <v>0</v>
      </c>
      <c r="AH290">
        <f>1000*BN290*AU290*(BJ290-BK290)/(100*BB290*(1000-AU290*BJ290))</f>
        <v>0</v>
      </c>
      <c r="AI290">
        <f>(AJ290 - AK290 - BO290*1E3/(8.314*(BQ290+273.15)) * AM290/BN290 * AL290) * BN290/(100*BB290) * (1000 - BK290)/1000</f>
        <v>0</v>
      </c>
      <c r="AJ290">
        <v>429.253141049274</v>
      </c>
      <c r="AK290">
        <v>428.8421454545455</v>
      </c>
      <c r="AL290">
        <v>4.294210727586301E-05</v>
      </c>
      <c r="AM290">
        <v>61.35787655002243</v>
      </c>
      <c r="AN290">
        <f>(AP290 - AO290 + BO290*1E3/(8.314*(BQ290+273.15)) * AR290/BN290 * AQ290) * BN290/(100*BB290) * 1000/(1000 - AP290)</f>
        <v>0</v>
      </c>
      <c r="AO290">
        <v>21.52347646353893</v>
      </c>
      <c r="AP290">
        <v>21.50453286713288</v>
      </c>
      <c r="AQ290">
        <v>-2.376626892574686E-07</v>
      </c>
      <c r="AR290">
        <v>91.88205700752289</v>
      </c>
      <c r="AS290">
        <v>0</v>
      </c>
      <c r="AT290">
        <v>0</v>
      </c>
      <c r="AU290">
        <f>IF(AS290*$H$15&gt;=AW290,1.0,(AW290/(AW290-AS290*$H$15)))</f>
        <v>0</v>
      </c>
      <c r="AV290">
        <f>(AU290-1)*100</f>
        <v>0</v>
      </c>
      <c r="AW290">
        <f>MAX(0,($B$15+$C$15*BV290)/(1+$D$15*BV290)*BO290/(BQ290+273)*$E$15)</f>
        <v>0</v>
      </c>
      <c r="AX290">
        <f>$B$13*BW290+$C$13*BX290+$F$13*CI290*(1-CL290)</f>
        <v>0</v>
      </c>
      <c r="AY290">
        <f>AX290*AZ290</f>
        <v>0</v>
      </c>
      <c r="AZ290">
        <f>($B$13*$D$11+$C$13*$D$11+$F$13*((CV290+CN290)/MAX(CV290+CN290+CW290, 0.1)*$I$11+CW290/MAX(CV290+CN290+CW290, 0.1)*$J$11))/($B$13+$C$13+$F$13)</f>
        <v>0</v>
      </c>
      <c r="BA290">
        <f>($B$13*$K$11+$C$13*$K$11+$F$13*((CV290+CN290)/MAX(CV290+CN290+CW290, 0.1)*$P$11+CW290/MAX(CV290+CN290+CW290, 0.1)*$Q$11))/($B$13+$C$13+$F$13)</f>
        <v>0</v>
      </c>
      <c r="BB290">
        <v>6</v>
      </c>
      <c r="BC290">
        <v>0.5</v>
      </c>
      <c r="BD290" t="s">
        <v>358</v>
      </c>
      <c r="BE290">
        <v>2</v>
      </c>
      <c r="BF290" t="b">
        <v>1</v>
      </c>
      <c r="BG290">
        <v>1774682877.6</v>
      </c>
      <c r="BH290">
        <v>419.5593000000001</v>
      </c>
      <c r="BI290">
        <v>419.9991</v>
      </c>
      <c r="BJ290">
        <v>21.50553</v>
      </c>
      <c r="BK290">
        <v>21.52361</v>
      </c>
      <c r="BL290">
        <v>419.9210999999999</v>
      </c>
      <c r="BM290">
        <v>21.20826</v>
      </c>
      <c r="BN290">
        <v>499.9772000000001</v>
      </c>
      <c r="BO290">
        <v>101.023</v>
      </c>
      <c r="BP290">
        <v>0.10019558</v>
      </c>
      <c r="BQ290">
        <v>26.31099</v>
      </c>
      <c r="BR290">
        <v>26.80518</v>
      </c>
      <c r="BS290">
        <v>999.9</v>
      </c>
      <c r="BT290">
        <v>0</v>
      </c>
      <c r="BU290">
        <v>0</v>
      </c>
      <c r="BV290">
        <v>9982.74</v>
      </c>
      <c r="BW290">
        <v>0</v>
      </c>
      <c r="BX290">
        <v>0.3833920000000001</v>
      </c>
      <c r="BY290">
        <v>-0.4396667</v>
      </c>
      <c r="BZ290">
        <v>428.7805</v>
      </c>
      <c r="CA290">
        <v>429.2378</v>
      </c>
      <c r="CB290">
        <v>-0.01806794</v>
      </c>
      <c r="CC290">
        <v>419.9991</v>
      </c>
      <c r="CD290">
        <v>21.52361</v>
      </c>
      <c r="CE290">
        <v>2.172555</v>
      </c>
      <c r="CF290">
        <v>2.17438</v>
      </c>
      <c r="CG290">
        <v>18.76133</v>
      </c>
      <c r="CH290">
        <v>18.77478</v>
      </c>
      <c r="CI290">
        <v>850.0020000000001</v>
      </c>
      <c r="CJ290">
        <v>0</v>
      </c>
      <c r="CK290">
        <v>1</v>
      </c>
      <c r="CL290">
        <v>0</v>
      </c>
      <c r="CM290">
        <v>1.90942</v>
      </c>
      <c r="CN290">
        <v>0</v>
      </c>
      <c r="CO290">
        <v>46.10321</v>
      </c>
      <c r="CP290">
        <v>4348.325</v>
      </c>
      <c r="CQ290">
        <v>35.937</v>
      </c>
      <c r="CR290">
        <v>38.312</v>
      </c>
      <c r="CS290">
        <v>37.187</v>
      </c>
      <c r="CT290">
        <v>37</v>
      </c>
      <c r="CU290">
        <v>36.4308</v>
      </c>
      <c r="CV290">
        <v>0</v>
      </c>
      <c r="CW290">
        <v>850.001</v>
      </c>
      <c r="CX290">
        <v>0</v>
      </c>
      <c r="CY290">
        <v>1774682879</v>
      </c>
      <c r="CZ290">
        <v>0</v>
      </c>
      <c r="DA290">
        <v>1774666326.5</v>
      </c>
      <c r="DB290" t="s">
        <v>359</v>
      </c>
      <c r="DC290">
        <v>1774666322</v>
      </c>
      <c r="DD290">
        <v>1774666326.5</v>
      </c>
      <c r="DE290">
        <v>2</v>
      </c>
      <c r="DF290">
        <v>0.343</v>
      </c>
      <c r="DG290">
        <v>-0.026</v>
      </c>
      <c r="DH290">
        <v>-0.36</v>
      </c>
      <c r="DI290">
        <v>0.298</v>
      </c>
      <c r="DJ290">
        <v>420</v>
      </c>
      <c r="DK290">
        <v>22</v>
      </c>
      <c r="DL290">
        <v>0.17</v>
      </c>
      <c r="DM290">
        <v>0.02</v>
      </c>
      <c r="DN290">
        <v>-0.405386325</v>
      </c>
      <c r="DO290">
        <v>-0.154103718574109</v>
      </c>
      <c r="DP290">
        <v>0.02898484443583189</v>
      </c>
      <c r="DQ290">
        <v>0</v>
      </c>
      <c r="DR290">
        <v>-0.0193697475</v>
      </c>
      <c r="DS290">
        <v>0.01216853020637899</v>
      </c>
      <c r="DT290">
        <v>0.001310281351272981</v>
      </c>
      <c r="DU290">
        <v>1</v>
      </c>
      <c r="DV290">
        <v>1</v>
      </c>
      <c r="DW290">
        <v>2</v>
      </c>
      <c r="DX290" t="s">
        <v>367</v>
      </c>
      <c r="DY290">
        <v>3.13054</v>
      </c>
      <c r="DZ290">
        <v>2.80642</v>
      </c>
      <c r="EA290">
        <v>0.09974429999999999</v>
      </c>
      <c r="EB290">
        <v>0.0994671</v>
      </c>
      <c r="EC290">
        <v>0.105853</v>
      </c>
      <c r="ED290">
        <v>0.105609</v>
      </c>
      <c r="EE290">
        <v>21147.7</v>
      </c>
      <c r="EF290">
        <v>27417.7</v>
      </c>
      <c r="EG290">
        <v>26445.7</v>
      </c>
      <c r="EH290">
        <v>32998.9</v>
      </c>
      <c r="EI290">
        <v>34927.4</v>
      </c>
      <c r="EJ290">
        <v>40308.1</v>
      </c>
      <c r="EK290">
        <v>41093.5</v>
      </c>
      <c r="EL290">
        <v>46058.4</v>
      </c>
      <c r="EM290">
        <v>2.0349</v>
      </c>
      <c r="EN290">
        <v>1.99953</v>
      </c>
      <c r="EO290">
        <v>0.08992849999999999</v>
      </c>
      <c r="EP290">
        <v>0</v>
      </c>
      <c r="EQ290">
        <v>25.3211</v>
      </c>
      <c r="ER290">
        <v>999.9</v>
      </c>
      <c r="ES290">
        <v>67.5</v>
      </c>
      <c r="ET290">
        <v>27.4</v>
      </c>
      <c r="EU290">
        <v>24.4831</v>
      </c>
      <c r="EV290">
        <v>60.8326</v>
      </c>
      <c r="EW290">
        <v>31.7869</v>
      </c>
      <c r="EX290">
        <v>1</v>
      </c>
      <c r="EY290">
        <v>0.295135</v>
      </c>
      <c r="EZ290">
        <v>0.326691</v>
      </c>
      <c r="FA290">
        <v>20.2824</v>
      </c>
      <c r="FB290">
        <v>5.19138</v>
      </c>
      <c r="FC290">
        <v>11.9441</v>
      </c>
      <c r="FD290">
        <v>4.9558</v>
      </c>
      <c r="FE290">
        <v>3.285</v>
      </c>
      <c r="FF290">
        <v>9999</v>
      </c>
      <c r="FG290">
        <v>9999</v>
      </c>
      <c r="FH290">
        <v>9999</v>
      </c>
      <c r="FI290">
        <v>999.9</v>
      </c>
      <c r="FJ290">
        <v>1.86127</v>
      </c>
      <c r="FK290">
        <v>1.86264</v>
      </c>
      <c r="FL290">
        <v>1.86005</v>
      </c>
      <c r="FM290">
        <v>1.85837</v>
      </c>
      <c r="FN290">
        <v>1.86214</v>
      </c>
      <c r="FO290">
        <v>1.85884</v>
      </c>
      <c r="FP290">
        <v>1.85791</v>
      </c>
      <c r="FQ290">
        <v>1.8608</v>
      </c>
      <c r="FR290">
        <v>0</v>
      </c>
      <c r="FS290">
        <v>0</v>
      </c>
      <c r="FT290">
        <v>0</v>
      </c>
      <c r="FU290">
        <v>4.5</v>
      </c>
      <c r="FV290" t="s">
        <v>361</v>
      </c>
      <c r="FW290" t="s">
        <v>362</v>
      </c>
      <c r="FX290" t="s">
        <v>363</v>
      </c>
      <c r="FY290" t="s">
        <v>364</v>
      </c>
      <c r="FZ290" t="s">
        <v>364</v>
      </c>
      <c r="GA290" t="s">
        <v>363</v>
      </c>
      <c r="GB290">
        <v>0</v>
      </c>
      <c r="GC290">
        <v>100</v>
      </c>
      <c r="GD290">
        <v>100</v>
      </c>
      <c r="GE290">
        <v>-0.361</v>
      </c>
      <c r="GF290">
        <v>0.2972</v>
      </c>
      <c r="GG290">
        <v>-1.589593225013521</v>
      </c>
      <c r="GH290">
        <v>0.00192992804097616</v>
      </c>
      <c r="GI290">
        <v>3.244687122451424E-06</v>
      </c>
      <c r="GJ290">
        <v>-2.087531120305573E-09</v>
      </c>
      <c r="GK290">
        <v>0.05776174702018427</v>
      </c>
      <c r="GL290">
        <v>0.005089068596103195</v>
      </c>
      <c r="GM290">
        <v>0.0003257216593697226</v>
      </c>
      <c r="GN290">
        <v>-1.562898368296355E-06</v>
      </c>
      <c r="GO290">
        <v>0</v>
      </c>
      <c r="GP290">
        <v>1257</v>
      </c>
      <c r="GQ290">
        <v>1</v>
      </c>
      <c r="GR290">
        <v>31</v>
      </c>
      <c r="GS290">
        <v>276</v>
      </c>
      <c r="GT290">
        <v>275.9</v>
      </c>
      <c r="GU290">
        <v>1.07788</v>
      </c>
      <c r="GV290">
        <v>2.38159</v>
      </c>
      <c r="GW290">
        <v>1.44775</v>
      </c>
      <c r="GX290">
        <v>2.20337</v>
      </c>
      <c r="GY290">
        <v>1.44653</v>
      </c>
      <c r="GZ290">
        <v>2.3938</v>
      </c>
      <c r="HA290">
        <v>33.244</v>
      </c>
      <c r="HB290">
        <v>14.6837</v>
      </c>
      <c r="HC290">
        <v>18</v>
      </c>
      <c r="HD290">
        <v>532.0890000000001</v>
      </c>
      <c r="HE290">
        <v>522.643</v>
      </c>
      <c r="HF290">
        <v>24.9996</v>
      </c>
      <c r="HG290">
        <v>30.7546</v>
      </c>
      <c r="HH290">
        <v>30.0001</v>
      </c>
      <c r="HI290">
        <v>31.1159</v>
      </c>
      <c r="HJ290">
        <v>31.1224</v>
      </c>
      <c r="HK290">
        <v>21.5594</v>
      </c>
      <c r="HL290">
        <v>20.3331</v>
      </c>
      <c r="HM290">
        <v>100</v>
      </c>
      <c r="HN290">
        <v>25</v>
      </c>
      <c r="HO290">
        <v>420</v>
      </c>
      <c r="HP290">
        <v>21.5</v>
      </c>
      <c r="HQ290">
        <v>103.137</v>
      </c>
      <c r="HR290">
        <v>102.017</v>
      </c>
    </row>
    <row r="291" spans="1:226">
      <c r="A291">
        <v>273</v>
      </c>
      <c r="B291">
        <v>1774682884.5</v>
      </c>
      <c r="C291">
        <v>1138.5</v>
      </c>
      <c r="D291" t="s">
        <v>908</v>
      </c>
      <c r="E291" t="s">
        <v>909</v>
      </c>
      <c r="F291">
        <v>5</v>
      </c>
      <c r="I291">
        <v>1774682881.6</v>
      </c>
      <c r="J291">
        <f>(K291)/1000</f>
        <v>0</v>
      </c>
      <c r="K291">
        <f>IF(BF291, AN291, AH291)</f>
        <v>0</v>
      </c>
      <c r="L291">
        <f>IF(BF291, AI291, AG291)</f>
        <v>0</v>
      </c>
      <c r="M291">
        <f>BH291 - IF(AU291&gt;1, L291*BB291*100.0/(AW291), 0)</f>
        <v>0</v>
      </c>
      <c r="N291">
        <f>((T291-J291/2)*M291-L291)/(T291+J291/2)</f>
        <v>0</v>
      </c>
      <c r="O291">
        <f>N291*(BO291+BP291)/1000.0</f>
        <v>0</v>
      </c>
      <c r="P291">
        <f>(BH291 - IF(AU291&gt;1, L291*BB291*100.0/(AW291), 0))*(BO291+BP291)/1000.0</f>
        <v>0</v>
      </c>
      <c r="Q291">
        <f>2.0/((1/S291-1/R291)+SIGN(S291)*SQRT((1/S291-1/R291)*(1/S291-1/R291) + 4*BC291/((BC291+1)*(BC291+1))*(2*1/S291*1/R291-1/R291*1/R291)))</f>
        <v>0</v>
      </c>
      <c r="R291">
        <f>IF(LEFT(BD291,1)&lt;&gt;"0",IF(LEFT(BD291,1)="1",3.0,BE291),$D$5+$E$5*(BV291*BO291/($K$5*1000))+$F$5*(BV291*BO291/($K$5*1000))*MAX(MIN(BB291,$J$5),$I$5)*MAX(MIN(BB291,$J$5),$I$5)+$G$5*MAX(MIN(BB291,$J$5),$I$5)*(BV291*BO291/($K$5*1000))+$H$5*(BV291*BO291/($K$5*1000))*(BV291*BO291/($K$5*1000)))</f>
        <v>0</v>
      </c>
      <c r="S291">
        <f>J291*(1000-(1000*0.61365*exp(17.502*W291/(240.97+W291))/(BO291+BP291)+BJ291)/2)/(1000*0.61365*exp(17.502*W291/(240.97+W291))/(BO291+BP291)-BJ291)</f>
        <v>0</v>
      </c>
      <c r="T291">
        <f>1/((BC291+1)/(Q291/1.6)+1/(R291/1.37)) + BC291/((BC291+1)/(Q291/1.6) + BC291/(R291/1.37))</f>
        <v>0</v>
      </c>
      <c r="U291">
        <f>(AX291*BA291)</f>
        <v>0</v>
      </c>
      <c r="V291">
        <f>(BQ291+(U291+2*0.95*5.67E-8*(((BQ291+$B$9)+273)^4-(BQ291+273)^4)-44100*J291)/(1.84*29.3*R291+8*0.95*5.67E-8*(BQ291+273)^3))</f>
        <v>0</v>
      </c>
      <c r="W291">
        <f>($C$9*BR291+$D$9*BS291+$E$9*V291)</f>
        <v>0</v>
      </c>
      <c r="X291">
        <f>0.61365*exp(17.502*W291/(240.97+W291))</f>
        <v>0</v>
      </c>
      <c r="Y291">
        <f>(Z291/AA291*100)</f>
        <v>0</v>
      </c>
      <c r="Z291">
        <f>BJ291*(BO291+BP291)/1000</f>
        <v>0</v>
      </c>
      <c r="AA291">
        <f>0.61365*exp(17.502*BQ291/(240.97+BQ291))</f>
        <v>0</v>
      </c>
      <c r="AB291">
        <f>(X291-BJ291*(BO291+BP291)/1000)</f>
        <v>0</v>
      </c>
      <c r="AC291">
        <f>(-J291*44100)</f>
        <v>0</v>
      </c>
      <c r="AD291">
        <f>2*29.3*R291*0.92*(BQ291-W291)</f>
        <v>0</v>
      </c>
      <c r="AE291">
        <f>2*0.95*5.67E-8*(((BQ291+$B$9)+273)^4-(W291+273)^4)</f>
        <v>0</v>
      </c>
      <c r="AF291">
        <f>U291+AE291+AC291+AD291</f>
        <v>0</v>
      </c>
      <c r="AG291">
        <f>BN291*AU291*(BI291-BH291*(1000-AU291*BK291)/(1000-AU291*BJ291))/(100*BB291)</f>
        <v>0</v>
      </c>
      <c r="AH291">
        <f>1000*BN291*AU291*(BJ291-BK291)/(100*BB291*(1000-AU291*BJ291))</f>
        <v>0</v>
      </c>
      <c r="AI291">
        <f>(AJ291 - AK291 - BO291*1E3/(8.314*(BQ291+273.15)) * AM291/BN291 * AL291) * BN291/(100*BB291) * (1000 - BK291)/1000</f>
        <v>0</v>
      </c>
      <c r="AJ291">
        <v>429.2428873393334</v>
      </c>
      <c r="AK291">
        <v>428.82</v>
      </c>
      <c r="AL291">
        <v>-1.787617475971572E-06</v>
      </c>
      <c r="AM291">
        <v>61.35787655002243</v>
      </c>
      <c r="AN291">
        <f>(AP291 - AO291 + BO291*1E3/(8.314*(BQ291+273.15)) * AR291/BN291 * AQ291) * BN291/(100*BB291) * 1000/(1000 - AP291)</f>
        <v>0</v>
      </c>
      <c r="AO291">
        <v>21.52377844934236</v>
      </c>
      <c r="AP291">
        <v>21.5047062937063</v>
      </c>
      <c r="AQ291">
        <v>-1.685523082606878E-06</v>
      </c>
      <c r="AR291">
        <v>91.88205700752289</v>
      </c>
      <c r="AS291">
        <v>0</v>
      </c>
      <c r="AT291">
        <v>0</v>
      </c>
      <c r="AU291">
        <f>IF(AS291*$H$15&gt;=AW291,1.0,(AW291/(AW291-AS291*$H$15)))</f>
        <v>0</v>
      </c>
      <c r="AV291">
        <f>(AU291-1)*100</f>
        <v>0</v>
      </c>
      <c r="AW291">
        <f>MAX(0,($B$15+$C$15*BV291)/(1+$D$15*BV291)*BO291/(BQ291+273)*$E$15)</f>
        <v>0</v>
      </c>
      <c r="AX291">
        <f>$B$13*BW291+$C$13*BX291+$F$13*CI291*(1-CL291)</f>
        <v>0</v>
      </c>
      <c r="AY291">
        <f>AX291*AZ291</f>
        <v>0</v>
      </c>
      <c r="AZ291">
        <f>($B$13*$D$11+$C$13*$D$11+$F$13*((CV291+CN291)/MAX(CV291+CN291+CW291, 0.1)*$I$11+CW291/MAX(CV291+CN291+CW291, 0.1)*$J$11))/($B$13+$C$13+$F$13)</f>
        <v>0</v>
      </c>
      <c r="BA291">
        <f>($B$13*$K$11+$C$13*$K$11+$F$13*((CV291+CN291)/MAX(CV291+CN291+CW291, 0.1)*$P$11+CW291/MAX(CV291+CN291+CW291, 0.1)*$Q$11))/($B$13+$C$13+$F$13)</f>
        <v>0</v>
      </c>
      <c r="BB291">
        <v>6</v>
      </c>
      <c r="BC291">
        <v>0.5</v>
      </c>
      <c r="BD291" t="s">
        <v>358</v>
      </c>
      <c r="BE291">
        <v>2</v>
      </c>
      <c r="BF291" t="b">
        <v>1</v>
      </c>
      <c r="BG291">
        <v>1774682881.6</v>
      </c>
      <c r="BH291">
        <v>419.602</v>
      </c>
      <c r="BI291">
        <v>420.0111999999999</v>
      </c>
      <c r="BJ291">
        <v>21.50436</v>
      </c>
      <c r="BK291">
        <v>21.52303</v>
      </c>
      <c r="BL291">
        <v>419.9635</v>
      </c>
      <c r="BM291">
        <v>21.20713</v>
      </c>
      <c r="BN291">
        <v>500.0472</v>
      </c>
      <c r="BO291">
        <v>101.0236</v>
      </c>
      <c r="BP291">
        <v>0.09980406</v>
      </c>
      <c r="BQ291">
        <v>26.30686</v>
      </c>
      <c r="BR291">
        <v>26.79533</v>
      </c>
      <c r="BS291">
        <v>999.9</v>
      </c>
      <c r="BT291">
        <v>0</v>
      </c>
      <c r="BU291">
        <v>0</v>
      </c>
      <c r="BV291">
        <v>10024.12</v>
      </c>
      <c r="BW291">
        <v>0</v>
      </c>
      <c r="BX291">
        <v>0.3833920000000001</v>
      </c>
      <c r="BY291">
        <v>-0.4092101</v>
      </c>
      <c r="BZ291">
        <v>428.8234</v>
      </c>
      <c r="CA291">
        <v>429.2498000000001</v>
      </c>
      <c r="CB291">
        <v>-0.01862908</v>
      </c>
      <c r="CC291">
        <v>420.0111999999999</v>
      </c>
      <c r="CD291">
        <v>21.52303</v>
      </c>
      <c r="CE291">
        <v>2.172449</v>
      </c>
      <c r="CF291">
        <v>2.174332</v>
      </c>
      <c r="CG291">
        <v>18.76058</v>
      </c>
      <c r="CH291">
        <v>18.77444999999999</v>
      </c>
      <c r="CI291">
        <v>849.999</v>
      </c>
      <c r="CJ291">
        <v>0</v>
      </c>
      <c r="CK291">
        <v>1</v>
      </c>
      <c r="CL291">
        <v>0</v>
      </c>
      <c r="CM291">
        <v>2.11657</v>
      </c>
      <c r="CN291">
        <v>0</v>
      </c>
      <c r="CO291">
        <v>46.05687999999999</v>
      </c>
      <c r="CP291">
        <v>4348.307999999999</v>
      </c>
      <c r="CQ291">
        <v>35.8936</v>
      </c>
      <c r="CR291">
        <v>38.312</v>
      </c>
      <c r="CS291">
        <v>37.156</v>
      </c>
      <c r="CT291">
        <v>37</v>
      </c>
      <c r="CU291">
        <v>36.4122</v>
      </c>
      <c r="CV291">
        <v>0</v>
      </c>
      <c r="CW291">
        <v>849.999</v>
      </c>
      <c r="CX291">
        <v>0</v>
      </c>
      <c r="CY291">
        <v>1774682882.6</v>
      </c>
      <c r="CZ291">
        <v>0</v>
      </c>
      <c r="DA291">
        <v>1774666326.5</v>
      </c>
      <c r="DB291" t="s">
        <v>359</v>
      </c>
      <c r="DC291">
        <v>1774666322</v>
      </c>
      <c r="DD291">
        <v>1774666326.5</v>
      </c>
      <c r="DE291">
        <v>2</v>
      </c>
      <c r="DF291">
        <v>0.343</v>
      </c>
      <c r="DG291">
        <v>-0.026</v>
      </c>
      <c r="DH291">
        <v>-0.36</v>
      </c>
      <c r="DI291">
        <v>0.298</v>
      </c>
      <c r="DJ291">
        <v>420</v>
      </c>
      <c r="DK291">
        <v>22</v>
      </c>
      <c r="DL291">
        <v>0.17</v>
      </c>
      <c r="DM291">
        <v>0.02</v>
      </c>
      <c r="DN291">
        <v>-0.40986705</v>
      </c>
      <c r="DO291">
        <v>-0.1232723527204506</v>
      </c>
      <c r="DP291">
        <v>0.02739032089621259</v>
      </c>
      <c r="DQ291">
        <v>0</v>
      </c>
      <c r="DR291">
        <v>-0.0188949125</v>
      </c>
      <c r="DS291">
        <v>0.005018540712945625</v>
      </c>
      <c r="DT291">
        <v>0.0009026813926262964</v>
      </c>
      <c r="DU291">
        <v>1</v>
      </c>
      <c r="DV291">
        <v>1</v>
      </c>
      <c r="DW291">
        <v>2</v>
      </c>
      <c r="DX291" t="s">
        <v>367</v>
      </c>
      <c r="DY291">
        <v>3.13045</v>
      </c>
      <c r="DZ291">
        <v>2.80658</v>
      </c>
      <c r="EA291">
        <v>0.0997484</v>
      </c>
      <c r="EB291">
        <v>0.0994703</v>
      </c>
      <c r="EC291">
        <v>0.105857</v>
      </c>
      <c r="ED291">
        <v>0.105606</v>
      </c>
      <c r="EE291">
        <v>21147.6</v>
      </c>
      <c r="EF291">
        <v>27417.7</v>
      </c>
      <c r="EG291">
        <v>26445.7</v>
      </c>
      <c r="EH291">
        <v>32999</v>
      </c>
      <c r="EI291">
        <v>34927.5</v>
      </c>
      <c r="EJ291">
        <v>40308.1</v>
      </c>
      <c r="EK291">
        <v>41093.8</v>
      </c>
      <c r="EL291">
        <v>46058.2</v>
      </c>
      <c r="EM291">
        <v>2.03472</v>
      </c>
      <c r="EN291">
        <v>1.99993</v>
      </c>
      <c r="EO291">
        <v>0.0905059</v>
      </c>
      <c r="EP291">
        <v>0</v>
      </c>
      <c r="EQ291">
        <v>25.3176</v>
      </c>
      <c r="ER291">
        <v>999.9</v>
      </c>
      <c r="ES291">
        <v>67.5</v>
      </c>
      <c r="ET291">
        <v>27.4</v>
      </c>
      <c r="EU291">
        <v>24.4831</v>
      </c>
      <c r="EV291">
        <v>60.6126</v>
      </c>
      <c r="EW291">
        <v>31.8269</v>
      </c>
      <c r="EX291">
        <v>1</v>
      </c>
      <c r="EY291">
        <v>0.294944</v>
      </c>
      <c r="EZ291">
        <v>0.32594</v>
      </c>
      <c r="FA291">
        <v>20.2823</v>
      </c>
      <c r="FB291">
        <v>5.19063</v>
      </c>
      <c r="FC291">
        <v>11.9441</v>
      </c>
      <c r="FD291">
        <v>4.9558</v>
      </c>
      <c r="FE291">
        <v>3.285</v>
      </c>
      <c r="FF291">
        <v>9999</v>
      </c>
      <c r="FG291">
        <v>9999</v>
      </c>
      <c r="FH291">
        <v>9999</v>
      </c>
      <c r="FI291">
        <v>999.9</v>
      </c>
      <c r="FJ291">
        <v>1.86127</v>
      </c>
      <c r="FK291">
        <v>1.86264</v>
      </c>
      <c r="FL291">
        <v>1.86005</v>
      </c>
      <c r="FM291">
        <v>1.85837</v>
      </c>
      <c r="FN291">
        <v>1.86214</v>
      </c>
      <c r="FO291">
        <v>1.85888</v>
      </c>
      <c r="FP291">
        <v>1.85792</v>
      </c>
      <c r="FQ291">
        <v>1.8608</v>
      </c>
      <c r="FR291">
        <v>0</v>
      </c>
      <c r="FS291">
        <v>0</v>
      </c>
      <c r="FT291">
        <v>0</v>
      </c>
      <c r="FU291">
        <v>4.5</v>
      </c>
      <c r="FV291" t="s">
        <v>361</v>
      </c>
      <c r="FW291" t="s">
        <v>362</v>
      </c>
      <c r="FX291" t="s">
        <v>363</v>
      </c>
      <c r="FY291" t="s">
        <v>364</v>
      </c>
      <c r="FZ291" t="s">
        <v>364</v>
      </c>
      <c r="GA291" t="s">
        <v>363</v>
      </c>
      <c r="GB291">
        <v>0</v>
      </c>
      <c r="GC291">
        <v>100</v>
      </c>
      <c r="GD291">
        <v>100</v>
      </c>
      <c r="GE291">
        <v>-0.362</v>
      </c>
      <c r="GF291">
        <v>0.2973</v>
      </c>
      <c r="GG291">
        <v>-1.589593225013521</v>
      </c>
      <c r="GH291">
        <v>0.00192992804097616</v>
      </c>
      <c r="GI291">
        <v>3.244687122451424E-06</v>
      </c>
      <c r="GJ291">
        <v>-2.087531120305573E-09</v>
      </c>
      <c r="GK291">
        <v>0.05776174702018427</v>
      </c>
      <c r="GL291">
        <v>0.005089068596103195</v>
      </c>
      <c r="GM291">
        <v>0.0003257216593697226</v>
      </c>
      <c r="GN291">
        <v>-1.562898368296355E-06</v>
      </c>
      <c r="GO291">
        <v>0</v>
      </c>
      <c r="GP291">
        <v>1257</v>
      </c>
      <c r="GQ291">
        <v>1</v>
      </c>
      <c r="GR291">
        <v>31</v>
      </c>
      <c r="GS291">
        <v>276</v>
      </c>
      <c r="GT291">
        <v>276</v>
      </c>
      <c r="GU291">
        <v>1.07788</v>
      </c>
      <c r="GV291">
        <v>2.38159</v>
      </c>
      <c r="GW291">
        <v>1.44775</v>
      </c>
      <c r="GX291">
        <v>2.20337</v>
      </c>
      <c r="GY291">
        <v>1.44653</v>
      </c>
      <c r="GZ291">
        <v>2.38525</v>
      </c>
      <c r="HA291">
        <v>33.2216</v>
      </c>
      <c r="HB291">
        <v>14.6749</v>
      </c>
      <c r="HC291">
        <v>18</v>
      </c>
      <c r="HD291">
        <v>531.978</v>
      </c>
      <c r="HE291">
        <v>522.914</v>
      </c>
      <c r="HF291">
        <v>24.9997</v>
      </c>
      <c r="HG291">
        <v>30.7546</v>
      </c>
      <c r="HH291">
        <v>30.0001</v>
      </c>
      <c r="HI291">
        <v>31.1159</v>
      </c>
      <c r="HJ291">
        <v>31.1224</v>
      </c>
      <c r="HK291">
        <v>21.5574</v>
      </c>
      <c r="HL291">
        <v>20.3331</v>
      </c>
      <c r="HM291">
        <v>100</v>
      </c>
      <c r="HN291">
        <v>25</v>
      </c>
      <c r="HO291">
        <v>420</v>
      </c>
      <c r="HP291">
        <v>21.5</v>
      </c>
      <c r="HQ291">
        <v>103.138</v>
      </c>
      <c r="HR291">
        <v>102.017</v>
      </c>
    </row>
    <row r="292" spans="1:226">
      <c r="A292">
        <v>274</v>
      </c>
      <c r="B292">
        <v>1774682888.5</v>
      </c>
      <c r="C292">
        <v>1142.5</v>
      </c>
      <c r="D292" t="s">
        <v>910</v>
      </c>
      <c r="E292" t="s">
        <v>911</v>
      </c>
      <c r="F292">
        <v>5</v>
      </c>
      <c r="I292">
        <v>1774682885.6</v>
      </c>
      <c r="J292">
        <f>(K292)/1000</f>
        <v>0</v>
      </c>
      <c r="K292">
        <f>IF(BF292, AN292, AH292)</f>
        <v>0</v>
      </c>
      <c r="L292">
        <f>IF(BF292, AI292, AG292)</f>
        <v>0</v>
      </c>
      <c r="M292">
        <f>BH292 - IF(AU292&gt;1, L292*BB292*100.0/(AW292), 0)</f>
        <v>0</v>
      </c>
      <c r="N292">
        <f>((T292-J292/2)*M292-L292)/(T292+J292/2)</f>
        <v>0</v>
      </c>
      <c r="O292">
        <f>N292*(BO292+BP292)/1000.0</f>
        <v>0</v>
      </c>
      <c r="P292">
        <f>(BH292 - IF(AU292&gt;1, L292*BB292*100.0/(AW292), 0))*(BO292+BP292)/1000.0</f>
        <v>0</v>
      </c>
      <c r="Q292">
        <f>2.0/((1/S292-1/R292)+SIGN(S292)*SQRT((1/S292-1/R292)*(1/S292-1/R292) + 4*BC292/((BC292+1)*(BC292+1))*(2*1/S292*1/R292-1/R292*1/R292)))</f>
        <v>0</v>
      </c>
      <c r="R292">
        <f>IF(LEFT(BD292,1)&lt;&gt;"0",IF(LEFT(BD292,1)="1",3.0,BE292),$D$5+$E$5*(BV292*BO292/($K$5*1000))+$F$5*(BV292*BO292/($K$5*1000))*MAX(MIN(BB292,$J$5),$I$5)*MAX(MIN(BB292,$J$5),$I$5)+$G$5*MAX(MIN(BB292,$J$5),$I$5)*(BV292*BO292/($K$5*1000))+$H$5*(BV292*BO292/($K$5*1000))*(BV292*BO292/($K$5*1000)))</f>
        <v>0</v>
      </c>
      <c r="S292">
        <f>J292*(1000-(1000*0.61365*exp(17.502*W292/(240.97+W292))/(BO292+BP292)+BJ292)/2)/(1000*0.61365*exp(17.502*W292/(240.97+W292))/(BO292+BP292)-BJ292)</f>
        <v>0</v>
      </c>
      <c r="T292">
        <f>1/((BC292+1)/(Q292/1.6)+1/(R292/1.37)) + BC292/((BC292+1)/(Q292/1.6) + BC292/(R292/1.37))</f>
        <v>0</v>
      </c>
      <c r="U292">
        <f>(AX292*BA292)</f>
        <v>0</v>
      </c>
      <c r="V292">
        <f>(BQ292+(U292+2*0.95*5.67E-8*(((BQ292+$B$9)+273)^4-(BQ292+273)^4)-44100*J292)/(1.84*29.3*R292+8*0.95*5.67E-8*(BQ292+273)^3))</f>
        <v>0</v>
      </c>
      <c r="W292">
        <f>($C$9*BR292+$D$9*BS292+$E$9*V292)</f>
        <v>0</v>
      </c>
      <c r="X292">
        <f>0.61365*exp(17.502*W292/(240.97+W292))</f>
        <v>0</v>
      </c>
      <c r="Y292">
        <f>(Z292/AA292*100)</f>
        <v>0</v>
      </c>
      <c r="Z292">
        <f>BJ292*(BO292+BP292)/1000</f>
        <v>0</v>
      </c>
      <c r="AA292">
        <f>0.61365*exp(17.502*BQ292/(240.97+BQ292))</f>
        <v>0</v>
      </c>
      <c r="AB292">
        <f>(X292-BJ292*(BO292+BP292)/1000)</f>
        <v>0</v>
      </c>
      <c r="AC292">
        <f>(-J292*44100)</f>
        <v>0</v>
      </c>
      <c r="AD292">
        <f>2*29.3*R292*0.92*(BQ292-W292)</f>
        <v>0</v>
      </c>
      <c r="AE292">
        <f>2*0.95*5.67E-8*(((BQ292+$B$9)+273)^4-(W292+273)^4)</f>
        <v>0</v>
      </c>
      <c r="AF292">
        <f>U292+AE292+AC292+AD292</f>
        <v>0</v>
      </c>
      <c r="AG292">
        <f>BN292*AU292*(BI292-BH292*(1000-AU292*BK292)/(1000-AU292*BJ292))/(100*BB292)</f>
        <v>0</v>
      </c>
      <c r="AH292">
        <f>1000*BN292*AU292*(BJ292-BK292)/(100*BB292*(1000-AU292*BJ292))</f>
        <v>0</v>
      </c>
      <c r="AI292">
        <f>(AJ292 - AK292 - BO292*1E3/(8.314*(BQ292+273.15)) * AM292/BN292 * AL292) * BN292/(100*BB292) * (1000 - BK292)/1000</f>
        <v>0</v>
      </c>
      <c r="AJ292">
        <v>429.2686087679155</v>
      </c>
      <c r="AK292">
        <v>428.871006060606</v>
      </c>
      <c r="AL292">
        <v>2.034017881808332E-05</v>
      </c>
      <c r="AM292">
        <v>61.35787655002243</v>
      </c>
      <c r="AN292">
        <f>(AP292 - AO292 + BO292*1E3/(8.314*(BQ292+273.15)) * AR292/BN292 * AQ292) * BN292/(100*BB292) * 1000/(1000 - AP292)</f>
        <v>0</v>
      </c>
      <c r="AO292">
        <v>21.52221069926709</v>
      </c>
      <c r="AP292">
        <v>21.50557342657344</v>
      </c>
      <c r="AQ292">
        <v>1.758404746268894E-06</v>
      </c>
      <c r="AR292">
        <v>91.88205700752289</v>
      </c>
      <c r="AS292">
        <v>0</v>
      </c>
      <c r="AT292">
        <v>0</v>
      </c>
      <c r="AU292">
        <f>IF(AS292*$H$15&gt;=AW292,1.0,(AW292/(AW292-AS292*$H$15)))</f>
        <v>0</v>
      </c>
      <c r="AV292">
        <f>(AU292-1)*100</f>
        <v>0</v>
      </c>
      <c r="AW292">
        <f>MAX(0,($B$15+$C$15*BV292)/(1+$D$15*BV292)*BO292/(BQ292+273)*$E$15)</f>
        <v>0</v>
      </c>
      <c r="AX292">
        <f>$B$13*BW292+$C$13*BX292+$F$13*CI292*(1-CL292)</f>
        <v>0</v>
      </c>
      <c r="AY292">
        <f>AX292*AZ292</f>
        <v>0</v>
      </c>
      <c r="AZ292">
        <f>($B$13*$D$11+$C$13*$D$11+$F$13*((CV292+CN292)/MAX(CV292+CN292+CW292, 0.1)*$I$11+CW292/MAX(CV292+CN292+CW292, 0.1)*$J$11))/($B$13+$C$13+$F$13)</f>
        <v>0</v>
      </c>
      <c r="BA292">
        <f>($B$13*$K$11+$C$13*$K$11+$F$13*((CV292+CN292)/MAX(CV292+CN292+CW292, 0.1)*$P$11+CW292/MAX(CV292+CN292+CW292, 0.1)*$Q$11))/($B$13+$C$13+$F$13)</f>
        <v>0</v>
      </c>
      <c r="BB292">
        <v>6</v>
      </c>
      <c r="BC292">
        <v>0.5</v>
      </c>
      <c r="BD292" t="s">
        <v>358</v>
      </c>
      <c r="BE292">
        <v>2</v>
      </c>
      <c r="BF292" t="b">
        <v>1</v>
      </c>
      <c r="BG292">
        <v>1774682885.6</v>
      </c>
      <c r="BH292">
        <v>419.6157</v>
      </c>
      <c r="BI292">
        <v>420.0215</v>
      </c>
      <c r="BJ292">
        <v>21.50526</v>
      </c>
      <c r="BK292">
        <v>21.52284</v>
      </c>
      <c r="BL292">
        <v>419.9771</v>
      </c>
      <c r="BM292">
        <v>21.20797</v>
      </c>
      <c r="BN292">
        <v>500.0118000000001</v>
      </c>
      <c r="BO292">
        <v>101.0233</v>
      </c>
      <c r="BP292">
        <v>0.1001501</v>
      </c>
      <c r="BQ292">
        <v>26.30435</v>
      </c>
      <c r="BR292">
        <v>26.7985</v>
      </c>
      <c r="BS292">
        <v>999.9</v>
      </c>
      <c r="BT292">
        <v>0</v>
      </c>
      <c r="BU292">
        <v>0</v>
      </c>
      <c r="BV292">
        <v>9996.191000000001</v>
      </c>
      <c r="BW292">
        <v>0</v>
      </c>
      <c r="BX292">
        <v>0.3833920000000001</v>
      </c>
      <c r="BY292">
        <v>-0.4059358000000001</v>
      </c>
      <c r="BZ292">
        <v>428.8379</v>
      </c>
      <c r="CA292">
        <v>429.2605</v>
      </c>
      <c r="CB292">
        <v>-0.01757583</v>
      </c>
      <c r="CC292">
        <v>420.0215</v>
      </c>
      <c r="CD292">
        <v>21.52284</v>
      </c>
      <c r="CE292">
        <v>2.17253</v>
      </c>
      <c r="CF292">
        <v>2.174308</v>
      </c>
      <c r="CG292">
        <v>18.76118</v>
      </c>
      <c r="CH292">
        <v>18.77426</v>
      </c>
      <c r="CI292">
        <v>849.9958</v>
      </c>
      <c r="CJ292">
        <v>0</v>
      </c>
      <c r="CK292">
        <v>1</v>
      </c>
      <c r="CL292">
        <v>0</v>
      </c>
      <c r="CM292">
        <v>1.88704</v>
      </c>
      <c r="CN292">
        <v>0</v>
      </c>
      <c r="CO292">
        <v>46.0837</v>
      </c>
      <c r="CP292">
        <v>4348.293000000001</v>
      </c>
      <c r="CQ292">
        <v>35.875</v>
      </c>
      <c r="CR292">
        <v>38.3058</v>
      </c>
      <c r="CS292">
        <v>37.125</v>
      </c>
      <c r="CT292">
        <v>36.9748</v>
      </c>
      <c r="CU292">
        <v>36.3874</v>
      </c>
      <c r="CV292">
        <v>0</v>
      </c>
      <c r="CW292">
        <v>849.9950000000001</v>
      </c>
      <c r="CX292">
        <v>0</v>
      </c>
      <c r="CY292">
        <v>1774682886.8</v>
      </c>
      <c r="CZ292">
        <v>0</v>
      </c>
      <c r="DA292">
        <v>1774666326.5</v>
      </c>
      <c r="DB292" t="s">
        <v>359</v>
      </c>
      <c r="DC292">
        <v>1774666322</v>
      </c>
      <c r="DD292">
        <v>1774666326.5</v>
      </c>
      <c r="DE292">
        <v>2</v>
      </c>
      <c r="DF292">
        <v>0.343</v>
      </c>
      <c r="DG292">
        <v>-0.026</v>
      </c>
      <c r="DH292">
        <v>-0.36</v>
      </c>
      <c r="DI292">
        <v>0.298</v>
      </c>
      <c r="DJ292">
        <v>420</v>
      </c>
      <c r="DK292">
        <v>22</v>
      </c>
      <c r="DL292">
        <v>0.17</v>
      </c>
      <c r="DM292">
        <v>0.02</v>
      </c>
      <c r="DN292">
        <v>-0.4137</v>
      </c>
      <c r="DO292">
        <v>-0.04573735191637551</v>
      </c>
      <c r="DP292">
        <v>0.02639474244395892</v>
      </c>
      <c r="DQ292">
        <v>1</v>
      </c>
      <c r="DR292">
        <v>-0.01848504390243902</v>
      </c>
      <c r="DS292">
        <v>0.005591870383275264</v>
      </c>
      <c r="DT292">
        <v>0.0009579239829427834</v>
      </c>
      <c r="DU292">
        <v>1</v>
      </c>
      <c r="DV292">
        <v>2</v>
      </c>
      <c r="DW292">
        <v>2</v>
      </c>
      <c r="DX292" t="s">
        <v>360</v>
      </c>
      <c r="DY292">
        <v>3.1305</v>
      </c>
      <c r="DZ292">
        <v>2.80652</v>
      </c>
      <c r="EA292">
        <v>0.0997511</v>
      </c>
      <c r="EB292">
        <v>0.0994627</v>
      </c>
      <c r="EC292">
        <v>0.105858</v>
      </c>
      <c r="ED292">
        <v>0.10561</v>
      </c>
      <c r="EE292">
        <v>21147.7</v>
      </c>
      <c r="EF292">
        <v>27417.8</v>
      </c>
      <c r="EG292">
        <v>26445.9</v>
      </c>
      <c r="EH292">
        <v>32998.9</v>
      </c>
      <c r="EI292">
        <v>34927.6</v>
      </c>
      <c r="EJ292">
        <v>40308.3</v>
      </c>
      <c r="EK292">
        <v>41093.9</v>
      </c>
      <c r="EL292">
        <v>46058.6</v>
      </c>
      <c r="EM292">
        <v>2.03478</v>
      </c>
      <c r="EN292">
        <v>1.99962</v>
      </c>
      <c r="EO292">
        <v>0.0902452</v>
      </c>
      <c r="EP292">
        <v>0</v>
      </c>
      <c r="EQ292">
        <v>25.3147</v>
      </c>
      <c r="ER292">
        <v>999.9</v>
      </c>
      <c r="ES292">
        <v>67.5</v>
      </c>
      <c r="ET292">
        <v>27.4</v>
      </c>
      <c r="EU292">
        <v>24.4797</v>
      </c>
      <c r="EV292">
        <v>60.8726</v>
      </c>
      <c r="EW292">
        <v>31.7829</v>
      </c>
      <c r="EX292">
        <v>1</v>
      </c>
      <c r="EY292">
        <v>0.294919</v>
      </c>
      <c r="EZ292">
        <v>0.32476</v>
      </c>
      <c r="FA292">
        <v>20.2824</v>
      </c>
      <c r="FB292">
        <v>5.19153</v>
      </c>
      <c r="FC292">
        <v>11.9441</v>
      </c>
      <c r="FD292">
        <v>4.9558</v>
      </c>
      <c r="FE292">
        <v>3.285</v>
      </c>
      <c r="FF292">
        <v>9999</v>
      </c>
      <c r="FG292">
        <v>9999</v>
      </c>
      <c r="FH292">
        <v>9999</v>
      </c>
      <c r="FI292">
        <v>999.9</v>
      </c>
      <c r="FJ292">
        <v>1.86127</v>
      </c>
      <c r="FK292">
        <v>1.86264</v>
      </c>
      <c r="FL292">
        <v>1.86005</v>
      </c>
      <c r="FM292">
        <v>1.85837</v>
      </c>
      <c r="FN292">
        <v>1.86217</v>
      </c>
      <c r="FO292">
        <v>1.85889</v>
      </c>
      <c r="FP292">
        <v>1.85791</v>
      </c>
      <c r="FQ292">
        <v>1.86081</v>
      </c>
      <c r="FR292">
        <v>0</v>
      </c>
      <c r="FS292">
        <v>0</v>
      </c>
      <c r="FT292">
        <v>0</v>
      </c>
      <c r="FU292">
        <v>4.5</v>
      </c>
      <c r="FV292" t="s">
        <v>361</v>
      </c>
      <c r="FW292" t="s">
        <v>362</v>
      </c>
      <c r="FX292" t="s">
        <v>363</v>
      </c>
      <c r="FY292" t="s">
        <v>364</v>
      </c>
      <c r="FZ292" t="s">
        <v>364</v>
      </c>
      <c r="GA292" t="s">
        <v>363</v>
      </c>
      <c r="GB292">
        <v>0</v>
      </c>
      <c r="GC292">
        <v>100</v>
      </c>
      <c r="GD292">
        <v>100</v>
      </c>
      <c r="GE292">
        <v>-0.362</v>
      </c>
      <c r="GF292">
        <v>0.2973</v>
      </c>
      <c r="GG292">
        <v>-1.589593225013521</v>
      </c>
      <c r="GH292">
        <v>0.00192992804097616</v>
      </c>
      <c r="GI292">
        <v>3.244687122451424E-06</v>
      </c>
      <c r="GJ292">
        <v>-2.087531120305573E-09</v>
      </c>
      <c r="GK292">
        <v>0.05776174702018427</v>
      </c>
      <c r="GL292">
        <v>0.005089068596103195</v>
      </c>
      <c r="GM292">
        <v>0.0003257216593697226</v>
      </c>
      <c r="GN292">
        <v>-1.562898368296355E-06</v>
      </c>
      <c r="GO292">
        <v>0</v>
      </c>
      <c r="GP292">
        <v>1257</v>
      </c>
      <c r="GQ292">
        <v>1</v>
      </c>
      <c r="GR292">
        <v>31</v>
      </c>
      <c r="GS292">
        <v>276.1</v>
      </c>
      <c r="GT292">
        <v>276</v>
      </c>
      <c r="GU292">
        <v>1.07788</v>
      </c>
      <c r="GV292">
        <v>2.39014</v>
      </c>
      <c r="GW292">
        <v>1.44775</v>
      </c>
      <c r="GX292">
        <v>2.20215</v>
      </c>
      <c r="GY292">
        <v>1.44653</v>
      </c>
      <c r="GZ292">
        <v>2.35107</v>
      </c>
      <c r="HA292">
        <v>33.244</v>
      </c>
      <c r="HB292">
        <v>14.6749</v>
      </c>
      <c r="HC292">
        <v>18</v>
      </c>
      <c r="HD292">
        <v>532.01</v>
      </c>
      <c r="HE292">
        <v>522.711</v>
      </c>
      <c r="HF292">
        <v>24.9996</v>
      </c>
      <c r="HG292">
        <v>30.7546</v>
      </c>
      <c r="HH292">
        <v>30.0001</v>
      </c>
      <c r="HI292">
        <v>31.1159</v>
      </c>
      <c r="HJ292">
        <v>31.1224</v>
      </c>
      <c r="HK292">
        <v>21.5572</v>
      </c>
      <c r="HL292">
        <v>20.3331</v>
      </c>
      <c r="HM292">
        <v>100</v>
      </c>
      <c r="HN292">
        <v>25</v>
      </c>
      <c r="HO292">
        <v>420</v>
      </c>
      <c r="HP292">
        <v>21.5</v>
      </c>
      <c r="HQ292">
        <v>103.138</v>
      </c>
      <c r="HR292">
        <v>102.018</v>
      </c>
    </row>
    <row r="293" spans="1:226">
      <c r="A293">
        <v>275</v>
      </c>
      <c r="B293">
        <v>1774682892.5</v>
      </c>
      <c r="C293">
        <v>1146.5</v>
      </c>
      <c r="D293" t="s">
        <v>912</v>
      </c>
      <c r="E293" t="s">
        <v>913</v>
      </c>
      <c r="F293">
        <v>5</v>
      </c>
      <c r="I293">
        <v>1774682889.6</v>
      </c>
      <c r="J293">
        <f>(K293)/1000</f>
        <v>0</v>
      </c>
      <c r="K293">
        <f>IF(BF293, AN293, AH293)</f>
        <v>0</v>
      </c>
      <c r="L293">
        <f>IF(BF293, AI293, AG293)</f>
        <v>0</v>
      </c>
      <c r="M293">
        <f>BH293 - IF(AU293&gt;1, L293*BB293*100.0/(AW293), 0)</f>
        <v>0</v>
      </c>
      <c r="N293">
        <f>((T293-J293/2)*M293-L293)/(T293+J293/2)</f>
        <v>0</v>
      </c>
      <c r="O293">
        <f>N293*(BO293+BP293)/1000.0</f>
        <v>0</v>
      </c>
      <c r="P293">
        <f>(BH293 - IF(AU293&gt;1, L293*BB293*100.0/(AW293), 0))*(BO293+BP293)/1000.0</f>
        <v>0</v>
      </c>
      <c r="Q293">
        <f>2.0/((1/S293-1/R293)+SIGN(S293)*SQRT((1/S293-1/R293)*(1/S293-1/R293) + 4*BC293/((BC293+1)*(BC293+1))*(2*1/S293*1/R293-1/R293*1/R293)))</f>
        <v>0</v>
      </c>
      <c r="R293">
        <f>IF(LEFT(BD293,1)&lt;&gt;"0",IF(LEFT(BD293,1)="1",3.0,BE293),$D$5+$E$5*(BV293*BO293/($K$5*1000))+$F$5*(BV293*BO293/($K$5*1000))*MAX(MIN(BB293,$J$5),$I$5)*MAX(MIN(BB293,$J$5),$I$5)+$G$5*MAX(MIN(BB293,$J$5),$I$5)*(BV293*BO293/($K$5*1000))+$H$5*(BV293*BO293/($K$5*1000))*(BV293*BO293/($K$5*1000)))</f>
        <v>0</v>
      </c>
      <c r="S293">
        <f>J293*(1000-(1000*0.61365*exp(17.502*W293/(240.97+W293))/(BO293+BP293)+BJ293)/2)/(1000*0.61365*exp(17.502*W293/(240.97+W293))/(BO293+BP293)-BJ293)</f>
        <v>0</v>
      </c>
      <c r="T293">
        <f>1/((BC293+1)/(Q293/1.6)+1/(R293/1.37)) + BC293/((BC293+1)/(Q293/1.6) + BC293/(R293/1.37))</f>
        <v>0</v>
      </c>
      <c r="U293">
        <f>(AX293*BA293)</f>
        <v>0</v>
      </c>
      <c r="V293">
        <f>(BQ293+(U293+2*0.95*5.67E-8*(((BQ293+$B$9)+273)^4-(BQ293+273)^4)-44100*J293)/(1.84*29.3*R293+8*0.95*5.67E-8*(BQ293+273)^3))</f>
        <v>0</v>
      </c>
      <c r="W293">
        <f>($C$9*BR293+$D$9*BS293+$E$9*V293)</f>
        <v>0</v>
      </c>
      <c r="X293">
        <f>0.61365*exp(17.502*W293/(240.97+W293))</f>
        <v>0</v>
      </c>
      <c r="Y293">
        <f>(Z293/AA293*100)</f>
        <v>0</v>
      </c>
      <c r="Z293">
        <f>BJ293*(BO293+BP293)/1000</f>
        <v>0</v>
      </c>
      <c r="AA293">
        <f>0.61365*exp(17.502*BQ293/(240.97+BQ293))</f>
        <v>0</v>
      </c>
      <c r="AB293">
        <f>(X293-BJ293*(BO293+BP293)/1000)</f>
        <v>0</v>
      </c>
      <c r="AC293">
        <f>(-J293*44100)</f>
        <v>0</v>
      </c>
      <c r="AD293">
        <f>2*29.3*R293*0.92*(BQ293-W293)</f>
        <v>0</v>
      </c>
      <c r="AE293">
        <f>2*0.95*5.67E-8*(((BQ293+$B$9)+273)^4-(W293+273)^4)</f>
        <v>0</v>
      </c>
      <c r="AF293">
        <f>U293+AE293+AC293+AD293</f>
        <v>0</v>
      </c>
      <c r="AG293">
        <f>BN293*AU293*(BI293-BH293*(1000-AU293*BK293)/(1000-AU293*BJ293))/(100*BB293)</f>
        <v>0</v>
      </c>
      <c r="AH293">
        <f>1000*BN293*AU293*(BJ293-BK293)/(100*BB293*(1000-AU293*BJ293))</f>
        <v>0</v>
      </c>
      <c r="AI293">
        <f>(AJ293 - AK293 - BO293*1E3/(8.314*(BQ293+273.15)) * AM293/BN293 * AL293) * BN293/(100*BB293) * (1000 - BK293)/1000</f>
        <v>0</v>
      </c>
      <c r="AJ293">
        <v>429.2437738863384</v>
      </c>
      <c r="AK293">
        <v>428.8326121212122</v>
      </c>
      <c r="AL293">
        <v>-1.1811317916906E-05</v>
      </c>
      <c r="AM293">
        <v>61.35787655002243</v>
      </c>
      <c r="AN293">
        <f>(AP293 - AO293 + BO293*1E3/(8.314*(BQ293+273.15)) * AR293/BN293 * AQ293) * BN293/(100*BB293) * 1000/(1000 - AP293)</f>
        <v>0</v>
      </c>
      <c r="AO293">
        <v>21.52350544356582</v>
      </c>
      <c r="AP293">
        <v>21.5038104895105</v>
      </c>
      <c r="AQ293">
        <v>-1.782077788392621E-06</v>
      </c>
      <c r="AR293">
        <v>91.88205700752289</v>
      </c>
      <c r="AS293">
        <v>0</v>
      </c>
      <c r="AT293">
        <v>0</v>
      </c>
      <c r="AU293">
        <f>IF(AS293*$H$15&gt;=AW293,1.0,(AW293/(AW293-AS293*$H$15)))</f>
        <v>0</v>
      </c>
      <c r="AV293">
        <f>(AU293-1)*100</f>
        <v>0</v>
      </c>
      <c r="AW293">
        <f>MAX(0,($B$15+$C$15*BV293)/(1+$D$15*BV293)*BO293/(BQ293+273)*$E$15)</f>
        <v>0</v>
      </c>
      <c r="AX293">
        <f>$B$13*BW293+$C$13*BX293+$F$13*CI293*(1-CL293)</f>
        <v>0</v>
      </c>
      <c r="AY293">
        <f>AX293*AZ293</f>
        <v>0</v>
      </c>
      <c r="AZ293">
        <f>($B$13*$D$11+$C$13*$D$11+$F$13*((CV293+CN293)/MAX(CV293+CN293+CW293, 0.1)*$I$11+CW293/MAX(CV293+CN293+CW293, 0.1)*$J$11))/($B$13+$C$13+$F$13)</f>
        <v>0</v>
      </c>
      <c r="BA293">
        <f>($B$13*$K$11+$C$13*$K$11+$F$13*((CV293+CN293)/MAX(CV293+CN293+CW293, 0.1)*$P$11+CW293/MAX(CV293+CN293+CW293, 0.1)*$Q$11))/($B$13+$C$13+$F$13)</f>
        <v>0</v>
      </c>
      <c r="BB293">
        <v>6</v>
      </c>
      <c r="BC293">
        <v>0.5</v>
      </c>
      <c r="BD293" t="s">
        <v>358</v>
      </c>
      <c r="BE293">
        <v>2</v>
      </c>
      <c r="BF293" t="b">
        <v>1</v>
      </c>
      <c r="BG293">
        <v>1774682889.6</v>
      </c>
      <c r="BH293">
        <v>419.6258</v>
      </c>
      <c r="BI293">
        <v>420.003</v>
      </c>
      <c r="BJ293">
        <v>21.50444</v>
      </c>
      <c r="BK293">
        <v>21.52326</v>
      </c>
      <c r="BL293">
        <v>419.9871</v>
      </c>
      <c r="BM293">
        <v>21.2072</v>
      </c>
      <c r="BN293">
        <v>500.0265000000001</v>
      </c>
      <c r="BO293">
        <v>101.0236</v>
      </c>
      <c r="BP293">
        <v>0.1001135</v>
      </c>
      <c r="BQ293">
        <v>26.30051</v>
      </c>
      <c r="BR293">
        <v>26.79678</v>
      </c>
      <c r="BS293">
        <v>999.9</v>
      </c>
      <c r="BT293">
        <v>0</v>
      </c>
      <c r="BU293">
        <v>0</v>
      </c>
      <c r="BV293">
        <v>9982.185000000001</v>
      </c>
      <c r="BW293">
        <v>0</v>
      </c>
      <c r="BX293">
        <v>0.3833920000000001</v>
      </c>
      <c r="BY293">
        <v>-0.3773529</v>
      </c>
      <c r="BZ293">
        <v>428.8479</v>
      </c>
      <c r="CA293">
        <v>429.242</v>
      </c>
      <c r="CB293">
        <v>-0.01881561</v>
      </c>
      <c r="CC293">
        <v>420.003</v>
      </c>
      <c r="CD293">
        <v>21.52326</v>
      </c>
      <c r="CE293">
        <v>2.17246</v>
      </c>
      <c r="CF293">
        <v>2.174360000000001</v>
      </c>
      <c r="CG293">
        <v>18.76065</v>
      </c>
      <c r="CH293">
        <v>18.77464</v>
      </c>
      <c r="CI293">
        <v>850.0004000000001</v>
      </c>
      <c r="CJ293">
        <v>0</v>
      </c>
      <c r="CK293">
        <v>1</v>
      </c>
      <c r="CL293">
        <v>0</v>
      </c>
      <c r="CM293">
        <v>1.95434</v>
      </c>
      <c r="CN293">
        <v>0</v>
      </c>
      <c r="CO293">
        <v>45.98009</v>
      </c>
      <c r="CP293">
        <v>4348.317</v>
      </c>
      <c r="CQ293">
        <v>35.875</v>
      </c>
      <c r="CR293">
        <v>38.2748</v>
      </c>
      <c r="CS293">
        <v>37.125</v>
      </c>
      <c r="CT293">
        <v>36.9433</v>
      </c>
      <c r="CU293">
        <v>36.375</v>
      </c>
      <c r="CV293">
        <v>0</v>
      </c>
      <c r="CW293">
        <v>850.001</v>
      </c>
      <c r="CX293">
        <v>0</v>
      </c>
      <c r="CY293">
        <v>1774682891</v>
      </c>
      <c r="CZ293">
        <v>0</v>
      </c>
      <c r="DA293">
        <v>1774666326.5</v>
      </c>
      <c r="DB293" t="s">
        <v>359</v>
      </c>
      <c r="DC293">
        <v>1774666322</v>
      </c>
      <c r="DD293">
        <v>1774666326.5</v>
      </c>
      <c r="DE293">
        <v>2</v>
      </c>
      <c r="DF293">
        <v>0.343</v>
      </c>
      <c r="DG293">
        <v>-0.026</v>
      </c>
      <c r="DH293">
        <v>-0.36</v>
      </c>
      <c r="DI293">
        <v>0.298</v>
      </c>
      <c r="DJ293">
        <v>420</v>
      </c>
      <c r="DK293">
        <v>22</v>
      </c>
      <c r="DL293">
        <v>0.17</v>
      </c>
      <c r="DM293">
        <v>0.02</v>
      </c>
      <c r="DN293">
        <v>-0.4088043</v>
      </c>
      <c r="DO293">
        <v>0.1220013883677313</v>
      </c>
      <c r="DP293">
        <v>0.02995345593099401</v>
      </c>
      <c r="DQ293">
        <v>0</v>
      </c>
      <c r="DR293">
        <v>-0.0182881825</v>
      </c>
      <c r="DS293">
        <v>-0.001266910694183847</v>
      </c>
      <c r="DT293">
        <v>0.000807611059510548</v>
      </c>
      <c r="DU293">
        <v>1</v>
      </c>
      <c r="DV293">
        <v>1</v>
      </c>
      <c r="DW293">
        <v>2</v>
      </c>
      <c r="DX293" t="s">
        <v>367</v>
      </c>
      <c r="DY293">
        <v>3.13049</v>
      </c>
      <c r="DZ293">
        <v>2.8063</v>
      </c>
      <c r="EA293">
        <v>0.0997494</v>
      </c>
      <c r="EB293">
        <v>0.0994544</v>
      </c>
      <c r="EC293">
        <v>0.105853</v>
      </c>
      <c r="ED293">
        <v>0.105608</v>
      </c>
      <c r="EE293">
        <v>21147.5</v>
      </c>
      <c r="EF293">
        <v>27417.9</v>
      </c>
      <c r="EG293">
        <v>26445.6</v>
      </c>
      <c r="EH293">
        <v>32998.8</v>
      </c>
      <c r="EI293">
        <v>34927.3</v>
      </c>
      <c r="EJ293">
        <v>40308.1</v>
      </c>
      <c r="EK293">
        <v>41093.5</v>
      </c>
      <c r="EL293">
        <v>46058.3</v>
      </c>
      <c r="EM293">
        <v>2.03468</v>
      </c>
      <c r="EN293">
        <v>1.9998</v>
      </c>
      <c r="EO293">
        <v>0.0913441</v>
      </c>
      <c r="EP293">
        <v>0</v>
      </c>
      <c r="EQ293">
        <v>25.3111</v>
      </c>
      <c r="ER293">
        <v>999.9</v>
      </c>
      <c r="ES293">
        <v>67.5</v>
      </c>
      <c r="ET293">
        <v>27.4</v>
      </c>
      <c r="EU293">
        <v>24.4831</v>
      </c>
      <c r="EV293">
        <v>60.9526</v>
      </c>
      <c r="EW293">
        <v>31.6787</v>
      </c>
      <c r="EX293">
        <v>1</v>
      </c>
      <c r="EY293">
        <v>0.295224</v>
      </c>
      <c r="EZ293">
        <v>0.323671</v>
      </c>
      <c r="FA293">
        <v>20.2824</v>
      </c>
      <c r="FB293">
        <v>5.19108</v>
      </c>
      <c r="FC293">
        <v>11.9441</v>
      </c>
      <c r="FD293">
        <v>4.9558</v>
      </c>
      <c r="FE293">
        <v>3.285</v>
      </c>
      <c r="FF293">
        <v>9999</v>
      </c>
      <c r="FG293">
        <v>9999</v>
      </c>
      <c r="FH293">
        <v>9999</v>
      </c>
      <c r="FI293">
        <v>999.9</v>
      </c>
      <c r="FJ293">
        <v>1.86127</v>
      </c>
      <c r="FK293">
        <v>1.86264</v>
      </c>
      <c r="FL293">
        <v>1.86005</v>
      </c>
      <c r="FM293">
        <v>1.85837</v>
      </c>
      <c r="FN293">
        <v>1.86216</v>
      </c>
      <c r="FO293">
        <v>1.85889</v>
      </c>
      <c r="FP293">
        <v>1.85792</v>
      </c>
      <c r="FQ293">
        <v>1.86081</v>
      </c>
      <c r="FR293">
        <v>0</v>
      </c>
      <c r="FS293">
        <v>0</v>
      </c>
      <c r="FT293">
        <v>0</v>
      </c>
      <c r="FU293">
        <v>4.5</v>
      </c>
      <c r="FV293" t="s">
        <v>361</v>
      </c>
      <c r="FW293" t="s">
        <v>362</v>
      </c>
      <c r="FX293" t="s">
        <v>363</v>
      </c>
      <c r="FY293" t="s">
        <v>364</v>
      </c>
      <c r="FZ293" t="s">
        <v>364</v>
      </c>
      <c r="GA293" t="s">
        <v>363</v>
      </c>
      <c r="GB293">
        <v>0</v>
      </c>
      <c r="GC293">
        <v>100</v>
      </c>
      <c r="GD293">
        <v>100</v>
      </c>
      <c r="GE293">
        <v>-0.361</v>
      </c>
      <c r="GF293">
        <v>0.2972</v>
      </c>
      <c r="GG293">
        <v>-1.589593225013521</v>
      </c>
      <c r="GH293">
        <v>0.00192992804097616</v>
      </c>
      <c r="GI293">
        <v>3.244687122451424E-06</v>
      </c>
      <c r="GJ293">
        <v>-2.087531120305573E-09</v>
      </c>
      <c r="GK293">
        <v>0.05776174702018427</v>
      </c>
      <c r="GL293">
        <v>0.005089068596103195</v>
      </c>
      <c r="GM293">
        <v>0.0003257216593697226</v>
      </c>
      <c r="GN293">
        <v>-1.562898368296355E-06</v>
      </c>
      <c r="GO293">
        <v>0</v>
      </c>
      <c r="GP293">
        <v>1257</v>
      </c>
      <c r="GQ293">
        <v>1</v>
      </c>
      <c r="GR293">
        <v>31</v>
      </c>
      <c r="GS293">
        <v>276.2</v>
      </c>
      <c r="GT293">
        <v>276.1</v>
      </c>
      <c r="GU293">
        <v>1.07788</v>
      </c>
      <c r="GV293">
        <v>2.3999</v>
      </c>
      <c r="GW293">
        <v>1.44775</v>
      </c>
      <c r="GX293">
        <v>2.20215</v>
      </c>
      <c r="GY293">
        <v>1.44653</v>
      </c>
      <c r="GZ293">
        <v>2.28516</v>
      </c>
      <c r="HA293">
        <v>33.2216</v>
      </c>
      <c r="HB293">
        <v>14.6661</v>
      </c>
      <c r="HC293">
        <v>18</v>
      </c>
      <c r="HD293">
        <v>531.946</v>
      </c>
      <c r="HE293">
        <v>522.829</v>
      </c>
      <c r="HF293">
        <v>24.9997</v>
      </c>
      <c r="HG293">
        <v>30.7546</v>
      </c>
      <c r="HH293">
        <v>30.0001</v>
      </c>
      <c r="HI293">
        <v>31.1159</v>
      </c>
      <c r="HJ293">
        <v>31.1224</v>
      </c>
      <c r="HK293">
        <v>21.5599</v>
      </c>
      <c r="HL293">
        <v>20.3331</v>
      </c>
      <c r="HM293">
        <v>100</v>
      </c>
      <c r="HN293">
        <v>25</v>
      </c>
      <c r="HO293">
        <v>420</v>
      </c>
      <c r="HP293">
        <v>21.5</v>
      </c>
      <c r="HQ293">
        <v>103.137</v>
      </c>
      <c r="HR293">
        <v>102.017</v>
      </c>
    </row>
    <row r="294" spans="1:226">
      <c r="A294">
        <v>276</v>
      </c>
      <c r="B294">
        <v>1774682896.5</v>
      </c>
      <c r="C294">
        <v>1150.5</v>
      </c>
      <c r="D294" t="s">
        <v>914</v>
      </c>
      <c r="E294" t="s">
        <v>915</v>
      </c>
      <c r="F294">
        <v>5</v>
      </c>
      <c r="I294">
        <v>1774682893.6</v>
      </c>
      <c r="J294">
        <f>(K294)/1000</f>
        <v>0</v>
      </c>
      <c r="K294">
        <f>IF(BF294, AN294, AH294)</f>
        <v>0</v>
      </c>
      <c r="L294">
        <f>IF(BF294, AI294, AG294)</f>
        <v>0</v>
      </c>
      <c r="M294">
        <f>BH294 - IF(AU294&gt;1, L294*BB294*100.0/(AW294), 0)</f>
        <v>0</v>
      </c>
      <c r="N294">
        <f>((T294-J294/2)*M294-L294)/(T294+J294/2)</f>
        <v>0</v>
      </c>
      <c r="O294">
        <f>N294*(BO294+BP294)/1000.0</f>
        <v>0</v>
      </c>
      <c r="P294">
        <f>(BH294 - IF(AU294&gt;1, L294*BB294*100.0/(AW294), 0))*(BO294+BP294)/1000.0</f>
        <v>0</v>
      </c>
      <c r="Q294">
        <f>2.0/((1/S294-1/R294)+SIGN(S294)*SQRT((1/S294-1/R294)*(1/S294-1/R294) + 4*BC294/((BC294+1)*(BC294+1))*(2*1/S294*1/R294-1/R294*1/R294)))</f>
        <v>0</v>
      </c>
      <c r="R294">
        <f>IF(LEFT(BD294,1)&lt;&gt;"0",IF(LEFT(BD294,1)="1",3.0,BE294),$D$5+$E$5*(BV294*BO294/($K$5*1000))+$F$5*(BV294*BO294/($K$5*1000))*MAX(MIN(BB294,$J$5),$I$5)*MAX(MIN(BB294,$J$5),$I$5)+$G$5*MAX(MIN(BB294,$J$5),$I$5)*(BV294*BO294/($K$5*1000))+$H$5*(BV294*BO294/($K$5*1000))*(BV294*BO294/($K$5*1000)))</f>
        <v>0</v>
      </c>
      <c r="S294">
        <f>J294*(1000-(1000*0.61365*exp(17.502*W294/(240.97+W294))/(BO294+BP294)+BJ294)/2)/(1000*0.61365*exp(17.502*W294/(240.97+W294))/(BO294+BP294)-BJ294)</f>
        <v>0</v>
      </c>
      <c r="T294">
        <f>1/((BC294+1)/(Q294/1.6)+1/(R294/1.37)) + BC294/((BC294+1)/(Q294/1.6) + BC294/(R294/1.37))</f>
        <v>0</v>
      </c>
      <c r="U294">
        <f>(AX294*BA294)</f>
        <v>0</v>
      </c>
      <c r="V294">
        <f>(BQ294+(U294+2*0.95*5.67E-8*(((BQ294+$B$9)+273)^4-(BQ294+273)^4)-44100*J294)/(1.84*29.3*R294+8*0.95*5.67E-8*(BQ294+273)^3))</f>
        <v>0</v>
      </c>
      <c r="W294">
        <f>($C$9*BR294+$D$9*BS294+$E$9*V294)</f>
        <v>0</v>
      </c>
      <c r="X294">
        <f>0.61365*exp(17.502*W294/(240.97+W294))</f>
        <v>0</v>
      </c>
      <c r="Y294">
        <f>(Z294/AA294*100)</f>
        <v>0</v>
      </c>
      <c r="Z294">
        <f>BJ294*(BO294+BP294)/1000</f>
        <v>0</v>
      </c>
      <c r="AA294">
        <f>0.61365*exp(17.502*BQ294/(240.97+BQ294))</f>
        <v>0</v>
      </c>
      <c r="AB294">
        <f>(X294-BJ294*(BO294+BP294)/1000)</f>
        <v>0</v>
      </c>
      <c r="AC294">
        <f>(-J294*44100)</f>
        <v>0</v>
      </c>
      <c r="AD294">
        <f>2*29.3*R294*0.92*(BQ294-W294)</f>
        <v>0</v>
      </c>
      <c r="AE294">
        <f>2*0.95*5.67E-8*(((BQ294+$B$9)+273)^4-(W294+273)^4)</f>
        <v>0</v>
      </c>
      <c r="AF294">
        <f>U294+AE294+AC294+AD294</f>
        <v>0</v>
      </c>
      <c r="AG294">
        <f>BN294*AU294*(BI294-BH294*(1000-AU294*BK294)/(1000-AU294*BJ294))/(100*BB294)</f>
        <v>0</v>
      </c>
      <c r="AH294">
        <f>1000*BN294*AU294*(BJ294-BK294)/(100*BB294*(1000-AU294*BJ294))</f>
        <v>0</v>
      </c>
      <c r="AI294">
        <f>(AJ294 - AK294 - BO294*1E3/(8.314*(BQ294+273.15)) * AM294/BN294 * AL294) * BN294/(100*BB294) * (1000 - BK294)/1000</f>
        <v>0</v>
      </c>
      <c r="AJ294">
        <v>429.2109167705486</v>
      </c>
      <c r="AK294">
        <v>428.8206606060604</v>
      </c>
      <c r="AL294">
        <v>-9.470852060548642E-06</v>
      </c>
      <c r="AM294">
        <v>61.35787655002243</v>
      </c>
      <c r="AN294">
        <f>(AP294 - AO294 + BO294*1E3/(8.314*(BQ294+273.15)) * AR294/BN294 * AQ294) * BN294/(100*BB294) * 1000/(1000 - AP294)</f>
        <v>0</v>
      </c>
      <c r="AO294">
        <v>21.52315777000291</v>
      </c>
      <c r="AP294">
        <v>21.50304125874127</v>
      </c>
      <c r="AQ294">
        <v>1.183486068154471E-06</v>
      </c>
      <c r="AR294">
        <v>91.88205700752289</v>
      </c>
      <c r="AS294">
        <v>0</v>
      </c>
      <c r="AT294">
        <v>0</v>
      </c>
      <c r="AU294">
        <f>IF(AS294*$H$15&gt;=AW294,1.0,(AW294/(AW294-AS294*$H$15)))</f>
        <v>0</v>
      </c>
      <c r="AV294">
        <f>(AU294-1)*100</f>
        <v>0</v>
      </c>
      <c r="AW294">
        <f>MAX(0,($B$15+$C$15*BV294)/(1+$D$15*BV294)*BO294/(BQ294+273)*$E$15)</f>
        <v>0</v>
      </c>
      <c r="AX294">
        <f>$B$13*BW294+$C$13*BX294+$F$13*CI294*(1-CL294)</f>
        <v>0</v>
      </c>
      <c r="AY294">
        <f>AX294*AZ294</f>
        <v>0</v>
      </c>
      <c r="AZ294">
        <f>($B$13*$D$11+$C$13*$D$11+$F$13*((CV294+CN294)/MAX(CV294+CN294+CW294, 0.1)*$I$11+CW294/MAX(CV294+CN294+CW294, 0.1)*$J$11))/($B$13+$C$13+$F$13)</f>
        <v>0</v>
      </c>
      <c r="BA294">
        <f>($B$13*$K$11+$C$13*$K$11+$F$13*((CV294+CN294)/MAX(CV294+CN294+CW294, 0.1)*$P$11+CW294/MAX(CV294+CN294+CW294, 0.1)*$Q$11))/($B$13+$C$13+$F$13)</f>
        <v>0</v>
      </c>
      <c r="BB294">
        <v>6</v>
      </c>
      <c r="BC294">
        <v>0.5</v>
      </c>
      <c r="BD294" t="s">
        <v>358</v>
      </c>
      <c r="BE294">
        <v>2</v>
      </c>
      <c r="BF294" t="b">
        <v>1</v>
      </c>
      <c r="BG294">
        <v>1774682893.6</v>
      </c>
      <c r="BH294">
        <v>419.6123000000001</v>
      </c>
      <c r="BI294">
        <v>419.9943999999999</v>
      </c>
      <c r="BJ294">
        <v>21.50393</v>
      </c>
      <c r="BK294">
        <v>21.52337</v>
      </c>
      <c r="BL294">
        <v>419.9737</v>
      </c>
      <c r="BM294">
        <v>21.20668</v>
      </c>
      <c r="BN294">
        <v>499.9881999999999</v>
      </c>
      <c r="BO294">
        <v>101.0238</v>
      </c>
      <c r="BP294">
        <v>0.09989207999999999</v>
      </c>
      <c r="BQ294">
        <v>26.29498</v>
      </c>
      <c r="BR294">
        <v>26.80332</v>
      </c>
      <c r="BS294">
        <v>999.9</v>
      </c>
      <c r="BT294">
        <v>0</v>
      </c>
      <c r="BU294">
        <v>0</v>
      </c>
      <c r="BV294">
        <v>9993.431999999999</v>
      </c>
      <c r="BW294">
        <v>0</v>
      </c>
      <c r="BX294">
        <v>0.3833920000000001</v>
      </c>
      <c r="BY294">
        <v>-0.382187</v>
      </c>
      <c r="BZ294">
        <v>428.8338</v>
      </c>
      <c r="CA294">
        <v>429.2331</v>
      </c>
      <c r="CB294">
        <v>-0.01944447</v>
      </c>
      <c r="CC294">
        <v>419.9943999999999</v>
      </c>
      <c r="CD294">
        <v>21.52337</v>
      </c>
      <c r="CE294">
        <v>2.172409</v>
      </c>
      <c r="CF294">
        <v>2.174371</v>
      </c>
      <c r="CG294">
        <v>18.76026</v>
      </c>
      <c r="CH294">
        <v>18.77473</v>
      </c>
      <c r="CI294">
        <v>849.9967999999999</v>
      </c>
      <c r="CJ294">
        <v>0</v>
      </c>
      <c r="CK294">
        <v>1</v>
      </c>
      <c r="CL294">
        <v>0</v>
      </c>
      <c r="CM294">
        <v>1.73257</v>
      </c>
      <c r="CN294">
        <v>0</v>
      </c>
      <c r="CO294">
        <v>46.19516</v>
      </c>
      <c r="CP294">
        <v>4348.299</v>
      </c>
      <c r="CQ294">
        <v>35.875</v>
      </c>
      <c r="CR294">
        <v>38.25</v>
      </c>
      <c r="CS294">
        <v>37.1187</v>
      </c>
      <c r="CT294">
        <v>36.937</v>
      </c>
      <c r="CU294">
        <v>36.375</v>
      </c>
      <c r="CV294">
        <v>0</v>
      </c>
      <c r="CW294">
        <v>849.9950000000001</v>
      </c>
      <c r="CX294">
        <v>0</v>
      </c>
      <c r="CY294">
        <v>1774682894.6</v>
      </c>
      <c r="CZ294">
        <v>0</v>
      </c>
      <c r="DA294">
        <v>1774666326.5</v>
      </c>
      <c r="DB294" t="s">
        <v>359</v>
      </c>
      <c r="DC294">
        <v>1774666322</v>
      </c>
      <c r="DD294">
        <v>1774666326.5</v>
      </c>
      <c r="DE294">
        <v>2</v>
      </c>
      <c r="DF294">
        <v>0.343</v>
      </c>
      <c r="DG294">
        <v>-0.026</v>
      </c>
      <c r="DH294">
        <v>-0.36</v>
      </c>
      <c r="DI294">
        <v>0.298</v>
      </c>
      <c r="DJ294">
        <v>420</v>
      </c>
      <c r="DK294">
        <v>22</v>
      </c>
      <c r="DL294">
        <v>0.17</v>
      </c>
      <c r="DM294">
        <v>0.02</v>
      </c>
      <c r="DN294">
        <v>-0.40157165</v>
      </c>
      <c r="DO294">
        <v>0.2623265966228904</v>
      </c>
      <c r="DP294">
        <v>0.03379583680762321</v>
      </c>
      <c r="DQ294">
        <v>0</v>
      </c>
      <c r="DR294">
        <v>-0.01851678</v>
      </c>
      <c r="DS294">
        <v>-0.004372689681050614</v>
      </c>
      <c r="DT294">
        <v>0.0009301515893121937</v>
      </c>
      <c r="DU294">
        <v>1</v>
      </c>
      <c r="DV294">
        <v>1</v>
      </c>
      <c r="DW294">
        <v>2</v>
      </c>
      <c r="DX294" t="s">
        <v>367</v>
      </c>
      <c r="DY294">
        <v>3.13039</v>
      </c>
      <c r="DZ294">
        <v>2.80635</v>
      </c>
      <c r="EA294">
        <v>0.09974570000000001</v>
      </c>
      <c r="EB294">
        <v>0.09947499999999999</v>
      </c>
      <c r="EC294">
        <v>0.105852</v>
      </c>
      <c r="ED294">
        <v>0.105609</v>
      </c>
      <c r="EE294">
        <v>21147.7</v>
      </c>
      <c r="EF294">
        <v>27417.5</v>
      </c>
      <c r="EG294">
        <v>26445.7</v>
      </c>
      <c r="EH294">
        <v>32998.9</v>
      </c>
      <c r="EI294">
        <v>34927.6</v>
      </c>
      <c r="EJ294">
        <v>40308.1</v>
      </c>
      <c r="EK294">
        <v>41093.7</v>
      </c>
      <c r="EL294">
        <v>46058.4</v>
      </c>
      <c r="EM294">
        <v>2.03447</v>
      </c>
      <c r="EN294">
        <v>1.99985</v>
      </c>
      <c r="EO294">
        <v>0.0910088</v>
      </c>
      <c r="EP294">
        <v>0</v>
      </c>
      <c r="EQ294">
        <v>25.309</v>
      </c>
      <c r="ER294">
        <v>999.9</v>
      </c>
      <c r="ES294">
        <v>67.5</v>
      </c>
      <c r="ET294">
        <v>27.4</v>
      </c>
      <c r="EU294">
        <v>24.484</v>
      </c>
      <c r="EV294">
        <v>60.8826</v>
      </c>
      <c r="EW294">
        <v>31.6026</v>
      </c>
      <c r="EX294">
        <v>1</v>
      </c>
      <c r="EY294">
        <v>0.294718</v>
      </c>
      <c r="EZ294">
        <v>0.322794</v>
      </c>
      <c r="FA294">
        <v>20.2824</v>
      </c>
      <c r="FB294">
        <v>5.19063</v>
      </c>
      <c r="FC294">
        <v>11.9441</v>
      </c>
      <c r="FD294">
        <v>4.95535</v>
      </c>
      <c r="FE294">
        <v>3.285</v>
      </c>
      <c r="FF294">
        <v>9999</v>
      </c>
      <c r="FG294">
        <v>9999</v>
      </c>
      <c r="FH294">
        <v>9999</v>
      </c>
      <c r="FI294">
        <v>999.9</v>
      </c>
      <c r="FJ294">
        <v>1.86127</v>
      </c>
      <c r="FK294">
        <v>1.86264</v>
      </c>
      <c r="FL294">
        <v>1.86005</v>
      </c>
      <c r="FM294">
        <v>1.85837</v>
      </c>
      <c r="FN294">
        <v>1.86217</v>
      </c>
      <c r="FO294">
        <v>1.8589</v>
      </c>
      <c r="FP294">
        <v>1.85791</v>
      </c>
      <c r="FQ294">
        <v>1.86081</v>
      </c>
      <c r="FR294">
        <v>0</v>
      </c>
      <c r="FS294">
        <v>0</v>
      </c>
      <c r="FT294">
        <v>0</v>
      </c>
      <c r="FU294">
        <v>4.5</v>
      </c>
      <c r="FV294" t="s">
        <v>361</v>
      </c>
      <c r="FW294" t="s">
        <v>362</v>
      </c>
      <c r="FX294" t="s">
        <v>363</v>
      </c>
      <c r="FY294" t="s">
        <v>364</v>
      </c>
      <c r="FZ294" t="s">
        <v>364</v>
      </c>
      <c r="GA294" t="s">
        <v>363</v>
      </c>
      <c r="GB294">
        <v>0</v>
      </c>
      <c r="GC294">
        <v>100</v>
      </c>
      <c r="GD294">
        <v>100</v>
      </c>
      <c r="GE294">
        <v>-0.361</v>
      </c>
      <c r="GF294">
        <v>0.2973</v>
      </c>
      <c r="GG294">
        <v>-1.589593225013521</v>
      </c>
      <c r="GH294">
        <v>0.00192992804097616</v>
      </c>
      <c r="GI294">
        <v>3.244687122451424E-06</v>
      </c>
      <c r="GJ294">
        <v>-2.087531120305573E-09</v>
      </c>
      <c r="GK294">
        <v>0.05776174702018427</v>
      </c>
      <c r="GL294">
        <v>0.005089068596103195</v>
      </c>
      <c r="GM294">
        <v>0.0003257216593697226</v>
      </c>
      <c r="GN294">
        <v>-1.562898368296355E-06</v>
      </c>
      <c r="GO294">
        <v>0</v>
      </c>
      <c r="GP294">
        <v>1257</v>
      </c>
      <c r="GQ294">
        <v>1</v>
      </c>
      <c r="GR294">
        <v>31</v>
      </c>
      <c r="GS294">
        <v>276.2</v>
      </c>
      <c r="GT294">
        <v>276.2</v>
      </c>
      <c r="GU294">
        <v>1.07788</v>
      </c>
      <c r="GV294">
        <v>2.39868</v>
      </c>
      <c r="GW294">
        <v>1.44775</v>
      </c>
      <c r="GX294">
        <v>2.20215</v>
      </c>
      <c r="GY294">
        <v>1.44653</v>
      </c>
      <c r="GZ294">
        <v>2.26807</v>
      </c>
      <c r="HA294">
        <v>33.2216</v>
      </c>
      <c r="HB294">
        <v>14.6661</v>
      </c>
      <c r="HC294">
        <v>18</v>
      </c>
      <c r="HD294">
        <v>531.819</v>
      </c>
      <c r="HE294">
        <v>522.8630000000001</v>
      </c>
      <c r="HF294">
        <v>24.9996</v>
      </c>
      <c r="HG294">
        <v>30.7546</v>
      </c>
      <c r="HH294">
        <v>30.0001</v>
      </c>
      <c r="HI294">
        <v>31.1159</v>
      </c>
      <c r="HJ294">
        <v>31.1224</v>
      </c>
      <c r="HK294">
        <v>21.5561</v>
      </c>
      <c r="HL294">
        <v>20.3331</v>
      </c>
      <c r="HM294">
        <v>100</v>
      </c>
      <c r="HN294">
        <v>25</v>
      </c>
      <c r="HO294">
        <v>420</v>
      </c>
      <c r="HP294">
        <v>21.5</v>
      </c>
      <c r="HQ294">
        <v>103.137</v>
      </c>
      <c r="HR294">
        <v>102.017</v>
      </c>
    </row>
    <row r="295" spans="1:226">
      <c r="A295">
        <v>277</v>
      </c>
      <c r="B295">
        <v>1774682900.5</v>
      </c>
      <c r="C295">
        <v>1154.5</v>
      </c>
      <c r="D295" t="s">
        <v>916</v>
      </c>
      <c r="E295" t="s">
        <v>917</v>
      </c>
      <c r="F295">
        <v>5</v>
      </c>
      <c r="I295">
        <v>1774682897.6</v>
      </c>
      <c r="J295">
        <f>(K295)/1000</f>
        <v>0</v>
      </c>
      <c r="K295">
        <f>IF(BF295, AN295, AH295)</f>
        <v>0</v>
      </c>
      <c r="L295">
        <f>IF(BF295, AI295, AG295)</f>
        <v>0</v>
      </c>
      <c r="M295">
        <f>BH295 - IF(AU295&gt;1, L295*BB295*100.0/(AW295), 0)</f>
        <v>0</v>
      </c>
      <c r="N295">
        <f>((T295-J295/2)*M295-L295)/(T295+J295/2)</f>
        <v>0</v>
      </c>
      <c r="O295">
        <f>N295*(BO295+BP295)/1000.0</f>
        <v>0</v>
      </c>
      <c r="P295">
        <f>(BH295 - IF(AU295&gt;1, L295*BB295*100.0/(AW295), 0))*(BO295+BP295)/1000.0</f>
        <v>0</v>
      </c>
      <c r="Q295">
        <f>2.0/((1/S295-1/R295)+SIGN(S295)*SQRT((1/S295-1/R295)*(1/S295-1/R295) + 4*BC295/((BC295+1)*(BC295+1))*(2*1/S295*1/R295-1/R295*1/R295)))</f>
        <v>0</v>
      </c>
      <c r="R295">
        <f>IF(LEFT(BD295,1)&lt;&gt;"0",IF(LEFT(BD295,1)="1",3.0,BE295),$D$5+$E$5*(BV295*BO295/($K$5*1000))+$F$5*(BV295*BO295/($K$5*1000))*MAX(MIN(BB295,$J$5),$I$5)*MAX(MIN(BB295,$J$5),$I$5)+$G$5*MAX(MIN(BB295,$J$5),$I$5)*(BV295*BO295/($K$5*1000))+$H$5*(BV295*BO295/($K$5*1000))*(BV295*BO295/($K$5*1000)))</f>
        <v>0</v>
      </c>
      <c r="S295">
        <f>J295*(1000-(1000*0.61365*exp(17.502*W295/(240.97+W295))/(BO295+BP295)+BJ295)/2)/(1000*0.61365*exp(17.502*W295/(240.97+W295))/(BO295+BP295)-BJ295)</f>
        <v>0</v>
      </c>
      <c r="T295">
        <f>1/((BC295+1)/(Q295/1.6)+1/(R295/1.37)) + BC295/((BC295+1)/(Q295/1.6) + BC295/(R295/1.37))</f>
        <v>0</v>
      </c>
      <c r="U295">
        <f>(AX295*BA295)</f>
        <v>0</v>
      </c>
      <c r="V295">
        <f>(BQ295+(U295+2*0.95*5.67E-8*(((BQ295+$B$9)+273)^4-(BQ295+273)^4)-44100*J295)/(1.84*29.3*R295+8*0.95*5.67E-8*(BQ295+273)^3))</f>
        <v>0</v>
      </c>
      <c r="W295">
        <f>($C$9*BR295+$D$9*BS295+$E$9*V295)</f>
        <v>0</v>
      </c>
      <c r="X295">
        <f>0.61365*exp(17.502*W295/(240.97+W295))</f>
        <v>0</v>
      </c>
      <c r="Y295">
        <f>(Z295/AA295*100)</f>
        <v>0</v>
      </c>
      <c r="Z295">
        <f>BJ295*(BO295+BP295)/1000</f>
        <v>0</v>
      </c>
      <c r="AA295">
        <f>0.61365*exp(17.502*BQ295/(240.97+BQ295))</f>
        <v>0</v>
      </c>
      <c r="AB295">
        <f>(X295-BJ295*(BO295+BP295)/1000)</f>
        <v>0</v>
      </c>
      <c r="AC295">
        <f>(-J295*44100)</f>
        <v>0</v>
      </c>
      <c r="AD295">
        <f>2*29.3*R295*0.92*(BQ295-W295)</f>
        <v>0</v>
      </c>
      <c r="AE295">
        <f>2*0.95*5.67E-8*(((BQ295+$B$9)+273)^4-(W295+273)^4)</f>
        <v>0</v>
      </c>
      <c r="AF295">
        <f>U295+AE295+AC295+AD295</f>
        <v>0</v>
      </c>
      <c r="AG295">
        <f>BN295*AU295*(BI295-BH295*(1000-AU295*BK295)/(1000-AU295*BJ295))/(100*BB295)</f>
        <v>0</v>
      </c>
      <c r="AH295">
        <f>1000*BN295*AU295*(BJ295-BK295)/(100*BB295*(1000-AU295*BJ295))</f>
        <v>0</v>
      </c>
      <c r="AI295">
        <f>(AJ295 - AK295 - BO295*1E3/(8.314*(BQ295+273.15)) * AM295/BN295 * AL295) * BN295/(100*BB295) * (1000 - BK295)/1000</f>
        <v>0</v>
      </c>
      <c r="AJ295">
        <v>429.2990405573047</v>
      </c>
      <c r="AK295">
        <v>428.8349272727274</v>
      </c>
      <c r="AL295">
        <v>7.121445220573331E-06</v>
      </c>
      <c r="AM295">
        <v>61.35787655002243</v>
      </c>
      <c r="AN295">
        <f>(AP295 - AO295 + BO295*1E3/(8.314*(BQ295+273.15)) * AR295/BN295 * AQ295) * BN295/(100*BB295) * 1000/(1000 - AP295)</f>
        <v>0</v>
      </c>
      <c r="AO295">
        <v>21.52327278262753</v>
      </c>
      <c r="AP295">
        <v>21.50399230769232</v>
      </c>
      <c r="AQ295">
        <v>-8.716188886619011E-07</v>
      </c>
      <c r="AR295">
        <v>91.88205700752289</v>
      </c>
      <c r="AS295">
        <v>0</v>
      </c>
      <c r="AT295">
        <v>0</v>
      </c>
      <c r="AU295">
        <f>IF(AS295*$H$15&gt;=AW295,1.0,(AW295/(AW295-AS295*$H$15)))</f>
        <v>0</v>
      </c>
      <c r="AV295">
        <f>(AU295-1)*100</f>
        <v>0</v>
      </c>
      <c r="AW295">
        <f>MAX(0,($B$15+$C$15*BV295)/(1+$D$15*BV295)*BO295/(BQ295+273)*$E$15)</f>
        <v>0</v>
      </c>
      <c r="AX295">
        <f>$B$13*BW295+$C$13*BX295+$F$13*CI295*(1-CL295)</f>
        <v>0</v>
      </c>
      <c r="AY295">
        <f>AX295*AZ295</f>
        <v>0</v>
      </c>
      <c r="AZ295">
        <f>($B$13*$D$11+$C$13*$D$11+$F$13*((CV295+CN295)/MAX(CV295+CN295+CW295, 0.1)*$I$11+CW295/MAX(CV295+CN295+CW295, 0.1)*$J$11))/($B$13+$C$13+$F$13)</f>
        <v>0</v>
      </c>
      <c r="BA295">
        <f>($B$13*$K$11+$C$13*$K$11+$F$13*((CV295+CN295)/MAX(CV295+CN295+CW295, 0.1)*$P$11+CW295/MAX(CV295+CN295+CW295, 0.1)*$Q$11))/($B$13+$C$13+$F$13)</f>
        <v>0</v>
      </c>
      <c r="BB295">
        <v>6</v>
      </c>
      <c r="BC295">
        <v>0.5</v>
      </c>
      <c r="BD295" t="s">
        <v>358</v>
      </c>
      <c r="BE295">
        <v>2</v>
      </c>
      <c r="BF295" t="b">
        <v>1</v>
      </c>
      <c r="BG295">
        <v>1774682897.6</v>
      </c>
      <c r="BH295">
        <v>419.6066</v>
      </c>
      <c r="BI295">
        <v>420.0444000000001</v>
      </c>
      <c r="BJ295">
        <v>21.50338</v>
      </c>
      <c r="BK295">
        <v>21.52324</v>
      </c>
      <c r="BL295">
        <v>419.9680999999999</v>
      </c>
      <c r="BM295">
        <v>21.20612</v>
      </c>
      <c r="BN295">
        <v>500.0179</v>
      </c>
      <c r="BO295">
        <v>101.0249</v>
      </c>
      <c r="BP295">
        <v>0.10011373</v>
      </c>
      <c r="BQ295">
        <v>26.29449</v>
      </c>
      <c r="BR295">
        <v>26.79622</v>
      </c>
      <c r="BS295">
        <v>999.9</v>
      </c>
      <c r="BT295">
        <v>0</v>
      </c>
      <c r="BU295">
        <v>0</v>
      </c>
      <c r="BV295">
        <v>9985.995000000001</v>
      </c>
      <c r="BW295">
        <v>0</v>
      </c>
      <c r="BX295">
        <v>0.3833920000000001</v>
      </c>
      <c r="BY295">
        <v>-0.4378634000000001</v>
      </c>
      <c r="BZ295">
        <v>428.8278999999999</v>
      </c>
      <c r="CA295">
        <v>429.2841</v>
      </c>
      <c r="CB295">
        <v>-0.01987514</v>
      </c>
      <c r="CC295">
        <v>420.0444000000001</v>
      </c>
      <c r="CD295">
        <v>21.52324</v>
      </c>
      <c r="CE295">
        <v>2.172372999999999</v>
      </c>
      <c r="CF295">
        <v>2.174382</v>
      </c>
      <c r="CG295">
        <v>18.76003</v>
      </c>
      <c r="CH295">
        <v>18.7748</v>
      </c>
      <c r="CI295">
        <v>850.0062</v>
      </c>
      <c r="CJ295">
        <v>0</v>
      </c>
      <c r="CK295">
        <v>1</v>
      </c>
      <c r="CL295">
        <v>0</v>
      </c>
      <c r="CM295">
        <v>1.59929</v>
      </c>
      <c r="CN295">
        <v>0</v>
      </c>
      <c r="CO295">
        <v>46.16435</v>
      </c>
      <c r="CP295">
        <v>4348.344999999999</v>
      </c>
      <c r="CQ295">
        <v>35.8687</v>
      </c>
      <c r="CR295">
        <v>38.25</v>
      </c>
      <c r="CS295">
        <v>37.0746</v>
      </c>
      <c r="CT295">
        <v>36.937</v>
      </c>
      <c r="CU295">
        <v>36.3561</v>
      </c>
      <c r="CV295">
        <v>0</v>
      </c>
      <c r="CW295">
        <v>850.0049999999999</v>
      </c>
      <c r="CX295">
        <v>0</v>
      </c>
      <c r="CY295">
        <v>1774682898.8</v>
      </c>
      <c r="CZ295">
        <v>0</v>
      </c>
      <c r="DA295">
        <v>1774666326.5</v>
      </c>
      <c r="DB295" t="s">
        <v>359</v>
      </c>
      <c r="DC295">
        <v>1774666322</v>
      </c>
      <c r="DD295">
        <v>1774666326.5</v>
      </c>
      <c r="DE295">
        <v>2</v>
      </c>
      <c r="DF295">
        <v>0.343</v>
      </c>
      <c r="DG295">
        <v>-0.026</v>
      </c>
      <c r="DH295">
        <v>-0.36</v>
      </c>
      <c r="DI295">
        <v>0.298</v>
      </c>
      <c r="DJ295">
        <v>420</v>
      </c>
      <c r="DK295">
        <v>22</v>
      </c>
      <c r="DL295">
        <v>0.17</v>
      </c>
      <c r="DM295">
        <v>0.02</v>
      </c>
      <c r="DN295">
        <v>-0.4028662926829268</v>
      </c>
      <c r="DO295">
        <v>-0.03656402090592383</v>
      </c>
      <c r="DP295">
        <v>0.03423471455903681</v>
      </c>
      <c r="DQ295">
        <v>1</v>
      </c>
      <c r="DR295">
        <v>-0.01887428292682927</v>
      </c>
      <c r="DS295">
        <v>-0.005219569337979102</v>
      </c>
      <c r="DT295">
        <v>0.00100726870174417</v>
      </c>
      <c r="DU295">
        <v>1</v>
      </c>
      <c r="DV295">
        <v>2</v>
      </c>
      <c r="DW295">
        <v>2</v>
      </c>
      <c r="DX295" t="s">
        <v>360</v>
      </c>
      <c r="DY295">
        <v>3.13052</v>
      </c>
      <c r="DZ295">
        <v>2.80643</v>
      </c>
      <c r="EA295">
        <v>0.0997509</v>
      </c>
      <c r="EB295">
        <v>0.09946729999999999</v>
      </c>
      <c r="EC295">
        <v>0.105853</v>
      </c>
      <c r="ED295">
        <v>0.105608</v>
      </c>
      <c r="EE295">
        <v>21147.7</v>
      </c>
      <c r="EF295">
        <v>27417.8</v>
      </c>
      <c r="EG295">
        <v>26445.8</v>
      </c>
      <c r="EH295">
        <v>32999</v>
      </c>
      <c r="EI295">
        <v>34927.5</v>
      </c>
      <c r="EJ295">
        <v>40308.3</v>
      </c>
      <c r="EK295">
        <v>41093.7</v>
      </c>
      <c r="EL295">
        <v>46058.5</v>
      </c>
      <c r="EM295">
        <v>2.03482</v>
      </c>
      <c r="EN295">
        <v>1.9999</v>
      </c>
      <c r="EO295">
        <v>0.09071079999999999</v>
      </c>
      <c r="EP295">
        <v>0</v>
      </c>
      <c r="EQ295">
        <v>25.3063</v>
      </c>
      <c r="ER295">
        <v>999.9</v>
      </c>
      <c r="ES295">
        <v>67.5</v>
      </c>
      <c r="ET295">
        <v>27.4</v>
      </c>
      <c r="EU295">
        <v>24.4814</v>
      </c>
      <c r="EV295">
        <v>60.9926</v>
      </c>
      <c r="EW295">
        <v>31.5264</v>
      </c>
      <c r="EX295">
        <v>1</v>
      </c>
      <c r="EY295">
        <v>0.295109</v>
      </c>
      <c r="EZ295">
        <v>0.321528</v>
      </c>
      <c r="FA295">
        <v>20.2823</v>
      </c>
      <c r="FB295">
        <v>5.19108</v>
      </c>
      <c r="FC295">
        <v>11.9441</v>
      </c>
      <c r="FD295">
        <v>4.9558</v>
      </c>
      <c r="FE295">
        <v>3.285</v>
      </c>
      <c r="FF295">
        <v>9999</v>
      </c>
      <c r="FG295">
        <v>9999</v>
      </c>
      <c r="FH295">
        <v>9999</v>
      </c>
      <c r="FI295">
        <v>999.9</v>
      </c>
      <c r="FJ295">
        <v>1.86127</v>
      </c>
      <c r="FK295">
        <v>1.86264</v>
      </c>
      <c r="FL295">
        <v>1.86005</v>
      </c>
      <c r="FM295">
        <v>1.85837</v>
      </c>
      <c r="FN295">
        <v>1.86216</v>
      </c>
      <c r="FO295">
        <v>1.85889</v>
      </c>
      <c r="FP295">
        <v>1.85791</v>
      </c>
      <c r="FQ295">
        <v>1.86081</v>
      </c>
      <c r="FR295">
        <v>0</v>
      </c>
      <c r="FS295">
        <v>0</v>
      </c>
      <c r="FT295">
        <v>0</v>
      </c>
      <c r="FU295">
        <v>4.5</v>
      </c>
      <c r="FV295" t="s">
        <v>361</v>
      </c>
      <c r="FW295" t="s">
        <v>362</v>
      </c>
      <c r="FX295" t="s">
        <v>363</v>
      </c>
      <c r="FY295" t="s">
        <v>364</v>
      </c>
      <c r="FZ295" t="s">
        <v>364</v>
      </c>
      <c r="GA295" t="s">
        <v>363</v>
      </c>
      <c r="GB295">
        <v>0</v>
      </c>
      <c r="GC295">
        <v>100</v>
      </c>
      <c r="GD295">
        <v>100</v>
      </c>
      <c r="GE295">
        <v>-0.362</v>
      </c>
      <c r="GF295">
        <v>0.2973</v>
      </c>
      <c r="GG295">
        <v>-1.589593225013521</v>
      </c>
      <c r="GH295">
        <v>0.00192992804097616</v>
      </c>
      <c r="GI295">
        <v>3.244687122451424E-06</v>
      </c>
      <c r="GJ295">
        <v>-2.087531120305573E-09</v>
      </c>
      <c r="GK295">
        <v>0.05776174702018427</v>
      </c>
      <c r="GL295">
        <v>0.005089068596103195</v>
      </c>
      <c r="GM295">
        <v>0.0003257216593697226</v>
      </c>
      <c r="GN295">
        <v>-1.562898368296355E-06</v>
      </c>
      <c r="GO295">
        <v>0</v>
      </c>
      <c r="GP295">
        <v>1257</v>
      </c>
      <c r="GQ295">
        <v>1</v>
      </c>
      <c r="GR295">
        <v>31</v>
      </c>
      <c r="GS295">
        <v>276.3</v>
      </c>
      <c r="GT295">
        <v>276.2</v>
      </c>
      <c r="GU295">
        <v>1.07788</v>
      </c>
      <c r="GV295">
        <v>2.3938</v>
      </c>
      <c r="GW295">
        <v>1.44775</v>
      </c>
      <c r="GX295">
        <v>2.20337</v>
      </c>
      <c r="GY295">
        <v>1.44653</v>
      </c>
      <c r="GZ295">
        <v>2.30591</v>
      </c>
      <c r="HA295">
        <v>33.2216</v>
      </c>
      <c r="HB295">
        <v>14.6661</v>
      </c>
      <c r="HC295">
        <v>18</v>
      </c>
      <c r="HD295">
        <v>532.0410000000001</v>
      </c>
      <c r="HE295">
        <v>522.897</v>
      </c>
      <c r="HF295">
        <v>24.9996</v>
      </c>
      <c r="HG295">
        <v>30.7546</v>
      </c>
      <c r="HH295">
        <v>30.0001</v>
      </c>
      <c r="HI295">
        <v>31.1159</v>
      </c>
      <c r="HJ295">
        <v>31.1224</v>
      </c>
      <c r="HK295">
        <v>21.5564</v>
      </c>
      <c r="HL295">
        <v>20.3331</v>
      </c>
      <c r="HM295">
        <v>100</v>
      </c>
      <c r="HN295">
        <v>25</v>
      </c>
      <c r="HO295">
        <v>420</v>
      </c>
      <c r="HP295">
        <v>21.5</v>
      </c>
      <c r="HQ295">
        <v>103.138</v>
      </c>
      <c r="HR295">
        <v>102.018</v>
      </c>
    </row>
    <row r="296" spans="1:226">
      <c r="A296">
        <v>278</v>
      </c>
      <c r="B296">
        <v>1774682904.5</v>
      </c>
      <c r="C296">
        <v>1158.5</v>
      </c>
      <c r="D296" t="s">
        <v>918</v>
      </c>
      <c r="E296" t="s">
        <v>919</v>
      </c>
      <c r="F296">
        <v>5</v>
      </c>
      <c r="I296">
        <v>1774682901.6</v>
      </c>
      <c r="J296">
        <f>(K296)/1000</f>
        <v>0</v>
      </c>
      <c r="K296">
        <f>IF(BF296, AN296, AH296)</f>
        <v>0</v>
      </c>
      <c r="L296">
        <f>IF(BF296, AI296, AG296)</f>
        <v>0</v>
      </c>
      <c r="M296">
        <f>BH296 - IF(AU296&gt;1, L296*BB296*100.0/(AW296), 0)</f>
        <v>0</v>
      </c>
      <c r="N296">
        <f>((T296-J296/2)*M296-L296)/(T296+J296/2)</f>
        <v>0</v>
      </c>
      <c r="O296">
        <f>N296*(BO296+BP296)/1000.0</f>
        <v>0</v>
      </c>
      <c r="P296">
        <f>(BH296 - IF(AU296&gt;1, L296*BB296*100.0/(AW296), 0))*(BO296+BP296)/1000.0</f>
        <v>0</v>
      </c>
      <c r="Q296">
        <f>2.0/((1/S296-1/R296)+SIGN(S296)*SQRT((1/S296-1/R296)*(1/S296-1/R296) + 4*BC296/((BC296+1)*(BC296+1))*(2*1/S296*1/R296-1/R296*1/R296)))</f>
        <v>0</v>
      </c>
      <c r="R296">
        <f>IF(LEFT(BD296,1)&lt;&gt;"0",IF(LEFT(BD296,1)="1",3.0,BE296),$D$5+$E$5*(BV296*BO296/($K$5*1000))+$F$5*(BV296*BO296/($K$5*1000))*MAX(MIN(BB296,$J$5),$I$5)*MAX(MIN(BB296,$J$5),$I$5)+$G$5*MAX(MIN(BB296,$J$5),$I$5)*(BV296*BO296/($K$5*1000))+$H$5*(BV296*BO296/($K$5*1000))*(BV296*BO296/($K$5*1000)))</f>
        <v>0</v>
      </c>
      <c r="S296">
        <f>J296*(1000-(1000*0.61365*exp(17.502*W296/(240.97+W296))/(BO296+BP296)+BJ296)/2)/(1000*0.61365*exp(17.502*W296/(240.97+W296))/(BO296+BP296)-BJ296)</f>
        <v>0</v>
      </c>
      <c r="T296">
        <f>1/((BC296+1)/(Q296/1.6)+1/(R296/1.37)) + BC296/((BC296+1)/(Q296/1.6) + BC296/(R296/1.37))</f>
        <v>0</v>
      </c>
      <c r="U296">
        <f>(AX296*BA296)</f>
        <v>0</v>
      </c>
      <c r="V296">
        <f>(BQ296+(U296+2*0.95*5.67E-8*(((BQ296+$B$9)+273)^4-(BQ296+273)^4)-44100*J296)/(1.84*29.3*R296+8*0.95*5.67E-8*(BQ296+273)^3))</f>
        <v>0</v>
      </c>
      <c r="W296">
        <f>($C$9*BR296+$D$9*BS296+$E$9*V296)</f>
        <v>0</v>
      </c>
      <c r="X296">
        <f>0.61365*exp(17.502*W296/(240.97+W296))</f>
        <v>0</v>
      </c>
      <c r="Y296">
        <f>(Z296/AA296*100)</f>
        <v>0</v>
      </c>
      <c r="Z296">
        <f>BJ296*(BO296+BP296)/1000</f>
        <v>0</v>
      </c>
      <c r="AA296">
        <f>0.61365*exp(17.502*BQ296/(240.97+BQ296))</f>
        <v>0</v>
      </c>
      <c r="AB296">
        <f>(X296-BJ296*(BO296+BP296)/1000)</f>
        <v>0</v>
      </c>
      <c r="AC296">
        <f>(-J296*44100)</f>
        <v>0</v>
      </c>
      <c r="AD296">
        <f>2*29.3*R296*0.92*(BQ296-W296)</f>
        <v>0</v>
      </c>
      <c r="AE296">
        <f>2*0.95*5.67E-8*(((BQ296+$B$9)+273)^4-(W296+273)^4)</f>
        <v>0</v>
      </c>
      <c r="AF296">
        <f>U296+AE296+AC296+AD296</f>
        <v>0</v>
      </c>
      <c r="AG296">
        <f>BN296*AU296*(BI296-BH296*(1000-AU296*BK296)/(1000-AU296*BJ296))/(100*BB296)</f>
        <v>0</v>
      </c>
      <c r="AH296">
        <f>1000*BN296*AU296*(BJ296-BK296)/(100*BB296*(1000-AU296*BJ296))</f>
        <v>0</v>
      </c>
      <c r="AI296">
        <f>(AJ296 - AK296 - BO296*1E3/(8.314*(BQ296+273.15)) * AM296/BN296 * AL296) * BN296/(100*BB296) * (1000 - BK296)/1000</f>
        <v>0</v>
      </c>
      <c r="AJ296">
        <v>429.2376701953761</v>
      </c>
      <c r="AK296">
        <v>428.8001757575759</v>
      </c>
      <c r="AL296">
        <v>-1.887229712310199E-05</v>
      </c>
      <c r="AM296">
        <v>61.35787655002243</v>
      </c>
      <c r="AN296">
        <f>(AP296 - AO296 + BO296*1E3/(8.314*(BQ296+273.15)) * AR296/BN296 * AQ296) * BN296/(100*BB296) * 1000/(1000 - AP296)</f>
        <v>0</v>
      </c>
      <c r="AO296">
        <v>21.52268199000819</v>
      </c>
      <c r="AP296">
        <v>21.50443426573429</v>
      </c>
      <c r="AQ296">
        <v>7.743062656815642E-07</v>
      </c>
      <c r="AR296">
        <v>91.88205700752289</v>
      </c>
      <c r="AS296">
        <v>0</v>
      </c>
      <c r="AT296">
        <v>0</v>
      </c>
      <c r="AU296">
        <f>IF(AS296*$H$15&gt;=AW296,1.0,(AW296/(AW296-AS296*$H$15)))</f>
        <v>0</v>
      </c>
      <c r="AV296">
        <f>(AU296-1)*100</f>
        <v>0</v>
      </c>
      <c r="AW296">
        <f>MAX(0,($B$15+$C$15*BV296)/(1+$D$15*BV296)*BO296/(BQ296+273)*$E$15)</f>
        <v>0</v>
      </c>
      <c r="AX296">
        <f>$B$13*BW296+$C$13*BX296+$F$13*CI296*(1-CL296)</f>
        <v>0</v>
      </c>
      <c r="AY296">
        <f>AX296*AZ296</f>
        <v>0</v>
      </c>
      <c r="AZ296">
        <f>($B$13*$D$11+$C$13*$D$11+$F$13*((CV296+CN296)/MAX(CV296+CN296+CW296, 0.1)*$I$11+CW296/MAX(CV296+CN296+CW296, 0.1)*$J$11))/($B$13+$C$13+$F$13)</f>
        <v>0</v>
      </c>
      <c r="BA296">
        <f>($B$13*$K$11+$C$13*$K$11+$F$13*((CV296+CN296)/MAX(CV296+CN296+CW296, 0.1)*$P$11+CW296/MAX(CV296+CN296+CW296, 0.1)*$Q$11))/($B$13+$C$13+$F$13)</f>
        <v>0</v>
      </c>
      <c r="BB296">
        <v>6</v>
      </c>
      <c r="BC296">
        <v>0.5</v>
      </c>
      <c r="BD296" t="s">
        <v>358</v>
      </c>
      <c r="BE296">
        <v>2</v>
      </c>
      <c r="BF296" t="b">
        <v>1</v>
      </c>
      <c r="BG296">
        <v>1774682901.6</v>
      </c>
      <c r="BH296">
        <v>419.6066999999999</v>
      </c>
      <c r="BI296">
        <v>420.0074</v>
      </c>
      <c r="BJ296">
        <v>21.50422</v>
      </c>
      <c r="BK296">
        <v>21.52144</v>
      </c>
      <c r="BL296">
        <v>419.9680999999999</v>
      </c>
      <c r="BM296">
        <v>21.20695</v>
      </c>
      <c r="BN296">
        <v>500.0000000000001</v>
      </c>
      <c r="BO296">
        <v>101.0238</v>
      </c>
      <c r="BP296">
        <v>0.09982859999999999</v>
      </c>
      <c r="BQ296">
        <v>26.2921</v>
      </c>
      <c r="BR296">
        <v>26.79395</v>
      </c>
      <c r="BS296">
        <v>999.9</v>
      </c>
      <c r="BT296">
        <v>0</v>
      </c>
      <c r="BU296">
        <v>0</v>
      </c>
      <c r="BV296">
        <v>10011.371</v>
      </c>
      <c r="BW296">
        <v>0</v>
      </c>
      <c r="BX296">
        <v>0.3833920000000001</v>
      </c>
      <c r="BY296">
        <v>-0.4008942</v>
      </c>
      <c r="BZ296">
        <v>428.8284</v>
      </c>
      <c r="CA296">
        <v>429.2455</v>
      </c>
      <c r="CB296">
        <v>-0.01723461</v>
      </c>
      <c r="CC296">
        <v>420.0074</v>
      </c>
      <c r="CD296">
        <v>21.52144</v>
      </c>
      <c r="CE296">
        <v>2.172438</v>
      </c>
      <c r="CF296">
        <v>2.174179</v>
      </c>
      <c r="CG296">
        <v>18.7605</v>
      </c>
      <c r="CH296">
        <v>18.77331</v>
      </c>
      <c r="CI296">
        <v>850.0042</v>
      </c>
      <c r="CJ296">
        <v>0</v>
      </c>
      <c r="CK296">
        <v>1</v>
      </c>
      <c r="CL296">
        <v>0</v>
      </c>
      <c r="CM296">
        <v>1.66739</v>
      </c>
      <c r="CN296">
        <v>0</v>
      </c>
      <c r="CO296">
        <v>46.11592</v>
      </c>
      <c r="CP296">
        <v>4348.335999999999</v>
      </c>
      <c r="CQ296">
        <v>35.8372</v>
      </c>
      <c r="CR296">
        <v>38.25</v>
      </c>
      <c r="CS296">
        <v>37.062</v>
      </c>
      <c r="CT296">
        <v>36.9308</v>
      </c>
      <c r="CU296">
        <v>36.3246</v>
      </c>
      <c r="CV296">
        <v>0</v>
      </c>
      <c r="CW296">
        <v>850.0020000000001</v>
      </c>
      <c r="CX296">
        <v>0</v>
      </c>
      <c r="CY296">
        <v>1774682903</v>
      </c>
      <c r="CZ296">
        <v>0</v>
      </c>
      <c r="DA296">
        <v>1774666326.5</v>
      </c>
      <c r="DB296" t="s">
        <v>359</v>
      </c>
      <c r="DC296">
        <v>1774666322</v>
      </c>
      <c r="DD296">
        <v>1774666326.5</v>
      </c>
      <c r="DE296">
        <v>2</v>
      </c>
      <c r="DF296">
        <v>0.343</v>
      </c>
      <c r="DG296">
        <v>-0.026</v>
      </c>
      <c r="DH296">
        <v>-0.36</v>
      </c>
      <c r="DI296">
        <v>0.298</v>
      </c>
      <c r="DJ296">
        <v>420</v>
      </c>
      <c r="DK296">
        <v>22</v>
      </c>
      <c r="DL296">
        <v>0.17</v>
      </c>
      <c r="DM296">
        <v>0.02</v>
      </c>
      <c r="DN296">
        <v>-0.3990487</v>
      </c>
      <c r="DO296">
        <v>-0.05104556848029941</v>
      </c>
      <c r="DP296">
        <v>0.03540909371701004</v>
      </c>
      <c r="DQ296">
        <v>1</v>
      </c>
      <c r="DR296">
        <v>-0.018553585</v>
      </c>
      <c r="DS296">
        <v>-0.0007339227016885607</v>
      </c>
      <c r="DT296">
        <v>0.001289953447134818</v>
      </c>
      <c r="DU296">
        <v>1</v>
      </c>
      <c r="DV296">
        <v>2</v>
      </c>
      <c r="DW296">
        <v>2</v>
      </c>
      <c r="DX296" t="s">
        <v>360</v>
      </c>
      <c r="DY296">
        <v>3.13039</v>
      </c>
      <c r="DZ296">
        <v>2.80648</v>
      </c>
      <c r="EA296">
        <v>0.09974420000000001</v>
      </c>
      <c r="EB296">
        <v>0.0994607</v>
      </c>
      <c r="EC296">
        <v>0.105854</v>
      </c>
      <c r="ED296">
        <v>0.105596</v>
      </c>
      <c r="EE296">
        <v>21147.8</v>
      </c>
      <c r="EF296">
        <v>27417.6</v>
      </c>
      <c r="EG296">
        <v>26445.8</v>
      </c>
      <c r="EH296">
        <v>32998.5</v>
      </c>
      <c r="EI296">
        <v>34927.5</v>
      </c>
      <c r="EJ296">
        <v>40308.1</v>
      </c>
      <c r="EK296">
        <v>41093.7</v>
      </c>
      <c r="EL296">
        <v>46057.7</v>
      </c>
      <c r="EM296">
        <v>2.03468</v>
      </c>
      <c r="EN296">
        <v>1.9998</v>
      </c>
      <c r="EO296">
        <v>0.0908598</v>
      </c>
      <c r="EP296">
        <v>0</v>
      </c>
      <c r="EQ296">
        <v>25.3042</v>
      </c>
      <c r="ER296">
        <v>999.9</v>
      </c>
      <c r="ES296">
        <v>67.5</v>
      </c>
      <c r="ET296">
        <v>27.4</v>
      </c>
      <c r="EU296">
        <v>24.4821</v>
      </c>
      <c r="EV296">
        <v>60.6526</v>
      </c>
      <c r="EW296">
        <v>31.5465</v>
      </c>
      <c r="EX296">
        <v>1</v>
      </c>
      <c r="EY296">
        <v>0.294779</v>
      </c>
      <c r="EZ296">
        <v>0.320297</v>
      </c>
      <c r="FA296">
        <v>20.2826</v>
      </c>
      <c r="FB296">
        <v>5.19108</v>
      </c>
      <c r="FC296">
        <v>11.9441</v>
      </c>
      <c r="FD296">
        <v>4.9557</v>
      </c>
      <c r="FE296">
        <v>3.285</v>
      </c>
      <c r="FF296">
        <v>9999</v>
      </c>
      <c r="FG296">
        <v>9999</v>
      </c>
      <c r="FH296">
        <v>9999</v>
      </c>
      <c r="FI296">
        <v>999.9</v>
      </c>
      <c r="FJ296">
        <v>1.86127</v>
      </c>
      <c r="FK296">
        <v>1.86264</v>
      </c>
      <c r="FL296">
        <v>1.86005</v>
      </c>
      <c r="FM296">
        <v>1.85837</v>
      </c>
      <c r="FN296">
        <v>1.86216</v>
      </c>
      <c r="FO296">
        <v>1.85889</v>
      </c>
      <c r="FP296">
        <v>1.85791</v>
      </c>
      <c r="FQ296">
        <v>1.86081</v>
      </c>
      <c r="FR296">
        <v>0</v>
      </c>
      <c r="FS296">
        <v>0</v>
      </c>
      <c r="FT296">
        <v>0</v>
      </c>
      <c r="FU296">
        <v>4.5</v>
      </c>
      <c r="FV296" t="s">
        <v>361</v>
      </c>
      <c r="FW296" t="s">
        <v>362</v>
      </c>
      <c r="FX296" t="s">
        <v>363</v>
      </c>
      <c r="FY296" t="s">
        <v>364</v>
      </c>
      <c r="FZ296" t="s">
        <v>364</v>
      </c>
      <c r="GA296" t="s">
        <v>363</v>
      </c>
      <c r="GB296">
        <v>0</v>
      </c>
      <c r="GC296">
        <v>100</v>
      </c>
      <c r="GD296">
        <v>100</v>
      </c>
      <c r="GE296">
        <v>-0.362</v>
      </c>
      <c r="GF296">
        <v>0.2973</v>
      </c>
      <c r="GG296">
        <v>-1.589593225013521</v>
      </c>
      <c r="GH296">
        <v>0.00192992804097616</v>
      </c>
      <c r="GI296">
        <v>3.244687122451424E-06</v>
      </c>
      <c r="GJ296">
        <v>-2.087531120305573E-09</v>
      </c>
      <c r="GK296">
        <v>0.05776174702018427</v>
      </c>
      <c r="GL296">
        <v>0.005089068596103195</v>
      </c>
      <c r="GM296">
        <v>0.0003257216593697226</v>
      </c>
      <c r="GN296">
        <v>-1.562898368296355E-06</v>
      </c>
      <c r="GO296">
        <v>0</v>
      </c>
      <c r="GP296">
        <v>1257</v>
      </c>
      <c r="GQ296">
        <v>1</v>
      </c>
      <c r="GR296">
        <v>31</v>
      </c>
      <c r="GS296">
        <v>276.4</v>
      </c>
      <c r="GT296">
        <v>276.3</v>
      </c>
      <c r="GU296">
        <v>1.07788</v>
      </c>
      <c r="GV296">
        <v>2.3938</v>
      </c>
      <c r="GW296">
        <v>1.44775</v>
      </c>
      <c r="GX296">
        <v>2.20215</v>
      </c>
      <c r="GY296">
        <v>1.44653</v>
      </c>
      <c r="GZ296">
        <v>2.35229</v>
      </c>
      <c r="HA296">
        <v>33.2216</v>
      </c>
      <c r="HB296">
        <v>14.6749</v>
      </c>
      <c r="HC296">
        <v>18</v>
      </c>
      <c r="HD296">
        <v>531.946</v>
      </c>
      <c r="HE296">
        <v>522.837</v>
      </c>
      <c r="HF296">
        <v>24.9996</v>
      </c>
      <c r="HG296">
        <v>30.7546</v>
      </c>
      <c r="HH296">
        <v>30</v>
      </c>
      <c r="HI296">
        <v>31.1159</v>
      </c>
      <c r="HJ296">
        <v>31.1233</v>
      </c>
      <c r="HK296">
        <v>21.5564</v>
      </c>
      <c r="HL296">
        <v>20.3331</v>
      </c>
      <c r="HM296">
        <v>100</v>
      </c>
      <c r="HN296">
        <v>25</v>
      </c>
      <c r="HO296">
        <v>420</v>
      </c>
      <c r="HP296">
        <v>21.5</v>
      </c>
      <c r="HQ296">
        <v>103.138</v>
      </c>
      <c r="HR296">
        <v>102.016</v>
      </c>
    </row>
    <row r="297" spans="1:226">
      <c r="A297">
        <v>279</v>
      </c>
      <c r="B297">
        <v>1774682908.5</v>
      </c>
      <c r="C297">
        <v>1162.5</v>
      </c>
      <c r="D297" t="s">
        <v>920</v>
      </c>
      <c r="E297" t="s">
        <v>921</v>
      </c>
      <c r="F297">
        <v>5</v>
      </c>
      <c r="I297">
        <v>1774682905.6</v>
      </c>
      <c r="J297">
        <f>(K297)/1000</f>
        <v>0</v>
      </c>
      <c r="K297">
        <f>IF(BF297, AN297, AH297)</f>
        <v>0</v>
      </c>
      <c r="L297">
        <f>IF(BF297, AI297, AG297)</f>
        <v>0</v>
      </c>
      <c r="M297">
        <f>BH297 - IF(AU297&gt;1, L297*BB297*100.0/(AW297), 0)</f>
        <v>0</v>
      </c>
      <c r="N297">
        <f>((T297-J297/2)*M297-L297)/(T297+J297/2)</f>
        <v>0</v>
      </c>
      <c r="O297">
        <f>N297*(BO297+BP297)/1000.0</f>
        <v>0</v>
      </c>
      <c r="P297">
        <f>(BH297 - IF(AU297&gt;1, L297*BB297*100.0/(AW297), 0))*(BO297+BP297)/1000.0</f>
        <v>0</v>
      </c>
      <c r="Q297">
        <f>2.0/((1/S297-1/R297)+SIGN(S297)*SQRT((1/S297-1/R297)*(1/S297-1/R297) + 4*BC297/((BC297+1)*(BC297+1))*(2*1/S297*1/R297-1/R297*1/R297)))</f>
        <v>0</v>
      </c>
      <c r="R297">
        <f>IF(LEFT(BD297,1)&lt;&gt;"0",IF(LEFT(BD297,1)="1",3.0,BE297),$D$5+$E$5*(BV297*BO297/($K$5*1000))+$F$5*(BV297*BO297/($K$5*1000))*MAX(MIN(BB297,$J$5),$I$5)*MAX(MIN(BB297,$J$5),$I$5)+$G$5*MAX(MIN(BB297,$J$5),$I$5)*(BV297*BO297/($K$5*1000))+$H$5*(BV297*BO297/($K$5*1000))*(BV297*BO297/($K$5*1000)))</f>
        <v>0</v>
      </c>
      <c r="S297">
        <f>J297*(1000-(1000*0.61365*exp(17.502*W297/(240.97+W297))/(BO297+BP297)+BJ297)/2)/(1000*0.61365*exp(17.502*W297/(240.97+W297))/(BO297+BP297)-BJ297)</f>
        <v>0</v>
      </c>
      <c r="T297">
        <f>1/((BC297+1)/(Q297/1.6)+1/(R297/1.37)) + BC297/((BC297+1)/(Q297/1.6) + BC297/(R297/1.37))</f>
        <v>0</v>
      </c>
      <c r="U297">
        <f>(AX297*BA297)</f>
        <v>0</v>
      </c>
      <c r="V297">
        <f>(BQ297+(U297+2*0.95*5.67E-8*(((BQ297+$B$9)+273)^4-(BQ297+273)^4)-44100*J297)/(1.84*29.3*R297+8*0.95*5.67E-8*(BQ297+273)^3))</f>
        <v>0</v>
      </c>
      <c r="W297">
        <f>($C$9*BR297+$D$9*BS297+$E$9*V297)</f>
        <v>0</v>
      </c>
      <c r="X297">
        <f>0.61365*exp(17.502*W297/(240.97+W297))</f>
        <v>0</v>
      </c>
      <c r="Y297">
        <f>(Z297/AA297*100)</f>
        <v>0</v>
      </c>
      <c r="Z297">
        <f>BJ297*(BO297+BP297)/1000</f>
        <v>0</v>
      </c>
      <c r="AA297">
        <f>0.61365*exp(17.502*BQ297/(240.97+BQ297))</f>
        <v>0</v>
      </c>
      <c r="AB297">
        <f>(X297-BJ297*(BO297+BP297)/1000)</f>
        <v>0</v>
      </c>
      <c r="AC297">
        <f>(-J297*44100)</f>
        <v>0</v>
      </c>
      <c r="AD297">
        <f>2*29.3*R297*0.92*(BQ297-W297)</f>
        <v>0</v>
      </c>
      <c r="AE297">
        <f>2*0.95*5.67E-8*(((BQ297+$B$9)+273)^4-(W297+273)^4)</f>
        <v>0</v>
      </c>
      <c r="AF297">
        <f>U297+AE297+AC297+AD297</f>
        <v>0</v>
      </c>
      <c r="AG297">
        <f>BN297*AU297*(BI297-BH297*(1000-AU297*BK297)/(1000-AU297*BJ297))/(100*BB297)</f>
        <v>0</v>
      </c>
      <c r="AH297">
        <f>1000*BN297*AU297*(BJ297-BK297)/(100*BB297*(1000-AU297*BJ297))</f>
        <v>0</v>
      </c>
      <c r="AI297">
        <f>(AJ297 - AK297 - BO297*1E3/(8.314*(BQ297+273.15)) * AM297/BN297 * AL297) * BN297/(100*BB297) * (1000 - BK297)/1000</f>
        <v>0</v>
      </c>
      <c r="AJ297">
        <v>429.2444448965467</v>
      </c>
      <c r="AK297">
        <v>428.8541636363636</v>
      </c>
      <c r="AL297">
        <v>1.848319195760844E-05</v>
      </c>
      <c r="AM297">
        <v>61.35787655002243</v>
      </c>
      <c r="AN297">
        <f>(AP297 - AO297 + BO297*1E3/(8.314*(BQ297+273.15)) * AR297/BN297 * AQ297) * BN297/(100*BB297) * 1000/(1000 - AP297)</f>
        <v>0</v>
      </c>
      <c r="AO297">
        <v>21.51986998226931</v>
      </c>
      <c r="AP297">
        <v>21.50555314685316</v>
      </c>
      <c r="AQ297">
        <v>5.13535202874035E-07</v>
      </c>
      <c r="AR297">
        <v>91.88205700752289</v>
      </c>
      <c r="AS297">
        <v>0</v>
      </c>
      <c r="AT297">
        <v>0</v>
      </c>
      <c r="AU297">
        <f>IF(AS297*$H$15&gt;=AW297,1.0,(AW297/(AW297-AS297*$H$15)))</f>
        <v>0</v>
      </c>
      <c r="AV297">
        <f>(AU297-1)*100</f>
        <v>0</v>
      </c>
      <c r="AW297">
        <f>MAX(0,($B$15+$C$15*BV297)/(1+$D$15*BV297)*BO297/(BQ297+273)*$E$15)</f>
        <v>0</v>
      </c>
      <c r="AX297">
        <f>$B$13*BW297+$C$13*BX297+$F$13*CI297*(1-CL297)</f>
        <v>0</v>
      </c>
      <c r="AY297">
        <f>AX297*AZ297</f>
        <v>0</v>
      </c>
      <c r="AZ297">
        <f>($B$13*$D$11+$C$13*$D$11+$F$13*((CV297+CN297)/MAX(CV297+CN297+CW297, 0.1)*$I$11+CW297/MAX(CV297+CN297+CW297, 0.1)*$J$11))/($B$13+$C$13+$F$13)</f>
        <v>0</v>
      </c>
      <c r="BA297">
        <f>($B$13*$K$11+$C$13*$K$11+$F$13*((CV297+CN297)/MAX(CV297+CN297+CW297, 0.1)*$P$11+CW297/MAX(CV297+CN297+CW297, 0.1)*$Q$11))/($B$13+$C$13+$F$13)</f>
        <v>0</v>
      </c>
      <c r="BB297">
        <v>6</v>
      </c>
      <c r="BC297">
        <v>0.5</v>
      </c>
      <c r="BD297" t="s">
        <v>358</v>
      </c>
      <c r="BE297">
        <v>2</v>
      </c>
      <c r="BF297" t="b">
        <v>1</v>
      </c>
      <c r="BG297">
        <v>1774682905.6</v>
      </c>
      <c r="BH297">
        <v>419.6038</v>
      </c>
      <c r="BI297">
        <v>419.9958</v>
      </c>
      <c r="BJ297">
        <v>21.50499</v>
      </c>
      <c r="BK297">
        <v>21.52125</v>
      </c>
      <c r="BL297">
        <v>419.9653</v>
      </c>
      <c r="BM297">
        <v>21.20769</v>
      </c>
      <c r="BN297">
        <v>499.9931</v>
      </c>
      <c r="BO297">
        <v>101.0228</v>
      </c>
      <c r="BP297">
        <v>0.09990819000000001</v>
      </c>
      <c r="BQ297">
        <v>26.29066</v>
      </c>
      <c r="BR297">
        <v>26.79596</v>
      </c>
      <c r="BS297">
        <v>999.9</v>
      </c>
      <c r="BT297">
        <v>0</v>
      </c>
      <c r="BU297">
        <v>0</v>
      </c>
      <c r="BV297">
        <v>10018.753</v>
      </c>
      <c r="BW297">
        <v>0</v>
      </c>
      <c r="BX297">
        <v>0.3833920000000001</v>
      </c>
      <c r="BY297">
        <v>-0.3920929</v>
      </c>
      <c r="BZ297">
        <v>428.8257</v>
      </c>
      <c r="CA297">
        <v>429.2335999999999</v>
      </c>
      <c r="CB297">
        <v>-0.01628397</v>
      </c>
      <c r="CC297">
        <v>419.9958</v>
      </c>
      <c r="CD297">
        <v>21.52125</v>
      </c>
      <c r="CE297">
        <v>2.17249</v>
      </c>
      <c r="CF297">
        <v>2.174136</v>
      </c>
      <c r="CG297">
        <v>18.76089</v>
      </c>
      <c r="CH297">
        <v>18.77299</v>
      </c>
      <c r="CI297">
        <v>850.0006999999999</v>
      </c>
      <c r="CJ297">
        <v>0</v>
      </c>
      <c r="CK297">
        <v>1</v>
      </c>
      <c r="CL297">
        <v>0</v>
      </c>
      <c r="CM297">
        <v>1.81184</v>
      </c>
      <c r="CN297">
        <v>0</v>
      </c>
      <c r="CO297">
        <v>45.89411</v>
      </c>
      <c r="CP297">
        <v>4348.317999999999</v>
      </c>
      <c r="CQ297">
        <v>35.8246</v>
      </c>
      <c r="CR297">
        <v>38.2437</v>
      </c>
      <c r="CS297">
        <v>37.062</v>
      </c>
      <c r="CT297">
        <v>36.8874</v>
      </c>
      <c r="CU297">
        <v>36.312</v>
      </c>
      <c r="CV297">
        <v>0</v>
      </c>
      <c r="CW297">
        <v>849.999</v>
      </c>
      <c r="CX297">
        <v>0</v>
      </c>
      <c r="CY297">
        <v>1774682906.6</v>
      </c>
      <c r="CZ297">
        <v>0</v>
      </c>
      <c r="DA297">
        <v>1774666326.5</v>
      </c>
      <c r="DB297" t="s">
        <v>359</v>
      </c>
      <c r="DC297">
        <v>1774666322</v>
      </c>
      <c r="DD297">
        <v>1774666326.5</v>
      </c>
      <c r="DE297">
        <v>2</v>
      </c>
      <c r="DF297">
        <v>0.343</v>
      </c>
      <c r="DG297">
        <v>-0.026</v>
      </c>
      <c r="DH297">
        <v>-0.36</v>
      </c>
      <c r="DI297">
        <v>0.298</v>
      </c>
      <c r="DJ297">
        <v>420</v>
      </c>
      <c r="DK297">
        <v>22</v>
      </c>
      <c r="DL297">
        <v>0.17</v>
      </c>
      <c r="DM297">
        <v>0.02</v>
      </c>
      <c r="DN297">
        <v>-0.3961970975609755</v>
      </c>
      <c r="DO297">
        <v>-0.07355477351916372</v>
      </c>
      <c r="DP297">
        <v>0.03376366674747257</v>
      </c>
      <c r="DQ297">
        <v>1</v>
      </c>
      <c r="DR297">
        <v>-0.01827709268292683</v>
      </c>
      <c r="DS297">
        <v>0.01063620627177699</v>
      </c>
      <c r="DT297">
        <v>0.001614203531971538</v>
      </c>
      <c r="DU297">
        <v>1</v>
      </c>
      <c r="DV297">
        <v>2</v>
      </c>
      <c r="DW297">
        <v>2</v>
      </c>
      <c r="DX297" t="s">
        <v>360</v>
      </c>
      <c r="DY297">
        <v>3.13052</v>
      </c>
      <c r="DZ297">
        <v>2.80659</v>
      </c>
      <c r="EA297">
        <v>0.0997483</v>
      </c>
      <c r="EB297">
        <v>0.0994573</v>
      </c>
      <c r="EC297">
        <v>0.105858</v>
      </c>
      <c r="ED297">
        <v>0.105609</v>
      </c>
      <c r="EE297">
        <v>21147.7</v>
      </c>
      <c r="EF297">
        <v>27417.8</v>
      </c>
      <c r="EG297">
        <v>26445.8</v>
      </c>
      <c r="EH297">
        <v>32998.7</v>
      </c>
      <c r="EI297">
        <v>34927.5</v>
      </c>
      <c r="EJ297">
        <v>40308.3</v>
      </c>
      <c r="EK297">
        <v>41093.8</v>
      </c>
      <c r="EL297">
        <v>46058.5</v>
      </c>
      <c r="EM297">
        <v>2.03475</v>
      </c>
      <c r="EN297">
        <v>1.99968</v>
      </c>
      <c r="EO297">
        <v>0.091102</v>
      </c>
      <c r="EP297">
        <v>0</v>
      </c>
      <c r="EQ297">
        <v>25.3014</v>
      </c>
      <c r="ER297">
        <v>999.9</v>
      </c>
      <c r="ES297">
        <v>67.5</v>
      </c>
      <c r="ET297">
        <v>27.4</v>
      </c>
      <c r="EU297">
        <v>24.4818</v>
      </c>
      <c r="EV297">
        <v>60.8226</v>
      </c>
      <c r="EW297">
        <v>31.5785</v>
      </c>
      <c r="EX297">
        <v>1</v>
      </c>
      <c r="EY297">
        <v>0.295216</v>
      </c>
      <c r="EZ297">
        <v>0.319058</v>
      </c>
      <c r="FA297">
        <v>20.2825</v>
      </c>
      <c r="FB297">
        <v>5.19048</v>
      </c>
      <c r="FC297">
        <v>11.9441</v>
      </c>
      <c r="FD297">
        <v>4.95585</v>
      </c>
      <c r="FE297">
        <v>3.285</v>
      </c>
      <c r="FF297">
        <v>9999</v>
      </c>
      <c r="FG297">
        <v>9999</v>
      </c>
      <c r="FH297">
        <v>9999</v>
      </c>
      <c r="FI297">
        <v>999.9</v>
      </c>
      <c r="FJ297">
        <v>1.86127</v>
      </c>
      <c r="FK297">
        <v>1.86264</v>
      </c>
      <c r="FL297">
        <v>1.86005</v>
      </c>
      <c r="FM297">
        <v>1.85837</v>
      </c>
      <c r="FN297">
        <v>1.86214</v>
      </c>
      <c r="FO297">
        <v>1.85887</v>
      </c>
      <c r="FP297">
        <v>1.85791</v>
      </c>
      <c r="FQ297">
        <v>1.86081</v>
      </c>
      <c r="FR297">
        <v>0</v>
      </c>
      <c r="FS297">
        <v>0</v>
      </c>
      <c r="FT297">
        <v>0</v>
      </c>
      <c r="FU297">
        <v>4.5</v>
      </c>
      <c r="FV297" t="s">
        <v>361</v>
      </c>
      <c r="FW297" t="s">
        <v>362</v>
      </c>
      <c r="FX297" t="s">
        <v>363</v>
      </c>
      <c r="FY297" t="s">
        <v>364</v>
      </c>
      <c r="FZ297" t="s">
        <v>364</v>
      </c>
      <c r="GA297" t="s">
        <v>363</v>
      </c>
      <c r="GB297">
        <v>0</v>
      </c>
      <c r="GC297">
        <v>100</v>
      </c>
      <c r="GD297">
        <v>100</v>
      </c>
      <c r="GE297">
        <v>-0.362</v>
      </c>
      <c r="GF297">
        <v>0.2973</v>
      </c>
      <c r="GG297">
        <v>-1.589593225013521</v>
      </c>
      <c r="GH297">
        <v>0.00192992804097616</v>
      </c>
      <c r="GI297">
        <v>3.244687122451424E-06</v>
      </c>
      <c r="GJ297">
        <v>-2.087531120305573E-09</v>
      </c>
      <c r="GK297">
        <v>0.05776174702018427</v>
      </c>
      <c r="GL297">
        <v>0.005089068596103195</v>
      </c>
      <c r="GM297">
        <v>0.0003257216593697226</v>
      </c>
      <c r="GN297">
        <v>-1.562898368296355E-06</v>
      </c>
      <c r="GO297">
        <v>0</v>
      </c>
      <c r="GP297">
        <v>1257</v>
      </c>
      <c r="GQ297">
        <v>1</v>
      </c>
      <c r="GR297">
        <v>31</v>
      </c>
      <c r="GS297">
        <v>276.4</v>
      </c>
      <c r="GT297">
        <v>276.4</v>
      </c>
      <c r="GU297">
        <v>1.07788</v>
      </c>
      <c r="GV297">
        <v>2.3877</v>
      </c>
      <c r="GW297">
        <v>1.44775</v>
      </c>
      <c r="GX297">
        <v>2.20215</v>
      </c>
      <c r="GY297">
        <v>1.44653</v>
      </c>
      <c r="GZ297">
        <v>2.37427</v>
      </c>
      <c r="HA297">
        <v>33.2216</v>
      </c>
      <c r="HB297">
        <v>14.6749</v>
      </c>
      <c r="HC297">
        <v>18</v>
      </c>
      <c r="HD297">
        <v>532.0069999999999</v>
      </c>
      <c r="HE297">
        <v>522.768</v>
      </c>
      <c r="HF297">
        <v>24.9996</v>
      </c>
      <c r="HG297">
        <v>30.7546</v>
      </c>
      <c r="HH297">
        <v>30.0001</v>
      </c>
      <c r="HI297">
        <v>31.1177</v>
      </c>
      <c r="HJ297">
        <v>31.1251</v>
      </c>
      <c r="HK297">
        <v>21.5577</v>
      </c>
      <c r="HL297">
        <v>20.3331</v>
      </c>
      <c r="HM297">
        <v>100</v>
      </c>
      <c r="HN297">
        <v>25</v>
      </c>
      <c r="HO297">
        <v>420</v>
      </c>
      <c r="HP297">
        <v>21.5</v>
      </c>
      <c r="HQ297">
        <v>103.138</v>
      </c>
      <c r="HR297">
        <v>102.017</v>
      </c>
    </row>
    <row r="298" spans="1:226">
      <c r="A298">
        <v>280</v>
      </c>
      <c r="B298">
        <v>1774682912.5</v>
      </c>
      <c r="C298">
        <v>1166.5</v>
      </c>
      <c r="D298" t="s">
        <v>922</v>
      </c>
      <c r="E298" t="s">
        <v>923</v>
      </c>
      <c r="F298">
        <v>5</v>
      </c>
      <c r="I298">
        <v>1774682909.6</v>
      </c>
      <c r="J298">
        <f>(K298)/1000</f>
        <v>0</v>
      </c>
      <c r="K298">
        <f>IF(BF298, AN298, AH298)</f>
        <v>0</v>
      </c>
      <c r="L298">
        <f>IF(BF298, AI298, AG298)</f>
        <v>0</v>
      </c>
      <c r="M298">
        <f>BH298 - IF(AU298&gt;1, L298*BB298*100.0/(AW298), 0)</f>
        <v>0</v>
      </c>
      <c r="N298">
        <f>((T298-J298/2)*M298-L298)/(T298+J298/2)</f>
        <v>0</v>
      </c>
      <c r="O298">
        <f>N298*(BO298+BP298)/1000.0</f>
        <v>0</v>
      </c>
      <c r="P298">
        <f>(BH298 - IF(AU298&gt;1, L298*BB298*100.0/(AW298), 0))*(BO298+BP298)/1000.0</f>
        <v>0</v>
      </c>
      <c r="Q298">
        <f>2.0/((1/S298-1/R298)+SIGN(S298)*SQRT((1/S298-1/R298)*(1/S298-1/R298) + 4*BC298/((BC298+1)*(BC298+1))*(2*1/S298*1/R298-1/R298*1/R298)))</f>
        <v>0</v>
      </c>
      <c r="R298">
        <f>IF(LEFT(BD298,1)&lt;&gt;"0",IF(LEFT(BD298,1)="1",3.0,BE298),$D$5+$E$5*(BV298*BO298/($K$5*1000))+$F$5*(BV298*BO298/($K$5*1000))*MAX(MIN(BB298,$J$5),$I$5)*MAX(MIN(BB298,$J$5),$I$5)+$G$5*MAX(MIN(BB298,$J$5),$I$5)*(BV298*BO298/($K$5*1000))+$H$5*(BV298*BO298/($K$5*1000))*(BV298*BO298/($K$5*1000)))</f>
        <v>0</v>
      </c>
      <c r="S298">
        <f>J298*(1000-(1000*0.61365*exp(17.502*W298/(240.97+W298))/(BO298+BP298)+BJ298)/2)/(1000*0.61365*exp(17.502*W298/(240.97+W298))/(BO298+BP298)-BJ298)</f>
        <v>0</v>
      </c>
      <c r="T298">
        <f>1/((BC298+1)/(Q298/1.6)+1/(R298/1.37)) + BC298/((BC298+1)/(Q298/1.6) + BC298/(R298/1.37))</f>
        <v>0</v>
      </c>
      <c r="U298">
        <f>(AX298*BA298)</f>
        <v>0</v>
      </c>
      <c r="V298">
        <f>(BQ298+(U298+2*0.95*5.67E-8*(((BQ298+$B$9)+273)^4-(BQ298+273)^4)-44100*J298)/(1.84*29.3*R298+8*0.95*5.67E-8*(BQ298+273)^3))</f>
        <v>0</v>
      </c>
      <c r="W298">
        <f>($C$9*BR298+$D$9*BS298+$E$9*V298)</f>
        <v>0</v>
      </c>
      <c r="X298">
        <f>0.61365*exp(17.502*W298/(240.97+W298))</f>
        <v>0</v>
      </c>
      <c r="Y298">
        <f>(Z298/AA298*100)</f>
        <v>0</v>
      </c>
      <c r="Z298">
        <f>BJ298*(BO298+BP298)/1000</f>
        <v>0</v>
      </c>
      <c r="AA298">
        <f>0.61365*exp(17.502*BQ298/(240.97+BQ298))</f>
        <v>0</v>
      </c>
      <c r="AB298">
        <f>(X298-BJ298*(BO298+BP298)/1000)</f>
        <v>0</v>
      </c>
      <c r="AC298">
        <f>(-J298*44100)</f>
        <v>0</v>
      </c>
      <c r="AD298">
        <f>2*29.3*R298*0.92*(BQ298-W298)</f>
        <v>0</v>
      </c>
      <c r="AE298">
        <f>2*0.95*5.67E-8*(((BQ298+$B$9)+273)^4-(W298+273)^4)</f>
        <v>0</v>
      </c>
      <c r="AF298">
        <f>U298+AE298+AC298+AD298</f>
        <v>0</v>
      </c>
      <c r="AG298">
        <f>BN298*AU298*(BI298-BH298*(1000-AU298*BK298)/(1000-AU298*BJ298))/(100*BB298)</f>
        <v>0</v>
      </c>
      <c r="AH298">
        <f>1000*BN298*AU298*(BJ298-BK298)/(100*BB298*(1000-AU298*BJ298))</f>
        <v>0</v>
      </c>
      <c r="AI298">
        <f>(AJ298 - AK298 - BO298*1E3/(8.314*(BQ298+273.15)) * AM298/BN298 * AL298) * BN298/(100*BB298) * (1000 - BK298)/1000</f>
        <v>0</v>
      </c>
      <c r="AJ298">
        <v>429.207177350293</v>
      </c>
      <c r="AK298">
        <v>428.8426909090909</v>
      </c>
      <c r="AL298">
        <v>-2.398982537085776E-06</v>
      </c>
      <c r="AM298">
        <v>61.35787655002243</v>
      </c>
      <c r="AN298">
        <f>(AP298 - AO298 + BO298*1E3/(8.314*(BQ298+273.15)) * AR298/BN298 * AQ298) * BN298/(100*BB298) * 1000/(1000 - AP298)</f>
        <v>0</v>
      </c>
      <c r="AO298">
        <v>21.52304820761186</v>
      </c>
      <c r="AP298">
        <v>21.50458601398602</v>
      </c>
      <c r="AQ298">
        <v>-1.435335416966285E-07</v>
      </c>
      <c r="AR298">
        <v>91.88205700752289</v>
      </c>
      <c r="AS298">
        <v>0</v>
      </c>
      <c r="AT298">
        <v>0</v>
      </c>
      <c r="AU298">
        <f>IF(AS298*$H$15&gt;=AW298,1.0,(AW298/(AW298-AS298*$H$15)))</f>
        <v>0</v>
      </c>
      <c r="AV298">
        <f>(AU298-1)*100</f>
        <v>0</v>
      </c>
      <c r="AW298">
        <f>MAX(0,($B$15+$C$15*BV298)/(1+$D$15*BV298)*BO298/(BQ298+273)*$E$15)</f>
        <v>0</v>
      </c>
      <c r="AX298">
        <f>$B$13*BW298+$C$13*BX298+$F$13*CI298*(1-CL298)</f>
        <v>0</v>
      </c>
      <c r="AY298">
        <f>AX298*AZ298</f>
        <v>0</v>
      </c>
      <c r="AZ298">
        <f>($B$13*$D$11+$C$13*$D$11+$F$13*((CV298+CN298)/MAX(CV298+CN298+CW298, 0.1)*$I$11+CW298/MAX(CV298+CN298+CW298, 0.1)*$J$11))/($B$13+$C$13+$F$13)</f>
        <v>0</v>
      </c>
      <c r="BA298">
        <f>($B$13*$K$11+$C$13*$K$11+$F$13*((CV298+CN298)/MAX(CV298+CN298+CW298, 0.1)*$P$11+CW298/MAX(CV298+CN298+CW298, 0.1)*$Q$11))/($B$13+$C$13+$F$13)</f>
        <v>0</v>
      </c>
      <c r="BB298">
        <v>6</v>
      </c>
      <c r="BC298">
        <v>0.5</v>
      </c>
      <c r="BD298" t="s">
        <v>358</v>
      </c>
      <c r="BE298">
        <v>2</v>
      </c>
      <c r="BF298" t="b">
        <v>1</v>
      </c>
      <c r="BG298">
        <v>1774682909.6</v>
      </c>
      <c r="BH298">
        <v>419.6249</v>
      </c>
      <c r="BI298">
        <v>419.9867</v>
      </c>
      <c r="BJ298">
        <v>21.50513</v>
      </c>
      <c r="BK298">
        <v>21.52275</v>
      </c>
      <c r="BL298">
        <v>419.9862</v>
      </c>
      <c r="BM298">
        <v>21.20784</v>
      </c>
      <c r="BN298">
        <v>500.0159</v>
      </c>
      <c r="BO298">
        <v>101.0235</v>
      </c>
      <c r="BP298">
        <v>0.10002948</v>
      </c>
      <c r="BQ298">
        <v>26.2887</v>
      </c>
      <c r="BR298">
        <v>26.78729</v>
      </c>
      <c r="BS298">
        <v>999.9</v>
      </c>
      <c r="BT298">
        <v>0</v>
      </c>
      <c r="BU298">
        <v>0</v>
      </c>
      <c r="BV298">
        <v>9999.950999999999</v>
      </c>
      <c r="BW298">
        <v>0</v>
      </c>
      <c r="BX298">
        <v>0.3833920000000001</v>
      </c>
      <c r="BY298">
        <v>-0.361795</v>
      </c>
      <c r="BZ298">
        <v>428.8472</v>
      </c>
      <c r="CA298">
        <v>429.2247</v>
      </c>
      <c r="CB298">
        <v>-0.0176319</v>
      </c>
      <c r="CC298">
        <v>419.9867</v>
      </c>
      <c r="CD298">
        <v>21.52275</v>
      </c>
      <c r="CE298">
        <v>2.172523</v>
      </c>
      <c r="CF298">
        <v>2.174303</v>
      </c>
      <c r="CG298">
        <v>18.76114</v>
      </c>
      <c r="CH298">
        <v>18.77424</v>
      </c>
      <c r="CI298">
        <v>849.9924000000001</v>
      </c>
      <c r="CJ298">
        <v>0</v>
      </c>
      <c r="CK298">
        <v>1</v>
      </c>
      <c r="CL298">
        <v>0</v>
      </c>
      <c r="CM298">
        <v>1.74255</v>
      </c>
      <c r="CN298">
        <v>0</v>
      </c>
      <c r="CO298">
        <v>45.77642999999999</v>
      </c>
      <c r="CP298">
        <v>4348.278</v>
      </c>
      <c r="CQ298">
        <v>35.812</v>
      </c>
      <c r="CR298">
        <v>38.1996</v>
      </c>
      <c r="CS298">
        <v>37.062</v>
      </c>
      <c r="CT298">
        <v>36.875</v>
      </c>
      <c r="CU298">
        <v>36.312</v>
      </c>
      <c r="CV298">
        <v>0</v>
      </c>
      <c r="CW298">
        <v>849.992</v>
      </c>
      <c r="CX298">
        <v>0</v>
      </c>
      <c r="CY298">
        <v>1774682910.8</v>
      </c>
      <c r="CZ298">
        <v>0</v>
      </c>
      <c r="DA298">
        <v>1774666326.5</v>
      </c>
      <c r="DB298" t="s">
        <v>359</v>
      </c>
      <c r="DC298">
        <v>1774666322</v>
      </c>
      <c r="DD298">
        <v>1774666326.5</v>
      </c>
      <c r="DE298">
        <v>2</v>
      </c>
      <c r="DF298">
        <v>0.343</v>
      </c>
      <c r="DG298">
        <v>-0.026</v>
      </c>
      <c r="DH298">
        <v>-0.36</v>
      </c>
      <c r="DI298">
        <v>0.298</v>
      </c>
      <c r="DJ298">
        <v>420</v>
      </c>
      <c r="DK298">
        <v>22</v>
      </c>
      <c r="DL298">
        <v>0.17</v>
      </c>
      <c r="DM298">
        <v>0.02</v>
      </c>
      <c r="DN298">
        <v>-0.3921114878048781</v>
      </c>
      <c r="DO298">
        <v>0.1075613101045283</v>
      </c>
      <c r="DP298">
        <v>0.03736165167206189</v>
      </c>
      <c r="DQ298">
        <v>0</v>
      </c>
      <c r="DR298">
        <v>-0.01806225853658537</v>
      </c>
      <c r="DS298">
        <v>0.009242023693379809</v>
      </c>
      <c r="DT298">
        <v>0.001582117352185249</v>
      </c>
      <c r="DU298">
        <v>1</v>
      </c>
      <c r="DV298">
        <v>1</v>
      </c>
      <c r="DW298">
        <v>2</v>
      </c>
      <c r="DX298" t="s">
        <v>367</v>
      </c>
      <c r="DY298">
        <v>3.13038</v>
      </c>
      <c r="DZ298">
        <v>2.80631</v>
      </c>
      <c r="EA298">
        <v>0.09974760000000001</v>
      </c>
      <c r="EB298">
        <v>0.0994647</v>
      </c>
      <c r="EC298">
        <v>0.105855</v>
      </c>
      <c r="ED298">
        <v>0.105605</v>
      </c>
      <c r="EE298">
        <v>21147.7</v>
      </c>
      <c r="EF298">
        <v>27417.6</v>
      </c>
      <c r="EG298">
        <v>26445.8</v>
      </c>
      <c r="EH298">
        <v>32998.7</v>
      </c>
      <c r="EI298">
        <v>34927.6</v>
      </c>
      <c r="EJ298">
        <v>40308.2</v>
      </c>
      <c r="EK298">
        <v>41093.9</v>
      </c>
      <c r="EL298">
        <v>46058.3</v>
      </c>
      <c r="EM298">
        <v>2.03455</v>
      </c>
      <c r="EN298">
        <v>1.99987</v>
      </c>
      <c r="EO298">
        <v>0.09045</v>
      </c>
      <c r="EP298">
        <v>0</v>
      </c>
      <c r="EQ298">
        <v>25.2989</v>
      </c>
      <c r="ER298">
        <v>999.9</v>
      </c>
      <c r="ES298">
        <v>67.5</v>
      </c>
      <c r="ET298">
        <v>27.4</v>
      </c>
      <c r="EU298">
        <v>24.4825</v>
      </c>
      <c r="EV298">
        <v>60.9026</v>
      </c>
      <c r="EW298">
        <v>31.7067</v>
      </c>
      <c r="EX298">
        <v>1</v>
      </c>
      <c r="EY298">
        <v>0.294939</v>
      </c>
      <c r="EZ298">
        <v>0.317898</v>
      </c>
      <c r="FA298">
        <v>20.2823</v>
      </c>
      <c r="FB298">
        <v>5.19019</v>
      </c>
      <c r="FC298">
        <v>11.9441</v>
      </c>
      <c r="FD298">
        <v>4.9558</v>
      </c>
      <c r="FE298">
        <v>3.285</v>
      </c>
      <c r="FF298">
        <v>9999</v>
      </c>
      <c r="FG298">
        <v>9999</v>
      </c>
      <c r="FH298">
        <v>9999</v>
      </c>
      <c r="FI298">
        <v>999.9</v>
      </c>
      <c r="FJ298">
        <v>1.86127</v>
      </c>
      <c r="FK298">
        <v>1.86264</v>
      </c>
      <c r="FL298">
        <v>1.86005</v>
      </c>
      <c r="FM298">
        <v>1.85837</v>
      </c>
      <c r="FN298">
        <v>1.86212</v>
      </c>
      <c r="FO298">
        <v>1.85886</v>
      </c>
      <c r="FP298">
        <v>1.85791</v>
      </c>
      <c r="FQ298">
        <v>1.86081</v>
      </c>
      <c r="FR298">
        <v>0</v>
      </c>
      <c r="FS298">
        <v>0</v>
      </c>
      <c r="FT298">
        <v>0</v>
      </c>
      <c r="FU298">
        <v>4.5</v>
      </c>
      <c r="FV298" t="s">
        <v>361</v>
      </c>
      <c r="FW298" t="s">
        <v>362</v>
      </c>
      <c r="FX298" t="s">
        <v>363</v>
      </c>
      <c r="FY298" t="s">
        <v>364</v>
      </c>
      <c r="FZ298" t="s">
        <v>364</v>
      </c>
      <c r="GA298" t="s">
        <v>363</v>
      </c>
      <c r="GB298">
        <v>0</v>
      </c>
      <c r="GC298">
        <v>100</v>
      </c>
      <c r="GD298">
        <v>100</v>
      </c>
      <c r="GE298">
        <v>-0.362</v>
      </c>
      <c r="GF298">
        <v>0.2973</v>
      </c>
      <c r="GG298">
        <v>-1.589593225013521</v>
      </c>
      <c r="GH298">
        <v>0.00192992804097616</v>
      </c>
      <c r="GI298">
        <v>3.244687122451424E-06</v>
      </c>
      <c r="GJ298">
        <v>-2.087531120305573E-09</v>
      </c>
      <c r="GK298">
        <v>0.05776174702018427</v>
      </c>
      <c r="GL298">
        <v>0.005089068596103195</v>
      </c>
      <c r="GM298">
        <v>0.0003257216593697226</v>
      </c>
      <c r="GN298">
        <v>-1.562898368296355E-06</v>
      </c>
      <c r="GO298">
        <v>0</v>
      </c>
      <c r="GP298">
        <v>1257</v>
      </c>
      <c r="GQ298">
        <v>1</v>
      </c>
      <c r="GR298">
        <v>31</v>
      </c>
      <c r="GS298">
        <v>276.5</v>
      </c>
      <c r="GT298">
        <v>276.4</v>
      </c>
      <c r="GU298">
        <v>1.07788</v>
      </c>
      <c r="GV298">
        <v>2.38403</v>
      </c>
      <c r="GW298">
        <v>1.44775</v>
      </c>
      <c r="GX298">
        <v>2.20337</v>
      </c>
      <c r="GY298">
        <v>1.44653</v>
      </c>
      <c r="GZ298">
        <v>2.37427</v>
      </c>
      <c r="HA298">
        <v>33.244</v>
      </c>
      <c r="HB298">
        <v>14.6749</v>
      </c>
      <c r="HC298">
        <v>18</v>
      </c>
      <c r="HD298">
        <v>531.89</v>
      </c>
      <c r="HE298">
        <v>522.904</v>
      </c>
      <c r="HF298">
        <v>24.9996</v>
      </c>
      <c r="HG298">
        <v>30.7546</v>
      </c>
      <c r="HH298">
        <v>30.0002</v>
      </c>
      <c r="HI298">
        <v>31.1187</v>
      </c>
      <c r="HJ298">
        <v>31.1251</v>
      </c>
      <c r="HK298">
        <v>21.5566</v>
      </c>
      <c r="HL298">
        <v>20.3331</v>
      </c>
      <c r="HM298">
        <v>100</v>
      </c>
      <c r="HN298">
        <v>25</v>
      </c>
      <c r="HO298">
        <v>420</v>
      </c>
      <c r="HP298">
        <v>21.5</v>
      </c>
      <c r="HQ298">
        <v>103.138</v>
      </c>
      <c r="HR298">
        <v>102.017</v>
      </c>
    </row>
    <row r="299" spans="1:226">
      <c r="A299">
        <v>281</v>
      </c>
      <c r="B299">
        <v>1774682916.5</v>
      </c>
      <c r="C299">
        <v>1170.5</v>
      </c>
      <c r="D299" t="s">
        <v>924</v>
      </c>
      <c r="E299" t="s">
        <v>925</v>
      </c>
      <c r="F299">
        <v>5</v>
      </c>
      <c r="I299">
        <v>1774682913.6</v>
      </c>
      <c r="J299">
        <f>(K299)/1000</f>
        <v>0</v>
      </c>
      <c r="K299">
        <f>IF(BF299, AN299, AH299)</f>
        <v>0</v>
      </c>
      <c r="L299">
        <f>IF(BF299, AI299, AG299)</f>
        <v>0</v>
      </c>
      <c r="M299">
        <f>BH299 - IF(AU299&gt;1, L299*BB299*100.0/(AW299), 0)</f>
        <v>0</v>
      </c>
      <c r="N299">
        <f>((T299-J299/2)*M299-L299)/(T299+J299/2)</f>
        <v>0</v>
      </c>
      <c r="O299">
        <f>N299*(BO299+BP299)/1000.0</f>
        <v>0</v>
      </c>
      <c r="P299">
        <f>(BH299 - IF(AU299&gt;1, L299*BB299*100.0/(AW299), 0))*(BO299+BP299)/1000.0</f>
        <v>0</v>
      </c>
      <c r="Q299">
        <f>2.0/((1/S299-1/R299)+SIGN(S299)*SQRT((1/S299-1/R299)*(1/S299-1/R299) + 4*BC299/((BC299+1)*(BC299+1))*(2*1/S299*1/R299-1/R299*1/R299)))</f>
        <v>0</v>
      </c>
      <c r="R299">
        <f>IF(LEFT(BD299,1)&lt;&gt;"0",IF(LEFT(BD299,1)="1",3.0,BE299),$D$5+$E$5*(BV299*BO299/($K$5*1000))+$F$5*(BV299*BO299/($K$5*1000))*MAX(MIN(BB299,$J$5),$I$5)*MAX(MIN(BB299,$J$5),$I$5)+$G$5*MAX(MIN(BB299,$J$5),$I$5)*(BV299*BO299/($K$5*1000))+$H$5*(BV299*BO299/($K$5*1000))*(BV299*BO299/($K$5*1000)))</f>
        <v>0</v>
      </c>
      <c r="S299">
        <f>J299*(1000-(1000*0.61365*exp(17.502*W299/(240.97+W299))/(BO299+BP299)+BJ299)/2)/(1000*0.61365*exp(17.502*W299/(240.97+W299))/(BO299+BP299)-BJ299)</f>
        <v>0</v>
      </c>
      <c r="T299">
        <f>1/((BC299+1)/(Q299/1.6)+1/(R299/1.37)) + BC299/((BC299+1)/(Q299/1.6) + BC299/(R299/1.37))</f>
        <v>0</v>
      </c>
      <c r="U299">
        <f>(AX299*BA299)</f>
        <v>0</v>
      </c>
      <c r="V299">
        <f>(BQ299+(U299+2*0.95*5.67E-8*(((BQ299+$B$9)+273)^4-(BQ299+273)^4)-44100*J299)/(1.84*29.3*R299+8*0.95*5.67E-8*(BQ299+273)^3))</f>
        <v>0</v>
      </c>
      <c r="W299">
        <f>($C$9*BR299+$D$9*BS299+$E$9*V299)</f>
        <v>0</v>
      </c>
      <c r="X299">
        <f>0.61365*exp(17.502*W299/(240.97+W299))</f>
        <v>0</v>
      </c>
      <c r="Y299">
        <f>(Z299/AA299*100)</f>
        <v>0</v>
      </c>
      <c r="Z299">
        <f>BJ299*(BO299+BP299)/1000</f>
        <v>0</v>
      </c>
      <c r="AA299">
        <f>0.61365*exp(17.502*BQ299/(240.97+BQ299))</f>
        <v>0</v>
      </c>
      <c r="AB299">
        <f>(X299-BJ299*(BO299+BP299)/1000)</f>
        <v>0</v>
      </c>
      <c r="AC299">
        <f>(-J299*44100)</f>
        <v>0</v>
      </c>
      <c r="AD299">
        <f>2*29.3*R299*0.92*(BQ299-W299)</f>
        <v>0</v>
      </c>
      <c r="AE299">
        <f>2*0.95*5.67E-8*(((BQ299+$B$9)+273)^4-(W299+273)^4)</f>
        <v>0</v>
      </c>
      <c r="AF299">
        <f>U299+AE299+AC299+AD299</f>
        <v>0</v>
      </c>
      <c r="AG299">
        <f>BN299*AU299*(BI299-BH299*(1000-AU299*BK299)/(1000-AU299*BJ299))/(100*BB299)</f>
        <v>0</v>
      </c>
      <c r="AH299">
        <f>1000*BN299*AU299*(BJ299-BK299)/(100*BB299*(1000-AU299*BJ299))</f>
        <v>0</v>
      </c>
      <c r="AI299">
        <f>(AJ299 - AK299 - BO299*1E3/(8.314*(BQ299+273.15)) * AM299/BN299 * AL299) * BN299/(100*BB299) * (1000 - BK299)/1000</f>
        <v>0</v>
      </c>
      <c r="AJ299">
        <v>429.2594319071537</v>
      </c>
      <c r="AK299">
        <v>428.8506121212117</v>
      </c>
      <c r="AL299">
        <v>7.765706366796814E-06</v>
      </c>
      <c r="AM299">
        <v>61.35787655002243</v>
      </c>
      <c r="AN299">
        <f>(AP299 - AO299 + BO299*1E3/(8.314*(BQ299+273.15)) * AR299/BN299 * AQ299) * BN299/(100*BB299) * 1000/(1000 - AP299)</f>
        <v>0</v>
      </c>
      <c r="AO299">
        <v>21.52227376862653</v>
      </c>
      <c r="AP299">
        <v>21.5036083916084</v>
      </c>
      <c r="AQ299">
        <v>-6.960715680478775E-07</v>
      </c>
      <c r="AR299">
        <v>91.88205700752289</v>
      </c>
      <c r="AS299">
        <v>0</v>
      </c>
      <c r="AT299">
        <v>0</v>
      </c>
      <c r="AU299">
        <f>IF(AS299*$H$15&gt;=AW299,1.0,(AW299/(AW299-AS299*$H$15)))</f>
        <v>0</v>
      </c>
      <c r="AV299">
        <f>(AU299-1)*100</f>
        <v>0</v>
      </c>
      <c r="AW299">
        <f>MAX(0,($B$15+$C$15*BV299)/(1+$D$15*BV299)*BO299/(BQ299+273)*$E$15)</f>
        <v>0</v>
      </c>
      <c r="AX299">
        <f>$B$13*BW299+$C$13*BX299+$F$13*CI299*(1-CL299)</f>
        <v>0</v>
      </c>
      <c r="AY299">
        <f>AX299*AZ299</f>
        <v>0</v>
      </c>
      <c r="AZ299">
        <f>($B$13*$D$11+$C$13*$D$11+$F$13*((CV299+CN299)/MAX(CV299+CN299+CW299, 0.1)*$I$11+CW299/MAX(CV299+CN299+CW299, 0.1)*$J$11))/($B$13+$C$13+$F$13)</f>
        <v>0</v>
      </c>
      <c r="BA299">
        <f>($B$13*$K$11+$C$13*$K$11+$F$13*((CV299+CN299)/MAX(CV299+CN299+CW299, 0.1)*$P$11+CW299/MAX(CV299+CN299+CW299, 0.1)*$Q$11))/($B$13+$C$13+$F$13)</f>
        <v>0</v>
      </c>
      <c r="BB299">
        <v>6</v>
      </c>
      <c r="BC299">
        <v>0.5</v>
      </c>
      <c r="BD299" t="s">
        <v>358</v>
      </c>
      <c r="BE299">
        <v>2</v>
      </c>
      <c r="BF299" t="b">
        <v>1</v>
      </c>
      <c r="BG299">
        <v>1774682913.6</v>
      </c>
      <c r="BH299">
        <v>419.6184</v>
      </c>
      <c r="BI299">
        <v>420.0123</v>
      </c>
      <c r="BJ299">
        <v>21.50405</v>
      </c>
      <c r="BK299">
        <v>21.52202</v>
      </c>
      <c r="BL299">
        <v>419.9795</v>
      </c>
      <c r="BM299">
        <v>21.20678</v>
      </c>
      <c r="BN299">
        <v>499.9555999999999</v>
      </c>
      <c r="BO299">
        <v>101.0238</v>
      </c>
      <c r="BP299">
        <v>0.09996276</v>
      </c>
      <c r="BQ299">
        <v>26.28526</v>
      </c>
      <c r="BR299">
        <v>26.77866</v>
      </c>
      <c r="BS299">
        <v>999.9</v>
      </c>
      <c r="BT299">
        <v>0</v>
      </c>
      <c r="BU299">
        <v>0</v>
      </c>
      <c r="BV299">
        <v>9995.371999999999</v>
      </c>
      <c r="BW299">
        <v>0</v>
      </c>
      <c r="BX299">
        <v>0.3833920000000001</v>
      </c>
      <c r="BY299">
        <v>-0.3938721000000001</v>
      </c>
      <c r="BZ299">
        <v>428.8401000000001</v>
      </c>
      <c r="CA299">
        <v>429.2505</v>
      </c>
      <c r="CB299">
        <v>-0.01796796</v>
      </c>
      <c r="CC299">
        <v>420.0123</v>
      </c>
      <c r="CD299">
        <v>21.52202</v>
      </c>
      <c r="CE299">
        <v>2.172424</v>
      </c>
      <c r="CF299">
        <v>2.174238</v>
      </c>
      <c r="CG299">
        <v>18.76038</v>
      </c>
      <c r="CH299">
        <v>18.77376</v>
      </c>
      <c r="CI299">
        <v>850.0009</v>
      </c>
      <c r="CJ299">
        <v>0</v>
      </c>
      <c r="CK299">
        <v>1</v>
      </c>
      <c r="CL299">
        <v>0</v>
      </c>
      <c r="CM299">
        <v>1.54881</v>
      </c>
      <c r="CN299">
        <v>0</v>
      </c>
      <c r="CO299">
        <v>45.95690999999999</v>
      </c>
      <c r="CP299">
        <v>4348.322</v>
      </c>
      <c r="CQ299">
        <v>35.7934</v>
      </c>
      <c r="CR299">
        <v>38.187</v>
      </c>
      <c r="CS299">
        <v>37.031</v>
      </c>
      <c r="CT299">
        <v>36.875</v>
      </c>
      <c r="CU299">
        <v>36.3058</v>
      </c>
      <c r="CV299">
        <v>0</v>
      </c>
      <c r="CW299">
        <v>850</v>
      </c>
      <c r="CX299">
        <v>0</v>
      </c>
      <c r="CY299">
        <v>1774682915</v>
      </c>
      <c r="CZ299">
        <v>0</v>
      </c>
      <c r="DA299">
        <v>1774666326.5</v>
      </c>
      <c r="DB299" t="s">
        <v>359</v>
      </c>
      <c r="DC299">
        <v>1774666322</v>
      </c>
      <c r="DD299">
        <v>1774666326.5</v>
      </c>
      <c r="DE299">
        <v>2</v>
      </c>
      <c r="DF299">
        <v>0.343</v>
      </c>
      <c r="DG299">
        <v>-0.026</v>
      </c>
      <c r="DH299">
        <v>-0.36</v>
      </c>
      <c r="DI299">
        <v>0.298</v>
      </c>
      <c r="DJ299">
        <v>420</v>
      </c>
      <c r="DK299">
        <v>22</v>
      </c>
      <c r="DL299">
        <v>0.17</v>
      </c>
      <c r="DM299">
        <v>0.02</v>
      </c>
      <c r="DN299">
        <v>-0.3998443414634146</v>
      </c>
      <c r="DO299">
        <v>0.1927302648083624</v>
      </c>
      <c r="DP299">
        <v>0.03340104702434382</v>
      </c>
      <c r="DQ299">
        <v>0</v>
      </c>
      <c r="DR299">
        <v>-0.01787975365853659</v>
      </c>
      <c r="DS299">
        <v>0.007298937282229958</v>
      </c>
      <c r="DT299">
        <v>0.001527929194199331</v>
      </c>
      <c r="DU299">
        <v>1</v>
      </c>
      <c r="DV299">
        <v>1</v>
      </c>
      <c r="DW299">
        <v>2</v>
      </c>
      <c r="DX299" t="s">
        <v>367</v>
      </c>
      <c r="DY299">
        <v>3.13043</v>
      </c>
      <c r="DZ299">
        <v>2.8065</v>
      </c>
      <c r="EA299">
        <v>0.09975050000000001</v>
      </c>
      <c r="EB299">
        <v>0.09946430000000001</v>
      </c>
      <c r="EC299">
        <v>0.105852</v>
      </c>
      <c r="ED299">
        <v>0.105607</v>
      </c>
      <c r="EE299">
        <v>21147.7</v>
      </c>
      <c r="EF299">
        <v>27417.3</v>
      </c>
      <c r="EG299">
        <v>26445.8</v>
      </c>
      <c r="EH299">
        <v>32998.3</v>
      </c>
      <c r="EI299">
        <v>34927.6</v>
      </c>
      <c r="EJ299">
        <v>40307.7</v>
      </c>
      <c r="EK299">
        <v>41093.7</v>
      </c>
      <c r="EL299">
        <v>46057.8</v>
      </c>
      <c r="EM299">
        <v>2.03443</v>
      </c>
      <c r="EN299">
        <v>1.99975</v>
      </c>
      <c r="EO299">
        <v>0.0903569</v>
      </c>
      <c r="EP299">
        <v>0</v>
      </c>
      <c r="EQ299">
        <v>25.2967</v>
      </c>
      <c r="ER299">
        <v>999.9</v>
      </c>
      <c r="ES299">
        <v>67.5</v>
      </c>
      <c r="ET299">
        <v>27.4</v>
      </c>
      <c r="EU299">
        <v>24.4825</v>
      </c>
      <c r="EV299">
        <v>60.5326</v>
      </c>
      <c r="EW299">
        <v>31.8149</v>
      </c>
      <c r="EX299">
        <v>1</v>
      </c>
      <c r="EY299">
        <v>0.295203</v>
      </c>
      <c r="EZ299">
        <v>0.316356</v>
      </c>
      <c r="FA299">
        <v>20.2823</v>
      </c>
      <c r="FB299">
        <v>5.18944</v>
      </c>
      <c r="FC299">
        <v>11.9441</v>
      </c>
      <c r="FD299">
        <v>4.95565</v>
      </c>
      <c r="FE299">
        <v>3.285</v>
      </c>
      <c r="FF299">
        <v>9999</v>
      </c>
      <c r="FG299">
        <v>9999</v>
      </c>
      <c r="FH299">
        <v>9999</v>
      </c>
      <c r="FI299">
        <v>999.9</v>
      </c>
      <c r="FJ299">
        <v>1.86127</v>
      </c>
      <c r="FK299">
        <v>1.86264</v>
      </c>
      <c r="FL299">
        <v>1.86005</v>
      </c>
      <c r="FM299">
        <v>1.85837</v>
      </c>
      <c r="FN299">
        <v>1.86212</v>
      </c>
      <c r="FO299">
        <v>1.85887</v>
      </c>
      <c r="FP299">
        <v>1.85791</v>
      </c>
      <c r="FQ299">
        <v>1.8608</v>
      </c>
      <c r="FR299">
        <v>0</v>
      </c>
      <c r="FS299">
        <v>0</v>
      </c>
      <c r="FT299">
        <v>0</v>
      </c>
      <c r="FU299">
        <v>4.5</v>
      </c>
      <c r="FV299" t="s">
        <v>361</v>
      </c>
      <c r="FW299" t="s">
        <v>362</v>
      </c>
      <c r="FX299" t="s">
        <v>363</v>
      </c>
      <c r="FY299" t="s">
        <v>364</v>
      </c>
      <c r="FZ299" t="s">
        <v>364</v>
      </c>
      <c r="GA299" t="s">
        <v>363</v>
      </c>
      <c r="GB299">
        <v>0</v>
      </c>
      <c r="GC299">
        <v>100</v>
      </c>
      <c r="GD299">
        <v>100</v>
      </c>
      <c r="GE299">
        <v>-0.361</v>
      </c>
      <c r="GF299">
        <v>0.2973</v>
      </c>
      <c r="GG299">
        <v>-1.589593225013521</v>
      </c>
      <c r="GH299">
        <v>0.00192992804097616</v>
      </c>
      <c r="GI299">
        <v>3.244687122451424E-06</v>
      </c>
      <c r="GJ299">
        <v>-2.087531120305573E-09</v>
      </c>
      <c r="GK299">
        <v>0.05776174702018427</v>
      </c>
      <c r="GL299">
        <v>0.005089068596103195</v>
      </c>
      <c r="GM299">
        <v>0.0003257216593697226</v>
      </c>
      <c r="GN299">
        <v>-1.562898368296355E-06</v>
      </c>
      <c r="GO299">
        <v>0</v>
      </c>
      <c r="GP299">
        <v>1257</v>
      </c>
      <c r="GQ299">
        <v>1</v>
      </c>
      <c r="GR299">
        <v>31</v>
      </c>
      <c r="GS299">
        <v>276.6</v>
      </c>
      <c r="GT299">
        <v>276.5</v>
      </c>
      <c r="GU299">
        <v>1.07788</v>
      </c>
      <c r="GV299">
        <v>2.38281</v>
      </c>
      <c r="GW299">
        <v>1.44775</v>
      </c>
      <c r="GX299">
        <v>2.20215</v>
      </c>
      <c r="GY299">
        <v>1.44653</v>
      </c>
      <c r="GZ299">
        <v>2.39746</v>
      </c>
      <c r="HA299">
        <v>33.2216</v>
      </c>
      <c r="HB299">
        <v>14.6749</v>
      </c>
      <c r="HC299">
        <v>18</v>
      </c>
      <c r="HD299">
        <v>531.8099999999999</v>
      </c>
      <c r="HE299">
        <v>522.819</v>
      </c>
      <c r="HF299">
        <v>24.9996</v>
      </c>
      <c r="HG299">
        <v>30.7546</v>
      </c>
      <c r="HH299">
        <v>30</v>
      </c>
      <c r="HI299">
        <v>31.1187</v>
      </c>
      <c r="HJ299">
        <v>31.1251</v>
      </c>
      <c r="HK299">
        <v>21.5567</v>
      </c>
      <c r="HL299">
        <v>20.3331</v>
      </c>
      <c r="HM299">
        <v>100</v>
      </c>
      <c r="HN299">
        <v>25</v>
      </c>
      <c r="HO299">
        <v>420</v>
      </c>
      <c r="HP299">
        <v>21.5</v>
      </c>
      <c r="HQ299">
        <v>103.138</v>
      </c>
      <c r="HR299">
        <v>102.016</v>
      </c>
    </row>
    <row r="300" spans="1:226">
      <c r="A300">
        <v>282</v>
      </c>
      <c r="B300">
        <v>1774682920.1</v>
      </c>
      <c r="C300">
        <v>1174.099999904633</v>
      </c>
      <c r="D300" t="s">
        <v>926</v>
      </c>
      <c r="E300" t="s">
        <v>927</v>
      </c>
      <c r="F300">
        <v>5</v>
      </c>
      <c r="I300">
        <v>1774682917.6</v>
      </c>
      <c r="J300">
        <f>(K300)/1000</f>
        <v>0</v>
      </c>
      <c r="K300">
        <f>IF(BF300, AN300, AH300)</f>
        <v>0</v>
      </c>
      <c r="L300">
        <f>IF(BF300, AI300, AG300)</f>
        <v>0</v>
      </c>
      <c r="M300">
        <f>BH300 - IF(AU300&gt;1, L300*BB300*100.0/(AW300), 0)</f>
        <v>0</v>
      </c>
      <c r="N300">
        <f>((T300-J300/2)*M300-L300)/(T300+J300/2)</f>
        <v>0</v>
      </c>
      <c r="O300">
        <f>N300*(BO300+BP300)/1000.0</f>
        <v>0</v>
      </c>
      <c r="P300">
        <f>(BH300 - IF(AU300&gt;1, L300*BB300*100.0/(AW300), 0))*(BO300+BP300)/1000.0</f>
        <v>0</v>
      </c>
      <c r="Q300">
        <f>2.0/((1/S300-1/R300)+SIGN(S300)*SQRT((1/S300-1/R300)*(1/S300-1/R300) + 4*BC300/((BC300+1)*(BC300+1))*(2*1/S300*1/R300-1/R300*1/R300)))</f>
        <v>0</v>
      </c>
      <c r="R300">
        <f>IF(LEFT(BD300,1)&lt;&gt;"0",IF(LEFT(BD300,1)="1",3.0,BE300),$D$5+$E$5*(BV300*BO300/($K$5*1000))+$F$5*(BV300*BO300/($K$5*1000))*MAX(MIN(BB300,$J$5),$I$5)*MAX(MIN(BB300,$J$5),$I$5)+$G$5*MAX(MIN(BB300,$J$5),$I$5)*(BV300*BO300/($K$5*1000))+$H$5*(BV300*BO300/($K$5*1000))*(BV300*BO300/($K$5*1000)))</f>
        <v>0</v>
      </c>
      <c r="S300">
        <f>J300*(1000-(1000*0.61365*exp(17.502*W300/(240.97+W300))/(BO300+BP300)+BJ300)/2)/(1000*0.61365*exp(17.502*W300/(240.97+W300))/(BO300+BP300)-BJ300)</f>
        <v>0</v>
      </c>
      <c r="T300">
        <f>1/((BC300+1)/(Q300/1.6)+1/(R300/1.37)) + BC300/((BC300+1)/(Q300/1.6) + BC300/(R300/1.37))</f>
        <v>0</v>
      </c>
      <c r="U300">
        <f>(AX300*BA300)</f>
        <v>0</v>
      </c>
      <c r="V300">
        <f>(BQ300+(U300+2*0.95*5.67E-8*(((BQ300+$B$9)+273)^4-(BQ300+273)^4)-44100*J300)/(1.84*29.3*R300+8*0.95*5.67E-8*(BQ300+273)^3))</f>
        <v>0</v>
      </c>
      <c r="W300">
        <f>($C$9*BR300+$D$9*BS300+$E$9*V300)</f>
        <v>0</v>
      </c>
      <c r="X300">
        <f>0.61365*exp(17.502*W300/(240.97+W300))</f>
        <v>0</v>
      </c>
      <c r="Y300">
        <f>(Z300/AA300*100)</f>
        <v>0</v>
      </c>
      <c r="Z300">
        <f>BJ300*(BO300+BP300)/1000</f>
        <v>0</v>
      </c>
      <c r="AA300">
        <f>0.61365*exp(17.502*BQ300/(240.97+BQ300))</f>
        <v>0</v>
      </c>
      <c r="AB300">
        <f>(X300-BJ300*(BO300+BP300)/1000)</f>
        <v>0</v>
      </c>
      <c r="AC300">
        <f>(-J300*44100)</f>
        <v>0</v>
      </c>
      <c r="AD300">
        <f>2*29.3*R300*0.92*(BQ300-W300)</f>
        <v>0</v>
      </c>
      <c r="AE300">
        <f>2*0.95*5.67E-8*(((BQ300+$B$9)+273)^4-(W300+273)^4)</f>
        <v>0</v>
      </c>
      <c r="AF300">
        <f>U300+AE300+AC300+AD300</f>
        <v>0</v>
      </c>
      <c r="AG300">
        <f>BN300*AU300*(BI300-BH300*(1000-AU300*BK300)/(1000-AU300*BJ300))/(100*BB300)</f>
        <v>0</v>
      </c>
      <c r="AH300">
        <f>1000*BN300*AU300*(BJ300-BK300)/(100*BB300*(1000-AU300*BJ300))</f>
        <v>0</v>
      </c>
      <c r="AI300">
        <f>(AJ300 - AK300 - BO300*1E3/(8.314*(BQ300+273.15)) * AM300/BN300 * AL300) * BN300/(100*BB300) * (1000 - BK300)/1000</f>
        <v>0</v>
      </c>
      <c r="AJ300">
        <v>429.2412954022111</v>
      </c>
      <c r="AK300">
        <v>428.8369030303029</v>
      </c>
      <c r="AL300">
        <v>-6.835595089828461E-06</v>
      </c>
      <c r="AM300">
        <v>61.35787655002243</v>
      </c>
      <c r="AN300">
        <f>(AP300 - AO300 + BO300*1E3/(8.314*(BQ300+273.15)) * AR300/BN300 * AQ300) * BN300/(100*BB300) * 1000/(1000 - AP300)</f>
        <v>0</v>
      </c>
      <c r="AO300">
        <v>21.52268638393127</v>
      </c>
      <c r="AP300">
        <v>21.50434055944057</v>
      </c>
      <c r="AQ300">
        <v>1.856903313575729E-07</v>
      </c>
      <c r="AR300">
        <v>91.88205700752289</v>
      </c>
      <c r="AS300">
        <v>0</v>
      </c>
      <c r="AT300">
        <v>0</v>
      </c>
      <c r="AU300">
        <f>IF(AS300*$H$15&gt;=AW300,1.0,(AW300/(AW300-AS300*$H$15)))</f>
        <v>0</v>
      </c>
      <c r="AV300">
        <f>(AU300-1)*100</f>
        <v>0</v>
      </c>
      <c r="AW300">
        <f>MAX(0,($B$15+$C$15*BV300)/(1+$D$15*BV300)*BO300/(BQ300+273)*$E$15)</f>
        <v>0</v>
      </c>
      <c r="AX300">
        <f>$B$13*BW300+$C$13*BX300+$F$13*CI300*(1-CL300)</f>
        <v>0</v>
      </c>
      <c r="AY300">
        <f>AX300*AZ300</f>
        <v>0</v>
      </c>
      <c r="AZ300">
        <f>($B$13*$D$11+$C$13*$D$11+$F$13*((CV300+CN300)/MAX(CV300+CN300+CW300, 0.1)*$I$11+CW300/MAX(CV300+CN300+CW300, 0.1)*$J$11))/($B$13+$C$13+$F$13)</f>
        <v>0</v>
      </c>
      <c r="BA300">
        <f>($B$13*$K$11+$C$13*$K$11+$F$13*((CV300+CN300)/MAX(CV300+CN300+CW300, 0.1)*$P$11+CW300/MAX(CV300+CN300+CW300, 0.1)*$Q$11))/($B$13+$C$13+$F$13)</f>
        <v>0</v>
      </c>
      <c r="BB300">
        <v>6</v>
      </c>
      <c r="BC300">
        <v>0.5</v>
      </c>
      <c r="BD300" t="s">
        <v>358</v>
      </c>
      <c r="BE300">
        <v>2</v>
      </c>
      <c r="BF300" t="b">
        <v>1</v>
      </c>
      <c r="BG300">
        <v>1774682917.6</v>
      </c>
      <c r="BH300">
        <v>419.6242</v>
      </c>
      <c r="BI300">
        <v>419.9979</v>
      </c>
      <c r="BJ300">
        <v>21.50402</v>
      </c>
      <c r="BK300">
        <v>21.52273</v>
      </c>
      <c r="BL300">
        <v>419.9857</v>
      </c>
      <c r="BM300">
        <v>21.20673</v>
      </c>
      <c r="BN300">
        <v>499.9887</v>
      </c>
      <c r="BO300">
        <v>101.0231</v>
      </c>
      <c r="BP300">
        <v>0.09999078</v>
      </c>
      <c r="BQ300">
        <v>26.28521</v>
      </c>
      <c r="BR300">
        <v>26.78144</v>
      </c>
      <c r="BS300">
        <v>999.9</v>
      </c>
      <c r="BT300">
        <v>0</v>
      </c>
      <c r="BU300">
        <v>0</v>
      </c>
      <c r="BV300">
        <v>9997.634</v>
      </c>
      <c r="BW300">
        <v>0</v>
      </c>
      <c r="BX300">
        <v>0.3833920000000001</v>
      </c>
      <c r="BY300">
        <v>-0.373578</v>
      </c>
      <c r="BZ300">
        <v>428.8463</v>
      </c>
      <c r="CA300">
        <v>429.2362</v>
      </c>
      <c r="CB300">
        <v>-0.01872271</v>
      </c>
      <c r="CC300">
        <v>419.9979</v>
      </c>
      <c r="CD300">
        <v>21.52273</v>
      </c>
      <c r="CE300">
        <v>2.172404</v>
      </c>
      <c r="CF300">
        <v>2.174297</v>
      </c>
      <c r="CG300">
        <v>18.76024</v>
      </c>
      <c r="CH300">
        <v>18.77417</v>
      </c>
      <c r="CI300">
        <v>850.0102999999999</v>
      </c>
      <c r="CJ300">
        <v>0</v>
      </c>
      <c r="CK300">
        <v>1</v>
      </c>
      <c r="CL300">
        <v>0</v>
      </c>
      <c r="CM300">
        <v>1.61417</v>
      </c>
      <c r="CN300">
        <v>0</v>
      </c>
      <c r="CO300">
        <v>45.96781</v>
      </c>
      <c r="CP300">
        <v>4348.367</v>
      </c>
      <c r="CQ300">
        <v>35.75</v>
      </c>
      <c r="CR300">
        <v>38.187</v>
      </c>
      <c r="CS300">
        <v>37</v>
      </c>
      <c r="CT300">
        <v>36.875</v>
      </c>
      <c r="CU300">
        <v>36.2748</v>
      </c>
      <c r="CV300">
        <v>0</v>
      </c>
      <c r="CW300">
        <v>850.008</v>
      </c>
      <c r="CX300">
        <v>0</v>
      </c>
      <c r="CY300">
        <v>1774682918.6</v>
      </c>
      <c r="CZ300">
        <v>0</v>
      </c>
      <c r="DA300">
        <v>1774666326.5</v>
      </c>
      <c r="DB300" t="s">
        <v>359</v>
      </c>
      <c r="DC300">
        <v>1774666322</v>
      </c>
      <c r="DD300">
        <v>1774666326.5</v>
      </c>
      <c r="DE300">
        <v>2</v>
      </c>
      <c r="DF300">
        <v>0.343</v>
      </c>
      <c r="DG300">
        <v>-0.026</v>
      </c>
      <c r="DH300">
        <v>-0.36</v>
      </c>
      <c r="DI300">
        <v>0.298</v>
      </c>
      <c r="DJ300">
        <v>420</v>
      </c>
      <c r="DK300">
        <v>22</v>
      </c>
      <c r="DL300">
        <v>0.17</v>
      </c>
      <c r="DM300">
        <v>0.02</v>
      </c>
      <c r="DN300">
        <v>-0.3823153170731707</v>
      </c>
      <c r="DO300">
        <v>0.068153142857142</v>
      </c>
      <c r="DP300">
        <v>0.02311144597373833</v>
      </c>
      <c r="DQ300">
        <v>1</v>
      </c>
      <c r="DR300">
        <v>-0.01762705121951219</v>
      </c>
      <c r="DS300">
        <v>-0.007206146341463449</v>
      </c>
      <c r="DT300">
        <v>0.001200630122796694</v>
      </c>
      <c r="DU300">
        <v>1</v>
      </c>
      <c r="DV300">
        <v>2</v>
      </c>
      <c r="DW300">
        <v>2</v>
      </c>
      <c r="DX300" t="s">
        <v>360</v>
      </c>
      <c r="DY300">
        <v>3.13048</v>
      </c>
      <c r="DZ300">
        <v>2.80629</v>
      </c>
      <c r="EA300">
        <v>0.0997485</v>
      </c>
      <c r="EB300">
        <v>0.0994553</v>
      </c>
      <c r="EC300">
        <v>0.105854</v>
      </c>
      <c r="ED300">
        <v>0.105607</v>
      </c>
      <c r="EE300">
        <v>21147.7</v>
      </c>
      <c r="EF300">
        <v>27417.2</v>
      </c>
      <c r="EG300">
        <v>26445.7</v>
      </c>
      <c r="EH300">
        <v>32997.9</v>
      </c>
      <c r="EI300">
        <v>34927.5</v>
      </c>
      <c r="EJ300">
        <v>40307.4</v>
      </c>
      <c r="EK300">
        <v>41093.6</v>
      </c>
      <c r="EL300">
        <v>46057.4</v>
      </c>
      <c r="EM300">
        <v>2.03443</v>
      </c>
      <c r="EN300">
        <v>1.99985</v>
      </c>
      <c r="EO300">
        <v>0.0910535</v>
      </c>
      <c r="EP300">
        <v>0</v>
      </c>
      <c r="EQ300">
        <v>25.2949</v>
      </c>
      <c r="ER300">
        <v>999.9</v>
      </c>
      <c r="ES300">
        <v>67.5</v>
      </c>
      <c r="ET300">
        <v>27.4</v>
      </c>
      <c r="EU300">
        <v>24.483</v>
      </c>
      <c r="EV300">
        <v>60.989</v>
      </c>
      <c r="EW300">
        <v>31.7508</v>
      </c>
      <c r="EX300">
        <v>1</v>
      </c>
      <c r="EY300">
        <v>0.294794</v>
      </c>
      <c r="EZ300">
        <v>0.315379</v>
      </c>
      <c r="FA300">
        <v>20.2824</v>
      </c>
      <c r="FB300">
        <v>5.19004</v>
      </c>
      <c r="FC300">
        <v>11.9441</v>
      </c>
      <c r="FD300">
        <v>4.9557</v>
      </c>
      <c r="FE300">
        <v>3.285</v>
      </c>
      <c r="FF300">
        <v>9999</v>
      </c>
      <c r="FG300">
        <v>9999</v>
      </c>
      <c r="FH300">
        <v>9999</v>
      </c>
      <c r="FI300">
        <v>999.9</v>
      </c>
      <c r="FJ300">
        <v>1.86127</v>
      </c>
      <c r="FK300">
        <v>1.86264</v>
      </c>
      <c r="FL300">
        <v>1.86005</v>
      </c>
      <c r="FM300">
        <v>1.85837</v>
      </c>
      <c r="FN300">
        <v>1.86214</v>
      </c>
      <c r="FO300">
        <v>1.85889</v>
      </c>
      <c r="FP300">
        <v>1.85791</v>
      </c>
      <c r="FQ300">
        <v>1.8608</v>
      </c>
      <c r="FR300">
        <v>0</v>
      </c>
      <c r="FS300">
        <v>0</v>
      </c>
      <c r="FT300">
        <v>0</v>
      </c>
      <c r="FU300">
        <v>4.5</v>
      </c>
      <c r="FV300" t="s">
        <v>361</v>
      </c>
      <c r="FW300" t="s">
        <v>362</v>
      </c>
      <c r="FX300" t="s">
        <v>363</v>
      </c>
      <c r="FY300" t="s">
        <v>364</v>
      </c>
      <c r="FZ300" t="s">
        <v>364</v>
      </c>
      <c r="GA300" t="s">
        <v>363</v>
      </c>
      <c r="GB300">
        <v>0</v>
      </c>
      <c r="GC300">
        <v>100</v>
      </c>
      <c r="GD300">
        <v>100</v>
      </c>
      <c r="GE300">
        <v>-0.361</v>
      </c>
      <c r="GF300">
        <v>0.2973</v>
      </c>
      <c r="GG300">
        <v>-1.589593225013521</v>
      </c>
      <c r="GH300">
        <v>0.00192992804097616</v>
      </c>
      <c r="GI300">
        <v>3.244687122451424E-06</v>
      </c>
      <c r="GJ300">
        <v>-2.087531120305573E-09</v>
      </c>
      <c r="GK300">
        <v>0.05776174702018427</v>
      </c>
      <c r="GL300">
        <v>0.005089068596103195</v>
      </c>
      <c r="GM300">
        <v>0.0003257216593697226</v>
      </c>
      <c r="GN300">
        <v>-1.562898368296355E-06</v>
      </c>
      <c r="GO300">
        <v>0</v>
      </c>
      <c r="GP300">
        <v>1257</v>
      </c>
      <c r="GQ300">
        <v>1</v>
      </c>
      <c r="GR300">
        <v>31</v>
      </c>
      <c r="GS300">
        <v>276.6</v>
      </c>
      <c r="GT300">
        <v>276.6</v>
      </c>
      <c r="GU300">
        <v>1.07788</v>
      </c>
      <c r="GV300">
        <v>2.38403</v>
      </c>
      <c r="GW300">
        <v>1.44775</v>
      </c>
      <c r="GX300">
        <v>2.20215</v>
      </c>
      <c r="GY300">
        <v>1.44653</v>
      </c>
      <c r="GZ300">
        <v>2.36206</v>
      </c>
      <c r="HA300">
        <v>33.244</v>
      </c>
      <c r="HB300">
        <v>14.6749</v>
      </c>
      <c r="HC300">
        <v>18</v>
      </c>
      <c r="HD300">
        <v>531.8099999999999</v>
      </c>
      <c r="HE300">
        <v>522.8869999999999</v>
      </c>
      <c r="HF300">
        <v>24.9996</v>
      </c>
      <c r="HG300">
        <v>30.7546</v>
      </c>
      <c r="HH300">
        <v>30</v>
      </c>
      <c r="HI300">
        <v>31.1187</v>
      </c>
      <c r="HJ300">
        <v>31.1251</v>
      </c>
      <c r="HK300">
        <v>21.5577</v>
      </c>
      <c r="HL300">
        <v>20.3331</v>
      </c>
      <c r="HM300">
        <v>100</v>
      </c>
      <c r="HN300">
        <v>25</v>
      </c>
      <c r="HO300">
        <v>420</v>
      </c>
      <c r="HP300">
        <v>21.5</v>
      </c>
      <c r="HQ300">
        <v>103.137</v>
      </c>
      <c r="HR300">
        <v>102.015</v>
      </c>
    </row>
    <row r="301" spans="1:226">
      <c r="A301">
        <v>283</v>
      </c>
      <c r="B301">
        <v>1774682924.6</v>
      </c>
      <c r="C301">
        <v>1178.599999904633</v>
      </c>
      <c r="D301" t="s">
        <v>928</v>
      </c>
      <c r="E301" t="s">
        <v>929</v>
      </c>
      <c r="F301">
        <v>5</v>
      </c>
      <c r="I301">
        <v>1774682921.83</v>
      </c>
      <c r="J301">
        <f>(K301)/1000</f>
        <v>0</v>
      </c>
      <c r="K301">
        <f>IF(BF301, AN301, AH301)</f>
        <v>0</v>
      </c>
      <c r="L301">
        <f>IF(BF301, AI301, AG301)</f>
        <v>0</v>
      </c>
      <c r="M301">
        <f>BH301 - IF(AU301&gt;1, L301*BB301*100.0/(AW301), 0)</f>
        <v>0</v>
      </c>
      <c r="N301">
        <f>((T301-J301/2)*M301-L301)/(T301+J301/2)</f>
        <v>0</v>
      </c>
      <c r="O301">
        <f>N301*(BO301+BP301)/1000.0</f>
        <v>0</v>
      </c>
      <c r="P301">
        <f>(BH301 - IF(AU301&gt;1, L301*BB301*100.0/(AW301), 0))*(BO301+BP301)/1000.0</f>
        <v>0</v>
      </c>
      <c r="Q301">
        <f>2.0/((1/S301-1/R301)+SIGN(S301)*SQRT((1/S301-1/R301)*(1/S301-1/R301) + 4*BC301/((BC301+1)*(BC301+1))*(2*1/S301*1/R301-1/R301*1/R301)))</f>
        <v>0</v>
      </c>
      <c r="R301">
        <f>IF(LEFT(BD301,1)&lt;&gt;"0",IF(LEFT(BD301,1)="1",3.0,BE301),$D$5+$E$5*(BV301*BO301/($K$5*1000))+$F$5*(BV301*BO301/($K$5*1000))*MAX(MIN(BB301,$J$5),$I$5)*MAX(MIN(BB301,$J$5),$I$5)+$G$5*MAX(MIN(BB301,$J$5),$I$5)*(BV301*BO301/($K$5*1000))+$H$5*(BV301*BO301/($K$5*1000))*(BV301*BO301/($K$5*1000)))</f>
        <v>0</v>
      </c>
      <c r="S301">
        <f>J301*(1000-(1000*0.61365*exp(17.502*W301/(240.97+W301))/(BO301+BP301)+BJ301)/2)/(1000*0.61365*exp(17.502*W301/(240.97+W301))/(BO301+BP301)-BJ301)</f>
        <v>0</v>
      </c>
      <c r="T301">
        <f>1/((BC301+1)/(Q301/1.6)+1/(R301/1.37)) + BC301/((BC301+1)/(Q301/1.6) + BC301/(R301/1.37))</f>
        <v>0</v>
      </c>
      <c r="U301">
        <f>(AX301*BA301)</f>
        <v>0</v>
      </c>
      <c r="V301">
        <f>(BQ301+(U301+2*0.95*5.67E-8*(((BQ301+$B$9)+273)^4-(BQ301+273)^4)-44100*J301)/(1.84*29.3*R301+8*0.95*5.67E-8*(BQ301+273)^3))</f>
        <v>0</v>
      </c>
      <c r="W301">
        <f>($C$9*BR301+$D$9*BS301+$E$9*V301)</f>
        <v>0</v>
      </c>
      <c r="X301">
        <f>0.61365*exp(17.502*W301/(240.97+W301))</f>
        <v>0</v>
      </c>
      <c r="Y301">
        <f>(Z301/AA301*100)</f>
        <v>0</v>
      </c>
      <c r="Z301">
        <f>BJ301*(BO301+BP301)/1000</f>
        <v>0</v>
      </c>
      <c r="AA301">
        <f>0.61365*exp(17.502*BQ301/(240.97+BQ301))</f>
        <v>0</v>
      </c>
      <c r="AB301">
        <f>(X301-BJ301*(BO301+BP301)/1000)</f>
        <v>0</v>
      </c>
      <c r="AC301">
        <f>(-J301*44100)</f>
        <v>0</v>
      </c>
      <c r="AD301">
        <f>2*29.3*R301*0.92*(BQ301-W301)</f>
        <v>0</v>
      </c>
      <c r="AE301">
        <f>2*0.95*5.67E-8*(((BQ301+$B$9)+273)^4-(W301+273)^4)</f>
        <v>0</v>
      </c>
      <c r="AF301">
        <f>U301+AE301+AC301+AD301</f>
        <v>0</v>
      </c>
      <c r="AG301">
        <f>BN301*AU301*(BI301-BH301*(1000-AU301*BK301)/(1000-AU301*BJ301))/(100*BB301)</f>
        <v>0</v>
      </c>
      <c r="AH301">
        <f>1000*BN301*AU301*(BJ301-BK301)/(100*BB301*(1000-AU301*BJ301))</f>
        <v>0</v>
      </c>
      <c r="AI301">
        <f>(AJ301 - AK301 - BO301*1E3/(8.314*(BQ301+273.15)) * AM301/BN301 * AL301) * BN301/(100*BB301) * (1000 - BK301)/1000</f>
        <v>0</v>
      </c>
      <c r="AJ301">
        <v>429.2132877378171</v>
      </c>
      <c r="AK301">
        <v>428.8445999999999</v>
      </c>
      <c r="AL301">
        <v>1.974243543312692E-06</v>
      </c>
      <c r="AM301">
        <v>61.35787655002243</v>
      </c>
      <c r="AN301">
        <f>(AP301 - AO301 + BO301*1E3/(8.314*(BQ301+273.15)) * AR301/BN301 * AQ301) * BN301/(100*BB301) * 1000/(1000 - AP301)</f>
        <v>0</v>
      </c>
      <c r="AO301">
        <v>21.52313021700178</v>
      </c>
      <c r="AP301">
        <v>21.50387867579052</v>
      </c>
      <c r="AQ301">
        <v>5.932842683815029E-07</v>
      </c>
      <c r="AR301">
        <v>91.88205700752289</v>
      </c>
      <c r="AS301">
        <v>0</v>
      </c>
      <c r="AT301">
        <v>0</v>
      </c>
      <c r="AU301">
        <f>IF(AS301*$H$15&gt;=AW301,1.0,(AW301/(AW301-AS301*$H$15)))</f>
        <v>0</v>
      </c>
      <c r="AV301">
        <f>(AU301-1)*100</f>
        <v>0</v>
      </c>
      <c r="AW301">
        <f>MAX(0,($B$15+$C$15*BV301)/(1+$D$15*BV301)*BO301/(BQ301+273)*$E$15)</f>
        <v>0</v>
      </c>
      <c r="AX301">
        <f>$B$13*BW301+$C$13*BX301+$F$13*CI301*(1-CL301)</f>
        <v>0</v>
      </c>
      <c r="AY301">
        <f>AX301*AZ301</f>
        <v>0</v>
      </c>
      <c r="AZ301">
        <f>($B$13*$D$11+$C$13*$D$11+$F$13*((CV301+CN301)/MAX(CV301+CN301+CW301, 0.1)*$I$11+CW301/MAX(CV301+CN301+CW301, 0.1)*$J$11))/($B$13+$C$13+$F$13)</f>
        <v>0</v>
      </c>
      <c r="BA301">
        <f>($B$13*$K$11+$C$13*$K$11+$F$13*((CV301+CN301)/MAX(CV301+CN301+CW301, 0.1)*$P$11+CW301/MAX(CV301+CN301+CW301, 0.1)*$Q$11))/($B$13+$C$13+$F$13)</f>
        <v>0</v>
      </c>
      <c r="BB301">
        <v>6</v>
      </c>
      <c r="BC301">
        <v>0.5</v>
      </c>
      <c r="BD301" t="s">
        <v>358</v>
      </c>
      <c r="BE301">
        <v>2</v>
      </c>
      <c r="BF301" t="b">
        <v>1</v>
      </c>
      <c r="BG301">
        <v>1774682921.83</v>
      </c>
      <c r="BH301">
        <v>419.6169</v>
      </c>
      <c r="BI301">
        <v>419.9871</v>
      </c>
      <c r="BJ301">
        <v>21.50437</v>
      </c>
      <c r="BK301">
        <v>21.52325</v>
      </c>
      <c r="BL301">
        <v>419.9784</v>
      </c>
      <c r="BM301">
        <v>21.20709</v>
      </c>
      <c r="BN301">
        <v>499.9776</v>
      </c>
      <c r="BO301">
        <v>101.0233</v>
      </c>
      <c r="BP301">
        <v>0.09989156</v>
      </c>
      <c r="BQ301">
        <v>26.28309</v>
      </c>
      <c r="BR301">
        <v>26.78361</v>
      </c>
      <c r="BS301">
        <v>999.9</v>
      </c>
      <c r="BT301">
        <v>0</v>
      </c>
      <c r="BU301">
        <v>0</v>
      </c>
      <c r="BV301">
        <v>10002.005</v>
      </c>
      <c r="BW301">
        <v>0</v>
      </c>
      <c r="BX301">
        <v>0.3833920000000001</v>
      </c>
      <c r="BY301">
        <v>-0.3703187</v>
      </c>
      <c r="BZ301">
        <v>428.8386</v>
      </c>
      <c r="CA301">
        <v>429.2255</v>
      </c>
      <c r="CB301">
        <v>-0.01887912</v>
      </c>
      <c r="CC301">
        <v>419.9871</v>
      </c>
      <c r="CD301">
        <v>21.52325</v>
      </c>
      <c r="CE301">
        <v>2.172442</v>
      </c>
      <c r="CF301">
        <v>2.174349</v>
      </c>
      <c r="CG301">
        <v>18.76054</v>
      </c>
      <c r="CH301">
        <v>18.77456</v>
      </c>
      <c r="CI301">
        <v>850.0055999999998</v>
      </c>
      <c r="CJ301">
        <v>0</v>
      </c>
      <c r="CK301">
        <v>1</v>
      </c>
      <c r="CL301">
        <v>0</v>
      </c>
      <c r="CM301">
        <v>1.85686</v>
      </c>
      <c r="CN301">
        <v>0</v>
      </c>
      <c r="CO301">
        <v>46.04101999999999</v>
      </c>
      <c r="CP301">
        <v>4348.342000000001</v>
      </c>
      <c r="CQ301">
        <v>35.75</v>
      </c>
      <c r="CR301">
        <v>38.187</v>
      </c>
      <c r="CS301">
        <v>37</v>
      </c>
      <c r="CT301">
        <v>36.875</v>
      </c>
      <c r="CU301">
        <v>36.25</v>
      </c>
      <c r="CV301">
        <v>0</v>
      </c>
      <c r="CW301">
        <v>850.0050000000001</v>
      </c>
      <c r="CX301">
        <v>0</v>
      </c>
      <c r="CY301">
        <v>1774682922.8</v>
      </c>
      <c r="CZ301">
        <v>0</v>
      </c>
      <c r="DA301">
        <v>1774666326.5</v>
      </c>
      <c r="DB301" t="s">
        <v>359</v>
      </c>
      <c r="DC301">
        <v>1774666322</v>
      </c>
      <c r="DD301">
        <v>1774666326.5</v>
      </c>
      <c r="DE301">
        <v>2</v>
      </c>
      <c r="DF301">
        <v>0.343</v>
      </c>
      <c r="DG301">
        <v>-0.026</v>
      </c>
      <c r="DH301">
        <v>-0.36</v>
      </c>
      <c r="DI301">
        <v>0.298</v>
      </c>
      <c r="DJ301">
        <v>420</v>
      </c>
      <c r="DK301">
        <v>22</v>
      </c>
      <c r="DL301">
        <v>0.17</v>
      </c>
      <c r="DM301">
        <v>0.02</v>
      </c>
      <c r="DN301">
        <v>-0.3777868048780488</v>
      </c>
      <c r="DO301">
        <v>0.07139930337058634</v>
      </c>
      <c r="DP301">
        <v>0.02366253678875113</v>
      </c>
      <c r="DQ301">
        <v>1</v>
      </c>
      <c r="DR301">
        <v>-0.01793339024390244</v>
      </c>
      <c r="DS301">
        <v>-0.01005706538543496</v>
      </c>
      <c r="DT301">
        <v>0.001150144260899662</v>
      </c>
      <c r="DU301">
        <v>1</v>
      </c>
      <c r="DV301">
        <v>2</v>
      </c>
      <c r="DW301">
        <v>2</v>
      </c>
      <c r="DX301" t="s">
        <v>360</v>
      </c>
      <c r="DY301">
        <v>3.13048</v>
      </c>
      <c r="DZ301">
        <v>2.80667</v>
      </c>
      <c r="EA301">
        <v>0.09974760000000001</v>
      </c>
      <c r="EB301">
        <v>0.0994707</v>
      </c>
      <c r="EC301">
        <v>0.105849</v>
      </c>
      <c r="ED301">
        <v>0.105605</v>
      </c>
      <c r="EE301">
        <v>21147.6</v>
      </c>
      <c r="EF301">
        <v>27417</v>
      </c>
      <c r="EG301">
        <v>26445.6</v>
      </c>
      <c r="EH301">
        <v>32998.2</v>
      </c>
      <c r="EI301">
        <v>34927.4</v>
      </c>
      <c r="EJ301">
        <v>40307.6</v>
      </c>
      <c r="EK301">
        <v>41093.4</v>
      </c>
      <c r="EL301">
        <v>46057.6</v>
      </c>
      <c r="EM301">
        <v>2.0347</v>
      </c>
      <c r="EN301">
        <v>1.99972</v>
      </c>
      <c r="EO301">
        <v>0.0908673</v>
      </c>
      <c r="EP301">
        <v>0</v>
      </c>
      <c r="EQ301">
        <v>25.2927</v>
      </c>
      <c r="ER301">
        <v>999.9</v>
      </c>
      <c r="ES301">
        <v>67.5</v>
      </c>
      <c r="ET301">
        <v>27.4</v>
      </c>
      <c r="EU301">
        <v>24.4833</v>
      </c>
      <c r="EV301">
        <v>60.7908</v>
      </c>
      <c r="EW301">
        <v>31.6106</v>
      </c>
      <c r="EX301">
        <v>1</v>
      </c>
      <c r="EY301">
        <v>0.295036</v>
      </c>
      <c r="EZ301">
        <v>0.313682</v>
      </c>
      <c r="FA301">
        <v>20.2825</v>
      </c>
      <c r="FB301">
        <v>5.19153</v>
      </c>
      <c r="FC301">
        <v>11.9441</v>
      </c>
      <c r="FD301">
        <v>4.95575</v>
      </c>
      <c r="FE301">
        <v>3.285</v>
      </c>
      <c r="FF301">
        <v>9999</v>
      </c>
      <c r="FG301">
        <v>9999</v>
      </c>
      <c r="FH301">
        <v>9999</v>
      </c>
      <c r="FI301">
        <v>999.9</v>
      </c>
      <c r="FJ301">
        <v>1.86127</v>
      </c>
      <c r="FK301">
        <v>1.86264</v>
      </c>
      <c r="FL301">
        <v>1.86005</v>
      </c>
      <c r="FM301">
        <v>1.85836</v>
      </c>
      <c r="FN301">
        <v>1.86216</v>
      </c>
      <c r="FO301">
        <v>1.85889</v>
      </c>
      <c r="FP301">
        <v>1.85791</v>
      </c>
      <c r="FQ301">
        <v>1.8608</v>
      </c>
      <c r="FR301">
        <v>0</v>
      </c>
      <c r="FS301">
        <v>0</v>
      </c>
      <c r="FT301">
        <v>0</v>
      </c>
      <c r="FU301">
        <v>4.5</v>
      </c>
      <c r="FV301" t="s">
        <v>361</v>
      </c>
      <c r="FW301" t="s">
        <v>362</v>
      </c>
      <c r="FX301" t="s">
        <v>363</v>
      </c>
      <c r="FY301" t="s">
        <v>364</v>
      </c>
      <c r="FZ301" t="s">
        <v>364</v>
      </c>
      <c r="GA301" t="s">
        <v>363</v>
      </c>
      <c r="GB301">
        <v>0</v>
      </c>
      <c r="GC301">
        <v>100</v>
      </c>
      <c r="GD301">
        <v>100</v>
      </c>
      <c r="GE301">
        <v>-0.362</v>
      </c>
      <c r="GF301">
        <v>0.2972</v>
      </c>
      <c r="GG301">
        <v>-1.589593225013521</v>
      </c>
      <c r="GH301">
        <v>0.00192992804097616</v>
      </c>
      <c r="GI301">
        <v>3.244687122451424E-06</v>
      </c>
      <c r="GJ301">
        <v>-2.087531120305573E-09</v>
      </c>
      <c r="GK301">
        <v>0.05776174702018427</v>
      </c>
      <c r="GL301">
        <v>0.005089068596103195</v>
      </c>
      <c r="GM301">
        <v>0.0003257216593697226</v>
      </c>
      <c r="GN301">
        <v>-1.562898368296355E-06</v>
      </c>
      <c r="GO301">
        <v>0</v>
      </c>
      <c r="GP301">
        <v>1257</v>
      </c>
      <c r="GQ301">
        <v>1</v>
      </c>
      <c r="GR301">
        <v>31</v>
      </c>
      <c r="GS301">
        <v>276.7</v>
      </c>
      <c r="GT301">
        <v>276.6</v>
      </c>
      <c r="GU301">
        <v>1.07788</v>
      </c>
      <c r="GV301">
        <v>2.39258</v>
      </c>
      <c r="GW301">
        <v>1.44775</v>
      </c>
      <c r="GX301">
        <v>2.20337</v>
      </c>
      <c r="GY301">
        <v>1.44653</v>
      </c>
      <c r="GZ301">
        <v>2.34253</v>
      </c>
      <c r="HA301">
        <v>33.2216</v>
      </c>
      <c r="HB301">
        <v>14.6661</v>
      </c>
      <c r="HC301">
        <v>18</v>
      </c>
      <c r="HD301">
        <v>531.985</v>
      </c>
      <c r="HE301">
        <v>522.802</v>
      </c>
      <c r="HF301">
        <v>24.9996</v>
      </c>
      <c r="HG301">
        <v>30.7546</v>
      </c>
      <c r="HH301">
        <v>30</v>
      </c>
      <c r="HI301">
        <v>31.1187</v>
      </c>
      <c r="HJ301">
        <v>31.1251</v>
      </c>
      <c r="HK301">
        <v>21.5548</v>
      </c>
      <c r="HL301">
        <v>20.3331</v>
      </c>
      <c r="HM301">
        <v>100</v>
      </c>
      <c r="HN301">
        <v>25</v>
      </c>
      <c r="HO301">
        <v>420</v>
      </c>
      <c r="HP301">
        <v>21.5</v>
      </c>
      <c r="HQ301">
        <v>103.137</v>
      </c>
      <c r="HR301">
        <v>102.015</v>
      </c>
    </row>
    <row r="302" spans="1:226">
      <c r="A302">
        <v>284</v>
      </c>
      <c r="B302">
        <v>1774682928.6</v>
      </c>
      <c r="C302">
        <v>1182.599999904633</v>
      </c>
      <c r="D302" t="s">
        <v>930</v>
      </c>
      <c r="E302" t="s">
        <v>931</v>
      </c>
      <c r="F302">
        <v>5</v>
      </c>
      <c r="I302">
        <v>1774682925.988889</v>
      </c>
      <c r="J302">
        <f>(K302)/1000</f>
        <v>0</v>
      </c>
      <c r="K302">
        <f>IF(BF302, AN302, AH302)</f>
        <v>0</v>
      </c>
      <c r="L302">
        <f>IF(BF302, AI302, AG302)</f>
        <v>0</v>
      </c>
      <c r="M302">
        <f>BH302 - IF(AU302&gt;1, L302*BB302*100.0/(AW302), 0)</f>
        <v>0</v>
      </c>
      <c r="N302">
        <f>((T302-J302/2)*M302-L302)/(T302+J302/2)</f>
        <v>0</v>
      </c>
      <c r="O302">
        <f>N302*(BO302+BP302)/1000.0</f>
        <v>0</v>
      </c>
      <c r="P302">
        <f>(BH302 - IF(AU302&gt;1, L302*BB302*100.0/(AW302), 0))*(BO302+BP302)/1000.0</f>
        <v>0</v>
      </c>
      <c r="Q302">
        <f>2.0/((1/S302-1/R302)+SIGN(S302)*SQRT((1/S302-1/R302)*(1/S302-1/R302) + 4*BC302/((BC302+1)*(BC302+1))*(2*1/S302*1/R302-1/R302*1/R302)))</f>
        <v>0</v>
      </c>
      <c r="R302">
        <f>IF(LEFT(BD302,1)&lt;&gt;"0",IF(LEFT(BD302,1)="1",3.0,BE302),$D$5+$E$5*(BV302*BO302/($K$5*1000))+$F$5*(BV302*BO302/($K$5*1000))*MAX(MIN(BB302,$J$5),$I$5)*MAX(MIN(BB302,$J$5),$I$5)+$G$5*MAX(MIN(BB302,$J$5),$I$5)*(BV302*BO302/($K$5*1000))+$H$5*(BV302*BO302/($K$5*1000))*(BV302*BO302/($K$5*1000)))</f>
        <v>0</v>
      </c>
      <c r="S302">
        <f>J302*(1000-(1000*0.61365*exp(17.502*W302/(240.97+W302))/(BO302+BP302)+BJ302)/2)/(1000*0.61365*exp(17.502*W302/(240.97+W302))/(BO302+BP302)-BJ302)</f>
        <v>0</v>
      </c>
      <c r="T302">
        <f>1/((BC302+1)/(Q302/1.6)+1/(R302/1.37)) + BC302/((BC302+1)/(Q302/1.6) + BC302/(R302/1.37))</f>
        <v>0</v>
      </c>
      <c r="U302">
        <f>(AX302*BA302)</f>
        <v>0</v>
      </c>
      <c r="V302">
        <f>(BQ302+(U302+2*0.95*5.67E-8*(((BQ302+$B$9)+273)^4-(BQ302+273)^4)-44100*J302)/(1.84*29.3*R302+8*0.95*5.67E-8*(BQ302+273)^3))</f>
        <v>0</v>
      </c>
      <c r="W302">
        <f>($C$9*BR302+$D$9*BS302+$E$9*V302)</f>
        <v>0</v>
      </c>
      <c r="X302">
        <f>0.61365*exp(17.502*W302/(240.97+W302))</f>
        <v>0</v>
      </c>
      <c r="Y302">
        <f>(Z302/AA302*100)</f>
        <v>0</v>
      </c>
      <c r="Z302">
        <f>BJ302*(BO302+BP302)/1000</f>
        <v>0</v>
      </c>
      <c r="AA302">
        <f>0.61365*exp(17.502*BQ302/(240.97+BQ302))</f>
        <v>0</v>
      </c>
      <c r="AB302">
        <f>(X302-BJ302*(BO302+BP302)/1000)</f>
        <v>0</v>
      </c>
      <c r="AC302">
        <f>(-J302*44100)</f>
        <v>0</v>
      </c>
      <c r="AD302">
        <f>2*29.3*R302*0.92*(BQ302-W302)</f>
        <v>0</v>
      </c>
      <c r="AE302">
        <f>2*0.95*5.67E-8*(((BQ302+$B$9)+273)^4-(W302+273)^4)</f>
        <v>0</v>
      </c>
      <c r="AF302">
        <f>U302+AE302+AC302+AD302</f>
        <v>0</v>
      </c>
      <c r="AG302">
        <f>BN302*AU302*(BI302-BH302*(1000-AU302*BK302)/(1000-AU302*BJ302))/(100*BB302)</f>
        <v>0</v>
      </c>
      <c r="AH302">
        <f>1000*BN302*AU302*(BJ302-BK302)/(100*BB302*(1000-AU302*BJ302))</f>
        <v>0</v>
      </c>
      <c r="AI302">
        <f>(AJ302 - AK302 - BO302*1E3/(8.314*(BQ302+273.15)) * AM302/BN302 * AL302) * BN302/(100*BB302) * (1000 - BK302)/1000</f>
        <v>0</v>
      </c>
      <c r="AJ302">
        <v>429.2947775036857</v>
      </c>
      <c r="AK302">
        <v>428.8435636363634</v>
      </c>
      <c r="AL302">
        <v>1.089779666600662E-06</v>
      </c>
      <c r="AM302">
        <v>61.35787655002243</v>
      </c>
      <c r="AN302">
        <f>(AP302 - AO302 + BO302*1E3/(8.314*(BQ302+273.15)) * AR302/BN302 * AQ302) * BN302/(100*BB302) * 1000/(1000 - AP302)</f>
        <v>0</v>
      </c>
      <c r="AO302">
        <v>21.52238837367038</v>
      </c>
      <c r="AP302">
        <v>21.50342797202797</v>
      </c>
      <c r="AQ302">
        <v>-8.41198276176255E-07</v>
      </c>
      <c r="AR302">
        <v>91.88205700752289</v>
      </c>
      <c r="AS302">
        <v>0</v>
      </c>
      <c r="AT302">
        <v>0</v>
      </c>
      <c r="AU302">
        <f>IF(AS302*$H$15&gt;=AW302,1.0,(AW302/(AW302-AS302*$H$15)))</f>
        <v>0</v>
      </c>
      <c r="AV302">
        <f>(AU302-1)*100</f>
        <v>0</v>
      </c>
      <c r="AW302">
        <f>MAX(0,($B$15+$C$15*BV302)/(1+$D$15*BV302)*BO302/(BQ302+273)*$E$15)</f>
        <v>0</v>
      </c>
      <c r="AX302">
        <f>$B$13*BW302+$C$13*BX302+$F$13*CI302*(1-CL302)</f>
        <v>0</v>
      </c>
      <c r="AY302">
        <f>AX302*AZ302</f>
        <v>0</v>
      </c>
      <c r="AZ302">
        <f>($B$13*$D$11+$C$13*$D$11+$F$13*((CV302+CN302)/MAX(CV302+CN302+CW302, 0.1)*$I$11+CW302/MAX(CV302+CN302+CW302, 0.1)*$J$11))/($B$13+$C$13+$F$13)</f>
        <v>0</v>
      </c>
      <c r="BA302">
        <f>($B$13*$K$11+$C$13*$K$11+$F$13*((CV302+CN302)/MAX(CV302+CN302+CW302, 0.1)*$P$11+CW302/MAX(CV302+CN302+CW302, 0.1)*$Q$11))/($B$13+$C$13+$F$13)</f>
        <v>0</v>
      </c>
      <c r="BB302">
        <v>6</v>
      </c>
      <c r="BC302">
        <v>0.5</v>
      </c>
      <c r="BD302" t="s">
        <v>358</v>
      </c>
      <c r="BE302">
        <v>2</v>
      </c>
      <c r="BF302" t="b">
        <v>1</v>
      </c>
      <c r="BG302">
        <v>1774682925.988889</v>
      </c>
      <c r="BH302">
        <v>419.6238888888889</v>
      </c>
      <c r="BI302">
        <v>420.0374444444444</v>
      </c>
      <c r="BJ302">
        <v>21.50352222222222</v>
      </c>
      <c r="BK302">
        <v>21.5224</v>
      </c>
      <c r="BL302">
        <v>419.9856666666667</v>
      </c>
      <c r="BM302">
        <v>21.20627777777778</v>
      </c>
      <c r="BN302">
        <v>500.0635555555556</v>
      </c>
      <c r="BO302">
        <v>101.0232222222222</v>
      </c>
      <c r="BP302">
        <v>0.09995232222222222</v>
      </c>
      <c r="BQ302">
        <v>26.28071111111111</v>
      </c>
      <c r="BR302">
        <v>26.78112222222222</v>
      </c>
      <c r="BS302">
        <v>999.9000000000001</v>
      </c>
      <c r="BT302">
        <v>0</v>
      </c>
      <c r="BU302">
        <v>0</v>
      </c>
      <c r="BV302">
        <v>10016.53888888889</v>
      </c>
      <c r="BW302">
        <v>0</v>
      </c>
      <c r="BX302">
        <v>0.383392</v>
      </c>
      <c r="BY302">
        <v>-0.4133944444444444</v>
      </c>
      <c r="BZ302">
        <v>428.8456666666667</v>
      </c>
      <c r="CA302">
        <v>429.2766666666666</v>
      </c>
      <c r="CB302">
        <v>-0.0188607</v>
      </c>
      <c r="CC302">
        <v>420.0374444444444</v>
      </c>
      <c r="CD302">
        <v>21.5224</v>
      </c>
      <c r="CE302">
        <v>2.172356666666666</v>
      </c>
      <c r="CF302">
        <v>2.174262222222222</v>
      </c>
      <c r="CG302">
        <v>18.75991111111111</v>
      </c>
      <c r="CH302">
        <v>18.77391111111111</v>
      </c>
      <c r="CI302">
        <v>850.0037777777777</v>
      </c>
      <c r="CJ302">
        <v>0</v>
      </c>
      <c r="CK302">
        <v>1</v>
      </c>
      <c r="CL302">
        <v>0</v>
      </c>
      <c r="CM302">
        <v>1.6653</v>
      </c>
      <c r="CN302">
        <v>0</v>
      </c>
      <c r="CO302">
        <v>46.02402222222222</v>
      </c>
      <c r="CP302">
        <v>4348.333333333333</v>
      </c>
      <c r="CQ302">
        <v>35.75</v>
      </c>
      <c r="CR302">
        <v>38.16633333333333</v>
      </c>
      <c r="CS302">
        <v>36.986</v>
      </c>
      <c r="CT302">
        <v>36.861</v>
      </c>
      <c r="CU302">
        <v>36.25</v>
      </c>
      <c r="CV302">
        <v>0</v>
      </c>
      <c r="CW302">
        <v>850.0022222222223</v>
      </c>
      <c r="CX302">
        <v>0</v>
      </c>
      <c r="CY302">
        <v>1774682927</v>
      </c>
      <c r="CZ302">
        <v>0</v>
      </c>
      <c r="DA302">
        <v>1774666326.5</v>
      </c>
      <c r="DB302" t="s">
        <v>359</v>
      </c>
      <c r="DC302">
        <v>1774666322</v>
      </c>
      <c r="DD302">
        <v>1774666326.5</v>
      </c>
      <c r="DE302">
        <v>2</v>
      </c>
      <c r="DF302">
        <v>0.343</v>
      </c>
      <c r="DG302">
        <v>-0.026</v>
      </c>
      <c r="DH302">
        <v>-0.36</v>
      </c>
      <c r="DI302">
        <v>0.298</v>
      </c>
      <c r="DJ302">
        <v>420</v>
      </c>
      <c r="DK302">
        <v>22</v>
      </c>
      <c r="DL302">
        <v>0.17</v>
      </c>
      <c r="DM302">
        <v>0.02</v>
      </c>
      <c r="DN302">
        <v>-0.3825505365853659</v>
      </c>
      <c r="DO302">
        <v>-0.1337319963572892</v>
      </c>
      <c r="DP302">
        <v>0.02871215838162621</v>
      </c>
      <c r="DQ302">
        <v>0</v>
      </c>
      <c r="DR302">
        <v>-0.01846070243902439</v>
      </c>
      <c r="DS302">
        <v>-0.004686513250580135</v>
      </c>
      <c r="DT302">
        <v>0.0006374363338798229</v>
      </c>
      <c r="DU302">
        <v>1</v>
      </c>
      <c r="DV302">
        <v>1</v>
      </c>
      <c r="DW302">
        <v>2</v>
      </c>
      <c r="DX302" t="s">
        <v>367</v>
      </c>
      <c r="DY302">
        <v>3.13052</v>
      </c>
      <c r="DZ302">
        <v>2.80649</v>
      </c>
      <c r="EA302">
        <v>0.0997487</v>
      </c>
      <c r="EB302">
        <v>0.0994606</v>
      </c>
      <c r="EC302">
        <v>0.105851</v>
      </c>
      <c r="ED302">
        <v>0.105607</v>
      </c>
      <c r="EE302">
        <v>21147.6</v>
      </c>
      <c r="EF302">
        <v>27417.8</v>
      </c>
      <c r="EG302">
        <v>26445.7</v>
      </c>
      <c r="EH302">
        <v>32998.8</v>
      </c>
      <c r="EI302">
        <v>34927.5</v>
      </c>
      <c r="EJ302">
        <v>40308</v>
      </c>
      <c r="EK302">
        <v>41093.5</v>
      </c>
      <c r="EL302">
        <v>46058.1</v>
      </c>
      <c r="EM302">
        <v>2.03457</v>
      </c>
      <c r="EN302">
        <v>1.99977</v>
      </c>
      <c r="EO302">
        <v>0.09071079999999999</v>
      </c>
      <c r="EP302">
        <v>0</v>
      </c>
      <c r="EQ302">
        <v>25.2908</v>
      </c>
      <c r="ER302">
        <v>999.9</v>
      </c>
      <c r="ES302">
        <v>67.5</v>
      </c>
      <c r="ET302">
        <v>27.4</v>
      </c>
      <c r="EU302">
        <v>24.482</v>
      </c>
      <c r="EV302">
        <v>60.3908</v>
      </c>
      <c r="EW302">
        <v>31.5385</v>
      </c>
      <c r="EX302">
        <v>1</v>
      </c>
      <c r="EY302">
        <v>0.295</v>
      </c>
      <c r="EZ302">
        <v>0.312707</v>
      </c>
      <c r="FA302">
        <v>20.2823</v>
      </c>
      <c r="FB302">
        <v>5.19078</v>
      </c>
      <c r="FC302">
        <v>11.9441</v>
      </c>
      <c r="FD302">
        <v>4.95565</v>
      </c>
      <c r="FE302">
        <v>3.285</v>
      </c>
      <c r="FF302">
        <v>9999</v>
      </c>
      <c r="FG302">
        <v>9999</v>
      </c>
      <c r="FH302">
        <v>9999</v>
      </c>
      <c r="FI302">
        <v>999.9</v>
      </c>
      <c r="FJ302">
        <v>1.86127</v>
      </c>
      <c r="FK302">
        <v>1.86264</v>
      </c>
      <c r="FL302">
        <v>1.86005</v>
      </c>
      <c r="FM302">
        <v>1.85837</v>
      </c>
      <c r="FN302">
        <v>1.86214</v>
      </c>
      <c r="FO302">
        <v>1.85888</v>
      </c>
      <c r="FP302">
        <v>1.85791</v>
      </c>
      <c r="FQ302">
        <v>1.86081</v>
      </c>
      <c r="FR302">
        <v>0</v>
      </c>
      <c r="FS302">
        <v>0</v>
      </c>
      <c r="FT302">
        <v>0</v>
      </c>
      <c r="FU302">
        <v>4.5</v>
      </c>
      <c r="FV302" t="s">
        <v>361</v>
      </c>
      <c r="FW302" t="s">
        <v>362</v>
      </c>
      <c r="FX302" t="s">
        <v>363</v>
      </c>
      <c r="FY302" t="s">
        <v>364</v>
      </c>
      <c r="FZ302" t="s">
        <v>364</v>
      </c>
      <c r="GA302" t="s">
        <v>363</v>
      </c>
      <c r="GB302">
        <v>0</v>
      </c>
      <c r="GC302">
        <v>100</v>
      </c>
      <c r="GD302">
        <v>100</v>
      </c>
      <c r="GE302">
        <v>-0.361</v>
      </c>
      <c r="GF302">
        <v>0.2973</v>
      </c>
      <c r="GG302">
        <v>-1.589593225013521</v>
      </c>
      <c r="GH302">
        <v>0.00192992804097616</v>
      </c>
      <c r="GI302">
        <v>3.244687122451424E-06</v>
      </c>
      <c r="GJ302">
        <v>-2.087531120305573E-09</v>
      </c>
      <c r="GK302">
        <v>0.05776174702018427</v>
      </c>
      <c r="GL302">
        <v>0.005089068596103195</v>
      </c>
      <c r="GM302">
        <v>0.0003257216593697226</v>
      </c>
      <c r="GN302">
        <v>-1.562898368296355E-06</v>
      </c>
      <c r="GO302">
        <v>0</v>
      </c>
      <c r="GP302">
        <v>1257</v>
      </c>
      <c r="GQ302">
        <v>1</v>
      </c>
      <c r="GR302">
        <v>31</v>
      </c>
      <c r="GS302">
        <v>276.8</v>
      </c>
      <c r="GT302">
        <v>276.7</v>
      </c>
      <c r="GU302">
        <v>1.07788</v>
      </c>
      <c r="GV302">
        <v>2.39624</v>
      </c>
      <c r="GW302">
        <v>1.44775</v>
      </c>
      <c r="GX302">
        <v>2.20337</v>
      </c>
      <c r="GY302">
        <v>1.44653</v>
      </c>
      <c r="GZ302">
        <v>2.25342</v>
      </c>
      <c r="HA302">
        <v>33.244</v>
      </c>
      <c r="HB302">
        <v>14.6661</v>
      </c>
      <c r="HC302">
        <v>18</v>
      </c>
      <c r="HD302">
        <v>531.9059999999999</v>
      </c>
      <c r="HE302">
        <v>522.836</v>
      </c>
      <c r="HF302">
        <v>24.9996</v>
      </c>
      <c r="HG302">
        <v>30.7546</v>
      </c>
      <c r="HH302">
        <v>30.0002</v>
      </c>
      <c r="HI302">
        <v>31.1187</v>
      </c>
      <c r="HJ302">
        <v>31.1251</v>
      </c>
      <c r="HK302">
        <v>21.5557</v>
      </c>
      <c r="HL302">
        <v>20.3331</v>
      </c>
      <c r="HM302">
        <v>100</v>
      </c>
      <c r="HN302">
        <v>25</v>
      </c>
      <c r="HO302">
        <v>420</v>
      </c>
      <c r="HP302">
        <v>21.5</v>
      </c>
      <c r="HQ302">
        <v>103.137</v>
      </c>
      <c r="HR302">
        <v>102.017</v>
      </c>
    </row>
    <row r="303" spans="1:226">
      <c r="A303">
        <v>285</v>
      </c>
      <c r="B303">
        <v>1774682932.6</v>
      </c>
      <c r="C303">
        <v>1186.599999904633</v>
      </c>
      <c r="D303" t="s">
        <v>932</v>
      </c>
      <c r="E303" t="s">
        <v>933</v>
      </c>
      <c r="F303">
        <v>5</v>
      </c>
      <c r="I303">
        <v>1774682929.7</v>
      </c>
      <c r="J303">
        <f>(K303)/1000</f>
        <v>0</v>
      </c>
      <c r="K303">
        <f>IF(BF303, AN303, AH303)</f>
        <v>0</v>
      </c>
      <c r="L303">
        <f>IF(BF303, AI303, AG303)</f>
        <v>0</v>
      </c>
      <c r="M303">
        <f>BH303 - IF(AU303&gt;1, L303*BB303*100.0/(AW303), 0)</f>
        <v>0</v>
      </c>
      <c r="N303">
        <f>((T303-J303/2)*M303-L303)/(T303+J303/2)</f>
        <v>0</v>
      </c>
      <c r="O303">
        <f>N303*(BO303+BP303)/1000.0</f>
        <v>0</v>
      </c>
      <c r="P303">
        <f>(BH303 - IF(AU303&gt;1, L303*BB303*100.0/(AW303), 0))*(BO303+BP303)/1000.0</f>
        <v>0</v>
      </c>
      <c r="Q303">
        <f>2.0/((1/S303-1/R303)+SIGN(S303)*SQRT((1/S303-1/R303)*(1/S303-1/R303) + 4*BC303/((BC303+1)*(BC303+1))*(2*1/S303*1/R303-1/R303*1/R303)))</f>
        <v>0</v>
      </c>
      <c r="R303">
        <f>IF(LEFT(BD303,1)&lt;&gt;"0",IF(LEFT(BD303,1)="1",3.0,BE303),$D$5+$E$5*(BV303*BO303/($K$5*1000))+$F$5*(BV303*BO303/($K$5*1000))*MAX(MIN(BB303,$J$5),$I$5)*MAX(MIN(BB303,$J$5),$I$5)+$G$5*MAX(MIN(BB303,$J$5),$I$5)*(BV303*BO303/($K$5*1000))+$H$5*(BV303*BO303/($K$5*1000))*(BV303*BO303/($K$5*1000)))</f>
        <v>0</v>
      </c>
      <c r="S303">
        <f>J303*(1000-(1000*0.61365*exp(17.502*W303/(240.97+W303))/(BO303+BP303)+BJ303)/2)/(1000*0.61365*exp(17.502*W303/(240.97+W303))/(BO303+BP303)-BJ303)</f>
        <v>0</v>
      </c>
      <c r="T303">
        <f>1/((BC303+1)/(Q303/1.6)+1/(R303/1.37)) + BC303/((BC303+1)/(Q303/1.6) + BC303/(R303/1.37))</f>
        <v>0</v>
      </c>
      <c r="U303">
        <f>(AX303*BA303)</f>
        <v>0</v>
      </c>
      <c r="V303">
        <f>(BQ303+(U303+2*0.95*5.67E-8*(((BQ303+$B$9)+273)^4-(BQ303+273)^4)-44100*J303)/(1.84*29.3*R303+8*0.95*5.67E-8*(BQ303+273)^3))</f>
        <v>0</v>
      </c>
      <c r="W303">
        <f>($C$9*BR303+$D$9*BS303+$E$9*V303)</f>
        <v>0</v>
      </c>
      <c r="X303">
        <f>0.61365*exp(17.502*W303/(240.97+W303))</f>
        <v>0</v>
      </c>
      <c r="Y303">
        <f>(Z303/AA303*100)</f>
        <v>0</v>
      </c>
      <c r="Z303">
        <f>BJ303*(BO303+BP303)/1000</f>
        <v>0</v>
      </c>
      <c r="AA303">
        <f>0.61365*exp(17.502*BQ303/(240.97+BQ303))</f>
        <v>0</v>
      </c>
      <c r="AB303">
        <f>(X303-BJ303*(BO303+BP303)/1000)</f>
        <v>0</v>
      </c>
      <c r="AC303">
        <f>(-J303*44100)</f>
        <v>0</v>
      </c>
      <c r="AD303">
        <f>2*29.3*R303*0.92*(BQ303-W303)</f>
        <v>0</v>
      </c>
      <c r="AE303">
        <f>2*0.95*5.67E-8*(((BQ303+$B$9)+273)^4-(W303+273)^4)</f>
        <v>0</v>
      </c>
      <c r="AF303">
        <f>U303+AE303+AC303+AD303</f>
        <v>0</v>
      </c>
      <c r="AG303">
        <f>BN303*AU303*(BI303-BH303*(1000-AU303*BK303)/(1000-AU303*BJ303))/(100*BB303)</f>
        <v>0</v>
      </c>
      <c r="AH303">
        <f>1000*BN303*AU303*(BJ303-BK303)/(100*BB303*(1000-AU303*BJ303))</f>
        <v>0</v>
      </c>
      <c r="AI303">
        <f>(AJ303 - AK303 - BO303*1E3/(8.314*(BQ303+273.15)) * AM303/BN303 * AL303) * BN303/(100*BB303) * (1000 - BK303)/1000</f>
        <v>0</v>
      </c>
      <c r="AJ303">
        <v>429.1824885484488</v>
      </c>
      <c r="AK303">
        <v>428.8172666666666</v>
      </c>
      <c r="AL303">
        <v>-1.064691784231397E-05</v>
      </c>
      <c r="AM303">
        <v>61.35787655002243</v>
      </c>
      <c r="AN303">
        <f>(AP303 - AO303 + BO303*1E3/(8.314*(BQ303+273.15)) * AR303/BN303 * AQ303) * BN303/(100*BB303) * 1000/(1000 - AP303)</f>
        <v>0</v>
      </c>
      <c r="AO303">
        <v>21.52283270064312</v>
      </c>
      <c r="AP303">
        <v>21.50404405594407</v>
      </c>
      <c r="AQ303">
        <v>1.415971331979568E-07</v>
      </c>
      <c r="AR303">
        <v>91.88205700752289</v>
      </c>
      <c r="AS303">
        <v>0</v>
      </c>
      <c r="AT303">
        <v>0</v>
      </c>
      <c r="AU303">
        <f>IF(AS303*$H$15&gt;=AW303,1.0,(AW303/(AW303-AS303*$H$15)))</f>
        <v>0</v>
      </c>
      <c r="AV303">
        <f>(AU303-1)*100</f>
        <v>0</v>
      </c>
      <c r="AW303">
        <f>MAX(0,($B$15+$C$15*BV303)/(1+$D$15*BV303)*BO303/(BQ303+273)*$E$15)</f>
        <v>0</v>
      </c>
      <c r="AX303">
        <f>$B$13*BW303+$C$13*BX303+$F$13*CI303*(1-CL303)</f>
        <v>0</v>
      </c>
      <c r="AY303">
        <f>AX303*AZ303</f>
        <v>0</v>
      </c>
      <c r="AZ303">
        <f>($B$13*$D$11+$C$13*$D$11+$F$13*((CV303+CN303)/MAX(CV303+CN303+CW303, 0.1)*$I$11+CW303/MAX(CV303+CN303+CW303, 0.1)*$J$11))/($B$13+$C$13+$F$13)</f>
        <v>0</v>
      </c>
      <c r="BA303">
        <f>($B$13*$K$11+$C$13*$K$11+$F$13*((CV303+CN303)/MAX(CV303+CN303+CW303, 0.1)*$P$11+CW303/MAX(CV303+CN303+CW303, 0.1)*$Q$11))/($B$13+$C$13+$F$13)</f>
        <v>0</v>
      </c>
      <c r="BB303">
        <v>6</v>
      </c>
      <c r="BC303">
        <v>0.5</v>
      </c>
      <c r="BD303" t="s">
        <v>358</v>
      </c>
      <c r="BE303">
        <v>2</v>
      </c>
      <c r="BF303" t="b">
        <v>1</v>
      </c>
      <c r="BG303">
        <v>1774682929.7</v>
      </c>
      <c r="BH303">
        <v>419.6113</v>
      </c>
      <c r="BI303">
        <v>419.9632</v>
      </c>
      <c r="BJ303">
        <v>21.50369</v>
      </c>
      <c r="BK303">
        <v>21.52229000000001</v>
      </c>
      <c r="BL303">
        <v>419.973</v>
      </c>
      <c r="BM303">
        <v>21.20644</v>
      </c>
      <c r="BN303">
        <v>500.0184</v>
      </c>
      <c r="BO303">
        <v>101.0237</v>
      </c>
      <c r="BP303">
        <v>0.10005519</v>
      </c>
      <c r="BQ303">
        <v>26.27819</v>
      </c>
      <c r="BR303">
        <v>26.77356</v>
      </c>
      <c r="BS303">
        <v>999.9</v>
      </c>
      <c r="BT303">
        <v>0</v>
      </c>
      <c r="BU303">
        <v>0</v>
      </c>
      <c r="BV303">
        <v>9997.323</v>
      </c>
      <c r="BW303">
        <v>0</v>
      </c>
      <c r="BX303">
        <v>0.3833920000000001</v>
      </c>
      <c r="BY303">
        <v>-0.352005</v>
      </c>
      <c r="BZ303">
        <v>428.8329000000001</v>
      </c>
      <c r="CA303">
        <v>429.201</v>
      </c>
      <c r="CB303">
        <v>-0.01859874</v>
      </c>
      <c r="CC303">
        <v>419.9632</v>
      </c>
      <c r="CD303">
        <v>21.52229000000001</v>
      </c>
      <c r="CE303">
        <v>2.172377</v>
      </c>
      <c r="CF303">
        <v>2.174257</v>
      </c>
      <c r="CG303">
        <v>18.76004</v>
      </c>
      <c r="CH303">
        <v>18.77389</v>
      </c>
      <c r="CI303">
        <v>850.0024999999999</v>
      </c>
      <c r="CJ303">
        <v>0</v>
      </c>
      <c r="CK303">
        <v>1</v>
      </c>
      <c r="CL303">
        <v>0</v>
      </c>
      <c r="CM303">
        <v>1.69165</v>
      </c>
      <c r="CN303">
        <v>0</v>
      </c>
      <c r="CO303">
        <v>46.08004</v>
      </c>
      <c r="CP303">
        <v>4348.327</v>
      </c>
      <c r="CQ303">
        <v>35.75</v>
      </c>
      <c r="CR303">
        <v>38.125</v>
      </c>
      <c r="CS303">
        <v>36.9433</v>
      </c>
      <c r="CT303">
        <v>36.8183</v>
      </c>
      <c r="CU303">
        <v>36.2374</v>
      </c>
      <c r="CV303">
        <v>0</v>
      </c>
      <c r="CW303">
        <v>850.0020000000001</v>
      </c>
      <c r="CX303">
        <v>0</v>
      </c>
      <c r="CY303">
        <v>1774682931.2</v>
      </c>
      <c r="CZ303">
        <v>0</v>
      </c>
      <c r="DA303">
        <v>1774666326.5</v>
      </c>
      <c r="DB303" t="s">
        <v>359</v>
      </c>
      <c r="DC303">
        <v>1774666322</v>
      </c>
      <c r="DD303">
        <v>1774666326.5</v>
      </c>
      <c r="DE303">
        <v>2</v>
      </c>
      <c r="DF303">
        <v>0.343</v>
      </c>
      <c r="DG303">
        <v>-0.026</v>
      </c>
      <c r="DH303">
        <v>-0.36</v>
      </c>
      <c r="DI303">
        <v>0.298</v>
      </c>
      <c r="DJ303">
        <v>420</v>
      </c>
      <c r="DK303">
        <v>22</v>
      </c>
      <c r="DL303">
        <v>0.17</v>
      </c>
      <c r="DM303">
        <v>0.02</v>
      </c>
      <c r="DN303">
        <v>-0.3802468292682927</v>
      </c>
      <c r="DO303">
        <v>0.1043039571480528</v>
      </c>
      <c r="DP303">
        <v>0.03237982594441117</v>
      </c>
      <c r="DQ303">
        <v>0</v>
      </c>
      <c r="DR303">
        <v>-0.01866395121951219</v>
      </c>
      <c r="DS303">
        <v>-0.002288397774181664</v>
      </c>
      <c r="DT303">
        <v>0.0005683321101051408</v>
      </c>
      <c r="DU303">
        <v>1</v>
      </c>
      <c r="DV303">
        <v>1</v>
      </c>
      <c r="DW303">
        <v>2</v>
      </c>
      <c r="DX303" t="s">
        <v>367</v>
      </c>
      <c r="DY303">
        <v>3.13044</v>
      </c>
      <c r="DZ303">
        <v>2.80641</v>
      </c>
      <c r="EA303">
        <v>0.0997445</v>
      </c>
      <c r="EB303">
        <v>0.0994529</v>
      </c>
      <c r="EC303">
        <v>0.105851</v>
      </c>
      <c r="ED303">
        <v>0.105601</v>
      </c>
      <c r="EE303">
        <v>21147.9</v>
      </c>
      <c r="EF303">
        <v>27417.8</v>
      </c>
      <c r="EG303">
        <v>26445.9</v>
      </c>
      <c r="EH303">
        <v>32998.5</v>
      </c>
      <c r="EI303">
        <v>34927.7</v>
      </c>
      <c r="EJ303">
        <v>40308.1</v>
      </c>
      <c r="EK303">
        <v>41093.8</v>
      </c>
      <c r="EL303">
        <v>46058</v>
      </c>
      <c r="EM303">
        <v>2.0347</v>
      </c>
      <c r="EN303">
        <v>1.9999</v>
      </c>
      <c r="EO303">
        <v>0.0908375</v>
      </c>
      <c r="EP303">
        <v>0</v>
      </c>
      <c r="EQ303">
        <v>25.2885</v>
      </c>
      <c r="ER303">
        <v>999.9</v>
      </c>
      <c r="ES303">
        <v>67.5</v>
      </c>
      <c r="ET303">
        <v>27.4</v>
      </c>
      <c r="EU303">
        <v>24.4835</v>
      </c>
      <c r="EV303">
        <v>60.9508</v>
      </c>
      <c r="EW303">
        <v>31.5345</v>
      </c>
      <c r="EX303">
        <v>1</v>
      </c>
      <c r="EY303">
        <v>0.294853</v>
      </c>
      <c r="EZ303">
        <v>0.31146</v>
      </c>
      <c r="FA303">
        <v>20.2823</v>
      </c>
      <c r="FB303">
        <v>5.19093</v>
      </c>
      <c r="FC303">
        <v>11.9441</v>
      </c>
      <c r="FD303">
        <v>4.9558</v>
      </c>
      <c r="FE303">
        <v>3.285</v>
      </c>
      <c r="FF303">
        <v>9999</v>
      </c>
      <c r="FG303">
        <v>9999</v>
      </c>
      <c r="FH303">
        <v>9999</v>
      </c>
      <c r="FI303">
        <v>999.9</v>
      </c>
      <c r="FJ303">
        <v>1.86127</v>
      </c>
      <c r="FK303">
        <v>1.86264</v>
      </c>
      <c r="FL303">
        <v>1.86005</v>
      </c>
      <c r="FM303">
        <v>1.85837</v>
      </c>
      <c r="FN303">
        <v>1.86216</v>
      </c>
      <c r="FO303">
        <v>1.8589</v>
      </c>
      <c r="FP303">
        <v>1.85791</v>
      </c>
      <c r="FQ303">
        <v>1.86081</v>
      </c>
      <c r="FR303">
        <v>0</v>
      </c>
      <c r="FS303">
        <v>0</v>
      </c>
      <c r="FT303">
        <v>0</v>
      </c>
      <c r="FU303">
        <v>4.5</v>
      </c>
      <c r="FV303" t="s">
        <v>361</v>
      </c>
      <c r="FW303" t="s">
        <v>362</v>
      </c>
      <c r="FX303" t="s">
        <v>363</v>
      </c>
      <c r="FY303" t="s">
        <v>364</v>
      </c>
      <c r="FZ303" t="s">
        <v>364</v>
      </c>
      <c r="GA303" t="s">
        <v>363</v>
      </c>
      <c r="GB303">
        <v>0</v>
      </c>
      <c r="GC303">
        <v>100</v>
      </c>
      <c r="GD303">
        <v>100</v>
      </c>
      <c r="GE303">
        <v>-0.362</v>
      </c>
      <c r="GF303">
        <v>0.2972</v>
      </c>
      <c r="GG303">
        <v>-1.589593225013521</v>
      </c>
      <c r="GH303">
        <v>0.00192992804097616</v>
      </c>
      <c r="GI303">
        <v>3.244687122451424E-06</v>
      </c>
      <c r="GJ303">
        <v>-2.087531120305573E-09</v>
      </c>
      <c r="GK303">
        <v>0.05776174702018427</v>
      </c>
      <c r="GL303">
        <v>0.005089068596103195</v>
      </c>
      <c r="GM303">
        <v>0.0003257216593697226</v>
      </c>
      <c r="GN303">
        <v>-1.562898368296355E-06</v>
      </c>
      <c r="GO303">
        <v>0</v>
      </c>
      <c r="GP303">
        <v>1257</v>
      </c>
      <c r="GQ303">
        <v>1</v>
      </c>
      <c r="GR303">
        <v>31</v>
      </c>
      <c r="GS303">
        <v>276.8</v>
      </c>
      <c r="GT303">
        <v>276.8</v>
      </c>
      <c r="GU303">
        <v>1.07788</v>
      </c>
      <c r="GV303">
        <v>2.40234</v>
      </c>
      <c r="GW303">
        <v>1.44775</v>
      </c>
      <c r="GX303">
        <v>2.20337</v>
      </c>
      <c r="GY303">
        <v>1.44653</v>
      </c>
      <c r="GZ303">
        <v>2.26074</v>
      </c>
      <c r="HA303">
        <v>33.244</v>
      </c>
      <c r="HB303">
        <v>14.6574</v>
      </c>
      <c r="HC303">
        <v>18</v>
      </c>
      <c r="HD303">
        <v>531.985</v>
      </c>
      <c r="HE303">
        <v>522.92</v>
      </c>
      <c r="HF303">
        <v>24.9996</v>
      </c>
      <c r="HG303">
        <v>30.7546</v>
      </c>
      <c r="HH303">
        <v>30</v>
      </c>
      <c r="HI303">
        <v>31.1187</v>
      </c>
      <c r="HJ303">
        <v>31.1251</v>
      </c>
      <c r="HK303">
        <v>21.5582</v>
      </c>
      <c r="HL303">
        <v>20.3331</v>
      </c>
      <c r="HM303">
        <v>100</v>
      </c>
      <c r="HN303">
        <v>25</v>
      </c>
      <c r="HO303">
        <v>420</v>
      </c>
      <c r="HP303">
        <v>21.5</v>
      </c>
      <c r="HQ303">
        <v>103.138</v>
      </c>
      <c r="HR303">
        <v>102.016</v>
      </c>
    </row>
    <row r="304" spans="1:226">
      <c r="A304">
        <v>286</v>
      </c>
      <c r="B304">
        <v>1774682936.6</v>
      </c>
      <c r="C304">
        <v>1190.599999904633</v>
      </c>
      <c r="D304" t="s">
        <v>934</v>
      </c>
      <c r="E304" t="s">
        <v>935</v>
      </c>
      <c r="F304">
        <v>5</v>
      </c>
      <c r="I304">
        <v>1774682933.7</v>
      </c>
      <c r="J304">
        <f>(K304)/1000</f>
        <v>0</v>
      </c>
      <c r="K304">
        <f>IF(BF304, AN304, AH304)</f>
        <v>0</v>
      </c>
      <c r="L304">
        <f>IF(BF304, AI304, AG304)</f>
        <v>0</v>
      </c>
      <c r="M304">
        <f>BH304 - IF(AU304&gt;1, L304*BB304*100.0/(AW304), 0)</f>
        <v>0</v>
      </c>
      <c r="N304">
        <f>((T304-J304/2)*M304-L304)/(T304+J304/2)</f>
        <v>0</v>
      </c>
      <c r="O304">
        <f>N304*(BO304+BP304)/1000.0</f>
        <v>0</v>
      </c>
      <c r="P304">
        <f>(BH304 - IF(AU304&gt;1, L304*BB304*100.0/(AW304), 0))*(BO304+BP304)/1000.0</f>
        <v>0</v>
      </c>
      <c r="Q304">
        <f>2.0/((1/S304-1/R304)+SIGN(S304)*SQRT((1/S304-1/R304)*(1/S304-1/R304) + 4*BC304/((BC304+1)*(BC304+1))*(2*1/S304*1/R304-1/R304*1/R304)))</f>
        <v>0</v>
      </c>
      <c r="R304">
        <f>IF(LEFT(BD304,1)&lt;&gt;"0",IF(LEFT(BD304,1)="1",3.0,BE304),$D$5+$E$5*(BV304*BO304/($K$5*1000))+$F$5*(BV304*BO304/($K$5*1000))*MAX(MIN(BB304,$J$5),$I$5)*MAX(MIN(BB304,$J$5),$I$5)+$G$5*MAX(MIN(BB304,$J$5),$I$5)*(BV304*BO304/($K$5*1000))+$H$5*(BV304*BO304/($K$5*1000))*(BV304*BO304/($K$5*1000)))</f>
        <v>0</v>
      </c>
      <c r="S304">
        <f>J304*(1000-(1000*0.61365*exp(17.502*W304/(240.97+W304))/(BO304+BP304)+BJ304)/2)/(1000*0.61365*exp(17.502*W304/(240.97+W304))/(BO304+BP304)-BJ304)</f>
        <v>0</v>
      </c>
      <c r="T304">
        <f>1/((BC304+1)/(Q304/1.6)+1/(R304/1.37)) + BC304/((BC304+1)/(Q304/1.6) + BC304/(R304/1.37))</f>
        <v>0</v>
      </c>
      <c r="U304">
        <f>(AX304*BA304)</f>
        <v>0</v>
      </c>
      <c r="V304">
        <f>(BQ304+(U304+2*0.95*5.67E-8*(((BQ304+$B$9)+273)^4-(BQ304+273)^4)-44100*J304)/(1.84*29.3*R304+8*0.95*5.67E-8*(BQ304+273)^3))</f>
        <v>0</v>
      </c>
      <c r="W304">
        <f>($C$9*BR304+$D$9*BS304+$E$9*V304)</f>
        <v>0</v>
      </c>
      <c r="X304">
        <f>0.61365*exp(17.502*W304/(240.97+W304))</f>
        <v>0</v>
      </c>
      <c r="Y304">
        <f>(Z304/AA304*100)</f>
        <v>0</v>
      </c>
      <c r="Z304">
        <f>BJ304*(BO304+BP304)/1000</f>
        <v>0</v>
      </c>
      <c r="AA304">
        <f>0.61365*exp(17.502*BQ304/(240.97+BQ304))</f>
        <v>0</v>
      </c>
      <c r="AB304">
        <f>(X304-BJ304*(BO304+BP304)/1000)</f>
        <v>0</v>
      </c>
      <c r="AC304">
        <f>(-J304*44100)</f>
        <v>0</v>
      </c>
      <c r="AD304">
        <f>2*29.3*R304*0.92*(BQ304-W304)</f>
        <v>0</v>
      </c>
      <c r="AE304">
        <f>2*0.95*5.67E-8*(((BQ304+$B$9)+273)^4-(W304+273)^4)</f>
        <v>0</v>
      </c>
      <c r="AF304">
        <f>U304+AE304+AC304+AD304</f>
        <v>0</v>
      </c>
      <c r="AG304">
        <f>BN304*AU304*(BI304-BH304*(1000-AU304*BK304)/(1000-AU304*BJ304))/(100*BB304)</f>
        <v>0</v>
      </c>
      <c r="AH304">
        <f>1000*BN304*AU304*(BJ304-BK304)/(100*BB304*(1000-AU304*BJ304))</f>
        <v>0</v>
      </c>
      <c r="AI304">
        <f>(AJ304 - AK304 - BO304*1E3/(8.314*(BQ304+273.15)) * AM304/BN304 * AL304) * BN304/(100*BB304) * (1000 - BK304)/1000</f>
        <v>0</v>
      </c>
      <c r="AJ304">
        <v>429.2288768761994</v>
      </c>
      <c r="AK304">
        <v>428.8200969696971</v>
      </c>
      <c r="AL304">
        <v>2.408376474826524E-06</v>
      </c>
      <c r="AM304">
        <v>61.35787655002243</v>
      </c>
      <c r="AN304">
        <f>(AP304 - AO304 + BO304*1E3/(8.314*(BQ304+273.15)) * AR304/BN304 * AQ304) * BN304/(100*BB304) * 1000/(1000 - AP304)</f>
        <v>0</v>
      </c>
      <c r="AO304">
        <v>21.52108789718942</v>
      </c>
      <c r="AP304">
        <v>21.50380139860141</v>
      </c>
      <c r="AQ304">
        <v>-4.766557733087082E-07</v>
      </c>
      <c r="AR304">
        <v>91.88205700752289</v>
      </c>
      <c r="AS304">
        <v>0</v>
      </c>
      <c r="AT304">
        <v>0</v>
      </c>
      <c r="AU304">
        <f>IF(AS304*$H$15&gt;=AW304,1.0,(AW304/(AW304-AS304*$H$15)))</f>
        <v>0</v>
      </c>
      <c r="AV304">
        <f>(AU304-1)*100</f>
        <v>0</v>
      </c>
      <c r="AW304">
        <f>MAX(0,($B$15+$C$15*BV304)/(1+$D$15*BV304)*BO304/(BQ304+273)*$E$15)</f>
        <v>0</v>
      </c>
      <c r="AX304">
        <f>$B$13*BW304+$C$13*BX304+$F$13*CI304*(1-CL304)</f>
        <v>0</v>
      </c>
      <c r="AY304">
        <f>AX304*AZ304</f>
        <v>0</v>
      </c>
      <c r="AZ304">
        <f>($B$13*$D$11+$C$13*$D$11+$F$13*((CV304+CN304)/MAX(CV304+CN304+CW304, 0.1)*$I$11+CW304/MAX(CV304+CN304+CW304, 0.1)*$J$11))/($B$13+$C$13+$F$13)</f>
        <v>0</v>
      </c>
      <c r="BA304">
        <f>($B$13*$K$11+$C$13*$K$11+$F$13*((CV304+CN304)/MAX(CV304+CN304+CW304, 0.1)*$P$11+CW304/MAX(CV304+CN304+CW304, 0.1)*$Q$11))/($B$13+$C$13+$F$13)</f>
        <v>0</v>
      </c>
      <c r="BB304">
        <v>6</v>
      </c>
      <c r="BC304">
        <v>0.5</v>
      </c>
      <c r="BD304" t="s">
        <v>358</v>
      </c>
      <c r="BE304">
        <v>2</v>
      </c>
      <c r="BF304" t="b">
        <v>1</v>
      </c>
      <c r="BG304">
        <v>1774682933.7</v>
      </c>
      <c r="BH304">
        <v>419.5932000000001</v>
      </c>
      <c r="BI304">
        <v>419.971</v>
      </c>
      <c r="BJ304">
        <v>21.50372</v>
      </c>
      <c r="BK304">
        <v>21.52139</v>
      </c>
      <c r="BL304">
        <v>419.9545999999999</v>
      </c>
      <c r="BM304">
        <v>21.20645</v>
      </c>
      <c r="BN304">
        <v>500.0029</v>
      </c>
      <c r="BO304">
        <v>101.0239</v>
      </c>
      <c r="BP304">
        <v>0.10010211</v>
      </c>
      <c r="BQ304">
        <v>26.27599</v>
      </c>
      <c r="BR304">
        <v>26.77742</v>
      </c>
      <c r="BS304">
        <v>999.9</v>
      </c>
      <c r="BT304">
        <v>0</v>
      </c>
      <c r="BU304">
        <v>0</v>
      </c>
      <c r="BV304">
        <v>9985.885</v>
      </c>
      <c r="BW304">
        <v>0</v>
      </c>
      <c r="BX304">
        <v>0.3833920000000001</v>
      </c>
      <c r="BY304">
        <v>-0.3779572</v>
      </c>
      <c r="BZ304">
        <v>428.8143</v>
      </c>
      <c r="CA304">
        <v>429.2083000000001</v>
      </c>
      <c r="CB304">
        <v>-0.01767789</v>
      </c>
      <c r="CC304">
        <v>419.971</v>
      </c>
      <c r="CD304">
        <v>21.52139</v>
      </c>
      <c r="CE304">
        <v>2.172388</v>
      </c>
      <c r="CF304">
        <v>2.174174</v>
      </c>
      <c r="CG304">
        <v>18.76013</v>
      </c>
      <c r="CH304">
        <v>18.7733</v>
      </c>
      <c r="CI304">
        <v>850.0031999999999</v>
      </c>
      <c r="CJ304">
        <v>0</v>
      </c>
      <c r="CK304">
        <v>1</v>
      </c>
      <c r="CL304">
        <v>0</v>
      </c>
      <c r="CM304">
        <v>1.45071</v>
      </c>
      <c r="CN304">
        <v>0</v>
      </c>
      <c r="CO304">
        <v>46.2069</v>
      </c>
      <c r="CP304">
        <v>4348.333000000001</v>
      </c>
      <c r="CQ304">
        <v>35.7311</v>
      </c>
      <c r="CR304">
        <v>38.125</v>
      </c>
      <c r="CS304">
        <v>36.937</v>
      </c>
      <c r="CT304">
        <v>36.812</v>
      </c>
      <c r="CU304">
        <v>36.1933</v>
      </c>
      <c r="CV304">
        <v>0</v>
      </c>
      <c r="CW304">
        <v>850.003</v>
      </c>
      <c r="CX304">
        <v>0</v>
      </c>
      <c r="CY304">
        <v>1774682934.8</v>
      </c>
      <c r="CZ304">
        <v>0</v>
      </c>
      <c r="DA304">
        <v>1774666326.5</v>
      </c>
      <c r="DB304" t="s">
        <v>359</v>
      </c>
      <c r="DC304">
        <v>1774666322</v>
      </c>
      <c r="DD304">
        <v>1774666326.5</v>
      </c>
      <c r="DE304">
        <v>2</v>
      </c>
      <c r="DF304">
        <v>0.343</v>
      </c>
      <c r="DG304">
        <v>-0.026</v>
      </c>
      <c r="DH304">
        <v>-0.36</v>
      </c>
      <c r="DI304">
        <v>0.298</v>
      </c>
      <c r="DJ304">
        <v>420</v>
      </c>
      <c r="DK304">
        <v>22</v>
      </c>
      <c r="DL304">
        <v>0.17</v>
      </c>
      <c r="DM304">
        <v>0.02</v>
      </c>
      <c r="DN304">
        <v>-0.3771675609756098</v>
      </c>
      <c r="DO304">
        <v>-0.002278296345811913</v>
      </c>
      <c r="DP304">
        <v>0.03309613367150881</v>
      </c>
      <c r="DQ304">
        <v>1</v>
      </c>
      <c r="DR304">
        <v>-0.01863088048780488</v>
      </c>
      <c r="DS304">
        <v>0.00343454740461321</v>
      </c>
      <c r="DT304">
        <v>0.0006279433977985487</v>
      </c>
      <c r="DU304">
        <v>1</v>
      </c>
      <c r="DV304">
        <v>2</v>
      </c>
      <c r="DW304">
        <v>2</v>
      </c>
      <c r="DX304" t="s">
        <v>360</v>
      </c>
      <c r="DY304">
        <v>3.13049</v>
      </c>
      <c r="DZ304">
        <v>2.80652</v>
      </c>
      <c r="EA304">
        <v>0.0997431</v>
      </c>
      <c r="EB304">
        <v>0.0994569</v>
      </c>
      <c r="EC304">
        <v>0.105853</v>
      </c>
      <c r="ED304">
        <v>0.105604</v>
      </c>
      <c r="EE304">
        <v>21147.7</v>
      </c>
      <c r="EF304">
        <v>27417.7</v>
      </c>
      <c r="EG304">
        <v>26445.7</v>
      </c>
      <c r="EH304">
        <v>32998.5</v>
      </c>
      <c r="EI304">
        <v>34927.4</v>
      </c>
      <c r="EJ304">
        <v>40308</v>
      </c>
      <c r="EK304">
        <v>41093.5</v>
      </c>
      <c r="EL304">
        <v>46058</v>
      </c>
      <c r="EM304">
        <v>2.03478</v>
      </c>
      <c r="EN304">
        <v>1.99993</v>
      </c>
      <c r="EO304">
        <v>0.0907406</v>
      </c>
      <c r="EP304">
        <v>0</v>
      </c>
      <c r="EQ304">
        <v>25.286</v>
      </c>
      <c r="ER304">
        <v>999.9</v>
      </c>
      <c r="ES304">
        <v>67.5</v>
      </c>
      <c r="ET304">
        <v>27.4</v>
      </c>
      <c r="EU304">
        <v>24.48</v>
      </c>
      <c r="EV304">
        <v>60.7908</v>
      </c>
      <c r="EW304">
        <v>31.5385</v>
      </c>
      <c r="EX304">
        <v>1</v>
      </c>
      <c r="EY304">
        <v>0.294942</v>
      </c>
      <c r="EZ304">
        <v>0.310079</v>
      </c>
      <c r="FA304">
        <v>20.2823</v>
      </c>
      <c r="FB304">
        <v>5.18959</v>
      </c>
      <c r="FC304">
        <v>11.9441</v>
      </c>
      <c r="FD304">
        <v>4.95575</v>
      </c>
      <c r="FE304">
        <v>3.285</v>
      </c>
      <c r="FF304">
        <v>9999</v>
      </c>
      <c r="FG304">
        <v>9999</v>
      </c>
      <c r="FH304">
        <v>9999</v>
      </c>
      <c r="FI304">
        <v>999.9</v>
      </c>
      <c r="FJ304">
        <v>1.86127</v>
      </c>
      <c r="FK304">
        <v>1.86264</v>
      </c>
      <c r="FL304">
        <v>1.86005</v>
      </c>
      <c r="FM304">
        <v>1.85837</v>
      </c>
      <c r="FN304">
        <v>1.86215</v>
      </c>
      <c r="FO304">
        <v>1.85888</v>
      </c>
      <c r="FP304">
        <v>1.85791</v>
      </c>
      <c r="FQ304">
        <v>1.86081</v>
      </c>
      <c r="FR304">
        <v>0</v>
      </c>
      <c r="FS304">
        <v>0</v>
      </c>
      <c r="FT304">
        <v>0</v>
      </c>
      <c r="FU304">
        <v>4.5</v>
      </c>
      <c r="FV304" t="s">
        <v>361</v>
      </c>
      <c r="FW304" t="s">
        <v>362</v>
      </c>
      <c r="FX304" t="s">
        <v>363</v>
      </c>
      <c r="FY304" t="s">
        <v>364</v>
      </c>
      <c r="FZ304" t="s">
        <v>364</v>
      </c>
      <c r="GA304" t="s">
        <v>363</v>
      </c>
      <c r="GB304">
        <v>0</v>
      </c>
      <c r="GC304">
        <v>100</v>
      </c>
      <c r="GD304">
        <v>100</v>
      </c>
      <c r="GE304">
        <v>-0.361</v>
      </c>
      <c r="GF304">
        <v>0.2973</v>
      </c>
      <c r="GG304">
        <v>-1.589593225013521</v>
      </c>
      <c r="GH304">
        <v>0.00192992804097616</v>
      </c>
      <c r="GI304">
        <v>3.244687122451424E-06</v>
      </c>
      <c r="GJ304">
        <v>-2.087531120305573E-09</v>
      </c>
      <c r="GK304">
        <v>0.05776174702018427</v>
      </c>
      <c r="GL304">
        <v>0.005089068596103195</v>
      </c>
      <c r="GM304">
        <v>0.0003257216593697226</v>
      </c>
      <c r="GN304">
        <v>-1.562898368296355E-06</v>
      </c>
      <c r="GO304">
        <v>0</v>
      </c>
      <c r="GP304">
        <v>1257</v>
      </c>
      <c r="GQ304">
        <v>1</v>
      </c>
      <c r="GR304">
        <v>31</v>
      </c>
      <c r="GS304">
        <v>276.9</v>
      </c>
      <c r="GT304">
        <v>276.8</v>
      </c>
      <c r="GU304">
        <v>1.07788</v>
      </c>
      <c r="GV304">
        <v>2.39746</v>
      </c>
      <c r="GW304">
        <v>1.44775</v>
      </c>
      <c r="GX304">
        <v>2.20337</v>
      </c>
      <c r="GY304">
        <v>1.44653</v>
      </c>
      <c r="GZ304">
        <v>2.31812</v>
      </c>
      <c r="HA304">
        <v>33.2216</v>
      </c>
      <c r="HB304">
        <v>14.6574</v>
      </c>
      <c r="HC304">
        <v>18</v>
      </c>
      <c r="HD304">
        <v>532.032</v>
      </c>
      <c r="HE304">
        <v>522.937</v>
      </c>
      <c r="HF304">
        <v>24.9996</v>
      </c>
      <c r="HG304">
        <v>30.7546</v>
      </c>
      <c r="HH304">
        <v>30.0002</v>
      </c>
      <c r="HI304">
        <v>31.1187</v>
      </c>
      <c r="HJ304">
        <v>31.1251</v>
      </c>
      <c r="HK304">
        <v>21.5597</v>
      </c>
      <c r="HL304">
        <v>20.3331</v>
      </c>
      <c r="HM304">
        <v>100</v>
      </c>
      <c r="HN304">
        <v>25</v>
      </c>
      <c r="HO304">
        <v>420</v>
      </c>
      <c r="HP304">
        <v>21.5</v>
      </c>
      <c r="HQ304">
        <v>103.137</v>
      </c>
      <c r="HR304">
        <v>102.016</v>
      </c>
    </row>
    <row r="305" spans="1:226">
      <c r="A305">
        <v>287</v>
      </c>
      <c r="B305">
        <v>1774682940.6</v>
      </c>
      <c r="C305">
        <v>1194.599999904633</v>
      </c>
      <c r="D305" t="s">
        <v>936</v>
      </c>
      <c r="E305" t="s">
        <v>937</v>
      </c>
      <c r="F305">
        <v>5</v>
      </c>
      <c r="I305">
        <v>1774682937.7</v>
      </c>
      <c r="J305">
        <f>(K305)/1000</f>
        <v>0</v>
      </c>
      <c r="K305">
        <f>IF(BF305, AN305, AH305)</f>
        <v>0</v>
      </c>
      <c r="L305">
        <f>IF(BF305, AI305, AG305)</f>
        <v>0</v>
      </c>
      <c r="M305">
        <f>BH305 - IF(AU305&gt;1, L305*BB305*100.0/(AW305), 0)</f>
        <v>0</v>
      </c>
      <c r="N305">
        <f>((T305-J305/2)*M305-L305)/(T305+J305/2)</f>
        <v>0</v>
      </c>
      <c r="O305">
        <f>N305*(BO305+BP305)/1000.0</f>
        <v>0</v>
      </c>
      <c r="P305">
        <f>(BH305 - IF(AU305&gt;1, L305*BB305*100.0/(AW305), 0))*(BO305+BP305)/1000.0</f>
        <v>0</v>
      </c>
      <c r="Q305">
        <f>2.0/((1/S305-1/R305)+SIGN(S305)*SQRT((1/S305-1/R305)*(1/S305-1/R305) + 4*BC305/((BC305+1)*(BC305+1))*(2*1/S305*1/R305-1/R305*1/R305)))</f>
        <v>0</v>
      </c>
      <c r="R305">
        <f>IF(LEFT(BD305,1)&lt;&gt;"0",IF(LEFT(BD305,1)="1",3.0,BE305),$D$5+$E$5*(BV305*BO305/($K$5*1000))+$F$5*(BV305*BO305/($K$5*1000))*MAX(MIN(BB305,$J$5),$I$5)*MAX(MIN(BB305,$J$5),$I$5)+$G$5*MAX(MIN(BB305,$J$5),$I$5)*(BV305*BO305/($K$5*1000))+$H$5*(BV305*BO305/($K$5*1000))*(BV305*BO305/($K$5*1000)))</f>
        <v>0</v>
      </c>
      <c r="S305">
        <f>J305*(1000-(1000*0.61365*exp(17.502*W305/(240.97+W305))/(BO305+BP305)+BJ305)/2)/(1000*0.61365*exp(17.502*W305/(240.97+W305))/(BO305+BP305)-BJ305)</f>
        <v>0</v>
      </c>
      <c r="T305">
        <f>1/((BC305+1)/(Q305/1.6)+1/(R305/1.37)) + BC305/((BC305+1)/(Q305/1.6) + BC305/(R305/1.37))</f>
        <v>0</v>
      </c>
      <c r="U305">
        <f>(AX305*BA305)</f>
        <v>0</v>
      </c>
      <c r="V305">
        <f>(BQ305+(U305+2*0.95*5.67E-8*(((BQ305+$B$9)+273)^4-(BQ305+273)^4)-44100*J305)/(1.84*29.3*R305+8*0.95*5.67E-8*(BQ305+273)^3))</f>
        <v>0</v>
      </c>
      <c r="W305">
        <f>($C$9*BR305+$D$9*BS305+$E$9*V305)</f>
        <v>0</v>
      </c>
      <c r="X305">
        <f>0.61365*exp(17.502*W305/(240.97+W305))</f>
        <v>0</v>
      </c>
      <c r="Y305">
        <f>(Z305/AA305*100)</f>
        <v>0</v>
      </c>
      <c r="Z305">
        <f>BJ305*(BO305+BP305)/1000</f>
        <v>0</v>
      </c>
      <c r="AA305">
        <f>0.61365*exp(17.502*BQ305/(240.97+BQ305))</f>
        <v>0</v>
      </c>
      <c r="AB305">
        <f>(X305-BJ305*(BO305+BP305)/1000)</f>
        <v>0</v>
      </c>
      <c r="AC305">
        <f>(-J305*44100)</f>
        <v>0</v>
      </c>
      <c r="AD305">
        <f>2*29.3*R305*0.92*(BQ305-W305)</f>
        <v>0</v>
      </c>
      <c r="AE305">
        <f>2*0.95*5.67E-8*(((BQ305+$B$9)+273)^4-(W305+273)^4)</f>
        <v>0</v>
      </c>
      <c r="AF305">
        <f>U305+AE305+AC305+AD305</f>
        <v>0</v>
      </c>
      <c r="AG305">
        <f>BN305*AU305*(BI305-BH305*(1000-AU305*BK305)/(1000-AU305*BJ305))/(100*BB305)</f>
        <v>0</v>
      </c>
      <c r="AH305">
        <f>1000*BN305*AU305*(BJ305-BK305)/(100*BB305*(1000-AU305*BJ305))</f>
        <v>0</v>
      </c>
      <c r="AI305">
        <f>(AJ305 - AK305 - BO305*1E3/(8.314*(BQ305+273.15)) * AM305/BN305 * AL305) * BN305/(100*BB305) * (1000 - BK305)/1000</f>
        <v>0</v>
      </c>
      <c r="AJ305">
        <v>429.1919500635913</v>
      </c>
      <c r="AK305">
        <v>428.8050484848484</v>
      </c>
      <c r="AL305">
        <v>-4.543726256808594E-06</v>
      </c>
      <c r="AM305">
        <v>61.35787655002243</v>
      </c>
      <c r="AN305">
        <f>(AP305 - AO305 + BO305*1E3/(8.314*(BQ305+273.15)) * AR305/BN305 * AQ305) * BN305/(100*BB305) * 1000/(1000 - AP305)</f>
        <v>0</v>
      </c>
      <c r="AO305">
        <v>21.5217395664664</v>
      </c>
      <c r="AP305">
        <v>21.50477832167833</v>
      </c>
      <c r="AQ305">
        <v>1.245014010558633E-06</v>
      </c>
      <c r="AR305">
        <v>91.88205700752289</v>
      </c>
      <c r="AS305">
        <v>0</v>
      </c>
      <c r="AT305">
        <v>0</v>
      </c>
      <c r="AU305">
        <f>IF(AS305*$H$15&gt;=AW305,1.0,(AW305/(AW305-AS305*$H$15)))</f>
        <v>0</v>
      </c>
      <c r="AV305">
        <f>(AU305-1)*100</f>
        <v>0</v>
      </c>
      <c r="AW305">
        <f>MAX(0,($B$15+$C$15*BV305)/(1+$D$15*BV305)*BO305/(BQ305+273)*$E$15)</f>
        <v>0</v>
      </c>
      <c r="AX305">
        <f>$B$13*BW305+$C$13*BX305+$F$13*CI305*(1-CL305)</f>
        <v>0</v>
      </c>
      <c r="AY305">
        <f>AX305*AZ305</f>
        <v>0</v>
      </c>
      <c r="AZ305">
        <f>($B$13*$D$11+$C$13*$D$11+$F$13*((CV305+CN305)/MAX(CV305+CN305+CW305, 0.1)*$I$11+CW305/MAX(CV305+CN305+CW305, 0.1)*$J$11))/($B$13+$C$13+$F$13)</f>
        <v>0</v>
      </c>
      <c r="BA305">
        <f>($B$13*$K$11+$C$13*$K$11+$F$13*((CV305+CN305)/MAX(CV305+CN305+CW305, 0.1)*$P$11+CW305/MAX(CV305+CN305+CW305, 0.1)*$Q$11))/($B$13+$C$13+$F$13)</f>
        <v>0</v>
      </c>
      <c r="BB305">
        <v>6</v>
      </c>
      <c r="BC305">
        <v>0.5</v>
      </c>
      <c r="BD305" t="s">
        <v>358</v>
      </c>
      <c r="BE305">
        <v>2</v>
      </c>
      <c r="BF305" t="b">
        <v>1</v>
      </c>
      <c r="BG305">
        <v>1774682937.7</v>
      </c>
      <c r="BH305">
        <v>419.5916</v>
      </c>
      <c r="BI305">
        <v>419.9787</v>
      </c>
      <c r="BJ305">
        <v>21.50448</v>
      </c>
      <c r="BK305">
        <v>21.52209</v>
      </c>
      <c r="BL305">
        <v>419.9531000000001</v>
      </c>
      <c r="BM305">
        <v>21.2072</v>
      </c>
      <c r="BN305">
        <v>500.0321</v>
      </c>
      <c r="BO305">
        <v>101.0236</v>
      </c>
      <c r="BP305">
        <v>0.10009782</v>
      </c>
      <c r="BQ305">
        <v>26.27232</v>
      </c>
      <c r="BR305">
        <v>26.76835</v>
      </c>
      <c r="BS305">
        <v>999.9</v>
      </c>
      <c r="BT305">
        <v>0</v>
      </c>
      <c r="BU305">
        <v>0</v>
      </c>
      <c r="BV305">
        <v>9987.691999999999</v>
      </c>
      <c r="BW305">
        <v>0</v>
      </c>
      <c r="BX305">
        <v>0.3833920000000001</v>
      </c>
      <c r="BY305">
        <v>-0.3870574</v>
      </c>
      <c r="BZ305">
        <v>428.8131</v>
      </c>
      <c r="CA305">
        <v>429.2162999999999</v>
      </c>
      <c r="CB305">
        <v>-0.01762334</v>
      </c>
      <c r="CC305">
        <v>419.9787</v>
      </c>
      <c r="CD305">
        <v>21.52209</v>
      </c>
      <c r="CE305">
        <v>2.172461</v>
      </c>
      <c r="CF305">
        <v>2.17424</v>
      </c>
      <c r="CG305">
        <v>18.76067</v>
      </c>
      <c r="CH305">
        <v>18.77377</v>
      </c>
      <c r="CI305">
        <v>849.9973</v>
      </c>
      <c r="CJ305">
        <v>0</v>
      </c>
      <c r="CK305">
        <v>1</v>
      </c>
      <c r="CL305">
        <v>0</v>
      </c>
      <c r="CM305">
        <v>1.61595</v>
      </c>
      <c r="CN305">
        <v>0</v>
      </c>
      <c r="CO305">
        <v>46.0278</v>
      </c>
      <c r="CP305">
        <v>4348.303000000001</v>
      </c>
      <c r="CQ305">
        <v>35.687</v>
      </c>
      <c r="CR305">
        <v>38.125</v>
      </c>
      <c r="CS305">
        <v>36.937</v>
      </c>
      <c r="CT305">
        <v>36.812</v>
      </c>
      <c r="CU305">
        <v>36.187</v>
      </c>
      <c r="CV305">
        <v>0</v>
      </c>
      <c r="CW305">
        <v>849.9950000000001</v>
      </c>
      <c r="CX305">
        <v>0</v>
      </c>
      <c r="CY305">
        <v>1774682939</v>
      </c>
      <c r="CZ305">
        <v>0</v>
      </c>
      <c r="DA305">
        <v>1774666326.5</v>
      </c>
      <c r="DB305" t="s">
        <v>359</v>
      </c>
      <c r="DC305">
        <v>1774666322</v>
      </c>
      <c r="DD305">
        <v>1774666326.5</v>
      </c>
      <c r="DE305">
        <v>2</v>
      </c>
      <c r="DF305">
        <v>0.343</v>
      </c>
      <c r="DG305">
        <v>-0.026</v>
      </c>
      <c r="DH305">
        <v>-0.36</v>
      </c>
      <c r="DI305">
        <v>0.298</v>
      </c>
      <c r="DJ305">
        <v>420</v>
      </c>
      <c r="DK305">
        <v>22</v>
      </c>
      <c r="DL305">
        <v>0.17</v>
      </c>
      <c r="DM305">
        <v>0.02</v>
      </c>
      <c r="DN305">
        <v>-0.3782631707317073</v>
      </c>
      <c r="DO305">
        <v>-0.008278061332023039</v>
      </c>
      <c r="DP305">
        <v>0.03438254377633839</v>
      </c>
      <c r="DQ305">
        <v>1</v>
      </c>
      <c r="DR305">
        <v>-0.01831631219512195</v>
      </c>
      <c r="DS305">
        <v>0.005556720610518505</v>
      </c>
      <c r="DT305">
        <v>0.0007410339198303167</v>
      </c>
      <c r="DU305">
        <v>1</v>
      </c>
      <c r="DV305">
        <v>2</v>
      </c>
      <c r="DW305">
        <v>2</v>
      </c>
      <c r="DX305" t="s">
        <v>360</v>
      </c>
      <c r="DY305">
        <v>3.13045</v>
      </c>
      <c r="DZ305">
        <v>2.8064</v>
      </c>
      <c r="EA305">
        <v>0.0997425</v>
      </c>
      <c r="EB305">
        <v>0.099466</v>
      </c>
      <c r="EC305">
        <v>0.105855</v>
      </c>
      <c r="ED305">
        <v>0.105605</v>
      </c>
      <c r="EE305">
        <v>21147.6</v>
      </c>
      <c r="EF305">
        <v>27417.2</v>
      </c>
      <c r="EG305">
        <v>26445.5</v>
      </c>
      <c r="EH305">
        <v>32998.2</v>
      </c>
      <c r="EI305">
        <v>34927.1</v>
      </c>
      <c r="EJ305">
        <v>40307.6</v>
      </c>
      <c r="EK305">
        <v>41093.3</v>
      </c>
      <c r="EL305">
        <v>46057.6</v>
      </c>
      <c r="EM305">
        <v>2.03457</v>
      </c>
      <c r="EN305">
        <v>1.99982</v>
      </c>
      <c r="EO305">
        <v>0.0902936</v>
      </c>
      <c r="EP305">
        <v>0</v>
      </c>
      <c r="EQ305">
        <v>25.2834</v>
      </c>
      <c r="ER305">
        <v>999.9</v>
      </c>
      <c r="ES305">
        <v>67.5</v>
      </c>
      <c r="ET305">
        <v>27.4</v>
      </c>
      <c r="EU305">
        <v>24.484</v>
      </c>
      <c r="EV305">
        <v>60.8408</v>
      </c>
      <c r="EW305">
        <v>31.5986</v>
      </c>
      <c r="EX305">
        <v>1</v>
      </c>
      <c r="EY305">
        <v>0.294809</v>
      </c>
      <c r="EZ305">
        <v>0.309472</v>
      </c>
      <c r="FA305">
        <v>20.2824</v>
      </c>
      <c r="FB305">
        <v>5.19093</v>
      </c>
      <c r="FC305">
        <v>11.9441</v>
      </c>
      <c r="FD305">
        <v>4.95575</v>
      </c>
      <c r="FE305">
        <v>3.285</v>
      </c>
      <c r="FF305">
        <v>9999</v>
      </c>
      <c r="FG305">
        <v>9999</v>
      </c>
      <c r="FH305">
        <v>9999</v>
      </c>
      <c r="FI305">
        <v>999.9</v>
      </c>
      <c r="FJ305">
        <v>1.86127</v>
      </c>
      <c r="FK305">
        <v>1.86264</v>
      </c>
      <c r="FL305">
        <v>1.86005</v>
      </c>
      <c r="FM305">
        <v>1.85837</v>
      </c>
      <c r="FN305">
        <v>1.86216</v>
      </c>
      <c r="FO305">
        <v>1.85889</v>
      </c>
      <c r="FP305">
        <v>1.85791</v>
      </c>
      <c r="FQ305">
        <v>1.86081</v>
      </c>
      <c r="FR305">
        <v>0</v>
      </c>
      <c r="FS305">
        <v>0</v>
      </c>
      <c r="FT305">
        <v>0</v>
      </c>
      <c r="FU305">
        <v>4.5</v>
      </c>
      <c r="FV305" t="s">
        <v>361</v>
      </c>
      <c r="FW305" t="s">
        <v>362</v>
      </c>
      <c r="FX305" t="s">
        <v>363</v>
      </c>
      <c r="FY305" t="s">
        <v>364</v>
      </c>
      <c r="FZ305" t="s">
        <v>364</v>
      </c>
      <c r="GA305" t="s">
        <v>363</v>
      </c>
      <c r="GB305">
        <v>0</v>
      </c>
      <c r="GC305">
        <v>100</v>
      </c>
      <c r="GD305">
        <v>100</v>
      </c>
      <c r="GE305">
        <v>-0.362</v>
      </c>
      <c r="GF305">
        <v>0.2973</v>
      </c>
      <c r="GG305">
        <v>-1.589593225013521</v>
      </c>
      <c r="GH305">
        <v>0.00192992804097616</v>
      </c>
      <c r="GI305">
        <v>3.244687122451424E-06</v>
      </c>
      <c r="GJ305">
        <v>-2.087531120305573E-09</v>
      </c>
      <c r="GK305">
        <v>0.05776174702018427</v>
      </c>
      <c r="GL305">
        <v>0.005089068596103195</v>
      </c>
      <c r="GM305">
        <v>0.0003257216593697226</v>
      </c>
      <c r="GN305">
        <v>-1.562898368296355E-06</v>
      </c>
      <c r="GO305">
        <v>0</v>
      </c>
      <c r="GP305">
        <v>1257</v>
      </c>
      <c r="GQ305">
        <v>1</v>
      </c>
      <c r="GR305">
        <v>31</v>
      </c>
      <c r="GS305">
        <v>277</v>
      </c>
      <c r="GT305">
        <v>276.9</v>
      </c>
      <c r="GU305">
        <v>1.07788</v>
      </c>
      <c r="GV305">
        <v>2.39624</v>
      </c>
      <c r="GW305">
        <v>1.44775</v>
      </c>
      <c r="GX305">
        <v>2.20215</v>
      </c>
      <c r="GY305">
        <v>1.44653</v>
      </c>
      <c r="GZ305">
        <v>2.33154</v>
      </c>
      <c r="HA305">
        <v>33.2216</v>
      </c>
      <c r="HB305">
        <v>14.6661</v>
      </c>
      <c r="HC305">
        <v>18</v>
      </c>
      <c r="HD305">
        <v>531.905</v>
      </c>
      <c r="HE305">
        <v>522.87</v>
      </c>
      <c r="HF305">
        <v>24.9997</v>
      </c>
      <c r="HG305">
        <v>30.7546</v>
      </c>
      <c r="HH305">
        <v>30.0001</v>
      </c>
      <c r="HI305">
        <v>31.1187</v>
      </c>
      <c r="HJ305">
        <v>31.1251</v>
      </c>
      <c r="HK305">
        <v>21.5583</v>
      </c>
      <c r="HL305">
        <v>20.3331</v>
      </c>
      <c r="HM305">
        <v>100</v>
      </c>
      <c r="HN305">
        <v>25</v>
      </c>
      <c r="HO305">
        <v>420</v>
      </c>
      <c r="HP305">
        <v>21.5</v>
      </c>
      <c r="HQ305">
        <v>103.137</v>
      </c>
      <c r="HR305">
        <v>102.015</v>
      </c>
    </row>
    <row r="306" spans="1:226">
      <c r="A306">
        <v>288</v>
      </c>
      <c r="B306">
        <v>1774682944.6</v>
      </c>
      <c r="C306">
        <v>1198.599999904633</v>
      </c>
      <c r="D306" t="s">
        <v>938</v>
      </c>
      <c r="E306" t="s">
        <v>939</v>
      </c>
      <c r="F306">
        <v>5</v>
      </c>
      <c r="I306">
        <v>1774682941.7</v>
      </c>
      <c r="J306">
        <f>(K306)/1000</f>
        <v>0</v>
      </c>
      <c r="K306">
        <f>IF(BF306, AN306, AH306)</f>
        <v>0</v>
      </c>
      <c r="L306">
        <f>IF(BF306, AI306, AG306)</f>
        <v>0</v>
      </c>
      <c r="M306">
        <f>BH306 - IF(AU306&gt;1, L306*BB306*100.0/(AW306), 0)</f>
        <v>0</v>
      </c>
      <c r="N306">
        <f>((T306-J306/2)*M306-L306)/(T306+J306/2)</f>
        <v>0</v>
      </c>
      <c r="O306">
        <f>N306*(BO306+BP306)/1000.0</f>
        <v>0</v>
      </c>
      <c r="P306">
        <f>(BH306 - IF(AU306&gt;1, L306*BB306*100.0/(AW306), 0))*(BO306+BP306)/1000.0</f>
        <v>0</v>
      </c>
      <c r="Q306">
        <f>2.0/((1/S306-1/R306)+SIGN(S306)*SQRT((1/S306-1/R306)*(1/S306-1/R306) + 4*BC306/((BC306+1)*(BC306+1))*(2*1/S306*1/R306-1/R306*1/R306)))</f>
        <v>0</v>
      </c>
      <c r="R306">
        <f>IF(LEFT(BD306,1)&lt;&gt;"0",IF(LEFT(BD306,1)="1",3.0,BE306),$D$5+$E$5*(BV306*BO306/($K$5*1000))+$F$5*(BV306*BO306/($K$5*1000))*MAX(MIN(BB306,$J$5),$I$5)*MAX(MIN(BB306,$J$5),$I$5)+$G$5*MAX(MIN(BB306,$J$5),$I$5)*(BV306*BO306/($K$5*1000))+$H$5*(BV306*BO306/($K$5*1000))*(BV306*BO306/($K$5*1000)))</f>
        <v>0</v>
      </c>
      <c r="S306">
        <f>J306*(1000-(1000*0.61365*exp(17.502*W306/(240.97+W306))/(BO306+BP306)+BJ306)/2)/(1000*0.61365*exp(17.502*W306/(240.97+W306))/(BO306+BP306)-BJ306)</f>
        <v>0</v>
      </c>
      <c r="T306">
        <f>1/((BC306+1)/(Q306/1.6)+1/(R306/1.37)) + BC306/((BC306+1)/(Q306/1.6) + BC306/(R306/1.37))</f>
        <v>0</v>
      </c>
      <c r="U306">
        <f>(AX306*BA306)</f>
        <v>0</v>
      </c>
      <c r="V306">
        <f>(BQ306+(U306+2*0.95*5.67E-8*(((BQ306+$B$9)+273)^4-(BQ306+273)^4)-44100*J306)/(1.84*29.3*R306+8*0.95*5.67E-8*(BQ306+273)^3))</f>
        <v>0</v>
      </c>
      <c r="W306">
        <f>($C$9*BR306+$D$9*BS306+$E$9*V306)</f>
        <v>0</v>
      </c>
      <c r="X306">
        <f>0.61365*exp(17.502*W306/(240.97+W306))</f>
        <v>0</v>
      </c>
      <c r="Y306">
        <f>(Z306/AA306*100)</f>
        <v>0</v>
      </c>
      <c r="Z306">
        <f>BJ306*(BO306+BP306)/1000</f>
        <v>0</v>
      </c>
      <c r="AA306">
        <f>0.61365*exp(17.502*BQ306/(240.97+BQ306))</f>
        <v>0</v>
      </c>
      <c r="AB306">
        <f>(X306-BJ306*(BO306+BP306)/1000)</f>
        <v>0</v>
      </c>
      <c r="AC306">
        <f>(-J306*44100)</f>
        <v>0</v>
      </c>
      <c r="AD306">
        <f>2*29.3*R306*0.92*(BQ306-W306)</f>
        <v>0</v>
      </c>
      <c r="AE306">
        <f>2*0.95*5.67E-8*(((BQ306+$B$9)+273)^4-(W306+273)^4)</f>
        <v>0</v>
      </c>
      <c r="AF306">
        <f>U306+AE306+AC306+AD306</f>
        <v>0</v>
      </c>
      <c r="AG306">
        <f>BN306*AU306*(BI306-BH306*(1000-AU306*BK306)/(1000-AU306*BJ306))/(100*BB306)</f>
        <v>0</v>
      </c>
      <c r="AH306">
        <f>1000*BN306*AU306*(BJ306-BK306)/(100*BB306*(1000-AU306*BJ306))</f>
        <v>0</v>
      </c>
      <c r="AI306">
        <f>(AJ306 - AK306 - BO306*1E3/(8.314*(BQ306+273.15)) * AM306/BN306 * AL306) * BN306/(100*BB306) * (1000 - BK306)/1000</f>
        <v>0</v>
      </c>
      <c r="AJ306">
        <v>429.2804342145275</v>
      </c>
      <c r="AK306">
        <v>428.825903030303</v>
      </c>
      <c r="AL306">
        <v>6.601244255271016E-06</v>
      </c>
      <c r="AM306">
        <v>61.35787655002243</v>
      </c>
      <c r="AN306">
        <f>(AP306 - AO306 + BO306*1E3/(8.314*(BQ306+273.15)) * AR306/BN306 * AQ306) * BN306/(100*BB306) * 1000/(1000 - AP306)</f>
        <v>0</v>
      </c>
      <c r="AO306">
        <v>21.52261548561179</v>
      </c>
      <c r="AP306">
        <v>21.50339510489512</v>
      </c>
      <c r="AQ306">
        <v>-1.010020294582041E-06</v>
      </c>
      <c r="AR306">
        <v>91.88205700752289</v>
      </c>
      <c r="AS306">
        <v>0</v>
      </c>
      <c r="AT306">
        <v>0</v>
      </c>
      <c r="AU306">
        <f>IF(AS306*$H$15&gt;=AW306,1.0,(AW306/(AW306-AS306*$H$15)))</f>
        <v>0</v>
      </c>
      <c r="AV306">
        <f>(AU306-1)*100</f>
        <v>0</v>
      </c>
      <c r="AW306">
        <f>MAX(0,($B$15+$C$15*BV306)/(1+$D$15*BV306)*BO306/(BQ306+273)*$E$15)</f>
        <v>0</v>
      </c>
      <c r="AX306">
        <f>$B$13*BW306+$C$13*BX306+$F$13*CI306*(1-CL306)</f>
        <v>0</v>
      </c>
      <c r="AY306">
        <f>AX306*AZ306</f>
        <v>0</v>
      </c>
      <c r="AZ306">
        <f>($B$13*$D$11+$C$13*$D$11+$F$13*((CV306+CN306)/MAX(CV306+CN306+CW306, 0.1)*$I$11+CW306/MAX(CV306+CN306+CW306, 0.1)*$J$11))/($B$13+$C$13+$F$13)</f>
        <v>0</v>
      </c>
      <c r="BA306">
        <f>($B$13*$K$11+$C$13*$K$11+$F$13*((CV306+CN306)/MAX(CV306+CN306+CW306, 0.1)*$P$11+CW306/MAX(CV306+CN306+CW306, 0.1)*$Q$11))/($B$13+$C$13+$F$13)</f>
        <v>0</v>
      </c>
      <c r="BB306">
        <v>6</v>
      </c>
      <c r="BC306">
        <v>0.5</v>
      </c>
      <c r="BD306" t="s">
        <v>358</v>
      </c>
      <c r="BE306">
        <v>2</v>
      </c>
      <c r="BF306" t="b">
        <v>1</v>
      </c>
      <c r="BG306">
        <v>1774682941.7</v>
      </c>
      <c r="BH306">
        <v>419.5995</v>
      </c>
      <c r="BI306">
        <v>420.0163000000001</v>
      </c>
      <c r="BJ306">
        <v>21.504</v>
      </c>
      <c r="BK306">
        <v>21.52226</v>
      </c>
      <c r="BL306">
        <v>419.9610000000001</v>
      </c>
      <c r="BM306">
        <v>21.20673</v>
      </c>
      <c r="BN306">
        <v>499.9677</v>
      </c>
      <c r="BO306">
        <v>101.0236</v>
      </c>
      <c r="BP306">
        <v>0.09982759999999999</v>
      </c>
      <c r="BQ306">
        <v>26.27085</v>
      </c>
      <c r="BR306">
        <v>26.76575</v>
      </c>
      <c r="BS306">
        <v>999.9</v>
      </c>
      <c r="BT306">
        <v>0</v>
      </c>
      <c r="BU306">
        <v>0</v>
      </c>
      <c r="BV306">
        <v>10006.249</v>
      </c>
      <c r="BW306">
        <v>0</v>
      </c>
      <c r="BX306">
        <v>0.3833920000000001</v>
      </c>
      <c r="BY306">
        <v>-0.4168457</v>
      </c>
      <c r="BZ306">
        <v>428.8208</v>
      </c>
      <c r="CA306">
        <v>429.2548</v>
      </c>
      <c r="CB306">
        <v>-0.01825867</v>
      </c>
      <c r="CC306">
        <v>420.0163000000001</v>
      </c>
      <c r="CD306">
        <v>21.52226</v>
      </c>
      <c r="CE306">
        <v>2.172416</v>
      </c>
      <c r="CF306">
        <v>2.17426</v>
      </c>
      <c r="CG306">
        <v>18.76034</v>
      </c>
      <c r="CH306">
        <v>18.77391</v>
      </c>
      <c r="CI306">
        <v>849.9972</v>
      </c>
      <c r="CJ306">
        <v>0</v>
      </c>
      <c r="CK306">
        <v>1</v>
      </c>
      <c r="CL306">
        <v>0</v>
      </c>
      <c r="CM306">
        <v>1.94048</v>
      </c>
      <c r="CN306">
        <v>0</v>
      </c>
      <c r="CO306">
        <v>45.86994</v>
      </c>
      <c r="CP306">
        <v>4348.302</v>
      </c>
      <c r="CQ306">
        <v>35.687</v>
      </c>
      <c r="CR306">
        <v>38.1187</v>
      </c>
      <c r="CS306">
        <v>36.937</v>
      </c>
      <c r="CT306">
        <v>36.812</v>
      </c>
      <c r="CU306">
        <v>36.187</v>
      </c>
      <c r="CV306">
        <v>0</v>
      </c>
      <c r="CW306">
        <v>849.9959999999999</v>
      </c>
      <c r="CX306">
        <v>0</v>
      </c>
      <c r="CY306">
        <v>1774682943.2</v>
      </c>
      <c r="CZ306">
        <v>0</v>
      </c>
      <c r="DA306">
        <v>1774666326.5</v>
      </c>
      <c r="DB306" t="s">
        <v>359</v>
      </c>
      <c r="DC306">
        <v>1774666322</v>
      </c>
      <c r="DD306">
        <v>1774666326.5</v>
      </c>
      <c r="DE306">
        <v>2</v>
      </c>
      <c r="DF306">
        <v>0.343</v>
      </c>
      <c r="DG306">
        <v>-0.026</v>
      </c>
      <c r="DH306">
        <v>-0.36</v>
      </c>
      <c r="DI306">
        <v>0.298</v>
      </c>
      <c r="DJ306">
        <v>420</v>
      </c>
      <c r="DK306">
        <v>22</v>
      </c>
      <c r="DL306">
        <v>0.17</v>
      </c>
      <c r="DM306">
        <v>0.02</v>
      </c>
      <c r="DN306">
        <v>-0.3909927317073171</v>
      </c>
      <c r="DO306">
        <v>-0.04860058536585406</v>
      </c>
      <c r="DP306">
        <v>0.03863491259875431</v>
      </c>
      <c r="DQ306">
        <v>1</v>
      </c>
      <c r="DR306">
        <v>-0.0182299243902439</v>
      </c>
      <c r="DS306">
        <v>0.003255852961672448</v>
      </c>
      <c r="DT306">
        <v>0.0006975783427566863</v>
      </c>
      <c r="DU306">
        <v>1</v>
      </c>
      <c r="DV306">
        <v>2</v>
      </c>
      <c r="DW306">
        <v>2</v>
      </c>
      <c r="DX306" t="s">
        <v>360</v>
      </c>
      <c r="DY306">
        <v>3.13032</v>
      </c>
      <c r="DZ306">
        <v>2.8063</v>
      </c>
      <c r="EA306">
        <v>0.0997478</v>
      </c>
      <c r="EB306">
        <v>0.0994575</v>
      </c>
      <c r="EC306">
        <v>0.105852</v>
      </c>
      <c r="ED306">
        <v>0.105607</v>
      </c>
      <c r="EE306">
        <v>21147.6</v>
      </c>
      <c r="EF306">
        <v>27417.2</v>
      </c>
      <c r="EG306">
        <v>26445.6</v>
      </c>
      <c r="EH306">
        <v>32998</v>
      </c>
      <c r="EI306">
        <v>34927.5</v>
      </c>
      <c r="EJ306">
        <v>40307.3</v>
      </c>
      <c r="EK306">
        <v>41093.5</v>
      </c>
      <c r="EL306">
        <v>46057.3</v>
      </c>
      <c r="EM306">
        <v>2.0346</v>
      </c>
      <c r="EN306">
        <v>1.99987</v>
      </c>
      <c r="EO306">
        <v>0.0907406</v>
      </c>
      <c r="EP306">
        <v>0</v>
      </c>
      <c r="EQ306">
        <v>25.2813</v>
      </c>
      <c r="ER306">
        <v>999.9</v>
      </c>
      <c r="ES306">
        <v>67.5</v>
      </c>
      <c r="ET306">
        <v>27.4</v>
      </c>
      <c r="EU306">
        <v>24.4819</v>
      </c>
      <c r="EV306">
        <v>60.9508</v>
      </c>
      <c r="EW306">
        <v>31.7228</v>
      </c>
      <c r="EX306">
        <v>1</v>
      </c>
      <c r="EY306">
        <v>0.295033</v>
      </c>
      <c r="EZ306">
        <v>0.30787</v>
      </c>
      <c r="FA306">
        <v>20.2825</v>
      </c>
      <c r="FB306">
        <v>5.18989</v>
      </c>
      <c r="FC306">
        <v>11.9441</v>
      </c>
      <c r="FD306">
        <v>4.95575</v>
      </c>
      <c r="FE306">
        <v>3.285</v>
      </c>
      <c r="FF306">
        <v>9999</v>
      </c>
      <c r="FG306">
        <v>9999</v>
      </c>
      <c r="FH306">
        <v>9999</v>
      </c>
      <c r="FI306">
        <v>999.9</v>
      </c>
      <c r="FJ306">
        <v>1.86127</v>
      </c>
      <c r="FK306">
        <v>1.86264</v>
      </c>
      <c r="FL306">
        <v>1.86005</v>
      </c>
      <c r="FM306">
        <v>1.85837</v>
      </c>
      <c r="FN306">
        <v>1.86214</v>
      </c>
      <c r="FO306">
        <v>1.85889</v>
      </c>
      <c r="FP306">
        <v>1.85791</v>
      </c>
      <c r="FQ306">
        <v>1.86081</v>
      </c>
      <c r="FR306">
        <v>0</v>
      </c>
      <c r="FS306">
        <v>0</v>
      </c>
      <c r="FT306">
        <v>0</v>
      </c>
      <c r="FU306">
        <v>4.5</v>
      </c>
      <c r="FV306" t="s">
        <v>361</v>
      </c>
      <c r="FW306" t="s">
        <v>362</v>
      </c>
      <c r="FX306" t="s">
        <v>363</v>
      </c>
      <c r="FY306" t="s">
        <v>364</v>
      </c>
      <c r="FZ306" t="s">
        <v>364</v>
      </c>
      <c r="GA306" t="s">
        <v>363</v>
      </c>
      <c r="GB306">
        <v>0</v>
      </c>
      <c r="GC306">
        <v>100</v>
      </c>
      <c r="GD306">
        <v>100</v>
      </c>
      <c r="GE306">
        <v>-0.361</v>
      </c>
      <c r="GF306">
        <v>0.2972</v>
      </c>
      <c r="GG306">
        <v>-1.589593225013521</v>
      </c>
      <c r="GH306">
        <v>0.00192992804097616</v>
      </c>
      <c r="GI306">
        <v>3.244687122451424E-06</v>
      </c>
      <c r="GJ306">
        <v>-2.087531120305573E-09</v>
      </c>
      <c r="GK306">
        <v>0.05776174702018427</v>
      </c>
      <c r="GL306">
        <v>0.005089068596103195</v>
      </c>
      <c r="GM306">
        <v>0.0003257216593697226</v>
      </c>
      <c r="GN306">
        <v>-1.562898368296355E-06</v>
      </c>
      <c r="GO306">
        <v>0</v>
      </c>
      <c r="GP306">
        <v>1257</v>
      </c>
      <c r="GQ306">
        <v>1</v>
      </c>
      <c r="GR306">
        <v>31</v>
      </c>
      <c r="GS306">
        <v>277</v>
      </c>
      <c r="GT306">
        <v>277</v>
      </c>
      <c r="GU306">
        <v>1.07788</v>
      </c>
      <c r="GV306">
        <v>2.39136</v>
      </c>
      <c r="GW306">
        <v>1.44775</v>
      </c>
      <c r="GX306">
        <v>2.20337</v>
      </c>
      <c r="GY306">
        <v>1.44653</v>
      </c>
      <c r="GZ306">
        <v>2.35596</v>
      </c>
      <c r="HA306">
        <v>33.2216</v>
      </c>
      <c r="HB306">
        <v>14.6661</v>
      </c>
      <c r="HC306">
        <v>18</v>
      </c>
      <c r="HD306">
        <v>531.921</v>
      </c>
      <c r="HE306">
        <v>522.904</v>
      </c>
      <c r="HF306">
        <v>24.9996</v>
      </c>
      <c r="HG306">
        <v>30.7546</v>
      </c>
      <c r="HH306">
        <v>30</v>
      </c>
      <c r="HI306">
        <v>31.1187</v>
      </c>
      <c r="HJ306">
        <v>31.1251</v>
      </c>
      <c r="HK306">
        <v>21.5598</v>
      </c>
      <c r="HL306">
        <v>20.3331</v>
      </c>
      <c r="HM306">
        <v>100</v>
      </c>
      <c r="HN306">
        <v>25</v>
      </c>
      <c r="HO306">
        <v>420</v>
      </c>
      <c r="HP306">
        <v>21.5</v>
      </c>
      <c r="HQ306">
        <v>103.137</v>
      </c>
      <c r="HR306">
        <v>102.015</v>
      </c>
    </row>
    <row r="307" spans="1:226">
      <c r="A307">
        <v>289</v>
      </c>
      <c r="B307">
        <v>1774682948.6</v>
      </c>
      <c r="C307">
        <v>1202.599999904633</v>
      </c>
      <c r="D307" t="s">
        <v>940</v>
      </c>
      <c r="E307" t="s">
        <v>941</v>
      </c>
      <c r="F307">
        <v>5</v>
      </c>
      <c r="I307">
        <v>1774682945.7</v>
      </c>
      <c r="J307">
        <f>(K307)/1000</f>
        <v>0</v>
      </c>
      <c r="K307">
        <f>IF(BF307, AN307, AH307)</f>
        <v>0</v>
      </c>
      <c r="L307">
        <f>IF(BF307, AI307, AG307)</f>
        <v>0</v>
      </c>
      <c r="M307">
        <f>BH307 - IF(AU307&gt;1, L307*BB307*100.0/(AW307), 0)</f>
        <v>0</v>
      </c>
      <c r="N307">
        <f>((T307-J307/2)*M307-L307)/(T307+J307/2)</f>
        <v>0</v>
      </c>
      <c r="O307">
        <f>N307*(BO307+BP307)/1000.0</f>
        <v>0</v>
      </c>
      <c r="P307">
        <f>(BH307 - IF(AU307&gt;1, L307*BB307*100.0/(AW307), 0))*(BO307+BP307)/1000.0</f>
        <v>0</v>
      </c>
      <c r="Q307">
        <f>2.0/((1/S307-1/R307)+SIGN(S307)*SQRT((1/S307-1/R307)*(1/S307-1/R307) + 4*BC307/((BC307+1)*(BC307+1))*(2*1/S307*1/R307-1/R307*1/R307)))</f>
        <v>0</v>
      </c>
      <c r="R307">
        <f>IF(LEFT(BD307,1)&lt;&gt;"0",IF(LEFT(BD307,1)="1",3.0,BE307),$D$5+$E$5*(BV307*BO307/($K$5*1000))+$F$5*(BV307*BO307/($K$5*1000))*MAX(MIN(BB307,$J$5),$I$5)*MAX(MIN(BB307,$J$5),$I$5)+$G$5*MAX(MIN(BB307,$J$5),$I$5)*(BV307*BO307/($K$5*1000))+$H$5*(BV307*BO307/($K$5*1000))*(BV307*BO307/($K$5*1000)))</f>
        <v>0</v>
      </c>
      <c r="S307">
        <f>J307*(1000-(1000*0.61365*exp(17.502*W307/(240.97+W307))/(BO307+BP307)+BJ307)/2)/(1000*0.61365*exp(17.502*W307/(240.97+W307))/(BO307+BP307)-BJ307)</f>
        <v>0</v>
      </c>
      <c r="T307">
        <f>1/((BC307+1)/(Q307/1.6)+1/(R307/1.37)) + BC307/((BC307+1)/(Q307/1.6) + BC307/(R307/1.37))</f>
        <v>0</v>
      </c>
      <c r="U307">
        <f>(AX307*BA307)</f>
        <v>0</v>
      </c>
      <c r="V307">
        <f>(BQ307+(U307+2*0.95*5.67E-8*(((BQ307+$B$9)+273)^4-(BQ307+273)^4)-44100*J307)/(1.84*29.3*R307+8*0.95*5.67E-8*(BQ307+273)^3))</f>
        <v>0</v>
      </c>
      <c r="W307">
        <f>($C$9*BR307+$D$9*BS307+$E$9*V307)</f>
        <v>0</v>
      </c>
      <c r="X307">
        <f>0.61365*exp(17.502*W307/(240.97+W307))</f>
        <v>0</v>
      </c>
      <c r="Y307">
        <f>(Z307/AA307*100)</f>
        <v>0</v>
      </c>
      <c r="Z307">
        <f>BJ307*(BO307+BP307)/1000</f>
        <v>0</v>
      </c>
      <c r="AA307">
        <f>0.61365*exp(17.502*BQ307/(240.97+BQ307))</f>
        <v>0</v>
      </c>
      <c r="AB307">
        <f>(X307-BJ307*(BO307+BP307)/1000)</f>
        <v>0</v>
      </c>
      <c r="AC307">
        <f>(-J307*44100)</f>
        <v>0</v>
      </c>
      <c r="AD307">
        <f>2*29.3*R307*0.92*(BQ307-W307)</f>
        <v>0</v>
      </c>
      <c r="AE307">
        <f>2*0.95*5.67E-8*(((BQ307+$B$9)+273)^4-(W307+273)^4)</f>
        <v>0</v>
      </c>
      <c r="AF307">
        <f>U307+AE307+AC307+AD307</f>
        <v>0</v>
      </c>
      <c r="AG307">
        <f>BN307*AU307*(BI307-BH307*(1000-AU307*BK307)/(1000-AU307*BJ307))/(100*BB307)</f>
        <v>0</v>
      </c>
      <c r="AH307">
        <f>1000*BN307*AU307*(BJ307-BK307)/(100*BB307*(1000-AU307*BJ307))</f>
        <v>0</v>
      </c>
      <c r="AI307">
        <f>(AJ307 - AK307 - BO307*1E3/(8.314*(BQ307+273.15)) * AM307/BN307 * AL307) * BN307/(100*BB307) * (1000 - BK307)/1000</f>
        <v>0</v>
      </c>
      <c r="AJ307">
        <v>429.1959520779417</v>
      </c>
      <c r="AK307">
        <v>428.7997696969696</v>
      </c>
      <c r="AL307">
        <v>-1.044177645595551E-05</v>
      </c>
      <c r="AM307">
        <v>61.35787655002243</v>
      </c>
      <c r="AN307">
        <f>(AP307 - AO307 + BO307*1E3/(8.314*(BQ307+273.15)) * AR307/BN307 * AQ307) * BN307/(100*BB307) * 1000/(1000 - AP307)</f>
        <v>0</v>
      </c>
      <c r="AO307">
        <v>21.52199803181568</v>
      </c>
      <c r="AP307">
        <v>21.50381888111889</v>
      </c>
      <c r="AQ307">
        <v>6.082921650256758E-08</v>
      </c>
      <c r="AR307">
        <v>91.88205700752289</v>
      </c>
      <c r="AS307">
        <v>0</v>
      </c>
      <c r="AT307">
        <v>0</v>
      </c>
      <c r="AU307">
        <f>IF(AS307*$H$15&gt;=AW307,1.0,(AW307/(AW307-AS307*$H$15)))</f>
        <v>0</v>
      </c>
      <c r="AV307">
        <f>(AU307-1)*100</f>
        <v>0</v>
      </c>
      <c r="AW307">
        <f>MAX(0,($B$15+$C$15*BV307)/(1+$D$15*BV307)*BO307/(BQ307+273)*$E$15)</f>
        <v>0</v>
      </c>
      <c r="AX307">
        <f>$B$13*BW307+$C$13*BX307+$F$13*CI307*(1-CL307)</f>
        <v>0</v>
      </c>
      <c r="AY307">
        <f>AX307*AZ307</f>
        <v>0</v>
      </c>
      <c r="AZ307">
        <f>($B$13*$D$11+$C$13*$D$11+$F$13*((CV307+CN307)/MAX(CV307+CN307+CW307, 0.1)*$I$11+CW307/MAX(CV307+CN307+CW307, 0.1)*$J$11))/($B$13+$C$13+$F$13)</f>
        <v>0</v>
      </c>
      <c r="BA307">
        <f>($B$13*$K$11+$C$13*$K$11+$F$13*((CV307+CN307)/MAX(CV307+CN307+CW307, 0.1)*$P$11+CW307/MAX(CV307+CN307+CW307, 0.1)*$Q$11))/($B$13+$C$13+$F$13)</f>
        <v>0</v>
      </c>
      <c r="BB307">
        <v>6</v>
      </c>
      <c r="BC307">
        <v>0.5</v>
      </c>
      <c r="BD307" t="s">
        <v>358</v>
      </c>
      <c r="BE307">
        <v>2</v>
      </c>
      <c r="BF307" t="b">
        <v>1</v>
      </c>
      <c r="BG307">
        <v>1774682945.7</v>
      </c>
      <c r="BH307">
        <v>419.592</v>
      </c>
      <c r="BI307">
        <v>419.9751</v>
      </c>
      <c r="BJ307">
        <v>21.50362</v>
      </c>
      <c r="BK307">
        <v>21.52188</v>
      </c>
      <c r="BL307">
        <v>419.9533</v>
      </c>
      <c r="BM307">
        <v>21.20635</v>
      </c>
      <c r="BN307">
        <v>499.9561</v>
      </c>
      <c r="BO307">
        <v>101.0242</v>
      </c>
      <c r="BP307">
        <v>0.09997940999999999</v>
      </c>
      <c r="BQ307">
        <v>26.26952</v>
      </c>
      <c r="BR307">
        <v>26.77197</v>
      </c>
      <c r="BS307">
        <v>999.9</v>
      </c>
      <c r="BT307">
        <v>0</v>
      </c>
      <c r="BU307">
        <v>0</v>
      </c>
      <c r="BV307">
        <v>9999.063</v>
      </c>
      <c r="BW307">
        <v>0</v>
      </c>
      <c r="BX307">
        <v>0.3833920000000001</v>
      </c>
      <c r="BY307">
        <v>-0.3832548</v>
      </c>
      <c r="BZ307">
        <v>428.813</v>
      </c>
      <c r="CA307">
        <v>429.2126</v>
      </c>
      <c r="CB307">
        <v>-0.01828441</v>
      </c>
      <c r="CC307">
        <v>419.9751</v>
      </c>
      <c r="CD307">
        <v>21.52188</v>
      </c>
      <c r="CE307">
        <v>2.172385</v>
      </c>
      <c r="CF307">
        <v>2.174236</v>
      </c>
      <c r="CG307">
        <v>18.76011</v>
      </c>
      <c r="CH307">
        <v>18.77372</v>
      </c>
      <c r="CI307">
        <v>850.0012</v>
      </c>
      <c r="CJ307">
        <v>0</v>
      </c>
      <c r="CK307">
        <v>1</v>
      </c>
      <c r="CL307">
        <v>0</v>
      </c>
      <c r="CM307">
        <v>2.08617</v>
      </c>
      <c r="CN307">
        <v>0</v>
      </c>
      <c r="CO307">
        <v>45.89906</v>
      </c>
      <c r="CP307">
        <v>4348.323000000001</v>
      </c>
      <c r="CQ307">
        <v>35.6684</v>
      </c>
      <c r="CR307">
        <v>38.0872</v>
      </c>
      <c r="CS307">
        <v>36.8936</v>
      </c>
      <c r="CT307">
        <v>36.7996</v>
      </c>
      <c r="CU307">
        <v>36.187</v>
      </c>
      <c r="CV307">
        <v>0</v>
      </c>
      <c r="CW307">
        <v>850.001</v>
      </c>
      <c r="CX307">
        <v>0</v>
      </c>
      <c r="CY307">
        <v>1774682946.8</v>
      </c>
      <c r="CZ307">
        <v>0</v>
      </c>
      <c r="DA307">
        <v>1774666326.5</v>
      </c>
      <c r="DB307" t="s">
        <v>359</v>
      </c>
      <c r="DC307">
        <v>1774666322</v>
      </c>
      <c r="DD307">
        <v>1774666326.5</v>
      </c>
      <c r="DE307">
        <v>2</v>
      </c>
      <c r="DF307">
        <v>0.343</v>
      </c>
      <c r="DG307">
        <v>-0.026</v>
      </c>
      <c r="DH307">
        <v>-0.36</v>
      </c>
      <c r="DI307">
        <v>0.298</v>
      </c>
      <c r="DJ307">
        <v>420</v>
      </c>
      <c r="DK307">
        <v>22</v>
      </c>
      <c r="DL307">
        <v>0.17</v>
      </c>
      <c r="DM307">
        <v>0.02</v>
      </c>
      <c r="DN307">
        <v>-0.3821850243902439</v>
      </c>
      <c r="DO307">
        <v>-0.136022216027875</v>
      </c>
      <c r="DP307">
        <v>0.03586441798685697</v>
      </c>
      <c r="DQ307">
        <v>0</v>
      </c>
      <c r="DR307">
        <v>-0.01814046585365854</v>
      </c>
      <c r="DS307">
        <v>0.0007442006968641583</v>
      </c>
      <c r="DT307">
        <v>0.0006595474973594032</v>
      </c>
      <c r="DU307">
        <v>1</v>
      </c>
      <c r="DV307">
        <v>1</v>
      </c>
      <c r="DW307">
        <v>2</v>
      </c>
      <c r="DX307" t="s">
        <v>367</v>
      </c>
      <c r="DY307">
        <v>3.13046</v>
      </c>
      <c r="DZ307">
        <v>2.80645</v>
      </c>
      <c r="EA307">
        <v>0.0997441</v>
      </c>
      <c r="EB307">
        <v>0.0994609</v>
      </c>
      <c r="EC307">
        <v>0.105854</v>
      </c>
      <c r="ED307">
        <v>0.105602</v>
      </c>
      <c r="EE307">
        <v>21147.6</v>
      </c>
      <c r="EF307">
        <v>27417.1</v>
      </c>
      <c r="EG307">
        <v>26445.6</v>
      </c>
      <c r="EH307">
        <v>32998</v>
      </c>
      <c r="EI307">
        <v>34927.3</v>
      </c>
      <c r="EJ307">
        <v>40307.4</v>
      </c>
      <c r="EK307">
        <v>41093.5</v>
      </c>
      <c r="EL307">
        <v>46057.2</v>
      </c>
      <c r="EM307">
        <v>2.03478</v>
      </c>
      <c r="EN307">
        <v>1.9997</v>
      </c>
      <c r="EO307">
        <v>0.091359</v>
      </c>
      <c r="EP307">
        <v>0</v>
      </c>
      <c r="EQ307">
        <v>25.2797</v>
      </c>
      <c r="ER307">
        <v>999.9</v>
      </c>
      <c r="ES307">
        <v>67.5</v>
      </c>
      <c r="ET307">
        <v>27.4</v>
      </c>
      <c r="EU307">
        <v>24.4826</v>
      </c>
      <c r="EV307">
        <v>60.9408</v>
      </c>
      <c r="EW307">
        <v>31.8029</v>
      </c>
      <c r="EX307">
        <v>1</v>
      </c>
      <c r="EY307">
        <v>0.294924</v>
      </c>
      <c r="EZ307">
        <v>0.306947</v>
      </c>
      <c r="FA307">
        <v>20.2824</v>
      </c>
      <c r="FB307">
        <v>5.19048</v>
      </c>
      <c r="FC307">
        <v>11.9441</v>
      </c>
      <c r="FD307">
        <v>4.9557</v>
      </c>
      <c r="FE307">
        <v>3.285</v>
      </c>
      <c r="FF307">
        <v>9999</v>
      </c>
      <c r="FG307">
        <v>9999</v>
      </c>
      <c r="FH307">
        <v>9999</v>
      </c>
      <c r="FI307">
        <v>999.9</v>
      </c>
      <c r="FJ307">
        <v>1.86127</v>
      </c>
      <c r="FK307">
        <v>1.86264</v>
      </c>
      <c r="FL307">
        <v>1.86005</v>
      </c>
      <c r="FM307">
        <v>1.85837</v>
      </c>
      <c r="FN307">
        <v>1.86217</v>
      </c>
      <c r="FO307">
        <v>1.85889</v>
      </c>
      <c r="FP307">
        <v>1.85791</v>
      </c>
      <c r="FQ307">
        <v>1.8608</v>
      </c>
      <c r="FR307">
        <v>0</v>
      </c>
      <c r="FS307">
        <v>0</v>
      </c>
      <c r="FT307">
        <v>0</v>
      </c>
      <c r="FU307">
        <v>4.5</v>
      </c>
      <c r="FV307" t="s">
        <v>361</v>
      </c>
      <c r="FW307" t="s">
        <v>362</v>
      </c>
      <c r="FX307" t="s">
        <v>363</v>
      </c>
      <c r="FY307" t="s">
        <v>364</v>
      </c>
      <c r="FZ307" t="s">
        <v>364</v>
      </c>
      <c r="GA307" t="s">
        <v>363</v>
      </c>
      <c r="GB307">
        <v>0</v>
      </c>
      <c r="GC307">
        <v>100</v>
      </c>
      <c r="GD307">
        <v>100</v>
      </c>
      <c r="GE307">
        <v>-0.362</v>
      </c>
      <c r="GF307">
        <v>0.2972</v>
      </c>
      <c r="GG307">
        <v>-1.589593225013521</v>
      </c>
      <c r="GH307">
        <v>0.00192992804097616</v>
      </c>
      <c r="GI307">
        <v>3.244687122451424E-06</v>
      </c>
      <c r="GJ307">
        <v>-2.087531120305573E-09</v>
      </c>
      <c r="GK307">
        <v>0.05776174702018427</v>
      </c>
      <c r="GL307">
        <v>0.005089068596103195</v>
      </c>
      <c r="GM307">
        <v>0.0003257216593697226</v>
      </c>
      <c r="GN307">
        <v>-1.562898368296355E-06</v>
      </c>
      <c r="GO307">
        <v>0</v>
      </c>
      <c r="GP307">
        <v>1257</v>
      </c>
      <c r="GQ307">
        <v>1</v>
      </c>
      <c r="GR307">
        <v>31</v>
      </c>
      <c r="GS307">
        <v>277.1</v>
      </c>
      <c r="GT307">
        <v>277</v>
      </c>
      <c r="GU307">
        <v>1.07788</v>
      </c>
      <c r="GV307">
        <v>2.38403</v>
      </c>
      <c r="GW307">
        <v>1.44775</v>
      </c>
      <c r="GX307">
        <v>2.20337</v>
      </c>
      <c r="GY307">
        <v>1.44653</v>
      </c>
      <c r="GZ307">
        <v>2.37793</v>
      </c>
      <c r="HA307">
        <v>33.2216</v>
      </c>
      <c r="HB307">
        <v>14.6574</v>
      </c>
      <c r="HC307">
        <v>18</v>
      </c>
      <c r="HD307">
        <v>532.032</v>
      </c>
      <c r="HE307">
        <v>522.804</v>
      </c>
      <c r="HF307">
        <v>24.9997</v>
      </c>
      <c r="HG307">
        <v>30.7546</v>
      </c>
      <c r="HH307">
        <v>30.0001</v>
      </c>
      <c r="HI307">
        <v>31.1187</v>
      </c>
      <c r="HJ307">
        <v>31.1274</v>
      </c>
      <c r="HK307">
        <v>21.5586</v>
      </c>
      <c r="HL307">
        <v>20.3331</v>
      </c>
      <c r="HM307">
        <v>100</v>
      </c>
      <c r="HN307">
        <v>25</v>
      </c>
      <c r="HO307">
        <v>420</v>
      </c>
      <c r="HP307">
        <v>21.5</v>
      </c>
      <c r="HQ307">
        <v>103.137</v>
      </c>
      <c r="HR307">
        <v>102.015</v>
      </c>
    </row>
    <row r="308" spans="1:226">
      <c r="A308">
        <v>290</v>
      </c>
      <c r="B308">
        <v>1774682952.6</v>
      </c>
      <c r="C308">
        <v>1206.599999904633</v>
      </c>
      <c r="D308" t="s">
        <v>942</v>
      </c>
      <c r="E308" t="s">
        <v>943</v>
      </c>
      <c r="F308">
        <v>5</v>
      </c>
      <c r="I308">
        <v>1774682949.7</v>
      </c>
      <c r="J308">
        <f>(K308)/1000</f>
        <v>0</v>
      </c>
      <c r="K308">
        <f>IF(BF308, AN308, AH308)</f>
        <v>0</v>
      </c>
      <c r="L308">
        <f>IF(BF308, AI308, AG308)</f>
        <v>0</v>
      </c>
      <c r="M308">
        <f>BH308 - IF(AU308&gt;1, L308*BB308*100.0/(AW308), 0)</f>
        <v>0</v>
      </c>
      <c r="N308">
        <f>((T308-J308/2)*M308-L308)/(T308+J308/2)</f>
        <v>0</v>
      </c>
      <c r="O308">
        <f>N308*(BO308+BP308)/1000.0</f>
        <v>0</v>
      </c>
      <c r="P308">
        <f>(BH308 - IF(AU308&gt;1, L308*BB308*100.0/(AW308), 0))*(BO308+BP308)/1000.0</f>
        <v>0</v>
      </c>
      <c r="Q308">
        <f>2.0/((1/S308-1/R308)+SIGN(S308)*SQRT((1/S308-1/R308)*(1/S308-1/R308) + 4*BC308/((BC308+1)*(BC308+1))*(2*1/S308*1/R308-1/R308*1/R308)))</f>
        <v>0</v>
      </c>
      <c r="R308">
        <f>IF(LEFT(BD308,1)&lt;&gt;"0",IF(LEFT(BD308,1)="1",3.0,BE308),$D$5+$E$5*(BV308*BO308/($K$5*1000))+$F$5*(BV308*BO308/($K$5*1000))*MAX(MIN(BB308,$J$5),$I$5)*MAX(MIN(BB308,$J$5),$I$5)+$G$5*MAX(MIN(BB308,$J$5),$I$5)*(BV308*BO308/($K$5*1000))+$H$5*(BV308*BO308/($K$5*1000))*(BV308*BO308/($K$5*1000)))</f>
        <v>0</v>
      </c>
      <c r="S308">
        <f>J308*(1000-(1000*0.61365*exp(17.502*W308/(240.97+W308))/(BO308+BP308)+BJ308)/2)/(1000*0.61365*exp(17.502*W308/(240.97+W308))/(BO308+BP308)-BJ308)</f>
        <v>0</v>
      </c>
      <c r="T308">
        <f>1/((BC308+1)/(Q308/1.6)+1/(R308/1.37)) + BC308/((BC308+1)/(Q308/1.6) + BC308/(R308/1.37))</f>
        <v>0</v>
      </c>
      <c r="U308">
        <f>(AX308*BA308)</f>
        <v>0</v>
      </c>
      <c r="V308">
        <f>(BQ308+(U308+2*0.95*5.67E-8*(((BQ308+$B$9)+273)^4-(BQ308+273)^4)-44100*J308)/(1.84*29.3*R308+8*0.95*5.67E-8*(BQ308+273)^3))</f>
        <v>0</v>
      </c>
      <c r="W308">
        <f>($C$9*BR308+$D$9*BS308+$E$9*V308)</f>
        <v>0</v>
      </c>
      <c r="X308">
        <f>0.61365*exp(17.502*W308/(240.97+W308))</f>
        <v>0</v>
      </c>
      <c r="Y308">
        <f>(Z308/AA308*100)</f>
        <v>0</v>
      </c>
      <c r="Z308">
        <f>BJ308*(BO308+BP308)/1000</f>
        <v>0</v>
      </c>
      <c r="AA308">
        <f>0.61365*exp(17.502*BQ308/(240.97+BQ308))</f>
        <v>0</v>
      </c>
      <c r="AB308">
        <f>(X308-BJ308*(BO308+BP308)/1000)</f>
        <v>0</v>
      </c>
      <c r="AC308">
        <f>(-J308*44100)</f>
        <v>0</v>
      </c>
      <c r="AD308">
        <f>2*29.3*R308*0.92*(BQ308-W308)</f>
        <v>0</v>
      </c>
      <c r="AE308">
        <f>2*0.95*5.67E-8*(((BQ308+$B$9)+273)^4-(W308+273)^4)</f>
        <v>0</v>
      </c>
      <c r="AF308">
        <f>U308+AE308+AC308+AD308</f>
        <v>0</v>
      </c>
      <c r="AG308">
        <f>BN308*AU308*(BI308-BH308*(1000-AU308*BK308)/(1000-AU308*BJ308))/(100*BB308)</f>
        <v>0</v>
      </c>
      <c r="AH308">
        <f>1000*BN308*AU308*(BJ308-BK308)/(100*BB308*(1000-AU308*BJ308))</f>
        <v>0</v>
      </c>
      <c r="AI308">
        <f>(AJ308 - AK308 - BO308*1E3/(8.314*(BQ308+273.15)) * AM308/BN308 * AL308) * BN308/(100*BB308) * (1000 - BK308)/1000</f>
        <v>0</v>
      </c>
      <c r="AJ308">
        <v>429.2685881322815</v>
      </c>
      <c r="AK308">
        <v>428.8835454545456</v>
      </c>
      <c r="AL308">
        <v>2.958880190854255E-05</v>
      </c>
      <c r="AM308">
        <v>61.35787655002243</v>
      </c>
      <c r="AN308">
        <f>(AP308 - AO308 + BO308*1E3/(8.314*(BQ308+273.15)) * AR308/BN308 * AQ308) * BN308/(100*BB308) * 1000/(1000 - AP308)</f>
        <v>0</v>
      </c>
      <c r="AO308">
        <v>21.52162744090232</v>
      </c>
      <c r="AP308">
        <v>21.50406573426574</v>
      </c>
      <c r="AQ308">
        <v>1.917993316819712E-07</v>
      </c>
      <c r="AR308">
        <v>91.88205700752289</v>
      </c>
      <c r="AS308">
        <v>0</v>
      </c>
      <c r="AT308">
        <v>0</v>
      </c>
      <c r="AU308">
        <f>IF(AS308*$H$15&gt;=AW308,1.0,(AW308/(AW308-AS308*$H$15)))</f>
        <v>0</v>
      </c>
      <c r="AV308">
        <f>(AU308-1)*100</f>
        <v>0</v>
      </c>
      <c r="AW308">
        <f>MAX(0,($B$15+$C$15*BV308)/(1+$D$15*BV308)*BO308/(BQ308+273)*$E$15)</f>
        <v>0</v>
      </c>
      <c r="AX308">
        <f>$B$13*BW308+$C$13*BX308+$F$13*CI308*(1-CL308)</f>
        <v>0</v>
      </c>
      <c r="AY308">
        <f>AX308*AZ308</f>
        <v>0</v>
      </c>
      <c r="AZ308">
        <f>($B$13*$D$11+$C$13*$D$11+$F$13*((CV308+CN308)/MAX(CV308+CN308+CW308, 0.1)*$I$11+CW308/MAX(CV308+CN308+CW308, 0.1)*$J$11))/($B$13+$C$13+$F$13)</f>
        <v>0</v>
      </c>
      <c r="BA308">
        <f>($B$13*$K$11+$C$13*$K$11+$F$13*((CV308+CN308)/MAX(CV308+CN308+CW308, 0.1)*$P$11+CW308/MAX(CV308+CN308+CW308, 0.1)*$Q$11))/($B$13+$C$13+$F$13)</f>
        <v>0</v>
      </c>
      <c r="BB308">
        <v>6</v>
      </c>
      <c r="BC308">
        <v>0.5</v>
      </c>
      <c r="BD308" t="s">
        <v>358</v>
      </c>
      <c r="BE308">
        <v>2</v>
      </c>
      <c r="BF308" t="b">
        <v>1</v>
      </c>
      <c r="BG308">
        <v>1774682949.7</v>
      </c>
      <c r="BH308">
        <v>419.6136</v>
      </c>
      <c r="BI308">
        <v>420.0185</v>
      </c>
      <c r="BJ308">
        <v>21.50394</v>
      </c>
      <c r="BK308">
        <v>21.52198</v>
      </c>
      <c r="BL308">
        <v>419.9751</v>
      </c>
      <c r="BM308">
        <v>21.20669</v>
      </c>
      <c r="BN308">
        <v>499.9821999999999</v>
      </c>
      <c r="BO308">
        <v>101.0246</v>
      </c>
      <c r="BP308">
        <v>0.10000983</v>
      </c>
      <c r="BQ308">
        <v>26.26925</v>
      </c>
      <c r="BR308">
        <v>26.77077</v>
      </c>
      <c r="BS308">
        <v>999.9</v>
      </c>
      <c r="BT308">
        <v>0</v>
      </c>
      <c r="BU308">
        <v>0</v>
      </c>
      <c r="BV308">
        <v>9993.935000000001</v>
      </c>
      <c r="BW308">
        <v>0</v>
      </c>
      <c r="BX308">
        <v>0.3833920000000001</v>
      </c>
      <c r="BY308">
        <v>-0.4049866</v>
      </c>
      <c r="BZ308">
        <v>428.8353</v>
      </c>
      <c r="CA308">
        <v>429.2569999999999</v>
      </c>
      <c r="CB308">
        <v>-0.01804409</v>
      </c>
      <c r="CC308">
        <v>420.0185</v>
      </c>
      <c r="CD308">
        <v>21.52198</v>
      </c>
      <c r="CE308">
        <v>2.172423</v>
      </c>
      <c r="CF308">
        <v>2.174249</v>
      </c>
      <c r="CG308">
        <v>18.76041</v>
      </c>
      <c r="CH308">
        <v>18.77381</v>
      </c>
      <c r="CI308">
        <v>850.0065000000001</v>
      </c>
      <c r="CJ308">
        <v>0</v>
      </c>
      <c r="CK308">
        <v>1</v>
      </c>
      <c r="CL308">
        <v>0</v>
      </c>
      <c r="CM308">
        <v>1.77685</v>
      </c>
      <c r="CN308">
        <v>0</v>
      </c>
      <c r="CO308">
        <v>46.11235000000001</v>
      </c>
      <c r="CP308">
        <v>4348.35</v>
      </c>
      <c r="CQ308">
        <v>35.625</v>
      </c>
      <c r="CR308">
        <v>38.062</v>
      </c>
      <c r="CS308">
        <v>36.8874</v>
      </c>
      <c r="CT308">
        <v>36.7872</v>
      </c>
      <c r="CU308">
        <v>36.1808</v>
      </c>
      <c r="CV308">
        <v>0</v>
      </c>
      <c r="CW308">
        <v>850.0069999999999</v>
      </c>
      <c r="CX308">
        <v>0</v>
      </c>
      <c r="CY308">
        <v>1774682951</v>
      </c>
      <c r="CZ308">
        <v>0</v>
      </c>
      <c r="DA308">
        <v>1774666326.5</v>
      </c>
      <c r="DB308" t="s">
        <v>359</v>
      </c>
      <c r="DC308">
        <v>1774666322</v>
      </c>
      <c r="DD308">
        <v>1774666326.5</v>
      </c>
      <c r="DE308">
        <v>2</v>
      </c>
      <c r="DF308">
        <v>0.343</v>
      </c>
      <c r="DG308">
        <v>-0.026</v>
      </c>
      <c r="DH308">
        <v>-0.36</v>
      </c>
      <c r="DI308">
        <v>0.298</v>
      </c>
      <c r="DJ308">
        <v>420</v>
      </c>
      <c r="DK308">
        <v>22</v>
      </c>
      <c r="DL308">
        <v>0.17</v>
      </c>
      <c r="DM308">
        <v>0.02</v>
      </c>
      <c r="DN308">
        <v>-0.3940117073170731</v>
      </c>
      <c r="DO308">
        <v>-0.09333934494773545</v>
      </c>
      <c r="DP308">
        <v>0.030626867248795</v>
      </c>
      <c r="DQ308">
        <v>1</v>
      </c>
      <c r="DR308">
        <v>-0.01791605365853658</v>
      </c>
      <c r="DS308">
        <v>-0.001920321951219539</v>
      </c>
      <c r="DT308">
        <v>0.000508381319866352</v>
      </c>
      <c r="DU308">
        <v>1</v>
      </c>
      <c r="DV308">
        <v>2</v>
      </c>
      <c r="DW308">
        <v>2</v>
      </c>
      <c r="DX308" t="s">
        <v>360</v>
      </c>
      <c r="DY308">
        <v>3.13049</v>
      </c>
      <c r="DZ308">
        <v>2.80649</v>
      </c>
      <c r="EA308">
        <v>0.0997533</v>
      </c>
      <c r="EB308">
        <v>0.099467</v>
      </c>
      <c r="EC308">
        <v>0.105854</v>
      </c>
      <c r="ED308">
        <v>0.105607</v>
      </c>
      <c r="EE308">
        <v>21147.4</v>
      </c>
      <c r="EF308">
        <v>27417.4</v>
      </c>
      <c r="EG308">
        <v>26445.5</v>
      </c>
      <c r="EH308">
        <v>32998.6</v>
      </c>
      <c r="EI308">
        <v>34927.1</v>
      </c>
      <c r="EJ308">
        <v>40308</v>
      </c>
      <c r="EK308">
        <v>41093.2</v>
      </c>
      <c r="EL308">
        <v>46058.1</v>
      </c>
      <c r="EM308">
        <v>2.0346</v>
      </c>
      <c r="EN308">
        <v>1.99977</v>
      </c>
      <c r="EO308">
        <v>0.0908226</v>
      </c>
      <c r="EP308">
        <v>0</v>
      </c>
      <c r="EQ308">
        <v>25.2778</v>
      </c>
      <c r="ER308">
        <v>999.9</v>
      </c>
      <c r="ES308">
        <v>67.5</v>
      </c>
      <c r="ET308">
        <v>27.4</v>
      </c>
      <c r="EU308">
        <v>24.481</v>
      </c>
      <c r="EV308">
        <v>60.8708</v>
      </c>
      <c r="EW308">
        <v>31.8269</v>
      </c>
      <c r="EX308">
        <v>1</v>
      </c>
      <c r="EY308">
        <v>0.294812</v>
      </c>
      <c r="EZ308">
        <v>0.30588</v>
      </c>
      <c r="FA308">
        <v>20.2824</v>
      </c>
      <c r="FB308">
        <v>5.19033</v>
      </c>
      <c r="FC308">
        <v>11.9441</v>
      </c>
      <c r="FD308">
        <v>4.95575</v>
      </c>
      <c r="FE308">
        <v>3.285</v>
      </c>
      <c r="FF308">
        <v>9999</v>
      </c>
      <c r="FG308">
        <v>9999</v>
      </c>
      <c r="FH308">
        <v>9999</v>
      </c>
      <c r="FI308">
        <v>999.9</v>
      </c>
      <c r="FJ308">
        <v>1.86127</v>
      </c>
      <c r="FK308">
        <v>1.86264</v>
      </c>
      <c r="FL308">
        <v>1.86005</v>
      </c>
      <c r="FM308">
        <v>1.85837</v>
      </c>
      <c r="FN308">
        <v>1.86217</v>
      </c>
      <c r="FO308">
        <v>1.85886</v>
      </c>
      <c r="FP308">
        <v>1.85791</v>
      </c>
      <c r="FQ308">
        <v>1.8608</v>
      </c>
      <c r="FR308">
        <v>0</v>
      </c>
      <c r="FS308">
        <v>0</v>
      </c>
      <c r="FT308">
        <v>0</v>
      </c>
      <c r="FU308">
        <v>4.5</v>
      </c>
      <c r="FV308" t="s">
        <v>361</v>
      </c>
      <c r="FW308" t="s">
        <v>362</v>
      </c>
      <c r="FX308" t="s">
        <v>363</v>
      </c>
      <c r="FY308" t="s">
        <v>364</v>
      </c>
      <c r="FZ308" t="s">
        <v>364</v>
      </c>
      <c r="GA308" t="s">
        <v>363</v>
      </c>
      <c r="GB308">
        <v>0</v>
      </c>
      <c r="GC308">
        <v>100</v>
      </c>
      <c r="GD308">
        <v>100</v>
      </c>
      <c r="GE308">
        <v>-0.361</v>
      </c>
      <c r="GF308">
        <v>0.2973</v>
      </c>
      <c r="GG308">
        <v>-1.589593225013521</v>
      </c>
      <c r="GH308">
        <v>0.00192992804097616</v>
      </c>
      <c r="GI308">
        <v>3.244687122451424E-06</v>
      </c>
      <c r="GJ308">
        <v>-2.087531120305573E-09</v>
      </c>
      <c r="GK308">
        <v>0.05776174702018427</v>
      </c>
      <c r="GL308">
        <v>0.005089068596103195</v>
      </c>
      <c r="GM308">
        <v>0.0003257216593697226</v>
      </c>
      <c r="GN308">
        <v>-1.562898368296355E-06</v>
      </c>
      <c r="GO308">
        <v>0</v>
      </c>
      <c r="GP308">
        <v>1257</v>
      </c>
      <c r="GQ308">
        <v>1</v>
      </c>
      <c r="GR308">
        <v>31</v>
      </c>
      <c r="GS308">
        <v>277.2</v>
      </c>
      <c r="GT308">
        <v>277.1</v>
      </c>
      <c r="GU308">
        <v>1.07788</v>
      </c>
      <c r="GV308">
        <v>2.38647</v>
      </c>
      <c r="GW308">
        <v>1.44775</v>
      </c>
      <c r="GX308">
        <v>2.20337</v>
      </c>
      <c r="GY308">
        <v>1.44653</v>
      </c>
      <c r="GZ308">
        <v>2.38159</v>
      </c>
      <c r="HA308">
        <v>33.2216</v>
      </c>
      <c r="HB308">
        <v>14.6661</v>
      </c>
      <c r="HC308">
        <v>18</v>
      </c>
      <c r="HD308">
        <v>531.921</v>
      </c>
      <c r="HE308">
        <v>522.859</v>
      </c>
      <c r="HF308">
        <v>24.9996</v>
      </c>
      <c r="HG308">
        <v>30.7546</v>
      </c>
      <c r="HH308">
        <v>30.0001</v>
      </c>
      <c r="HI308">
        <v>31.1187</v>
      </c>
      <c r="HJ308">
        <v>31.1278</v>
      </c>
      <c r="HK308">
        <v>21.5586</v>
      </c>
      <c r="HL308">
        <v>20.3331</v>
      </c>
      <c r="HM308">
        <v>100</v>
      </c>
      <c r="HN308">
        <v>25</v>
      </c>
      <c r="HO308">
        <v>420</v>
      </c>
      <c r="HP308">
        <v>21.5</v>
      </c>
      <c r="HQ308">
        <v>103.136</v>
      </c>
      <c r="HR308">
        <v>102.017</v>
      </c>
    </row>
    <row r="309" spans="1:226">
      <c r="A309">
        <v>291</v>
      </c>
      <c r="B309">
        <v>1774682956.6</v>
      </c>
      <c r="C309">
        <v>1210.599999904633</v>
      </c>
      <c r="D309" t="s">
        <v>944</v>
      </c>
      <c r="E309" t="s">
        <v>945</v>
      </c>
      <c r="F309">
        <v>5</v>
      </c>
      <c r="I309">
        <v>1774682953.7</v>
      </c>
      <c r="J309">
        <f>(K309)/1000</f>
        <v>0</v>
      </c>
      <c r="K309">
        <f>IF(BF309, AN309, AH309)</f>
        <v>0</v>
      </c>
      <c r="L309">
        <f>IF(BF309, AI309, AG309)</f>
        <v>0</v>
      </c>
      <c r="M309">
        <f>BH309 - IF(AU309&gt;1, L309*BB309*100.0/(AW309), 0)</f>
        <v>0</v>
      </c>
      <c r="N309">
        <f>((T309-J309/2)*M309-L309)/(T309+J309/2)</f>
        <v>0</v>
      </c>
      <c r="O309">
        <f>N309*(BO309+BP309)/1000.0</f>
        <v>0</v>
      </c>
      <c r="P309">
        <f>(BH309 - IF(AU309&gt;1, L309*BB309*100.0/(AW309), 0))*(BO309+BP309)/1000.0</f>
        <v>0</v>
      </c>
      <c r="Q309">
        <f>2.0/((1/S309-1/R309)+SIGN(S309)*SQRT((1/S309-1/R309)*(1/S309-1/R309) + 4*BC309/((BC309+1)*(BC309+1))*(2*1/S309*1/R309-1/R309*1/R309)))</f>
        <v>0</v>
      </c>
      <c r="R309">
        <f>IF(LEFT(BD309,1)&lt;&gt;"0",IF(LEFT(BD309,1)="1",3.0,BE309),$D$5+$E$5*(BV309*BO309/($K$5*1000))+$F$5*(BV309*BO309/($K$5*1000))*MAX(MIN(BB309,$J$5),$I$5)*MAX(MIN(BB309,$J$5),$I$5)+$G$5*MAX(MIN(BB309,$J$5),$I$5)*(BV309*BO309/($K$5*1000))+$H$5*(BV309*BO309/($K$5*1000))*(BV309*BO309/($K$5*1000)))</f>
        <v>0</v>
      </c>
      <c r="S309">
        <f>J309*(1000-(1000*0.61365*exp(17.502*W309/(240.97+W309))/(BO309+BP309)+BJ309)/2)/(1000*0.61365*exp(17.502*W309/(240.97+W309))/(BO309+BP309)-BJ309)</f>
        <v>0</v>
      </c>
      <c r="T309">
        <f>1/((BC309+1)/(Q309/1.6)+1/(R309/1.37)) + BC309/((BC309+1)/(Q309/1.6) + BC309/(R309/1.37))</f>
        <v>0</v>
      </c>
      <c r="U309">
        <f>(AX309*BA309)</f>
        <v>0</v>
      </c>
      <c r="V309">
        <f>(BQ309+(U309+2*0.95*5.67E-8*(((BQ309+$B$9)+273)^4-(BQ309+273)^4)-44100*J309)/(1.84*29.3*R309+8*0.95*5.67E-8*(BQ309+273)^3))</f>
        <v>0</v>
      </c>
      <c r="W309">
        <f>($C$9*BR309+$D$9*BS309+$E$9*V309)</f>
        <v>0</v>
      </c>
      <c r="X309">
        <f>0.61365*exp(17.502*W309/(240.97+W309))</f>
        <v>0</v>
      </c>
      <c r="Y309">
        <f>(Z309/AA309*100)</f>
        <v>0</v>
      </c>
      <c r="Z309">
        <f>BJ309*(BO309+BP309)/1000</f>
        <v>0</v>
      </c>
      <c r="AA309">
        <f>0.61365*exp(17.502*BQ309/(240.97+BQ309))</f>
        <v>0</v>
      </c>
      <c r="AB309">
        <f>(X309-BJ309*(BO309+BP309)/1000)</f>
        <v>0</v>
      </c>
      <c r="AC309">
        <f>(-J309*44100)</f>
        <v>0</v>
      </c>
      <c r="AD309">
        <f>2*29.3*R309*0.92*(BQ309-W309)</f>
        <v>0</v>
      </c>
      <c r="AE309">
        <f>2*0.95*5.67E-8*(((BQ309+$B$9)+273)^4-(W309+273)^4)</f>
        <v>0</v>
      </c>
      <c r="AF309">
        <f>U309+AE309+AC309+AD309</f>
        <v>0</v>
      </c>
      <c r="AG309">
        <f>BN309*AU309*(BI309-BH309*(1000-AU309*BK309)/(1000-AU309*BJ309))/(100*BB309)</f>
        <v>0</v>
      </c>
      <c r="AH309">
        <f>1000*BN309*AU309*(BJ309-BK309)/(100*BB309*(1000-AU309*BJ309))</f>
        <v>0</v>
      </c>
      <c r="AI309">
        <f>(AJ309 - AK309 - BO309*1E3/(8.314*(BQ309+273.15)) * AM309/BN309 * AL309) * BN309/(100*BB309) * (1000 - BK309)/1000</f>
        <v>0</v>
      </c>
      <c r="AJ309">
        <v>429.2528240402501</v>
      </c>
      <c r="AK309">
        <v>428.8262969696968</v>
      </c>
      <c r="AL309">
        <v>-1.795573706309603E-05</v>
      </c>
      <c r="AM309">
        <v>61.35787655002243</v>
      </c>
      <c r="AN309">
        <f>(AP309 - AO309 + BO309*1E3/(8.314*(BQ309+273.15)) * AR309/BN309 * AQ309) * BN309/(100*BB309) * 1000/(1000 - AP309)</f>
        <v>0</v>
      </c>
      <c r="AO309">
        <v>21.52310981178734</v>
      </c>
      <c r="AP309">
        <v>21.50416783216784</v>
      </c>
      <c r="AQ309">
        <v>1.456316285303663E-06</v>
      </c>
      <c r="AR309">
        <v>91.88205700752289</v>
      </c>
      <c r="AS309">
        <v>0</v>
      </c>
      <c r="AT309">
        <v>0</v>
      </c>
      <c r="AU309">
        <f>IF(AS309*$H$15&gt;=AW309,1.0,(AW309/(AW309-AS309*$H$15)))</f>
        <v>0</v>
      </c>
      <c r="AV309">
        <f>(AU309-1)*100</f>
        <v>0</v>
      </c>
      <c r="AW309">
        <f>MAX(0,($B$15+$C$15*BV309)/(1+$D$15*BV309)*BO309/(BQ309+273)*$E$15)</f>
        <v>0</v>
      </c>
      <c r="AX309">
        <f>$B$13*BW309+$C$13*BX309+$F$13*CI309*(1-CL309)</f>
        <v>0</v>
      </c>
      <c r="AY309">
        <f>AX309*AZ309</f>
        <v>0</v>
      </c>
      <c r="AZ309">
        <f>($B$13*$D$11+$C$13*$D$11+$F$13*((CV309+CN309)/MAX(CV309+CN309+CW309, 0.1)*$I$11+CW309/MAX(CV309+CN309+CW309, 0.1)*$J$11))/($B$13+$C$13+$F$13)</f>
        <v>0</v>
      </c>
      <c r="BA309">
        <f>($B$13*$K$11+$C$13*$K$11+$F$13*((CV309+CN309)/MAX(CV309+CN309+CW309, 0.1)*$P$11+CW309/MAX(CV309+CN309+CW309, 0.1)*$Q$11))/($B$13+$C$13+$F$13)</f>
        <v>0</v>
      </c>
      <c r="BB309">
        <v>6</v>
      </c>
      <c r="BC309">
        <v>0.5</v>
      </c>
      <c r="BD309" t="s">
        <v>358</v>
      </c>
      <c r="BE309">
        <v>2</v>
      </c>
      <c r="BF309" t="b">
        <v>1</v>
      </c>
      <c r="BG309">
        <v>1774682953.7</v>
      </c>
      <c r="BH309">
        <v>419.6328</v>
      </c>
      <c r="BI309">
        <v>420.0255</v>
      </c>
      <c r="BJ309">
        <v>21.50457</v>
      </c>
      <c r="BK309">
        <v>21.52298</v>
      </c>
      <c r="BL309">
        <v>419.9943</v>
      </c>
      <c r="BM309">
        <v>21.2073</v>
      </c>
      <c r="BN309">
        <v>500.0344</v>
      </c>
      <c r="BO309">
        <v>101.0244</v>
      </c>
      <c r="BP309">
        <v>0.10000776</v>
      </c>
      <c r="BQ309">
        <v>26.26535</v>
      </c>
      <c r="BR309">
        <v>26.76385</v>
      </c>
      <c r="BS309">
        <v>999.9</v>
      </c>
      <c r="BT309">
        <v>0</v>
      </c>
      <c r="BU309">
        <v>0</v>
      </c>
      <c r="BV309">
        <v>10004.552</v>
      </c>
      <c r="BW309">
        <v>0</v>
      </c>
      <c r="BX309">
        <v>0.3833920000000001</v>
      </c>
      <c r="BY309">
        <v>-0.3925324</v>
      </c>
      <c r="BZ309">
        <v>428.8555</v>
      </c>
      <c r="CA309">
        <v>429.2644</v>
      </c>
      <c r="CB309">
        <v>-0.01840687</v>
      </c>
      <c r="CC309">
        <v>420.0255</v>
      </c>
      <c r="CD309">
        <v>21.52298</v>
      </c>
      <c r="CE309">
        <v>2.172484</v>
      </c>
      <c r="CF309">
        <v>2.174346</v>
      </c>
      <c r="CG309">
        <v>18.76086</v>
      </c>
      <c r="CH309">
        <v>18.77455</v>
      </c>
      <c r="CI309">
        <v>849.9994999999999</v>
      </c>
      <c r="CJ309">
        <v>0</v>
      </c>
      <c r="CK309">
        <v>1</v>
      </c>
      <c r="CL309">
        <v>0</v>
      </c>
      <c r="CM309">
        <v>1.73864</v>
      </c>
      <c r="CN309">
        <v>0</v>
      </c>
      <c r="CO309">
        <v>46.18894</v>
      </c>
      <c r="CP309">
        <v>4348.313</v>
      </c>
      <c r="CQ309">
        <v>35.625</v>
      </c>
      <c r="CR309">
        <v>38.062</v>
      </c>
      <c r="CS309">
        <v>36.875</v>
      </c>
      <c r="CT309">
        <v>36.781</v>
      </c>
      <c r="CU309">
        <v>36.1374</v>
      </c>
      <c r="CV309">
        <v>0</v>
      </c>
      <c r="CW309">
        <v>849.999</v>
      </c>
      <c r="CX309">
        <v>0</v>
      </c>
      <c r="CY309">
        <v>1774682955.2</v>
      </c>
      <c r="CZ309">
        <v>0</v>
      </c>
      <c r="DA309">
        <v>1774666326.5</v>
      </c>
      <c r="DB309" t="s">
        <v>359</v>
      </c>
      <c r="DC309">
        <v>1774666322</v>
      </c>
      <c r="DD309">
        <v>1774666326.5</v>
      </c>
      <c r="DE309">
        <v>2</v>
      </c>
      <c r="DF309">
        <v>0.343</v>
      </c>
      <c r="DG309">
        <v>-0.026</v>
      </c>
      <c r="DH309">
        <v>-0.36</v>
      </c>
      <c r="DI309">
        <v>0.298</v>
      </c>
      <c r="DJ309">
        <v>420</v>
      </c>
      <c r="DK309">
        <v>22</v>
      </c>
      <c r="DL309">
        <v>0.17</v>
      </c>
      <c r="DM309">
        <v>0.02</v>
      </c>
      <c r="DN309">
        <v>-0.3943697073170732</v>
      </c>
      <c r="DO309">
        <v>0.004420954703831971</v>
      </c>
      <c r="DP309">
        <v>0.02746114490911139</v>
      </c>
      <c r="DQ309">
        <v>1</v>
      </c>
      <c r="DR309">
        <v>-0.01808869024390244</v>
      </c>
      <c r="DS309">
        <v>-0.002141468989547046</v>
      </c>
      <c r="DT309">
        <v>0.0005334911249426962</v>
      </c>
      <c r="DU309">
        <v>1</v>
      </c>
      <c r="DV309">
        <v>2</v>
      </c>
      <c r="DW309">
        <v>2</v>
      </c>
      <c r="DX309" t="s">
        <v>360</v>
      </c>
      <c r="DY309">
        <v>3.13047</v>
      </c>
      <c r="DZ309">
        <v>2.8065</v>
      </c>
      <c r="EA309">
        <v>0.09974669999999999</v>
      </c>
      <c r="EB309">
        <v>0.09946530000000001</v>
      </c>
      <c r="EC309">
        <v>0.105855</v>
      </c>
      <c r="ED309">
        <v>0.105607</v>
      </c>
      <c r="EE309">
        <v>21147.6</v>
      </c>
      <c r="EF309">
        <v>27417.2</v>
      </c>
      <c r="EG309">
        <v>26445.5</v>
      </c>
      <c r="EH309">
        <v>32998.2</v>
      </c>
      <c r="EI309">
        <v>34927.2</v>
      </c>
      <c r="EJ309">
        <v>40307.6</v>
      </c>
      <c r="EK309">
        <v>41093.4</v>
      </c>
      <c r="EL309">
        <v>46057.7</v>
      </c>
      <c r="EM309">
        <v>2.03472</v>
      </c>
      <c r="EN309">
        <v>1.99975</v>
      </c>
      <c r="EO309">
        <v>0.09067359999999999</v>
      </c>
      <c r="EP309">
        <v>0</v>
      </c>
      <c r="EQ309">
        <v>25.2759</v>
      </c>
      <c r="ER309">
        <v>999.9</v>
      </c>
      <c r="ES309">
        <v>67.5</v>
      </c>
      <c r="ET309">
        <v>27.4</v>
      </c>
      <c r="EU309">
        <v>24.4813</v>
      </c>
      <c r="EV309">
        <v>60.8008</v>
      </c>
      <c r="EW309">
        <v>31.8269</v>
      </c>
      <c r="EX309">
        <v>1</v>
      </c>
      <c r="EY309">
        <v>0.295033</v>
      </c>
      <c r="EZ309">
        <v>0.304926</v>
      </c>
      <c r="FA309">
        <v>20.2825</v>
      </c>
      <c r="FB309">
        <v>5.19019</v>
      </c>
      <c r="FC309">
        <v>11.9441</v>
      </c>
      <c r="FD309">
        <v>4.95575</v>
      </c>
      <c r="FE309">
        <v>3.285</v>
      </c>
      <c r="FF309">
        <v>9999</v>
      </c>
      <c r="FG309">
        <v>9999</v>
      </c>
      <c r="FH309">
        <v>9999</v>
      </c>
      <c r="FI309">
        <v>999.9</v>
      </c>
      <c r="FJ309">
        <v>1.86127</v>
      </c>
      <c r="FK309">
        <v>1.86264</v>
      </c>
      <c r="FL309">
        <v>1.86005</v>
      </c>
      <c r="FM309">
        <v>1.85837</v>
      </c>
      <c r="FN309">
        <v>1.86215</v>
      </c>
      <c r="FO309">
        <v>1.85887</v>
      </c>
      <c r="FP309">
        <v>1.85791</v>
      </c>
      <c r="FQ309">
        <v>1.8608</v>
      </c>
      <c r="FR309">
        <v>0</v>
      </c>
      <c r="FS309">
        <v>0</v>
      </c>
      <c r="FT309">
        <v>0</v>
      </c>
      <c r="FU309">
        <v>4.5</v>
      </c>
      <c r="FV309" t="s">
        <v>361</v>
      </c>
      <c r="FW309" t="s">
        <v>362</v>
      </c>
      <c r="FX309" t="s">
        <v>363</v>
      </c>
      <c r="FY309" t="s">
        <v>364</v>
      </c>
      <c r="FZ309" t="s">
        <v>364</v>
      </c>
      <c r="GA309" t="s">
        <v>363</v>
      </c>
      <c r="GB309">
        <v>0</v>
      </c>
      <c r="GC309">
        <v>100</v>
      </c>
      <c r="GD309">
        <v>100</v>
      </c>
      <c r="GE309">
        <v>-0.361</v>
      </c>
      <c r="GF309">
        <v>0.2973</v>
      </c>
      <c r="GG309">
        <v>-1.589593225013521</v>
      </c>
      <c r="GH309">
        <v>0.00192992804097616</v>
      </c>
      <c r="GI309">
        <v>3.244687122451424E-06</v>
      </c>
      <c r="GJ309">
        <v>-2.087531120305573E-09</v>
      </c>
      <c r="GK309">
        <v>0.05776174702018427</v>
      </c>
      <c r="GL309">
        <v>0.005089068596103195</v>
      </c>
      <c r="GM309">
        <v>0.0003257216593697226</v>
      </c>
      <c r="GN309">
        <v>-1.562898368296355E-06</v>
      </c>
      <c r="GO309">
        <v>0</v>
      </c>
      <c r="GP309">
        <v>1257</v>
      </c>
      <c r="GQ309">
        <v>1</v>
      </c>
      <c r="GR309">
        <v>31</v>
      </c>
      <c r="GS309">
        <v>277.2</v>
      </c>
      <c r="GT309">
        <v>277.2</v>
      </c>
      <c r="GU309">
        <v>1.07788</v>
      </c>
      <c r="GV309">
        <v>2.38403</v>
      </c>
      <c r="GW309">
        <v>1.44775</v>
      </c>
      <c r="GX309">
        <v>2.20337</v>
      </c>
      <c r="GY309">
        <v>1.44653</v>
      </c>
      <c r="GZ309">
        <v>2.38525</v>
      </c>
      <c r="HA309">
        <v>33.244</v>
      </c>
      <c r="HB309">
        <v>14.6661</v>
      </c>
      <c r="HC309">
        <v>18</v>
      </c>
      <c r="HD309">
        <v>532.003</v>
      </c>
      <c r="HE309">
        <v>522.842</v>
      </c>
      <c r="HF309">
        <v>24.9996</v>
      </c>
      <c r="HG309">
        <v>30.7546</v>
      </c>
      <c r="HH309">
        <v>30</v>
      </c>
      <c r="HI309">
        <v>31.1191</v>
      </c>
      <c r="HJ309">
        <v>31.1278</v>
      </c>
      <c r="HK309">
        <v>21.5585</v>
      </c>
      <c r="HL309">
        <v>20.3331</v>
      </c>
      <c r="HM309">
        <v>100</v>
      </c>
      <c r="HN309">
        <v>25</v>
      </c>
      <c r="HO309">
        <v>420</v>
      </c>
      <c r="HP309">
        <v>21.5</v>
      </c>
      <c r="HQ309">
        <v>103.137</v>
      </c>
      <c r="HR309">
        <v>102.016</v>
      </c>
    </row>
    <row r="310" spans="1:226">
      <c r="A310">
        <v>292</v>
      </c>
      <c r="B310">
        <v>1774682960.6</v>
      </c>
      <c r="C310">
        <v>1214.599999904633</v>
      </c>
      <c r="D310" t="s">
        <v>946</v>
      </c>
      <c r="E310" t="s">
        <v>947</v>
      </c>
      <c r="F310">
        <v>5</v>
      </c>
      <c r="I310">
        <v>1774682957.7</v>
      </c>
      <c r="J310">
        <f>(K310)/1000</f>
        <v>0</v>
      </c>
      <c r="K310">
        <f>IF(BF310, AN310, AH310)</f>
        <v>0</v>
      </c>
      <c r="L310">
        <f>IF(BF310, AI310, AG310)</f>
        <v>0</v>
      </c>
      <c r="M310">
        <f>BH310 - IF(AU310&gt;1, L310*BB310*100.0/(AW310), 0)</f>
        <v>0</v>
      </c>
      <c r="N310">
        <f>((T310-J310/2)*M310-L310)/(T310+J310/2)</f>
        <v>0</v>
      </c>
      <c r="O310">
        <f>N310*(BO310+BP310)/1000.0</f>
        <v>0</v>
      </c>
      <c r="P310">
        <f>(BH310 - IF(AU310&gt;1, L310*BB310*100.0/(AW310), 0))*(BO310+BP310)/1000.0</f>
        <v>0</v>
      </c>
      <c r="Q310">
        <f>2.0/((1/S310-1/R310)+SIGN(S310)*SQRT((1/S310-1/R310)*(1/S310-1/R310) + 4*BC310/((BC310+1)*(BC310+1))*(2*1/S310*1/R310-1/R310*1/R310)))</f>
        <v>0</v>
      </c>
      <c r="R310">
        <f>IF(LEFT(BD310,1)&lt;&gt;"0",IF(LEFT(BD310,1)="1",3.0,BE310),$D$5+$E$5*(BV310*BO310/($K$5*1000))+$F$5*(BV310*BO310/($K$5*1000))*MAX(MIN(BB310,$J$5),$I$5)*MAX(MIN(BB310,$J$5),$I$5)+$G$5*MAX(MIN(BB310,$J$5),$I$5)*(BV310*BO310/($K$5*1000))+$H$5*(BV310*BO310/($K$5*1000))*(BV310*BO310/($K$5*1000)))</f>
        <v>0</v>
      </c>
      <c r="S310">
        <f>J310*(1000-(1000*0.61365*exp(17.502*W310/(240.97+W310))/(BO310+BP310)+BJ310)/2)/(1000*0.61365*exp(17.502*W310/(240.97+W310))/(BO310+BP310)-BJ310)</f>
        <v>0</v>
      </c>
      <c r="T310">
        <f>1/((BC310+1)/(Q310/1.6)+1/(R310/1.37)) + BC310/((BC310+1)/(Q310/1.6) + BC310/(R310/1.37))</f>
        <v>0</v>
      </c>
      <c r="U310">
        <f>(AX310*BA310)</f>
        <v>0</v>
      </c>
      <c r="V310">
        <f>(BQ310+(U310+2*0.95*5.67E-8*(((BQ310+$B$9)+273)^4-(BQ310+273)^4)-44100*J310)/(1.84*29.3*R310+8*0.95*5.67E-8*(BQ310+273)^3))</f>
        <v>0</v>
      </c>
      <c r="W310">
        <f>($C$9*BR310+$D$9*BS310+$E$9*V310)</f>
        <v>0</v>
      </c>
      <c r="X310">
        <f>0.61365*exp(17.502*W310/(240.97+W310))</f>
        <v>0</v>
      </c>
      <c r="Y310">
        <f>(Z310/AA310*100)</f>
        <v>0</v>
      </c>
      <c r="Z310">
        <f>BJ310*(BO310+BP310)/1000</f>
        <v>0</v>
      </c>
      <c r="AA310">
        <f>0.61365*exp(17.502*BQ310/(240.97+BQ310))</f>
        <v>0</v>
      </c>
      <c r="AB310">
        <f>(X310-BJ310*(BO310+BP310)/1000)</f>
        <v>0</v>
      </c>
      <c r="AC310">
        <f>(-J310*44100)</f>
        <v>0</v>
      </c>
      <c r="AD310">
        <f>2*29.3*R310*0.92*(BQ310-W310)</f>
        <v>0</v>
      </c>
      <c r="AE310">
        <f>2*0.95*5.67E-8*(((BQ310+$B$9)+273)^4-(W310+273)^4)</f>
        <v>0</v>
      </c>
      <c r="AF310">
        <f>U310+AE310+AC310+AD310</f>
        <v>0</v>
      </c>
      <c r="AG310">
        <f>BN310*AU310*(BI310-BH310*(1000-AU310*BK310)/(1000-AU310*BJ310))/(100*BB310)</f>
        <v>0</v>
      </c>
      <c r="AH310">
        <f>1000*BN310*AU310*(BJ310-BK310)/(100*BB310*(1000-AU310*BJ310))</f>
        <v>0</v>
      </c>
      <c r="AI310">
        <f>(AJ310 - AK310 - BO310*1E3/(8.314*(BQ310+273.15)) * AM310/BN310 * AL310) * BN310/(100*BB310) * (1000 - BK310)/1000</f>
        <v>0</v>
      </c>
      <c r="AJ310">
        <v>429.2433694935122</v>
      </c>
      <c r="AK310">
        <v>428.8169212121211</v>
      </c>
      <c r="AL310">
        <v>-8.343007150962007E-08</v>
      </c>
      <c r="AM310">
        <v>61.35787655002243</v>
      </c>
      <c r="AN310">
        <f>(AP310 - AO310 + BO310*1E3/(8.314*(BQ310+273.15)) * AR310/BN310 * AQ310) * BN310/(100*BB310) * 1000/(1000 - AP310)</f>
        <v>0</v>
      </c>
      <c r="AO310">
        <v>21.52250618480003</v>
      </c>
      <c r="AP310">
        <v>21.50618181818183</v>
      </c>
      <c r="AQ310">
        <v>-9.752596214275849E-07</v>
      </c>
      <c r="AR310">
        <v>91.88205700752289</v>
      </c>
      <c r="AS310">
        <v>0</v>
      </c>
      <c r="AT310">
        <v>0</v>
      </c>
      <c r="AU310">
        <f>IF(AS310*$H$15&gt;=AW310,1.0,(AW310/(AW310-AS310*$H$15)))</f>
        <v>0</v>
      </c>
      <c r="AV310">
        <f>(AU310-1)*100</f>
        <v>0</v>
      </c>
      <c r="AW310">
        <f>MAX(0,($B$15+$C$15*BV310)/(1+$D$15*BV310)*BO310/(BQ310+273)*$E$15)</f>
        <v>0</v>
      </c>
      <c r="AX310">
        <f>$B$13*BW310+$C$13*BX310+$F$13*CI310*(1-CL310)</f>
        <v>0</v>
      </c>
      <c r="AY310">
        <f>AX310*AZ310</f>
        <v>0</v>
      </c>
      <c r="AZ310">
        <f>($B$13*$D$11+$C$13*$D$11+$F$13*((CV310+CN310)/MAX(CV310+CN310+CW310, 0.1)*$I$11+CW310/MAX(CV310+CN310+CW310, 0.1)*$J$11))/($B$13+$C$13+$F$13)</f>
        <v>0</v>
      </c>
      <c r="BA310">
        <f>($B$13*$K$11+$C$13*$K$11+$F$13*((CV310+CN310)/MAX(CV310+CN310+CW310, 0.1)*$P$11+CW310/MAX(CV310+CN310+CW310, 0.1)*$Q$11))/($B$13+$C$13+$F$13)</f>
        <v>0</v>
      </c>
      <c r="BB310">
        <v>6</v>
      </c>
      <c r="BC310">
        <v>0.5</v>
      </c>
      <c r="BD310" t="s">
        <v>358</v>
      </c>
      <c r="BE310">
        <v>2</v>
      </c>
      <c r="BF310" t="b">
        <v>1</v>
      </c>
      <c r="BG310">
        <v>1774682957.7</v>
      </c>
      <c r="BH310">
        <v>419.5972</v>
      </c>
      <c r="BI310">
        <v>420.0085</v>
      </c>
      <c r="BJ310">
        <v>21.50482</v>
      </c>
      <c r="BK310">
        <v>21.52244</v>
      </c>
      <c r="BL310">
        <v>419.9584</v>
      </c>
      <c r="BM310">
        <v>21.20752</v>
      </c>
      <c r="BN310">
        <v>500.0391</v>
      </c>
      <c r="BO310">
        <v>101.0245</v>
      </c>
      <c r="BP310">
        <v>0.10004211</v>
      </c>
      <c r="BQ310">
        <v>26.2628</v>
      </c>
      <c r="BR310">
        <v>26.75984</v>
      </c>
      <c r="BS310">
        <v>999.9</v>
      </c>
      <c r="BT310">
        <v>0</v>
      </c>
      <c r="BU310">
        <v>0</v>
      </c>
      <c r="BV310">
        <v>9999.549000000003</v>
      </c>
      <c r="BW310">
        <v>0</v>
      </c>
      <c r="BX310">
        <v>0.3833920000000001</v>
      </c>
      <c r="BY310">
        <v>-0.4114745999999999</v>
      </c>
      <c r="BZ310">
        <v>428.8188</v>
      </c>
      <c r="CA310">
        <v>429.2469</v>
      </c>
      <c r="CB310">
        <v>-0.01763763</v>
      </c>
      <c r="CC310">
        <v>420.0085</v>
      </c>
      <c r="CD310">
        <v>21.52244</v>
      </c>
      <c r="CE310">
        <v>2.172509</v>
      </c>
      <c r="CF310">
        <v>2.174292</v>
      </c>
      <c r="CG310">
        <v>18.76102</v>
      </c>
      <c r="CH310">
        <v>18.77415</v>
      </c>
      <c r="CI310">
        <v>850.0078999999999</v>
      </c>
      <c r="CJ310">
        <v>0</v>
      </c>
      <c r="CK310">
        <v>1</v>
      </c>
      <c r="CL310">
        <v>0</v>
      </c>
      <c r="CM310">
        <v>1.71719</v>
      </c>
      <c r="CN310">
        <v>0</v>
      </c>
      <c r="CO310">
        <v>46.35293</v>
      </c>
      <c r="CP310">
        <v>4348.355</v>
      </c>
      <c r="CQ310">
        <v>35.625</v>
      </c>
      <c r="CR310">
        <v>38.062</v>
      </c>
      <c r="CS310">
        <v>36.875</v>
      </c>
      <c r="CT310">
        <v>36.75</v>
      </c>
      <c r="CU310">
        <v>36.125</v>
      </c>
      <c r="CV310">
        <v>0</v>
      </c>
      <c r="CW310">
        <v>850.0070000000002</v>
      </c>
      <c r="CX310">
        <v>0</v>
      </c>
      <c r="CY310">
        <v>1774682958.8</v>
      </c>
      <c r="CZ310">
        <v>0</v>
      </c>
      <c r="DA310">
        <v>1774666326.5</v>
      </c>
      <c r="DB310" t="s">
        <v>359</v>
      </c>
      <c r="DC310">
        <v>1774666322</v>
      </c>
      <c r="DD310">
        <v>1774666326.5</v>
      </c>
      <c r="DE310">
        <v>2</v>
      </c>
      <c r="DF310">
        <v>0.343</v>
      </c>
      <c r="DG310">
        <v>-0.026</v>
      </c>
      <c r="DH310">
        <v>-0.36</v>
      </c>
      <c r="DI310">
        <v>0.298</v>
      </c>
      <c r="DJ310">
        <v>420</v>
      </c>
      <c r="DK310">
        <v>22</v>
      </c>
      <c r="DL310">
        <v>0.17</v>
      </c>
      <c r="DM310">
        <v>0.02</v>
      </c>
      <c r="DN310">
        <v>-0.4029205853658536</v>
      </c>
      <c r="DO310">
        <v>0.008911986062717144</v>
      </c>
      <c r="DP310">
        <v>0.02566117637454759</v>
      </c>
      <c r="DQ310">
        <v>1</v>
      </c>
      <c r="DR310">
        <v>-0.01814418780487805</v>
      </c>
      <c r="DS310">
        <v>0.001652048780487817</v>
      </c>
      <c r="DT310">
        <v>0.0005153555032492888</v>
      </c>
      <c r="DU310">
        <v>1</v>
      </c>
      <c r="DV310">
        <v>2</v>
      </c>
      <c r="DW310">
        <v>2</v>
      </c>
      <c r="DX310" t="s">
        <v>360</v>
      </c>
      <c r="DY310">
        <v>3.13047</v>
      </c>
      <c r="DZ310">
        <v>2.80649</v>
      </c>
      <c r="EA310">
        <v>0.0997455</v>
      </c>
      <c r="EB310">
        <v>0.0994666</v>
      </c>
      <c r="EC310">
        <v>0.105858</v>
      </c>
      <c r="ED310">
        <v>0.105603</v>
      </c>
      <c r="EE310">
        <v>21147.4</v>
      </c>
      <c r="EF310">
        <v>27417.2</v>
      </c>
      <c r="EG310">
        <v>26445.3</v>
      </c>
      <c r="EH310">
        <v>32998.3</v>
      </c>
      <c r="EI310">
        <v>34926.9</v>
      </c>
      <c r="EJ310">
        <v>40307.7</v>
      </c>
      <c r="EK310">
        <v>41093.2</v>
      </c>
      <c r="EL310">
        <v>46057.6</v>
      </c>
      <c r="EM310">
        <v>2.03485</v>
      </c>
      <c r="EN310">
        <v>1.99975</v>
      </c>
      <c r="EO310">
        <v>0.09047239999999999</v>
      </c>
      <c r="EP310">
        <v>0</v>
      </c>
      <c r="EQ310">
        <v>25.2754</v>
      </c>
      <c r="ER310">
        <v>999.9</v>
      </c>
      <c r="ES310">
        <v>67.5</v>
      </c>
      <c r="ET310">
        <v>27.4</v>
      </c>
      <c r="EU310">
        <v>24.4816</v>
      </c>
      <c r="EV310">
        <v>61.0308</v>
      </c>
      <c r="EW310">
        <v>31.7788</v>
      </c>
      <c r="EX310">
        <v>1</v>
      </c>
      <c r="EY310">
        <v>0.294756</v>
      </c>
      <c r="EZ310">
        <v>0.304052</v>
      </c>
      <c r="FA310">
        <v>20.2825</v>
      </c>
      <c r="FB310">
        <v>5.19078</v>
      </c>
      <c r="FC310">
        <v>11.9441</v>
      </c>
      <c r="FD310">
        <v>4.95565</v>
      </c>
      <c r="FE310">
        <v>3.285</v>
      </c>
      <c r="FF310">
        <v>9999</v>
      </c>
      <c r="FG310">
        <v>9999</v>
      </c>
      <c r="FH310">
        <v>9999</v>
      </c>
      <c r="FI310">
        <v>999.9</v>
      </c>
      <c r="FJ310">
        <v>1.86127</v>
      </c>
      <c r="FK310">
        <v>1.86264</v>
      </c>
      <c r="FL310">
        <v>1.86005</v>
      </c>
      <c r="FM310">
        <v>1.85837</v>
      </c>
      <c r="FN310">
        <v>1.86215</v>
      </c>
      <c r="FO310">
        <v>1.85889</v>
      </c>
      <c r="FP310">
        <v>1.85791</v>
      </c>
      <c r="FQ310">
        <v>1.86081</v>
      </c>
      <c r="FR310">
        <v>0</v>
      </c>
      <c r="FS310">
        <v>0</v>
      </c>
      <c r="FT310">
        <v>0</v>
      </c>
      <c r="FU310">
        <v>4.5</v>
      </c>
      <c r="FV310" t="s">
        <v>361</v>
      </c>
      <c r="FW310" t="s">
        <v>362</v>
      </c>
      <c r="FX310" t="s">
        <v>363</v>
      </c>
      <c r="FY310" t="s">
        <v>364</v>
      </c>
      <c r="FZ310" t="s">
        <v>364</v>
      </c>
      <c r="GA310" t="s">
        <v>363</v>
      </c>
      <c r="GB310">
        <v>0</v>
      </c>
      <c r="GC310">
        <v>100</v>
      </c>
      <c r="GD310">
        <v>100</v>
      </c>
      <c r="GE310">
        <v>-0.361</v>
      </c>
      <c r="GF310">
        <v>0.2972</v>
      </c>
      <c r="GG310">
        <v>-1.589593225013521</v>
      </c>
      <c r="GH310">
        <v>0.00192992804097616</v>
      </c>
      <c r="GI310">
        <v>3.244687122451424E-06</v>
      </c>
      <c r="GJ310">
        <v>-2.087531120305573E-09</v>
      </c>
      <c r="GK310">
        <v>0.05776174702018427</v>
      </c>
      <c r="GL310">
        <v>0.005089068596103195</v>
      </c>
      <c r="GM310">
        <v>0.0003257216593697226</v>
      </c>
      <c r="GN310">
        <v>-1.562898368296355E-06</v>
      </c>
      <c r="GO310">
        <v>0</v>
      </c>
      <c r="GP310">
        <v>1257</v>
      </c>
      <c r="GQ310">
        <v>1</v>
      </c>
      <c r="GR310">
        <v>31</v>
      </c>
      <c r="GS310">
        <v>277.3</v>
      </c>
      <c r="GT310">
        <v>277.2</v>
      </c>
      <c r="GU310">
        <v>1.07788</v>
      </c>
      <c r="GV310">
        <v>2.38037</v>
      </c>
      <c r="GW310">
        <v>1.44775</v>
      </c>
      <c r="GX310">
        <v>2.20215</v>
      </c>
      <c r="GY310">
        <v>1.44653</v>
      </c>
      <c r="GZ310">
        <v>2.39624</v>
      </c>
      <c r="HA310">
        <v>33.2216</v>
      </c>
      <c r="HB310">
        <v>14.6574</v>
      </c>
      <c r="HC310">
        <v>18</v>
      </c>
      <c r="HD310">
        <v>532.086</v>
      </c>
      <c r="HE310">
        <v>522.841</v>
      </c>
      <c r="HF310">
        <v>24.9997</v>
      </c>
      <c r="HG310">
        <v>30.7546</v>
      </c>
      <c r="HH310">
        <v>30.0001</v>
      </c>
      <c r="HI310">
        <v>31.1194</v>
      </c>
      <c r="HJ310">
        <v>31.1278</v>
      </c>
      <c r="HK310">
        <v>21.5575</v>
      </c>
      <c r="HL310">
        <v>20.3331</v>
      </c>
      <c r="HM310">
        <v>100</v>
      </c>
      <c r="HN310">
        <v>25</v>
      </c>
      <c r="HO310">
        <v>420</v>
      </c>
      <c r="HP310">
        <v>21.5</v>
      </c>
      <c r="HQ310">
        <v>103.136</v>
      </c>
      <c r="HR310">
        <v>102.015</v>
      </c>
    </row>
    <row r="311" spans="1:226">
      <c r="A311">
        <v>293</v>
      </c>
      <c r="B311">
        <v>1774682964.6</v>
      </c>
      <c r="C311">
        <v>1218.599999904633</v>
      </c>
      <c r="D311" t="s">
        <v>948</v>
      </c>
      <c r="E311" t="s">
        <v>949</v>
      </c>
      <c r="F311">
        <v>5</v>
      </c>
      <c r="I311">
        <v>1774682961.7</v>
      </c>
      <c r="J311">
        <f>(K311)/1000</f>
        <v>0</v>
      </c>
      <c r="K311">
        <f>IF(BF311, AN311, AH311)</f>
        <v>0</v>
      </c>
      <c r="L311">
        <f>IF(BF311, AI311, AG311)</f>
        <v>0</v>
      </c>
      <c r="M311">
        <f>BH311 - IF(AU311&gt;1, L311*BB311*100.0/(AW311), 0)</f>
        <v>0</v>
      </c>
      <c r="N311">
        <f>((T311-J311/2)*M311-L311)/(T311+J311/2)</f>
        <v>0</v>
      </c>
      <c r="O311">
        <f>N311*(BO311+BP311)/1000.0</f>
        <v>0</v>
      </c>
      <c r="P311">
        <f>(BH311 - IF(AU311&gt;1, L311*BB311*100.0/(AW311), 0))*(BO311+BP311)/1000.0</f>
        <v>0</v>
      </c>
      <c r="Q311">
        <f>2.0/((1/S311-1/R311)+SIGN(S311)*SQRT((1/S311-1/R311)*(1/S311-1/R311) + 4*BC311/((BC311+1)*(BC311+1))*(2*1/S311*1/R311-1/R311*1/R311)))</f>
        <v>0</v>
      </c>
      <c r="R311">
        <f>IF(LEFT(BD311,1)&lt;&gt;"0",IF(LEFT(BD311,1)="1",3.0,BE311),$D$5+$E$5*(BV311*BO311/($K$5*1000))+$F$5*(BV311*BO311/($K$5*1000))*MAX(MIN(BB311,$J$5),$I$5)*MAX(MIN(BB311,$J$5),$I$5)+$G$5*MAX(MIN(BB311,$J$5),$I$5)*(BV311*BO311/($K$5*1000))+$H$5*(BV311*BO311/($K$5*1000))*(BV311*BO311/($K$5*1000)))</f>
        <v>0</v>
      </c>
      <c r="S311">
        <f>J311*(1000-(1000*0.61365*exp(17.502*W311/(240.97+W311))/(BO311+BP311)+BJ311)/2)/(1000*0.61365*exp(17.502*W311/(240.97+W311))/(BO311+BP311)-BJ311)</f>
        <v>0</v>
      </c>
      <c r="T311">
        <f>1/((BC311+1)/(Q311/1.6)+1/(R311/1.37)) + BC311/((BC311+1)/(Q311/1.6) + BC311/(R311/1.37))</f>
        <v>0</v>
      </c>
      <c r="U311">
        <f>(AX311*BA311)</f>
        <v>0</v>
      </c>
      <c r="V311">
        <f>(BQ311+(U311+2*0.95*5.67E-8*(((BQ311+$B$9)+273)^4-(BQ311+273)^4)-44100*J311)/(1.84*29.3*R311+8*0.95*5.67E-8*(BQ311+273)^3))</f>
        <v>0</v>
      </c>
      <c r="W311">
        <f>($C$9*BR311+$D$9*BS311+$E$9*V311)</f>
        <v>0</v>
      </c>
      <c r="X311">
        <f>0.61365*exp(17.502*W311/(240.97+W311))</f>
        <v>0</v>
      </c>
      <c r="Y311">
        <f>(Z311/AA311*100)</f>
        <v>0</v>
      </c>
      <c r="Z311">
        <f>BJ311*(BO311+BP311)/1000</f>
        <v>0</v>
      </c>
      <c r="AA311">
        <f>0.61365*exp(17.502*BQ311/(240.97+BQ311))</f>
        <v>0</v>
      </c>
      <c r="AB311">
        <f>(X311-BJ311*(BO311+BP311)/1000)</f>
        <v>0</v>
      </c>
      <c r="AC311">
        <f>(-J311*44100)</f>
        <v>0</v>
      </c>
      <c r="AD311">
        <f>2*29.3*R311*0.92*(BQ311-W311)</f>
        <v>0</v>
      </c>
      <c r="AE311">
        <f>2*0.95*5.67E-8*(((BQ311+$B$9)+273)^4-(W311+273)^4)</f>
        <v>0</v>
      </c>
      <c r="AF311">
        <f>U311+AE311+AC311+AD311</f>
        <v>0</v>
      </c>
      <c r="AG311">
        <f>BN311*AU311*(BI311-BH311*(1000-AU311*BK311)/(1000-AU311*BJ311))/(100*BB311)</f>
        <v>0</v>
      </c>
      <c r="AH311">
        <f>1000*BN311*AU311*(BJ311-BK311)/(100*BB311*(1000-AU311*BJ311))</f>
        <v>0</v>
      </c>
      <c r="AI311">
        <f>(AJ311 - AK311 - BO311*1E3/(8.314*(BQ311+273.15)) * AM311/BN311 * AL311) * BN311/(100*BB311) * (1000 - BK311)/1000</f>
        <v>0</v>
      </c>
      <c r="AJ311">
        <v>429.2620175457662</v>
      </c>
      <c r="AK311">
        <v>428.8690303030303</v>
      </c>
      <c r="AL311">
        <v>1.443361091057946E-05</v>
      </c>
      <c r="AM311">
        <v>61.35787655002243</v>
      </c>
      <c r="AN311">
        <f>(AP311 - AO311 + BO311*1E3/(8.314*(BQ311+273.15)) * AR311/BN311 * AQ311) * BN311/(100*BB311) * 1000/(1000 - AP311)</f>
        <v>0</v>
      </c>
      <c r="AO311">
        <v>21.52217836288409</v>
      </c>
      <c r="AP311">
        <v>21.50458391608392</v>
      </c>
      <c r="AQ311">
        <v>4.295341471452649E-07</v>
      </c>
      <c r="AR311">
        <v>91.88205700752289</v>
      </c>
      <c r="AS311">
        <v>0</v>
      </c>
      <c r="AT311">
        <v>0</v>
      </c>
      <c r="AU311">
        <f>IF(AS311*$H$15&gt;=AW311,1.0,(AW311/(AW311-AS311*$H$15)))</f>
        <v>0</v>
      </c>
      <c r="AV311">
        <f>(AU311-1)*100</f>
        <v>0</v>
      </c>
      <c r="AW311">
        <f>MAX(0,($B$15+$C$15*BV311)/(1+$D$15*BV311)*BO311/(BQ311+273)*$E$15)</f>
        <v>0</v>
      </c>
      <c r="AX311">
        <f>$B$13*BW311+$C$13*BX311+$F$13*CI311*(1-CL311)</f>
        <v>0</v>
      </c>
      <c r="AY311">
        <f>AX311*AZ311</f>
        <v>0</v>
      </c>
      <c r="AZ311">
        <f>($B$13*$D$11+$C$13*$D$11+$F$13*((CV311+CN311)/MAX(CV311+CN311+CW311, 0.1)*$I$11+CW311/MAX(CV311+CN311+CW311, 0.1)*$J$11))/($B$13+$C$13+$F$13)</f>
        <v>0</v>
      </c>
      <c r="BA311">
        <f>($B$13*$K$11+$C$13*$K$11+$F$13*((CV311+CN311)/MAX(CV311+CN311+CW311, 0.1)*$P$11+CW311/MAX(CV311+CN311+CW311, 0.1)*$Q$11))/($B$13+$C$13+$F$13)</f>
        <v>0</v>
      </c>
      <c r="BB311">
        <v>6</v>
      </c>
      <c r="BC311">
        <v>0.5</v>
      </c>
      <c r="BD311" t="s">
        <v>358</v>
      </c>
      <c r="BE311">
        <v>2</v>
      </c>
      <c r="BF311" t="b">
        <v>1</v>
      </c>
      <c r="BG311">
        <v>1774682961.7</v>
      </c>
      <c r="BH311">
        <v>419.6272</v>
      </c>
      <c r="BI311">
        <v>420.0103</v>
      </c>
      <c r="BJ311">
        <v>21.5054</v>
      </c>
      <c r="BK311">
        <v>21.52236</v>
      </c>
      <c r="BL311">
        <v>419.9883</v>
      </c>
      <c r="BM311">
        <v>21.2081</v>
      </c>
      <c r="BN311">
        <v>500.0144</v>
      </c>
      <c r="BO311">
        <v>101.0237</v>
      </c>
      <c r="BP311">
        <v>0.10001031</v>
      </c>
      <c r="BQ311">
        <v>26.26081</v>
      </c>
      <c r="BR311">
        <v>26.75687</v>
      </c>
      <c r="BS311">
        <v>999.9</v>
      </c>
      <c r="BT311">
        <v>0</v>
      </c>
      <c r="BU311">
        <v>0</v>
      </c>
      <c r="BV311">
        <v>9997.120999999999</v>
      </c>
      <c r="BW311">
        <v>0</v>
      </c>
      <c r="BX311">
        <v>0.3833920000000001</v>
      </c>
      <c r="BY311">
        <v>-0.3833069</v>
      </c>
      <c r="BZ311">
        <v>428.8497</v>
      </c>
      <c r="CA311">
        <v>429.2488</v>
      </c>
      <c r="CB311">
        <v>-0.01695652</v>
      </c>
      <c r="CC311">
        <v>420.0103</v>
      </c>
      <c r="CD311">
        <v>21.52236</v>
      </c>
      <c r="CE311">
        <v>2.172556</v>
      </c>
      <c r="CF311">
        <v>2.174269</v>
      </c>
      <c r="CG311">
        <v>18.76137</v>
      </c>
      <c r="CH311">
        <v>18.77398</v>
      </c>
      <c r="CI311">
        <v>850.0021</v>
      </c>
      <c r="CJ311">
        <v>0</v>
      </c>
      <c r="CK311">
        <v>1</v>
      </c>
      <c r="CL311">
        <v>0</v>
      </c>
      <c r="CM311">
        <v>1.94693</v>
      </c>
      <c r="CN311">
        <v>0</v>
      </c>
      <c r="CO311">
        <v>46.23997</v>
      </c>
      <c r="CP311">
        <v>4348.327</v>
      </c>
      <c r="CQ311">
        <v>35.625</v>
      </c>
      <c r="CR311">
        <v>38.0558</v>
      </c>
      <c r="CS311">
        <v>36.8687</v>
      </c>
      <c r="CT311">
        <v>36.75</v>
      </c>
      <c r="CU311">
        <v>36.125</v>
      </c>
      <c r="CV311">
        <v>0</v>
      </c>
      <c r="CW311">
        <v>850.001</v>
      </c>
      <c r="CX311">
        <v>0</v>
      </c>
      <c r="CY311">
        <v>1774682963</v>
      </c>
      <c r="CZ311">
        <v>0</v>
      </c>
      <c r="DA311">
        <v>1774666326.5</v>
      </c>
      <c r="DB311" t="s">
        <v>359</v>
      </c>
      <c r="DC311">
        <v>1774666322</v>
      </c>
      <c r="DD311">
        <v>1774666326.5</v>
      </c>
      <c r="DE311">
        <v>2</v>
      </c>
      <c r="DF311">
        <v>0.343</v>
      </c>
      <c r="DG311">
        <v>-0.026</v>
      </c>
      <c r="DH311">
        <v>-0.36</v>
      </c>
      <c r="DI311">
        <v>0.298</v>
      </c>
      <c r="DJ311">
        <v>420</v>
      </c>
      <c r="DK311">
        <v>22</v>
      </c>
      <c r="DL311">
        <v>0.17</v>
      </c>
      <c r="DM311">
        <v>0.02</v>
      </c>
      <c r="DN311">
        <v>-0.3940518536585366</v>
      </c>
      <c r="DO311">
        <v>-0.02769112891986076</v>
      </c>
      <c r="DP311">
        <v>0.02473694424467076</v>
      </c>
      <c r="DQ311">
        <v>1</v>
      </c>
      <c r="DR311">
        <v>-0.01783570731707317</v>
      </c>
      <c r="DS311">
        <v>0.004582091289198617</v>
      </c>
      <c r="DT311">
        <v>0.0007490719394252232</v>
      </c>
      <c r="DU311">
        <v>1</v>
      </c>
      <c r="DV311">
        <v>2</v>
      </c>
      <c r="DW311">
        <v>2</v>
      </c>
      <c r="DX311" t="s">
        <v>360</v>
      </c>
      <c r="DY311">
        <v>3.13042</v>
      </c>
      <c r="DZ311">
        <v>2.80637</v>
      </c>
      <c r="EA311">
        <v>0.0997519</v>
      </c>
      <c r="EB311">
        <v>0.0994572</v>
      </c>
      <c r="EC311">
        <v>0.105855</v>
      </c>
      <c r="ED311">
        <v>0.105607</v>
      </c>
      <c r="EE311">
        <v>21147.3</v>
      </c>
      <c r="EF311">
        <v>27417.2</v>
      </c>
      <c r="EG311">
        <v>26445.4</v>
      </c>
      <c r="EH311">
        <v>32997.9</v>
      </c>
      <c r="EI311">
        <v>34927</v>
      </c>
      <c r="EJ311">
        <v>40307.2</v>
      </c>
      <c r="EK311">
        <v>41093.1</v>
      </c>
      <c r="EL311">
        <v>46057.2</v>
      </c>
      <c r="EM311">
        <v>2.03465</v>
      </c>
      <c r="EN311">
        <v>1.9998</v>
      </c>
      <c r="EO311">
        <v>0.0908673</v>
      </c>
      <c r="EP311">
        <v>0</v>
      </c>
      <c r="EQ311">
        <v>25.2735</v>
      </c>
      <c r="ER311">
        <v>999.9</v>
      </c>
      <c r="ES311">
        <v>67.40000000000001</v>
      </c>
      <c r="ET311">
        <v>27.4</v>
      </c>
      <c r="EU311">
        <v>24.4472</v>
      </c>
      <c r="EV311">
        <v>61.2008</v>
      </c>
      <c r="EW311">
        <v>31.7027</v>
      </c>
      <c r="EX311">
        <v>1</v>
      </c>
      <c r="EY311">
        <v>0.294926</v>
      </c>
      <c r="EZ311">
        <v>0.303214</v>
      </c>
      <c r="FA311">
        <v>20.2824</v>
      </c>
      <c r="FB311">
        <v>5.19019</v>
      </c>
      <c r="FC311">
        <v>11.9441</v>
      </c>
      <c r="FD311">
        <v>4.95575</v>
      </c>
      <c r="FE311">
        <v>3.285</v>
      </c>
      <c r="FF311">
        <v>9999</v>
      </c>
      <c r="FG311">
        <v>9999</v>
      </c>
      <c r="FH311">
        <v>9999</v>
      </c>
      <c r="FI311">
        <v>999.9</v>
      </c>
      <c r="FJ311">
        <v>1.86127</v>
      </c>
      <c r="FK311">
        <v>1.86264</v>
      </c>
      <c r="FL311">
        <v>1.86005</v>
      </c>
      <c r="FM311">
        <v>1.85837</v>
      </c>
      <c r="FN311">
        <v>1.86217</v>
      </c>
      <c r="FO311">
        <v>1.85889</v>
      </c>
      <c r="FP311">
        <v>1.85791</v>
      </c>
      <c r="FQ311">
        <v>1.86081</v>
      </c>
      <c r="FR311">
        <v>0</v>
      </c>
      <c r="FS311">
        <v>0</v>
      </c>
      <c r="FT311">
        <v>0</v>
      </c>
      <c r="FU311">
        <v>4.5</v>
      </c>
      <c r="FV311" t="s">
        <v>361</v>
      </c>
      <c r="FW311" t="s">
        <v>362</v>
      </c>
      <c r="FX311" t="s">
        <v>363</v>
      </c>
      <c r="FY311" t="s">
        <v>364</v>
      </c>
      <c r="FZ311" t="s">
        <v>364</v>
      </c>
      <c r="GA311" t="s">
        <v>363</v>
      </c>
      <c r="GB311">
        <v>0</v>
      </c>
      <c r="GC311">
        <v>100</v>
      </c>
      <c r="GD311">
        <v>100</v>
      </c>
      <c r="GE311">
        <v>-0.361</v>
      </c>
      <c r="GF311">
        <v>0.2973</v>
      </c>
      <c r="GG311">
        <v>-1.589593225013521</v>
      </c>
      <c r="GH311">
        <v>0.00192992804097616</v>
      </c>
      <c r="GI311">
        <v>3.244687122451424E-06</v>
      </c>
      <c r="GJ311">
        <v>-2.087531120305573E-09</v>
      </c>
      <c r="GK311">
        <v>0.05776174702018427</v>
      </c>
      <c r="GL311">
        <v>0.005089068596103195</v>
      </c>
      <c r="GM311">
        <v>0.0003257216593697226</v>
      </c>
      <c r="GN311">
        <v>-1.562898368296355E-06</v>
      </c>
      <c r="GO311">
        <v>0</v>
      </c>
      <c r="GP311">
        <v>1257</v>
      </c>
      <c r="GQ311">
        <v>1</v>
      </c>
      <c r="GR311">
        <v>31</v>
      </c>
      <c r="GS311">
        <v>277.4</v>
      </c>
      <c r="GT311">
        <v>277.3</v>
      </c>
      <c r="GU311">
        <v>1.07788</v>
      </c>
      <c r="GV311">
        <v>2.3877</v>
      </c>
      <c r="GW311">
        <v>1.44775</v>
      </c>
      <c r="GX311">
        <v>2.20337</v>
      </c>
      <c r="GY311">
        <v>1.44653</v>
      </c>
      <c r="GZ311">
        <v>2.36694</v>
      </c>
      <c r="HA311">
        <v>33.2216</v>
      </c>
      <c r="HB311">
        <v>14.6661</v>
      </c>
      <c r="HC311">
        <v>18</v>
      </c>
      <c r="HD311">
        <v>531.975</v>
      </c>
      <c r="HE311">
        <v>522.875</v>
      </c>
      <c r="HF311">
        <v>24.9997</v>
      </c>
      <c r="HG311">
        <v>30.7546</v>
      </c>
      <c r="HH311">
        <v>30.0001</v>
      </c>
      <c r="HI311">
        <v>31.1214</v>
      </c>
      <c r="HJ311">
        <v>31.1278</v>
      </c>
      <c r="HK311">
        <v>21.5587</v>
      </c>
      <c r="HL311">
        <v>20.3331</v>
      </c>
      <c r="HM311">
        <v>100</v>
      </c>
      <c r="HN311">
        <v>25</v>
      </c>
      <c r="HO311">
        <v>420</v>
      </c>
      <c r="HP311">
        <v>21.5</v>
      </c>
      <c r="HQ311">
        <v>103.136</v>
      </c>
      <c r="HR311">
        <v>102.014</v>
      </c>
    </row>
    <row r="312" spans="1:226">
      <c r="A312">
        <v>294</v>
      </c>
      <c r="B312">
        <v>1774682968.6</v>
      </c>
      <c r="C312">
        <v>1222.599999904633</v>
      </c>
      <c r="D312" t="s">
        <v>950</v>
      </c>
      <c r="E312" t="s">
        <v>951</v>
      </c>
      <c r="F312">
        <v>5</v>
      </c>
      <c r="I312">
        <v>1774682965.7</v>
      </c>
      <c r="J312">
        <f>(K312)/1000</f>
        <v>0</v>
      </c>
      <c r="K312">
        <f>IF(BF312, AN312, AH312)</f>
        <v>0</v>
      </c>
      <c r="L312">
        <f>IF(BF312, AI312, AG312)</f>
        <v>0</v>
      </c>
      <c r="M312">
        <f>BH312 - IF(AU312&gt;1, L312*BB312*100.0/(AW312), 0)</f>
        <v>0</v>
      </c>
      <c r="N312">
        <f>((T312-J312/2)*M312-L312)/(T312+J312/2)</f>
        <v>0</v>
      </c>
      <c r="O312">
        <f>N312*(BO312+BP312)/1000.0</f>
        <v>0</v>
      </c>
      <c r="P312">
        <f>(BH312 - IF(AU312&gt;1, L312*BB312*100.0/(AW312), 0))*(BO312+BP312)/1000.0</f>
        <v>0</v>
      </c>
      <c r="Q312">
        <f>2.0/((1/S312-1/R312)+SIGN(S312)*SQRT((1/S312-1/R312)*(1/S312-1/R312) + 4*BC312/((BC312+1)*(BC312+1))*(2*1/S312*1/R312-1/R312*1/R312)))</f>
        <v>0</v>
      </c>
      <c r="R312">
        <f>IF(LEFT(BD312,1)&lt;&gt;"0",IF(LEFT(BD312,1)="1",3.0,BE312),$D$5+$E$5*(BV312*BO312/($K$5*1000))+$F$5*(BV312*BO312/($K$5*1000))*MAX(MIN(BB312,$J$5),$I$5)*MAX(MIN(BB312,$J$5),$I$5)+$G$5*MAX(MIN(BB312,$J$5),$I$5)*(BV312*BO312/($K$5*1000))+$H$5*(BV312*BO312/($K$5*1000))*(BV312*BO312/($K$5*1000)))</f>
        <v>0</v>
      </c>
      <c r="S312">
        <f>J312*(1000-(1000*0.61365*exp(17.502*W312/(240.97+W312))/(BO312+BP312)+BJ312)/2)/(1000*0.61365*exp(17.502*W312/(240.97+W312))/(BO312+BP312)-BJ312)</f>
        <v>0</v>
      </c>
      <c r="T312">
        <f>1/((BC312+1)/(Q312/1.6)+1/(R312/1.37)) + BC312/((BC312+1)/(Q312/1.6) + BC312/(R312/1.37))</f>
        <v>0</v>
      </c>
      <c r="U312">
        <f>(AX312*BA312)</f>
        <v>0</v>
      </c>
      <c r="V312">
        <f>(BQ312+(U312+2*0.95*5.67E-8*(((BQ312+$B$9)+273)^4-(BQ312+273)^4)-44100*J312)/(1.84*29.3*R312+8*0.95*5.67E-8*(BQ312+273)^3))</f>
        <v>0</v>
      </c>
      <c r="W312">
        <f>($C$9*BR312+$D$9*BS312+$E$9*V312)</f>
        <v>0</v>
      </c>
      <c r="X312">
        <f>0.61365*exp(17.502*W312/(240.97+W312))</f>
        <v>0</v>
      </c>
      <c r="Y312">
        <f>(Z312/AA312*100)</f>
        <v>0</v>
      </c>
      <c r="Z312">
        <f>BJ312*(BO312+BP312)/1000</f>
        <v>0</v>
      </c>
      <c r="AA312">
        <f>0.61365*exp(17.502*BQ312/(240.97+BQ312))</f>
        <v>0</v>
      </c>
      <c r="AB312">
        <f>(X312-BJ312*(BO312+BP312)/1000)</f>
        <v>0</v>
      </c>
      <c r="AC312">
        <f>(-J312*44100)</f>
        <v>0</v>
      </c>
      <c r="AD312">
        <f>2*29.3*R312*0.92*(BQ312-W312)</f>
        <v>0</v>
      </c>
      <c r="AE312">
        <f>2*0.95*5.67E-8*(((BQ312+$B$9)+273)^4-(W312+273)^4)</f>
        <v>0</v>
      </c>
      <c r="AF312">
        <f>U312+AE312+AC312+AD312</f>
        <v>0</v>
      </c>
      <c r="AG312">
        <f>BN312*AU312*(BI312-BH312*(1000-AU312*BK312)/(1000-AU312*BJ312))/(100*BB312)</f>
        <v>0</v>
      </c>
      <c r="AH312">
        <f>1000*BN312*AU312*(BJ312-BK312)/(100*BB312*(1000-AU312*BJ312))</f>
        <v>0</v>
      </c>
      <c r="AI312">
        <f>(AJ312 - AK312 - BO312*1E3/(8.314*(BQ312+273.15)) * AM312/BN312 * AL312) * BN312/(100*BB312) * (1000 - BK312)/1000</f>
        <v>0</v>
      </c>
      <c r="AJ312">
        <v>429.2015170633937</v>
      </c>
      <c r="AK312">
        <v>428.8358787878786</v>
      </c>
      <c r="AL312">
        <v>-8.481549340968916E-06</v>
      </c>
      <c r="AM312">
        <v>61.35787655002243</v>
      </c>
      <c r="AN312">
        <f>(AP312 - AO312 + BO312*1E3/(8.314*(BQ312+273.15)) * AR312/BN312 * AQ312) * BN312/(100*BB312) * 1000/(1000 - AP312)</f>
        <v>0</v>
      </c>
      <c r="AO312">
        <v>21.52272942921193</v>
      </c>
      <c r="AP312">
        <v>21.50415384615386</v>
      </c>
      <c r="AQ312">
        <v>-6.820645338675192E-07</v>
      </c>
      <c r="AR312">
        <v>91.88205700752289</v>
      </c>
      <c r="AS312">
        <v>0</v>
      </c>
      <c r="AT312">
        <v>0</v>
      </c>
      <c r="AU312">
        <f>IF(AS312*$H$15&gt;=AW312,1.0,(AW312/(AW312-AS312*$H$15)))</f>
        <v>0</v>
      </c>
      <c r="AV312">
        <f>(AU312-1)*100</f>
        <v>0</v>
      </c>
      <c r="AW312">
        <f>MAX(0,($B$15+$C$15*BV312)/(1+$D$15*BV312)*BO312/(BQ312+273)*$E$15)</f>
        <v>0</v>
      </c>
      <c r="AX312">
        <f>$B$13*BW312+$C$13*BX312+$F$13*CI312*(1-CL312)</f>
        <v>0</v>
      </c>
      <c r="AY312">
        <f>AX312*AZ312</f>
        <v>0</v>
      </c>
      <c r="AZ312">
        <f>($B$13*$D$11+$C$13*$D$11+$F$13*((CV312+CN312)/MAX(CV312+CN312+CW312, 0.1)*$I$11+CW312/MAX(CV312+CN312+CW312, 0.1)*$J$11))/($B$13+$C$13+$F$13)</f>
        <v>0</v>
      </c>
      <c r="BA312">
        <f>($B$13*$K$11+$C$13*$K$11+$F$13*((CV312+CN312)/MAX(CV312+CN312+CW312, 0.1)*$P$11+CW312/MAX(CV312+CN312+CW312, 0.1)*$Q$11))/($B$13+$C$13+$F$13)</f>
        <v>0</v>
      </c>
      <c r="BB312">
        <v>6</v>
      </c>
      <c r="BC312">
        <v>0.5</v>
      </c>
      <c r="BD312" t="s">
        <v>358</v>
      </c>
      <c r="BE312">
        <v>2</v>
      </c>
      <c r="BF312" t="b">
        <v>1</v>
      </c>
      <c r="BG312">
        <v>1774682965.7</v>
      </c>
      <c r="BH312">
        <v>419.6232</v>
      </c>
      <c r="BI312">
        <v>419.9699000000001</v>
      </c>
      <c r="BJ312">
        <v>21.50436</v>
      </c>
      <c r="BK312">
        <v>21.52219</v>
      </c>
      <c r="BL312">
        <v>419.9845999999999</v>
      </c>
      <c r="BM312">
        <v>21.20708</v>
      </c>
      <c r="BN312">
        <v>499.9907</v>
      </c>
      <c r="BO312">
        <v>101.024</v>
      </c>
      <c r="BP312">
        <v>0.09997423999999999</v>
      </c>
      <c r="BQ312">
        <v>26.26107</v>
      </c>
      <c r="BR312">
        <v>26.76073</v>
      </c>
      <c r="BS312">
        <v>999.9</v>
      </c>
      <c r="BT312">
        <v>0</v>
      </c>
      <c r="BU312">
        <v>0</v>
      </c>
      <c r="BV312">
        <v>9999.302</v>
      </c>
      <c r="BW312">
        <v>0</v>
      </c>
      <c r="BX312">
        <v>0.3833920000000001</v>
      </c>
      <c r="BY312">
        <v>-0.3468475999999999</v>
      </c>
      <c r="BZ312">
        <v>428.8454</v>
      </c>
      <c r="CA312">
        <v>429.2074</v>
      </c>
      <c r="CB312">
        <v>-0.0178255</v>
      </c>
      <c r="CC312">
        <v>419.9699000000001</v>
      </c>
      <c r="CD312">
        <v>21.52219</v>
      </c>
      <c r="CE312">
        <v>2.17246</v>
      </c>
      <c r="CF312">
        <v>2.174261</v>
      </c>
      <c r="CG312">
        <v>18.76066</v>
      </c>
      <c r="CH312">
        <v>18.77391</v>
      </c>
      <c r="CI312">
        <v>849.9959999999999</v>
      </c>
      <c r="CJ312">
        <v>0</v>
      </c>
      <c r="CK312">
        <v>1</v>
      </c>
      <c r="CL312">
        <v>0</v>
      </c>
      <c r="CM312">
        <v>1.70547</v>
      </c>
      <c r="CN312">
        <v>0</v>
      </c>
      <c r="CO312">
        <v>46.22847</v>
      </c>
      <c r="CP312">
        <v>4348.295</v>
      </c>
      <c r="CQ312">
        <v>35.6061</v>
      </c>
      <c r="CR312">
        <v>38.0434</v>
      </c>
      <c r="CS312">
        <v>36.8246</v>
      </c>
      <c r="CT312">
        <v>36.75</v>
      </c>
      <c r="CU312">
        <v>36.1124</v>
      </c>
      <c r="CV312">
        <v>0</v>
      </c>
      <c r="CW312">
        <v>849.9960000000001</v>
      </c>
      <c r="CX312">
        <v>0</v>
      </c>
      <c r="CY312">
        <v>1774682967.2</v>
      </c>
      <c r="CZ312">
        <v>0</v>
      </c>
      <c r="DA312">
        <v>1774666326.5</v>
      </c>
      <c r="DB312" t="s">
        <v>359</v>
      </c>
      <c r="DC312">
        <v>1774666322</v>
      </c>
      <c r="DD312">
        <v>1774666326.5</v>
      </c>
      <c r="DE312">
        <v>2</v>
      </c>
      <c r="DF312">
        <v>0.343</v>
      </c>
      <c r="DG312">
        <v>-0.026</v>
      </c>
      <c r="DH312">
        <v>-0.36</v>
      </c>
      <c r="DI312">
        <v>0.298</v>
      </c>
      <c r="DJ312">
        <v>420</v>
      </c>
      <c r="DK312">
        <v>22</v>
      </c>
      <c r="DL312">
        <v>0.17</v>
      </c>
      <c r="DM312">
        <v>0.02</v>
      </c>
      <c r="DN312">
        <v>-0.3887046341463415</v>
      </c>
      <c r="DO312">
        <v>0.1770280975609767</v>
      </c>
      <c r="DP312">
        <v>0.03068860425165882</v>
      </c>
      <c r="DQ312">
        <v>0</v>
      </c>
      <c r="DR312">
        <v>-0.01776839268292683</v>
      </c>
      <c r="DS312">
        <v>0.001959336585365869</v>
      </c>
      <c r="DT312">
        <v>0.0007161554540298525</v>
      </c>
      <c r="DU312">
        <v>1</v>
      </c>
      <c r="DV312">
        <v>1</v>
      </c>
      <c r="DW312">
        <v>2</v>
      </c>
      <c r="DX312" t="s">
        <v>367</v>
      </c>
      <c r="DY312">
        <v>3.13052</v>
      </c>
      <c r="DZ312">
        <v>2.80654</v>
      </c>
      <c r="EA312">
        <v>0.0997482</v>
      </c>
      <c r="EB312">
        <v>0.09945560000000001</v>
      </c>
      <c r="EC312">
        <v>0.105853</v>
      </c>
      <c r="ED312">
        <v>0.105601</v>
      </c>
      <c r="EE312">
        <v>21147.6</v>
      </c>
      <c r="EF312">
        <v>27417</v>
      </c>
      <c r="EG312">
        <v>26445.6</v>
      </c>
      <c r="EH312">
        <v>32997.6</v>
      </c>
      <c r="EI312">
        <v>34927.2</v>
      </c>
      <c r="EJ312">
        <v>40307.1</v>
      </c>
      <c r="EK312">
        <v>41093.3</v>
      </c>
      <c r="EL312">
        <v>46056.8</v>
      </c>
      <c r="EM312">
        <v>2.0348</v>
      </c>
      <c r="EN312">
        <v>1.99945</v>
      </c>
      <c r="EO312">
        <v>0.09036810000000001</v>
      </c>
      <c r="EP312">
        <v>0</v>
      </c>
      <c r="EQ312">
        <v>25.2733</v>
      </c>
      <c r="ER312">
        <v>999.9</v>
      </c>
      <c r="ES312">
        <v>67.40000000000001</v>
      </c>
      <c r="ET312">
        <v>27.4</v>
      </c>
      <c r="EU312">
        <v>24.4447</v>
      </c>
      <c r="EV312">
        <v>60.9808</v>
      </c>
      <c r="EW312">
        <v>31.5905</v>
      </c>
      <c r="EX312">
        <v>1</v>
      </c>
      <c r="EY312">
        <v>0.294985</v>
      </c>
      <c r="EZ312">
        <v>0.302195</v>
      </c>
      <c r="FA312">
        <v>20.2825</v>
      </c>
      <c r="FB312">
        <v>5.19033</v>
      </c>
      <c r="FC312">
        <v>11.9441</v>
      </c>
      <c r="FD312">
        <v>4.95575</v>
      </c>
      <c r="FE312">
        <v>3.285</v>
      </c>
      <c r="FF312">
        <v>9999</v>
      </c>
      <c r="FG312">
        <v>9999</v>
      </c>
      <c r="FH312">
        <v>9999</v>
      </c>
      <c r="FI312">
        <v>999.9</v>
      </c>
      <c r="FJ312">
        <v>1.86127</v>
      </c>
      <c r="FK312">
        <v>1.86264</v>
      </c>
      <c r="FL312">
        <v>1.86005</v>
      </c>
      <c r="FM312">
        <v>1.85837</v>
      </c>
      <c r="FN312">
        <v>1.86217</v>
      </c>
      <c r="FO312">
        <v>1.85892</v>
      </c>
      <c r="FP312">
        <v>1.85791</v>
      </c>
      <c r="FQ312">
        <v>1.86081</v>
      </c>
      <c r="FR312">
        <v>0</v>
      </c>
      <c r="FS312">
        <v>0</v>
      </c>
      <c r="FT312">
        <v>0</v>
      </c>
      <c r="FU312">
        <v>4.5</v>
      </c>
      <c r="FV312" t="s">
        <v>361</v>
      </c>
      <c r="FW312" t="s">
        <v>362</v>
      </c>
      <c r="FX312" t="s">
        <v>363</v>
      </c>
      <c r="FY312" t="s">
        <v>364</v>
      </c>
      <c r="FZ312" t="s">
        <v>364</v>
      </c>
      <c r="GA312" t="s">
        <v>363</v>
      </c>
      <c r="GB312">
        <v>0</v>
      </c>
      <c r="GC312">
        <v>100</v>
      </c>
      <c r="GD312">
        <v>100</v>
      </c>
      <c r="GE312">
        <v>-0.362</v>
      </c>
      <c r="GF312">
        <v>0.2973</v>
      </c>
      <c r="GG312">
        <v>-1.589593225013521</v>
      </c>
      <c r="GH312">
        <v>0.00192992804097616</v>
      </c>
      <c r="GI312">
        <v>3.244687122451424E-06</v>
      </c>
      <c r="GJ312">
        <v>-2.087531120305573E-09</v>
      </c>
      <c r="GK312">
        <v>0.05776174702018427</v>
      </c>
      <c r="GL312">
        <v>0.005089068596103195</v>
      </c>
      <c r="GM312">
        <v>0.0003257216593697226</v>
      </c>
      <c r="GN312">
        <v>-1.562898368296355E-06</v>
      </c>
      <c r="GO312">
        <v>0</v>
      </c>
      <c r="GP312">
        <v>1257</v>
      </c>
      <c r="GQ312">
        <v>1</v>
      </c>
      <c r="GR312">
        <v>31</v>
      </c>
      <c r="GS312">
        <v>277.4</v>
      </c>
      <c r="GT312">
        <v>277.4</v>
      </c>
      <c r="GU312">
        <v>1.07788</v>
      </c>
      <c r="GV312">
        <v>2.3938</v>
      </c>
      <c r="GW312">
        <v>1.44775</v>
      </c>
      <c r="GX312">
        <v>2.20337</v>
      </c>
      <c r="GY312">
        <v>1.44653</v>
      </c>
      <c r="GZ312">
        <v>2.33154</v>
      </c>
      <c r="HA312">
        <v>33.2216</v>
      </c>
      <c r="HB312">
        <v>14.6574</v>
      </c>
      <c r="HC312">
        <v>18</v>
      </c>
      <c r="HD312">
        <v>532.071</v>
      </c>
      <c r="HE312">
        <v>522.638</v>
      </c>
      <c r="HF312">
        <v>24.9997</v>
      </c>
      <c r="HG312">
        <v>30.7546</v>
      </c>
      <c r="HH312">
        <v>30.0002</v>
      </c>
      <c r="HI312">
        <v>31.1214</v>
      </c>
      <c r="HJ312">
        <v>31.1278</v>
      </c>
      <c r="HK312">
        <v>21.5595</v>
      </c>
      <c r="HL312">
        <v>20.3331</v>
      </c>
      <c r="HM312">
        <v>100</v>
      </c>
      <c r="HN312">
        <v>25</v>
      </c>
      <c r="HO312">
        <v>420</v>
      </c>
      <c r="HP312">
        <v>21.5</v>
      </c>
      <c r="HQ312">
        <v>103.137</v>
      </c>
      <c r="HR312">
        <v>102.014</v>
      </c>
    </row>
    <row r="313" spans="1:226">
      <c r="A313">
        <v>295</v>
      </c>
      <c r="B313">
        <v>1774682972.6</v>
      </c>
      <c r="C313">
        <v>1226.599999904633</v>
      </c>
      <c r="D313" t="s">
        <v>952</v>
      </c>
      <c r="E313" t="s">
        <v>953</v>
      </c>
      <c r="F313">
        <v>5</v>
      </c>
      <c r="I313">
        <v>1774682969.7</v>
      </c>
      <c r="J313">
        <f>(K313)/1000</f>
        <v>0</v>
      </c>
      <c r="K313">
        <f>IF(BF313, AN313, AH313)</f>
        <v>0</v>
      </c>
      <c r="L313">
        <f>IF(BF313, AI313, AG313)</f>
        <v>0</v>
      </c>
      <c r="M313">
        <f>BH313 - IF(AU313&gt;1, L313*BB313*100.0/(AW313), 0)</f>
        <v>0</v>
      </c>
      <c r="N313">
        <f>((T313-J313/2)*M313-L313)/(T313+J313/2)</f>
        <v>0</v>
      </c>
      <c r="O313">
        <f>N313*(BO313+BP313)/1000.0</f>
        <v>0</v>
      </c>
      <c r="P313">
        <f>(BH313 - IF(AU313&gt;1, L313*BB313*100.0/(AW313), 0))*(BO313+BP313)/1000.0</f>
        <v>0</v>
      </c>
      <c r="Q313">
        <f>2.0/((1/S313-1/R313)+SIGN(S313)*SQRT((1/S313-1/R313)*(1/S313-1/R313) + 4*BC313/((BC313+1)*(BC313+1))*(2*1/S313*1/R313-1/R313*1/R313)))</f>
        <v>0</v>
      </c>
      <c r="R313">
        <f>IF(LEFT(BD313,1)&lt;&gt;"0",IF(LEFT(BD313,1)="1",3.0,BE313),$D$5+$E$5*(BV313*BO313/($K$5*1000))+$F$5*(BV313*BO313/($K$5*1000))*MAX(MIN(BB313,$J$5),$I$5)*MAX(MIN(BB313,$J$5),$I$5)+$G$5*MAX(MIN(BB313,$J$5),$I$5)*(BV313*BO313/($K$5*1000))+$H$5*(BV313*BO313/($K$5*1000))*(BV313*BO313/($K$5*1000)))</f>
        <v>0</v>
      </c>
      <c r="S313">
        <f>J313*(1000-(1000*0.61365*exp(17.502*W313/(240.97+W313))/(BO313+BP313)+BJ313)/2)/(1000*0.61365*exp(17.502*W313/(240.97+W313))/(BO313+BP313)-BJ313)</f>
        <v>0</v>
      </c>
      <c r="T313">
        <f>1/((BC313+1)/(Q313/1.6)+1/(R313/1.37)) + BC313/((BC313+1)/(Q313/1.6) + BC313/(R313/1.37))</f>
        <v>0</v>
      </c>
      <c r="U313">
        <f>(AX313*BA313)</f>
        <v>0</v>
      </c>
      <c r="V313">
        <f>(BQ313+(U313+2*0.95*5.67E-8*(((BQ313+$B$9)+273)^4-(BQ313+273)^4)-44100*J313)/(1.84*29.3*R313+8*0.95*5.67E-8*(BQ313+273)^3))</f>
        <v>0</v>
      </c>
      <c r="W313">
        <f>($C$9*BR313+$D$9*BS313+$E$9*V313)</f>
        <v>0</v>
      </c>
      <c r="X313">
        <f>0.61365*exp(17.502*W313/(240.97+W313))</f>
        <v>0</v>
      </c>
      <c r="Y313">
        <f>(Z313/AA313*100)</f>
        <v>0</v>
      </c>
      <c r="Z313">
        <f>BJ313*(BO313+BP313)/1000</f>
        <v>0</v>
      </c>
      <c r="AA313">
        <f>0.61365*exp(17.502*BQ313/(240.97+BQ313))</f>
        <v>0</v>
      </c>
      <c r="AB313">
        <f>(X313-BJ313*(BO313+BP313)/1000)</f>
        <v>0</v>
      </c>
      <c r="AC313">
        <f>(-J313*44100)</f>
        <v>0</v>
      </c>
      <c r="AD313">
        <f>2*29.3*R313*0.92*(BQ313-W313)</f>
        <v>0</v>
      </c>
      <c r="AE313">
        <f>2*0.95*5.67E-8*(((BQ313+$B$9)+273)^4-(W313+273)^4)</f>
        <v>0</v>
      </c>
      <c r="AF313">
        <f>U313+AE313+AC313+AD313</f>
        <v>0</v>
      </c>
      <c r="AG313">
        <f>BN313*AU313*(BI313-BH313*(1000-AU313*BK313)/(1000-AU313*BJ313))/(100*BB313)</f>
        <v>0</v>
      </c>
      <c r="AH313">
        <f>1000*BN313*AU313*(BJ313-BK313)/(100*BB313*(1000-AU313*BJ313))</f>
        <v>0</v>
      </c>
      <c r="AI313">
        <f>(AJ313 - AK313 - BO313*1E3/(8.314*(BQ313+273.15)) * AM313/BN313 * AL313) * BN313/(100*BB313) * (1000 - BK313)/1000</f>
        <v>0</v>
      </c>
      <c r="AJ313">
        <v>429.2147070884949</v>
      </c>
      <c r="AK313">
        <v>428.8307757575756</v>
      </c>
      <c r="AL313">
        <v>-4.21986577872209E-06</v>
      </c>
      <c r="AM313">
        <v>61.35787655002243</v>
      </c>
      <c r="AN313">
        <f>(AP313 - AO313 + BO313*1E3/(8.314*(BQ313+273.15)) * AR313/BN313 * AQ313) * BN313/(100*BB313) * 1000/(1000 - AP313)</f>
        <v>0</v>
      </c>
      <c r="AO313">
        <v>21.52126468146998</v>
      </c>
      <c r="AP313">
        <v>21.50499510489512</v>
      </c>
      <c r="AQ313">
        <v>-5.36918150409539E-07</v>
      </c>
      <c r="AR313">
        <v>91.88205700752289</v>
      </c>
      <c r="AS313">
        <v>0</v>
      </c>
      <c r="AT313">
        <v>0</v>
      </c>
      <c r="AU313">
        <f>IF(AS313*$H$15&gt;=AW313,1.0,(AW313/(AW313-AS313*$H$15)))</f>
        <v>0</v>
      </c>
      <c r="AV313">
        <f>(AU313-1)*100</f>
        <v>0</v>
      </c>
      <c r="AW313">
        <f>MAX(0,($B$15+$C$15*BV313)/(1+$D$15*BV313)*BO313/(BQ313+273)*$E$15)</f>
        <v>0</v>
      </c>
      <c r="AX313">
        <f>$B$13*BW313+$C$13*BX313+$F$13*CI313*(1-CL313)</f>
        <v>0</v>
      </c>
      <c r="AY313">
        <f>AX313*AZ313</f>
        <v>0</v>
      </c>
      <c r="AZ313">
        <f>($B$13*$D$11+$C$13*$D$11+$F$13*((CV313+CN313)/MAX(CV313+CN313+CW313, 0.1)*$I$11+CW313/MAX(CV313+CN313+CW313, 0.1)*$J$11))/($B$13+$C$13+$F$13)</f>
        <v>0</v>
      </c>
      <c r="BA313">
        <f>($B$13*$K$11+$C$13*$K$11+$F$13*((CV313+CN313)/MAX(CV313+CN313+CW313, 0.1)*$P$11+CW313/MAX(CV313+CN313+CW313, 0.1)*$Q$11))/($B$13+$C$13+$F$13)</f>
        <v>0</v>
      </c>
      <c r="BB313">
        <v>6</v>
      </c>
      <c r="BC313">
        <v>0.5</v>
      </c>
      <c r="BD313" t="s">
        <v>358</v>
      </c>
      <c r="BE313">
        <v>2</v>
      </c>
      <c r="BF313" t="b">
        <v>1</v>
      </c>
      <c r="BG313">
        <v>1774682969.7</v>
      </c>
      <c r="BH313">
        <v>419.6112</v>
      </c>
      <c r="BI313">
        <v>419.9878</v>
      </c>
      <c r="BJ313">
        <v>21.50426</v>
      </c>
      <c r="BK313">
        <v>21.5214</v>
      </c>
      <c r="BL313">
        <v>419.9725</v>
      </c>
      <c r="BM313">
        <v>21.20699</v>
      </c>
      <c r="BN313">
        <v>500.0399</v>
      </c>
      <c r="BO313">
        <v>101.0243</v>
      </c>
      <c r="BP313">
        <v>0.10011295</v>
      </c>
      <c r="BQ313">
        <v>26.25927</v>
      </c>
      <c r="BR313">
        <v>26.75247</v>
      </c>
      <c r="BS313">
        <v>999.9</v>
      </c>
      <c r="BT313">
        <v>0</v>
      </c>
      <c r="BU313">
        <v>0</v>
      </c>
      <c r="BV313">
        <v>9986.557000000001</v>
      </c>
      <c r="BW313">
        <v>0</v>
      </c>
      <c r="BX313">
        <v>0.3833920000000001</v>
      </c>
      <c r="BY313">
        <v>-0.3767639</v>
      </c>
      <c r="BZ313">
        <v>428.8331</v>
      </c>
      <c r="CA313">
        <v>429.2255</v>
      </c>
      <c r="CB313">
        <v>-0.01714285</v>
      </c>
      <c r="CC313">
        <v>419.9878</v>
      </c>
      <c r="CD313">
        <v>21.5214</v>
      </c>
      <c r="CE313">
        <v>2.172454</v>
      </c>
      <c r="CF313">
        <v>2.174186</v>
      </c>
      <c r="CG313">
        <v>18.76063</v>
      </c>
      <c r="CH313">
        <v>18.77338</v>
      </c>
      <c r="CI313">
        <v>850.0045</v>
      </c>
      <c r="CJ313">
        <v>0</v>
      </c>
      <c r="CK313">
        <v>1</v>
      </c>
      <c r="CL313">
        <v>0</v>
      </c>
      <c r="CM313">
        <v>1.93782</v>
      </c>
      <c r="CN313">
        <v>0</v>
      </c>
      <c r="CO313">
        <v>46.0989</v>
      </c>
      <c r="CP313">
        <v>4348.339</v>
      </c>
      <c r="CQ313">
        <v>35.562</v>
      </c>
      <c r="CR313">
        <v>38.0062</v>
      </c>
      <c r="CS313">
        <v>36.812</v>
      </c>
      <c r="CT313">
        <v>36.75</v>
      </c>
      <c r="CU313">
        <v>36.0683</v>
      </c>
      <c r="CV313">
        <v>0</v>
      </c>
      <c r="CW313">
        <v>850.0040000000001</v>
      </c>
      <c r="CX313">
        <v>0</v>
      </c>
      <c r="CY313">
        <v>1774682970.8</v>
      </c>
      <c r="CZ313">
        <v>0</v>
      </c>
      <c r="DA313">
        <v>1774666326.5</v>
      </c>
      <c r="DB313" t="s">
        <v>359</v>
      </c>
      <c r="DC313">
        <v>1774666322</v>
      </c>
      <c r="DD313">
        <v>1774666326.5</v>
      </c>
      <c r="DE313">
        <v>2</v>
      </c>
      <c r="DF313">
        <v>0.343</v>
      </c>
      <c r="DG313">
        <v>-0.026</v>
      </c>
      <c r="DH313">
        <v>-0.36</v>
      </c>
      <c r="DI313">
        <v>0.298</v>
      </c>
      <c r="DJ313">
        <v>420</v>
      </c>
      <c r="DK313">
        <v>22</v>
      </c>
      <c r="DL313">
        <v>0.17</v>
      </c>
      <c r="DM313">
        <v>0.02</v>
      </c>
      <c r="DN313">
        <v>-0.380310825</v>
      </c>
      <c r="DO313">
        <v>0.1627423227016898</v>
      </c>
      <c r="DP313">
        <v>0.03161017433112913</v>
      </c>
      <c r="DQ313">
        <v>0</v>
      </c>
      <c r="DR313">
        <v>-0.0176698625</v>
      </c>
      <c r="DS313">
        <v>0.003573517823639807</v>
      </c>
      <c r="DT313">
        <v>0.0007538425374995429</v>
      </c>
      <c r="DU313">
        <v>1</v>
      </c>
      <c r="DV313">
        <v>1</v>
      </c>
      <c r="DW313">
        <v>2</v>
      </c>
      <c r="DX313" t="s">
        <v>367</v>
      </c>
      <c r="DY313">
        <v>3.13049</v>
      </c>
      <c r="DZ313">
        <v>2.80632</v>
      </c>
      <c r="EA313">
        <v>0.09974760000000001</v>
      </c>
      <c r="EB313">
        <v>0.0994719</v>
      </c>
      <c r="EC313">
        <v>0.105855</v>
      </c>
      <c r="ED313">
        <v>0.105602</v>
      </c>
      <c r="EE313">
        <v>21147.5</v>
      </c>
      <c r="EF313">
        <v>27416.8</v>
      </c>
      <c r="EG313">
        <v>26445.5</v>
      </c>
      <c r="EH313">
        <v>32998</v>
      </c>
      <c r="EI313">
        <v>34927.1</v>
      </c>
      <c r="EJ313">
        <v>40307.5</v>
      </c>
      <c r="EK313">
        <v>41093.3</v>
      </c>
      <c r="EL313">
        <v>46057.3</v>
      </c>
      <c r="EM313">
        <v>2.03472</v>
      </c>
      <c r="EN313">
        <v>1.99975</v>
      </c>
      <c r="EO313">
        <v>0.09045</v>
      </c>
      <c r="EP313">
        <v>0</v>
      </c>
      <c r="EQ313">
        <v>25.2713</v>
      </c>
      <c r="ER313">
        <v>999.9</v>
      </c>
      <c r="ES313">
        <v>67.5</v>
      </c>
      <c r="ET313">
        <v>27.4</v>
      </c>
      <c r="EU313">
        <v>24.4828</v>
      </c>
      <c r="EV313">
        <v>60.9408</v>
      </c>
      <c r="EW313">
        <v>31.5545</v>
      </c>
      <c r="EX313">
        <v>1</v>
      </c>
      <c r="EY313">
        <v>0.2947</v>
      </c>
      <c r="EZ313">
        <v>0.301081</v>
      </c>
      <c r="FA313">
        <v>20.2823</v>
      </c>
      <c r="FB313">
        <v>5.19108</v>
      </c>
      <c r="FC313">
        <v>11.9441</v>
      </c>
      <c r="FD313">
        <v>4.9558</v>
      </c>
      <c r="FE313">
        <v>3.285</v>
      </c>
      <c r="FF313">
        <v>9999</v>
      </c>
      <c r="FG313">
        <v>9999</v>
      </c>
      <c r="FH313">
        <v>9999</v>
      </c>
      <c r="FI313">
        <v>999.9</v>
      </c>
      <c r="FJ313">
        <v>1.86127</v>
      </c>
      <c r="FK313">
        <v>1.86264</v>
      </c>
      <c r="FL313">
        <v>1.86005</v>
      </c>
      <c r="FM313">
        <v>1.85837</v>
      </c>
      <c r="FN313">
        <v>1.86218</v>
      </c>
      <c r="FO313">
        <v>1.85892</v>
      </c>
      <c r="FP313">
        <v>1.85791</v>
      </c>
      <c r="FQ313">
        <v>1.86081</v>
      </c>
      <c r="FR313">
        <v>0</v>
      </c>
      <c r="FS313">
        <v>0</v>
      </c>
      <c r="FT313">
        <v>0</v>
      </c>
      <c r="FU313">
        <v>4.5</v>
      </c>
      <c r="FV313" t="s">
        <v>361</v>
      </c>
      <c r="FW313" t="s">
        <v>362</v>
      </c>
      <c r="FX313" t="s">
        <v>363</v>
      </c>
      <c r="FY313" t="s">
        <v>364</v>
      </c>
      <c r="FZ313" t="s">
        <v>364</v>
      </c>
      <c r="GA313" t="s">
        <v>363</v>
      </c>
      <c r="GB313">
        <v>0</v>
      </c>
      <c r="GC313">
        <v>100</v>
      </c>
      <c r="GD313">
        <v>100</v>
      </c>
      <c r="GE313">
        <v>-0.361</v>
      </c>
      <c r="GF313">
        <v>0.2973</v>
      </c>
      <c r="GG313">
        <v>-1.589593225013521</v>
      </c>
      <c r="GH313">
        <v>0.00192992804097616</v>
      </c>
      <c r="GI313">
        <v>3.244687122451424E-06</v>
      </c>
      <c r="GJ313">
        <v>-2.087531120305573E-09</v>
      </c>
      <c r="GK313">
        <v>0.05776174702018427</v>
      </c>
      <c r="GL313">
        <v>0.005089068596103195</v>
      </c>
      <c r="GM313">
        <v>0.0003257216593697226</v>
      </c>
      <c r="GN313">
        <v>-1.562898368296355E-06</v>
      </c>
      <c r="GO313">
        <v>0</v>
      </c>
      <c r="GP313">
        <v>1257</v>
      </c>
      <c r="GQ313">
        <v>1</v>
      </c>
      <c r="GR313">
        <v>31</v>
      </c>
      <c r="GS313">
        <v>277.5</v>
      </c>
      <c r="GT313">
        <v>277.4</v>
      </c>
      <c r="GU313">
        <v>1.07788</v>
      </c>
      <c r="GV313">
        <v>2.39868</v>
      </c>
      <c r="GW313">
        <v>1.44775</v>
      </c>
      <c r="GX313">
        <v>2.20337</v>
      </c>
      <c r="GY313">
        <v>1.44653</v>
      </c>
      <c r="GZ313">
        <v>2.26562</v>
      </c>
      <c r="HA313">
        <v>33.2216</v>
      </c>
      <c r="HB313">
        <v>14.6574</v>
      </c>
      <c r="HC313">
        <v>18</v>
      </c>
      <c r="HD313">
        <v>532.023</v>
      </c>
      <c r="HE313">
        <v>522.841</v>
      </c>
      <c r="HF313">
        <v>24.9997</v>
      </c>
      <c r="HG313">
        <v>30.7546</v>
      </c>
      <c r="HH313">
        <v>30</v>
      </c>
      <c r="HI313">
        <v>31.1214</v>
      </c>
      <c r="HJ313">
        <v>31.1278</v>
      </c>
      <c r="HK313">
        <v>21.557</v>
      </c>
      <c r="HL313">
        <v>20.3331</v>
      </c>
      <c r="HM313">
        <v>100</v>
      </c>
      <c r="HN313">
        <v>25</v>
      </c>
      <c r="HO313">
        <v>420</v>
      </c>
      <c r="HP313">
        <v>21.5</v>
      </c>
      <c r="HQ313">
        <v>103.137</v>
      </c>
      <c r="HR313">
        <v>102.015</v>
      </c>
    </row>
    <row r="314" spans="1:226">
      <c r="A314">
        <v>296</v>
      </c>
      <c r="B314">
        <v>1774682976.6</v>
      </c>
      <c r="C314">
        <v>1230.599999904633</v>
      </c>
      <c r="D314" t="s">
        <v>954</v>
      </c>
      <c r="E314" t="s">
        <v>955</v>
      </c>
      <c r="F314">
        <v>5</v>
      </c>
      <c r="I314">
        <v>1774682973.7</v>
      </c>
      <c r="J314">
        <f>(K314)/1000</f>
        <v>0</v>
      </c>
      <c r="K314">
        <f>IF(BF314, AN314, AH314)</f>
        <v>0</v>
      </c>
      <c r="L314">
        <f>IF(BF314, AI314, AG314)</f>
        <v>0</v>
      </c>
      <c r="M314">
        <f>BH314 - IF(AU314&gt;1, L314*BB314*100.0/(AW314), 0)</f>
        <v>0</v>
      </c>
      <c r="N314">
        <f>((T314-J314/2)*M314-L314)/(T314+J314/2)</f>
        <v>0</v>
      </c>
      <c r="O314">
        <f>N314*(BO314+BP314)/1000.0</f>
        <v>0</v>
      </c>
      <c r="P314">
        <f>(BH314 - IF(AU314&gt;1, L314*BB314*100.0/(AW314), 0))*(BO314+BP314)/1000.0</f>
        <v>0</v>
      </c>
      <c r="Q314">
        <f>2.0/((1/S314-1/R314)+SIGN(S314)*SQRT((1/S314-1/R314)*(1/S314-1/R314) + 4*BC314/((BC314+1)*(BC314+1))*(2*1/S314*1/R314-1/R314*1/R314)))</f>
        <v>0</v>
      </c>
      <c r="R314">
        <f>IF(LEFT(BD314,1)&lt;&gt;"0",IF(LEFT(BD314,1)="1",3.0,BE314),$D$5+$E$5*(BV314*BO314/($K$5*1000))+$F$5*(BV314*BO314/($K$5*1000))*MAX(MIN(BB314,$J$5),$I$5)*MAX(MIN(BB314,$J$5),$I$5)+$G$5*MAX(MIN(BB314,$J$5),$I$5)*(BV314*BO314/($K$5*1000))+$H$5*(BV314*BO314/($K$5*1000))*(BV314*BO314/($K$5*1000)))</f>
        <v>0</v>
      </c>
      <c r="S314">
        <f>J314*(1000-(1000*0.61365*exp(17.502*W314/(240.97+W314))/(BO314+BP314)+BJ314)/2)/(1000*0.61365*exp(17.502*W314/(240.97+W314))/(BO314+BP314)-BJ314)</f>
        <v>0</v>
      </c>
      <c r="T314">
        <f>1/((BC314+1)/(Q314/1.6)+1/(R314/1.37)) + BC314/((BC314+1)/(Q314/1.6) + BC314/(R314/1.37))</f>
        <v>0</v>
      </c>
      <c r="U314">
        <f>(AX314*BA314)</f>
        <v>0</v>
      </c>
      <c r="V314">
        <f>(BQ314+(U314+2*0.95*5.67E-8*(((BQ314+$B$9)+273)^4-(BQ314+273)^4)-44100*J314)/(1.84*29.3*R314+8*0.95*5.67E-8*(BQ314+273)^3))</f>
        <v>0</v>
      </c>
      <c r="W314">
        <f>($C$9*BR314+$D$9*BS314+$E$9*V314)</f>
        <v>0</v>
      </c>
      <c r="X314">
        <f>0.61365*exp(17.502*W314/(240.97+W314))</f>
        <v>0</v>
      </c>
      <c r="Y314">
        <f>(Z314/AA314*100)</f>
        <v>0</v>
      </c>
      <c r="Z314">
        <f>BJ314*(BO314+BP314)/1000</f>
        <v>0</v>
      </c>
      <c r="AA314">
        <f>0.61365*exp(17.502*BQ314/(240.97+BQ314))</f>
        <v>0</v>
      </c>
      <c r="AB314">
        <f>(X314-BJ314*(BO314+BP314)/1000)</f>
        <v>0</v>
      </c>
      <c r="AC314">
        <f>(-J314*44100)</f>
        <v>0</v>
      </c>
      <c r="AD314">
        <f>2*29.3*R314*0.92*(BQ314-W314)</f>
        <v>0</v>
      </c>
      <c r="AE314">
        <f>2*0.95*5.67E-8*(((BQ314+$B$9)+273)^4-(W314+273)^4)</f>
        <v>0</v>
      </c>
      <c r="AF314">
        <f>U314+AE314+AC314+AD314</f>
        <v>0</v>
      </c>
      <c r="AG314">
        <f>BN314*AU314*(BI314-BH314*(1000-AU314*BK314)/(1000-AU314*BJ314))/(100*BB314)</f>
        <v>0</v>
      </c>
      <c r="AH314">
        <f>1000*BN314*AU314*(BJ314-BK314)/(100*BB314*(1000-AU314*BJ314))</f>
        <v>0</v>
      </c>
      <c r="AI314">
        <f>(AJ314 - AK314 - BO314*1E3/(8.314*(BQ314+273.15)) * AM314/BN314 * AL314) * BN314/(100*BB314) * (1000 - BK314)/1000</f>
        <v>0</v>
      </c>
      <c r="AJ314">
        <v>429.3116575837347</v>
      </c>
      <c r="AK314">
        <v>428.8775333333333</v>
      </c>
      <c r="AL314">
        <v>1.345100539666717E-05</v>
      </c>
      <c r="AM314">
        <v>61.35787655002243</v>
      </c>
      <c r="AN314">
        <f>(AP314 - AO314 + BO314*1E3/(8.314*(BQ314+273.15)) * AR314/BN314 * AQ314) * BN314/(100*BB314) * 1000/(1000 - AP314)</f>
        <v>0</v>
      </c>
      <c r="AO314">
        <v>21.52160748026949</v>
      </c>
      <c r="AP314">
        <v>21.50454545454546</v>
      </c>
      <c r="AQ314">
        <v>8.592857953933862E-07</v>
      </c>
      <c r="AR314">
        <v>91.88205700752289</v>
      </c>
      <c r="AS314">
        <v>0</v>
      </c>
      <c r="AT314">
        <v>0</v>
      </c>
      <c r="AU314">
        <f>IF(AS314*$H$15&gt;=AW314,1.0,(AW314/(AW314-AS314*$H$15)))</f>
        <v>0</v>
      </c>
      <c r="AV314">
        <f>(AU314-1)*100</f>
        <v>0</v>
      </c>
      <c r="AW314">
        <f>MAX(0,($B$15+$C$15*BV314)/(1+$D$15*BV314)*BO314/(BQ314+273)*$E$15)</f>
        <v>0</v>
      </c>
      <c r="AX314">
        <f>$B$13*BW314+$C$13*BX314+$F$13*CI314*(1-CL314)</f>
        <v>0</v>
      </c>
      <c r="AY314">
        <f>AX314*AZ314</f>
        <v>0</v>
      </c>
      <c r="AZ314">
        <f>($B$13*$D$11+$C$13*$D$11+$F$13*((CV314+CN314)/MAX(CV314+CN314+CW314, 0.1)*$I$11+CW314/MAX(CV314+CN314+CW314, 0.1)*$J$11))/($B$13+$C$13+$F$13)</f>
        <v>0</v>
      </c>
      <c r="BA314">
        <f>($B$13*$K$11+$C$13*$K$11+$F$13*((CV314+CN314)/MAX(CV314+CN314+CW314, 0.1)*$P$11+CW314/MAX(CV314+CN314+CW314, 0.1)*$Q$11))/($B$13+$C$13+$F$13)</f>
        <v>0</v>
      </c>
      <c r="BB314">
        <v>6</v>
      </c>
      <c r="BC314">
        <v>0.5</v>
      </c>
      <c r="BD314" t="s">
        <v>358</v>
      </c>
      <c r="BE314">
        <v>2</v>
      </c>
      <c r="BF314" t="b">
        <v>1</v>
      </c>
      <c r="BG314">
        <v>1774682973.7</v>
      </c>
      <c r="BH314">
        <v>419.6406</v>
      </c>
      <c r="BI314">
        <v>420.0445</v>
      </c>
      <c r="BJ314">
        <v>21.50498</v>
      </c>
      <c r="BK314">
        <v>21.52148</v>
      </c>
      <c r="BL314">
        <v>420.0017</v>
      </c>
      <c r="BM314">
        <v>21.20769</v>
      </c>
      <c r="BN314">
        <v>499.996</v>
      </c>
      <c r="BO314">
        <v>101.0232</v>
      </c>
      <c r="BP314">
        <v>0.09997113999999999</v>
      </c>
      <c r="BQ314">
        <v>26.25674</v>
      </c>
      <c r="BR314">
        <v>26.75474</v>
      </c>
      <c r="BS314">
        <v>999.9</v>
      </c>
      <c r="BT314">
        <v>0</v>
      </c>
      <c r="BU314">
        <v>0</v>
      </c>
      <c r="BV314">
        <v>9994.746999999999</v>
      </c>
      <c r="BW314">
        <v>0</v>
      </c>
      <c r="BX314">
        <v>0.3833920000000001</v>
      </c>
      <c r="BY314">
        <v>-0.4042206</v>
      </c>
      <c r="BZ314">
        <v>428.8631</v>
      </c>
      <c r="CA314">
        <v>429.2835</v>
      </c>
      <c r="CB314">
        <v>-0.01650106</v>
      </c>
      <c r="CC314">
        <v>420.0445</v>
      </c>
      <c r="CD314">
        <v>21.52148</v>
      </c>
      <c r="CE314">
        <v>2.172503</v>
      </c>
      <c r="CF314">
        <v>2.17417</v>
      </c>
      <c r="CG314">
        <v>18.76099</v>
      </c>
      <c r="CH314">
        <v>18.77326</v>
      </c>
      <c r="CI314">
        <v>850.0019</v>
      </c>
      <c r="CJ314">
        <v>0</v>
      </c>
      <c r="CK314">
        <v>1</v>
      </c>
      <c r="CL314">
        <v>0</v>
      </c>
      <c r="CM314">
        <v>1.814</v>
      </c>
      <c r="CN314">
        <v>0</v>
      </c>
      <c r="CO314">
        <v>46.27616</v>
      </c>
      <c r="CP314">
        <v>4348.324999999999</v>
      </c>
      <c r="CQ314">
        <v>35.562</v>
      </c>
      <c r="CR314">
        <v>38</v>
      </c>
      <c r="CS314">
        <v>36.812</v>
      </c>
      <c r="CT314">
        <v>36.7311</v>
      </c>
      <c r="CU314">
        <v>36.062</v>
      </c>
      <c r="CV314">
        <v>0</v>
      </c>
      <c r="CW314">
        <v>850.001</v>
      </c>
      <c r="CX314">
        <v>0</v>
      </c>
      <c r="CY314">
        <v>1774682975</v>
      </c>
      <c r="CZ314">
        <v>0</v>
      </c>
      <c r="DA314">
        <v>1774666326.5</v>
      </c>
      <c r="DB314" t="s">
        <v>359</v>
      </c>
      <c r="DC314">
        <v>1774666322</v>
      </c>
      <c r="DD314">
        <v>1774666326.5</v>
      </c>
      <c r="DE314">
        <v>2</v>
      </c>
      <c r="DF314">
        <v>0.343</v>
      </c>
      <c r="DG314">
        <v>-0.026</v>
      </c>
      <c r="DH314">
        <v>-0.36</v>
      </c>
      <c r="DI314">
        <v>0.298</v>
      </c>
      <c r="DJ314">
        <v>420</v>
      </c>
      <c r="DK314">
        <v>22</v>
      </c>
      <c r="DL314">
        <v>0.17</v>
      </c>
      <c r="DM314">
        <v>0.02</v>
      </c>
      <c r="DN314">
        <v>-0.3868959024390244</v>
      </c>
      <c r="DO314">
        <v>0.0387242926829262</v>
      </c>
      <c r="DP314">
        <v>0.03585894494850273</v>
      </c>
      <c r="DQ314">
        <v>1</v>
      </c>
      <c r="DR314">
        <v>-0.01726299268292683</v>
      </c>
      <c r="DS314">
        <v>0.003685154006968621</v>
      </c>
      <c r="DT314">
        <v>0.0007530885350699328</v>
      </c>
      <c r="DU314">
        <v>1</v>
      </c>
      <c r="DV314">
        <v>2</v>
      </c>
      <c r="DW314">
        <v>2</v>
      </c>
      <c r="DX314" t="s">
        <v>360</v>
      </c>
      <c r="DY314">
        <v>3.13043</v>
      </c>
      <c r="DZ314">
        <v>2.80647</v>
      </c>
      <c r="EA314">
        <v>0.0997557</v>
      </c>
      <c r="EB314">
        <v>0.09946190000000001</v>
      </c>
      <c r="EC314">
        <v>0.105854</v>
      </c>
      <c r="ED314">
        <v>0.1056</v>
      </c>
      <c r="EE314">
        <v>21147.4</v>
      </c>
      <c r="EF314">
        <v>27416.8</v>
      </c>
      <c r="EG314">
        <v>26445.7</v>
      </c>
      <c r="EH314">
        <v>32997.6</v>
      </c>
      <c r="EI314">
        <v>34927.3</v>
      </c>
      <c r="EJ314">
        <v>40307.1</v>
      </c>
      <c r="EK314">
        <v>41093.4</v>
      </c>
      <c r="EL314">
        <v>46056.7</v>
      </c>
      <c r="EM314">
        <v>2.03468</v>
      </c>
      <c r="EN314">
        <v>1.99977</v>
      </c>
      <c r="EO314">
        <v>0.0907853</v>
      </c>
      <c r="EP314">
        <v>0</v>
      </c>
      <c r="EQ314">
        <v>25.2706</v>
      </c>
      <c r="ER314">
        <v>999.9</v>
      </c>
      <c r="ES314">
        <v>67.40000000000001</v>
      </c>
      <c r="ET314">
        <v>27.4</v>
      </c>
      <c r="EU314">
        <v>24.448</v>
      </c>
      <c r="EV314">
        <v>61.2908</v>
      </c>
      <c r="EW314">
        <v>31.5345</v>
      </c>
      <c r="EX314">
        <v>1</v>
      </c>
      <c r="EY314">
        <v>0.294924</v>
      </c>
      <c r="EZ314">
        <v>0.300153</v>
      </c>
      <c r="FA314">
        <v>20.2823</v>
      </c>
      <c r="FB314">
        <v>5.19093</v>
      </c>
      <c r="FC314">
        <v>11.9441</v>
      </c>
      <c r="FD314">
        <v>4.9557</v>
      </c>
      <c r="FE314">
        <v>3.285</v>
      </c>
      <c r="FF314">
        <v>9999</v>
      </c>
      <c r="FG314">
        <v>9999</v>
      </c>
      <c r="FH314">
        <v>9999</v>
      </c>
      <c r="FI314">
        <v>999.9</v>
      </c>
      <c r="FJ314">
        <v>1.86127</v>
      </c>
      <c r="FK314">
        <v>1.86264</v>
      </c>
      <c r="FL314">
        <v>1.86005</v>
      </c>
      <c r="FM314">
        <v>1.85837</v>
      </c>
      <c r="FN314">
        <v>1.86217</v>
      </c>
      <c r="FO314">
        <v>1.85892</v>
      </c>
      <c r="FP314">
        <v>1.85791</v>
      </c>
      <c r="FQ314">
        <v>1.86081</v>
      </c>
      <c r="FR314">
        <v>0</v>
      </c>
      <c r="FS314">
        <v>0</v>
      </c>
      <c r="FT314">
        <v>0</v>
      </c>
      <c r="FU314">
        <v>4.5</v>
      </c>
      <c r="FV314" t="s">
        <v>361</v>
      </c>
      <c r="FW314" t="s">
        <v>362</v>
      </c>
      <c r="FX314" t="s">
        <v>363</v>
      </c>
      <c r="FY314" t="s">
        <v>364</v>
      </c>
      <c r="FZ314" t="s">
        <v>364</v>
      </c>
      <c r="GA314" t="s">
        <v>363</v>
      </c>
      <c r="GB314">
        <v>0</v>
      </c>
      <c r="GC314">
        <v>100</v>
      </c>
      <c r="GD314">
        <v>100</v>
      </c>
      <c r="GE314">
        <v>-0.361</v>
      </c>
      <c r="GF314">
        <v>0.2972</v>
      </c>
      <c r="GG314">
        <v>-1.589593225013521</v>
      </c>
      <c r="GH314">
        <v>0.00192992804097616</v>
      </c>
      <c r="GI314">
        <v>3.244687122451424E-06</v>
      </c>
      <c r="GJ314">
        <v>-2.087531120305573E-09</v>
      </c>
      <c r="GK314">
        <v>0.05776174702018427</v>
      </c>
      <c r="GL314">
        <v>0.005089068596103195</v>
      </c>
      <c r="GM314">
        <v>0.0003257216593697226</v>
      </c>
      <c r="GN314">
        <v>-1.562898368296355E-06</v>
      </c>
      <c r="GO314">
        <v>0</v>
      </c>
      <c r="GP314">
        <v>1257</v>
      </c>
      <c r="GQ314">
        <v>1</v>
      </c>
      <c r="GR314">
        <v>31</v>
      </c>
      <c r="GS314">
        <v>277.6</v>
      </c>
      <c r="GT314">
        <v>277.5</v>
      </c>
      <c r="GU314">
        <v>1.07788</v>
      </c>
      <c r="GV314">
        <v>2.3999</v>
      </c>
      <c r="GW314">
        <v>1.44775</v>
      </c>
      <c r="GX314">
        <v>2.20215</v>
      </c>
      <c r="GY314">
        <v>1.44653</v>
      </c>
      <c r="GZ314">
        <v>2.26685</v>
      </c>
      <c r="HA314">
        <v>33.244</v>
      </c>
      <c r="HB314">
        <v>14.6574</v>
      </c>
      <c r="HC314">
        <v>18</v>
      </c>
      <c r="HD314">
        <v>531.991</v>
      </c>
      <c r="HE314">
        <v>522.859</v>
      </c>
      <c r="HF314">
        <v>24.9996</v>
      </c>
      <c r="HG314">
        <v>30.7546</v>
      </c>
      <c r="HH314">
        <v>30.0001</v>
      </c>
      <c r="HI314">
        <v>31.1214</v>
      </c>
      <c r="HJ314">
        <v>31.1278</v>
      </c>
      <c r="HK314">
        <v>21.5578</v>
      </c>
      <c r="HL314">
        <v>20.3331</v>
      </c>
      <c r="HM314">
        <v>100</v>
      </c>
      <c r="HN314">
        <v>25</v>
      </c>
      <c r="HO314">
        <v>420</v>
      </c>
      <c r="HP314">
        <v>21.5</v>
      </c>
      <c r="HQ314">
        <v>103.137</v>
      </c>
      <c r="HR314">
        <v>102.014</v>
      </c>
    </row>
    <row r="315" spans="1:226">
      <c r="A315">
        <v>297</v>
      </c>
      <c r="B315">
        <v>1774682980.6</v>
      </c>
      <c r="C315">
        <v>1234.599999904633</v>
      </c>
      <c r="D315" t="s">
        <v>956</v>
      </c>
      <c r="E315" t="s">
        <v>957</v>
      </c>
      <c r="F315">
        <v>5</v>
      </c>
      <c r="I315">
        <v>1774682977.7</v>
      </c>
      <c r="J315">
        <f>(K315)/1000</f>
        <v>0</v>
      </c>
      <c r="K315">
        <f>IF(BF315, AN315, AH315)</f>
        <v>0</v>
      </c>
      <c r="L315">
        <f>IF(BF315, AI315, AG315)</f>
        <v>0</v>
      </c>
      <c r="M315">
        <f>BH315 - IF(AU315&gt;1, L315*BB315*100.0/(AW315), 0)</f>
        <v>0</v>
      </c>
      <c r="N315">
        <f>((T315-J315/2)*M315-L315)/(T315+J315/2)</f>
        <v>0</v>
      </c>
      <c r="O315">
        <f>N315*(BO315+BP315)/1000.0</f>
        <v>0</v>
      </c>
      <c r="P315">
        <f>(BH315 - IF(AU315&gt;1, L315*BB315*100.0/(AW315), 0))*(BO315+BP315)/1000.0</f>
        <v>0</v>
      </c>
      <c r="Q315">
        <f>2.0/((1/S315-1/R315)+SIGN(S315)*SQRT((1/S315-1/R315)*(1/S315-1/R315) + 4*BC315/((BC315+1)*(BC315+1))*(2*1/S315*1/R315-1/R315*1/R315)))</f>
        <v>0</v>
      </c>
      <c r="R315">
        <f>IF(LEFT(BD315,1)&lt;&gt;"0",IF(LEFT(BD315,1)="1",3.0,BE315),$D$5+$E$5*(BV315*BO315/($K$5*1000))+$F$5*(BV315*BO315/($K$5*1000))*MAX(MIN(BB315,$J$5),$I$5)*MAX(MIN(BB315,$J$5),$I$5)+$G$5*MAX(MIN(BB315,$J$5),$I$5)*(BV315*BO315/($K$5*1000))+$H$5*(BV315*BO315/($K$5*1000))*(BV315*BO315/($K$5*1000)))</f>
        <v>0</v>
      </c>
      <c r="S315">
        <f>J315*(1000-(1000*0.61365*exp(17.502*W315/(240.97+W315))/(BO315+BP315)+BJ315)/2)/(1000*0.61365*exp(17.502*W315/(240.97+W315))/(BO315+BP315)-BJ315)</f>
        <v>0</v>
      </c>
      <c r="T315">
        <f>1/((BC315+1)/(Q315/1.6)+1/(R315/1.37)) + BC315/((BC315+1)/(Q315/1.6) + BC315/(R315/1.37))</f>
        <v>0</v>
      </c>
      <c r="U315">
        <f>(AX315*BA315)</f>
        <v>0</v>
      </c>
      <c r="V315">
        <f>(BQ315+(U315+2*0.95*5.67E-8*(((BQ315+$B$9)+273)^4-(BQ315+273)^4)-44100*J315)/(1.84*29.3*R315+8*0.95*5.67E-8*(BQ315+273)^3))</f>
        <v>0</v>
      </c>
      <c r="W315">
        <f>($C$9*BR315+$D$9*BS315+$E$9*V315)</f>
        <v>0</v>
      </c>
      <c r="X315">
        <f>0.61365*exp(17.502*W315/(240.97+W315))</f>
        <v>0</v>
      </c>
      <c r="Y315">
        <f>(Z315/AA315*100)</f>
        <v>0</v>
      </c>
      <c r="Z315">
        <f>BJ315*(BO315+BP315)/1000</f>
        <v>0</v>
      </c>
      <c r="AA315">
        <f>0.61365*exp(17.502*BQ315/(240.97+BQ315))</f>
        <v>0</v>
      </c>
      <c r="AB315">
        <f>(X315-BJ315*(BO315+BP315)/1000)</f>
        <v>0</v>
      </c>
      <c r="AC315">
        <f>(-J315*44100)</f>
        <v>0</v>
      </c>
      <c r="AD315">
        <f>2*29.3*R315*0.92*(BQ315-W315)</f>
        <v>0</v>
      </c>
      <c r="AE315">
        <f>2*0.95*5.67E-8*(((BQ315+$B$9)+273)^4-(W315+273)^4)</f>
        <v>0</v>
      </c>
      <c r="AF315">
        <f>U315+AE315+AC315+AD315</f>
        <v>0</v>
      </c>
      <c r="AG315">
        <f>BN315*AU315*(BI315-BH315*(1000-AU315*BK315)/(1000-AU315*BJ315))/(100*BB315)</f>
        <v>0</v>
      </c>
      <c r="AH315">
        <f>1000*BN315*AU315*(BJ315-BK315)/(100*BB315*(1000-AU315*BJ315))</f>
        <v>0</v>
      </c>
      <c r="AI315">
        <f>(AJ315 - AK315 - BO315*1E3/(8.314*(BQ315+273.15)) * AM315/BN315 * AL315) * BN315/(100*BB315) * (1000 - BK315)/1000</f>
        <v>0</v>
      </c>
      <c r="AJ315">
        <v>429.1989016663116</v>
      </c>
      <c r="AK315">
        <v>428.8835939393937</v>
      </c>
      <c r="AL315">
        <v>1.815494382889067E-06</v>
      </c>
      <c r="AM315">
        <v>61.35787655002243</v>
      </c>
      <c r="AN315">
        <f>(AP315 - AO315 + BO315*1E3/(8.314*(BQ315+273.15)) * AR315/BN315 * AQ315) * BN315/(100*BB315) * 1000/(1000 - AP315)</f>
        <v>0</v>
      </c>
      <c r="AO315">
        <v>21.52112078489254</v>
      </c>
      <c r="AP315">
        <v>21.5038111888112</v>
      </c>
      <c r="AQ315">
        <v>-2.499163691979058E-07</v>
      </c>
      <c r="AR315">
        <v>91.88205700752289</v>
      </c>
      <c r="AS315">
        <v>0</v>
      </c>
      <c r="AT315">
        <v>0</v>
      </c>
      <c r="AU315">
        <f>IF(AS315*$H$15&gt;=AW315,1.0,(AW315/(AW315-AS315*$H$15)))</f>
        <v>0</v>
      </c>
      <c r="AV315">
        <f>(AU315-1)*100</f>
        <v>0</v>
      </c>
      <c r="AW315">
        <f>MAX(0,($B$15+$C$15*BV315)/(1+$D$15*BV315)*BO315/(BQ315+273)*$E$15)</f>
        <v>0</v>
      </c>
      <c r="AX315">
        <f>$B$13*BW315+$C$13*BX315+$F$13*CI315*(1-CL315)</f>
        <v>0</v>
      </c>
      <c r="AY315">
        <f>AX315*AZ315</f>
        <v>0</v>
      </c>
      <c r="AZ315">
        <f>($B$13*$D$11+$C$13*$D$11+$F$13*((CV315+CN315)/MAX(CV315+CN315+CW315, 0.1)*$I$11+CW315/MAX(CV315+CN315+CW315, 0.1)*$J$11))/($B$13+$C$13+$F$13)</f>
        <v>0</v>
      </c>
      <c r="BA315">
        <f>($B$13*$K$11+$C$13*$K$11+$F$13*((CV315+CN315)/MAX(CV315+CN315+CW315, 0.1)*$P$11+CW315/MAX(CV315+CN315+CW315, 0.1)*$Q$11))/($B$13+$C$13+$F$13)</f>
        <v>0</v>
      </c>
      <c r="BB315">
        <v>6</v>
      </c>
      <c r="BC315">
        <v>0.5</v>
      </c>
      <c r="BD315" t="s">
        <v>358</v>
      </c>
      <c r="BE315">
        <v>2</v>
      </c>
      <c r="BF315" t="b">
        <v>1</v>
      </c>
      <c r="BG315">
        <v>1774682977.7</v>
      </c>
      <c r="BH315">
        <v>419.6553</v>
      </c>
      <c r="BI315">
        <v>419.9812</v>
      </c>
      <c r="BJ315">
        <v>21.50433</v>
      </c>
      <c r="BK315">
        <v>21.5215</v>
      </c>
      <c r="BL315">
        <v>420.0169</v>
      </c>
      <c r="BM315">
        <v>21.20706</v>
      </c>
      <c r="BN315">
        <v>500.012</v>
      </c>
      <c r="BO315">
        <v>101.0237</v>
      </c>
      <c r="BP315">
        <v>0.09995576999999999</v>
      </c>
      <c r="BQ315">
        <v>26.25429999999999</v>
      </c>
      <c r="BR315">
        <v>26.76245</v>
      </c>
      <c r="BS315">
        <v>999.9</v>
      </c>
      <c r="BT315">
        <v>0</v>
      </c>
      <c r="BU315">
        <v>0</v>
      </c>
      <c r="BV315">
        <v>10003.508</v>
      </c>
      <c r="BW315">
        <v>0</v>
      </c>
      <c r="BX315">
        <v>0.3833920000000001</v>
      </c>
      <c r="BY315">
        <v>-0.3257568</v>
      </c>
      <c r="BZ315">
        <v>428.8781</v>
      </c>
      <c r="CA315">
        <v>429.2186</v>
      </c>
      <c r="CB315">
        <v>-0.01715987</v>
      </c>
      <c r="CC315">
        <v>419.9812</v>
      </c>
      <c r="CD315">
        <v>21.5215</v>
      </c>
      <c r="CE315">
        <v>2.172447</v>
      </c>
      <c r="CF315">
        <v>2.17418</v>
      </c>
      <c r="CG315">
        <v>18.76055</v>
      </c>
      <c r="CH315">
        <v>18.77335</v>
      </c>
      <c r="CI315">
        <v>849.9982</v>
      </c>
      <c r="CJ315">
        <v>0</v>
      </c>
      <c r="CK315">
        <v>1</v>
      </c>
      <c r="CL315">
        <v>0</v>
      </c>
      <c r="CM315">
        <v>1.7336</v>
      </c>
      <c r="CN315">
        <v>0</v>
      </c>
      <c r="CO315">
        <v>46.24703</v>
      </c>
      <c r="CP315">
        <v>4348.304999999999</v>
      </c>
      <c r="CQ315">
        <v>35.562</v>
      </c>
      <c r="CR315">
        <v>38</v>
      </c>
      <c r="CS315">
        <v>36.812</v>
      </c>
      <c r="CT315">
        <v>36.687</v>
      </c>
      <c r="CU315">
        <v>36.062</v>
      </c>
      <c r="CV315">
        <v>0</v>
      </c>
      <c r="CW315">
        <v>849.9979999999999</v>
      </c>
      <c r="CX315">
        <v>0</v>
      </c>
      <c r="CY315">
        <v>1774682979.2</v>
      </c>
      <c r="CZ315">
        <v>0</v>
      </c>
      <c r="DA315">
        <v>1774666326.5</v>
      </c>
      <c r="DB315" t="s">
        <v>359</v>
      </c>
      <c r="DC315">
        <v>1774666322</v>
      </c>
      <c r="DD315">
        <v>1774666326.5</v>
      </c>
      <c r="DE315">
        <v>2</v>
      </c>
      <c r="DF315">
        <v>0.343</v>
      </c>
      <c r="DG315">
        <v>-0.026</v>
      </c>
      <c r="DH315">
        <v>-0.36</v>
      </c>
      <c r="DI315">
        <v>0.298</v>
      </c>
      <c r="DJ315">
        <v>420</v>
      </c>
      <c r="DK315">
        <v>22</v>
      </c>
      <c r="DL315">
        <v>0.17</v>
      </c>
      <c r="DM315">
        <v>0.02</v>
      </c>
      <c r="DN315">
        <v>-0.3675879512195122</v>
      </c>
      <c r="DO315">
        <v>0.1244431986062706</v>
      </c>
      <c r="DP315">
        <v>0.04189914509632026</v>
      </c>
      <c r="DQ315">
        <v>0</v>
      </c>
      <c r="DR315">
        <v>-0.01708789268292683</v>
      </c>
      <c r="DS315">
        <v>0.0007610885017421368</v>
      </c>
      <c r="DT315">
        <v>0.0006890076750573419</v>
      </c>
      <c r="DU315">
        <v>1</v>
      </c>
      <c r="DV315">
        <v>1</v>
      </c>
      <c r="DW315">
        <v>2</v>
      </c>
      <c r="DX315" t="s">
        <v>367</v>
      </c>
      <c r="DY315">
        <v>3.13049</v>
      </c>
      <c r="DZ315">
        <v>2.80649</v>
      </c>
      <c r="EA315">
        <v>0.0997519</v>
      </c>
      <c r="EB315">
        <v>0.09945569999999999</v>
      </c>
      <c r="EC315">
        <v>0.105852</v>
      </c>
      <c r="ED315">
        <v>0.105603</v>
      </c>
      <c r="EE315">
        <v>21147.5</v>
      </c>
      <c r="EF315">
        <v>27416.9</v>
      </c>
      <c r="EG315">
        <v>26445.6</v>
      </c>
      <c r="EH315">
        <v>32997.6</v>
      </c>
      <c r="EI315">
        <v>34927.2</v>
      </c>
      <c r="EJ315">
        <v>40307</v>
      </c>
      <c r="EK315">
        <v>41093.2</v>
      </c>
      <c r="EL315">
        <v>46056.8</v>
      </c>
      <c r="EM315">
        <v>2.0348</v>
      </c>
      <c r="EN315">
        <v>1.99955</v>
      </c>
      <c r="EO315">
        <v>0.0912249</v>
      </c>
      <c r="EP315">
        <v>0</v>
      </c>
      <c r="EQ315">
        <v>25.2693</v>
      </c>
      <c r="ER315">
        <v>999.9</v>
      </c>
      <c r="ES315">
        <v>67.5</v>
      </c>
      <c r="ET315">
        <v>27.4</v>
      </c>
      <c r="EU315">
        <v>24.4818</v>
      </c>
      <c r="EV315">
        <v>60.8308</v>
      </c>
      <c r="EW315">
        <v>31.5705</v>
      </c>
      <c r="EX315">
        <v>1</v>
      </c>
      <c r="EY315">
        <v>0.295013</v>
      </c>
      <c r="EZ315">
        <v>0.298764</v>
      </c>
      <c r="FA315">
        <v>20.2823</v>
      </c>
      <c r="FB315">
        <v>5.19123</v>
      </c>
      <c r="FC315">
        <v>11.9441</v>
      </c>
      <c r="FD315">
        <v>4.9557</v>
      </c>
      <c r="FE315">
        <v>3.285</v>
      </c>
      <c r="FF315">
        <v>9999</v>
      </c>
      <c r="FG315">
        <v>9999</v>
      </c>
      <c r="FH315">
        <v>9999</v>
      </c>
      <c r="FI315">
        <v>999.9</v>
      </c>
      <c r="FJ315">
        <v>1.86127</v>
      </c>
      <c r="FK315">
        <v>1.86264</v>
      </c>
      <c r="FL315">
        <v>1.86005</v>
      </c>
      <c r="FM315">
        <v>1.85837</v>
      </c>
      <c r="FN315">
        <v>1.86216</v>
      </c>
      <c r="FO315">
        <v>1.85891</v>
      </c>
      <c r="FP315">
        <v>1.85791</v>
      </c>
      <c r="FQ315">
        <v>1.86081</v>
      </c>
      <c r="FR315">
        <v>0</v>
      </c>
      <c r="FS315">
        <v>0</v>
      </c>
      <c r="FT315">
        <v>0</v>
      </c>
      <c r="FU315">
        <v>4.5</v>
      </c>
      <c r="FV315" t="s">
        <v>361</v>
      </c>
      <c r="FW315" t="s">
        <v>362</v>
      </c>
      <c r="FX315" t="s">
        <v>363</v>
      </c>
      <c r="FY315" t="s">
        <v>364</v>
      </c>
      <c r="FZ315" t="s">
        <v>364</v>
      </c>
      <c r="GA315" t="s">
        <v>363</v>
      </c>
      <c r="GB315">
        <v>0</v>
      </c>
      <c r="GC315">
        <v>100</v>
      </c>
      <c r="GD315">
        <v>100</v>
      </c>
      <c r="GE315">
        <v>-0.361</v>
      </c>
      <c r="GF315">
        <v>0.2972</v>
      </c>
      <c r="GG315">
        <v>-1.589593225013521</v>
      </c>
      <c r="GH315">
        <v>0.00192992804097616</v>
      </c>
      <c r="GI315">
        <v>3.244687122451424E-06</v>
      </c>
      <c r="GJ315">
        <v>-2.087531120305573E-09</v>
      </c>
      <c r="GK315">
        <v>0.05776174702018427</v>
      </c>
      <c r="GL315">
        <v>0.005089068596103195</v>
      </c>
      <c r="GM315">
        <v>0.0003257216593697226</v>
      </c>
      <c r="GN315">
        <v>-1.562898368296355E-06</v>
      </c>
      <c r="GO315">
        <v>0</v>
      </c>
      <c r="GP315">
        <v>1257</v>
      </c>
      <c r="GQ315">
        <v>1</v>
      </c>
      <c r="GR315">
        <v>31</v>
      </c>
      <c r="GS315">
        <v>277.6</v>
      </c>
      <c r="GT315">
        <v>277.6</v>
      </c>
      <c r="GU315">
        <v>1.07788</v>
      </c>
      <c r="GV315">
        <v>2.39746</v>
      </c>
      <c r="GW315">
        <v>1.44775</v>
      </c>
      <c r="GX315">
        <v>2.20337</v>
      </c>
      <c r="GY315">
        <v>1.44653</v>
      </c>
      <c r="GZ315">
        <v>2.31567</v>
      </c>
      <c r="HA315">
        <v>33.2216</v>
      </c>
      <c r="HB315">
        <v>14.6574</v>
      </c>
      <c r="HC315">
        <v>18</v>
      </c>
      <c r="HD315">
        <v>532.071</v>
      </c>
      <c r="HE315">
        <v>522.706</v>
      </c>
      <c r="HF315">
        <v>24.9996</v>
      </c>
      <c r="HG315">
        <v>30.7546</v>
      </c>
      <c r="HH315">
        <v>30.0001</v>
      </c>
      <c r="HI315">
        <v>31.1214</v>
      </c>
      <c r="HJ315">
        <v>31.1278</v>
      </c>
      <c r="HK315">
        <v>21.5582</v>
      </c>
      <c r="HL315">
        <v>20.3331</v>
      </c>
      <c r="HM315">
        <v>100</v>
      </c>
      <c r="HN315">
        <v>25</v>
      </c>
      <c r="HO315">
        <v>420</v>
      </c>
      <c r="HP315">
        <v>21.5</v>
      </c>
      <c r="HQ315">
        <v>103.137</v>
      </c>
      <c r="HR315">
        <v>102.014</v>
      </c>
    </row>
    <row r="316" spans="1:226">
      <c r="A316">
        <v>298</v>
      </c>
      <c r="B316">
        <v>1774682984.6</v>
      </c>
      <c r="C316">
        <v>1238.599999904633</v>
      </c>
      <c r="D316" t="s">
        <v>958</v>
      </c>
      <c r="E316" t="s">
        <v>959</v>
      </c>
      <c r="F316">
        <v>5</v>
      </c>
      <c r="I316">
        <v>1774682981.7</v>
      </c>
      <c r="J316">
        <f>(K316)/1000</f>
        <v>0</v>
      </c>
      <c r="K316">
        <f>IF(BF316, AN316, AH316)</f>
        <v>0</v>
      </c>
      <c r="L316">
        <f>IF(BF316, AI316, AG316)</f>
        <v>0</v>
      </c>
      <c r="M316">
        <f>BH316 - IF(AU316&gt;1, L316*BB316*100.0/(AW316), 0)</f>
        <v>0</v>
      </c>
      <c r="N316">
        <f>((T316-J316/2)*M316-L316)/(T316+J316/2)</f>
        <v>0</v>
      </c>
      <c r="O316">
        <f>N316*(BO316+BP316)/1000.0</f>
        <v>0</v>
      </c>
      <c r="P316">
        <f>(BH316 - IF(AU316&gt;1, L316*BB316*100.0/(AW316), 0))*(BO316+BP316)/1000.0</f>
        <v>0</v>
      </c>
      <c r="Q316">
        <f>2.0/((1/S316-1/R316)+SIGN(S316)*SQRT((1/S316-1/R316)*(1/S316-1/R316) + 4*BC316/((BC316+1)*(BC316+1))*(2*1/S316*1/R316-1/R316*1/R316)))</f>
        <v>0</v>
      </c>
      <c r="R316">
        <f>IF(LEFT(BD316,1)&lt;&gt;"0",IF(LEFT(BD316,1)="1",3.0,BE316),$D$5+$E$5*(BV316*BO316/($K$5*1000))+$F$5*(BV316*BO316/($K$5*1000))*MAX(MIN(BB316,$J$5),$I$5)*MAX(MIN(BB316,$J$5),$I$5)+$G$5*MAX(MIN(BB316,$J$5),$I$5)*(BV316*BO316/($K$5*1000))+$H$5*(BV316*BO316/($K$5*1000))*(BV316*BO316/($K$5*1000)))</f>
        <v>0</v>
      </c>
      <c r="S316">
        <f>J316*(1000-(1000*0.61365*exp(17.502*W316/(240.97+W316))/(BO316+BP316)+BJ316)/2)/(1000*0.61365*exp(17.502*W316/(240.97+W316))/(BO316+BP316)-BJ316)</f>
        <v>0</v>
      </c>
      <c r="T316">
        <f>1/((BC316+1)/(Q316/1.6)+1/(R316/1.37)) + BC316/((BC316+1)/(Q316/1.6) + BC316/(R316/1.37))</f>
        <v>0</v>
      </c>
      <c r="U316">
        <f>(AX316*BA316)</f>
        <v>0</v>
      </c>
      <c r="V316">
        <f>(BQ316+(U316+2*0.95*5.67E-8*(((BQ316+$B$9)+273)^4-(BQ316+273)^4)-44100*J316)/(1.84*29.3*R316+8*0.95*5.67E-8*(BQ316+273)^3))</f>
        <v>0</v>
      </c>
      <c r="W316">
        <f>($C$9*BR316+$D$9*BS316+$E$9*V316)</f>
        <v>0</v>
      </c>
      <c r="X316">
        <f>0.61365*exp(17.502*W316/(240.97+W316))</f>
        <v>0</v>
      </c>
      <c r="Y316">
        <f>(Z316/AA316*100)</f>
        <v>0</v>
      </c>
      <c r="Z316">
        <f>BJ316*(BO316+BP316)/1000</f>
        <v>0</v>
      </c>
      <c r="AA316">
        <f>0.61365*exp(17.502*BQ316/(240.97+BQ316))</f>
        <v>0</v>
      </c>
      <c r="AB316">
        <f>(X316-BJ316*(BO316+BP316)/1000)</f>
        <v>0</v>
      </c>
      <c r="AC316">
        <f>(-J316*44100)</f>
        <v>0</v>
      </c>
      <c r="AD316">
        <f>2*29.3*R316*0.92*(BQ316-W316)</f>
        <v>0</v>
      </c>
      <c r="AE316">
        <f>2*0.95*5.67E-8*(((BQ316+$B$9)+273)^4-(W316+273)^4)</f>
        <v>0</v>
      </c>
      <c r="AF316">
        <f>U316+AE316+AC316+AD316</f>
        <v>0</v>
      </c>
      <c r="AG316">
        <f>BN316*AU316*(BI316-BH316*(1000-AU316*BK316)/(1000-AU316*BJ316))/(100*BB316)</f>
        <v>0</v>
      </c>
      <c r="AH316">
        <f>1000*BN316*AU316*(BJ316-BK316)/(100*BB316*(1000-AU316*BJ316))</f>
        <v>0</v>
      </c>
      <c r="AI316">
        <f>(AJ316 - AK316 - BO316*1E3/(8.314*(BQ316+273.15)) * AM316/BN316 * AL316) * BN316/(100*BB316) * (1000 - BK316)/1000</f>
        <v>0</v>
      </c>
      <c r="AJ316">
        <v>429.2227394701843</v>
      </c>
      <c r="AK316">
        <v>428.8270727272727</v>
      </c>
      <c r="AL316">
        <v>-1.597416296908615E-05</v>
      </c>
      <c r="AM316">
        <v>61.35787655002243</v>
      </c>
      <c r="AN316">
        <f>(AP316 - AO316 + BO316*1E3/(8.314*(BQ316+273.15)) * AR316/BN316 * AQ316) * BN316/(100*BB316) * 1000/(1000 - AP316)</f>
        <v>0</v>
      </c>
      <c r="AO316">
        <v>21.52177228082589</v>
      </c>
      <c r="AP316">
        <v>21.50356153846155</v>
      </c>
      <c r="AQ316">
        <v>-6.437458314610391E-07</v>
      </c>
      <c r="AR316">
        <v>91.88205700752289</v>
      </c>
      <c r="AS316">
        <v>0</v>
      </c>
      <c r="AT316">
        <v>0</v>
      </c>
      <c r="AU316">
        <f>IF(AS316*$H$15&gt;=AW316,1.0,(AW316/(AW316-AS316*$H$15)))</f>
        <v>0</v>
      </c>
      <c r="AV316">
        <f>(AU316-1)*100</f>
        <v>0</v>
      </c>
      <c r="AW316">
        <f>MAX(0,($B$15+$C$15*BV316)/(1+$D$15*BV316)*BO316/(BQ316+273)*$E$15)</f>
        <v>0</v>
      </c>
      <c r="AX316">
        <f>$B$13*BW316+$C$13*BX316+$F$13*CI316*(1-CL316)</f>
        <v>0</v>
      </c>
      <c r="AY316">
        <f>AX316*AZ316</f>
        <v>0</v>
      </c>
      <c r="AZ316">
        <f>($B$13*$D$11+$C$13*$D$11+$F$13*((CV316+CN316)/MAX(CV316+CN316+CW316, 0.1)*$I$11+CW316/MAX(CV316+CN316+CW316, 0.1)*$J$11))/($B$13+$C$13+$F$13)</f>
        <v>0</v>
      </c>
      <c r="BA316">
        <f>($B$13*$K$11+$C$13*$K$11+$F$13*((CV316+CN316)/MAX(CV316+CN316+CW316, 0.1)*$P$11+CW316/MAX(CV316+CN316+CW316, 0.1)*$Q$11))/($B$13+$C$13+$F$13)</f>
        <v>0</v>
      </c>
      <c r="BB316">
        <v>6</v>
      </c>
      <c r="BC316">
        <v>0.5</v>
      </c>
      <c r="BD316" t="s">
        <v>358</v>
      </c>
      <c r="BE316">
        <v>2</v>
      </c>
      <c r="BF316" t="b">
        <v>1</v>
      </c>
      <c r="BG316">
        <v>1774682981.7</v>
      </c>
      <c r="BH316">
        <v>419.6294</v>
      </c>
      <c r="BI316">
        <v>419.9779</v>
      </c>
      <c r="BJ316">
        <v>21.50358</v>
      </c>
      <c r="BK316">
        <v>21.52101</v>
      </c>
      <c r="BL316">
        <v>419.9909</v>
      </c>
      <c r="BM316">
        <v>21.2063</v>
      </c>
      <c r="BN316">
        <v>500.0197999999999</v>
      </c>
      <c r="BO316">
        <v>101.0244</v>
      </c>
      <c r="BP316">
        <v>0.09992609999999999</v>
      </c>
      <c r="BQ316">
        <v>26.25006</v>
      </c>
      <c r="BR316">
        <v>26.75948</v>
      </c>
      <c r="BS316">
        <v>999.9</v>
      </c>
      <c r="BT316">
        <v>0</v>
      </c>
      <c r="BU316">
        <v>0</v>
      </c>
      <c r="BV316">
        <v>10016.88</v>
      </c>
      <c r="BW316">
        <v>0</v>
      </c>
      <c r="BX316">
        <v>0.3833920000000001</v>
      </c>
      <c r="BY316">
        <v>-0.3483977</v>
      </c>
      <c r="BZ316">
        <v>428.8511</v>
      </c>
      <c r="CA316">
        <v>429.2147999999999</v>
      </c>
      <c r="CB316">
        <v>-0.01743929</v>
      </c>
      <c r="CC316">
        <v>419.9779</v>
      </c>
      <c r="CD316">
        <v>21.52101</v>
      </c>
      <c r="CE316">
        <v>2.172386</v>
      </c>
      <c r="CF316">
        <v>2.174147</v>
      </c>
      <c r="CG316">
        <v>18.76011</v>
      </c>
      <c r="CH316">
        <v>18.77309</v>
      </c>
      <c r="CI316">
        <v>849.9982</v>
      </c>
      <c r="CJ316">
        <v>0</v>
      </c>
      <c r="CK316">
        <v>1</v>
      </c>
      <c r="CL316">
        <v>0</v>
      </c>
      <c r="CM316">
        <v>1.82952</v>
      </c>
      <c r="CN316">
        <v>0</v>
      </c>
      <c r="CO316">
        <v>46.32274</v>
      </c>
      <c r="CP316">
        <v>4348.307</v>
      </c>
      <c r="CQ316">
        <v>35.562</v>
      </c>
      <c r="CR316">
        <v>38</v>
      </c>
      <c r="CS316">
        <v>36.7686</v>
      </c>
      <c r="CT316">
        <v>36.687</v>
      </c>
      <c r="CU316">
        <v>36.062</v>
      </c>
      <c r="CV316">
        <v>0</v>
      </c>
      <c r="CW316">
        <v>849.999</v>
      </c>
      <c r="CX316">
        <v>0</v>
      </c>
      <c r="CY316">
        <v>1774682982.8</v>
      </c>
      <c r="CZ316">
        <v>0</v>
      </c>
      <c r="DA316">
        <v>1774666326.5</v>
      </c>
      <c r="DB316" t="s">
        <v>359</v>
      </c>
      <c r="DC316">
        <v>1774666322</v>
      </c>
      <c r="DD316">
        <v>1774666326.5</v>
      </c>
      <c r="DE316">
        <v>2</v>
      </c>
      <c r="DF316">
        <v>0.343</v>
      </c>
      <c r="DG316">
        <v>-0.026</v>
      </c>
      <c r="DH316">
        <v>-0.36</v>
      </c>
      <c r="DI316">
        <v>0.298</v>
      </c>
      <c r="DJ316">
        <v>420</v>
      </c>
      <c r="DK316">
        <v>22</v>
      </c>
      <c r="DL316">
        <v>0.17</v>
      </c>
      <c r="DM316">
        <v>0.02</v>
      </c>
      <c r="DN316">
        <v>-0.3602384146341463</v>
      </c>
      <c r="DO316">
        <v>0.04331211846689775</v>
      </c>
      <c r="DP316">
        <v>0.03938068509727221</v>
      </c>
      <c r="DQ316">
        <v>1</v>
      </c>
      <c r="DR316">
        <v>-0.01724155365853659</v>
      </c>
      <c r="DS316">
        <v>0.001626372125435501</v>
      </c>
      <c r="DT316">
        <v>0.000695619997222187</v>
      </c>
      <c r="DU316">
        <v>1</v>
      </c>
      <c r="DV316">
        <v>2</v>
      </c>
      <c r="DW316">
        <v>2</v>
      </c>
      <c r="DX316" t="s">
        <v>360</v>
      </c>
      <c r="DY316">
        <v>3.13046</v>
      </c>
      <c r="DZ316">
        <v>2.80653</v>
      </c>
      <c r="EA316">
        <v>0.0997458</v>
      </c>
      <c r="EB316">
        <v>0.0994587</v>
      </c>
      <c r="EC316">
        <v>0.105851</v>
      </c>
      <c r="ED316">
        <v>0.105598</v>
      </c>
      <c r="EE316">
        <v>21147.5</v>
      </c>
      <c r="EF316">
        <v>27416.8</v>
      </c>
      <c r="EG316">
        <v>26445.4</v>
      </c>
      <c r="EH316">
        <v>32997.5</v>
      </c>
      <c r="EI316">
        <v>34927.2</v>
      </c>
      <c r="EJ316">
        <v>40307.2</v>
      </c>
      <c r="EK316">
        <v>41093.2</v>
      </c>
      <c r="EL316">
        <v>46056.7</v>
      </c>
      <c r="EM316">
        <v>2.03463</v>
      </c>
      <c r="EN316">
        <v>1.99985</v>
      </c>
      <c r="EO316">
        <v>0.09094919999999999</v>
      </c>
      <c r="EP316">
        <v>0</v>
      </c>
      <c r="EQ316">
        <v>25.269</v>
      </c>
      <c r="ER316">
        <v>999.9</v>
      </c>
      <c r="ES316">
        <v>67.40000000000001</v>
      </c>
      <c r="ET316">
        <v>27.4</v>
      </c>
      <c r="EU316">
        <v>24.4455</v>
      </c>
      <c r="EV316">
        <v>60.9708</v>
      </c>
      <c r="EW316">
        <v>31.6386</v>
      </c>
      <c r="EX316">
        <v>1</v>
      </c>
      <c r="EY316">
        <v>0.294873</v>
      </c>
      <c r="EZ316">
        <v>0.297511</v>
      </c>
      <c r="FA316">
        <v>20.2824</v>
      </c>
      <c r="FB316">
        <v>5.19138</v>
      </c>
      <c r="FC316">
        <v>11.9441</v>
      </c>
      <c r="FD316">
        <v>4.9558</v>
      </c>
      <c r="FE316">
        <v>3.285</v>
      </c>
      <c r="FF316">
        <v>9999</v>
      </c>
      <c r="FG316">
        <v>9999</v>
      </c>
      <c r="FH316">
        <v>9999</v>
      </c>
      <c r="FI316">
        <v>999.9</v>
      </c>
      <c r="FJ316">
        <v>1.86127</v>
      </c>
      <c r="FK316">
        <v>1.86264</v>
      </c>
      <c r="FL316">
        <v>1.86005</v>
      </c>
      <c r="FM316">
        <v>1.85837</v>
      </c>
      <c r="FN316">
        <v>1.86217</v>
      </c>
      <c r="FO316">
        <v>1.85892</v>
      </c>
      <c r="FP316">
        <v>1.85791</v>
      </c>
      <c r="FQ316">
        <v>1.86081</v>
      </c>
      <c r="FR316">
        <v>0</v>
      </c>
      <c r="FS316">
        <v>0</v>
      </c>
      <c r="FT316">
        <v>0</v>
      </c>
      <c r="FU316">
        <v>4.5</v>
      </c>
      <c r="FV316" t="s">
        <v>361</v>
      </c>
      <c r="FW316" t="s">
        <v>362</v>
      </c>
      <c r="FX316" t="s">
        <v>363</v>
      </c>
      <c r="FY316" t="s">
        <v>364</v>
      </c>
      <c r="FZ316" t="s">
        <v>364</v>
      </c>
      <c r="GA316" t="s">
        <v>363</v>
      </c>
      <c r="GB316">
        <v>0</v>
      </c>
      <c r="GC316">
        <v>100</v>
      </c>
      <c r="GD316">
        <v>100</v>
      </c>
      <c r="GE316">
        <v>-0.362</v>
      </c>
      <c r="GF316">
        <v>0.2973</v>
      </c>
      <c r="GG316">
        <v>-1.589593225013521</v>
      </c>
      <c r="GH316">
        <v>0.00192992804097616</v>
      </c>
      <c r="GI316">
        <v>3.244687122451424E-06</v>
      </c>
      <c r="GJ316">
        <v>-2.087531120305573E-09</v>
      </c>
      <c r="GK316">
        <v>0.05776174702018427</v>
      </c>
      <c r="GL316">
        <v>0.005089068596103195</v>
      </c>
      <c r="GM316">
        <v>0.0003257216593697226</v>
      </c>
      <c r="GN316">
        <v>-1.562898368296355E-06</v>
      </c>
      <c r="GO316">
        <v>0</v>
      </c>
      <c r="GP316">
        <v>1257</v>
      </c>
      <c r="GQ316">
        <v>1</v>
      </c>
      <c r="GR316">
        <v>31</v>
      </c>
      <c r="GS316">
        <v>277.7</v>
      </c>
      <c r="GT316">
        <v>277.6</v>
      </c>
      <c r="GU316">
        <v>1.07788</v>
      </c>
      <c r="GV316">
        <v>2.39502</v>
      </c>
      <c r="GW316">
        <v>1.44775</v>
      </c>
      <c r="GX316">
        <v>2.20337</v>
      </c>
      <c r="GY316">
        <v>1.44653</v>
      </c>
      <c r="GZ316">
        <v>2.35596</v>
      </c>
      <c r="HA316">
        <v>33.2216</v>
      </c>
      <c r="HB316">
        <v>14.6486</v>
      </c>
      <c r="HC316">
        <v>18</v>
      </c>
      <c r="HD316">
        <v>531.96</v>
      </c>
      <c r="HE316">
        <v>522.91</v>
      </c>
      <c r="HF316">
        <v>24.9996</v>
      </c>
      <c r="HG316">
        <v>30.7546</v>
      </c>
      <c r="HH316">
        <v>30.0001</v>
      </c>
      <c r="HI316">
        <v>31.1214</v>
      </c>
      <c r="HJ316">
        <v>31.1278</v>
      </c>
      <c r="HK316">
        <v>21.5598</v>
      </c>
      <c r="HL316">
        <v>20.3331</v>
      </c>
      <c r="HM316">
        <v>100</v>
      </c>
      <c r="HN316">
        <v>25</v>
      </c>
      <c r="HO316">
        <v>420</v>
      </c>
      <c r="HP316">
        <v>21.5</v>
      </c>
      <c r="HQ316">
        <v>103.136</v>
      </c>
      <c r="HR316">
        <v>102.013</v>
      </c>
    </row>
    <row r="317" spans="1:226">
      <c r="A317">
        <v>299</v>
      </c>
      <c r="B317">
        <v>1774682988.6</v>
      </c>
      <c r="C317">
        <v>1242.599999904633</v>
      </c>
      <c r="D317" t="s">
        <v>960</v>
      </c>
      <c r="E317" t="s">
        <v>961</v>
      </c>
      <c r="F317">
        <v>5</v>
      </c>
      <c r="I317">
        <v>1774682985.7</v>
      </c>
      <c r="J317">
        <f>(K317)/1000</f>
        <v>0</v>
      </c>
      <c r="K317">
        <f>IF(BF317, AN317, AH317)</f>
        <v>0</v>
      </c>
      <c r="L317">
        <f>IF(BF317, AI317, AG317)</f>
        <v>0</v>
      </c>
      <c r="M317">
        <f>BH317 - IF(AU317&gt;1, L317*BB317*100.0/(AW317), 0)</f>
        <v>0</v>
      </c>
      <c r="N317">
        <f>((T317-J317/2)*M317-L317)/(T317+J317/2)</f>
        <v>0</v>
      </c>
      <c r="O317">
        <f>N317*(BO317+BP317)/1000.0</f>
        <v>0</v>
      </c>
      <c r="P317">
        <f>(BH317 - IF(AU317&gt;1, L317*BB317*100.0/(AW317), 0))*(BO317+BP317)/1000.0</f>
        <v>0</v>
      </c>
      <c r="Q317">
        <f>2.0/((1/S317-1/R317)+SIGN(S317)*SQRT((1/S317-1/R317)*(1/S317-1/R317) + 4*BC317/((BC317+1)*(BC317+1))*(2*1/S317*1/R317-1/R317*1/R317)))</f>
        <v>0</v>
      </c>
      <c r="R317">
        <f>IF(LEFT(BD317,1)&lt;&gt;"0",IF(LEFT(BD317,1)="1",3.0,BE317),$D$5+$E$5*(BV317*BO317/($K$5*1000))+$F$5*(BV317*BO317/($K$5*1000))*MAX(MIN(BB317,$J$5),$I$5)*MAX(MIN(BB317,$J$5),$I$5)+$G$5*MAX(MIN(BB317,$J$5),$I$5)*(BV317*BO317/($K$5*1000))+$H$5*(BV317*BO317/($K$5*1000))*(BV317*BO317/($K$5*1000)))</f>
        <v>0</v>
      </c>
      <c r="S317">
        <f>J317*(1000-(1000*0.61365*exp(17.502*W317/(240.97+W317))/(BO317+BP317)+BJ317)/2)/(1000*0.61365*exp(17.502*W317/(240.97+W317))/(BO317+BP317)-BJ317)</f>
        <v>0</v>
      </c>
      <c r="T317">
        <f>1/((BC317+1)/(Q317/1.6)+1/(R317/1.37)) + BC317/((BC317+1)/(Q317/1.6) + BC317/(R317/1.37))</f>
        <v>0</v>
      </c>
      <c r="U317">
        <f>(AX317*BA317)</f>
        <v>0</v>
      </c>
      <c r="V317">
        <f>(BQ317+(U317+2*0.95*5.67E-8*(((BQ317+$B$9)+273)^4-(BQ317+273)^4)-44100*J317)/(1.84*29.3*R317+8*0.95*5.67E-8*(BQ317+273)^3))</f>
        <v>0</v>
      </c>
      <c r="W317">
        <f>($C$9*BR317+$D$9*BS317+$E$9*V317)</f>
        <v>0</v>
      </c>
      <c r="X317">
        <f>0.61365*exp(17.502*W317/(240.97+W317))</f>
        <v>0</v>
      </c>
      <c r="Y317">
        <f>(Z317/AA317*100)</f>
        <v>0</v>
      </c>
      <c r="Z317">
        <f>BJ317*(BO317+BP317)/1000</f>
        <v>0</v>
      </c>
      <c r="AA317">
        <f>0.61365*exp(17.502*BQ317/(240.97+BQ317))</f>
        <v>0</v>
      </c>
      <c r="AB317">
        <f>(X317-BJ317*(BO317+BP317)/1000)</f>
        <v>0</v>
      </c>
      <c r="AC317">
        <f>(-J317*44100)</f>
        <v>0</v>
      </c>
      <c r="AD317">
        <f>2*29.3*R317*0.92*(BQ317-W317)</f>
        <v>0</v>
      </c>
      <c r="AE317">
        <f>2*0.95*5.67E-8*(((BQ317+$B$9)+273)^4-(W317+273)^4)</f>
        <v>0</v>
      </c>
      <c r="AF317">
        <f>U317+AE317+AC317+AD317</f>
        <v>0</v>
      </c>
      <c r="AG317">
        <f>BN317*AU317*(BI317-BH317*(1000-AU317*BK317)/(1000-AU317*BJ317))/(100*BB317)</f>
        <v>0</v>
      </c>
      <c r="AH317">
        <f>1000*BN317*AU317*(BJ317-BK317)/(100*BB317*(1000-AU317*BJ317))</f>
        <v>0</v>
      </c>
      <c r="AI317">
        <f>(AJ317 - AK317 - BO317*1E3/(8.314*(BQ317+273.15)) * AM317/BN317 * AL317) * BN317/(100*BB317) * (1000 - BK317)/1000</f>
        <v>0</v>
      </c>
      <c r="AJ317">
        <v>429.2165288836557</v>
      </c>
      <c r="AK317">
        <v>428.8237151515152</v>
      </c>
      <c r="AL317">
        <v>1.565338604674427E-06</v>
      </c>
      <c r="AM317">
        <v>61.35787655002243</v>
      </c>
      <c r="AN317">
        <f>(AP317 - AO317 + BO317*1E3/(8.314*(BQ317+273.15)) * AR317/BN317 * AQ317) * BN317/(100*BB317) * 1000/(1000 - AP317)</f>
        <v>0</v>
      </c>
      <c r="AO317">
        <v>21.52001229304453</v>
      </c>
      <c r="AP317">
        <v>21.5039097902098</v>
      </c>
      <c r="AQ317">
        <v>4.800063170174619E-07</v>
      </c>
      <c r="AR317">
        <v>91.88205700752289</v>
      </c>
      <c r="AS317">
        <v>0</v>
      </c>
      <c r="AT317">
        <v>0</v>
      </c>
      <c r="AU317">
        <f>IF(AS317*$H$15&gt;=AW317,1.0,(AW317/(AW317-AS317*$H$15)))</f>
        <v>0</v>
      </c>
      <c r="AV317">
        <f>(AU317-1)*100</f>
        <v>0</v>
      </c>
      <c r="AW317">
        <f>MAX(0,($B$15+$C$15*BV317)/(1+$D$15*BV317)*BO317/(BQ317+273)*$E$15)</f>
        <v>0</v>
      </c>
      <c r="AX317">
        <f>$B$13*BW317+$C$13*BX317+$F$13*CI317*(1-CL317)</f>
        <v>0</v>
      </c>
      <c r="AY317">
        <f>AX317*AZ317</f>
        <v>0</v>
      </c>
      <c r="AZ317">
        <f>($B$13*$D$11+$C$13*$D$11+$F$13*((CV317+CN317)/MAX(CV317+CN317+CW317, 0.1)*$I$11+CW317/MAX(CV317+CN317+CW317, 0.1)*$J$11))/($B$13+$C$13+$F$13)</f>
        <v>0</v>
      </c>
      <c r="BA317">
        <f>($B$13*$K$11+$C$13*$K$11+$F$13*((CV317+CN317)/MAX(CV317+CN317+CW317, 0.1)*$P$11+CW317/MAX(CV317+CN317+CW317, 0.1)*$Q$11))/($B$13+$C$13+$F$13)</f>
        <v>0</v>
      </c>
      <c r="BB317">
        <v>6</v>
      </c>
      <c r="BC317">
        <v>0.5</v>
      </c>
      <c r="BD317" t="s">
        <v>358</v>
      </c>
      <c r="BE317">
        <v>2</v>
      </c>
      <c r="BF317" t="b">
        <v>1</v>
      </c>
      <c r="BG317">
        <v>1774682985.7</v>
      </c>
      <c r="BH317">
        <v>419.5978999999999</v>
      </c>
      <c r="BI317">
        <v>419.9992</v>
      </c>
      <c r="BJ317">
        <v>21.50376</v>
      </c>
      <c r="BK317">
        <v>21.52026</v>
      </c>
      <c r="BL317">
        <v>419.9594</v>
      </c>
      <c r="BM317">
        <v>21.2065</v>
      </c>
      <c r="BN317">
        <v>499.9889</v>
      </c>
      <c r="BO317">
        <v>101.0249</v>
      </c>
      <c r="BP317">
        <v>0.10005761</v>
      </c>
      <c r="BQ317">
        <v>26.24824</v>
      </c>
      <c r="BR317">
        <v>26.75799</v>
      </c>
      <c r="BS317">
        <v>999.9</v>
      </c>
      <c r="BT317">
        <v>0</v>
      </c>
      <c r="BU317">
        <v>0</v>
      </c>
      <c r="BV317">
        <v>9995.188</v>
      </c>
      <c r="BW317">
        <v>0</v>
      </c>
      <c r="BX317">
        <v>0.3833920000000001</v>
      </c>
      <c r="BY317">
        <v>-0.4014007000000001</v>
      </c>
      <c r="BZ317">
        <v>428.819</v>
      </c>
      <c r="CA317">
        <v>429.2365</v>
      </c>
      <c r="CB317">
        <v>-0.01649094</v>
      </c>
      <c r="CC317">
        <v>419.9992</v>
      </c>
      <c r="CD317">
        <v>21.52026</v>
      </c>
      <c r="CE317">
        <v>2.172417</v>
      </c>
      <c r="CF317">
        <v>2.174082</v>
      </c>
      <c r="CG317">
        <v>18.76032</v>
      </c>
      <c r="CH317">
        <v>18.77262</v>
      </c>
      <c r="CI317">
        <v>849.9961999999999</v>
      </c>
      <c r="CJ317">
        <v>0</v>
      </c>
      <c r="CK317">
        <v>1</v>
      </c>
      <c r="CL317">
        <v>0</v>
      </c>
      <c r="CM317">
        <v>1.85268</v>
      </c>
      <c r="CN317">
        <v>0</v>
      </c>
      <c r="CO317">
        <v>46.49207000000001</v>
      </c>
      <c r="CP317">
        <v>4348.295999999999</v>
      </c>
      <c r="CQ317">
        <v>35.531</v>
      </c>
      <c r="CR317">
        <v>37.9874</v>
      </c>
      <c r="CS317">
        <v>36.75</v>
      </c>
      <c r="CT317">
        <v>36.687</v>
      </c>
      <c r="CU317">
        <v>36.0496</v>
      </c>
      <c r="CV317">
        <v>0</v>
      </c>
      <c r="CW317">
        <v>849.999</v>
      </c>
      <c r="CX317">
        <v>0</v>
      </c>
      <c r="CY317">
        <v>1774682987</v>
      </c>
      <c r="CZ317">
        <v>0</v>
      </c>
      <c r="DA317">
        <v>1774666326.5</v>
      </c>
      <c r="DB317" t="s">
        <v>359</v>
      </c>
      <c r="DC317">
        <v>1774666322</v>
      </c>
      <c r="DD317">
        <v>1774666326.5</v>
      </c>
      <c r="DE317">
        <v>2</v>
      </c>
      <c r="DF317">
        <v>0.343</v>
      </c>
      <c r="DG317">
        <v>-0.026</v>
      </c>
      <c r="DH317">
        <v>-0.36</v>
      </c>
      <c r="DI317">
        <v>0.298</v>
      </c>
      <c r="DJ317">
        <v>420</v>
      </c>
      <c r="DK317">
        <v>22</v>
      </c>
      <c r="DL317">
        <v>0.17</v>
      </c>
      <c r="DM317">
        <v>0.02</v>
      </c>
      <c r="DN317">
        <v>-0.3702689756097561</v>
      </c>
      <c r="DO317">
        <v>-0.01706078048780492</v>
      </c>
      <c r="DP317">
        <v>0.0424868775164399</v>
      </c>
      <c r="DQ317">
        <v>1</v>
      </c>
      <c r="DR317">
        <v>-0.01694591463414634</v>
      </c>
      <c r="DS317">
        <v>0.0008529909407665227</v>
      </c>
      <c r="DT317">
        <v>0.0006291735246941703</v>
      </c>
      <c r="DU317">
        <v>1</v>
      </c>
      <c r="DV317">
        <v>2</v>
      </c>
      <c r="DW317">
        <v>2</v>
      </c>
      <c r="DX317" t="s">
        <v>360</v>
      </c>
      <c r="DY317">
        <v>3.13045</v>
      </c>
      <c r="DZ317">
        <v>2.8063</v>
      </c>
      <c r="EA317">
        <v>0.0997484</v>
      </c>
      <c r="EB317">
        <v>0.0994722</v>
      </c>
      <c r="EC317">
        <v>0.105854</v>
      </c>
      <c r="ED317">
        <v>0.1056</v>
      </c>
      <c r="EE317">
        <v>21147.3</v>
      </c>
      <c r="EF317">
        <v>27416.5</v>
      </c>
      <c r="EG317">
        <v>26445.3</v>
      </c>
      <c r="EH317">
        <v>32997.6</v>
      </c>
      <c r="EI317">
        <v>34926.9</v>
      </c>
      <c r="EJ317">
        <v>40307.3</v>
      </c>
      <c r="EK317">
        <v>41093</v>
      </c>
      <c r="EL317">
        <v>46057</v>
      </c>
      <c r="EM317">
        <v>2.03452</v>
      </c>
      <c r="EN317">
        <v>1.9997</v>
      </c>
      <c r="EO317">
        <v>0.0908673</v>
      </c>
      <c r="EP317">
        <v>0</v>
      </c>
      <c r="EQ317">
        <v>25.2671</v>
      </c>
      <c r="ER317">
        <v>999.9</v>
      </c>
      <c r="ES317">
        <v>67.40000000000001</v>
      </c>
      <c r="ET317">
        <v>27.4</v>
      </c>
      <c r="EU317">
        <v>24.4463</v>
      </c>
      <c r="EV317">
        <v>60.7208</v>
      </c>
      <c r="EW317">
        <v>31.7107</v>
      </c>
      <c r="EX317">
        <v>1</v>
      </c>
      <c r="EY317">
        <v>0.294992</v>
      </c>
      <c r="EZ317">
        <v>0.296427</v>
      </c>
      <c r="FA317">
        <v>20.2833</v>
      </c>
      <c r="FB317">
        <v>5.19123</v>
      </c>
      <c r="FC317">
        <v>11.9441</v>
      </c>
      <c r="FD317">
        <v>4.9558</v>
      </c>
      <c r="FE317">
        <v>3.285</v>
      </c>
      <c r="FF317">
        <v>9999</v>
      </c>
      <c r="FG317">
        <v>9999</v>
      </c>
      <c r="FH317">
        <v>9999</v>
      </c>
      <c r="FI317">
        <v>999.9</v>
      </c>
      <c r="FJ317">
        <v>1.86127</v>
      </c>
      <c r="FK317">
        <v>1.86264</v>
      </c>
      <c r="FL317">
        <v>1.86005</v>
      </c>
      <c r="FM317">
        <v>1.85837</v>
      </c>
      <c r="FN317">
        <v>1.86217</v>
      </c>
      <c r="FO317">
        <v>1.85889</v>
      </c>
      <c r="FP317">
        <v>1.85791</v>
      </c>
      <c r="FQ317">
        <v>1.86081</v>
      </c>
      <c r="FR317">
        <v>0</v>
      </c>
      <c r="FS317">
        <v>0</v>
      </c>
      <c r="FT317">
        <v>0</v>
      </c>
      <c r="FU317">
        <v>4.5</v>
      </c>
      <c r="FV317" t="s">
        <v>361</v>
      </c>
      <c r="FW317" t="s">
        <v>362</v>
      </c>
      <c r="FX317" t="s">
        <v>363</v>
      </c>
      <c r="FY317" t="s">
        <v>364</v>
      </c>
      <c r="FZ317" t="s">
        <v>364</v>
      </c>
      <c r="GA317" t="s">
        <v>363</v>
      </c>
      <c r="GB317">
        <v>0</v>
      </c>
      <c r="GC317">
        <v>100</v>
      </c>
      <c r="GD317">
        <v>100</v>
      </c>
      <c r="GE317">
        <v>-0.361</v>
      </c>
      <c r="GF317">
        <v>0.2972</v>
      </c>
      <c r="GG317">
        <v>-1.589593225013521</v>
      </c>
      <c r="GH317">
        <v>0.00192992804097616</v>
      </c>
      <c r="GI317">
        <v>3.244687122451424E-06</v>
      </c>
      <c r="GJ317">
        <v>-2.087531120305573E-09</v>
      </c>
      <c r="GK317">
        <v>0.05776174702018427</v>
      </c>
      <c r="GL317">
        <v>0.005089068596103195</v>
      </c>
      <c r="GM317">
        <v>0.0003257216593697226</v>
      </c>
      <c r="GN317">
        <v>-1.562898368296355E-06</v>
      </c>
      <c r="GO317">
        <v>0</v>
      </c>
      <c r="GP317">
        <v>1257</v>
      </c>
      <c r="GQ317">
        <v>1</v>
      </c>
      <c r="GR317">
        <v>31</v>
      </c>
      <c r="GS317">
        <v>277.8</v>
      </c>
      <c r="GT317">
        <v>277.7</v>
      </c>
      <c r="GU317">
        <v>1.07788</v>
      </c>
      <c r="GV317">
        <v>2.38892</v>
      </c>
      <c r="GW317">
        <v>1.44775</v>
      </c>
      <c r="GX317">
        <v>2.20215</v>
      </c>
      <c r="GY317">
        <v>1.44653</v>
      </c>
      <c r="GZ317">
        <v>2.35962</v>
      </c>
      <c r="HA317">
        <v>33.244</v>
      </c>
      <c r="HB317">
        <v>14.6661</v>
      </c>
      <c r="HC317">
        <v>18</v>
      </c>
      <c r="HD317">
        <v>531.896</v>
      </c>
      <c r="HE317">
        <v>522.808</v>
      </c>
      <c r="HF317">
        <v>24.9996</v>
      </c>
      <c r="HG317">
        <v>30.7546</v>
      </c>
      <c r="HH317">
        <v>30</v>
      </c>
      <c r="HI317">
        <v>31.1214</v>
      </c>
      <c r="HJ317">
        <v>31.1278</v>
      </c>
      <c r="HK317">
        <v>21.557</v>
      </c>
      <c r="HL317">
        <v>20.3331</v>
      </c>
      <c r="HM317">
        <v>100</v>
      </c>
      <c r="HN317">
        <v>25</v>
      </c>
      <c r="HO317">
        <v>420</v>
      </c>
      <c r="HP317">
        <v>21.5</v>
      </c>
      <c r="HQ317">
        <v>103.136</v>
      </c>
      <c r="HR317">
        <v>102.014</v>
      </c>
    </row>
    <row r="318" spans="1:226">
      <c r="A318">
        <v>300</v>
      </c>
      <c r="B318">
        <v>1774682992.6</v>
      </c>
      <c r="C318">
        <v>1246.599999904633</v>
      </c>
      <c r="D318" t="s">
        <v>962</v>
      </c>
      <c r="E318" t="s">
        <v>963</v>
      </c>
      <c r="F318">
        <v>5</v>
      </c>
      <c r="I318">
        <v>1774682989.7</v>
      </c>
      <c r="J318">
        <f>(K318)/1000</f>
        <v>0</v>
      </c>
      <c r="K318">
        <f>IF(BF318, AN318, AH318)</f>
        <v>0</v>
      </c>
      <c r="L318">
        <f>IF(BF318, AI318, AG318)</f>
        <v>0</v>
      </c>
      <c r="M318">
        <f>BH318 - IF(AU318&gt;1, L318*BB318*100.0/(AW318), 0)</f>
        <v>0</v>
      </c>
      <c r="N318">
        <f>((T318-J318/2)*M318-L318)/(T318+J318/2)</f>
        <v>0</v>
      </c>
      <c r="O318">
        <f>N318*(BO318+BP318)/1000.0</f>
        <v>0</v>
      </c>
      <c r="P318">
        <f>(BH318 - IF(AU318&gt;1, L318*BB318*100.0/(AW318), 0))*(BO318+BP318)/1000.0</f>
        <v>0</v>
      </c>
      <c r="Q318">
        <f>2.0/((1/S318-1/R318)+SIGN(S318)*SQRT((1/S318-1/R318)*(1/S318-1/R318) + 4*BC318/((BC318+1)*(BC318+1))*(2*1/S318*1/R318-1/R318*1/R318)))</f>
        <v>0</v>
      </c>
      <c r="R318">
        <f>IF(LEFT(BD318,1)&lt;&gt;"0",IF(LEFT(BD318,1)="1",3.0,BE318),$D$5+$E$5*(BV318*BO318/($K$5*1000))+$F$5*(BV318*BO318/($K$5*1000))*MAX(MIN(BB318,$J$5),$I$5)*MAX(MIN(BB318,$J$5),$I$5)+$G$5*MAX(MIN(BB318,$J$5),$I$5)*(BV318*BO318/($K$5*1000))+$H$5*(BV318*BO318/($K$5*1000))*(BV318*BO318/($K$5*1000)))</f>
        <v>0</v>
      </c>
      <c r="S318">
        <f>J318*(1000-(1000*0.61365*exp(17.502*W318/(240.97+W318))/(BO318+BP318)+BJ318)/2)/(1000*0.61365*exp(17.502*W318/(240.97+W318))/(BO318+BP318)-BJ318)</f>
        <v>0</v>
      </c>
      <c r="T318">
        <f>1/((BC318+1)/(Q318/1.6)+1/(R318/1.37)) + BC318/((BC318+1)/(Q318/1.6) + BC318/(R318/1.37))</f>
        <v>0</v>
      </c>
      <c r="U318">
        <f>(AX318*BA318)</f>
        <v>0</v>
      </c>
      <c r="V318">
        <f>(BQ318+(U318+2*0.95*5.67E-8*(((BQ318+$B$9)+273)^4-(BQ318+273)^4)-44100*J318)/(1.84*29.3*R318+8*0.95*5.67E-8*(BQ318+273)^3))</f>
        <v>0</v>
      </c>
      <c r="W318">
        <f>($C$9*BR318+$D$9*BS318+$E$9*V318)</f>
        <v>0</v>
      </c>
      <c r="X318">
        <f>0.61365*exp(17.502*W318/(240.97+W318))</f>
        <v>0</v>
      </c>
      <c r="Y318">
        <f>(Z318/AA318*100)</f>
        <v>0</v>
      </c>
      <c r="Z318">
        <f>BJ318*(BO318+BP318)/1000</f>
        <v>0</v>
      </c>
      <c r="AA318">
        <f>0.61365*exp(17.502*BQ318/(240.97+BQ318))</f>
        <v>0</v>
      </c>
      <c r="AB318">
        <f>(X318-BJ318*(BO318+BP318)/1000)</f>
        <v>0</v>
      </c>
      <c r="AC318">
        <f>(-J318*44100)</f>
        <v>0</v>
      </c>
      <c r="AD318">
        <f>2*29.3*R318*0.92*(BQ318-W318)</f>
        <v>0</v>
      </c>
      <c r="AE318">
        <f>2*0.95*5.67E-8*(((BQ318+$B$9)+273)^4-(W318+273)^4)</f>
        <v>0</v>
      </c>
      <c r="AF318">
        <f>U318+AE318+AC318+AD318</f>
        <v>0</v>
      </c>
      <c r="AG318">
        <f>BN318*AU318*(BI318-BH318*(1000-AU318*BK318)/(1000-AU318*BJ318))/(100*BB318)</f>
        <v>0</v>
      </c>
      <c r="AH318">
        <f>1000*BN318*AU318*(BJ318-BK318)/(100*BB318*(1000-AU318*BJ318))</f>
        <v>0</v>
      </c>
      <c r="AI318">
        <f>(AJ318 - AK318 - BO318*1E3/(8.314*(BQ318+273.15)) * AM318/BN318 * AL318) * BN318/(100*BB318) * (1000 - BK318)/1000</f>
        <v>0</v>
      </c>
      <c r="AJ318">
        <v>429.2993038054094</v>
      </c>
      <c r="AK318">
        <v>428.870981818182</v>
      </c>
      <c r="AL318">
        <v>1.232488746797059E-05</v>
      </c>
      <c r="AM318">
        <v>61.35787655002243</v>
      </c>
      <c r="AN318">
        <f>(AP318 - AO318 + BO318*1E3/(8.314*(BQ318+273.15)) * AR318/BN318 * AQ318) * BN318/(100*BB318) * 1000/(1000 - AP318)</f>
        <v>0</v>
      </c>
      <c r="AO318">
        <v>21.52082480594206</v>
      </c>
      <c r="AP318">
        <v>21.50399860139862</v>
      </c>
      <c r="AQ318">
        <v>1.085009329896381E-07</v>
      </c>
      <c r="AR318">
        <v>91.88205700752289</v>
      </c>
      <c r="AS318">
        <v>0</v>
      </c>
      <c r="AT318">
        <v>0</v>
      </c>
      <c r="AU318">
        <f>IF(AS318*$H$15&gt;=AW318,1.0,(AW318/(AW318-AS318*$H$15)))</f>
        <v>0</v>
      </c>
      <c r="AV318">
        <f>(AU318-1)*100</f>
        <v>0</v>
      </c>
      <c r="AW318">
        <f>MAX(0,($B$15+$C$15*BV318)/(1+$D$15*BV318)*BO318/(BQ318+273)*$E$15)</f>
        <v>0</v>
      </c>
      <c r="AX318">
        <f>$B$13*BW318+$C$13*BX318+$F$13*CI318*(1-CL318)</f>
        <v>0</v>
      </c>
      <c r="AY318">
        <f>AX318*AZ318</f>
        <v>0</v>
      </c>
      <c r="AZ318">
        <f>($B$13*$D$11+$C$13*$D$11+$F$13*((CV318+CN318)/MAX(CV318+CN318+CW318, 0.1)*$I$11+CW318/MAX(CV318+CN318+CW318, 0.1)*$J$11))/($B$13+$C$13+$F$13)</f>
        <v>0</v>
      </c>
      <c r="BA318">
        <f>($B$13*$K$11+$C$13*$K$11+$F$13*((CV318+CN318)/MAX(CV318+CN318+CW318, 0.1)*$P$11+CW318/MAX(CV318+CN318+CW318, 0.1)*$Q$11))/($B$13+$C$13+$F$13)</f>
        <v>0</v>
      </c>
      <c r="BB318">
        <v>6</v>
      </c>
      <c r="BC318">
        <v>0.5</v>
      </c>
      <c r="BD318" t="s">
        <v>358</v>
      </c>
      <c r="BE318">
        <v>2</v>
      </c>
      <c r="BF318" t="b">
        <v>1</v>
      </c>
      <c r="BG318">
        <v>1774682989.7</v>
      </c>
      <c r="BH318">
        <v>419.6294</v>
      </c>
      <c r="BI318">
        <v>420.0380999999999</v>
      </c>
      <c r="BJ318">
        <v>21.50403</v>
      </c>
      <c r="BK318">
        <v>21.52029</v>
      </c>
      <c r="BL318">
        <v>419.9908</v>
      </c>
      <c r="BM318">
        <v>21.20676</v>
      </c>
      <c r="BN318">
        <v>499.977</v>
      </c>
      <c r="BO318">
        <v>101.0246</v>
      </c>
      <c r="BP318">
        <v>0.09995248999999999</v>
      </c>
      <c r="BQ318">
        <v>26.24902</v>
      </c>
      <c r="BR318">
        <v>26.75536</v>
      </c>
      <c r="BS318">
        <v>999.9</v>
      </c>
      <c r="BT318">
        <v>0</v>
      </c>
      <c r="BU318">
        <v>0</v>
      </c>
      <c r="BV318">
        <v>9999.438999999998</v>
      </c>
      <c r="BW318">
        <v>0</v>
      </c>
      <c r="BX318">
        <v>0.3833920000000001</v>
      </c>
      <c r="BY318">
        <v>-0.4087585</v>
      </c>
      <c r="BZ318">
        <v>428.8514999999999</v>
      </c>
      <c r="CA318">
        <v>429.2763</v>
      </c>
      <c r="CB318">
        <v>-0.01626414</v>
      </c>
      <c r="CC318">
        <v>420.0380999999999</v>
      </c>
      <c r="CD318">
        <v>21.52029</v>
      </c>
      <c r="CE318">
        <v>2.172439</v>
      </c>
      <c r="CF318">
        <v>2.17408</v>
      </c>
      <c r="CG318">
        <v>18.76049</v>
      </c>
      <c r="CH318">
        <v>18.77259</v>
      </c>
      <c r="CI318">
        <v>850.0065999999999</v>
      </c>
      <c r="CJ318">
        <v>0</v>
      </c>
      <c r="CK318">
        <v>1</v>
      </c>
      <c r="CL318">
        <v>0</v>
      </c>
      <c r="CM318">
        <v>2.05777</v>
      </c>
      <c r="CN318">
        <v>0</v>
      </c>
      <c r="CO318">
        <v>46.505</v>
      </c>
      <c r="CP318">
        <v>4348.349</v>
      </c>
      <c r="CQ318">
        <v>35.5062</v>
      </c>
      <c r="CR318">
        <v>38.0373</v>
      </c>
      <c r="CS318">
        <v>36.7997</v>
      </c>
      <c r="CT318">
        <v>36.7247</v>
      </c>
      <c r="CU318">
        <v>36.05589999999999</v>
      </c>
      <c r="CV318">
        <v>0</v>
      </c>
      <c r="CW318">
        <v>850.009</v>
      </c>
      <c r="CX318">
        <v>0</v>
      </c>
      <c r="CY318">
        <v>1774682991.2</v>
      </c>
      <c r="CZ318">
        <v>0</v>
      </c>
      <c r="DA318">
        <v>1774666326.5</v>
      </c>
      <c r="DB318" t="s">
        <v>359</v>
      </c>
      <c r="DC318">
        <v>1774666322</v>
      </c>
      <c r="DD318">
        <v>1774666326.5</v>
      </c>
      <c r="DE318">
        <v>2</v>
      </c>
      <c r="DF318">
        <v>0.343</v>
      </c>
      <c r="DG318">
        <v>-0.026</v>
      </c>
      <c r="DH318">
        <v>-0.36</v>
      </c>
      <c r="DI318">
        <v>0.298</v>
      </c>
      <c r="DJ318">
        <v>420</v>
      </c>
      <c r="DK318">
        <v>22</v>
      </c>
      <c r="DL318">
        <v>0.17</v>
      </c>
      <c r="DM318">
        <v>0.02</v>
      </c>
      <c r="DN318">
        <v>-0.3800301219512195</v>
      </c>
      <c r="DO318">
        <v>-0.08117901742160277</v>
      </c>
      <c r="DP318">
        <v>0.04628857081512756</v>
      </c>
      <c r="DQ318">
        <v>1</v>
      </c>
      <c r="DR318">
        <v>-0.0167599243902439</v>
      </c>
      <c r="DS318">
        <v>0.001338522648083582</v>
      </c>
      <c r="DT318">
        <v>0.0006568502490286644</v>
      </c>
      <c r="DU318">
        <v>1</v>
      </c>
      <c r="DV318">
        <v>2</v>
      </c>
      <c r="DW318">
        <v>2</v>
      </c>
      <c r="DX318" t="s">
        <v>360</v>
      </c>
      <c r="DY318">
        <v>3.13039</v>
      </c>
      <c r="DZ318">
        <v>2.8065</v>
      </c>
      <c r="EA318">
        <v>0.099754</v>
      </c>
      <c r="EB318">
        <v>0.0994603</v>
      </c>
      <c r="EC318">
        <v>0.105852</v>
      </c>
      <c r="ED318">
        <v>0.105595</v>
      </c>
      <c r="EE318">
        <v>21147.3</v>
      </c>
      <c r="EF318">
        <v>27416.9</v>
      </c>
      <c r="EG318">
        <v>26445.5</v>
      </c>
      <c r="EH318">
        <v>32997.7</v>
      </c>
      <c r="EI318">
        <v>34927.1</v>
      </c>
      <c r="EJ318">
        <v>40307.5</v>
      </c>
      <c r="EK318">
        <v>41093.1</v>
      </c>
      <c r="EL318">
        <v>46056.9</v>
      </c>
      <c r="EM318">
        <v>2.03468</v>
      </c>
      <c r="EN318">
        <v>1.99985</v>
      </c>
      <c r="EO318">
        <v>0.0909418</v>
      </c>
      <c r="EP318">
        <v>0</v>
      </c>
      <c r="EQ318">
        <v>25.2658</v>
      </c>
      <c r="ER318">
        <v>999.9</v>
      </c>
      <c r="ES318">
        <v>67.40000000000001</v>
      </c>
      <c r="ET318">
        <v>27.4</v>
      </c>
      <c r="EU318">
        <v>24.4467</v>
      </c>
      <c r="EV318">
        <v>61.1608</v>
      </c>
      <c r="EW318">
        <v>31.8029</v>
      </c>
      <c r="EX318">
        <v>1</v>
      </c>
      <c r="EY318">
        <v>0.294848</v>
      </c>
      <c r="EZ318">
        <v>0.295305</v>
      </c>
      <c r="FA318">
        <v>20.2842</v>
      </c>
      <c r="FB318">
        <v>5.19108</v>
      </c>
      <c r="FC318">
        <v>11.9441</v>
      </c>
      <c r="FD318">
        <v>4.95575</v>
      </c>
      <c r="FE318">
        <v>3.285</v>
      </c>
      <c r="FF318">
        <v>9999</v>
      </c>
      <c r="FG318">
        <v>9999</v>
      </c>
      <c r="FH318">
        <v>9999</v>
      </c>
      <c r="FI318">
        <v>999.9</v>
      </c>
      <c r="FJ318">
        <v>1.86127</v>
      </c>
      <c r="FK318">
        <v>1.86264</v>
      </c>
      <c r="FL318">
        <v>1.86005</v>
      </c>
      <c r="FM318">
        <v>1.85837</v>
      </c>
      <c r="FN318">
        <v>1.86218</v>
      </c>
      <c r="FO318">
        <v>1.85889</v>
      </c>
      <c r="FP318">
        <v>1.85791</v>
      </c>
      <c r="FQ318">
        <v>1.86081</v>
      </c>
      <c r="FR318">
        <v>0</v>
      </c>
      <c r="FS318">
        <v>0</v>
      </c>
      <c r="FT318">
        <v>0</v>
      </c>
      <c r="FU318">
        <v>4.5</v>
      </c>
      <c r="FV318" t="s">
        <v>361</v>
      </c>
      <c r="FW318" t="s">
        <v>362</v>
      </c>
      <c r="FX318" t="s">
        <v>363</v>
      </c>
      <c r="FY318" t="s">
        <v>364</v>
      </c>
      <c r="FZ318" t="s">
        <v>364</v>
      </c>
      <c r="GA318" t="s">
        <v>363</v>
      </c>
      <c r="GB318">
        <v>0</v>
      </c>
      <c r="GC318">
        <v>100</v>
      </c>
      <c r="GD318">
        <v>100</v>
      </c>
      <c r="GE318">
        <v>-0.361</v>
      </c>
      <c r="GF318">
        <v>0.2972</v>
      </c>
      <c r="GG318">
        <v>-1.589593225013521</v>
      </c>
      <c r="GH318">
        <v>0.00192992804097616</v>
      </c>
      <c r="GI318">
        <v>3.244687122451424E-06</v>
      </c>
      <c r="GJ318">
        <v>-2.087531120305573E-09</v>
      </c>
      <c r="GK318">
        <v>0.05776174702018427</v>
      </c>
      <c r="GL318">
        <v>0.005089068596103195</v>
      </c>
      <c r="GM318">
        <v>0.0003257216593697226</v>
      </c>
      <c r="GN318">
        <v>-1.562898368296355E-06</v>
      </c>
      <c r="GO318">
        <v>0</v>
      </c>
      <c r="GP318">
        <v>1257</v>
      </c>
      <c r="GQ318">
        <v>1</v>
      </c>
      <c r="GR318">
        <v>31</v>
      </c>
      <c r="GS318">
        <v>277.8</v>
      </c>
      <c r="GT318">
        <v>277.8</v>
      </c>
      <c r="GU318">
        <v>1.07788</v>
      </c>
      <c r="GV318">
        <v>2.39014</v>
      </c>
      <c r="GW318">
        <v>1.44775</v>
      </c>
      <c r="GX318">
        <v>2.20337</v>
      </c>
      <c r="GY318">
        <v>1.44653</v>
      </c>
      <c r="GZ318">
        <v>2.39136</v>
      </c>
      <c r="HA318">
        <v>33.244</v>
      </c>
      <c r="HB318">
        <v>14.6661</v>
      </c>
      <c r="HC318">
        <v>18</v>
      </c>
      <c r="HD318">
        <v>531.991</v>
      </c>
      <c r="HE318">
        <v>522.9109999999999</v>
      </c>
      <c r="HF318">
        <v>24.9996</v>
      </c>
      <c r="HG318">
        <v>30.7546</v>
      </c>
      <c r="HH318">
        <v>30.0001</v>
      </c>
      <c r="HI318">
        <v>31.1214</v>
      </c>
      <c r="HJ318">
        <v>31.128</v>
      </c>
      <c r="HK318">
        <v>21.5582</v>
      </c>
      <c r="HL318">
        <v>20.3331</v>
      </c>
      <c r="HM318">
        <v>100</v>
      </c>
      <c r="HN318">
        <v>25</v>
      </c>
      <c r="HO318">
        <v>420</v>
      </c>
      <c r="HP318">
        <v>21.5</v>
      </c>
      <c r="HQ318">
        <v>103.136</v>
      </c>
      <c r="HR318">
        <v>102.014</v>
      </c>
    </row>
    <row r="319" spans="1:226">
      <c r="A319">
        <v>301</v>
      </c>
      <c r="B319">
        <v>1774682996.6</v>
      </c>
      <c r="C319">
        <v>1250.599999904633</v>
      </c>
      <c r="D319" t="s">
        <v>964</v>
      </c>
      <c r="E319" t="s">
        <v>965</v>
      </c>
      <c r="F319">
        <v>5</v>
      </c>
      <c r="I319">
        <v>1774682993.7</v>
      </c>
      <c r="J319">
        <f>(K319)/1000</f>
        <v>0</v>
      </c>
      <c r="K319">
        <f>IF(BF319, AN319, AH319)</f>
        <v>0</v>
      </c>
      <c r="L319">
        <f>IF(BF319, AI319, AG319)</f>
        <v>0</v>
      </c>
      <c r="M319">
        <f>BH319 - IF(AU319&gt;1, L319*BB319*100.0/(AW319), 0)</f>
        <v>0</v>
      </c>
      <c r="N319">
        <f>((T319-J319/2)*M319-L319)/(T319+J319/2)</f>
        <v>0</v>
      </c>
      <c r="O319">
        <f>N319*(BO319+BP319)/1000.0</f>
        <v>0</v>
      </c>
      <c r="P319">
        <f>(BH319 - IF(AU319&gt;1, L319*BB319*100.0/(AW319), 0))*(BO319+BP319)/1000.0</f>
        <v>0</v>
      </c>
      <c r="Q319">
        <f>2.0/((1/S319-1/R319)+SIGN(S319)*SQRT((1/S319-1/R319)*(1/S319-1/R319) + 4*BC319/((BC319+1)*(BC319+1))*(2*1/S319*1/R319-1/R319*1/R319)))</f>
        <v>0</v>
      </c>
      <c r="R319">
        <f>IF(LEFT(BD319,1)&lt;&gt;"0",IF(LEFT(BD319,1)="1",3.0,BE319),$D$5+$E$5*(BV319*BO319/($K$5*1000))+$F$5*(BV319*BO319/($K$5*1000))*MAX(MIN(BB319,$J$5),$I$5)*MAX(MIN(BB319,$J$5),$I$5)+$G$5*MAX(MIN(BB319,$J$5),$I$5)*(BV319*BO319/($K$5*1000))+$H$5*(BV319*BO319/($K$5*1000))*(BV319*BO319/($K$5*1000)))</f>
        <v>0</v>
      </c>
      <c r="S319">
        <f>J319*(1000-(1000*0.61365*exp(17.502*W319/(240.97+W319))/(BO319+BP319)+BJ319)/2)/(1000*0.61365*exp(17.502*W319/(240.97+W319))/(BO319+BP319)-BJ319)</f>
        <v>0</v>
      </c>
      <c r="T319">
        <f>1/((BC319+1)/(Q319/1.6)+1/(R319/1.37)) + BC319/((BC319+1)/(Q319/1.6) + BC319/(R319/1.37))</f>
        <v>0</v>
      </c>
      <c r="U319">
        <f>(AX319*BA319)</f>
        <v>0</v>
      </c>
      <c r="V319">
        <f>(BQ319+(U319+2*0.95*5.67E-8*(((BQ319+$B$9)+273)^4-(BQ319+273)^4)-44100*J319)/(1.84*29.3*R319+8*0.95*5.67E-8*(BQ319+273)^3))</f>
        <v>0</v>
      </c>
      <c r="W319">
        <f>($C$9*BR319+$D$9*BS319+$E$9*V319)</f>
        <v>0</v>
      </c>
      <c r="X319">
        <f>0.61365*exp(17.502*W319/(240.97+W319))</f>
        <v>0</v>
      </c>
      <c r="Y319">
        <f>(Z319/AA319*100)</f>
        <v>0</v>
      </c>
      <c r="Z319">
        <f>BJ319*(BO319+BP319)/1000</f>
        <v>0</v>
      </c>
      <c r="AA319">
        <f>0.61365*exp(17.502*BQ319/(240.97+BQ319))</f>
        <v>0</v>
      </c>
      <c r="AB319">
        <f>(X319-BJ319*(BO319+BP319)/1000)</f>
        <v>0</v>
      </c>
      <c r="AC319">
        <f>(-J319*44100)</f>
        <v>0</v>
      </c>
      <c r="AD319">
        <f>2*29.3*R319*0.92*(BQ319-W319)</f>
        <v>0</v>
      </c>
      <c r="AE319">
        <f>2*0.95*5.67E-8*(((BQ319+$B$9)+273)^4-(W319+273)^4)</f>
        <v>0</v>
      </c>
      <c r="AF319">
        <f>U319+AE319+AC319+AD319</f>
        <v>0</v>
      </c>
      <c r="AG319">
        <f>BN319*AU319*(BI319-BH319*(1000-AU319*BK319)/(1000-AU319*BJ319))/(100*BB319)</f>
        <v>0</v>
      </c>
      <c r="AH319">
        <f>1000*BN319*AU319*(BJ319-BK319)/(100*BB319*(1000-AU319*BJ319))</f>
        <v>0</v>
      </c>
      <c r="AI319">
        <f>(AJ319 - AK319 - BO319*1E3/(8.314*(BQ319+273.15)) * AM319/BN319 * AL319) * BN319/(100*BB319) * (1000 - BK319)/1000</f>
        <v>0</v>
      </c>
      <c r="AJ319">
        <v>429.2050842917934</v>
      </c>
      <c r="AK319">
        <v>428.8729575757577</v>
      </c>
      <c r="AL319">
        <v>1.249006382471552E-06</v>
      </c>
      <c r="AM319">
        <v>61.35787655002243</v>
      </c>
      <c r="AN319">
        <f>(AP319 - AO319 + BO319*1E3/(8.314*(BQ319+273.15)) * AR319/BN319 * AQ319) * BN319/(100*BB319) * 1000/(1000 - AP319)</f>
        <v>0</v>
      </c>
      <c r="AO319">
        <v>21.51947940289623</v>
      </c>
      <c r="AP319">
        <v>21.50396853146854</v>
      </c>
      <c r="AQ319">
        <v>-7.004130689281449E-07</v>
      </c>
      <c r="AR319">
        <v>91.88205700752289</v>
      </c>
      <c r="AS319">
        <v>0</v>
      </c>
      <c r="AT319">
        <v>0</v>
      </c>
      <c r="AU319">
        <f>IF(AS319*$H$15&gt;=AW319,1.0,(AW319/(AW319-AS319*$H$15)))</f>
        <v>0</v>
      </c>
      <c r="AV319">
        <f>(AU319-1)*100</f>
        <v>0</v>
      </c>
      <c r="AW319">
        <f>MAX(0,($B$15+$C$15*BV319)/(1+$D$15*BV319)*BO319/(BQ319+273)*$E$15)</f>
        <v>0</v>
      </c>
      <c r="AX319">
        <f>$B$13*BW319+$C$13*BX319+$F$13*CI319*(1-CL319)</f>
        <v>0</v>
      </c>
      <c r="AY319">
        <f>AX319*AZ319</f>
        <v>0</v>
      </c>
      <c r="AZ319">
        <f>($B$13*$D$11+$C$13*$D$11+$F$13*((CV319+CN319)/MAX(CV319+CN319+CW319, 0.1)*$I$11+CW319/MAX(CV319+CN319+CW319, 0.1)*$J$11))/($B$13+$C$13+$F$13)</f>
        <v>0</v>
      </c>
      <c r="BA319">
        <f>($B$13*$K$11+$C$13*$K$11+$F$13*((CV319+CN319)/MAX(CV319+CN319+CW319, 0.1)*$P$11+CW319/MAX(CV319+CN319+CW319, 0.1)*$Q$11))/($B$13+$C$13+$F$13)</f>
        <v>0</v>
      </c>
      <c r="BB319">
        <v>6</v>
      </c>
      <c r="BC319">
        <v>0.5</v>
      </c>
      <c r="BD319" t="s">
        <v>358</v>
      </c>
      <c r="BE319">
        <v>2</v>
      </c>
      <c r="BF319" t="b">
        <v>1</v>
      </c>
      <c r="BG319">
        <v>1774682993.7</v>
      </c>
      <c r="BH319">
        <v>419.6515000000001</v>
      </c>
      <c r="BI319">
        <v>419.9815</v>
      </c>
      <c r="BJ319">
        <v>21.50379</v>
      </c>
      <c r="BK319">
        <v>21.51997</v>
      </c>
      <c r="BL319">
        <v>420.0126999999999</v>
      </c>
      <c r="BM319">
        <v>21.20651</v>
      </c>
      <c r="BN319">
        <v>499.9874999999999</v>
      </c>
      <c r="BO319">
        <v>101.0246</v>
      </c>
      <c r="BP319">
        <v>0.10005376</v>
      </c>
      <c r="BQ319">
        <v>26.24856</v>
      </c>
      <c r="BR319">
        <v>26.74113</v>
      </c>
      <c r="BS319">
        <v>999.9</v>
      </c>
      <c r="BT319">
        <v>0</v>
      </c>
      <c r="BU319">
        <v>0</v>
      </c>
      <c r="BV319">
        <v>9994.436000000002</v>
      </c>
      <c r="BW319">
        <v>0</v>
      </c>
      <c r="BX319">
        <v>0.3833920000000001</v>
      </c>
      <c r="BY319">
        <v>-0.3300688999999999</v>
      </c>
      <c r="BZ319">
        <v>428.8738</v>
      </c>
      <c r="CA319">
        <v>429.2182</v>
      </c>
      <c r="CB319">
        <v>-0.01617374</v>
      </c>
      <c r="CC319">
        <v>419.9815</v>
      </c>
      <c r="CD319">
        <v>21.51997</v>
      </c>
      <c r="CE319">
        <v>2.172413</v>
      </c>
      <c r="CF319">
        <v>2.174048</v>
      </c>
      <c r="CG319">
        <v>18.76031</v>
      </c>
      <c r="CH319">
        <v>18.77234</v>
      </c>
      <c r="CI319">
        <v>692.6418000000001</v>
      </c>
      <c r="CJ319">
        <v>0</v>
      </c>
      <c r="CK319">
        <v>1</v>
      </c>
      <c r="CL319">
        <v>0</v>
      </c>
      <c r="CM319">
        <v>1.9774</v>
      </c>
      <c r="CN319">
        <v>0</v>
      </c>
      <c r="CO319">
        <v>38.29449</v>
      </c>
      <c r="CP319">
        <v>3543.322</v>
      </c>
      <c r="CQ319">
        <v>35.55589999999999</v>
      </c>
      <c r="CR319">
        <v>38.20610000000001</v>
      </c>
      <c r="CS319">
        <v>36.8934</v>
      </c>
      <c r="CT319">
        <v>36.8623</v>
      </c>
      <c r="CU319">
        <v>36.13100000000001</v>
      </c>
      <c r="CV319">
        <v>0</v>
      </c>
      <c r="CW319">
        <v>692.641</v>
      </c>
      <c r="CX319">
        <v>0</v>
      </c>
      <c r="CY319">
        <v>1774682994.8</v>
      </c>
      <c r="CZ319">
        <v>0</v>
      </c>
      <c r="DA319">
        <v>1774666326.5</v>
      </c>
      <c r="DB319" t="s">
        <v>359</v>
      </c>
      <c r="DC319">
        <v>1774666322</v>
      </c>
      <c r="DD319">
        <v>1774666326.5</v>
      </c>
      <c r="DE319">
        <v>2</v>
      </c>
      <c r="DF319">
        <v>0.343</v>
      </c>
      <c r="DG319">
        <v>-0.026</v>
      </c>
      <c r="DH319">
        <v>-0.36</v>
      </c>
      <c r="DI319">
        <v>0.298</v>
      </c>
      <c r="DJ319">
        <v>420</v>
      </c>
      <c r="DK319">
        <v>22</v>
      </c>
      <c r="DL319">
        <v>0.17</v>
      </c>
      <c r="DM319">
        <v>0.02</v>
      </c>
      <c r="DN319">
        <v>-0.3613920487804878</v>
      </c>
      <c r="DO319">
        <v>-0.08684905923344884</v>
      </c>
      <c r="DP319">
        <v>0.04553284276477281</v>
      </c>
      <c r="DQ319">
        <v>1</v>
      </c>
      <c r="DR319">
        <v>-0.01670088536585366</v>
      </c>
      <c r="DS319">
        <v>0.003844337979094076</v>
      </c>
      <c r="DT319">
        <v>0.0007138298572851203</v>
      </c>
      <c r="DU319">
        <v>1</v>
      </c>
      <c r="DV319">
        <v>2</v>
      </c>
      <c r="DW319">
        <v>2</v>
      </c>
      <c r="DX319" t="s">
        <v>360</v>
      </c>
      <c r="DY319">
        <v>3.13045</v>
      </c>
      <c r="DZ319">
        <v>2.80645</v>
      </c>
      <c r="EA319">
        <v>0.09975439999999999</v>
      </c>
      <c r="EB319">
        <v>0.09945950000000001</v>
      </c>
      <c r="EC319">
        <v>0.105852</v>
      </c>
      <c r="ED319">
        <v>0.105598</v>
      </c>
      <c r="EE319">
        <v>21147.4</v>
      </c>
      <c r="EF319">
        <v>27417.1</v>
      </c>
      <c r="EG319">
        <v>26445.6</v>
      </c>
      <c r="EH319">
        <v>32997.9</v>
      </c>
      <c r="EI319">
        <v>34927.3</v>
      </c>
      <c r="EJ319">
        <v>40307.5</v>
      </c>
      <c r="EK319">
        <v>41093.4</v>
      </c>
      <c r="EL319">
        <v>46057.1</v>
      </c>
      <c r="EM319">
        <v>2.03457</v>
      </c>
      <c r="EN319">
        <v>1.99982</v>
      </c>
      <c r="EO319">
        <v>0.085935</v>
      </c>
      <c r="EP319">
        <v>0</v>
      </c>
      <c r="EQ319">
        <v>25.2642</v>
      </c>
      <c r="ER319">
        <v>999.9</v>
      </c>
      <c r="ES319">
        <v>67.40000000000001</v>
      </c>
      <c r="ET319">
        <v>27.4</v>
      </c>
      <c r="EU319">
        <v>24.4444</v>
      </c>
      <c r="EV319">
        <v>61.0908</v>
      </c>
      <c r="EW319">
        <v>31.859</v>
      </c>
      <c r="EX319">
        <v>1</v>
      </c>
      <c r="EY319">
        <v>0.294863</v>
      </c>
      <c r="EZ319">
        <v>0.294521</v>
      </c>
      <c r="FA319">
        <v>20.2867</v>
      </c>
      <c r="FB319">
        <v>5.19183</v>
      </c>
      <c r="FC319">
        <v>11.9441</v>
      </c>
      <c r="FD319">
        <v>4.95565</v>
      </c>
      <c r="FE319">
        <v>3.285</v>
      </c>
      <c r="FF319">
        <v>9999</v>
      </c>
      <c r="FG319">
        <v>9999</v>
      </c>
      <c r="FH319">
        <v>9999</v>
      </c>
      <c r="FI319">
        <v>999.9</v>
      </c>
      <c r="FJ319">
        <v>1.86127</v>
      </c>
      <c r="FK319">
        <v>1.86264</v>
      </c>
      <c r="FL319">
        <v>1.86005</v>
      </c>
      <c r="FM319">
        <v>1.85837</v>
      </c>
      <c r="FN319">
        <v>1.86218</v>
      </c>
      <c r="FO319">
        <v>1.85891</v>
      </c>
      <c r="FP319">
        <v>1.85791</v>
      </c>
      <c r="FQ319">
        <v>1.86081</v>
      </c>
      <c r="FR319">
        <v>0</v>
      </c>
      <c r="FS319">
        <v>0</v>
      </c>
      <c r="FT319">
        <v>0</v>
      </c>
      <c r="FU319">
        <v>4.5</v>
      </c>
      <c r="FV319" t="s">
        <v>361</v>
      </c>
      <c r="FW319" t="s">
        <v>362</v>
      </c>
      <c r="FX319" t="s">
        <v>363</v>
      </c>
      <c r="FY319" t="s">
        <v>364</v>
      </c>
      <c r="FZ319" t="s">
        <v>364</v>
      </c>
      <c r="GA319" t="s">
        <v>363</v>
      </c>
      <c r="GB319">
        <v>0</v>
      </c>
      <c r="GC319">
        <v>100</v>
      </c>
      <c r="GD319">
        <v>100</v>
      </c>
      <c r="GE319">
        <v>-0.361</v>
      </c>
      <c r="GF319">
        <v>0.2973</v>
      </c>
      <c r="GG319">
        <v>-1.589593225013521</v>
      </c>
      <c r="GH319">
        <v>0.00192992804097616</v>
      </c>
      <c r="GI319">
        <v>3.244687122451424E-06</v>
      </c>
      <c r="GJ319">
        <v>-2.087531120305573E-09</v>
      </c>
      <c r="GK319">
        <v>0.05776174702018427</v>
      </c>
      <c r="GL319">
        <v>0.005089068596103195</v>
      </c>
      <c r="GM319">
        <v>0.0003257216593697226</v>
      </c>
      <c r="GN319">
        <v>-1.562898368296355E-06</v>
      </c>
      <c r="GO319">
        <v>0</v>
      </c>
      <c r="GP319">
        <v>1257</v>
      </c>
      <c r="GQ319">
        <v>1</v>
      </c>
      <c r="GR319">
        <v>31</v>
      </c>
      <c r="GS319">
        <v>277.9</v>
      </c>
      <c r="GT319">
        <v>277.8</v>
      </c>
      <c r="GU319">
        <v>1.07788</v>
      </c>
      <c r="GV319">
        <v>2.38403</v>
      </c>
      <c r="GW319">
        <v>1.44775</v>
      </c>
      <c r="GX319">
        <v>2.20337</v>
      </c>
      <c r="GY319">
        <v>1.44653</v>
      </c>
      <c r="GZ319">
        <v>2.38403</v>
      </c>
      <c r="HA319">
        <v>33.2216</v>
      </c>
      <c r="HB319">
        <v>14.6749</v>
      </c>
      <c r="HC319">
        <v>18</v>
      </c>
      <c r="HD319">
        <v>531.928</v>
      </c>
      <c r="HE319">
        <v>522.9160000000001</v>
      </c>
      <c r="HF319">
        <v>24.9997</v>
      </c>
      <c r="HG319">
        <v>30.7546</v>
      </c>
      <c r="HH319">
        <v>30</v>
      </c>
      <c r="HI319">
        <v>31.1214</v>
      </c>
      <c r="HJ319">
        <v>31.1305</v>
      </c>
      <c r="HK319">
        <v>21.5586</v>
      </c>
      <c r="HL319">
        <v>20.3331</v>
      </c>
      <c r="HM319">
        <v>100</v>
      </c>
      <c r="HN319">
        <v>25</v>
      </c>
      <c r="HO319">
        <v>420</v>
      </c>
      <c r="HP319">
        <v>21.5</v>
      </c>
      <c r="HQ319">
        <v>103.137</v>
      </c>
      <c r="HR319">
        <v>102.014</v>
      </c>
    </row>
    <row r="320" spans="1:226">
      <c r="A320">
        <v>302</v>
      </c>
      <c r="B320">
        <v>1774683000.6</v>
      </c>
      <c r="C320">
        <v>1254.599999904633</v>
      </c>
      <c r="D320" t="s">
        <v>966</v>
      </c>
      <c r="E320" t="s">
        <v>967</v>
      </c>
      <c r="F320">
        <v>5</v>
      </c>
      <c r="I320">
        <v>1774682997.7</v>
      </c>
      <c r="J320">
        <f>(K320)/1000</f>
        <v>0</v>
      </c>
      <c r="K320">
        <f>IF(BF320, AN320, AH320)</f>
        <v>0</v>
      </c>
      <c r="L320">
        <f>IF(BF320, AI320, AG320)</f>
        <v>0</v>
      </c>
      <c r="M320">
        <f>BH320 - IF(AU320&gt;1, L320*BB320*100.0/(AW320), 0)</f>
        <v>0</v>
      </c>
      <c r="N320">
        <f>((T320-J320/2)*M320-L320)/(T320+J320/2)</f>
        <v>0</v>
      </c>
      <c r="O320">
        <f>N320*(BO320+BP320)/1000.0</f>
        <v>0</v>
      </c>
      <c r="P320">
        <f>(BH320 - IF(AU320&gt;1, L320*BB320*100.0/(AW320), 0))*(BO320+BP320)/1000.0</f>
        <v>0</v>
      </c>
      <c r="Q320">
        <f>2.0/((1/S320-1/R320)+SIGN(S320)*SQRT((1/S320-1/R320)*(1/S320-1/R320) + 4*BC320/((BC320+1)*(BC320+1))*(2*1/S320*1/R320-1/R320*1/R320)))</f>
        <v>0</v>
      </c>
      <c r="R320">
        <f>IF(LEFT(BD320,1)&lt;&gt;"0",IF(LEFT(BD320,1)="1",3.0,BE320),$D$5+$E$5*(BV320*BO320/($K$5*1000))+$F$5*(BV320*BO320/($K$5*1000))*MAX(MIN(BB320,$J$5),$I$5)*MAX(MIN(BB320,$J$5),$I$5)+$G$5*MAX(MIN(BB320,$J$5),$I$5)*(BV320*BO320/($K$5*1000))+$H$5*(BV320*BO320/($K$5*1000))*(BV320*BO320/($K$5*1000)))</f>
        <v>0</v>
      </c>
      <c r="S320">
        <f>J320*(1000-(1000*0.61365*exp(17.502*W320/(240.97+W320))/(BO320+BP320)+BJ320)/2)/(1000*0.61365*exp(17.502*W320/(240.97+W320))/(BO320+BP320)-BJ320)</f>
        <v>0</v>
      </c>
      <c r="T320">
        <f>1/((BC320+1)/(Q320/1.6)+1/(R320/1.37)) + BC320/((BC320+1)/(Q320/1.6) + BC320/(R320/1.37))</f>
        <v>0</v>
      </c>
      <c r="U320">
        <f>(AX320*BA320)</f>
        <v>0</v>
      </c>
      <c r="V320">
        <f>(BQ320+(U320+2*0.95*5.67E-8*(((BQ320+$B$9)+273)^4-(BQ320+273)^4)-44100*J320)/(1.84*29.3*R320+8*0.95*5.67E-8*(BQ320+273)^3))</f>
        <v>0</v>
      </c>
      <c r="W320">
        <f>($C$9*BR320+$D$9*BS320+$E$9*V320)</f>
        <v>0</v>
      </c>
      <c r="X320">
        <f>0.61365*exp(17.502*W320/(240.97+W320))</f>
        <v>0</v>
      </c>
      <c r="Y320">
        <f>(Z320/AA320*100)</f>
        <v>0</v>
      </c>
      <c r="Z320">
        <f>BJ320*(BO320+BP320)/1000</f>
        <v>0</v>
      </c>
      <c r="AA320">
        <f>0.61365*exp(17.502*BQ320/(240.97+BQ320))</f>
        <v>0</v>
      </c>
      <c r="AB320">
        <f>(X320-BJ320*(BO320+BP320)/1000)</f>
        <v>0</v>
      </c>
      <c r="AC320">
        <f>(-J320*44100)</f>
        <v>0</v>
      </c>
      <c r="AD320">
        <f>2*29.3*R320*0.92*(BQ320-W320)</f>
        <v>0</v>
      </c>
      <c r="AE320">
        <f>2*0.95*5.67E-8*(((BQ320+$B$9)+273)^4-(W320+273)^4)</f>
        <v>0</v>
      </c>
      <c r="AF320">
        <f>U320+AE320+AC320+AD320</f>
        <v>0</v>
      </c>
      <c r="AG320">
        <f>BN320*AU320*(BI320-BH320*(1000-AU320*BK320)/(1000-AU320*BJ320))/(100*BB320)</f>
        <v>0</v>
      </c>
      <c r="AH320">
        <f>1000*BN320*AU320*(BJ320-BK320)/(100*BB320*(1000-AU320*BJ320))</f>
        <v>0</v>
      </c>
      <c r="AI320">
        <f>(AJ320 - AK320 - BO320*1E3/(8.314*(BQ320+273.15)) * AM320/BN320 * AL320) * BN320/(100*BB320) * (1000 - BK320)/1000</f>
        <v>0</v>
      </c>
      <c r="AJ320">
        <v>429.2447105559875</v>
      </c>
      <c r="AK320">
        <v>428.8619151515148</v>
      </c>
      <c r="AL320">
        <v>-3.179151869203155E-06</v>
      </c>
      <c r="AM320">
        <v>61.35787655002243</v>
      </c>
      <c r="AN320">
        <f>(AP320 - AO320 + BO320*1E3/(8.314*(BQ320+273.15)) * AR320/BN320 * AQ320) * BN320/(100*BB320) * 1000/(1000 - AP320)</f>
        <v>0</v>
      </c>
      <c r="AO320">
        <v>21.5202835744749</v>
      </c>
      <c r="AP320">
        <v>21.50059790209792</v>
      </c>
      <c r="AQ320">
        <v>4.868546696423248E-07</v>
      </c>
      <c r="AR320">
        <v>91.88205700752289</v>
      </c>
      <c r="AS320">
        <v>0</v>
      </c>
      <c r="AT320">
        <v>0</v>
      </c>
      <c r="AU320">
        <f>IF(AS320*$H$15&gt;=AW320,1.0,(AW320/(AW320-AS320*$H$15)))</f>
        <v>0</v>
      </c>
      <c r="AV320">
        <f>(AU320-1)*100</f>
        <v>0</v>
      </c>
      <c r="AW320">
        <f>MAX(0,($B$15+$C$15*BV320)/(1+$D$15*BV320)*BO320/(BQ320+273)*$E$15)</f>
        <v>0</v>
      </c>
      <c r="AX320">
        <f>$B$13*BW320+$C$13*BX320+$F$13*CI320*(1-CL320)</f>
        <v>0</v>
      </c>
      <c r="AY320">
        <f>AX320*AZ320</f>
        <v>0</v>
      </c>
      <c r="AZ320">
        <f>($B$13*$D$11+$C$13*$D$11+$F$13*((CV320+CN320)/MAX(CV320+CN320+CW320, 0.1)*$I$11+CW320/MAX(CV320+CN320+CW320, 0.1)*$J$11))/($B$13+$C$13+$F$13)</f>
        <v>0</v>
      </c>
      <c r="BA320">
        <f>($B$13*$K$11+$C$13*$K$11+$F$13*((CV320+CN320)/MAX(CV320+CN320+CW320, 0.1)*$P$11+CW320/MAX(CV320+CN320+CW320, 0.1)*$Q$11))/($B$13+$C$13+$F$13)</f>
        <v>0</v>
      </c>
      <c r="BB320">
        <v>6</v>
      </c>
      <c r="BC320">
        <v>0.5</v>
      </c>
      <c r="BD320" t="s">
        <v>358</v>
      </c>
      <c r="BE320">
        <v>2</v>
      </c>
      <c r="BF320" t="b">
        <v>1</v>
      </c>
      <c r="BG320">
        <v>1774682997.7</v>
      </c>
      <c r="BH320">
        <v>419.6439</v>
      </c>
      <c r="BI320">
        <v>419.9993000000001</v>
      </c>
      <c r="BJ320">
        <v>21.50279</v>
      </c>
      <c r="BK320">
        <v>21.52061</v>
      </c>
      <c r="BL320">
        <v>420.0054</v>
      </c>
      <c r="BM320">
        <v>21.20554</v>
      </c>
      <c r="BN320">
        <v>500.0372</v>
      </c>
      <c r="BO320">
        <v>101.0245</v>
      </c>
      <c r="BP320">
        <v>0.10004285</v>
      </c>
      <c r="BQ320">
        <v>26.23198</v>
      </c>
      <c r="BR320">
        <v>26.623</v>
      </c>
      <c r="BS320">
        <v>999.9</v>
      </c>
      <c r="BT320">
        <v>0</v>
      </c>
      <c r="BU320">
        <v>0</v>
      </c>
      <c r="BV320">
        <v>9993.368</v>
      </c>
      <c r="BW320">
        <v>0</v>
      </c>
      <c r="BX320">
        <v>0.3833920000000001</v>
      </c>
      <c r="BY320">
        <v>-0.3553009</v>
      </c>
      <c r="BZ320">
        <v>428.8657</v>
      </c>
      <c r="CA320">
        <v>429.2366999999999</v>
      </c>
      <c r="CB320">
        <v>-0.01781292</v>
      </c>
      <c r="CC320">
        <v>419.9993000000001</v>
      </c>
      <c r="CD320">
        <v>21.52061</v>
      </c>
      <c r="CE320">
        <v>2.172308</v>
      </c>
      <c r="CF320">
        <v>2.174109</v>
      </c>
      <c r="CG320">
        <v>18.75953</v>
      </c>
      <c r="CH320">
        <v>18.77278</v>
      </c>
      <c r="CI320">
        <v>517.8185000000001</v>
      </c>
      <c r="CJ320">
        <v>0</v>
      </c>
      <c r="CK320">
        <v>1</v>
      </c>
      <c r="CL320">
        <v>0</v>
      </c>
      <c r="CM320">
        <v>1.79323</v>
      </c>
      <c r="CN320">
        <v>0</v>
      </c>
      <c r="CO320">
        <v>28.98962</v>
      </c>
      <c r="CP320">
        <v>2648.987</v>
      </c>
      <c r="CQ320">
        <v>35.6124</v>
      </c>
      <c r="CR320">
        <v>38.33730000000001</v>
      </c>
      <c r="CS320">
        <v>36.9997</v>
      </c>
      <c r="CT320">
        <v>36.9997</v>
      </c>
      <c r="CU320">
        <v>36.1933</v>
      </c>
      <c r="CV320">
        <v>0</v>
      </c>
      <c r="CW320">
        <v>517.8190000000001</v>
      </c>
      <c r="CX320">
        <v>0</v>
      </c>
      <c r="CY320">
        <v>1774682999</v>
      </c>
      <c r="CZ320">
        <v>0</v>
      </c>
      <c r="DA320">
        <v>1774666326.5</v>
      </c>
      <c r="DB320" t="s">
        <v>359</v>
      </c>
      <c r="DC320">
        <v>1774666322</v>
      </c>
      <c r="DD320">
        <v>1774666326.5</v>
      </c>
      <c r="DE320">
        <v>2</v>
      </c>
      <c r="DF320">
        <v>0.343</v>
      </c>
      <c r="DG320">
        <v>-0.026</v>
      </c>
      <c r="DH320">
        <v>-0.36</v>
      </c>
      <c r="DI320">
        <v>0.298</v>
      </c>
      <c r="DJ320">
        <v>420</v>
      </c>
      <c r="DK320">
        <v>22</v>
      </c>
      <c r="DL320">
        <v>0.17</v>
      </c>
      <c r="DM320">
        <v>0.02</v>
      </c>
      <c r="DN320">
        <v>-0.3681141219512195</v>
      </c>
      <c r="DO320">
        <v>0.0456737351916378</v>
      </c>
      <c r="DP320">
        <v>0.04133989184865267</v>
      </c>
      <c r="DQ320">
        <v>1</v>
      </c>
      <c r="DR320">
        <v>-0.01685291219512195</v>
      </c>
      <c r="DS320">
        <v>0.0004426222996515859</v>
      </c>
      <c r="DT320">
        <v>0.0009124741376074712</v>
      </c>
      <c r="DU320">
        <v>1</v>
      </c>
      <c r="DV320">
        <v>2</v>
      </c>
      <c r="DW320">
        <v>2</v>
      </c>
      <c r="DX320" t="s">
        <v>360</v>
      </c>
      <c r="DY320">
        <v>3.1305</v>
      </c>
      <c r="DZ320">
        <v>2.80644</v>
      </c>
      <c r="EA320">
        <v>0.0997489</v>
      </c>
      <c r="EB320">
        <v>0.09946820000000001</v>
      </c>
      <c r="EC320">
        <v>0.105839</v>
      </c>
      <c r="ED320">
        <v>0.105599</v>
      </c>
      <c r="EE320">
        <v>21147.2</v>
      </c>
      <c r="EF320">
        <v>27416.7</v>
      </c>
      <c r="EG320">
        <v>26445.2</v>
      </c>
      <c r="EH320">
        <v>32997.8</v>
      </c>
      <c r="EI320">
        <v>34927.3</v>
      </c>
      <c r="EJ320">
        <v>40307.2</v>
      </c>
      <c r="EK320">
        <v>41092.8</v>
      </c>
      <c r="EL320">
        <v>46056.8</v>
      </c>
      <c r="EM320">
        <v>2.0349</v>
      </c>
      <c r="EN320">
        <v>1.99982</v>
      </c>
      <c r="EO320">
        <v>0.07698679999999999</v>
      </c>
      <c r="EP320">
        <v>0</v>
      </c>
      <c r="EQ320">
        <v>25.2621</v>
      </c>
      <c r="ER320">
        <v>999.9</v>
      </c>
      <c r="ES320">
        <v>67.40000000000001</v>
      </c>
      <c r="ET320">
        <v>27.4</v>
      </c>
      <c r="EU320">
        <v>24.4447</v>
      </c>
      <c r="EV320">
        <v>61.0508</v>
      </c>
      <c r="EW320">
        <v>31.8309</v>
      </c>
      <c r="EX320">
        <v>1</v>
      </c>
      <c r="EY320">
        <v>0.294947</v>
      </c>
      <c r="EZ320">
        <v>0.29488</v>
      </c>
      <c r="FA320">
        <v>20.2876</v>
      </c>
      <c r="FB320">
        <v>5.19138</v>
      </c>
      <c r="FC320">
        <v>11.9441</v>
      </c>
      <c r="FD320">
        <v>4.9557</v>
      </c>
      <c r="FE320">
        <v>3.285</v>
      </c>
      <c r="FF320">
        <v>9999</v>
      </c>
      <c r="FG320">
        <v>9999</v>
      </c>
      <c r="FH320">
        <v>9999</v>
      </c>
      <c r="FI320">
        <v>999.9</v>
      </c>
      <c r="FJ320">
        <v>1.86127</v>
      </c>
      <c r="FK320">
        <v>1.86264</v>
      </c>
      <c r="FL320">
        <v>1.86005</v>
      </c>
      <c r="FM320">
        <v>1.85837</v>
      </c>
      <c r="FN320">
        <v>1.86218</v>
      </c>
      <c r="FO320">
        <v>1.8589</v>
      </c>
      <c r="FP320">
        <v>1.85791</v>
      </c>
      <c r="FQ320">
        <v>1.86081</v>
      </c>
      <c r="FR320">
        <v>0</v>
      </c>
      <c r="FS320">
        <v>0</v>
      </c>
      <c r="FT320">
        <v>0</v>
      </c>
      <c r="FU320">
        <v>4.5</v>
      </c>
      <c r="FV320" t="s">
        <v>361</v>
      </c>
      <c r="FW320" t="s">
        <v>362</v>
      </c>
      <c r="FX320" t="s">
        <v>363</v>
      </c>
      <c r="FY320" t="s">
        <v>364</v>
      </c>
      <c r="FZ320" t="s">
        <v>364</v>
      </c>
      <c r="GA320" t="s">
        <v>363</v>
      </c>
      <c r="GB320">
        <v>0</v>
      </c>
      <c r="GC320">
        <v>100</v>
      </c>
      <c r="GD320">
        <v>100</v>
      </c>
      <c r="GE320">
        <v>-0.362</v>
      </c>
      <c r="GF320">
        <v>0.2972</v>
      </c>
      <c r="GG320">
        <v>-1.589593225013521</v>
      </c>
      <c r="GH320">
        <v>0.00192992804097616</v>
      </c>
      <c r="GI320">
        <v>3.244687122451424E-06</v>
      </c>
      <c r="GJ320">
        <v>-2.087531120305573E-09</v>
      </c>
      <c r="GK320">
        <v>0.05776174702018427</v>
      </c>
      <c r="GL320">
        <v>0.005089068596103195</v>
      </c>
      <c r="GM320">
        <v>0.0003257216593697226</v>
      </c>
      <c r="GN320">
        <v>-1.562898368296355E-06</v>
      </c>
      <c r="GO320">
        <v>0</v>
      </c>
      <c r="GP320">
        <v>1257</v>
      </c>
      <c r="GQ320">
        <v>1</v>
      </c>
      <c r="GR320">
        <v>31</v>
      </c>
      <c r="GS320">
        <v>278</v>
      </c>
      <c r="GT320">
        <v>277.9</v>
      </c>
      <c r="GU320">
        <v>1.07788</v>
      </c>
      <c r="GV320">
        <v>2.38037</v>
      </c>
      <c r="GW320">
        <v>1.44775</v>
      </c>
      <c r="GX320">
        <v>2.20337</v>
      </c>
      <c r="GY320">
        <v>1.44653</v>
      </c>
      <c r="GZ320">
        <v>2.38159</v>
      </c>
      <c r="HA320">
        <v>33.2216</v>
      </c>
      <c r="HB320">
        <v>14.6749</v>
      </c>
      <c r="HC320">
        <v>18</v>
      </c>
      <c r="HD320">
        <v>532.134</v>
      </c>
      <c r="HE320">
        <v>522.9160000000001</v>
      </c>
      <c r="HF320">
        <v>24.9998</v>
      </c>
      <c r="HG320">
        <v>30.7546</v>
      </c>
      <c r="HH320">
        <v>30.0002</v>
      </c>
      <c r="HI320">
        <v>31.1214</v>
      </c>
      <c r="HJ320">
        <v>31.1305</v>
      </c>
      <c r="HK320">
        <v>21.5564</v>
      </c>
      <c r="HL320">
        <v>20.3331</v>
      </c>
      <c r="HM320">
        <v>100</v>
      </c>
      <c r="HN320">
        <v>25</v>
      </c>
      <c r="HO320">
        <v>420</v>
      </c>
      <c r="HP320">
        <v>21.5</v>
      </c>
      <c r="HQ320">
        <v>103.135</v>
      </c>
      <c r="HR320">
        <v>102.014</v>
      </c>
    </row>
    <row r="321" spans="1:226">
      <c r="A321">
        <v>303</v>
      </c>
      <c r="B321">
        <v>1774683004.6</v>
      </c>
      <c r="C321">
        <v>1258.599999904633</v>
      </c>
      <c r="D321" t="s">
        <v>968</v>
      </c>
      <c r="E321" t="s">
        <v>969</v>
      </c>
      <c r="F321">
        <v>5</v>
      </c>
      <c r="I321">
        <v>1774683001.7</v>
      </c>
      <c r="J321">
        <f>(K321)/1000</f>
        <v>0</v>
      </c>
      <c r="K321">
        <f>IF(BF321, AN321, AH321)</f>
        <v>0</v>
      </c>
      <c r="L321">
        <f>IF(BF321, AI321, AG321)</f>
        <v>0</v>
      </c>
      <c r="M321">
        <f>BH321 - IF(AU321&gt;1, L321*BB321*100.0/(AW321), 0)</f>
        <v>0</v>
      </c>
      <c r="N321">
        <f>((T321-J321/2)*M321-L321)/(T321+J321/2)</f>
        <v>0</v>
      </c>
      <c r="O321">
        <f>N321*(BO321+BP321)/1000.0</f>
        <v>0</v>
      </c>
      <c r="P321">
        <f>(BH321 - IF(AU321&gt;1, L321*BB321*100.0/(AW321), 0))*(BO321+BP321)/1000.0</f>
        <v>0</v>
      </c>
      <c r="Q321">
        <f>2.0/((1/S321-1/R321)+SIGN(S321)*SQRT((1/S321-1/R321)*(1/S321-1/R321) + 4*BC321/((BC321+1)*(BC321+1))*(2*1/S321*1/R321-1/R321*1/R321)))</f>
        <v>0</v>
      </c>
      <c r="R321">
        <f>IF(LEFT(BD321,1)&lt;&gt;"0",IF(LEFT(BD321,1)="1",3.0,BE321),$D$5+$E$5*(BV321*BO321/($K$5*1000))+$F$5*(BV321*BO321/($K$5*1000))*MAX(MIN(BB321,$J$5),$I$5)*MAX(MIN(BB321,$J$5),$I$5)+$G$5*MAX(MIN(BB321,$J$5),$I$5)*(BV321*BO321/($K$5*1000))+$H$5*(BV321*BO321/($K$5*1000))*(BV321*BO321/($K$5*1000)))</f>
        <v>0</v>
      </c>
      <c r="S321">
        <f>J321*(1000-(1000*0.61365*exp(17.502*W321/(240.97+W321))/(BO321+BP321)+BJ321)/2)/(1000*0.61365*exp(17.502*W321/(240.97+W321))/(BO321+BP321)-BJ321)</f>
        <v>0</v>
      </c>
      <c r="T321">
        <f>1/((BC321+1)/(Q321/1.6)+1/(R321/1.37)) + BC321/((BC321+1)/(Q321/1.6) + BC321/(R321/1.37))</f>
        <v>0</v>
      </c>
      <c r="U321">
        <f>(AX321*BA321)</f>
        <v>0</v>
      </c>
      <c r="V321">
        <f>(BQ321+(U321+2*0.95*5.67E-8*(((BQ321+$B$9)+273)^4-(BQ321+273)^4)-44100*J321)/(1.84*29.3*R321+8*0.95*5.67E-8*(BQ321+273)^3))</f>
        <v>0</v>
      </c>
      <c r="W321">
        <f>($C$9*BR321+$D$9*BS321+$E$9*V321)</f>
        <v>0</v>
      </c>
      <c r="X321">
        <f>0.61365*exp(17.502*W321/(240.97+W321))</f>
        <v>0</v>
      </c>
      <c r="Y321">
        <f>(Z321/AA321*100)</f>
        <v>0</v>
      </c>
      <c r="Z321">
        <f>BJ321*(BO321+BP321)/1000</f>
        <v>0</v>
      </c>
      <c r="AA321">
        <f>0.61365*exp(17.502*BQ321/(240.97+BQ321))</f>
        <v>0</v>
      </c>
      <c r="AB321">
        <f>(X321-BJ321*(BO321+BP321)/1000)</f>
        <v>0</v>
      </c>
      <c r="AC321">
        <f>(-J321*44100)</f>
        <v>0</v>
      </c>
      <c r="AD321">
        <f>2*29.3*R321*0.92*(BQ321-W321)</f>
        <v>0</v>
      </c>
      <c r="AE321">
        <f>2*0.95*5.67E-8*(((BQ321+$B$9)+273)^4-(W321+273)^4)</f>
        <v>0</v>
      </c>
      <c r="AF321">
        <f>U321+AE321+AC321+AD321</f>
        <v>0</v>
      </c>
      <c r="AG321">
        <f>BN321*AU321*(BI321-BH321*(1000-AU321*BK321)/(1000-AU321*BJ321))/(100*BB321)</f>
        <v>0</v>
      </c>
      <c r="AH321">
        <f>1000*BN321*AU321*(BJ321-BK321)/(100*BB321*(1000-AU321*BJ321))</f>
        <v>0</v>
      </c>
      <c r="AI321">
        <f>(AJ321 - AK321 - BO321*1E3/(8.314*(BQ321+273.15)) * AM321/BN321 * AL321) * BN321/(100*BB321) * (1000 - BK321)/1000</f>
        <v>0</v>
      </c>
      <c r="AJ321">
        <v>429.2816990561756</v>
      </c>
      <c r="AK321">
        <v>428.8384363636363</v>
      </c>
      <c r="AL321">
        <v>-3.490821637084775E-06</v>
      </c>
      <c r="AM321">
        <v>61.35787655002243</v>
      </c>
      <c r="AN321">
        <f>(AP321 - AO321 + BO321*1E3/(8.314*(BQ321+273.15)) * AR321/BN321 * AQ321) * BN321/(100*BB321) * 1000/(1000 - AP321)</f>
        <v>0</v>
      </c>
      <c r="AO321">
        <v>21.52091065877246</v>
      </c>
      <c r="AP321">
        <v>21.49699650349651</v>
      </c>
      <c r="AQ321">
        <v>-1.877873102222508E-06</v>
      </c>
      <c r="AR321">
        <v>91.88205700752289</v>
      </c>
      <c r="AS321">
        <v>0</v>
      </c>
      <c r="AT321">
        <v>0</v>
      </c>
      <c r="AU321">
        <f>IF(AS321*$H$15&gt;=AW321,1.0,(AW321/(AW321-AS321*$H$15)))</f>
        <v>0</v>
      </c>
      <c r="AV321">
        <f>(AU321-1)*100</f>
        <v>0</v>
      </c>
      <c r="AW321">
        <f>MAX(0,($B$15+$C$15*BV321)/(1+$D$15*BV321)*BO321/(BQ321+273)*$E$15)</f>
        <v>0</v>
      </c>
      <c r="AX321">
        <f>$B$13*BW321+$C$13*BX321+$F$13*CI321*(1-CL321)</f>
        <v>0</v>
      </c>
      <c r="AY321">
        <f>AX321*AZ321</f>
        <v>0</v>
      </c>
      <c r="AZ321">
        <f>($B$13*$D$11+$C$13*$D$11+$F$13*((CV321+CN321)/MAX(CV321+CN321+CW321, 0.1)*$I$11+CW321/MAX(CV321+CN321+CW321, 0.1)*$J$11))/($B$13+$C$13+$F$13)</f>
        <v>0</v>
      </c>
      <c r="BA321">
        <f>($B$13*$K$11+$C$13*$K$11+$F$13*((CV321+CN321)/MAX(CV321+CN321+CW321, 0.1)*$P$11+CW321/MAX(CV321+CN321+CW321, 0.1)*$Q$11))/($B$13+$C$13+$F$13)</f>
        <v>0</v>
      </c>
      <c r="BB321">
        <v>6</v>
      </c>
      <c r="BC321">
        <v>0.5</v>
      </c>
      <c r="BD321" t="s">
        <v>358</v>
      </c>
      <c r="BE321">
        <v>2</v>
      </c>
      <c r="BF321" t="b">
        <v>1</v>
      </c>
      <c r="BG321">
        <v>1774683001.7</v>
      </c>
      <c r="BH321">
        <v>419.6238</v>
      </c>
      <c r="BI321">
        <v>420.0341999999999</v>
      </c>
      <c r="BJ321">
        <v>21.49914</v>
      </c>
      <c r="BK321">
        <v>21.52142</v>
      </c>
      <c r="BL321">
        <v>419.9852999999999</v>
      </c>
      <c r="BM321">
        <v>21.20197</v>
      </c>
      <c r="BN321">
        <v>500.0273</v>
      </c>
      <c r="BO321">
        <v>101.0235</v>
      </c>
      <c r="BP321">
        <v>0.09980558</v>
      </c>
      <c r="BQ321">
        <v>26.21399</v>
      </c>
      <c r="BR321">
        <v>26.51285</v>
      </c>
      <c r="BS321">
        <v>999.9</v>
      </c>
      <c r="BT321">
        <v>0</v>
      </c>
      <c r="BU321">
        <v>0</v>
      </c>
      <c r="BV321">
        <v>10021.248</v>
      </c>
      <c r="BW321">
        <v>0</v>
      </c>
      <c r="BX321">
        <v>0.3833920000000001</v>
      </c>
      <c r="BY321">
        <v>-0.4103211</v>
      </c>
      <c r="BZ321">
        <v>428.8437</v>
      </c>
      <c r="CA321">
        <v>429.2726000000001</v>
      </c>
      <c r="CB321">
        <v>-0.02229196</v>
      </c>
      <c r="CC321">
        <v>420.0341999999999</v>
      </c>
      <c r="CD321">
        <v>21.52142</v>
      </c>
      <c r="CE321">
        <v>2.171917</v>
      </c>
      <c r="CF321">
        <v>2.174169</v>
      </c>
      <c r="CG321">
        <v>18.75666</v>
      </c>
      <c r="CH321">
        <v>18.77323</v>
      </c>
      <c r="CI321">
        <v>501.2373000000001</v>
      </c>
      <c r="CJ321">
        <v>0</v>
      </c>
      <c r="CK321">
        <v>1</v>
      </c>
      <c r="CL321">
        <v>0</v>
      </c>
      <c r="CM321">
        <v>1.77057</v>
      </c>
      <c r="CN321">
        <v>0</v>
      </c>
      <c r="CO321">
        <v>27.8765</v>
      </c>
      <c r="CP321">
        <v>2564.163</v>
      </c>
      <c r="CQ321">
        <v>35.656</v>
      </c>
      <c r="CR321">
        <v>38.4747</v>
      </c>
      <c r="CS321">
        <v>37.0809</v>
      </c>
      <c r="CT321">
        <v>37.1371</v>
      </c>
      <c r="CU321">
        <v>36.2436</v>
      </c>
      <c r="CV321">
        <v>0</v>
      </c>
      <c r="CW321">
        <v>501.237</v>
      </c>
      <c r="CX321">
        <v>0</v>
      </c>
      <c r="CY321">
        <v>1774683003.2</v>
      </c>
      <c r="CZ321">
        <v>0</v>
      </c>
      <c r="DA321">
        <v>1774666326.5</v>
      </c>
      <c r="DB321" t="s">
        <v>359</v>
      </c>
      <c r="DC321">
        <v>1774666322</v>
      </c>
      <c r="DD321">
        <v>1774666326.5</v>
      </c>
      <c r="DE321">
        <v>2</v>
      </c>
      <c r="DF321">
        <v>0.343</v>
      </c>
      <c r="DG321">
        <v>-0.026</v>
      </c>
      <c r="DH321">
        <v>-0.36</v>
      </c>
      <c r="DI321">
        <v>0.298</v>
      </c>
      <c r="DJ321">
        <v>420</v>
      </c>
      <c r="DK321">
        <v>22</v>
      </c>
      <c r="DL321">
        <v>0.17</v>
      </c>
      <c r="DM321">
        <v>0.02</v>
      </c>
      <c r="DN321">
        <v>-0.381565825</v>
      </c>
      <c r="DO321">
        <v>0.03077998874296471</v>
      </c>
      <c r="DP321">
        <v>0.04200218424194598</v>
      </c>
      <c r="DQ321">
        <v>1</v>
      </c>
      <c r="DR321">
        <v>-0.017585655</v>
      </c>
      <c r="DS321">
        <v>-0.01758810506566602</v>
      </c>
      <c r="DT321">
        <v>0.002276273304872462</v>
      </c>
      <c r="DU321">
        <v>1</v>
      </c>
      <c r="DV321">
        <v>2</v>
      </c>
      <c r="DW321">
        <v>2</v>
      </c>
      <c r="DX321" t="s">
        <v>360</v>
      </c>
      <c r="DY321">
        <v>3.13045</v>
      </c>
      <c r="DZ321">
        <v>2.80659</v>
      </c>
      <c r="EA321">
        <v>0.09974909999999999</v>
      </c>
      <c r="EB321">
        <v>0.0994621</v>
      </c>
      <c r="EC321">
        <v>0.105827</v>
      </c>
      <c r="ED321">
        <v>0.105607</v>
      </c>
      <c r="EE321">
        <v>21147.3</v>
      </c>
      <c r="EF321">
        <v>27417</v>
      </c>
      <c r="EG321">
        <v>26445.3</v>
      </c>
      <c r="EH321">
        <v>32997.9</v>
      </c>
      <c r="EI321">
        <v>34927.7</v>
      </c>
      <c r="EJ321">
        <v>40306.9</v>
      </c>
      <c r="EK321">
        <v>41092.7</v>
      </c>
      <c r="EL321">
        <v>46056.9</v>
      </c>
      <c r="EM321">
        <v>2.03452</v>
      </c>
      <c r="EN321">
        <v>2.00003</v>
      </c>
      <c r="EO321">
        <v>0.0746325</v>
      </c>
      <c r="EP321">
        <v>0</v>
      </c>
      <c r="EQ321">
        <v>25.2579</v>
      </c>
      <c r="ER321">
        <v>999.9</v>
      </c>
      <c r="ES321">
        <v>67.5</v>
      </c>
      <c r="ET321">
        <v>27.4</v>
      </c>
      <c r="EU321">
        <v>24.4839</v>
      </c>
      <c r="EV321">
        <v>60.8308</v>
      </c>
      <c r="EW321">
        <v>31.7628</v>
      </c>
      <c r="EX321">
        <v>1</v>
      </c>
      <c r="EY321">
        <v>0.294832</v>
      </c>
      <c r="EZ321">
        <v>0.294608</v>
      </c>
      <c r="FA321">
        <v>20.2876</v>
      </c>
      <c r="FB321">
        <v>5.19183</v>
      </c>
      <c r="FC321">
        <v>11.9441</v>
      </c>
      <c r="FD321">
        <v>4.95575</v>
      </c>
      <c r="FE321">
        <v>3.285</v>
      </c>
      <c r="FF321">
        <v>9999</v>
      </c>
      <c r="FG321">
        <v>9999</v>
      </c>
      <c r="FH321">
        <v>9999</v>
      </c>
      <c r="FI321">
        <v>999.9</v>
      </c>
      <c r="FJ321">
        <v>1.86127</v>
      </c>
      <c r="FK321">
        <v>1.86264</v>
      </c>
      <c r="FL321">
        <v>1.86005</v>
      </c>
      <c r="FM321">
        <v>1.85837</v>
      </c>
      <c r="FN321">
        <v>1.86218</v>
      </c>
      <c r="FO321">
        <v>1.8589</v>
      </c>
      <c r="FP321">
        <v>1.85792</v>
      </c>
      <c r="FQ321">
        <v>1.86081</v>
      </c>
      <c r="FR321">
        <v>0</v>
      </c>
      <c r="FS321">
        <v>0</v>
      </c>
      <c r="FT321">
        <v>0</v>
      </c>
      <c r="FU321">
        <v>4.5</v>
      </c>
      <c r="FV321" t="s">
        <v>361</v>
      </c>
      <c r="FW321" t="s">
        <v>362</v>
      </c>
      <c r="FX321" t="s">
        <v>363</v>
      </c>
      <c r="FY321" t="s">
        <v>364</v>
      </c>
      <c r="FZ321" t="s">
        <v>364</v>
      </c>
      <c r="GA321" t="s">
        <v>363</v>
      </c>
      <c r="GB321">
        <v>0</v>
      </c>
      <c r="GC321">
        <v>100</v>
      </c>
      <c r="GD321">
        <v>100</v>
      </c>
      <c r="GE321">
        <v>-0.361</v>
      </c>
      <c r="GF321">
        <v>0.2972</v>
      </c>
      <c r="GG321">
        <v>-1.589593225013521</v>
      </c>
      <c r="GH321">
        <v>0.00192992804097616</v>
      </c>
      <c r="GI321">
        <v>3.244687122451424E-06</v>
      </c>
      <c r="GJ321">
        <v>-2.087531120305573E-09</v>
      </c>
      <c r="GK321">
        <v>0.05776174702018427</v>
      </c>
      <c r="GL321">
        <v>0.005089068596103195</v>
      </c>
      <c r="GM321">
        <v>0.0003257216593697226</v>
      </c>
      <c r="GN321">
        <v>-1.562898368296355E-06</v>
      </c>
      <c r="GO321">
        <v>0</v>
      </c>
      <c r="GP321">
        <v>1257</v>
      </c>
      <c r="GQ321">
        <v>1</v>
      </c>
      <c r="GR321">
        <v>31</v>
      </c>
      <c r="GS321">
        <v>278</v>
      </c>
      <c r="GT321">
        <v>278</v>
      </c>
      <c r="GU321">
        <v>1.07788</v>
      </c>
      <c r="GV321">
        <v>2.38647</v>
      </c>
      <c r="GW321">
        <v>1.44775</v>
      </c>
      <c r="GX321">
        <v>2.20337</v>
      </c>
      <c r="GY321">
        <v>1.44653</v>
      </c>
      <c r="GZ321">
        <v>2.38281</v>
      </c>
      <c r="HA321">
        <v>33.2216</v>
      </c>
      <c r="HB321">
        <v>14.6749</v>
      </c>
      <c r="HC321">
        <v>18</v>
      </c>
      <c r="HD321">
        <v>531.896</v>
      </c>
      <c r="HE321">
        <v>523.052</v>
      </c>
      <c r="HF321">
        <v>24.9999</v>
      </c>
      <c r="HG321">
        <v>30.7546</v>
      </c>
      <c r="HH321">
        <v>30</v>
      </c>
      <c r="HI321">
        <v>31.1214</v>
      </c>
      <c r="HJ321">
        <v>31.1305</v>
      </c>
      <c r="HK321">
        <v>21.5564</v>
      </c>
      <c r="HL321">
        <v>20.3331</v>
      </c>
      <c r="HM321">
        <v>100</v>
      </c>
      <c r="HN321">
        <v>25</v>
      </c>
      <c r="HO321">
        <v>420</v>
      </c>
      <c r="HP321">
        <v>21.5</v>
      </c>
      <c r="HQ321">
        <v>103.135</v>
      </c>
      <c r="HR321">
        <v>102.014</v>
      </c>
    </row>
    <row r="322" spans="1:226">
      <c r="A322">
        <v>304</v>
      </c>
      <c r="B322">
        <v>1774683008.6</v>
      </c>
      <c r="C322">
        <v>1262.599999904633</v>
      </c>
      <c r="D322" t="s">
        <v>970</v>
      </c>
      <c r="E322" t="s">
        <v>971</v>
      </c>
      <c r="F322">
        <v>5</v>
      </c>
      <c r="I322">
        <v>1774683005.7</v>
      </c>
      <c r="J322">
        <f>(K322)/1000</f>
        <v>0</v>
      </c>
      <c r="K322">
        <f>IF(BF322, AN322, AH322)</f>
        <v>0</v>
      </c>
      <c r="L322">
        <f>IF(BF322, AI322, AG322)</f>
        <v>0</v>
      </c>
      <c r="M322">
        <f>BH322 - IF(AU322&gt;1, L322*BB322*100.0/(AW322), 0)</f>
        <v>0</v>
      </c>
      <c r="N322">
        <f>((T322-J322/2)*M322-L322)/(T322+J322/2)</f>
        <v>0</v>
      </c>
      <c r="O322">
        <f>N322*(BO322+BP322)/1000.0</f>
        <v>0</v>
      </c>
      <c r="P322">
        <f>(BH322 - IF(AU322&gt;1, L322*BB322*100.0/(AW322), 0))*(BO322+BP322)/1000.0</f>
        <v>0</v>
      </c>
      <c r="Q322">
        <f>2.0/((1/S322-1/R322)+SIGN(S322)*SQRT((1/S322-1/R322)*(1/S322-1/R322) + 4*BC322/((BC322+1)*(BC322+1))*(2*1/S322*1/R322-1/R322*1/R322)))</f>
        <v>0</v>
      </c>
      <c r="R322">
        <f>IF(LEFT(BD322,1)&lt;&gt;"0",IF(LEFT(BD322,1)="1",3.0,BE322),$D$5+$E$5*(BV322*BO322/($K$5*1000))+$F$5*(BV322*BO322/($K$5*1000))*MAX(MIN(BB322,$J$5),$I$5)*MAX(MIN(BB322,$J$5),$I$5)+$G$5*MAX(MIN(BB322,$J$5),$I$5)*(BV322*BO322/($K$5*1000))+$H$5*(BV322*BO322/($K$5*1000))*(BV322*BO322/($K$5*1000)))</f>
        <v>0</v>
      </c>
      <c r="S322">
        <f>J322*(1000-(1000*0.61365*exp(17.502*W322/(240.97+W322))/(BO322+BP322)+BJ322)/2)/(1000*0.61365*exp(17.502*W322/(240.97+W322))/(BO322+BP322)-BJ322)</f>
        <v>0</v>
      </c>
      <c r="T322">
        <f>1/((BC322+1)/(Q322/1.6)+1/(R322/1.37)) + BC322/((BC322+1)/(Q322/1.6) + BC322/(R322/1.37))</f>
        <v>0</v>
      </c>
      <c r="U322">
        <f>(AX322*BA322)</f>
        <v>0</v>
      </c>
      <c r="V322">
        <f>(BQ322+(U322+2*0.95*5.67E-8*(((BQ322+$B$9)+273)^4-(BQ322+273)^4)-44100*J322)/(1.84*29.3*R322+8*0.95*5.67E-8*(BQ322+273)^3))</f>
        <v>0</v>
      </c>
      <c r="W322">
        <f>($C$9*BR322+$D$9*BS322+$E$9*V322)</f>
        <v>0</v>
      </c>
      <c r="X322">
        <f>0.61365*exp(17.502*W322/(240.97+W322))</f>
        <v>0</v>
      </c>
      <c r="Y322">
        <f>(Z322/AA322*100)</f>
        <v>0</v>
      </c>
      <c r="Z322">
        <f>BJ322*(BO322+BP322)/1000</f>
        <v>0</v>
      </c>
      <c r="AA322">
        <f>0.61365*exp(17.502*BQ322/(240.97+BQ322))</f>
        <v>0</v>
      </c>
      <c r="AB322">
        <f>(X322-BJ322*(BO322+BP322)/1000)</f>
        <v>0</v>
      </c>
      <c r="AC322">
        <f>(-J322*44100)</f>
        <v>0</v>
      </c>
      <c r="AD322">
        <f>2*29.3*R322*0.92*(BQ322-W322)</f>
        <v>0</v>
      </c>
      <c r="AE322">
        <f>2*0.95*5.67E-8*(((BQ322+$B$9)+273)^4-(W322+273)^4)</f>
        <v>0</v>
      </c>
      <c r="AF322">
        <f>U322+AE322+AC322+AD322</f>
        <v>0</v>
      </c>
      <c r="AG322">
        <f>BN322*AU322*(BI322-BH322*(1000-AU322*BK322)/(1000-AU322*BJ322))/(100*BB322)</f>
        <v>0</v>
      </c>
      <c r="AH322">
        <f>1000*BN322*AU322*(BJ322-BK322)/(100*BB322*(1000-AU322*BJ322))</f>
        <v>0</v>
      </c>
      <c r="AI322">
        <f>(AJ322 - AK322 - BO322*1E3/(8.314*(BQ322+273.15)) * AM322/BN322 * AL322) * BN322/(100*BB322) * (1000 - BK322)/1000</f>
        <v>0</v>
      </c>
      <c r="AJ322">
        <v>429.2353747929111</v>
      </c>
      <c r="AK322">
        <v>428.8138848484849</v>
      </c>
      <c r="AL322">
        <v>-1.35476374547034E-05</v>
      </c>
      <c r="AM322">
        <v>61.35787655002243</v>
      </c>
      <c r="AN322">
        <f>(AP322 - AO322 + BO322*1E3/(8.314*(BQ322+273.15)) * AR322/BN322 * AQ322) * BN322/(100*BB322) * 1000/(1000 - AP322)</f>
        <v>0</v>
      </c>
      <c r="AO322">
        <v>21.52362890498993</v>
      </c>
      <c r="AP322">
        <v>21.49770349650351</v>
      </c>
      <c r="AQ322">
        <v>-1.17440274364487E-07</v>
      </c>
      <c r="AR322">
        <v>91.88205700752289</v>
      </c>
      <c r="AS322">
        <v>0</v>
      </c>
      <c r="AT322">
        <v>0</v>
      </c>
      <c r="AU322">
        <f>IF(AS322*$H$15&gt;=AW322,1.0,(AW322/(AW322-AS322*$H$15)))</f>
        <v>0</v>
      </c>
      <c r="AV322">
        <f>(AU322-1)*100</f>
        <v>0</v>
      </c>
      <c r="AW322">
        <f>MAX(0,($B$15+$C$15*BV322)/(1+$D$15*BV322)*BO322/(BQ322+273)*$E$15)</f>
        <v>0</v>
      </c>
      <c r="AX322">
        <f>$B$13*BW322+$C$13*BX322+$F$13*CI322*(1-CL322)</f>
        <v>0</v>
      </c>
      <c r="AY322">
        <f>AX322*AZ322</f>
        <v>0</v>
      </c>
      <c r="AZ322">
        <f>($B$13*$D$11+$C$13*$D$11+$F$13*((CV322+CN322)/MAX(CV322+CN322+CW322, 0.1)*$I$11+CW322/MAX(CV322+CN322+CW322, 0.1)*$J$11))/($B$13+$C$13+$F$13)</f>
        <v>0</v>
      </c>
      <c r="BA322">
        <f>($B$13*$K$11+$C$13*$K$11+$F$13*((CV322+CN322)/MAX(CV322+CN322+CW322, 0.1)*$P$11+CW322/MAX(CV322+CN322+CW322, 0.1)*$Q$11))/($B$13+$C$13+$F$13)</f>
        <v>0</v>
      </c>
      <c r="BB322">
        <v>6</v>
      </c>
      <c r="BC322">
        <v>0.5</v>
      </c>
      <c r="BD322" t="s">
        <v>358</v>
      </c>
      <c r="BE322">
        <v>2</v>
      </c>
      <c r="BF322" t="b">
        <v>1</v>
      </c>
      <c r="BG322">
        <v>1774683005.7</v>
      </c>
      <c r="BH322">
        <v>419.6178</v>
      </c>
      <c r="BI322">
        <v>420.0021</v>
      </c>
      <c r="BJ322">
        <v>21.49743</v>
      </c>
      <c r="BK322">
        <v>21.52408</v>
      </c>
      <c r="BL322">
        <v>419.9790999999999</v>
      </c>
      <c r="BM322">
        <v>21.20029</v>
      </c>
      <c r="BN322">
        <v>500.0053999999999</v>
      </c>
      <c r="BO322">
        <v>101.0241</v>
      </c>
      <c r="BP322">
        <v>0.10006016</v>
      </c>
      <c r="BQ322">
        <v>26.20174</v>
      </c>
      <c r="BR322">
        <v>26.47804</v>
      </c>
      <c r="BS322">
        <v>999.9</v>
      </c>
      <c r="BT322">
        <v>0</v>
      </c>
      <c r="BU322">
        <v>0</v>
      </c>
      <c r="BV322">
        <v>9997.375</v>
      </c>
      <c r="BW322">
        <v>0</v>
      </c>
      <c r="BX322">
        <v>0.3833920000000001</v>
      </c>
      <c r="BY322">
        <v>-0.3843903</v>
      </c>
      <c r="BZ322">
        <v>428.8366</v>
      </c>
      <c r="CA322">
        <v>429.2413</v>
      </c>
      <c r="CB322">
        <v>-0.02664816</v>
      </c>
      <c r="CC322">
        <v>420.0021</v>
      </c>
      <c r="CD322">
        <v>21.52408</v>
      </c>
      <c r="CE322">
        <v>2.171758000000001</v>
      </c>
      <c r="CF322">
        <v>2.174452</v>
      </c>
      <c r="CG322">
        <v>18.75551</v>
      </c>
      <c r="CH322">
        <v>18.77531</v>
      </c>
      <c r="CI322">
        <v>500.0678</v>
      </c>
      <c r="CJ322">
        <v>0</v>
      </c>
      <c r="CK322">
        <v>1</v>
      </c>
      <c r="CL322">
        <v>0</v>
      </c>
      <c r="CM322">
        <v>1.63942</v>
      </c>
      <c r="CN322">
        <v>0</v>
      </c>
      <c r="CO322">
        <v>27.7656</v>
      </c>
      <c r="CP322">
        <v>2558.179</v>
      </c>
      <c r="CQ322">
        <v>35.6933</v>
      </c>
      <c r="CR322">
        <v>38.6247</v>
      </c>
      <c r="CS322">
        <v>37.156</v>
      </c>
      <c r="CT322">
        <v>37.2497</v>
      </c>
      <c r="CU322">
        <v>36.30589999999999</v>
      </c>
      <c r="CV322">
        <v>0</v>
      </c>
      <c r="CW322">
        <v>500.068</v>
      </c>
      <c r="CX322">
        <v>0</v>
      </c>
      <c r="CY322">
        <v>1774683006.8</v>
      </c>
      <c r="CZ322">
        <v>0</v>
      </c>
      <c r="DA322">
        <v>1774666326.5</v>
      </c>
      <c r="DB322" t="s">
        <v>359</v>
      </c>
      <c r="DC322">
        <v>1774666322</v>
      </c>
      <c r="DD322">
        <v>1774666326.5</v>
      </c>
      <c r="DE322">
        <v>2</v>
      </c>
      <c r="DF322">
        <v>0.343</v>
      </c>
      <c r="DG322">
        <v>-0.026</v>
      </c>
      <c r="DH322">
        <v>-0.36</v>
      </c>
      <c r="DI322">
        <v>0.298</v>
      </c>
      <c r="DJ322">
        <v>420</v>
      </c>
      <c r="DK322">
        <v>22</v>
      </c>
      <c r="DL322">
        <v>0.17</v>
      </c>
      <c r="DM322">
        <v>0.02</v>
      </c>
      <c r="DN322">
        <v>-0.3796498536585365</v>
      </c>
      <c r="DO322">
        <v>0.01176549825784007</v>
      </c>
      <c r="DP322">
        <v>0.04160865424964366</v>
      </c>
      <c r="DQ322">
        <v>1</v>
      </c>
      <c r="DR322">
        <v>-0.0198515</v>
      </c>
      <c r="DS322">
        <v>-0.03956875818815329</v>
      </c>
      <c r="DT322">
        <v>0.004311924545869083</v>
      </c>
      <c r="DU322">
        <v>1</v>
      </c>
      <c r="DV322">
        <v>2</v>
      </c>
      <c r="DW322">
        <v>2</v>
      </c>
      <c r="DX322" t="s">
        <v>360</v>
      </c>
      <c r="DY322">
        <v>3.13051</v>
      </c>
      <c r="DZ322">
        <v>2.80626</v>
      </c>
      <c r="EA322">
        <v>0.0997473</v>
      </c>
      <c r="EB322">
        <v>0.099458</v>
      </c>
      <c r="EC322">
        <v>0.10583</v>
      </c>
      <c r="ED322">
        <v>0.105613</v>
      </c>
      <c r="EE322">
        <v>21147.3</v>
      </c>
      <c r="EF322">
        <v>27417.1</v>
      </c>
      <c r="EG322">
        <v>26445.3</v>
      </c>
      <c r="EH322">
        <v>32997.8</v>
      </c>
      <c r="EI322">
        <v>34927.8</v>
      </c>
      <c r="EJ322">
        <v>40306.8</v>
      </c>
      <c r="EK322">
        <v>41092.9</v>
      </c>
      <c r="EL322">
        <v>46057.1</v>
      </c>
      <c r="EM322">
        <v>2.03465</v>
      </c>
      <c r="EN322">
        <v>1.9999</v>
      </c>
      <c r="EO322">
        <v>0.0746474</v>
      </c>
      <c r="EP322">
        <v>0</v>
      </c>
      <c r="EQ322">
        <v>25.2521</v>
      </c>
      <c r="ER322">
        <v>999.9</v>
      </c>
      <c r="ES322">
        <v>67.40000000000001</v>
      </c>
      <c r="ET322">
        <v>27.4</v>
      </c>
      <c r="EU322">
        <v>24.4468</v>
      </c>
      <c r="EV322">
        <v>60.7908</v>
      </c>
      <c r="EW322">
        <v>31.6587</v>
      </c>
      <c r="EX322">
        <v>1</v>
      </c>
      <c r="EY322">
        <v>0.294825</v>
      </c>
      <c r="EZ322">
        <v>0.294172</v>
      </c>
      <c r="FA322">
        <v>20.2877</v>
      </c>
      <c r="FB322">
        <v>5.19213</v>
      </c>
      <c r="FC322">
        <v>11.9441</v>
      </c>
      <c r="FD322">
        <v>4.9558</v>
      </c>
      <c r="FE322">
        <v>3.285</v>
      </c>
      <c r="FF322">
        <v>9999</v>
      </c>
      <c r="FG322">
        <v>9999</v>
      </c>
      <c r="FH322">
        <v>9999</v>
      </c>
      <c r="FI322">
        <v>999.9</v>
      </c>
      <c r="FJ322">
        <v>1.86127</v>
      </c>
      <c r="FK322">
        <v>1.86264</v>
      </c>
      <c r="FL322">
        <v>1.86005</v>
      </c>
      <c r="FM322">
        <v>1.85837</v>
      </c>
      <c r="FN322">
        <v>1.86217</v>
      </c>
      <c r="FO322">
        <v>1.85887</v>
      </c>
      <c r="FP322">
        <v>1.85792</v>
      </c>
      <c r="FQ322">
        <v>1.86081</v>
      </c>
      <c r="FR322">
        <v>0</v>
      </c>
      <c r="FS322">
        <v>0</v>
      </c>
      <c r="FT322">
        <v>0</v>
      </c>
      <c r="FU322">
        <v>4.5</v>
      </c>
      <c r="FV322" t="s">
        <v>361</v>
      </c>
      <c r="FW322" t="s">
        <v>362</v>
      </c>
      <c r="FX322" t="s">
        <v>363</v>
      </c>
      <c r="FY322" t="s">
        <v>364</v>
      </c>
      <c r="FZ322" t="s">
        <v>364</v>
      </c>
      <c r="GA322" t="s">
        <v>363</v>
      </c>
      <c r="GB322">
        <v>0</v>
      </c>
      <c r="GC322">
        <v>100</v>
      </c>
      <c r="GD322">
        <v>100</v>
      </c>
      <c r="GE322">
        <v>-0.361</v>
      </c>
      <c r="GF322">
        <v>0.2971</v>
      </c>
      <c r="GG322">
        <v>-1.589593225013521</v>
      </c>
      <c r="GH322">
        <v>0.00192992804097616</v>
      </c>
      <c r="GI322">
        <v>3.244687122451424E-06</v>
      </c>
      <c r="GJ322">
        <v>-2.087531120305573E-09</v>
      </c>
      <c r="GK322">
        <v>0.05776174702018427</v>
      </c>
      <c r="GL322">
        <v>0.005089068596103195</v>
      </c>
      <c r="GM322">
        <v>0.0003257216593697226</v>
      </c>
      <c r="GN322">
        <v>-1.562898368296355E-06</v>
      </c>
      <c r="GO322">
        <v>0</v>
      </c>
      <c r="GP322">
        <v>1257</v>
      </c>
      <c r="GQ322">
        <v>1</v>
      </c>
      <c r="GR322">
        <v>31</v>
      </c>
      <c r="GS322">
        <v>278.1</v>
      </c>
      <c r="GT322">
        <v>278</v>
      </c>
      <c r="GU322">
        <v>1.07788</v>
      </c>
      <c r="GV322">
        <v>2.3877</v>
      </c>
      <c r="GW322">
        <v>1.44775</v>
      </c>
      <c r="GX322">
        <v>2.20337</v>
      </c>
      <c r="GY322">
        <v>1.44653</v>
      </c>
      <c r="GZ322">
        <v>2.3584</v>
      </c>
      <c r="HA322">
        <v>33.2216</v>
      </c>
      <c r="HB322">
        <v>14.6661</v>
      </c>
      <c r="HC322">
        <v>18</v>
      </c>
      <c r="HD322">
        <v>531.976</v>
      </c>
      <c r="HE322">
        <v>522.967</v>
      </c>
      <c r="HF322">
        <v>24.9998</v>
      </c>
      <c r="HG322">
        <v>30.7546</v>
      </c>
      <c r="HH322">
        <v>30.0002</v>
      </c>
      <c r="HI322">
        <v>31.1214</v>
      </c>
      <c r="HJ322">
        <v>31.1305</v>
      </c>
      <c r="HK322">
        <v>21.5579</v>
      </c>
      <c r="HL322">
        <v>20.3331</v>
      </c>
      <c r="HM322">
        <v>100</v>
      </c>
      <c r="HN322">
        <v>25</v>
      </c>
      <c r="HO322">
        <v>420</v>
      </c>
      <c r="HP322">
        <v>21.5</v>
      </c>
      <c r="HQ322">
        <v>103.136</v>
      </c>
      <c r="HR322">
        <v>102.014</v>
      </c>
    </row>
    <row r="323" spans="1:226">
      <c r="A323">
        <v>305</v>
      </c>
      <c r="B323">
        <v>1774683012.6</v>
      </c>
      <c r="C323">
        <v>1266.599999904633</v>
      </c>
      <c r="D323" t="s">
        <v>972</v>
      </c>
      <c r="E323" t="s">
        <v>973</v>
      </c>
      <c r="F323">
        <v>5</v>
      </c>
      <c r="I323">
        <v>1774683009.7</v>
      </c>
      <c r="J323">
        <f>(K323)/1000</f>
        <v>0</v>
      </c>
      <c r="K323">
        <f>IF(BF323, AN323, AH323)</f>
        <v>0</v>
      </c>
      <c r="L323">
        <f>IF(BF323, AI323, AG323)</f>
        <v>0</v>
      </c>
      <c r="M323">
        <f>BH323 - IF(AU323&gt;1, L323*BB323*100.0/(AW323), 0)</f>
        <v>0</v>
      </c>
      <c r="N323">
        <f>((T323-J323/2)*M323-L323)/(T323+J323/2)</f>
        <v>0</v>
      </c>
      <c r="O323">
        <f>N323*(BO323+BP323)/1000.0</f>
        <v>0</v>
      </c>
      <c r="P323">
        <f>(BH323 - IF(AU323&gt;1, L323*BB323*100.0/(AW323), 0))*(BO323+BP323)/1000.0</f>
        <v>0</v>
      </c>
      <c r="Q323">
        <f>2.0/((1/S323-1/R323)+SIGN(S323)*SQRT((1/S323-1/R323)*(1/S323-1/R323) + 4*BC323/((BC323+1)*(BC323+1))*(2*1/S323*1/R323-1/R323*1/R323)))</f>
        <v>0</v>
      </c>
      <c r="R323">
        <f>IF(LEFT(BD323,1)&lt;&gt;"0",IF(LEFT(BD323,1)="1",3.0,BE323),$D$5+$E$5*(BV323*BO323/($K$5*1000))+$F$5*(BV323*BO323/($K$5*1000))*MAX(MIN(BB323,$J$5),$I$5)*MAX(MIN(BB323,$J$5),$I$5)+$G$5*MAX(MIN(BB323,$J$5),$I$5)*(BV323*BO323/($K$5*1000))+$H$5*(BV323*BO323/($K$5*1000))*(BV323*BO323/($K$5*1000)))</f>
        <v>0</v>
      </c>
      <c r="S323">
        <f>J323*(1000-(1000*0.61365*exp(17.502*W323/(240.97+W323))/(BO323+BP323)+BJ323)/2)/(1000*0.61365*exp(17.502*W323/(240.97+W323))/(BO323+BP323)-BJ323)</f>
        <v>0</v>
      </c>
      <c r="T323">
        <f>1/((BC323+1)/(Q323/1.6)+1/(R323/1.37)) + BC323/((BC323+1)/(Q323/1.6) + BC323/(R323/1.37))</f>
        <v>0</v>
      </c>
      <c r="U323">
        <f>(AX323*BA323)</f>
        <v>0</v>
      </c>
      <c r="V323">
        <f>(BQ323+(U323+2*0.95*5.67E-8*(((BQ323+$B$9)+273)^4-(BQ323+273)^4)-44100*J323)/(1.84*29.3*R323+8*0.95*5.67E-8*(BQ323+273)^3))</f>
        <v>0</v>
      </c>
      <c r="W323">
        <f>($C$9*BR323+$D$9*BS323+$E$9*V323)</f>
        <v>0</v>
      </c>
      <c r="X323">
        <f>0.61365*exp(17.502*W323/(240.97+W323))</f>
        <v>0</v>
      </c>
      <c r="Y323">
        <f>(Z323/AA323*100)</f>
        <v>0</v>
      </c>
      <c r="Z323">
        <f>BJ323*(BO323+BP323)/1000</f>
        <v>0</v>
      </c>
      <c r="AA323">
        <f>0.61365*exp(17.502*BQ323/(240.97+BQ323))</f>
        <v>0</v>
      </c>
      <c r="AB323">
        <f>(X323-BJ323*(BO323+BP323)/1000)</f>
        <v>0</v>
      </c>
      <c r="AC323">
        <f>(-J323*44100)</f>
        <v>0</v>
      </c>
      <c r="AD323">
        <f>2*29.3*R323*0.92*(BQ323-W323)</f>
        <v>0</v>
      </c>
      <c r="AE323">
        <f>2*0.95*5.67E-8*(((BQ323+$B$9)+273)^4-(W323+273)^4)</f>
        <v>0</v>
      </c>
      <c r="AF323">
        <f>U323+AE323+AC323+AD323</f>
        <v>0</v>
      </c>
      <c r="AG323">
        <f>BN323*AU323*(BI323-BH323*(1000-AU323*BK323)/(1000-AU323*BJ323))/(100*BB323)</f>
        <v>0</v>
      </c>
      <c r="AH323">
        <f>1000*BN323*AU323*(BJ323-BK323)/(100*BB323*(1000-AU323*BJ323))</f>
        <v>0</v>
      </c>
      <c r="AI323">
        <f>(AJ323 - AK323 - BO323*1E3/(8.314*(BQ323+273.15)) * AM323/BN323 * AL323) * BN323/(100*BB323) * (1000 - BK323)/1000</f>
        <v>0</v>
      </c>
      <c r="AJ323">
        <v>429.2116600292413</v>
      </c>
      <c r="AK323">
        <v>428.7950181818181</v>
      </c>
      <c r="AL323">
        <v>-1.072809797686441E-05</v>
      </c>
      <c r="AM323">
        <v>61.35787655002243</v>
      </c>
      <c r="AN323">
        <f>(AP323 - AO323 + BO323*1E3/(8.314*(BQ323+273.15)) * AR323/BN323 * AQ323) * BN323/(100*BB323) * 1000/(1000 - AP323)</f>
        <v>0</v>
      </c>
      <c r="AO323">
        <v>21.52414983902983</v>
      </c>
      <c r="AP323">
        <v>21.49973356643357</v>
      </c>
      <c r="AQ323">
        <v>-3.678781831210691E-07</v>
      </c>
      <c r="AR323">
        <v>91.88205700752289</v>
      </c>
      <c r="AS323">
        <v>0</v>
      </c>
      <c r="AT323">
        <v>0</v>
      </c>
      <c r="AU323">
        <f>IF(AS323*$H$15&gt;=AW323,1.0,(AW323/(AW323-AS323*$H$15)))</f>
        <v>0</v>
      </c>
      <c r="AV323">
        <f>(AU323-1)*100</f>
        <v>0</v>
      </c>
      <c r="AW323">
        <f>MAX(0,($B$15+$C$15*BV323)/(1+$D$15*BV323)*BO323/(BQ323+273)*$E$15)</f>
        <v>0</v>
      </c>
      <c r="AX323">
        <f>$B$13*BW323+$C$13*BX323+$F$13*CI323*(1-CL323)</f>
        <v>0</v>
      </c>
      <c r="AY323">
        <f>AX323*AZ323</f>
        <v>0</v>
      </c>
      <c r="AZ323">
        <f>($B$13*$D$11+$C$13*$D$11+$F$13*((CV323+CN323)/MAX(CV323+CN323+CW323, 0.1)*$I$11+CW323/MAX(CV323+CN323+CW323, 0.1)*$J$11))/($B$13+$C$13+$F$13)</f>
        <v>0</v>
      </c>
      <c r="BA323">
        <f>($B$13*$K$11+$C$13*$K$11+$F$13*((CV323+CN323)/MAX(CV323+CN323+CW323, 0.1)*$P$11+CW323/MAX(CV323+CN323+CW323, 0.1)*$Q$11))/($B$13+$C$13+$F$13)</f>
        <v>0</v>
      </c>
      <c r="BB323">
        <v>6</v>
      </c>
      <c r="BC323">
        <v>0.5</v>
      </c>
      <c r="BD323" t="s">
        <v>358</v>
      </c>
      <c r="BE323">
        <v>2</v>
      </c>
      <c r="BF323" t="b">
        <v>1</v>
      </c>
      <c r="BG323">
        <v>1774683009.7</v>
      </c>
      <c r="BH323">
        <v>419.5955</v>
      </c>
      <c r="BI323">
        <v>419.9785</v>
      </c>
      <c r="BJ323">
        <v>21.49827</v>
      </c>
      <c r="BK323">
        <v>21.52403</v>
      </c>
      <c r="BL323">
        <v>419.9567</v>
      </c>
      <c r="BM323">
        <v>21.20111</v>
      </c>
      <c r="BN323">
        <v>500.0006</v>
      </c>
      <c r="BO323">
        <v>101.0246</v>
      </c>
      <c r="BP323">
        <v>0.09995192</v>
      </c>
      <c r="BQ323">
        <v>26.19267</v>
      </c>
      <c r="BR323">
        <v>26.47078</v>
      </c>
      <c r="BS323">
        <v>999.9</v>
      </c>
      <c r="BT323">
        <v>0</v>
      </c>
      <c r="BU323">
        <v>0</v>
      </c>
      <c r="BV323">
        <v>10007.813</v>
      </c>
      <c r="BW323">
        <v>0</v>
      </c>
      <c r="BX323">
        <v>0.3833920000000001</v>
      </c>
      <c r="BY323">
        <v>-0.3832855</v>
      </c>
      <c r="BZ323">
        <v>428.814</v>
      </c>
      <c r="CA323">
        <v>429.2173</v>
      </c>
      <c r="CB323">
        <v>-0.02577038</v>
      </c>
      <c r="CC323">
        <v>419.9785</v>
      </c>
      <c r="CD323">
        <v>21.52403</v>
      </c>
      <c r="CE323">
        <v>2.171854</v>
      </c>
      <c r="CF323">
        <v>2.17446</v>
      </c>
      <c r="CG323">
        <v>18.75621</v>
      </c>
      <c r="CH323">
        <v>18.77537</v>
      </c>
      <c r="CI323">
        <v>500.0062</v>
      </c>
      <c r="CJ323">
        <v>0</v>
      </c>
      <c r="CK323">
        <v>1</v>
      </c>
      <c r="CL323">
        <v>0</v>
      </c>
      <c r="CM323">
        <v>1.73931</v>
      </c>
      <c r="CN323">
        <v>0</v>
      </c>
      <c r="CO323">
        <v>27.75847</v>
      </c>
      <c r="CP323">
        <v>2557.863</v>
      </c>
      <c r="CQ323">
        <v>35.7374</v>
      </c>
      <c r="CR323">
        <v>38.7497</v>
      </c>
      <c r="CS323">
        <v>37.2185</v>
      </c>
      <c r="CT323">
        <v>37.3747</v>
      </c>
      <c r="CU323">
        <v>36.3686</v>
      </c>
      <c r="CV323">
        <v>0</v>
      </c>
      <c r="CW323">
        <v>500.006</v>
      </c>
      <c r="CX323">
        <v>0</v>
      </c>
      <c r="CY323">
        <v>1774683011</v>
      </c>
      <c r="CZ323">
        <v>0</v>
      </c>
      <c r="DA323">
        <v>1774666326.5</v>
      </c>
      <c r="DB323" t="s">
        <v>359</v>
      </c>
      <c r="DC323">
        <v>1774666322</v>
      </c>
      <c r="DD323">
        <v>1774666326.5</v>
      </c>
      <c r="DE323">
        <v>2</v>
      </c>
      <c r="DF323">
        <v>0.343</v>
      </c>
      <c r="DG323">
        <v>-0.026</v>
      </c>
      <c r="DH323">
        <v>-0.36</v>
      </c>
      <c r="DI323">
        <v>0.298</v>
      </c>
      <c r="DJ323">
        <v>420</v>
      </c>
      <c r="DK323">
        <v>22</v>
      </c>
      <c r="DL323">
        <v>0.17</v>
      </c>
      <c r="DM323">
        <v>0.02</v>
      </c>
      <c r="DN323">
        <v>-0.3712351951219512</v>
      </c>
      <c r="DO323">
        <v>-0.1748779233449481</v>
      </c>
      <c r="DP323">
        <v>0.03433445967865728</v>
      </c>
      <c r="DQ323">
        <v>0</v>
      </c>
      <c r="DR323">
        <v>-0.02164827317073171</v>
      </c>
      <c r="DS323">
        <v>-0.04158647456445993</v>
      </c>
      <c r="DT323">
        <v>0.004467366622520688</v>
      </c>
      <c r="DU323">
        <v>1</v>
      </c>
      <c r="DV323">
        <v>1</v>
      </c>
      <c r="DW323">
        <v>2</v>
      </c>
      <c r="DX323" t="s">
        <v>367</v>
      </c>
      <c r="DY323">
        <v>3.13049</v>
      </c>
      <c r="DZ323">
        <v>2.80667</v>
      </c>
      <c r="EA323">
        <v>0.09973609999999999</v>
      </c>
      <c r="EB323">
        <v>0.0994607</v>
      </c>
      <c r="EC323">
        <v>0.105839</v>
      </c>
      <c r="ED323">
        <v>0.105612</v>
      </c>
      <c r="EE323">
        <v>21147.4</v>
      </c>
      <c r="EF323">
        <v>27416.9</v>
      </c>
      <c r="EG323">
        <v>26445.1</v>
      </c>
      <c r="EH323">
        <v>32997.7</v>
      </c>
      <c r="EI323">
        <v>34927.4</v>
      </c>
      <c r="EJ323">
        <v>40306.8</v>
      </c>
      <c r="EK323">
        <v>41092.9</v>
      </c>
      <c r="EL323">
        <v>46057</v>
      </c>
      <c r="EM323">
        <v>2.03463</v>
      </c>
      <c r="EN323">
        <v>1.99977</v>
      </c>
      <c r="EO323">
        <v>0.07407370000000001</v>
      </c>
      <c r="EP323">
        <v>0</v>
      </c>
      <c r="EQ323">
        <v>25.2441</v>
      </c>
      <c r="ER323">
        <v>999.9</v>
      </c>
      <c r="ES323">
        <v>67.5</v>
      </c>
      <c r="ET323">
        <v>27.4</v>
      </c>
      <c r="EU323">
        <v>24.4824</v>
      </c>
      <c r="EV323">
        <v>60.8108</v>
      </c>
      <c r="EW323">
        <v>31.5465</v>
      </c>
      <c r="EX323">
        <v>1</v>
      </c>
      <c r="EY323">
        <v>0.295048</v>
      </c>
      <c r="EZ323">
        <v>0.293796</v>
      </c>
      <c r="FA323">
        <v>20.2877</v>
      </c>
      <c r="FB323">
        <v>5.19183</v>
      </c>
      <c r="FC323">
        <v>11.9441</v>
      </c>
      <c r="FD323">
        <v>4.95585</v>
      </c>
      <c r="FE323">
        <v>3.285</v>
      </c>
      <c r="FF323">
        <v>9999</v>
      </c>
      <c r="FG323">
        <v>9999</v>
      </c>
      <c r="FH323">
        <v>9999</v>
      </c>
      <c r="FI323">
        <v>999.9</v>
      </c>
      <c r="FJ323">
        <v>1.86127</v>
      </c>
      <c r="FK323">
        <v>1.86264</v>
      </c>
      <c r="FL323">
        <v>1.86005</v>
      </c>
      <c r="FM323">
        <v>1.85837</v>
      </c>
      <c r="FN323">
        <v>1.86217</v>
      </c>
      <c r="FO323">
        <v>1.85887</v>
      </c>
      <c r="FP323">
        <v>1.85791</v>
      </c>
      <c r="FQ323">
        <v>1.86081</v>
      </c>
      <c r="FR323">
        <v>0</v>
      </c>
      <c r="FS323">
        <v>0</v>
      </c>
      <c r="FT323">
        <v>0</v>
      </c>
      <c r="FU323">
        <v>4.5</v>
      </c>
      <c r="FV323" t="s">
        <v>361</v>
      </c>
      <c r="FW323" t="s">
        <v>362</v>
      </c>
      <c r="FX323" t="s">
        <v>363</v>
      </c>
      <c r="FY323" t="s">
        <v>364</v>
      </c>
      <c r="FZ323" t="s">
        <v>364</v>
      </c>
      <c r="GA323" t="s">
        <v>363</v>
      </c>
      <c r="GB323">
        <v>0</v>
      </c>
      <c r="GC323">
        <v>100</v>
      </c>
      <c r="GD323">
        <v>100</v>
      </c>
      <c r="GE323">
        <v>-0.362</v>
      </c>
      <c r="GF323">
        <v>0.2972</v>
      </c>
      <c r="GG323">
        <v>-1.589593225013521</v>
      </c>
      <c r="GH323">
        <v>0.00192992804097616</v>
      </c>
      <c r="GI323">
        <v>3.244687122451424E-06</v>
      </c>
      <c r="GJ323">
        <v>-2.087531120305573E-09</v>
      </c>
      <c r="GK323">
        <v>0.05776174702018427</v>
      </c>
      <c r="GL323">
        <v>0.005089068596103195</v>
      </c>
      <c r="GM323">
        <v>0.0003257216593697226</v>
      </c>
      <c r="GN323">
        <v>-1.562898368296355E-06</v>
      </c>
      <c r="GO323">
        <v>0</v>
      </c>
      <c r="GP323">
        <v>1257</v>
      </c>
      <c r="GQ323">
        <v>1</v>
      </c>
      <c r="GR323">
        <v>31</v>
      </c>
      <c r="GS323">
        <v>278.2</v>
      </c>
      <c r="GT323">
        <v>278.1</v>
      </c>
      <c r="GU323">
        <v>1.07788</v>
      </c>
      <c r="GV323">
        <v>2.39746</v>
      </c>
      <c r="GW323">
        <v>1.44775</v>
      </c>
      <c r="GX323">
        <v>2.20215</v>
      </c>
      <c r="GY323">
        <v>1.44653</v>
      </c>
      <c r="GZ323">
        <v>2.29614</v>
      </c>
      <c r="HA323">
        <v>33.2216</v>
      </c>
      <c r="HB323">
        <v>14.6661</v>
      </c>
      <c r="HC323">
        <v>18</v>
      </c>
      <c r="HD323">
        <v>531.96</v>
      </c>
      <c r="HE323">
        <v>522.8819999999999</v>
      </c>
      <c r="HF323">
        <v>24.9998</v>
      </c>
      <c r="HG323">
        <v>30.7546</v>
      </c>
      <c r="HH323">
        <v>30.0001</v>
      </c>
      <c r="HI323">
        <v>31.1214</v>
      </c>
      <c r="HJ323">
        <v>31.1305</v>
      </c>
      <c r="HK323">
        <v>21.5569</v>
      </c>
      <c r="HL323">
        <v>20.3331</v>
      </c>
      <c r="HM323">
        <v>100</v>
      </c>
      <c r="HN323">
        <v>25</v>
      </c>
      <c r="HO323">
        <v>420</v>
      </c>
      <c r="HP323">
        <v>21.5</v>
      </c>
      <c r="HQ323">
        <v>103.135</v>
      </c>
      <c r="HR323">
        <v>102.014</v>
      </c>
    </row>
    <row r="324" spans="1:226">
      <c r="A324">
        <v>306</v>
      </c>
      <c r="B324">
        <v>1774683016.6</v>
      </c>
      <c r="C324">
        <v>1270.599999904633</v>
      </c>
      <c r="D324" t="s">
        <v>974</v>
      </c>
      <c r="E324" t="s">
        <v>975</v>
      </c>
      <c r="F324">
        <v>5</v>
      </c>
      <c r="I324">
        <v>1774683013.7</v>
      </c>
      <c r="J324">
        <f>(K324)/1000</f>
        <v>0</v>
      </c>
      <c r="K324">
        <f>IF(BF324, AN324, AH324)</f>
        <v>0</v>
      </c>
      <c r="L324">
        <f>IF(BF324, AI324, AG324)</f>
        <v>0</v>
      </c>
      <c r="M324">
        <f>BH324 - IF(AU324&gt;1, L324*BB324*100.0/(AW324), 0)</f>
        <v>0</v>
      </c>
      <c r="N324">
        <f>((T324-J324/2)*M324-L324)/(T324+J324/2)</f>
        <v>0</v>
      </c>
      <c r="O324">
        <f>N324*(BO324+BP324)/1000.0</f>
        <v>0</v>
      </c>
      <c r="P324">
        <f>(BH324 - IF(AU324&gt;1, L324*BB324*100.0/(AW324), 0))*(BO324+BP324)/1000.0</f>
        <v>0</v>
      </c>
      <c r="Q324">
        <f>2.0/((1/S324-1/R324)+SIGN(S324)*SQRT((1/S324-1/R324)*(1/S324-1/R324) + 4*BC324/((BC324+1)*(BC324+1))*(2*1/S324*1/R324-1/R324*1/R324)))</f>
        <v>0</v>
      </c>
      <c r="R324">
        <f>IF(LEFT(BD324,1)&lt;&gt;"0",IF(LEFT(BD324,1)="1",3.0,BE324),$D$5+$E$5*(BV324*BO324/($K$5*1000))+$F$5*(BV324*BO324/($K$5*1000))*MAX(MIN(BB324,$J$5),$I$5)*MAX(MIN(BB324,$J$5),$I$5)+$G$5*MAX(MIN(BB324,$J$5),$I$5)*(BV324*BO324/($K$5*1000))+$H$5*(BV324*BO324/($K$5*1000))*(BV324*BO324/($K$5*1000)))</f>
        <v>0</v>
      </c>
      <c r="S324">
        <f>J324*(1000-(1000*0.61365*exp(17.502*W324/(240.97+W324))/(BO324+BP324)+BJ324)/2)/(1000*0.61365*exp(17.502*W324/(240.97+W324))/(BO324+BP324)-BJ324)</f>
        <v>0</v>
      </c>
      <c r="T324">
        <f>1/((BC324+1)/(Q324/1.6)+1/(R324/1.37)) + BC324/((BC324+1)/(Q324/1.6) + BC324/(R324/1.37))</f>
        <v>0</v>
      </c>
      <c r="U324">
        <f>(AX324*BA324)</f>
        <v>0</v>
      </c>
      <c r="V324">
        <f>(BQ324+(U324+2*0.95*5.67E-8*(((BQ324+$B$9)+273)^4-(BQ324+273)^4)-44100*J324)/(1.84*29.3*R324+8*0.95*5.67E-8*(BQ324+273)^3))</f>
        <v>0</v>
      </c>
      <c r="W324">
        <f>($C$9*BR324+$D$9*BS324+$E$9*V324)</f>
        <v>0</v>
      </c>
      <c r="X324">
        <f>0.61365*exp(17.502*W324/(240.97+W324))</f>
        <v>0</v>
      </c>
      <c r="Y324">
        <f>(Z324/AA324*100)</f>
        <v>0</v>
      </c>
      <c r="Z324">
        <f>BJ324*(BO324+BP324)/1000</f>
        <v>0</v>
      </c>
      <c r="AA324">
        <f>0.61365*exp(17.502*BQ324/(240.97+BQ324))</f>
        <v>0</v>
      </c>
      <c r="AB324">
        <f>(X324-BJ324*(BO324+BP324)/1000)</f>
        <v>0</v>
      </c>
      <c r="AC324">
        <f>(-J324*44100)</f>
        <v>0</v>
      </c>
      <c r="AD324">
        <f>2*29.3*R324*0.92*(BQ324-W324)</f>
        <v>0</v>
      </c>
      <c r="AE324">
        <f>2*0.95*5.67E-8*(((BQ324+$B$9)+273)^4-(W324+273)^4)</f>
        <v>0</v>
      </c>
      <c r="AF324">
        <f>U324+AE324+AC324+AD324</f>
        <v>0</v>
      </c>
      <c r="AG324">
        <f>BN324*AU324*(BI324-BH324*(1000-AU324*BK324)/(1000-AU324*BJ324))/(100*BB324)</f>
        <v>0</v>
      </c>
      <c r="AH324">
        <f>1000*BN324*AU324*(BJ324-BK324)/(100*BB324*(1000-AU324*BJ324))</f>
        <v>0</v>
      </c>
      <c r="AI324">
        <f>(AJ324 - AK324 - BO324*1E3/(8.314*(BQ324+273.15)) * AM324/BN324 * AL324) * BN324/(100*BB324) * (1000 - BK324)/1000</f>
        <v>0</v>
      </c>
      <c r="AJ324">
        <v>429.2299225628809</v>
      </c>
      <c r="AK324">
        <v>428.748939393939</v>
      </c>
      <c r="AL324">
        <v>-1.169390076215448E-05</v>
      </c>
      <c r="AM324">
        <v>61.35787655002243</v>
      </c>
      <c r="AN324">
        <f>(AP324 - AO324 + BO324*1E3/(8.314*(BQ324+273.15)) * AR324/BN324 * AQ324) * BN324/(100*BB324) * 1000/(1000 - AP324)</f>
        <v>0</v>
      </c>
      <c r="AO324">
        <v>21.52485766101703</v>
      </c>
      <c r="AP324">
        <v>21.49678391608392</v>
      </c>
      <c r="AQ324">
        <v>8.398493436580142E-07</v>
      </c>
      <c r="AR324">
        <v>91.88205700752289</v>
      </c>
      <c r="AS324">
        <v>0</v>
      </c>
      <c r="AT324">
        <v>0</v>
      </c>
      <c r="AU324">
        <f>IF(AS324*$H$15&gt;=AW324,1.0,(AW324/(AW324-AS324*$H$15)))</f>
        <v>0</v>
      </c>
      <c r="AV324">
        <f>(AU324-1)*100</f>
        <v>0</v>
      </c>
      <c r="AW324">
        <f>MAX(0,($B$15+$C$15*BV324)/(1+$D$15*BV324)*BO324/(BQ324+273)*$E$15)</f>
        <v>0</v>
      </c>
      <c r="AX324">
        <f>$B$13*BW324+$C$13*BX324+$F$13*CI324*(1-CL324)</f>
        <v>0</v>
      </c>
      <c r="AY324">
        <f>AX324*AZ324</f>
        <v>0</v>
      </c>
      <c r="AZ324">
        <f>($B$13*$D$11+$C$13*$D$11+$F$13*((CV324+CN324)/MAX(CV324+CN324+CW324, 0.1)*$I$11+CW324/MAX(CV324+CN324+CW324, 0.1)*$J$11))/($B$13+$C$13+$F$13)</f>
        <v>0</v>
      </c>
      <c r="BA324">
        <f>($B$13*$K$11+$C$13*$K$11+$F$13*((CV324+CN324)/MAX(CV324+CN324+CW324, 0.1)*$P$11+CW324/MAX(CV324+CN324+CW324, 0.1)*$Q$11))/($B$13+$C$13+$F$13)</f>
        <v>0</v>
      </c>
      <c r="BB324">
        <v>6</v>
      </c>
      <c r="BC324">
        <v>0.5</v>
      </c>
      <c r="BD324" t="s">
        <v>358</v>
      </c>
      <c r="BE324">
        <v>2</v>
      </c>
      <c r="BF324" t="b">
        <v>1</v>
      </c>
      <c r="BG324">
        <v>1774683013.7</v>
      </c>
      <c r="BH324">
        <v>419.5527</v>
      </c>
      <c r="BI324">
        <v>419.9964</v>
      </c>
      <c r="BJ324">
        <v>21.49864</v>
      </c>
      <c r="BK324">
        <v>21.52435</v>
      </c>
      <c r="BL324">
        <v>419.9144</v>
      </c>
      <c r="BM324">
        <v>21.20148</v>
      </c>
      <c r="BN324">
        <v>500.052</v>
      </c>
      <c r="BO324">
        <v>101.0242</v>
      </c>
      <c r="BP324">
        <v>0.10006443</v>
      </c>
      <c r="BQ324">
        <v>26.18474</v>
      </c>
      <c r="BR324">
        <v>26.45333</v>
      </c>
      <c r="BS324">
        <v>999.9</v>
      </c>
      <c r="BT324">
        <v>0</v>
      </c>
      <c r="BU324">
        <v>0</v>
      </c>
      <c r="BV324">
        <v>9996.941999999999</v>
      </c>
      <c r="BW324">
        <v>0</v>
      </c>
      <c r="BX324">
        <v>0.3833920000000001</v>
      </c>
      <c r="BY324">
        <v>-0.4435697</v>
      </c>
      <c r="BZ324">
        <v>428.7708</v>
      </c>
      <c r="CA324">
        <v>429.2353999999999</v>
      </c>
      <c r="CB324">
        <v>-0.02570574</v>
      </c>
      <c r="CC324">
        <v>419.9964</v>
      </c>
      <c r="CD324">
        <v>21.52435</v>
      </c>
      <c r="CE324">
        <v>2.171885</v>
      </c>
      <c r="CF324">
        <v>2.17448</v>
      </c>
      <c r="CG324">
        <v>18.75641</v>
      </c>
      <c r="CH324">
        <v>18.77552</v>
      </c>
      <c r="CI324">
        <v>500.0008</v>
      </c>
      <c r="CJ324">
        <v>0</v>
      </c>
      <c r="CK324">
        <v>1</v>
      </c>
      <c r="CL324">
        <v>0</v>
      </c>
      <c r="CM324">
        <v>1.97115</v>
      </c>
      <c r="CN324">
        <v>0</v>
      </c>
      <c r="CO324">
        <v>27.72068000000001</v>
      </c>
      <c r="CP324">
        <v>2557.836</v>
      </c>
      <c r="CQ324">
        <v>35.75</v>
      </c>
      <c r="CR324">
        <v>38.8747</v>
      </c>
      <c r="CS324">
        <v>37.2997</v>
      </c>
      <c r="CT324">
        <v>37.4997</v>
      </c>
      <c r="CU324">
        <v>36.4246</v>
      </c>
      <c r="CV324">
        <v>0</v>
      </c>
      <c r="CW324">
        <v>500</v>
      </c>
      <c r="CX324">
        <v>0</v>
      </c>
      <c r="CY324">
        <v>1774683015.2</v>
      </c>
      <c r="CZ324">
        <v>0</v>
      </c>
      <c r="DA324">
        <v>1774666326.5</v>
      </c>
      <c r="DB324" t="s">
        <v>359</v>
      </c>
      <c r="DC324">
        <v>1774666322</v>
      </c>
      <c r="DD324">
        <v>1774666326.5</v>
      </c>
      <c r="DE324">
        <v>2</v>
      </c>
      <c r="DF324">
        <v>0.343</v>
      </c>
      <c r="DG324">
        <v>-0.026</v>
      </c>
      <c r="DH324">
        <v>-0.36</v>
      </c>
      <c r="DI324">
        <v>0.298</v>
      </c>
      <c r="DJ324">
        <v>420</v>
      </c>
      <c r="DK324">
        <v>22</v>
      </c>
      <c r="DL324">
        <v>0.17</v>
      </c>
      <c r="DM324">
        <v>0.02</v>
      </c>
      <c r="DN324">
        <v>-0.392491125</v>
      </c>
      <c r="DO324">
        <v>-0.2205868705440889</v>
      </c>
      <c r="DP324">
        <v>0.0377059685521984</v>
      </c>
      <c r="DQ324">
        <v>0</v>
      </c>
      <c r="DR324">
        <v>-0.023459015</v>
      </c>
      <c r="DS324">
        <v>-0.03109631369606003</v>
      </c>
      <c r="DT324">
        <v>0.003715754215603476</v>
      </c>
      <c r="DU324">
        <v>1</v>
      </c>
      <c r="DV324">
        <v>1</v>
      </c>
      <c r="DW324">
        <v>2</v>
      </c>
      <c r="DX324" t="s">
        <v>367</v>
      </c>
      <c r="DY324">
        <v>3.13048</v>
      </c>
      <c r="DZ324">
        <v>2.80636</v>
      </c>
      <c r="EA324">
        <v>0.0997416</v>
      </c>
      <c r="EB324">
        <v>0.0994625</v>
      </c>
      <c r="EC324">
        <v>0.105828</v>
      </c>
      <c r="ED324">
        <v>0.105608</v>
      </c>
      <c r="EE324">
        <v>21147.2</v>
      </c>
      <c r="EF324">
        <v>27416.7</v>
      </c>
      <c r="EG324">
        <v>26445</v>
      </c>
      <c r="EH324">
        <v>32997.6</v>
      </c>
      <c r="EI324">
        <v>34927.5</v>
      </c>
      <c r="EJ324">
        <v>40306.6</v>
      </c>
      <c r="EK324">
        <v>41092.5</v>
      </c>
      <c r="EL324">
        <v>46056.6</v>
      </c>
      <c r="EM324">
        <v>2.03465</v>
      </c>
      <c r="EN324">
        <v>1.9997</v>
      </c>
      <c r="EO324">
        <v>0.0739172</v>
      </c>
      <c r="EP324">
        <v>0</v>
      </c>
      <c r="EQ324">
        <v>25.2375</v>
      </c>
      <c r="ER324">
        <v>999.9</v>
      </c>
      <c r="ES324">
        <v>67.40000000000001</v>
      </c>
      <c r="ET324">
        <v>27.4</v>
      </c>
      <c r="EU324">
        <v>24.4477</v>
      </c>
      <c r="EV324">
        <v>60.8908</v>
      </c>
      <c r="EW324">
        <v>31.5064</v>
      </c>
      <c r="EX324">
        <v>1</v>
      </c>
      <c r="EY324">
        <v>0.294789</v>
      </c>
      <c r="EZ324">
        <v>0.292691</v>
      </c>
      <c r="FA324">
        <v>20.2877</v>
      </c>
      <c r="FB324">
        <v>5.19123</v>
      </c>
      <c r="FC324">
        <v>11.9441</v>
      </c>
      <c r="FD324">
        <v>4.9558</v>
      </c>
      <c r="FE324">
        <v>3.285</v>
      </c>
      <c r="FF324">
        <v>9999</v>
      </c>
      <c r="FG324">
        <v>9999</v>
      </c>
      <c r="FH324">
        <v>9999</v>
      </c>
      <c r="FI324">
        <v>999.9</v>
      </c>
      <c r="FJ324">
        <v>1.86127</v>
      </c>
      <c r="FK324">
        <v>1.86264</v>
      </c>
      <c r="FL324">
        <v>1.86005</v>
      </c>
      <c r="FM324">
        <v>1.85837</v>
      </c>
      <c r="FN324">
        <v>1.86217</v>
      </c>
      <c r="FO324">
        <v>1.85891</v>
      </c>
      <c r="FP324">
        <v>1.85791</v>
      </c>
      <c r="FQ324">
        <v>1.86081</v>
      </c>
      <c r="FR324">
        <v>0</v>
      </c>
      <c r="FS324">
        <v>0</v>
      </c>
      <c r="FT324">
        <v>0</v>
      </c>
      <c r="FU324">
        <v>4.5</v>
      </c>
      <c r="FV324" t="s">
        <v>361</v>
      </c>
      <c r="FW324" t="s">
        <v>362</v>
      </c>
      <c r="FX324" t="s">
        <v>363</v>
      </c>
      <c r="FY324" t="s">
        <v>364</v>
      </c>
      <c r="FZ324" t="s">
        <v>364</v>
      </c>
      <c r="GA324" t="s">
        <v>363</v>
      </c>
      <c r="GB324">
        <v>0</v>
      </c>
      <c r="GC324">
        <v>100</v>
      </c>
      <c r="GD324">
        <v>100</v>
      </c>
      <c r="GE324">
        <v>-0.361</v>
      </c>
      <c r="GF324">
        <v>0.2971</v>
      </c>
      <c r="GG324">
        <v>-1.589593225013521</v>
      </c>
      <c r="GH324">
        <v>0.00192992804097616</v>
      </c>
      <c r="GI324">
        <v>3.244687122451424E-06</v>
      </c>
      <c r="GJ324">
        <v>-2.087531120305573E-09</v>
      </c>
      <c r="GK324">
        <v>0.05776174702018427</v>
      </c>
      <c r="GL324">
        <v>0.005089068596103195</v>
      </c>
      <c r="GM324">
        <v>0.0003257216593697226</v>
      </c>
      <c r="GN324">
        <v>-1.562898368296355E-06</v>
      </c>
      <c r="GO324">
        <v>0</v>
      </c>
      <c r="GP324">
        <v>1257</v>
      </c>
      <c r="GQ324">
        <v>1</v>
      </c>
      <c r="GR324">
        <v>31</v>
      </c>
      <c r="GS324">
        <v>278.2</v>
      </c>
      <c r="GT324">
        <v>278.2</v>
      </c>
      <c r="GU324">
        <v>1.07788</v>
      </c>
      <c r="GV324">
        <v>2.40479</v>
      </c>
      <c r="GW324">
        <v>1.44775</v>
      </c>
      <c r="GX324">
        <v>2.20337</v>
      </c>
      <c r="GY324">
        <v>1.44653</v>
      </c>
      <c r="GZ324">
        <v>2.26196</v>
      </c>
      <c r="HA324">
        <v>33.2216</v>
      </c>
      <c r="HB324">
        <v>14.6661</v>
      </c>
      <c r="HC324">
        <v>18</v>
      </c>
      <c r="HD324">
        <v>531.978</v>
      </c>
      <c r="HE324">
        <v>522.831</v>
      </c>
      <c r="HF324">
        <v>24.9997</v>
      </c>
      <c r="HG324">
        <v>30.7546</v>
      </c>
      <c r="HH324">
        <v>30.0001</v>
      </c>
      <c r="HI324">
        <v>31.1218</v>
      </c>
      <c r="HJ324">
        <v>31.1305</v>
      </c>
      <c r="HK324">
        <v>21.558</v>
      </c>
      <c r="HL324">
        <v>20.3331</v>
      </c>
      <c r="HM324">
        <v>100</v>
      </c>
      <c r="HN324">
        <v>25</v>
      </c>
      <c r="HO324">
        <v>420</v>
      </c>
      <c r="HP324">
        <v>21.5</v>
      </c>
      <c r="HQ324">
        <v>103.135</v>
      </c>
      <c r="HR324">
        <v>102.013</v>
      </c>
    </row>
    <row r="325" spans="1:226">
      <c r="A325">
        <v>307</v>
      </c>
      <c r="B325">
        <v>1774683020.6</v>
      </c>
      <c r="C325">
        <v>1274.599999904633</v>
      </c>
      <c r="D325" t="s">
        <v>976</v>
      </c>
      <c r="E325" t="s">
        <v>977</v>
      </c>
      <c r="F325">
        <v>5</v>
      </c>
      <c r="I325">
        <v>1774683017.7</v>
      </c>
      <c r="J325">
        <f>(K325)/1000</f>
        <v>0</v>
      </c>
      <c r="K325">
        <f>IF(BF325, AN325, AH325)</f>
        <v>0</v>
      </c>
      <c r="L325">
        <f>IF(BF325, AI325, AG325)</f>
        <v>0</v>
      </c>
      <c r="M325">
        <f>BH325 - IF(AU325&gt;1, L325*BB325*100.0/(AW325), 0)</f>
        <v>0</v>
      </c>
      <c r="N325">
        <f>((T325-J325/2)*M325-L325)/(T325+J325/2)</f>
        <v>0</v>
      </c>
      <c r="O325">
        <f>N325*(BO325+BP325)/1000.0</f>
        <v>0</v>
      </c>
      <c r="P325">
        <f>(BH325 - IF(AU325&gt;1, L325*BB325*100.0/(AW325), 0))*(BO325+BP325)/1000.0</f>
        <v>0</v>
      </c>
      <c r="Q325">
        <f>2.0/((1/S325-1/R325)+SIGN(S325)*SQRT((1/S325-1/R325)*(1/S325-1/R325) + 4*BC325/((BC325+1)*(BC325+1))*(2*1/S325*1/R325-1/R325*1/R325)))</f>
        <v>0</v>
      </c>
      <c r="R325">
        <f>IF(LEFT(BD325,1)&lt;&gt;"0",IF(LEFT(BD325,1)="1",3.0,BE325),$D$5+$E$5*(BV325*BO325/($K$5*1000))+$F$5*(BV325*BO325/($K$5*1000))*MAX(MIN(BB325,$J$5),$I$5)*MAX(MIN(BB325,$J$5),$I$5)+$G$5*MAX(MIN(BB325,$J$5),$I$5)*(BV325*BO325/($K$5*1000))+$H$5*(BV325*BO325/($K$5*1000))*(BV325*BO325/($K$5*1000)))</f>
        <v>0</v>
      </c>
      <c r="S325">
        <f>J325*(1000-(1000*0.61365*exp(17.502*W325/(240.97+W325))/(BO325+BP325)+BJ325)/2)/(1000*0.61365*exp(17.502*W325/(240.97+W325))/(BO325+BP325)-BJ325)</f>
        <v>0</v>
      </c>
      <c r="T325">
        <f>1/((BC325+1)/(Q325/1.6)+1/(R325/1.37)) + BC325/((BC325+1)/(Q325/1.6) + BC325/(R325/1.37))</f>
        <v>0</v>
      </c>
      <c r="U325">
        <f>(AX325*BA325)</f>
        <v>0</v>
      </c>
      <c r="V325">
        <f>(BQ325+(U325+2*0.95*5.67E-8*(((BQ325+$B$9)+273)^4-(BQ325+273)^4)-44100*J325)/(1.84*29.3*R325+8*0.95*5.67E-8*(BQ325+273)^3))</f>
        <v>0</v>
      </c>
      <c r="W325">
        <f>($C$9*BR325+$D$9*BS325+$E$9*V325)</f>
        <v>0</v>
      </c>
      <c r="X325">
        <f>0.61365*exp(17.502*W325/(240.97+W325))</f>
        <v>0</v>
      </c>
      <c r="Y325">
        <f>(Z325/AA325*100)</f>
        <v>0</v>
      </c>
      <c r="Z325">
        <f>BJ325*(BO325+BP325)/1000</f>
        <v>0</v>
      </c>
      <c r="AA325">
        <f>0.61365*exp(17.502*BQ325/(240.97+BQ325))</f>
        <v>0</v>
      </c>
      <c r="AB325">
        <f>(X325-BJ325*(BO325+BP325)/1000)</f>
        <v>0</v>
      </c>
      <c r="AC325">
        <f>(-J325*44100)</f>
        <v>0</v>
      </c>
      <c r="AD325">
        <f>2*29.3*R325*0.92*(BQ325-W325)</f>
        <v>0</v>
      </c>
      <c r="AE325">
        <f>2*0.95*5.67E-8*(((BQ325+$B$9)+273)^4-(W325+273)^4)</f>
        <v>0</v>
      </c>
      <c r="AF325">
        <f>U325+AE325+AC325+AD325</f>
        <v>0</v>
      </c>
      <c r="AG325">
        <f>BN325*AU325*(BI325-BH325*(1000-AU325*BK325)/(1000-AU325*BJ325))/(100*BB325)</f>
        <v>0</v>
      </c>
      <c r="AH325">
        <f>1000*BN325*AU325*(BJ325-BK325)/(100*BB325*(1000-AU325*BJ325))</f>
        <v>0</v>
      </c>
      <c r="AI325">
        <f>(AJ325 - AK325 - BO325*1E3/(8.314*(BQ325+273.15)) * AM325/BN325 * AL325) * BN325/(100*BB325) * (1000 - BK325)/1000</f>
        <v>0</v>
      </c>
      <c r="AJ325">
        <v>429.2570959716547</v>
      </c>
      <c r="AK325">
        <v>428.8771515151514</v>
      </c>
      <c r="AL325">
        <v>3.658589721818823E-05</v>
      </c>
      <c r="AM325">
        <v>61.35787655002243</v>
      </c>
      <c r="AN325">
        <f>(AP325 - AO325 + BO325*1E3/(8.314*(BQ325+273.15)) * AR325/BN325 * AQ325) * BN325/(100*BB325) * 1000/(1000 - AP325)</f>
        <v>0</v>
      </c>
      <c r="AO325">
        <v>21.52305144600595</v>
      </c>
      <c r="AP325">
        <v>21.49706853146854</v>
      </c>
      <c r="AQ325">
        <v>-1.064086792850457E-06</v>
      </c>
      <c r="AR325">
        <v>91.88205700752289</v>
      </c>
      <c r="AS325">
        <v>0</v>
      </c>
      <c r="AT325">
        <v>0</v>
      </c>
      <c r="AU325">
        <f>IF(AS325*$H$15&gt;=AW325,1.0,(AW325/(AW325-AS325*$H$15)))</f>
        <v>0</v>
      </c>
      <c r="AV325">
        <f>(AU325-1)*100</f>
        <v>0</v>
      </c>
      <c r="AW325">
        <f>MAX(0,($B$15+$C$15*BV325)/(1+$D$15*BV325)*BO325/(BQ325+273)*$E$15)</f>
        <v>0</v>
      </c>
      <c r="AX325">
        <f>$B$13*BW325+$C$13*BX325+$F$13*CI325*(1-CL325)</f>
        <v>0</v>
      </c>
      <c r="AY325">
        <f>AX325*AZ325</f>
        <v>0</v>
      </c>
      <c r="AZ325">
        <f>($B$13*$D$11+$C$13*$D$11+$F$13*((CV325+CN325)/MAX(CV325+CN325+CW325, 0.1)*$I$11+CW325/MAX(CV325+CN325+CW325, 0.1)*$J$11))/($B$13+$C$13+$F$13)</f>
        <v>0</v>
      </c>
      <c r="BA325">
        <f>($B$13*$K$11+$C$13*$K$11+$F$13*((CV325+CN325)/MAX(CV325+CN325+CW325, 0.1)*$P$11+CW325/MAX(CV325+CN325+CW325, 0.1)*$Q$11))/($B$13+$C$13+$F$13)</f>
        <v>0</v>
      </c>
      <c r="BB325">
        <v>6</v>
      </c>
      <c r="BC325">
        <v>0.5</v>
      </c>
      <c r="BD325" t="s">
        <v>358</v>
      </c>
      <c r="BE325">
        <v>2</v>
      </c>
      <c r="BF325" t="b">
        <v>1</v>
      </c>
      <c r="BG325">
        <v>1774683017.7</v>
      </c>
      <c r="BH325">
        <v>419.5972</v>
      </c>
      <c r="BI325">
        <v>420.0151000000001</v>
      </c>
      <c r="BJ325">
        <v>21.49699</v>
      </c>
      <c r="BK325">
        <v>21.52286</v>
      </c>
      <c r="BL325">
        <v>419.9589</v>
      </c>
      <c r="BM325">
        <v>21.19984</v>
      </c>
      <c r="BN325">
        <v>500.0006</v>
      </c>
      <c r="BO325">
        <v>101.0251</v>
      </c>
      <c r="BP325">
        <v>0.09985906</v>
      </c>
      <c r="BQ325">
        <v>26.17905</v>
      </c>
      <c r="BR325">
        <v>26.44669</v>
      </c>
      <c r="BS325">
        <v>999.9</v>
      </c>
      <c r="BT325">
        <v>0</v>
      </c>
      <c r="BU325">
        <v>0</v>
      </c>
      <c r="BV325">
        <v>10010.237</v>
      </c>
      <c r="BW325">
        <v>0</v>
      </c>
      <c r="BX325">
        <v>0.3833920000000001</v>
      </c>
      <c r="BY325">
        <v>-0.4177855</v>
      </c>
      <c r="BZ325">
        <v>428.8155</v>
      </c>
      <c r="CA325">
        <v>429.2539</v>
      </c>
      <c r="CB325">
        <v>-0.025873</v>
      </c>
      <c r="CC325">
        <v>420.0151000000001</v>
      </c>
      <c r="CD325">
        <v>21.52286</v>
      </c>
      <c r="CE325">
        <v>2.171737</v>
      </c>
      <c r="CF325">
        <v>2.174348</v>
      </c>
      <c r="CG325">
        <v>18.75533</v>
      </c>
      <c r="CH325">
        <v>18.77456</v>
      </c>
      <c r="CI325">
        <v>500.0011000000001</v>
      </c>
      <c r="CJ325">
        <v>0</v>
      </c>
      <c r="CK325">
        <v>1</v>
      </c>
      <c r="CL325">
        <v>0</v>
      </c>
      <c r="CM325">
        <v>1.69283</v>
      </c>
      <c r="CN325">
        <v>0</v>
      </c>
      <c r="CO325">
        <v>27.77567</v>
      </c>
      <c r="CP325">
        <v>2557.839</v>
      </c>
      <c r="CQ325">
        <v>35.781</v>
      </c>
      <c r="CR325">
        <v>38.9747</v>
      </c>
      <c r="CS325">
        <v>37.3686</v>
      </c>
      <c r="CT325">
        <v>37.6247</v>
      </c>
      <c r="CU325">
        <v>36.4811</v>
      </c>
      <c r="CV325">
        <v>0</v>
      </c>
      <c r="CW325">
        <v>500.001</v>
      </c>
      <c r="CX325">
        <v>0</v>
      </c>
      <c r="CY325">
        <v>1774683018.8</v>
      </c>
      <c r="CZ325">
        <v>0</v>
      </c>
      <c r="DA325">
        <v>1774666326.5</v>
      </c>
      <c r="DB325" t="s">
        <v>359</v>
      </c>
      <c r="DC325">
        <v>1774666322</v>
      </c>
      <c r="DD325">
        <v>1774666326.5</v>
      </c>
      <c r="DE325">
        <v>2</v>
      </c>
      <c r="DF325">
        <v>0.343</v>
      </c>
      <c r="DG325">
        <v>-0.026</v>
      </c>
      <c r="DH325">
        <v>-0.36</v>
      </c>
      <c r="DI325">
        <v>0.298</v>
      </c>
      <c r="DJ325">
        <v>420</v>
      </c>
      <c r="DK325">
        <v>22</v>
      </c>
      <c r="DL325">
        <v>0.17</v>
      </c>
      <c r="DM325">
        <v>0.02</v>
      </c>
      <c r="DN325">
        <v>-0.4056478048780488</v>
      </c>
      <c r="DO325">
        <v>-0.08113910801393831</v>
      </c>
      <c r="DP325">
        <v>0.03837743888823828</v>
      </c>
      <c r="DQ325">
        <v>1</v>
      </c>
      <c r="DR325">
        <v>-0.02521111219512195</v>
      </c>
      <c r="DS325">
        <v>-0.01042350522648084</v>
      </c>
      <c r="DT325">
        <v>0.002034591484998129</v>
      </c>
      <c r="DU325">
        <v>1</v>
      </c>
      <c r="DV325">
        <v>2</v>
      </c>
      <c r="DW325">
        <v>2</v>
      </c>
      <c r="DX325" t="s">
        <v>360</v>
      </c>
      <c r="DY325">
        <v>3.13041</v>
      </c>
      <c r="DZ325">
        <v>2.80653</v>
      </c>
      <c r="EA325">
        <v>0.09974860000000001</v>
      </c>
      <c r="EB325">
        <v>0.0994656</v>
      </c>
      <c r="EC325">
        <v>0.105828</v>
      </c>
      <c r="ED325">
        <v>0.105605</v>
      </c>
      <c r="EE325">
        <v>21147.2</v>
      </c>
      <c r="EF325">
        <v>27416.5</v>
      </c>
      <c r="EG325">
        <v>26445.2</v>
      </c>
      <c r="EH325">
        <v>32997.4</v>
      </c>
      <c r="EI325">
        <v>34927.6</v>
      </c>
      <c r="EJ325">
        <v>40306.5</v>
      </c>
      <c r="EK325">
        <v>41092.6</v>
      </c>
      <c r="EL325">
        <v>46056.4</v>
      </c>
      <c r="EM325">
        <v>2.0347</v>
      </c>
      <c r="EN325">
        <v>1.9999</v>
      </c>
      <c r="EO325">
        <v>0.0739023</v>
      </c>
      <c r="EP325">
        <v>0</v>
      </c>
      <c r="EQ325">
        <v>25.229</v>
      </c>
      <c r="ER325">
        <v>999.9</v>
      </c>
      <c r="ES325">
        <v>67.40000000000001</v>
      </c>
      <c r="ET325">
        <v>27.4</v>
      </c>
      <c r="EU325">
        <v>24.4449</v>
      </c>
      <c r="EV325">
        <v>60.8508</v>
      </c>
      <c r="EW325">
        <v>31.5545</v>
      </c>
      <c r="EX325">
        <v>1</v>
      </c>
      <c r="EY325">
        <v>0.295051</v>
      </c>
      <c r="EZ325">
        <v>0.292315</v>
      </c>
      <c r="FA325">
        <v>20.2877</v>
      </c>
      <c r="FB325">
        <v>5.19183</v>
      </c>
      <c r="FC325">
        <v>11.9441</v>
      </c>
      <c r="FD325">
        <v>4.9557</v>
      </c>
      <c r="FE325">
        <v>3.285</v>
      </c>
      <c r="FF325">
        <v>9999</v>
      </c>
      <c r="FG325">
        <v>9999</v>
      </c>
      <c r="FH325">
        <v>9999</v>
      </c>
      <c r="FI325">
        <v>999.9</v>
      </c>
      <c r="FJ325">
        <v>1.86127</v>
      </c>
      <c r="FK325">
        <v>1.86264</v>
      </c>
      <c r="FL325">
        <v>1.86005</v>
      </c>
      <c r="FM325">
        <v>1.85837</v>
      </c>
      <c r="FN325">
        <v>1.86218</v>
      </c>
      <c r="FO325">
        <v>1.85886</v>
      </c>
      <c r="FP325">
        <v>1.85791</v>
      </c>
      <c r="FQ325">
        <v>1.86081</v>
      </c>
      <c r="FR325">
        <v>0</v>
      </c>
      <c r="FS325">
        <v>0</v>
      </c>
      <c r="FT325">
        <v>0</v>
      </c>
      <c r="FU325">
        <v>4.5</v>
      </c>
      <c r="FV325" t="s">
        <v>361</v>
      </c>
      <c r="FW325" t="s">
        <v>362</v>
      </c>
      <c r="FX325" t="s">
        <v>363</v>
      </c>
      <c r="FY325" t="s">
        <v>364</v>
      </c>
      <c r="FZ325" t="s">
        <v>364</v>
      </c>
      <c r="GA325" t="s">
        <v>363</v>
      </c>
      <c r="GB325">
        <v>0</v>
      </c>
      <c r="GC325">
        <v>100</v>
      </c>
      <c r="GD325">
        <v>100</v>
      </c>
      <c r="GE325">
        <v>-0.362</v>
      </c>
      <c r="GF325">
        <v>0.2972</v>
      </c>
      <c r="GG325">
        <v>-1.589593225013521</v>
      </c>
      <c r="GH325">
        <v>0.00192992804097616</v>
      </c>
      <c r="GI325">
        <v>3.244687122451424E-06</v>
      </c>
      <c r="GJ325">
        <v>-2.087531120305573E-09</v>
      </c>
      <c r="GK325">
        <v>0.05776174702018427</v>
      </c>
      <c r="GL325">
        <v>0.005089068596103195</v>
      </c>
      <c r="GM325">
        <v>0.0003257216593697226</v>
      </c>
      <c r="GN325">
        <v>-1.562898368296355E-06</v>
      </c>
      <c r="GO325">
        <v>0</v>
      </c>
      <c r="GP325">
        <v>1257</v>
      </c>
      <c r="GQ325">
        <v>1</v>
      </c>
      <c r="GR325">
        <v>31</v>
      </c>
      <c r="GS325">
        <v>278.3</v>
      </c>
      <c r="GT325">
        <v>278.2</v>
      </c>
      <c r="GU325">
        <v>1.07788</v>
      </c>
      <c r="GV325">
        <v>2.39868</v>
      </c>
      <c r="GW325">
        <v>1.44775</v>
      </c>
      <c r="GX325">
        <v>2.20215</v>
      </c>
      <c r="GY325">
        <v>1.44653</v>
      </c>
      <c r="GZ325">
        <v>2.29004</v>
      </c>
      <c r="HA325">
        <v>33.244</v>
      </c>
      <c r="HB325">
        <v>14.6661</v>
      </c>
      <c r="HC325">
        <v>18</v>
      </c>
      <c r="HD325">
        <v>532.016</v>
      </c>
      <c r="HE325">
        <v>522.967</v>
      </c>
      <c r="HF325">
        <v>24.9998</v>
      </c>
      <c r="HG325">
        <v>30.7546</v>
      </c>
      <c r="HH325">
        <v>30.0001</v>
      </c>
      <c r="HI325">
        <v>31.1223</v>
      </c>
      <c r="HJ325">
        <v>31.1305</v>
      </c>
      <c r="HK325">
        <v>21.5557</v>
      </c>
      <c r="HL325">
        <v>20.3331</v>
      </c>
      <c r="HM325">
        <v>100</v>
      </c>
      <c r="HN325">
        <v>25</v>
      </c>
      <c r="HO325">
        <v>420</v>
      </c>
      <c r="HP325">
        <v>21.5</v>
      </c>
      <c r="HQ325">
        <v>103.135</v>
      </c>
      <c r="HR325">
        <v>102.013</v>
      </c>
    </row>
    <row r="326" spans="1:226">
      <c r="A326">
        <v>308</v>
      </c>
      <c r="B326">
        <v>1774683024.6</v>
      </c>
      <c r="C326">
        <v>1278.599999904633</v>
      </c>
      <c r="D326" t="s">
        <v>978</v>
      </c>
      <c r="E326" t="s">
        <v>979</v>
      </c>
      <c r="F326">
        <v>5</v>
      </c>
      <c r="I326">
        <v>1774683021.7</v>
      </c>
      <c r="J326">
        <f>(K326)/1000</f>
        <v>0</v>
      </c>
      <c r="K326">
        <f>IF(BF326, AN326, AH326)</f>
        <v>0</v>
      </c>
      <c r="L326">
        <f>IF(BF326, AI326, AG326)</f>
        <v>0</v>
      </c>
      <c r="M326">
        <f>BH326 - IF(AU326&gt;1, L326*BB326*100.0/(AW326), 0)</f>
        <v>0</v>
      </c>
      <c r="N326">
        <f>((T326-J326/2)*M326-L326)/(T326+J326/2)</f>
        <v>0</v>
      </c>
      <c r="O326">
        <f>N326*(BO326+BP326)/1000.0</f>
        <v>0</v>
      </c>
      <c r="P326">
        <f>(BH326 - IF(AU326&gt;1, L326*BB326*100.0/(AW326), 0))*(BO326+BP326)/1000.0</f>
        <v>0</v>
      </c>
      <c r="Q326">
        <f>2.0/((1/S326-1/R326)+SIGN(S326)*SQRT((1/S326-1/R326)*(1/S326-1/R326) + 4*BC326/((BC326+1)*(BC326+1))*(2*1/S326*1/R326-1/R326*1/R326)))</f>
        <v>0</v>
      </c>
      <c r="R326">
        <f>IF(LEFT(BD326,1)&lt;&gt;"0",IF(LEFT(BD326,1)="1",3.0,BE326),$D$5+$E$5*(BV326*BO326/($K$5*1000))+$F$5*(BV326*BO326/($K$5*1000))*MAX(MIN(BB326,$J$5),$I$5)*MAX(MIN(BB326,$J$5),$I$5)+$G$5*MAX(MIN(BB326,$J$5),$I$5)*(BV326*BO326/($K$5*1000))+$H$5*(BV326*BO326/($K$5*1000))*(BV326*BO326/($K$5*1000)))</f>
        <v>0</v>
      </c>
      <c r="S326">
        <f>J326*(1000-(1000*0.61365*exp(17.502*W326/(240.97+W326))/(BO326+BP326)+BJ326)/2)/(1000*0.61365*exp(17.502*W326/(240.97+W326))/(BO326+BP326)-BJ326)</f>
        <v>0</v>
      </c>
      <c r="T326">
        <f>1/((BC326+1)/(Q326/1.6)+1/(R326/1.37)) + BC326/((BC326+1)/(Q326/1.6) + BC326/(R326/1.37))</f>
        <v>0</v>
      </c>
      <c r="U326">
        <f>(AX326*BA326)</f>
        <v>0</v>
      </c>
      <c r="V326">
        <f>(BQ326+(U326+2*0.95*5.67E-8*(((BQ326+$B$9)+273)^4-(BQ326+273)^4)-44100*J326)/(1.84*29.3*R326+8*0.95*5.67E-8*(BQ326+273)^3))</f>
        <v>0</v>
      </c>
      <c r="W326">
        <f>($C$9*BR326+$D$9*BS326+$E$9*V326)</f>
        <v>0</v>
      </c>
      <c r="X326">
        <f>0.61365*exp(17.502*W326/(240.97+W326))</f>
        <v>0</v>
      </c>
      <c r="Y326">
        <f>(Z326/AA326*100)</f>
        <v>0</v>
      </c>
      <c r="Z326">
        <f>BJ326*(BO326+BP326)/1000</f>
        <v>0</v>
      </c>
      <c r="AA326">
        <f>0.61365*exp(17.502*BQ326/(240.97+BQ326))</f>
        <v>0</v>
      </c>
      <c r="AB326">
        <f>(X326-BJ326*(BO326+BP326)/1000)</f>
        <v>0</v>
      </c>
      <c r="AC326">
        <f>(-J326*44100)</f>
        <v>0</v>
      </c>
      <c r="AD326">
        <f>2*29.3*R326*0.92*(BQ326-W326)</f>
        <v>0</v>
      </c>
      <c r="AE326">
        <f>2*0.95*5.67E-8*(((BQ326+$B$9)+273)^4-(W326+273)^4)</f>
        <v>0</v>
      </c>
      <c r="AF326">
        <f>U326+AE326+AC326+AD326</f>
        <v>0</v>
      </c>
      <c r="AG326">
        <f>BN326*AU326*(BI326-BH326*(1000-AU326*BK326)/(1000-AU326*BJ326))/(100*BB326)</f>
        <v>0</v>
      </c>
      <c r="AH326">
        <f>1000*BN326*AU326*(BJ326-BK326)/(100*BB326*(1000-AU326*BJ326))</f>
        <v>0</v>
      </c>
      <c r="AI326">
        <f>(AJ326 - AK326 - BO326*1E3/(8.314*(BQ326+273.15)) * AM326/BN326 * AL326) * BN326/(100*BB326) * (1000 - BK326)/1000</f>
        <v>0</v>
      </c>
      <c r="AJ326">
        <v>429.233221476843</v>
      </c>
      <c r="AK326">
        <v>428.8632666666668</v>
      </c>
      <c r="AL326">
        <v>4.496495914664534E-06</v>
      </c>
      <c r="AM326">
        <v>61.35787655002243</v>
      </c>
      <c r="AN326">
        <f>(AP326 - AO326 + BO326*1E3/(8.314*(BQ326+273.15)) * AR326/BN326 * AQ326) * BN326/(100*BB326) * 1000/(1000 - AP326)</f>
        <v>0</v>
      </c>
      <c r="AO326">
        <v>21.52226010580436</v>
      </c>
      <c r="AP326">
        <v>21.49885874125875</v>
      </c>
      <c r="AQ326">
        <v>5.426008449189584E-07</v>
      </c>
      <c r="AR326">
        <v>91.88205700752289</v>
      </c>
      <c r="AS326">
        <v>0</v>
      </c>
      <c r="AT326">
        <v>0</v>
      </c>
      <c r="AU326">
        <f>IF(AS326*$H$15&gt;=AW326,1.0,(AW326/(AW326-AS326*$H$15)))</f>
        <v>0</v>
      </c>
      <c r="AV326">
        <f>(AU326-1)*100</f>
        <v>0</v>
      </c>
      <c r="AW326">
        <f>MAX(0,($B$15+$C$15*BV326)/(1+$D$15*BV326)*BO326/(BQ326+273)*$E$15)</f>
        <v>0</v>
      </c>
      <c r="AX326">
        <f>$B$13*BW326+$C$13*BX326+$F$13*CI326*(1-CL326)</f>
        <v>0</v>
      </c>
      <c r="AY326">
        <f>AX326*AZ326</f>
        <v>0</v>
      </c>
      <c r="AZ326">
        <f>($B$13*$D$11+$C$13*$D$11+$F$13*((CV326+CN326)/MAX(CV326+CN326+CW326, 0.1)*$I$11+CW326/MAX(CV326+CN326+CW326, 0.1)*$J$11))/($B$13+$C$13+$F$13)</f>
        <v>0</v>
      </c>
      <c r="BA326">
        <f>($B$13*$K$11+$C$13*$K$11+$F$13*((CV326+CN326)/MAX(CV326+CN326+CW326, 0.1)*$P$11+CW326/MAX(CV326+CN326+CW326, 0.1)*$Q$11))/($B$13+$C$13+$F$13)</f>
        <v>0</v>
      </c>
      <c r="BB326">
        <v>6</v>
      </c>
      <c r="BC326">
        <v>0.5</v>
      </c>
      <c r="BD326" t="s">
        <v>358</v>
      </c>
      <c r="BE326">
        <v>2</v>
      </c>
      <c r="BF326" t="b">
        <v>1</v>
      </c>
      <c r="BG326">
        <v>1774683021.7</v>
      </c>
      <c r="BH326">
        <v>419.6408</v>
      </c>
      <c r="BI326">
        <v>419.9933</v>
      </c>
      <c r="BJ326">
        <v>21.49774</v>
      </c>
      <c r="BK326">
        <v>21.52275</v>
      </c>
      <c r="BL326">
        <v>420.0021999999999</v>
      </c>
      <c r="BM326">
        <v>21.20059</v>
      </c>
      <c r="BN326">
        <v>499.9922</v>
      </c>
      <c r="BO326">
        <v>101.025</v>
      </c>
      <c r="BP326">
        <v>0.10015312</v>
      </c>
      <c r="BQ326">
        <v>26.17297</v>
      </c>
      <c r="BR326">
        <v>26.44098</v>
      </c>
      <c r="BS326">
        <v>999.9</v>
      </c>
      <c r="BT326">
        <v>0</v>
      </c>
      <c r="BU326">
        <v>0</v>
      </c>
      <c r="BV326">
        <v>9983.560000000001</v>
      </c>
      <c r="BW326">
        <v>0</v>
      </c>
      <c r="BX326">
        <v>0.3833920000000001</v>
      </c>
      <c r="BY326">
        <v>-0.3522276</v>
      </c>
      <c r="BZ326">
        <v>428.8604</v>
      </c>
      <c r="CA326">
        <v>429.2314</v>
      </c>
      <c r="CB326">
        <v>-0.02501279</v>
      </c>
      <c r="CC326">
        <v>419.9933</v>
      </c>
      <c r="CD326">
        <v>21.52275</v>
      </c>
      <c r="CE326">
        <v>2.171809000000001</v>
      </c>
      <c r="CF326">
        <v>2.174336</v>
      </c>
      <c r="CG326">
        <v>18.75586</v>
      </c>
      <c r="CH326">
        <v>18.77447</v>
      </c>
      <c r="CI326">
        <v>499.9978</v>
      </c>
      <c r="CJ326">
        <v>0</v>
      </c>
      <c r="CK326">
        <v>1</v>
      </c>
      <c r="CL326">
        <v>0</v>
      </c>
      <c r="CM326">
        <v>1.64643</v>
      </c>
      <c r="CN326">
        <v>0</v>
      </c>
      <c r="CO326">
        <v>27.83079</v>
      </c>
      <c r="CP326">
        <v>2557.821</v>
      </c>
      <c r="CQ326">
        <v>35.8183</v>
      </c>
      <c r="CR326">
        <v>39.08110000000001</v>
      </c>
      <c r="CS326">
        <v>37.43089999999999</v>
      </c>
      <c r="CT326">
        <v>37.7497</v>
      </c>
      <c r="CU326">
        <v>36.51860000000001</v>
      </c>
      <c r="CV326">
        <v>0</v>
      </c>
      <c r="CW326">
        <v>499.9979999999999</v>
      </c>
      <c r="CX326">
        <v>0</v>
      </c>
      <c r="CY326">
        <v>1774683023</v>
      </c>
      <c r="CZ326">
        <v>0</v>
      </c>
      <c r="DA326">
        <v>1774666326.5</v>
      </c>
      <c r="DB326" t="s">
        <v>359</v>
      </c>
      <c r="DC326">
        <v>1774666322</v>
      </c>
      <c r="DD326">
        <v>1774666326.5</v>
      </c>
      <c r="DE326">
        <v>2</v>
      </c>
      <c r="DF326">
        <v>0.343</v>
      </c>
      <c r="DG326">
        <v>-0.026</v>
      </c>
      <c r="DH326">
        <v>-0.36</v>
      </c>
      <c r="DI326">
        <v>0.298</v>
      </c>
      <c r="DJ326">
        <v>420</v>
      </c>
      <c r="DK326">
        <v>22</v>
      </c>
      <c r="DL326">
        <v>0.17</v>
      </c>
      <c r="DM326">
        <v>0.02</v>
      </c>
      <c r="DN326">
        <v>-0.3958836097560976</v>
      </c>
      <c r="DO326">
        <v>0.02357410452961584</v>
      </c>
      <c r="DP326">
        <v>0.04186149834690237</v>
      </c>
      <c r="DQ326">
        <v>1</v>
      </c>
      <c r="DR326">
        <v>-0.02584528536585366</v>
      </c>
      <c r="DS326">
        <v>0.005046857142857138</v>
      </c>
      <c r="DT326">
        <v>0.0009753682755536871</v>
      </c>
      <c r="DU326">
        <v>1</v>
      </c>
      <c r="DV326">
        <v>2</v>
      </c>
      <c r="DW326">
        <v>2</v>
      </c>
      <c r="DX326" t="s">
        <v>360</v>
      </c>
      <c r="DY326">
        <v>3.1305</v>
      </c>
      <c r="DZ326">
        <v>2.80638</v>
      </c>
      <c r="EA326">
        <v>0.0997543</v>
      </c>
      <c r="EB326">
        <v>0.0994572</v>
      </c>
      <c r="EC326">
        <v>0.105834</v>
      </c>
      <c r="ED326">
        <v>0.105609</v>
      </c>
      <c r="EE326">
        <v>21147</v>
      </c>
      <c r="EF326">
        <v>27417.2</v>
      </c>
      <c r="EG326">
        <v>26445.1</v>
      </c>
      <c r="EH326">
        <v>32997.9</v>
      </c>
      <c r="EI326">
        <v>34927.6</v>
      </c>
      <c r="EJ326">
        <v>40306.8</v>
      </c>
      <c r="EK326">
        <v>41092.9</v>
      </c>
      <c r="EL326">
        <v>46056.9</v>
      </c>
      <c r="EM326">
        <v>2.03505</v>
      </c>
      <c r="EN326">
        <v>1.99958</v>
      </c>
      <c r="EO326">
        <v>0.074558</v>
      </c>
      <c r="EP326">
        <v>0</v>
      </c>
      <c r="EQ326">
        <v>25.2205</v>
      </c>
      <c r="ER326">
        <v>999.9</v>
      </c>
      <c r="ES326">
        <v>67.40000000000001</v>
      </c>
      <c r="ET326">
        <v>27.4</v>
      </c>
      <c r="EU326">
        <v>24.4443</v>
      </c>
      <c r="EV326">
        <v>61.0508</v>
      </c>
      <c r="EW326">
        <v>31.5705</v>
      </c>
      <c r="EX326">
        <v>1</v>
      </c>
      <c r="EY326">
        <v>0.294909</v>
      </c>
      <c r="EZ326">
        <v>0.291541</v>
      </c>
      <c r="FA326">
        <v>20.2874</v>
      </c>
      <c r="FB326">
        <v>5.19138</v>
      </c>
      <c r="FC326">
        <v>11.9441</v>
      </c>
      <c r="FD326">
        <v>4.95575</v>
      </c>
      <c r="FE326">
        <v>3.285</v>
      </c>
      <c r="FF326">
        <v>9999</v>
      </c>
      <c r="FG326">
        <v>9999</v>
      </c>
      <c r="FH326">
        <v>9999</v>
      </c>
      <c r="FI326">
        <v>999.9</v>
      </c>
      <c r="FJ326">
        <v>1.86127</v>
      </c>
      <c r="FK326">
        <v>1.86264</v>
      </c>
      <c r="FL326">
        <v>1.86005</v>
      </c>
      <c r="FM326">
        <v>1.85837</v>
      </c>
      <c r="FN326">
        <v>1.86216</v>
      </c>
      <c r="FO326">
        <v>1.85887</v>
      </c>
      <c r="FP326">
        <v>1.85791</v>
      </c>
      <c r="FQ326">
        <v>1.86081</v>
      </c>
      <c r="FR326">
        <v>0</v>
      </c>
      <c r="FS326">
        <v>0</v>
      </c>
      <c r="FT326">
        <v>0</v>
      </c>
      <c r="FU326">
        <v>4.5</v>
      </c>
      <c r="FV326" t="s">
        <v>361</v>
      </c>
      <c r="FW326" t="s">
        <v>362</v>
      </c>
      <c r="FX326" t="s">
        <v>363</v>
      </c>
      <c r="FY326" t="s">
        <v>364</v>
      </c>
      <c r="FZ326" t="s">
        <v>364</v>
      </c>
      <c r="GA326" t="s">
        <v>363</v>
      </c>
      <c r="GB326">
        <v>0</v>
      </c>
      <c r="GC326">
        <v>100</v>
      </c>
      <c r="GD326">
        <v>100</v>
      </c>
      <c r="GE326">
        <v>-0.362</v>
      </c>
      <c r="GF326">
        <v>0.2972</v>
      </c>
      <c r="GG326">
        <v>-1.589593225013521</v>
      </c>
      <c r="GH326">
        <v>0.00192992804097616</v>
      </c>
      <c r="GI326">
        <v>3.244687122451424E-06</v>
      </c>
      <c r="GJ326">
        <v>-2.087531120305573E-09</v>
      </c>
      <c r="GK326">
        <v>0.05776174702018427</v>
      </c>
      <c r="GL326">
        <v>0.005089068596103195</v>
      </c>
      <c r="GM326">
        <v>0.0003257216593697226</v>
      </c>
      <c r="GN326">
        <v>-1.562898368296355E-06</v>
      </c>
      <c r="GO326">
        <v>0</v>
      </c>
      <c r="GP326">
        <v>1257</v>
      </c>
      <c r="GQ326">
        <v>1</v>
      </c>
      <c r="GR326">
        <v>31</v>
      </c>
      <c r="GS326">
        <v>278.4</v>
      </c>
      <c r="GT326">
        <v>278.3</v>
      </c>
      <c r="GU326">
        <v>1.07788</v>
      </c>
      <c r="GV326">
        <v>2.39502</v>
      </c>
      <c r="GW326">
        <v>1.44775</v>
      </c>
      <c r="GX326">
        <v>2.20215</v>
      </c>
      <c r="GY326">
        <v>1.44653</v>
      </c>
      <c r="GZ326">
        <v>2.33765</v>
      </c>
      <c r="HA326">
        <v>33.2216</v>
      </c>
      <c r="HB326">
        <v>14.6661</v>
      </c>
      <c r="HC326">
        <v>18</v>
      </c>
      <c r="HD326">
        <v>532.248</v>
      </c>
      <c r="HE326">
        <v>522.746</v>
      </c>
      <c r="HF326">
        <v>24.9998</v>
      </c>
      <c r="HG326">
        <v>30.7546</v>
      </c>
      <c r="HH326">
        <v>30.0001</v>
      </c>
      <c r="HI326">
        <v>31.1238</v>
      </c>
      <c r="HJ326">
        <v>31.1305</v>
      </c>
      <c r="HK326">
        <v>21.557</v>
      </c>
      <c r="HL326">
        <v>20.3331</v>
      </c>
      <c r="HM326">
        <v>100</v>
      </c>
      <c r="HN326">
        <v>25</v>
      </c>
      <c r="HO326">
        <v>420</v>
      </c>
      <c r="HP326">
        <v>21.5</v>
      </c>
      <c r="HQ326">
        <v>103.135</v>
      </c>
      <c r="HR326">
        <v>102.014</v>
      </c>
    </row>
    <row r="327" spans="1:226">
      <c r="A327">
        <v>309</v>
      </c>
      <c r="B327">
        <v>1774683028.6</v>
      </c>
      <c r="C327">
        <v>1282.599999904633</v>
      </c>
      <c r="D327" t="s">
        <v>980</v>
      </c>
      <c r="E327" t="s">
        <v>981</v>
      </c>
      <c r="F327">
        <v>5</v>
      </c>
      <c r="I327">
        <v>1774683025.7</v>
      </c>
      <c r="J327">
        <f>(K327)/1000</f>
        <v>0</v>
      </c>
      <c r="K327">
        <f>IF(BF327, AN327, AH327)</f>
        <v>0</v>
      </c>
      <c r="L327">
        <f>IF(BF327, AI327, AG327)</f>
        <v>0</v>
      </c>
      <c r="M327">
        <f>BH327 - IF(AU327&gt;1, L327*BB327*100.0/(AW327), 0)</f>
        <v>0</v>
      </c>
      <c r="N327">
        <f>((T327-J327/2)*M327-L327)/(T327+J327/2)</f>
        <v>0</v>
      </c>
      <c r="O327">
        <f>N327*(BO327+BP327)/1000.0</f>
        <v>0</v>
      </c>
      <c r="P327">
        <f>(BH327 - IF(AU327&gt;1, L327*BB327*100.0/(AW327), 0))*(BO327+BP327)/1000.0</f>
        <v>0</v>
      </c>
      <c r="Q327">
        <f>2.0/((1/S327-1/R327)+SIGN(S327)*SQRT((1/S327-1/R327)*(1/S327-1/R327) + 4*BC327/((BC327+1)*(BC327+1))*(2*1/S327*1/R327-1/R327*1/R327)))</f>
        <v>0</v>
      </c>
      <c r="R327">
        <f>IF(LEFT(BD327,1)&lt;&gt;"0",IF(LEFT(BD327,1)="1",3.0,BE327),$D$5+$E$5*(BV327*BO327/($K$5*1000))+$F$5*(BV327*BO327/($K$5*1000))*MAX(MIN(BB327,$J$5),$I$5)*MAX(MIN(BB327,$J$5),$I$5)+$G$5*MAX(MIN(BB327,$J$5),$I$5)*(BV327*BO327/($K$5*1000))+$H$5*(BV327*BO327/($K$5*1000))*(BV327*BO327/($K$5*1000)))</f>
        <v>0</v>
      </c>
      <c r="S327">
        <f>J327*(1000-(1000*0.61365*exp(17.502*W327/(240.97+W327))/(BO327+BP327)+BJ327)/2)/(1000*0.61365*exp(17.502*W327/(240.97+W327))/(BO327+BP327)-BJ327)</f>
        <v>0</v>
      </c>
      <c r="T327">
        <f>1/((BC327+1)/(Q327/1.6)+1/(R327/1.37)) + BC327/((BC327+1)/(Q327/1.6) + BC327/(R327/1.37))</f>
        <v>0</v>
      </c>
      <c r="U327">
        <f>(AX327*BA327)</f>
        <v>0</v>
      </c>
      <c r="V327">
        <f>(BQ327+(U327+2*0.95*5.67E-8*(((BQ327+$B$9)+273)^4-(BQ327+273)^4)-44100*J327)/(1.84*29.3*R327+8*0.95*5.67E-8*(BQ327+273)^3))</f>
        <v>0</v>
      </c>
      <c r="W327">
        <f>($C$9*BR327+$D$9*BS327+$E$9*V327)</f>
        <v>0</v>
      </c>
      <c r="X327">
        <f>0.61365*exp(17.502*W327/(240.97+W327))</f>
        <v>0</v>
      </c>
      <c r="Y327">
        <f>(Z327/AA327*100)</f>
        <v>0</v>
      </c>
      <c r="Z327">
        <f>BJ327*(BO327+BP327)/1000</f>
        <v>0</v>
      </c>
      <c r="AA327">
        <f>0.61365*exp(17.502*BQ327/(240.97+BQ327))</f>
        <v>0</v>
      </c>
      <c r="AB327">
        <f>(X327-BJ327*(BO327+BP327)/1000)</f>
        <v>0</v>
      </c>
      <c r="AC327">
        <f>(-J327*44100)</f>
        <v>0</v>
      </c>
      <c r="AD327">
        <f>2*29.3*R327*0.92*(BQ327-W327)</f>
        <v>0</v>
      </c>
      <c r="AE327">
        <f>2*0.95*5.67E-8*(((BQ327+$B$9)+273)^4-(W327+273)^4)</f>
        <v>0</v>
      </c>
      <c r="AF327">
        <f>U327+AE327+AC327+AD327</f>
        <v>0</v>
      </c>
      <c r="AG327">
        <f>BN327*AU327*(BI327-BH327*(1000-AU327*BK327)/(1000-AU327*BJ327))/(100*BB327)</f>
        <v>0</v>
      </c>
      <c r="AH327">
        <f>1000*BN327*AU327*(BJ327-BK327)/(100*BB327*(1000-AU327*BJ327))</f>
        <v>0</v>
      </c>
      <c r="AI327">
        <f>(AJ327 - AK327 - BO327*1E3/(8.314*(BQ327+273.15)) * AM327/BN327 * AL327) * BN327/(100*BB327) * (1000 - BK327)/1000</f>
        <v>0</v>
      </c>
      <c r="AJ327">
        <v>429.219334784334</v>
      </c>
      <c r="AK327">
        <v>428.8534666666666</v>
      </c>
      <c r="AL327">
        <v>-4.106208026670772E-06</v>
      </c>
      <c r="AM327">
        <v>61.35787655002243</v>
      </c>
      <c r="AN327">
        <f>(AP327 - AO327 + BO327*1E3/(8.314*(BQ327+273.15)) * AR327/BN327 * AQ327) * BN327/(100*BB327) * 1000/(1000 - AP327)</f>
        <v>0</v>
      </c>
      <c r="AO327">
        <v>21.5232550444986</v>
      </c>
      <c r="AP327">
        <v>21.4982195804196</v>
      </c>
      <c r="AQ327">
        <v>3.232174531619622E-07</v>
      </c>
      <c r="AR327">
        <v>91.88205700752289</v>
      </c>
      <c r="AS327">
        <v>0</v>
      </c>
      <c r="AT327">
        <v>0</v>
      </c>
      <c r="AU327">
        <f>IF(AS327*$H$15&gt;=AW327,1.0,(AW327/(AW327-AS327*$H$15)))</f>
        <v>0</v>
      </c>
      <c r="AV327">
        <f>(AU327-1)*100</f>
        <v>0</v>
      </c>
      <c r="AW327">
        <f>MAX(0,($B$15+$C$15*BV327)/(1+$D$15*BV327)*BO327/(BQ327+273)*$E$15)</f>
        <v>0</v>
      </c>
      <c r="AX327">
        <f>$B$13*BW327+$C$13*BX327+$F$13*CI327*(1-CL327)</f>
        <v>0</v>
      </c>
      <c r="AY327">
        <f>AX327*AZ327</f>
        <v>0</v>
      </c>
      <c r="AZ327">
        <f>($B$13*$D$11+$C$13*$D$11+$F$13*((CV327+CN327)/MAX(CV327+CN327+CW327, 0.1)*$I$11+CW327/MAX(CV327+CN327+CW327, 0.1)*$J$11))/($B$13+$C$13+$F$13)</f>
        <v>0</v>
      </c>
      <c r="BA327">
        <f>($B$13*$K$11+$C$13*$K$11+$F$13*((CV327+CN327)/MAX(CV327+CN327+CW327, 0.1)*$P$11+CW327/MAX(CV327+CN327+CW327, 0.1)*$Q$11))/($B$13+$C$13+$F$13)</f>
        <v>0</v>
      </c>
      <c r="BB327">
        <v>6</v>
      </c>
      <c r="BC327">
        <v>0.5</v>
      </c>
      <c r="BD327" t="s">
        <v>358</v>
      </c>
      <c r="BE327">
        <v>2</v>
      </c>
      <c r="BF327" t="b">
        <v>1</v>
      </c>
      <c r="BG327">
        <v>1774683025.7</v>
      </c>
      <c r="BH327">
        <v>419.6367</v>
      </c>
      <c r="BI327">
        <v>419.9938</v>
      </c>
      <c r="BJ327">
        <v>21.49855</v>
      </c>
      <c r="BK327">
        <v>21.52245</v>
      </c>
      <c r="BL327">
        <v>419.9979</v>
      </c>
      <c r="BM327">
        <v>21.20136</v>
      </c>
      <c r="BN327">
        <v>499.9956</v>
      </c>
      <c r="BO327">
        <v>101.0252</v>
      </c>
      <c r="BP327">
        <v>0.09999416</v>
      </c>
      <c r="BQ327">
        <v>26.16773000000001</v>
      </c>
      <c r="BR327">
        <v>26.43718</v>
      </c>
      <c r="BS327">
        <v>999.9</v>
      </c>
      <c r="BT327">
        <v>0</v>
      </c>
      <c r="BU327">
        <v>0</v>
      </c>
      <c r="BV327">
        <v>9991.694</v>
      </c>
      <c r="BW327">
        <v>0</v>
      </c>
      <c r="BX327">
        <v>0.3833920000000001</v>
      </c>
      <c r="BY327">
        <v>-0.3570616</v>
      </c>
      <c r="BZ327">
        <v>428.8562</v>
      </c>
      <c r="CA327">
        <v>429.2317</v>
      </c>
      <c r="CB327">
        <v>-0.02390022</v>
      </c>
      <c r="CC327">
        <v>419.9938</v>
      </c>
      <c r="CD327">
        <v>21.52245</v>
      </c>
      <c r="CE327">
        <v>2.17189</v>
      </c>
      <c r="CF327">
        <v>2.174304999999999</v>
      </c>
      <c r="CG327">
        <v>18.75647</v>
      </c>
      <c r="CH327">
        <v>18.77423</v>
      </c>
      <c r="CI327">
        <v>499.9961</v>
      </c>
      <c r="CJ327">
        <v>0</v>
      </c>
      <c r="CK327">
        <v>1</v>
      </c>
      <c r="CL327">
        <v>0</v>
      </c>
      <c r="CM327">
        <v>1.97334</v>
      </c>
      <c r="CN327">
        <v>0</v>
      </c>
      <c r="CO327">
        <v>27.63156</v>
      </c>
      <c r="CP327">
        <v>2557.813</v>
      </c>
      <c r="CQ327">
        <v>35.8624</v>
      </c>
      <c r="CR327">
        <v>39.1873</v>
      </c>
      <c r="CS327">
        <v>37.4936</v>
      </c>
      <c r="CT327">
        <v>37.8497</v>
      </c>
      <c r="CU327">
        <v>36.562</v>
      </c>
      <c r="CV327">
        <v>0</v>
      </c>
      <c r="CW327">
        <v>499.9979999999999</v>
      </c>
      <c r="CX327">
        <v>0</v>
      </c>
      <c r="CY327">
        <v>1774683027.2</v>
      </c>
      <c r="CZ327">
        <v>0</v>
      </c>
      <c r="DA327">
        <v>1774666326.5</v>
      </c>
      <c r="DB327" t="s">
        <v>359</v>
      </c>
      <c r="DC327">
        <v>1774666322</v>
      </c>
      <c r="DD327">
        <v>1774666326.5</v>
      </c>
      <c r="DE327">
        <v>2</v>
      </c>
      <c r="DF327">
        <v>0.343</v>
      </c>
      <c r="DG327">
        <v>-0.026</v>
      </c>
      <c r="DH327">
        <v>-0.36</v>
      </c>
      <c r="DI327">
        <v>0.298</v>
      </c>
      <c r="DJ327">
        <v>420</v>
      </c>
      <c r="DK327">
        <v>22</v>
      </c>
      <c r="DL327">
        <v>0.17</v>
      </c>
      <c r="DM327">
        <v>0.02</v>
      </c>
      <c r="DN327">
        <v>-0.3895024390243902</v>
      </c>
      <c r="DO327">
        <v>0.1908926968641108</v>
      </c>
      <c r="DP327">
        <v>0.04546894026671382</v>
      </c>
      <c r="DQ327">
        <v>0</v>
      </c>
      <c r="DR327">
        <v>-0.02526409756097561</v>
      </c>
      <c r="DS327">
        <v>0.007101048083623667</v>
      </c>
      <c r="DT327">
        <v>0.001040481846511932</v>
      </c>
      <c r="DU327">
        <v>1</v>
      </c>
      <c r="DV327">
        <v>1</v>
      </c>
      <c r="DW327">
        <v>2</v>
      </c>
      <c r="DX327" t="s">
        <v>367</v>
      </c>
      <c r="DY327">
        <v>3.13036</v>
      </c>
      <c r="DZ327">
        <v>2.80636</v>
      </c>
      <c r="EA327">
        <v>0.09975100000000001</v>
      </c>
      <c r="EB327">
        <v>0.0994678</v>
      </c>
      <c r="EC327">
        <v>0.105832</v>
      </c>
      <c r="ED327">
        <v>0.105602</v>
      </c>
      <c r="EE327">
        <v>21146.9</v>
      </c>
      <c r="EF327">
        <v>27416.3</v>
      </c>
      <c r="EG327">
        <v>26444.8</v>
      </c>
      <c r="EH327">
        <v>32997.3</v>
      </c>
      <c r="EI327">
        <v>34927.1</v>
      </c>
      <c r="EJ327">
        <v>40306.4</v>
      </c>
      <c r="EK327">
        <v>41092.2</v>
      </c>
      <c r="EL327">
        <v>46056</v>
      </c>
      <c r="EM327">
        <v>2.03468</v>
      </c>
      <c r="EN327">
        <v>1.99968</v>
      </c>
      <c r="EO327">
        <v>0.07419290000000001</v>
      </c>
      <c r="EP327">
        <v>0</v>
      </c>
      <c r="EQ327">
        <v>25.2122</v>
      </c>
      <c r="ER327">
        <v>999.9</v>
      </c>
      <c r="ES327">
        <v>67.40000000000001</v>
      </c>
      <c r="ET327">
        <v>27.4</v>
      </c>
      <c r="EU327">
        <v>24.4482</v>
      </c>
      <c r="EV327">
        <v>61.0108</v>
      </c>
      <c r="EW327">
        <v>31.7147</v>
      </c>
      <c r="EX327">
        <v>1</v>
      </c>
      <c r="EY327">
        <v>0.294825</v>
      </c>
      <c r="EZ327">
        <v>0.291269</v>
      </c>
      <c r="FA327">
        <v>20.2877</v>
      </c>
      <c r="FB327">
        <v>5.19168</v>
      </c>
      <c r="FC327">
        <v>11.9441</v>
      </c>
      <c r="FD327">
        <v>4.95575</v>
      </c>
      <c r="FE327">
        <v>3.285</v>
      </c>
      <c r="FF327">
        <v>9999</v>
      </c>
      <c r="FG327">
        <v>9999</v>
      </c>
      <c r="FH327">
        <v>9999</v>
      </c>
      <c r="FI327">
        <v>999.9</v>
      </c>
      <c r="FJ327">
        <v>1.86127</v>
      </c>
      <c r="FK327">
        <v>1.86264</v>
      </c>
      <c r="FL327">
        <v>1.86005</v>
      </c>
      <c r="FM327">
        <v>1.85837</v>
      </c>
      <c r="FN327">
        <v>1.86217</v>
      </c>
      <c r="FO327">
        <v>1.85887</v>
      </c>
      <c r="FP327">
        <v>1.85791</v>
      </c>
      <c r="FQ327">
        <v>1.86081</v>
      </c>
      <c r="FR327">
        <v>0</v>
      </c>
      <c r="FS327">
        <v>0</v>
      </c>
      <c r="FT327">
        <v>0</v>
      </c>
      <c r="FU327">
        <v>4.5</v>
      </c>
      <c r="FV327" t="s">
        <v>361</v>
      </c>
      <c r="FW327" t="s">
        <v>362</v>
      </c>
      <c r="FX327" t="s">
        <v>363</v>
      </c>
      <c r="FY327" t="s">
        <v>364</v>
      </c>
      <c r="FZ327" t="s">
        <v>364</v>
      </c>
      <c r="GA327" t="s">
        <v>363</v>
      </c>
      <c r="GB327">
        <v>0</v>
      </c>
      <c r="GC327">
        <v>100</v>
      </c>
      <c r="GD327">
        <v>100</v>
      </c>
      <c r="GE327">
        <v>-0.361</v>
      </c>
      <c r="GF327">
        <v>0.2972</v>
      </c>
      <c r="GG327">
        <v>-1.589593225013521</v>
      </c>
      <c r="GH327">
        <v>0.00192992804097616</v>
      </c>
      <c r="GI327">
        <v>3.244687122451424E-06</v>
      </c>
      <c r="GJ327">
        <v>-2.087531120305573E-09</v>
      </c>
      <c r="GK327">
        <v>0.05776174702018427</v>
      </c>
      <c r="GL327">
        <v>0.005089068596103195</v>
      </c>
      <c r="GM327">
        <v>0.0003257216593697226</v>
      </c>
      <c r="GN327">
        <v>-1.562898368296355E-06</v>
      </c>
      <c r="GO327">
        <v>0</v>
      </c>
      <c r="GP327">
        <v>1257</v>
      </c>
      <c r="GQ327">
        <v>1</v>
      </c>
      <c r="GR327">
        <v>31</v>
      </c>
      <c r="GS327">
        <v>278.4</v>
      </c>
      <c r="GT327">
        <v>278.4</v>
      </c>
      <c r="GU327">
        <v>1.07788</v>
      </c>
      <c r="GV327">
        <v>2.39014</v>
      </c>
      <c r="GW327">
        <v>1.44775</v>
      </c>
      <c r="GX327">
        <v>2.20215</v>
      </c>
      <c r="GY327">
        <v>1.44653</v>
      </c>
      <c r="GZ327">
        <v>2.35107</v>
      </c>
      <c r="HA327">
        <v>33.2216</v>
      </c>
      <c r="HB327">
        <v>14.6661</v>
      </c>
      <c r="HC327">
        <v>18</v>
      </c>
      <c r="HD327">
        <v>532.013</v>
      </c>
      <c r="HE327">
        <v>522.814</v>
      </c>
      <c r="HF327">
        <v>24.9998</v>
      </c>
      <c r="HG327">
        <v>30.7546</v>
      </c>
      <c r="HH327">
        <v>30</v>
      </c>
      <c r="HI327">
        <v>31.1241</v>
      </c>
      <c r="HJ327">
        <v>31.1305</v>
      </c>
      <c r="HK327">
        <v>21.5563</v>
      </c>
      <c r="HL327">
        <v>20.3331</v>
      </c>
      <c r="HM327">
        <v>100</v>
      </c>
      <c r="HN327">
        <v>25</v>
      </c>
      <c r="HO327">
        <v>420</v>
      </c>
      <c r="HP327">
        <v>21.5</v>
      </c>
      <c r="HQ327">
        <v>103.134</v>
      </c>
      <c r="HR327">
        <v>102.012</v>
      </c>
    </row>
    <row r="328" spans="1:226">
      <c r="A328">
        <v>310</v>
      </c>
      <c r="B328">
        <v>1774683032.6</v>
      </c>
      <c r="C328">
        <v>1286.599999904633</v>
      </c>
      <c r="D328" t="s">
        <v>982</v>
      </c>
      <c r="E328" t="s">
        <v>983</v>
      </c>
      <c r="F328">
        <v>5</v>
      </c>
      <c r="I328">
        <v>1774683029.7</v>
      </c>
      <c r="J328">
        <f>(K328)/1000</f>
        <v>0</v>
      </c>
      <c r="K328">
        <f>IF(BF328, AN328, AH328)</f>
        <v>0</v>
      </c>
      <c r="L328">
        <f>IF(BF328, AI328, AG328)</f>
        <v>0</v>
      </c>
      <c r="M328">
        <f>BH328 - IF(AU328&gt;1, L328*BB328*100.0/(AW328), 0)</f>
        <v>0</v>
      </c>
      <c r="N328">
        <f>((T328-J328/2)*M328-L328)/(T328+J328/2)</f>
        <v>0</v>
      </c>
      <c r="O328">
        <f>N328*(BO328+BP328)/1000.0</f>
        <v>0</v>
      </c>
      <c r="P328">
        <f>(BH328 - IF(AU328&gt;1, L328*BB328*100.0/(AW328), 0))*(BO328+BP328)/1000.0</f>
        <v>0</v>
      </c>
      <c r="Q328">
        <f>2.0/((1/S328-1/R328)+SIGN(S328)*SQRT((1/S328-1/R328)*(1/S328-1/R328) + 4*BC328/((BC328+1)*(BC328+1))*(2*1/S328*1/R328-1/R328*1/R328)))</f>
        <v>0</v>
      </c>
      <c r="R328">
        <f>IF(LEFT(BD328,1)&lt;&gt;"0",IF(LEFT(BD328,1)="1",3.0,BE328),$D$5+$E$5*(BV328*BO328/($K$5*1000))+$F$5*(BV328*BO328/($K$5*1000))*MAX(MIN(BB328,$J$5),$I$5)*MAX(MIN(BB328,$J$5),$I$5)+$G$5*MAX(MIN(BB328,$J$5),$I$5)*(BV328*BO328/($K$5*1000))+$H$5*(BV328*BO328/($K$5*1000))*(BV328*BO328/($K$5*1000)))</f>
        <v>0</v>
      </c>
      <c r="S328">
        <f>J328*(1000-(1000*0.61365*exp(17.502*W328/(240.97+W328))/(BO328+BP328)+BJ328)/2)/(1000*0.61365*exp(17.502*W328/(240.97+W328))/(BO328+BP328)-BJ328)</f>
        <v>0</v>
      </c>
      <c r="T328">
        <f>1/((BC328+1)/(Q328/1.6)+1/(R328/1.37)) + BC328/((BC328+1)/(Q328/1.6) + BC328/(R328/1.37))</f>
        <v>0</v>
      </c>
      <c r="U328">
        <f>(AX328*BA328)</f>
        <v>0</v>
      </c>
      <c r="V328">
        <f>(BQ328+(U328+2*0.95*5.67E-8*(((BQ328+$B$9)+273)^4-(BQ328+273)^4)-44100*J328)/(1.84*29.3*R328+8*0.95*5.67E-8*(BQ328+273)^3))</f>
        <v>0</v>
      </c>
      <c r="W328">
        <f>($C$9*BR328+$D$9*BS328+$E$9*V328)</f>
        <v>0</v>
      </c>
      <c r="X328">
        <f>0.61365*exp(17.502*W328/(240.97+W328))</f>
        <v>0</v>
      </c>
      <c r="Y328">
        <f>(Z328/AA328*100)</f>
        <v>0</v>
      </c>
      <c r="Z328">
        <f>BJ328*(BO328+BP328)/1000</f>
        <v>0</v>
      </c>
      <c r="AA328">
        <f>0.61365*exp(17.502*BQ328/(240.97+BQ328))</f>
        <v>0</v>
      </c>
      <c r="AB328">
        <f>(X328-BJ328*(BO328+BP328)/1000)</f>
        <v>0</v>
      </c>
      <c r="AC328">
        <f>(-J328*44100)</f>
        <v>0</v>
      </c>
      <c r="AD328">
        <f>2*29.3*R328*0.92*(BQ328-W328)</f>
        <v>0</v>
      </c>
      <c r="AE328">
        <f>2*0.95*5.67E-8*(((BQ328+$B$9)+273)^4-(W328+273)^4)</f>
        <v>0</v>
      </c>
      <c r="AF328">
        <f>U328+AE328+AC328+AD328</f>
        <v>0</v>
      </c>
      <c r="AG328">
        <f>BN328*AU328*(BI328-BH328*(1000-AU328*BK328)/(1000-AU328*BJ328))/(100*BB328)</f>
        <v>0</v>
      </c>
      <c r="AH328">
        <f>1000*BN328*AU328*(BJ328-BK328)/(100*BB328*(1000-AU328*BJ328))</f>
        <v>0</v>
      </c>
      <c r="AI328">
        <f>(AJ328 - AK328 - BO328*1E3/(8.314*(BQ328+273.15)) * AM328/BN328 * AL328) * BN328/(100*BB328) * (1000 - BK328)/1000</f>
        <v>0</v>
      </c>
      <c r="AJ328">
        <v>429.2806839303773</v>
      </c>
      <c r="AK328">
        <v>428.8092181818181</v>
      </c>
      <c r="AL328">
        <v>-1.656560870144173E-05</v>
      </c>
      <c r="AM328">
        <v>61.35787655002243</v>
      </c>
      <c r="AN328">
        <f>(AP328 - AO328 + BO328*1E3/(8.314*(BQ328+273.15)) * AR328/BN328 * AQ328) * BN328/(100*BB328) * 1000/(1000 - AP328)</f>
        <v>0</v>
      </c>
      <c r="AO328">
        <v>21.52183398277707</v>
      </c>
      <c r="AP328">
        <v>21.49787272727274</v>
      </c>
      <c r="AQ328">
        <v>-4.393656472241649E-08</v>
      </c>
      <c r="AR328">
        <v>91.88205700752289</v>
      </c>
      <c r="AS328">
        <v>0</v>
      </c>
      <c r="AT328">
        <v>0</v>
      </c>
      <c r="AU328">
        <f>IF(AS328*$H$15&gt;=AW328,1.0,(AW328/(AW328-AS328*$H$15)))</f>
        <v>0</v>
      </c>
      <c r="AV328">
        <f>(AU328-1)*100</f>
        <v>0</v>
      </c>
      <c r="AW328">
        <f>MAX(0,($B$15+$C$15*BV328)/(1+$D$15*BV328)*BO328/(BQ328+273)*$E$15)</f>
        <v>0</v>
      </c>
      <c r="AX328">
        <f>$B$13*BW328+$C$13*BX328+$F$13*CI328*(1-CL328)</f>
        <v>0</v>
      </c>
      <c r="AY328">
        <f>AX328*AZ328</f>
        <v>0</v>
      </c>
      <c r="AZ328">
        <f>($B$13*$D$11+$C$13*$D$11+$F$13*((CV328+CN328)/MAX(CV328+CN328+CW328, 0.1)*$I$11+CW328/MAX(CV328+CN328+CW328, 0.1)*$J$11))/($B$13+$C$13+$F$13)</f>
        <v>0</v>
      </c>
      <c r="BA328">
        <f>($B$13*$K$11+$C$13*$K$11+$F$13*((CV328+CN328)/MAX(CV328+CN328+CW328, 0.1)*$P$11+CW328/MAX(CV328+CN328+CW328, 0.1)*$Q$11))/($B$13+$C$13+$F$13)</f>
        <v>0</v>
      </c>
      <c r="BB328">
        <v>6</v>
      </c>
      <c r="BC328">
        <v>0.5</v>
      </c>
      <c r="BD328" t="s">
        <v>358</v>
      </c>
      <c r="BE328">
        <v>2</v>
      </c>
      <c r="BF328" t="b">
        <v>1</v>
      </c>
      <c r="BG328">
        <v>1774683029.7</v>
      </c>
      <c r="BH328">
        <v>419.6125</v>
      </c>
      <c r="BI328">
        <v>420.0203</v>
      </c>
      <c r="BJ328">
        <v>21.49821</v>
      </c>
      <c r="BK328">
        <v>21.52268999999999</v>
      </c>
      <c r="BL328">
        <v>419.9738</v>
      </c>
      <c r="BM328">
        <v>21.20104</v>
      </c>
      <c r="BN328">
        <v>499.9443</v>
      </c>
      <c r="BO328">
        <v>101.0247</v>
      </c>
      <c r="BP328">
        <v>0.09983335</v>
      </c>
      <c r="BQ328">
        <v>26.16492</v>
      </c>
      <c r="BR328">
        <v>26.42945</v>
      </c>
      <c r="BS328">
        <v>999.9</v>
      </c>
      <c r="BT328">
        <v>0</v>
      </c>
      <c r="BU328">
        <v>0</v>
      </c>
      <c r="BV328">
        <v>10008.623</v>
      </c>
      <c r="BW328">
        <v>0</v>
      </c>
      <c r="BX328">
        <v>0.3833920000000001</v>
      </c>
      <c r="BY328">
        <v>-0.4078368</v>
      </c>
      <c r="BZ328">
        <v>428.8316</v>
      </c>
      <c r="CA328">
        <v>429.2589</v>
      </c>
      <c r="CB328">
        <v>-0.0244543</v>
      </c>
      <c r="CC328">
        <v>420.0203</v>
      </c>
      <c r="CD328">
        <v>21.52268999999999</v>
      </c>
      <c r="CE328">
        <v>2.171853</v>
      </c>
      <c r="CF328">
        <v>2.174325000000001</v>
      </c>
      <c r="CG328">
        <v>18.75619</v>
      </c>
      <c r="CH328">
        <v>18.77436000000001</v>
      </c>
      <c r="CI328">
        <v>499.9921000000001</v>
      </c>
      <c r="CJ328">
        <v>0</v>
      </c>
      <c r="CK328">
        <v>1</v>
      </c>
      <c r="CL328">
        <v>0</v>
      </c>
      <c r="CM328">
        <v>1.86822</v>
      </c>
      <c r="CN328">
        <v>0</v>
      </c>
      <c r="CO328">
        <v>27.67605</v>
      </c>
      <c r="CP328">
        <v>2557.792</v>
      </c>
      <c r="CQ328">
        <v>35.875</v>
      </c>
      <c r="CR328">
        <v>39.2873</v>
      </c>
      <c r="CS328">
        <v>37.5496</v>
      </c>
      <c r="CT328">
        <v>37.96230000000001</v>
      </c>
      <c r="CU328">
        <v>36.6061</v>
      </c>
      <c r="CV328">
        <v>0</v>
      </c>
      <c r="CW328">
        <v>499.9929999999999</v>
      </c>
      <c r="CX328">
        <v>0</v>
      </c>
      <c r="CY328">
        <v>1774683030.8</v>
      </c>
      <c r="CZ328">
        <v>0</v>
      </c>
      <c r="DA328">
        <v>1774666326.5</v>
      </c>
      <c r="DB328" t="s">
        <v>359</v>
      </c>
      <c r="DC328">
        <v>1774666322</v>
      </c>
      <c r="DD328">
        <v>1774666326.5</v>
      </c>
      <c r="DE328">
        <v>2</v>
      </c>
      <c r="DF328">
        <v>0.343</v>
      </c>
      <c r="DG328">
        <v>-0.026</v>
      </c>
      <c r="DH328">
        <v>-0.36</v>
      </c>
      <c r="DI328">
        <v>0.298</v>
      </c>
      <c r="DJ328">
        <v>420</v>
      </c>
      <c r="DK328">
        <v>22</v>
      </c>
      <c r="DL328">
        <v>0.17</v>
      </c>
      <c r="DM328">
        <v>0.02</v>
      </c>
      <c r="DN328">
        <v>-0.3979401463414635</v>
      </c>
      <c r="DO328">
        <v>0.1745400418118462</v>
      </c>
      <c r="DP328">
        <v>0.04620877993520858</v>
      </c>
      <c r="DQ328">
        <v>0</v>
      </c>
      <c r="DR328">
        <v>-0.02499288048780488</v>
      </c>
      <c r="DS328">
        <v>0.006163664111498266</v>
      </c>
      <c r="DT328">
        <v>0.0009786902811658765</v>
      </c>
      <c r="DU328">
        <v>1</v>
      </c>
      <c r="DV328">
        <v>1</v>
      </c>
      <c r="DW328">
        <v>2</v>
      </c>
      <c r="DX328" t="s">
        <v>367</v>
      </c>
      <c r="DY328">
        <v>3.13041</v>
      </c>
      <c r="DZ328">
        <v>2.80649</v>
      </c>
      <c r="EA328">
        <v>0.0997469</v>
      </c>
      <c r="EB328">
        <v>0.0994597</v>
      </c>
      <c r="EC328">
        <v>0.105829</v>
      </c>
      <c r="ED328">
        <v>0.105612</v>
      </c>
      <c r="EE328">
        <v>21147</v>
      </c>
      <c r="EF328">
        <v>27417</v>
      </c>
      <c r="EG328">
        <v>26444.9</v>
      </c>
      <c r="EH328">
        <v>32997.9</v>
      </c>
      <c r="EI328">
        <v>34927.3</v>
      </c>
      <c r="EJ328">
        <v>40306.7</v>
      </c>
      <c r="EK328">
        <v>41092.3</v>
      </c>
      <c r="EL328">
        <v>46056.9</v>
      </c>
      <c r="EM328">
        <v>2.03452</v>
      </c>
      <c r="EN328">
        <v>1.9999</v>
      </c>
      <c r="EO328">
        <v>0.0746772</v>
      </c>
      <c r="EP328">
        <v>0</v>
      </c>
      <c r="EQ328">
        <v>25.2056</v>
      </c>
      <c r="ER328">
        <v>999.9</v>
      </c>
      <c r="ES328">
        <v>67.40000000000001</v>
      </c>
      <c r="ET328">
        <v>27.4</v>
      </c>
      <c r="EU328">
        <v>24.4441</v>
      </c>
      <c r="EV328">
        <v>60.7908</v>
      </c>
      <c r="EW328">
        <v>31.8029</v>
      </c>
      <c r="EX328">
        <v>1</v>
      </c>
      <c r="EY328">
        <v>0.294916</v>
      </c>
      <c r="EZ328">
        <v>0.290523</v>
      </c>
      <c r="FA328">
        <v>20.2875</v>
      </c>
      <c r="FB328">
        <v>5.19153</v>
      </c>
      <c r="FC328">
        <v>11.9441</v>
      </c>
      <c r="FD328">
        <v>4.9558</v>
      </c>
      <c r="FE328">
        <v>3.285</v>
      </c>
      <c r="FF328">
        <v>9999</v>
      </c>
      <c r="FG328">
        <v>9999</v>
      </c>
      <c r="FH328">
        <v>9999</v>
      </c>
      <c r="FI328">
        <v>999.9</v>
      </c>
      <c r="FJ328">
        <v>1.86127</v>
      </c>
      <c r="FK328">
        <v>1.86264</v>
      </c>
      <c r="FL328">
        <v>1.86005</v>
      </c>
      <c r="FM328">
        <v>1.85837</v>
      </c>
      <c r="FN328">
        <v>1.86218</v>
      </c>
      <c r="FO328">
        <v>1.85892</v>
      </c>
      <c r="FP328">
        <v>1.85791</v>
      </c>
      <c r="FQ328">
        <v>1.86081</v>
      </c>
      <c r="FR328">
        <v>0</v>
      </c>
      <c r="FS328">
        <v>0</v>
      </c>
      <c r="FT328">
        <v>0</v>
      </c>
      <c r="FU328">
        <v>4.5</v>
      </c>
      <c r="FV328" t="s">
        <v>361</v>
      </c>
      <c r="FW328" t="s">
        <v>362</v>
      </c>
      <c r="FX328" t="s">
        <v>363</v>
      </c>
      <c r="FY328" t="s">
        <v>364</v>
      </c>
      <c r="FZ328" t="s">
        <v>364</v>
      </c>
      <c r="GA328" t="s">
        <v>363</v>
      </c>
      <c r="GB328">
        <v>0</v>
      </c>
      <c r="GC328">
        <v>100</v>
      </c>
      <c r="GD328">
        <v>100</v>
      </c>
      <c r="GE328">
        <v>-0.362</v>
      </c>
      <c r="GF328">
        <v>0.2971</v>
      </c>
      <c r="GG328">
        <v>-1.589593225013521</v>
      </c>
      <c r="GH328">
        <v>0.00192992804097616</v>
      </c>
      <c r="GI328">
        <v>3.244687122451424E-06</v>
      </c>
      <c r="GJ328">
        <v>-2.087531120305573E-09</v>
      </c>
      <c r="GK328">
        <v>0.05776174702018427</v>
      </c>
      <c r="GL328">
        <v>0.005089068596103195</v>
      </c>
      <c r="GM328">
        <v>0.0003257216593697226</v>
      </c>
      <c r="GN328">
        <v>-1.562898368296355E-06</v>
      </c>
      <c r="GO328">
        <v>0</v>
      </c>
      <c r="GP328">
        <v>1257</v>
      </c>
      <c r="GQ328">
        <v>1</v>
      </c>
      <c r="GR328">
        <v>31</v>
      </c>
      <c r="GS328">
        <v>278.5</v>
      </c>
      <c r="GT328">
        <v>278.4</v>
      </c>
      <c r="GU328">
        <v>1.07788</v>
      </c>
      <c r="GV328">
        <v>2.38647</v>
      </c>
      <c r="GW328">
        <v>1.44775</v>
      </c>
      <c r="GX328">
        <v>2.20337</v>
      </c>
      <c r="GY328">
        <v>1.44653</v>
      </c>
      <c r="GZ328">
        <v>2.3877</v>
      </c>
      <c r="HA328">
        <v>33.244</v>
      </c>
      <c r="HB328">
        <v>14.6661</v>
      </c>
      <c r="HC328">
        <v>18</v>
      </c>
      <c r="HD328">
        <v>531.918</v>
      </c>
      <c r="HE328">
        <v>522.967</v>
      </c>
      <c r="HF328">
        <v>24.9997</v>
      </c>
      <c r="HG328">
        <v>30.7546</v>
      </c>
      <c r="HH328">
        <v>30.0002</v>
      </c>
      <c r="HI328">
        <v>31.1241</v>
      </c>
      <c r="HJ328">
        <v>31.1305</v>
      </c>
      <c r="HK328">
        <v>21.5586</v>
      </c>
      <c r="HL328">
        <v>20.3331</v>
      </c>
      <c r="HM328">
        <v>100</v>
      </c>
      <c r="HN328">
        <v>25</v>
      </c>
      <c r="HO328">
        <v>420</v>
      </c>
      <c r="HP328">
        <v>21.5</v>
      </c>
      <c r="HQ328">
        <v>103.134</v>
      </c>
      <c r="HR328">
        <v>102.014</v>
      </c>
    </row>
    <row r="329" spans="1:226">
      <c r="A329">
        <v>311</v>
      </c>
      <c r="B329">
        <v>1774683036.6</v>
      </c>
      <c r="C329">
        <v>1290.599999904633</v>
      </c>
      <c r="D329" t="s">
        <v>984</v>
      </c>
      <c r="E329" t="s">
        <v>985</v>
      </c>
      <c r="F329">
        <v>5</v>
      </c>
      <c r="I329">
        <v>1774683033.7</v>
      </c>
      <c r="J329">
        <f>(K329)/1000</f>
        <v>0</v>
      </c>
      <c r="K329">
        <f>IF(BF329, AN329, AH329)</f>
        <v>0</v>
      </c>
      <c r="L329">
        <f>IF(BF329, AI329, AG329)</f>
        <v>0</v>
      </c>
      <c r="M329">
        <f>BH329 - IF(AU329&gt;1, L329*BB329*100.0/(AW329), 0)</f>
        <v>0</v>
      </c>
      <c r="N329">
        <f>((T329-J329/2)*M329-L329)/(T329+J329/2)</f>
        <v>0</v>
      </c>
      <c r="O329">
        <f>N329*(BO329+BP329)/1000.0</f>
        <v>0</v>
      </c>
      <c r="P329">
        <f>(BH329 - IF(AU329&gt;1, L329*BB329*100.0/(AW329), 0))*(BO329+BP329)/1000.0</f>
        <v>0</v>
      </c>
      <c r="Q329">
        <f>2.0/((1/S329-1/R329)+SIGN(S329)*SQRT((1/S329-1/R329)*(1/S329-1/R329) + 4*BC329/((BC329+1)*(BC329+1))*(2*1/S329*1/R329-1/R329*1/R329)))</f>
        <v>0</v>
      </c>
      <c r="R329">
        <f>IF(LEFT(BD329,1)&lt;&gt;"0",IF(LEFT(BD329,1)="1",3.0,BE329),$D$5+$E$5*(BV329*BO329/($K$5*1000))+$F$5*(BV329*BO329/($K$5*1000))*MAX(MIN(BB329,$J$5),$I$5)*MAX(MIN(BB329,$J$5),$I$5)+$G$5*MAX(MIN(BB329,$J$5),$I$5)*(BV329*BO329/($K$5*1000))+$H$5*(BV329*BO329/($K$5*1000))*(BV329*BO329/($K$5*1000)))</f>
        <v>0</v>
      </c>
      <c r="S329">
        <f>J329*(1000-(1000*0.61365*exp(17.502*W329/(240.97+W329))/(BO329+BP329)+BJ329)/2)/(1000*0.61365*exp(17.502*W329/(240.97+W329))/(BO329+BP329)-BJ329)</f>
        <v>0</v>
      </c>
      <c r="T329">
        <f>1/((BC329+1)/(Q329/1.6)+1/(R329/1.37)) + BC329/((BC329+1)/(Q329/1.6) + BC329/(R329/1.37))</f>
        <v>0</v>
      </c>
      <c r="U329">
        <f>(AX329*BA329)</f>
        <v>0</v>
      </c>
      <c r="V329">
        <f>(BQ329+(U329+2*0.95*5.67E-8*(((BQ329+$B$9)+273)^4-(BQ329+273)^4)-44100*J329)/(1.84*29.3*R329+8*0.95*5.67E-8*(BQ329+273)^3))</f>
        <v>0</v>
      </c>
      <c r="W329">
        <f>($C$9*BR329+$D$9*BS329+$E$9*V329)</f>
        <v>0</v>
      </c>
      <c r="X329">
        <f>0.61365*exp(17.502*W329/(240.97+W329))</f>
        <v>0</v>
      </c>
      <c r="Y329">
        <f>(Z329/AA329*100)</f>
        <v>0</v>
      </c>
      <c r="Z329">
        <f>BJ329*(BO329+BP329)/1000</f>
        <v>0</v>
      </c>
      <c r="AA329">
        <f>0.61365*exp(17.502*BQ329/(240.97+BQ329))</f>
        <v>0</v>
      </c>
      <c r="AB329">
        <f>(X329-BJ329*(BO329+BP329)/1000)</f>
        <v>0</v>
      </c>
      <c r="AC329">
        <f>(-J329*44100)</f>
        <v>0</v>
      </c>
      <c r="AD329">
        <f>2*29.3*R329*0.92*(BQ329-W329)</f>
        <v>0</v>
      </c>
      <c r="AE329">
        <f>2*0.95*5.67E-8*(((BQ329+$B$9)+273)^4-(W329+273)^4)</f>
        <v>0</v>
      </c>
      <c r="AF329">
        <f>U329+AE329+AC329+AD329</f>
        <v>0</v>
      </c>
      <c r="AG329">
        <f>BN329*AU329*(BI329-BH329*(1000-AU329*BK329)/(1000-AU329*BJ329))/(100*BB329)</f>
        <v>0</v>
      </c>
      <c r="AH329">
        <f>1000*BN329*AU329*(BJ329-BK329)/(100*BB329*(1000-AU329*BJ329))</f>
        <v>0</v>
      </c>
      <c r="AI329">
        <f>(AJ329 - AK329 - BO329*1E3/(8.314*(BQ329+273.15)) * AM329/BN329 * AL329) * BN329/(100*BB329) * (1000 - BK329)/1000</f>
        <v>0</v>
      </c>
      <c r="AJ329">
        <v>429.2227247716328</v>
      </c>
      <c r="AK329">
        <v>428.8558909090906</v>
      </c>
      <c r="AL329">
        <v>1.067065163590631E-05</v>
      </c>
      <c r="AM329">
        <v>61.35787655002243</v>
      </c>
      <c r="AN329">
        <f>(AP329 - AO329 + BO329*1E3/(8.314*(BQ329+273.15)) * AR329/BN329 * AQ329) * BN329/(100*BB329) * 1000/(1000 - AP329)</f>
        <v>0</v>
      </c>
      <c r="AO329">
        <v>21.52370341755469</v>
      </c>
      <c r="AP329">
        <v>21.49704615384617</v>
      </c>
      <c r="AQ329">
        <v>-1.059773026816366E-06</v>
      </c>
      <c r="AR329">
        <v>91.88205700752289</v>
      </c>
      <c r="AS329">
        <v>0</v>
      </c>
      <c r="AT329">
        <v>0</v>
      </c>
      <c r="AU329">
        <f>IF(AS329*$H$15&gt;=AW329,1.0,(AW329/(AW329-AS329*$H$15)))</f>
        <v>0</v>
      </c>
      <c r="AV329">
        <f>(AU329-1)*100</f>
        <v>0</v>
      </c>
      <c r="AW329">
        <f>MAX(0,($B$15+$C$15*BV329)/(1+$D$15*BV329)*BO329/(BQ329+273)*$E$15)</f>
        <v>0</v>
      </c>
      <c r="AX329">
        <f>$B$13*BW329+$C$13*BX329+$F$13*CI329*(1-CL329)</f>
        <v>0</v>
      </c>
      <c r="AY329">
        <f>AX329*AZ329</f>
        <v>0</v>
      </c>
      <c r="AZ329">
        <f>($B$13*$D$11+$C$13*$D$11+$F$13*((CV329+CN329)/MAX(CV329+CN329+CW329, 0.1)*$I$11+CW329/MAX(CV329+CN329+CW329, 0.1)*$J$11))/($B$13+$C$13+$F$13)</f>
        <v>0</v>
      </c>
      <c r="BA329">
        <f>($B$13*$K$11+$C$13*$K$11+$F$13*((CV329+CN329)/MAX(CV329+CN329+CW329, 0.1)*$P$11+CW329/MAX(CV329+CN329+CW329, 0.1)*$Q$11))/($B$13+$C$13+$F$13)</f>
        <v>0</v>
      </c>
      <c r="BB329">
        <v>6</v>
      </c>
      <c r="BC329">
        <v>0.5</v>
      </c>
      <c r="BD329" t="s">
        <v>358</v>
      </c>
      <c r="BE329">
        <v>2</v>
      </c>
      <c r="BF329" t="b">
        <v>1</v>
      </c>
      <c r="BG329">
        <v>1774683033.7</v>
      </c>
      <c r="BH329">
        <v>419.6239</v>
      </c>
      <c r="BI329">
        <v>419.9992</v>
      </c>
      <c r="BJ329">
        <v>21.49722000000001</v>
      </c>
      <c r="BK329">
        <v>21.52329</v>
      </c>
      <c r="BL329">
        <v>419.9853999999999</v>
      </c>
      <c r="BM329">
        <v>21.20007</v>
      </c>
      <c r="BN329">
        <v>500.0113</v>
      </c>
      <c r="BO329">
        <v>101.0252</v>
      </c>
      <c r="BP329">
        <v>0.10010981</v>
      </c>
      <c r="BQ329">
        <v>26.16062</v>
      </c>
      <c r="BR329">
        <v>26.42939</v>
      </c>
      <c r="BS329">
        <v>999.9</v>
      </c>
      <c r="BT329">
        <v>0</v>
      </c>
      <c r="BU329">
        <v>0</v>
      </c>
      <c r="BV329">
        <v>9996.251</v>
      </c>
      <c r="BW329">
        <v>0</v>
      </c>
      <c r="BX329">
        <v>0.3833920000000001</v>
      </c>
      <c r="BY329">
        <v>-0.3751312</v>
      </c>
      <c r="BZ329">
        <v>428.8432000000001</v>
      </c>
      <c r="CA329">
        <v>429.2378</v>
      </c>
      <c r="CB329">
        <v>-0.02606964</v>
      </c>
      <c r="CC329">
        <v>419.9992</v>
      </c>
      <c r="CD329">
        <v>21.52329</v>
      </c>
      <c r="CE329">
        <v>2.171762</v>
      </c>
      <c r="CF329">
        <v>2.174398</v>
      </c>
      <c r="CG329">
        <v>18.75552</v>
      </c>
      <c r="CH329">
        <v>18.77491</v>
      </c>
      <c r="CI329">
        <v>499.9978</v>
      </c>
      <c r="CJ329">
        <v>0</v>
      </c>
      <c r="CK329">
        <v>1</v>
      </c>
      <c r="CL329">
        <v>0</v>
      </c>
      <c r="CM329">
        <v>1.90987</v>
      </c>
      <c r="CN329">
        <v>0</v>
      </c>
      <c r="CO329">
        <v>27.66758</v>
      </c>
      <c r="CP329">
        <v>2557.821</v>
      </c>
      <c r="CQ329">
        <v>35.8812</v>
      </c>
      <c r="CR329">
        <v>39.38100000000001</v>
      </c>
      <c r="CS329">
        <v>37.6061</v>
      </c>
      <c r="CT329">
        <v>38.06849999999999</v>
      </c>
      <c r="CU329">
        <v>36.64360000000001</v>
      </c>
      <c r="CV329">
        <v>0</v>
      </c>
      <c r="CW329">
        <v>499.999</v>
      </c>
      <c r="CX329">
        <v>0</v>
      </c>
      <c r="CY329">
        <v>1774683035</v>
      </c>
      <c r="CZ329">
        <v>0</v>
      </c>
      <c r="DA329">
        <v>1774666326.5</v>
      </c>
      <c r="DB329" t="s">
        <v>359</v>
      </c>
      <c r="DC329">
        <v>1774666322</v>
      </c>
      <c r="DD329">
        <v>1774666326.5</v>
      </c>
      <c r="DE329">
        <v>2</v>
      </c>
      <c r="DF329">
        <v>0.343</v>
      </c>
      <c r="DG329">
        <v>-0.026</v>
      </c>
      <c r="DH329">
        <v>-0.36</v>
      </c>
      <c r="DI329">
        <v>0.298</v>
      </c>
      <c r="DJ329">
        <v>420</v>
      </c>
      <c r="DK329">
        <v>22</v>
      </c>
      <c r="DL329">
        <v>0.17</v>
      </c>
      <c r="DM329">
        <v>0.02</v>
      </c>
      <c r="DN329">
        <v>-0.3824744634146341</v>
      </c>
      <c r="DO329">
        <v>0.1067434076655059</v>
      </c>
      <c r="DP329">
        <v>0.04129635343382741</v>
      </c>
      <c r="DQ329">
        <v>0</v>
      </c>
      <c r="DR329">
        <v>-0.02513104390243903</v>
      </c>
      <c r="DS329">
        <v>0.0001614940766550668</v>
      </c>
      <c r="DT329">
        <v>0.001074492439462847</v>
      </c>
      <c r="DU329">
        <v>1</v>
      </c>
      <c r="DV329">
        <v>1</v>
      </c>
      <c r="DW329">
        <v>2</v>
      </c>
      <c r="DX329" t="s">
        <v>367</v>
      </c>
      <c r="DY329">
        <v>3.13054</v>
      </c>
      <c r="DZ329">
        <v>2.80645</v>
      </c>
      <c r="EA329">
        <v>0.09975059999999999</v>
      </c>
      <c r="EB329">
        <v>0.09946389999999999</v>
      </c>
      <c r="EC329">
        <v>0.105828</v>
      </c>
      <c r="ED329">
        <v>0.105605</v>
      </c>
      <c r="EE329">
        <v>21147.1</v>
      </c>
      <c r="EF329">
        <v>27416.8</v>
      </c>
      <c r="EG329">
        <v>26445.1</v>
      </c>
      <c r="EH329">
        <v>32997.8</v>
      </c>
      <c r="EI329">
        <v>34927.5</v>
      </c>
      <c r="EJ329">
        <v>40306.9</v>
      </c>
      <c r="EK329">
        <v>41092.5</v>
      </c>
      <c r="EL329">
        <v>46056.8</v>
      </c>
      <c r="EM329">
        <v>2.03485</v>
      </c>
      <c r="EN329">
        <v>1.99953</v>
      </c>
      <c r="EO329">
        <v>0.07514659999999999</v>
      </c>
      <c r="EP329">
        <v>0</v>
      </c>
      <c r="EQ329">
        <v>25.1984</v>
      </c>
      <c r="ER329">
        <v>999.9</v>
      </c>
      <c r="ES329">
        <v>67.40000000000001</v>
      </c>
      <c r="ET329">
        <v>27.4</v>
      </c>
      <c r="EU329">
        <v>24.445</v>
      </c>
      <c r="EV329">
        <v>60.7808</v>
      </c>
      <c r="EW329">
        <v>31.7949</v>
      </c>
      <c r="EX329">
        <v>1</v>
      </c>
      <c r="EY329">
        <v>0.294863</v>
      </c>
      <c r="EZ329">
        <v>0.289823</v>
      </c>
      <c r="FA329">
        <v>20.2874</v>
      </c>
      <c r="FB329">
        <v>5.19123</v>
      </c>
      <c r="FC329">
        <v>11.9441</v>
      </c>
      <c r="FD329">
        <v>4.95565</v>
      </c>
      <c r="FE329">
        <v>3.285</v>
      </c>
      <c r="FF329">
        <v>9999</v>
      </c>
      <c r="FG329">
        <v>9999</v>
      </c>
      <c r="FH329">
        <v>9999</v>
      </c>
      <c r="FI329">
        <v>999.9</v>
      </c>
      <c r="FJ329">
        <v>1.86127</v>
      </c>
      <c r="FK329">
        <v>1.86264</v>
      </c>
      <c r="FL329">
        <v>1.86005</v>
      </c>
      <c r="FM329">
        <v>1.85837</v>
      </c>
      <c r="FN329">
        <v>1.86216</v>
      </c>
      <c r="FO329">
        <v>1.8589</v>
      </c>
      <c r="FP329">
        <v>1.85791</v>
      </c>
      <c r="FQ329">
        <v>1.86081</v>
      </c>
      <c r="FR329">
        <v>0</v>
      </c>
      <c r="FS329">
        <v>0</v>
      </c>
      <c r="FT329">
        <v>0</v>
      </c>
      <c r="FU329">
        <v>4.5</v>
      </c>
      <c r="FV329" t="s">
        <v>361</v>
      </c>
      <c r="FW329" t="s">
        <v>362</v>
      </c>
      <c r="FX329" t="s">
        <v>363</v>
      </c>
      <c r="FY329" t="s">
        <v>364</v>
      </c>
      <c r="FZ329" t="s">
        <v>364</v>
      </c>
      <c r="GA329" t="s">
        <v>363</v>
      </c>
      <c r="GB329">
        <v>0</v>
      </c>
      <c r="GC329">
        <v>100</v>
      </c>
      <c r="GD329">
        <v>100</v>
      </c>
      <c r="GE329">
        <v>-0.361</v>
      </c>
      <c r="GF329">
        <v>0.2972</v>
      </c>
      <c r="GG329">
        <v>-1.589593225013521</v>
      </c>
      <c r="GH329">
        <v>0.00192992804097616</v>
      </c>
      <c r="GI329">
        <v>3.244687122451424E-06</v>
      </c>
      <c r="GJ329">
        <v>-2.087531120305573E-09</v>
      </c>
      <c r="GK329">
        <v>0.05776174702018427</v>
      </c>
      <c r="GL329">
        <v>0.005089068596103195</v>
      </c>
      <c r="GM329">
        <v>0.0003257216593697226</v>
      </c>
      <c r="GN329">
        <v>-1.562898368296355E-06</v>
      </c>
      <c r="GO329">
        <v>0</v>
      </c>
      <c r="GP329">
        <v>1257</v>
      </c>
      <c r="GQ329">
        <v>1</v>
      </c>
      <c r="GR329">
        <v>31</v>
      </c>
      <c r="GS329">
        <v>278.6</v>
      </c>
      <c r="GT329">
        <v>278.5</v>
      </c>
      <c r="GU329">
        <v>1.07788</v>
      </c>
      <c r="GV329">
        <v>2.38281</v>
      </c>
      <c r="GW329">
        <v>1.44775</v>
      </c>
      <c r="GX329">
        <v>2.20337</v>
      </c>
      <c r="GY329">
        <v>1.44653</v>
      </c>
      <c r="GZ329">
        <v>2.39258</v>
      </c>
      <c r="HA329">
        <v>33.244</v>
      </c>
      <c r="HB329">
        <v>14.6749</v>
      </c>
      <c r="HC329">
        <v>18</v>
      </c>
      <c r="HD329">
        <v>532.124</v>
      </c>
      <c r="HE329">
        <v>522.712</v>
      </c>
      <c r="HF329">
        <v>24.9998</v>
      </c>
      <c r="HG329">
        <v>30.7546</v>
      </c>
      <c r="HH329">
        <v>30.0001</v>
      </c>
      <c r="HI329">
        <v>31.1241</v>
      </c>
      <c r="HJ329">
        <v>31.1305</v>
      </c>
      <c r="HK329">
        <v>21.5564</v>
      </c>
      <c r="HL329">
        <v>20.3331</v>
      </c>
      <c r="HM329">
        <v>100</v>
      </c>
      <c r="HN329">
        <v>25</v>
      </c>
      <c r="HO329">
        <v>420</v>
      </c>
      <c r="HP329">
        <v>21.5</v>
      </c>
      <c r="HQ329">
        <v>103.135</v>
      </c>
      <c r="HR329">
        <v>102.014</v>
      </c>
    </row>
    <row r="330" spans="1:226">
      <c r="A330">
        <v>312</v>
      </c>
      <c r="B330">
        <v>1774683040.6</v>
      </c>
      <c r="C330">
        <v>1294.599999904633</v>
      </c>
      <c r="D330" t="s">
        <v>986</v>
      </c>
      <c r="E330" t="s">
        <v>987</v>
      </c>
      <c r="F330">
        <v>5</v>
      </c>
      <c r="I330">
        <v>1774683037.7</v>
      </c>
      <c r="J330">
        <f>(K330)/1000</f>
        <v>0</v>
      </c>
      <c r="K330">
        <f>IF(BF330, AN330, AH330)</f>
        <v>0</v>
      </c>
      <c r="L330">
        <f>IF(BF330, AI330, AG330)</f>
        <v>0</v>
      </c>
      <c r="M330">
        <f>BH330 - IF(AU330&gt;1, L330*BB330*100.0/(AW330), 0)</f>
        <v>0</v>
      </c>
      <c r="N330">
        <f>((T330-J330/2)*M330-L330)/(T330+J330/2)</f>
        <v>0</v>
      </c>
      <c r="O330">
        <f>N330*(BO330+BP330)/1000.0</f>
        <v>0</v>
      </c>
      <c r="P330">
        <f>(BH330 - IF(AU330&gt;1, L330*BB330*100.0/(AW330), 0))*(BO330+BP330)/1000.0</f>
        <v>0</v>
      </c>
      <c r="Q330">
        <f>2.0/((1/S330-1/R330)+SIGN(S330)*SQRT((1/S330-1/R330)*(1/S330-1/R330) + 4*BC330/((BC330+1)*(BC330+1))*(2*1/S330*1/R330-1/R330*1/R330)))</f>
        <v>0</v>
      </c>
      <c r="R330">
        <f>IF(LEFT(BD330,1)&lt;&gt;"0",IF(LEFT(BD330,1)="1",3.0,BE330),$D$5+$E$5*(BV330*BO330/($K$5*1000))+$F$5*(BV330*BO330/($K$5*1000))*MAX(MIN(BB330,$J$5),$I$5)*MAX(MIN(BB330,$J$5),$I$5)+$G$5*MAX(MIN(BB330,$J$5),$I$5)*(BV330*BO330/($K$5*1000))+$H$5*(BV330*BO330/($K$5*1000))*(BV330*BO330/($K$5*1000)))</f>
        <v>0</v>
      </c>
      <c r="S330">
        <f>J330*(1000-(1000*0.61365*exp(17.502*W330/(240.97+W330))/(BO330+BP330)+BJ330)/2)/(1000*0.61365*exp(17.502*W330/(240.97+W330))/(BO330+BP330)-BJ330)</f>
        <v>0</v>
      </c>
      <c r="T330">
        <f>1/((BC330+1)/(Q330/1.6)+1/(R330/1.37)) + BC330/((BC330+1)/(Q330/1.6) + BC330/(R330/1.37))</f>
        <v>0</v>
      </c>
      <c r="U330">
        <f>(AX330*BA330)</f>
        <v>0</v>
      </c>
      <c r="V330">
        <f>(BQ330+(U330+2*0.95*5.67E-8*(((BQ330+$B$9)+273)^4-(BQ330+273)^4)-44100*J330)/(1.84*29.3*R330+8*0.95*5.67E-8*(BQ330+273)^3))</f>
        <v>0</v>
      </c>
      <c r="W330">
        <f>($C$9*BR330+$D$9*BS330+$E$9*V330)</f>
        <v>0</v>
      </c>
      <c r="X330">
        <f>0.61365*exp(17.502*W330/(240.97+W330))</f>
        <v>0</v>
      </c>
      <c r="Y330">
        <f>(Z330/AA330*100)</f>
        <v>0</v>
      </c>
      <c r="Z330">
        <f>BJ330*(BO330+BP330)/1000</f>
        <v>0</v>
      </c>
      <c r="AA330">
        <f>0.61365*exp(17.502*BQ330/(240.97+BQ330))</f>
        <v>0</v>
      </c>
      <c r="AB330">
        <f>(X330-BJ330*(BO330+BP330)/1000)</f>
        <v>0</v>
      </c>
      <c r="AC330">
        <f>(-J330*44100)</f>
        <v>0</v>
      </c>
      <c r="AD330">
        <f>2*29.3*R330*0.92*(BQ330-W330)</f>
        <v>0</v>
      </c>
      <c r="AE330">
        <f>2*0.95*5.67E-8*(((BQ330+$B$9)+273)^4-(W330+273)^4)</f>
        <v>0</v>
      </c>
      <c r="AF330">
        <f>U330+AE330+AC330+AD330</f>
        <v>0</v>
      </c>
      <c r="AG330">
        <f>BN330*AU330*(BI330-BH330*(1000-AU330*BK330)/(1000-AU330*BJ330))/(100*BB330)</f>
        <v>0</v>
      </c>
      <c r="AH330">
        <f>1000*BN330*AU330*(BJ330-BK330)/(100*BB330*(1000-AU330*BJ330))</f>
        <v>0</v>
      </c>
      <c r="AI330">
        <f>(AJ330 - AK330 - BO330*1E3/(8.314*(BQ330+273.15)) * AM330/BN330 * AL330) * BN330/(100*BB330) * (1000 - BK330)/1000</f>
        <v>0</v>
      </c>
      <c r="AJ330">
        <v>429.2169767393157</v>
      </c>
      <c r="AK330">
        <v>428.7905636363635</v>
      </c>
      <c r="AL330">
        <v>-2.164722414200311E-05</v>
      </c>
      <c r="AM330">
        <v>61.35787655002243</v>
      </c>
      <c r="AN330">
        <f>(AP330 - AO330 + BO330*1E3/(8.314*(BQ330+273.15)) * AR330/BN330 * AQ330) * BN330/(100*BB330) * 1000/(1000 - AP330)</f>
        <v>0</v>
      </c>
      <c r="AO330">
        <v>21.5225531604494</v>
      </c>
      <c r="AP330">
        <v>21.49927972027973</v>
      </c>
      <c r="AQ330">
        <v>6.032204873682214E-07</v>
      </c>
      <c r="AR330">
        <v>91.88205700752289</v>
      </c>
      <c r="AS330">
        <v>0</v>
      </c>
      <c r="AT330">
        <v>0</v>
      </c>
      <c r="AU330">
        <f>IF(AS330*$H$15&gt;=AW330,1.0,(AW330/(AW330-AS330*$H$15)))</f>
        <v>0</v>
      </c>
      <c r="AV330">
        <f>(AU330-1)*100</f>
        <v>0</v>
      </c>
      <c r="AW330">
        <f>MAX(0,($B$15+$C$15*BV330)/(1+$D$15*BV330)*BO330/(BQ330+273)*$E$15)</f>
        <v>0</v>
      </c>
      <c r="AX330">
        <f>$B$13*BW330+$C$13*BX330+$F$13*CI330*(1-CL330)</f>
        <v>0</v>
      </c>
      <c r="AY330">
        <f>AX330*AZ330</f>
        <v>0</v>
      </c>
      <c r="AZ330">
        <f>($B$13*$D$11+$C$13*$D$11+$F$13*((CV330+CN330)/MAX(CV330+CN330+CW330, 0.1)*$I$11+CW330/MAX(CV330+CN330+CW330, 0.1)*$J$11))/($B$13+$C$13+$F$13)</f>
        <v>0</v>
      </c>
      <c r="BA330">
        <f>($B$13*$K$11+$C$13*$K$11+$F$13*((CV330+CN330)/MAX(CV330+CN330+CW330, 0.1)*$P$11+CW330/MAX(CV330+CN330+CW330, 0.1)*$Q$11))/($B$13+$C$13+$F$13)</f>
        <v>0</v>
      </c>
      <c r="BB330">
        <v>6</v>
      </c>
      <c r="BC330">
        <v>0.5</v>
      </c>
      <c r="BD330" t="s">
        <v>358</v>
      </c>
      <c r="BE330">
        <v>2</v>
      </c>
      <c r="BF330" t="b">
        <v>1</v>
      </c>
      <c r="BG330">
        <v>1774683037.7</v>
      </c>
      <c r="BH330">
        <v>419.5988</v>
      </c>
      <c r="BI330">
        <v>419.9822</v>
      </c>
      <c r="BJ330">
        <v>21.49807</v>
      </c>
      <c r="BK330">
        <v>21.52208</v>
      </c>
      <c r="BL330">
        <v>419.9604</v>
      </c>
      <c r="BM330">
        <v>21.20089</v>
      </c>
      <c r="BN330">
        <v>500.0361</v>
      </c>
      <c r="BO330">
        <v>101.0251</v>
      </c>
      <c r="BP330">
        <v>0.10001395</v>
      </c>
      <c r="BQ330">
        <v>26.1538</v>
      </c>
      <c r="BR330">
        <v>26.43115</v>
      </c>
      <c r="BS330">
        <v>999.9</v>
      </c>
      <c r="BT330">
        <v>0</v>
      </c>
      <c r="BU330">
        <v>0</v>
      </c>
      <c r="BV330">
        <v>10004.503</v>
      </c>
      <c r="BW330">
        <v>0</v>
      </c>
      <c r="BX330">
        <v>0.3833920000000001</v>
      </c>
      <c r="BY330">
        <v>-0.3833007999999999</v>
      </c>
      <c r="BZ330">
        <v>428.8178</v>
      </c>
      <c r="CA330">
        <v>429.2198</v>
      </c>
      <c r="CB330">
        <v>-0.02402286</v>
      </c>
      <c r="CC330">
        <v>419.9822</v>
      </c>
      <c r="CD330">
        <v>21.52208</v>
      </c>
      <c r="CE330">
        <v>2.171843</v>
      </c>
      <c r="CF330">
        <v>2.174272</v>
      </c>
      <c r="CG330">
        <v>18.75611</v>
      </c>
      <c r="CH330">
        <v>18.77398</v>
      </c>
      <c r="CI330">
        <v>499.9906000000001</v>
      </c>
      <c r="CJ330">
        <v>0</v>
      </c>
      <c r="CK330">
        <v>1</v>
      </c>
      <c r="CL330">
        <v>0</v>
      </c>
      <c r="CM330">
        <v>1.81814</v>
      </c>
      <c r="CN330">
        <v>0</v>
      </c>
      <c r="CO330">
        <v>27.5949</v>
      </c>
      <c r="CP330">
        <v>2557.784</v>
      </c>
      <c r="CQ330">
        <v>35.9246</v>
      </c>
      <c r="CR330">
        <v>39.4873</v>
      </c>
      <c r="CS330">
        <v>37.66840000000001</v>
      </c>
      <c r="CT330">
        <v>38.1873</v>
      </c>
      <c r="CU330">
        <v>36.687</v>
      </c>
      <c r="CV330">
        <v>0</v>
      </c>
      <c r="CW330">
        <v>499.991</v>
      </c>
      <c r="CX330">
        <v>0</v>
      </c>
      <c r="CY330">
        <v>1774683039.2</v>
      </c>
      <c r="CZ330">
        <v>0</v>
      </c>
      <c r="DA330">
        <v>1774666326.5</v>
      </c>
      <c r="DB330" t="s">
        <v>359</v>
      </c>
      <c r="DC330">
        <v>1774666322</v>
      </c>
      <c r="DD330">
        <v>1774666326.5</v>
      </c>
      <c r="DE330">
        <v>2</v>
      </c>
      <c r="DF330">
        <v>0.343</v>
      </c>
      <c r="DG330">
        <v>-0.026</v>
      </c>
      <c r="DH330">
        <v>-0.36</v>
      </c>
      <c r="DI330">
        <v>0.298</v>
      </c>
      <c r="DJ330">
        <v>420</v>
      </c>
      <c r="DK330">
        <v>22</v>
      </c>
      <c r="DL330">
        <v>0.17</v>
      </c>
      <c r="DM330">
        <v>0.02</v>
      </c>
      <c r="DN330">
        <v>-0.3744826097560976</v>
      </c>
      <c r="DO330">
        <v>-0.1146134843205583</v>
      </c>
      <c r="DP330">
        <v>0.03089248350672965</v>
      </c>
      <c r="DQ330">
        <v>0</v>
      </c>
      <c r="DR330">
        <v>-0.02471179512195122</v>
      </c>
      <c r="DS330">
        <v>0.0001697226480835847</v>
      </c>
      <c r="DT330">
        <v>0.001165635114213878</v>
      </c>
      <c r="DU330">
        <v>1</v>
      </c>
      <c r="DV330">
        <v>1</v>
      </c>
      <c r="DW330">
        <v>2</v>
      </c>
      <c r="DX330" t="s">
        <v>367</v>
      </c>
      <c r="DY330">
        <v>3.13049</v>
      </c>
      <c r="DZ330">
        <v>2.80657</v>
      </c>
      <c r="EA330">
        <v>0.09973460000000001</v>
      </c>
      <c r="EB330">
        <v>0.09945710000000001</v>
      </c>
      <c r="EC330">
        <v>0.105836</v>
      </c>
      <c r="ED330">
        <v>0.105602</v>
      </c>
      <c r="EE330">
        <v>21147.2</v>
      </c>
      <c r="EF330">
        <v>27417.1</v>
      </c>
      <c r="EG330">
        <v>26444.7</v>
      </c>
      <c r="EH330">
        <v>32997.8</v>
      </c>
      <c r="EI330">
        <v>34927</v>
      </c>
      <c r="EJ330">
        <v>40307.4</v>
      </c>
      <c r="EK330">
        <v>41092.3</v>
      </c>
      <c r="EL330">
        <v>46057.2</v>
      </c>
      <c r="EM330">
        <v>2.03482</v>
      </c>
      <c r="EN330">
        <v>1.99972</v>
      </c>
      <c r="EO330">
        <v>0.07542219999999999</v>
      </c>
      <c r="EP330">
        <v>0</v>
      </c>
      <c r="EQ330">
        <v>25.1926</v>
      </c>
      <c r="ER330">
        <v>999.9</v>
      </c>
      <c r="ES330">
        <v>67.40000000000001</v>
      </c>
      <c r="ET330">
        <v>27.4</v>
      </c>
      <c r="EU330">
        <v>24.4463</v>
      </c>
      <c r="EV330">
        <v>60.8008</v>
      </c>
      <c r="EW330">
        <v>31.7548</v>
      </c>
      <c r="EX330">
        <v>1</v>
      </c>
      <c r="EY330">
        <v>0.295008</v>
      </c>
      <c r="EZ330">
        <v>0.288889</v>
      </c>
      <c r="FA330">
        <v>20.2875</v>
      </c>
      <c r="FB330">
        <v>5.19183</v>
      </c>
      <c r="FC330">
        <v>11.9441</v>
      </c>
      <c r="FD330">
        <v>4.95575</v>
      </c>
      <c r="FE330">
        <v>3.285</v>
      </c>
      <c r="FF330">
        <v>9999</v>
      </c>
      <c r="FG330">
        <v>9999</v>
      </c>
      <c r="FH330">
        <v>9999</v>
      </c>
      <c r="FI330">
        <v>999.9</v>
      </c>
      <c r="FJ330">
        <v>1.86127</v>
      </c>
      <c r="FK330">
        <v>1.86264</v>
      </c>
      <c r="FL330">
        <v>1.86005</v>
      </c>
      <c r="FM330">
        <v>1.85837</v>
      </c>
      <c r="FN330">
        <v>1.86218</v>
      </c>
      <c r="FO330">
        <v>1.85895</v>
      </c>
      <c r="FP330">
        <v>1.85791</v>
      </c>
      <c r="FQ330">
        <v>1.86081</v>
      </c>
      <c r="FR330">
        <v>0</v>
      </c>
      <c r="FS330">
        <v>0</v>
      </c>
      <c r="FT330">
        <v>0</v>
      </c>
      <c r="FU330">
        <v>4.5</v>
      </c>
      <c r="FV330" t="s">
        <v>361</v>
      </c>
      <c r="FW330" t="s">
        <v>362</v>
      </c>
      <c r="FX330" t="s">
        <v>363</v>
      </c>
      <c r="FY330" t="s">
        <v>364</v>
      </c>
      <c r="FZ330" t="s">
        <v>364</v>
      </c>
      <c r="GA330" t="s">
        <v>363</v>
      </c>
      <c r="GB330">
        <v>0</v>
      </c>
      <c r="GC330">
        <v>100</v>
      </c>
      <c r="GD330">
        <v>100</v>
      </c>
      <c r="GE330">
        <v>-0.362</v>
      </c>
      <c r="GF330">
        <v>0.2971</v>
      </c>
      <c r="GG330">
        <v>-1.589593225013521</v>
      </c>
      <c r="GH330">
        <v>0.00192992804097616</v>
      </c>
      <c r="GI330">
        <v>3.244687122451424E-06</v>
      </c>
      <c r="GJ330">
        <v>-2.087531120305573E-09</v>
      </c>
      <c r="GK330">
        <v>0.05776174702018427</v>
      </c>
      <c r="GL330">
        <v>0.005089068596103195</v>
      </c>
      <c r="GM330">
        <v>0.0003257216593697226</v>
      </c>
      <c r="GN330">
        <v>-1.562898368296355E-06</v>
      </c>
      <c r="GO330">
        <v>0</v>
      </c>
      <c r="GP330">
        <v>1257</v>
      </c>
      <c r="GQ330">
        <v>1</v>
      </c>
      <c r="GR330">
        <v>31</v>
      </c>
      <c r="GS330">
        <v>278.6</v>
      </c>
      <c r="GT330">
        <v>278.6</v>
      </c>
      <c r="GU330">
        <v>1.07788</v>
      </c>
      <c r="GV330">
        <v>2.38403</v>
      </c>
      <c r="GW330">
        <v>1.44775</v>
      </c>
      <c r="GX330">
        <v>2.20337</v>
      </c>
      <c r="GY330">
        <v>1.44653</v>
      </c>
      <c r="GZ330">
        <v>2.40112</v>
      </c>
      <c r="HA330">
        <v>33.244</v>
      </c>
      <c r="HB330">
        <v>14.6749</v>
      </c>
      <c r="HC330">
        <v>18</v>
      </c>
      <c r="HD330">
        <v>532.1079999999999</v>
      </c>
      <c r="HE330">
        <v>522.848</v>
      </c>
      <c r="HF330">
        <v>24.9997</v>
      </c>
      <c r="HG330">
        <v>30.7546</v>
      </c>
      <c r="HH330">
        <v>30.0001</v>
      </c>
      <c r="HI330">
        <v>31.1241</v>
      </c>
      <c r="HJ330">
        <v>31.1305</v>
      </c>
      <c r="HK330">
        <v>21.5568</v>
      </c>
      <c r="HL330">
        <v>20.3331</v>
      </c>
      <c r="HM330">
        <v>100</v>
      </c>
      <c r="HN330">
        <v>25</v>
      </c>
      <c r="HO330">
        <v>420</v>
      </c>
      <c r="HP330">
        <v>21.5</v>
      </c>
      <c r="HQ330">
        <v>103.134</v>
      </c>
      <c r="HR330">
        <v>102.014</v>
      </c>
    </row>
    <row r="331" spans="1:226">
      <c r="A331">
        <v>313</v>
      </c>
      <c r="B331">
        <v>1774683044.6</v>
      </c>
      <c r="C331">
        <v>1298.599999904633</v>
      </c>
      <c r="D331" t="s">
        <v>988</v>
      </c>
      <c r="E331" t="s">
        <v>989</v>
      </c>
      <c r="F331">
        <v>5</v>
      </c>
      <c r="I331">
        <v>1774683041.7</v>
      </c>
      <c r="J331">
        <f>(K331)/1000</f>
        <v>0</v>
      </c>
      <c r="K331">
        <f>IF(BF331, AN331, AH331)</f>
        <v>0</v>
      </c>
      <c r="L331">
        <f>IF(BF331, AI331, AG331)</f>
        <v>0</v>
      </c>
      <c r="M331">
        <f>BH331 - IF(AU331&gt;1, L331*BB331*100.0/(AW331), 0)</f>
        <v>0</v>
      </c>
      <c r="N331">
        <f>((T331-J331/2)*M331-L331)/(T331+J331/2)</f>
        <v>0</v>
      </c>
      <c r="O331">
        <f>N331*(BO331+BP331)/1000.0</f>
        <v>0</v>
      </c>
      <c r="P331">
        <f>(BH331 - IF(AU331&gt;1, L331*BB331*100.0/(AW331), 0))*(BO331+BP331)/1000.0</f>
        <v>0</v>
      </c>
      <c r="Q331">
        <f>2.0/((1/S331-1/R331)+SIGN(S331)*SQRT((1/S331-1/R331)*(1/S331-1/R331) + 4*BC331/((BC331+1)*(BC331+1))*(2*1/S331*1/R331-1/R331*1/R331)))</f>
        <v>0</v>
      </c>
      <c r="R331">
        <f>IF(LEFT(BD331,1)&lt;&gt;"0",IF(LEFT(BD331,1)="1",3.0,BE331),$D$5+$E$5*(BV331*BO331/($K$5*1000))+$F$5*(BV331*BO331/($K$5*1000))*MAX(MIN(BB331,$J$5),$I$5)*MAX(MIN(BB331,$J$5),$I$5)+$G$5*MAX(MIN(BB331,$J$5),$I$5)*(BV331*BO331/($K$5*1000))+$H$5*(BV331*BO331/($K$5*1000))*(BV331*BO331/($K$5*1000)))</f>
        <v>0</v>
      </c>
      <c r="S331">
        <f>J331*(1000-(1000*0.61365*exp(17.502*W331/(240.97+W331))/(BO331+BP331)+BJ331)/2)/(1000*0.61365*exp(17.502*W331/(240.97+W331))/(BO331+BP331)-BJ331)</f>
        <v>0</v>
      </c>
      <c r="T331">
        <f>1/((BC331+1)/(Q331/1.6)+1/(R331/1.37)) + BC331/((BC331+1)/(Q331/1.6) + BC331/(R331/1.37))</f>
        <v>0</v>
      </c>
      <c r="U331">
        <f>(AX331*BA331)</f>
        <v>0</v>
      </c>
      <c r="V331">
        <f>(BQ331+(U331+2*0.95*5.67E-8*(((BQ331+$B$9)+273)^4-(BQ331+273)^4)-44100*J331)/(1.84*29.3*R331+8*0.95*5.67E-8*(BQ331+273)^3))</f>
        <v>0</v>
      </c>
      <c r="W331">
        <f>($C$9*BR331+$D$9*BS331+$E$9*V331)</f>
        <v>0</v>
      </c>
      <c r="X331">
        <f>0.61365*exp(17.502*W331/(240.97+W331))</f>
        <v>0</v>
      </c>
      <c r="Y331">
        <f>(Z331/AA331*100)</f>
        <v>0</v>
      </c>
      <c r="Z331">
        <f>BJ331*(BO331+BP331)/1000</f>
        <v>0</v>
      </c>
      <c r="AA331">
        <f>0.61365*exp(17.502*BQ331/(240.97+BQ331))</f>
        <v>0</v>
      </c>
      <c r="AB331">
        <f>(X331-BJ331*(BO331+BP331)/1000)</f>
        <v>0</v>
      </c>
      <c r="AC331">
        <f>(-J331*44100)</f>
        <v>0</v>
      </c>
      <c r="AD331">
        <f>2*29.3*R331*0.92*(BQ331-W331)</f>
        <v>0</v>
      </c>
      <c r="AE331">
        <f>2*0.95*5.67E-8*(((BQ331+$B$9)+273)^4-(W331+273)^4)</f>
        <v>0</v>
      </c>
      <c r="AF331">
        <f>U331+AE331+AC331+AD331</f>
        <v>0</v>
      </c>
      <c r="AG331">
        <f>BN331*AU331*(BI331-BH331*(1000-AU331*BK331)/(1000-AU331*BJ331))/(100*BB331)</f>
        <v>0</v>
      </c>
      <c r="AH331">
        <f>1000*BN331*AU331*(BJ331-BK331)/(100*BB331*(1000-AU331*BJ331))</f>
        <v>0</v>
      </c>
      <c r="AI331">
        <f>(AJ331 - AK331 - BO331*1E3/(8.314*(BQ331+273.15)) * AM331/BN331 * AL331) * BN331/(100*BB331) * (1000 - BK331)/1000</f>
        <v>0</v>
      </c>
      <c r="AJ331">
        <v>429.2562198528533</v>
      </c>
      <c r="AK331">
        <v>428.8063272727274</v>
      </c>
      <c r="AL331">
        <v>1.282972554532033E-05</v>
      </c>
      <c r="AM331">
        <v>61.35787655002243</v>
      </c>
      <c r="AN331">
        <f>(AP331 - AO331 + BO331*1E3/(8.314*(BQ331+273.15)) * AR331/BN331 * AQ331) * BN331/(100*BB331) * 1000/(1000 - AP331)</f>
        <v>0</v>
      </c>
      <c r="AO331">
        <v>21.5215353472835</v>
      </c>
      <c r="AP331">
        <v>21.49842097902099</v>
      </c>
      <c r="AQ331">
        <v>-1.01831877248342E-08</v>
      </c>
      <c r="AR331">
        <v>91.88205700752289</v>
      </c>
      <c r="AS331">
        <v>0</v>
      </c>
      <c r="AT331">
        <v>0</v>
      </c>
      <c r="AU331">
        <f>IF(AS331*$H$15&gt;=AW331,1.0,(AW331/(AW331-AS331*$H$15)))</f>
        <v>0</v>
      </c>
      <c r="AV331">
        <f>(AU331-1)*100</f>
        <v>0</v>
      </c>
      <c r="AW331">
        <f>MAX(0,($B$15+$C$15*BV331)/(1+$D$15*BV331)*BO331/(BQ331+273)*$E$15)</f>
        <v>0</v>
      </c>
      <c r="AX331">
        <f>$B$13*BW331+$C$13*BX331+$F$13*CI331*(1-CL331)</f>
        <v>0</v>
      </c>
      <c r="AY331">
        <f>AX331*AZ331</f>
        <v>0</v>
      </c>
      <c r="AZ331">
        <f>($B$13*$D$11+$C$13*$D$11+$F$13*((CV331+CN331)/MAX(CV331+CN331+CW331, 0.1)*$I$11+CW331/MAX(CV331+CN331+CW331, 0.1)*$J$11))/($B$13+$C$13+$F$13)</f>
        <v>0</v>
      </c>
      <c r="BA331">
        <f>($B$13*$K$11+$C$13*$K$11+$F$13*((CV331+CN331)/MAX(CV331+CN331+CW331, 0.1)*$P$11+CW331/MAX(CV331+CN331+CW331, 0.1)*$Q$11))/($B$13+$C$13+$F$13)</f>
        <v>0</v>
      </c>
      <c r="BB331">
        <v>6</v>
      </c>
      <c r="BC331">
        <v>0.5</v>
      </c>
      <c r="BD331" t="s">
        <v>358</v>
      </c>
      <c r="BE331">
        <v>2</v>
      </c>
      <c r="BF331" t="b">
        <v>1</v>
      </c>
      <c r="BG331">
        <v>1774683041.7</v>
      </c>
      <c r="BH331">
        <v>419.5711</v>
      </c>
      <c r="BI331">
        <v>420.0075</v>
      </c>
      <c r="BJ331">
        <v>21.49877</v>
      </c>
      <c r="BK331">
        <v>21.52156</v>
      </c>
      <c r="BL331">
        <v>419.9327999999999</v>
      </c>
      <c r="BM331">
        <v>21.20161</v>
      </c>
      <c r="BN331">
        <v>500.0386999999999</v>
      </c>
      <c r="BO331">
        <v>101.0248</v>
      </c>
      <c r="BP331">
        <v>0.10003086</v>
      </c>
      <c r="BQ331">
        <v>26.14869</v>
      </c>
      <c r="BR331">
        <v>26.42623</v>
      </c>
      <c r="BS331">
        <v>999.9</v>
      </c>
      <c r="BT331">
        <v>0</v>
      </c>
      <c r="BU331">
        <v>0</v>
      </c>
      <c r="BV331">
        <v>9994.561000000002</v>
      </c>
      <c r="BW331">
        <v>0</v>
      </c>
      <c r="BX331">
        <v>0.3833920000000001</v>
      </c>
      <c r="BY331">
        <v>-0.4363954</v>
      </c>
      <c r="BZ331">
        <v>428.7897</v>
      </c>
      <c r="CA331">
        <v>429.2455</v>
      </c>
      <c r="CB331">
        <v>-0.02277775</v>
      </c>
      <c r="CC331">
        <v>420.0075</v>
      </c>
      <c r="CD331">
        <v>21.52156</v>
      </c>
      <c r="CE331">
        <v>2.171911</v>
      </c>
      <c r="CF331">
        <v>2.174212</v>
      </c>
      <c r="CG331">
        <v>18.75661</v>
      </c>
      <c r="CH331">
        <v>18.77355</v>
      </c>
      <c r="CI331">
        <v>499.9985</v>
      </c>
      <c r="CJ331">
        <v>0</v>
      </c>
      <c r="CK331">
        <v>1</v>
      </c>
      <c r="CL331">
        <v>0</v>
      </c>
      <c r="CM331">
        <v>2.03396</v>
      </c>
      <c r="CN331">
        <v>0</v>
      </c>
      <c r="CO331">
        <v>27.35078</v>
      </c>
      <c r="CP331">
        <v>2557.825</v>
      </c>
      <c r="CQ331">
        <v>35.9685</v>
      </c>
      <c r="CR331">
        <v>39.56849999999999</v>
      </c>
      <c r="CS331">
        <v>37.7185</v>
      </c>
      <c r="CT331">
        <v>38.2873</v>
      </c>
      <c r="CU331">
        <v>36.7185</v>
      </c>
      <c r="CV331">
        <v>0</v>
      </c>
      <c r="CW331">
        <v>499.997</v>
      </c>
      <c r="CX331">
        <v>0</v>
      </c>
      <c r="CY331">
        <v>1774683042.8</v>
      </c>
      <c r="CZ331">
        <v>0</v>
      </c>
      <c r="DA331">
        <v>1774666326.5</v>
      </c>
      <c r="DB331" t="s">
        <v>359</v>
      </c>
      <c r="DC331">
        <v>1774666322</v>
      </c>
      <c r="DD331">
        <v>1774666326.5</v>
      </c>
      <c r="DE331">
        <v>2</v>
      </c>
      <c r="DF331">
        <v>0.343</v>
      </c>
      <c r="DG331">
        <v>-0.026</v>
      </c>
      <c r="DH331">
        <v>-0.36</v>
      </c>
      <c r="DI331">
        <v>0.298</v>
      </c>
      <c r="DJ331">
        <v>420</v>
      </c>
      <c r="DK331">
        <v>22</v>
      </c>
      <c r="DL331">
        <v>0.17</v>
      </c>
      <c r="DM331">
        <v>0.02</v>
      </c>
      <c r="DN331">
        <v>-0.3913358048780488</v>
      </c>
      <c r="DO331">
        <v>-0.2440417421602791</v>
      </c>
      <c r="DP331">
        <v>0.03978773125721136</v>
      </c>
      <c r="DQ331">
        <v>0</v>
      </c>
      <c r="DR331">
        <v>-0.02426551951219513</v>
      </c>
      <c r="DS331">
        <v>0.004186204181184723</v>
      </c>
      <c r="DT331">
        <v>0.001384215782068168</v>
      </c>
      <c r="DU331">
        <v>1</v>
      </c>
      <c r="DV331">
        <v>1</v>
      </c>
      <c r="DW331">
        <v>2</v>
      </c>
      <c r="DX331" t="s">
        <v>367</v>
      </c>
      <c r="DY331">
        <v>3.1304</v>
      </c>
      <c r="DZ331">
        <v>2.80637</v>
      </c>
      <c r="EA331">
        <v>0.0997441</v>
      </c>
      <c r="EB331">
        <v>0.0994691</v>
      </c>
      <c r="EC331">
        <v>0.105834</v>
      </c>
      <c r="ED331">
        <v>0.105603</v>
      </c>
      <c r="EE331">
        <v>21147.1</v>
      </c>
      <c r="EF331">
        <v>27417.1</v>
      </c>
      <c r="EG331">
        <v>26444.9</v>
      </c>
      <c r="EH331">
        <v>32998.2</v>
      </c>
      <c r="EI331">
        <v>34927.1</v>
      </c>
      <c r="EJ331">
        <v>40307.7</v>
      </c>
      <c r="EK331">
        <v>41092.3</v>
      </c>
      <c r="EL331">
        <v>46057.6</v>
      </c>
      <c r="EM331">
        <v>2.0347</v>
      </c>
      <c r="EN331">
        <v>2</v>
      </c>
      <c r="EO331">
        <v>0.07550419999999999</v>
      </c>
      <c r="EP331">
        <v>0</v>
      </c>
      <c r="EQ331">
        <v>25.187</v>
      </c>
      <c r="ER331">
        <v>999.9</v>
      </c>
      <c r="ES331">
        <v>67.40000000000001</v>
      </c>
      <c r="ET331">
        <v>27.4</v>
      </c>
      <c r="EU331">
        <v>24.444</v>
      </c>
      <c r="EV331">
        <v>60.9408</v>
      </c>
      <c r="EW331">
        <v>31.7348</v>
      </c>
      <c r="EX331">
        <v>1</v>
      </c>
      <c r="EY331">
        <v>0.294705</v>
      </c>
      <c r="EZ331">
        <v>0.287949</v>
      </c>
      <c r="FA331">
        <v>20.2876</v>
      </c>
      <c r="FB331">
        <v>5.19228</v>
      </c>
      <c r="FC331">
        <v>11.9441</v>
      </c>
      <c r="FD331">
        <v>4.9557</v>
      </c>
      <c r="FE331">
        <v>3.285</v>
      </c>
      <c r="FF331">
        <v>9999</v>
      </c>
      <c r="FG331">
        <v>9999</v>
      </c>
      <c r="FH331">
        <v>9999</v>
      </c>
      <c r="FI331">
        <v>999.9</v>
      </c>
      <c r="FJ331">
        <v>1.86127</v>
      </c>
      <c r="FK331">
        <v>1.86264</v>
      </c>
      <c r="FL331">
        <v>1.86005</v>
      </c>
      <c r="FM331">
        <v>1.85837</v>
      </c>
      <c r="FN331">
        <v>1.86217</v>
      </c>
      <c r="FO331">
        <v>1.8589</v>
      </c>
      <c r="FP331">
        <v>1.85791</v>
      </c>
      <c r="FQ331">
        <v>1.86081</v>
      </c>
      <c r="FR331">
        <v>0</v>
      </c>
      <c r="FS331">
        <v>0</v>
      </c>
      <c r="FT331">
        <v>0</v>
      </c>
      <c r="FU331">
        <v>4.5</v>
      </c>
      <c r="FV331" t="s">
        <v>361</v>
      </c>
      <c r="FW331" t="s">
        <v>362</v>
      </c>
      <c r="FX331" t="s">
        <v>363</v>
      </c>
      <c r="FY331" t="s">
        <v>364</v>
      </c>
      <c r="FZ331" t="s">
        <v>364</v>
      </c>
      <c r="GA331" t="s">
        <v>363</v>
      </c>
      <c r="GB331">
        <v>0</v>
      </c>
      <c r="GC331">
        <v>100</v>
      </c>
      <c r="GD331">
        <v>100</v>
      </c>
      <c r="GE331">
        <v>-0.362</v>
      </c>
      <c r="GF331">
        <v>0.2971</v>
      </c>
      <c r="GG331">
        <v>-1.589593225013521</v>
      </c>
      <c r="GH331">
        <v>0.00192992804097616</v>
      </c>
      <c r="GI331">
        <v>3.244687122451424E-06</v>
      </c>
      <c r="GJ331">
        <v>-2.087531120305573E-09</v>
      </c>
      <c r="GK331">
        <v>0.05776174702018427</v>
      </c>
      <c r="GL331">
        <v>0.005089068596103195</v>
      </c>
      <c r="GM331">
        <v>0.0003257216593697226</v>
      </c>
      <c r="GN331">
        <v>-1.562898368296355E-06</v>
      </c>
      <c r="GO331">
        <v>0</v>
      </c>
      <c r="GP331">
        <v>1257</v>
      </c>
      <c r="GQ331">
        <v>1</v>
      </c>
      <c r="GR331">
        <v>31</v>
      </c>
      <c r="GS331">
        <v>278.7</v>
      </c>
      <c r="GT331">
        <v>278.6</v>
      </c>
      <c r="GU331">
        <v>1.07788</v>
      </c>
      <c r="GV331">
        <v>2.38403</v>
      </c>
      <c r="GW331">
        <v>1.44775</v>
      </c>
      <c r="GX331">
        <v>2.20337</v>
      </c>
      <c r="GY331">
        <v>1.44653</v>
      </c>
      <c r="GZ331">
        <v>2.35352</v>
      </c>
      <c r="HA331">
        <v>33.2216</v>
      </c>
      <c r="HB331">
        <v>14.6661</v>
      </c>
      <c r="HC331">
        <v>18</v>
      </c>
      <c r="HD331">
        <v>532.029</v>
      </c>
      <c r="HE331">
        <v>523.04</v>
      </c>
      <c r="HF331">
        <v>24.9997</v>
      </c>
      <c r="HG331">
        <v>30.7546</v>
      </c>
      <c r="HH331">
        <v>30</v>
      </c>
      <c r="HI331">
        <v>31.1241</v>
      </c>
      <c r="HJ331">
        <v>31.1312</v>
      </c>
      <c r="HK331">
        <v>21.5569</v>
      </c>
      <c r="HL331">
        <v>20.3331</v>
      </c>
      <c r="HM331">
        <v>100</v>
      </c>
      <c r="HN331">
        <v>25</v>
      </c>
      <c r="HO331">
        <v>420</v>
      </c>
      <c r="HP331">
        <v>21.5</v>
      </c>
      <c r="HQ331">
        <v>103.134</v>
      </c>
      <c r="HR331">
        <v>102.015</v>
      </c>
    </row>
    <row r="332" spans="1:226">
      <c r="A332">
        <v>314</v>
      </c>
      <c r="B332">
        <v>1774683048.6</v>
      </c>
      <c r="C332">
        <v>1302.599999904633</v>
      </c>
      <c r="D332" t="s">
        <v>990</v>
      </c>
      <c r="E332" t="s">
        <v>991</v>
      </c>
      <c r="F332">
        <v>5</v>
      </c>
      <c r="I332">
        <v>1774683045.7</v>
      </c>
      <c r="J332">
        <f>(K332)/1000</f>
        <v>0</v>
      </c>
      <c r="K332">
        <f>IF(BF332, AN332, AH332)</f>
        <v>0</v>
      </c>
      <c r="L332">
        <f>IF(BF332, AI332, AG332)</f>
        <v>0</v>
      </c>
      <c r="M332">
        <f>BH332 - IF(AU332&gt;1, L332*BB332*100.0/(AW332), 0)</f>
        <v>0</v>
      </c>
      <c r="N332">
        <f>((T332-J332/2)*M332-L332)/(T332+J332/2)</f>
        <v>0</v>
      </c>
      <c r="O332">
        <f>N332*(BO332+BP332)/1000.0</f>
        <v>0</v>
      </c>
      <c r="P332">
        <f>(BH332 - IF(AU332&gt;1, L332*BB332*100.0/(AW332), 0))*(BO332+BP332)/1000.0</f>
        <v>0</v>
      </c>
      <c r="Q332">
        <f>2.0/((1/S332-1/R332)+SIGN(S332)*SQRT((1/S332-1/R332)*(1/S332-1/R332) + 4*BC332/((BC332+1)*(BC332+1))*(2*1/S332*1/R332-1/R332*1/R332)))</f>
        <v>0</v>
      </c>
      <c r="R332">
        <f>IF(LEFT(BD332,1)&lt;&gt;"0",IF(LEFT(BD332,1)="1",3.0,BE332),$D$5+$E$5*(BV332*BO332/($K$5*1000))+$F$5*(BV332*BO332/($K$5*1000))*MAX(MIN(BB332,$J$5),$I$5)*MAX(MIN(BB332,$J$5),$I$5)+$G$5*MAX(MIN(BB332,$J$5),$I$5)*(BV332*BO332/($K$5*1000))+$H$5*(BV332*BO332/($K$5*1000))*(BV332*BO332/($K$5*1000)))</f>
        <v>0</v>
      </c>
      <c r="S332">
        <f>J332*(1000-(1000*0.61365*exp(17.502*W332/(240.97+W332))/(BO332+BP332)+BJ332)/2)/(1000*0.61365*exp(17.502*W332/(240.97+W332))/(BO332+BP332)-BJ332)</f>
        <v>0</v>
      </c>
      <c r="T332">
        <f>1/((BC332+1)/(Q332/1.6)+1/(R332/1.37)) + BC332/((BC332+1)/(Q332/1.6) + BC332/(R332/1.37))</f>
        <v>0</v>
      </c>
      <c r="U332">
        <f>(AX332*BA332)</f>
        <v>0</v>
      </c>
      <c r="V332">
        <f>(BQ332+(U332+2*0.95*5.67E-8*(((BQ332+$B$9)+273)^4-(BQ332+273)^4)-44100*J332)/(1.84*29.3*R332+8*0.95*5.67E-8*(BQ332+273)^3))</f>
        <v>0</v>
      </c>
      <c r="W332">
        <f>($C$9*BR332+$D$9*BS332+$E$9*V332)</f>
        <v>0</v>
      </c>
      <c r="X332">
        <f>0.61365*exp(17.502*W332/(240.97+W332))</f>
        <v>0</v>
      </c>
      <c r="Y332">
        <f>(Z332/AA332*100)</f>
        <v>0</v>
      </c>
      <c r="Z332">
        <f>BJ332*(BO332+BP332)/1000</f>
        <v>0</v>
      </c>
      <c r="AA332">
        <f>0.61365*exp(17.502*BQ332/(240.97+BQ332))</f>
        <v>0</v>
      </c>
      <c r="AB332">
        <f>(X332-BJ332*(BO332+BP332)/1000)</f>
        <v>0</v>
      </c>
      <c r="AC332">
        <f>(-J332*44100)</f>
        <v>0</v>
      </c>
      <c r="AD332">
        <f>2*29.3*R332*0.92*(BQ332-W332)</f>
        <v>0</v>
      </c>
      <c r="AE332">
        <f>2*0.95*5.67E-8*(((BQ332+$B$9)+273)^4-(W332+273)^4)</f>
        <v>0</v>
      </c>
      <c r="AF332">
        <f>U332+AE332+AC332+AD332</f>
        <v>0</v>
      </c>
      <c r="AG332">
        <f>BN332*AU332*(BI332-BH332*(1000-AU332*BK332)/(1000-AU332*BJ332))/(100*BB332)</f>
        <v>0</v>
      </c>
      <c r="AH332">
        <f>1000*BN332*AU332*(BJ332-BK332)/(100*BB332*(1000-AU332*BJ332))</f>
        <v>0</v>
      </c>
      <c r="AI332">
        <f>(AJ332 - AK332 - BO332*1E3/(8.314*(BQ332+273.15)) * AM332/BN332 * AL332) * BN332/(100*BB332) * (1000 - BK332)/1000</f>
        <v>0</v>
      </c>
      <c r="AJ332">
        <v>429.2557172470637</v>
      </c>
      <c r="AK332">
        <v>428.795206060606</v>
      </c>
      <c r="AL332">
        <v>-3.81192517940477E-06</v>
      </c>
      <c r="AM332">
        <v>61.35787655002243</v>
      </c>
      <c r="AN332">
        <f>(AP332 - AO332 + BO332*1E3/(8.314*(BQ332+273.15)) * AR332/BN332 * AQ332) * BN332/(100*BB332) * 1000/(1000 - AP332)</f>
        <v>0</v>
      </c>
      <c r="AO332">
        <v>21.52151703158717</v>
      </c>
      <c r="AP332">
        <v>21.49732657342658</v>
      </c>
      <c r="AQ332">
        <v>5.65100678671458E-07</v>
      </c>
      <c r="AR332">
        <v>91.88205700752289</v>
      </c>
      <c r="AS332">
        <v>0</v>
      </c>
      <c r="AT332">
        <v>0</v>
      </c>
      <c r="AU332">
        <f>IF(AS332*$H$15&gt;=AW332,1.0,(AW332/(AW332-AS332*$H$15)))</f>
        <v>0</v>
      </c>
      <c r="AV332">
        <f>(AU332-1)*100</f>
        <v>0</v>
      </c>
      <c r="AW332">
        <f>MAX(0,($B$15+$C$15*BV332)/(1+$D$15*BV332)*BO332/(BQ332+273)*$E$15)</f>
        <v>0</v>
      </c>
      <c r="AX332">
        <f>$B$13*BW332+$C$13*BX332+$F$13*CI332*(1-CL332)</f>
        <v>0</v>
      </c>
      <c r="AY332">
        <f>AX332*AZ332</f>
        <v>0</v>
      </c>
      <c r="AZ332">
        <f>($B$13*$D$11+$C$13*$D$11+$F$13*((CV332+CN332)/MAX(CV332+CN332+CW332, 0.1)*$I$11+CW332/MAX(CV332+CN332+CW332, 0.1)*$J$11))/($B$13+$C$13+$F$13)</f>
        <v>0</v>
      </c>
      <c r="BA332">
        <f>($B$13*$K$11+$C$13*$K$11+$F$13*((CV332+CN332)/MAX(CV332+CN332+CW332, 0.1)*$P$11+CW332/MAX(CV332+CN332+CW332, 0.1)*$Q$11))/($B$13+$C$13+$F$13)</f>
        <v>0</v>
      </c>
      <c r="BB332">
        <v>6</v>
      </c>
      <c r="BC332">
        <v>0.5</v>
      </c>
      <c r="BD332" t="s">
        <v>358</v>
      </c>
      <c r="BE332">
        <v>2</v>
      </c>
      <c r="BF332" t="b">
        <v>1</v>
      </c>
      <c r="BG332">
        <v>1774683045.7</v>
      </c>
      <c r="BH332">
        <v>419.5829</v>
      </c>
      <c r="BI332">
        <v>420.0242</v>
      </c>
      <c r="BJ332">
        <v>21.49821</v>
      </c>
      <c r="BK332">
        <v>21.52131</v>
      </c>
      <c r="BL332">
        <v>419.9444999999999</v>
      </c>
      <c r="BM332">
        <v>21.20105</v>
      </c>
      <c r="BN332">
        <v>499.99</v>
      </c>
      <c r="BO332">
        <v>101.0253</v>
      </c>
      <c r="BP332">
        <v>0.09989673000000002</v>
      </c>
      <c r="BQ332">
        <v>26.14427</v>
      </c>
      <c r="BR332">
        <v>26.42457</v>
      </c>
      <c r="BS332">
        <v>999.9</v>
      </c>
      <c r="BT332">
        <v>0</v>
      </c>
      <c r="BU332">
        <v>0</v>
      </c>
      <c r="BV332">
        <v>10005.316</v>
      </c>
      <c r="BW332">
        <v>0</v>
      </c>
      <c r="BX332">
        <v>0.3833920000000001</v>
      </c>
      <c r="BY332">
        <v>-0.441321</v>
      </c>
      <c r="BZ332">
        <v>428.8014999999999</v>
      </c>
      <c r="CA332">
        <v>429.2626</v>
      </c>
      <c r="CB332">
        <v>-0.02308215</v>
      </c>
      <c r="CC332">
        <v>420.0242</v>
      </c>
      <c r="CD332">
        <v>21.52131</v>
      </c>
      <c r="CE332">
        <v>2.171867</v>
      </c>
      <c r="CF332">
        <v>2.174198</v>
      </c>
      <c r="CG332">
        <v>18.75628</v>
      </c>
      <c r="CH332">
        <v>18.77347</v>
      </c>
      <c r="CI332">
        <v>499.9981</v>
      </c>
      <c r="CJ332">
        <v>0</v>
      </c>
      <c r="CK332">
        <v>1</v>
      </c>
      <c r="CL332">
        <v>0</v>
      </c>
      <c r="CM332">
        <v>1.77363</v>
      </c>
      <c r="CN332">
        <v>0</v>
      </c>
      <c r="CO332">
        <v>27.19844</v>
      </c>
      <c r="CP332">
        <v>2557.821</v>
      </c>
      <c r="CQ332">
        <v>36</v>
      </c>
      <c r="CR332">
        <v>39.6747</v>
      </c>
      <c r="CS332">
        <v>37.76860000000001</v>
      </c>
      <c r="CT332">
        <v>38.38100000000001</v>
      </c>
      <c r="CU332">
        <v>36.781</v>
      </c>
      <c r="CV332">
        <v>0</v>
      </c>
      <c r="CW332">
        <v>499.998</v>
      </c>
      <c r="CX332">
        <v>0</v>
      </c>
      <c r="CY332">
        <v>1774683047</v>
      </c>
      <c r="CZ332">
        <v>0</v>
      </c>
      <c r="DA332">
        <v>1774666326.5</v>
      </c>
      <c r="DB332" t="s">
        <v>359</v>
      </c>
      <c r="DC332">
        <v>1774666322</v>
      </c>
      <c r="DD332">
        <v>1774666326.5</v>
      </c>
      <c r="DE332">
        <v>2</v>
      </c>
      <c r="DF332">
        <v>0.343</v>
      </c>
      <c r="DG332">
        <v>-0.026</v>
      </c>
      <c r="DH332">
        <v>-0.36</v>
      </c>
      <c r="DI332">
        <v>0.298</v>
      </c>
      <c r="DJ332">
        <v>420</v>
      </c>
      <c r="DK332">
        <v>22</v>
      </c>
      <c r="DL332">
        <v>0.17</v>
      </c>
      <c r="DM332">
        <v>0.02</v>
      </c>
      <c r="DN332">
        <v>-0.409274243902439</v>
      </c>
      <c r="DO332">
        <v>-0.1808910313588852</v>
      </c>
      <c r="DP332">
        <v>0.03582807137671044</v>
      </c>
      <c r="DQ332">
        <v>0</v>
      </c>
      <c r="DR332">
        <v>-0.02407571463414634</v>
      </c>
      <c r="DS332">
        <v>0.008151223693379795</v>
      </c>
      <c r="DT332">
        <v>0.001447992324727161</v>
      </c>
      <c r="DU332">
        <v>1</v>
      </c>
      <c r="DV332">
        <v>1</v>
      </c>
      <c r="DW332">
        <v>2</v>
      </c>
      <c r="DX332" t="s">
        <v>367</v>
      </c>
      <c r="DY332">
        <v>3.1305</v>
      </c>
      <c r="DZ332">
        <v>2.80648</v>
      </c>
      <c r="EA332">
        <v>0.0997412</v>
      </c>
      <c r="EB332">
        <v>0.0994655</v>
      </c>
      <c r="EC332">
        <v>0.105828</v>
      </c>
      <c r="ED332">
        <v>0.105597</v>
      </c>
      <c r="EE332">
        <v>21147.1</v>
      </c>
      <c r="EF332">
        <v>27417.1</v>
      </c>
      <c r="EG332">
        <v>26444.8</v>
      </c>
      <c r="EH332">
        <v>32998.1</v>
      </c>
      <c r="EI332">
        <v>34927.3</v>
      </c>
      <c r="EJ332">
        <v>40307.6</v>
      </c>
      <c r="EK332">
        <v>41092.2</v>
      </c>
      <c r="EL332">
        <v>46057.1</v>
      </c>
      <c r="EM332">
        <v>2.0348</v>
      </c>
      <c r="EN332">
        <v>1.99958</v>
      </c>
      <c r="EO332">
        <v>0.0758171</v>
      </c>
      <c r="EP332">
        <v>0</v>
      </c>
      <c r="EQ332">
        <v>25.1815</v>
      </c>
      <c r="ER332">
        <v>999.9</v>
      </c>
      <c r="ES332">
        <v>67.40000000000001</v>
      </c>
      <c r="ET332">
        <v>27.4</v>
      </c>
      <c r="EU332">
        <v>24.4442</v>
      </c>
      <c r="EV332">
        <v>60.8408</v>
      </c>
      <c r="EW332">
        <v>31.6346</v>
      </c>
      <c r="EX332">
        <v>1</v>
      </c>
      <c r="EY332">
        <v>0.294764</v>
      </c>
      <c r="EZ332">
        <v>0.287326</v>
      </c>
      <c r="FA332">
        <v>20.2876</v>
      </c>
      <c r="FB332">
        <v>5.19138</v>
      </c>
      <c r="FC332">
        <v>11.9441</v>
      </c>
      <c r="FD332">
        <v>4.9557</v>
      </c>
      <c r="FE332">
        <v>3.285</v>
      </c>
      <c r="FF332">
        <v>9999</v>
      </c>
      <c r="FG332">
        <v>9999</v>
      </c>
      <c r="FH332">
        <v>9999</v>
      </c>
      <c r="FI332">
        <v>999.9</v>
      </c>
      <c r="FJ332">
        <v>1.86127</v>
      </c>
      <c r="FK332">
        <v>1.86264</v>
      </c>
      <c r="FL332">
        <v>1.86005</v>
      </c>
      <c r="FM332">
        <v>1.85837</v>
      </c>
      <c r="FN332">
        <v>1.86218</v>
      </c>
      <c r="FO332">
        <v>1.8589</v>
      </c>
      <c r="FP332">
        <v>1.85791</v>
      </c>
      <c r="FQ332">
        <v>1.86081</v>
      </c>
      <c r="FR332">
        <v>0</v>
      </c>
      <c r="FS332">
        <v>0</v>
      </c>
      <c r="FT332">
        <v>0</v>
      </c>
      <c r="FU332">
        <v>4.5</v>
      </c>
      <c r="FV332" t="s">
        <v>361</v>
      </c>
      <c r="FW332" t="s">
        <v>362</v>
      </c>
      <c r="FX332" t="s">
        <v>363</v>
      </c>
      <c r="FY332" t="s">
        <v>364</v>
      </c>
      <c r="FZ332" t="s">
        <v>364</v>
      </c>
      <c r="GA332" t="s">
        <v>363</v>
      </c>
      <c r="GB332">
        <v>0</v>
      </c>
      <c r="GC332">
        <v>100</v>
      </c>
      <c r="GD332">
        <v>100</v>
      </c>
      <c r="GE332">
        <v>-0.362</v>
      </c>
      <c r="GF332">
        <v>0.2971</v>
      </c>
      <c r="GG332">
        <v>-1.589593225013521</v>
      </c>
      <c r="GH332">
        <v>0.00192992804097616</v>
      </c>
      <c r="GI332">
        <v>3.244687122451424E-06</v>
      </c>
      <c r="GJ332">
        <v>-2.087531120305573E-09</v>
      </c>
      <c r="GK332">
        <v>0.05776174702018427</v>
      </c>
      <c r="GL332">
        <v>0.005089068596103195</v>
      </c>
      <c r="GM332">
        <v>0.0003257216593697226</v>
      </c>
      <c r="GN332">
        <v>-1.562898368296355E-06</v>
      </c>
      <c r="GO332">
        <v>0</v>
      </c>
      <c r="GP332">
        <v>1257</v>
      </c>
      <c r="GQ332">
        <v>1</v>
      </c>
      <c r="GR332">
        <v>31</v>
      </c>
      <c r="GS332">
        <v>278.8</v>
      </c>
      <c r="GT332">
        <v>278.7</v>
      </c>
      <c r="GU332">
        <v>1.07666</v>
      </c>
      <c r="GV332">
        <v>2.38647</v>
      </c>
      <c r="GW332">
        <v>1.44775</v>
      </c>
      <c r="GX332">
        <v>2.20337</v>
      </c>
      <c r="GY332">
        <v>1.44653</v>
      </c>
      <c r="GZ332">
        <v>2.34619</v>
      </c>
      <c r="HA332">
        <v>33.2216</v>
      </c>
      <c r="HB332">
        <v>14.6661</v>
      </c>
      <c r="HC332">
        <v>18</v>
      </c>
      <c r="HD332">
        <v>532.093</v>
      </c>
      <c r="HE332">
        <v>522.759</v>
      </c>
      <c r="HF332">
        <v>24.9997</v>
      </c>
      <c r="HG332">
        <v>30.7546</v>
      </c>
      <c r="HH332">
        <v>30.0001</v>
      </c>
      <c r="HI332">
        <v>31.1241</v>
      </c>
      <c r="HJ332">
        <v>31.1321</v>
      </c>
      <c r="HK332">
        <v>21.5557</v>
      </c>
      <c r="HL332">
        <v>20.3331</v>
      </c>
      <c r="HM332">
        <v>100</v>
      </c>
      <c r="HN332">
        <v>25</v>
      </c>
      <c r="HO332">
        <v>420</v>
      </c>
      <c r="HP332">
        <v>21.5</v>
      </c>
      <c r="HQ332">
        <v>103.134</v>
      </c>
      <c r="HR332">
        <v>102.015</v>
      </c>
    </row>
    <row r="333" spans="1:226">
      <c r="A333">
        <v>315</v>
      </c>
      <c r="B333">
        <v>1774683052.6</v>
      </c>
      <c r="C333">
        <v>1306.599999904633</v>
      </c>
      <c r="D333" t="s">
        <v>992</v>
      </c>
      <c r="E333" t="s">
        <v>993</v>
      </c>
      <c r="F333">
        <v>5</v>
      </c>
      <c r="I333">
        <v>1774683049.7</v>
      </c>
      <c r="J333">
        <f>(K333)/1000</f>
        <v>0</v>
      </c>
      <c r="K333">
        <f>IF(BF333, AN333, AH333)</f>
        <v>0</v>
      </c>
      <c r="L333">
        <f>IF(BF333, AI333, AG333)</f>
        <v>0</v>
      </c>
      <c r="M333">
        <f>BH333 - IF(AU333&gt;1, L333*BB333*100.0/(AW333), 0)</f>
        <v>0</v>
      </c>
      <c r="N333">
        <f>((T333-J333/2)*M333-L333)/(T333+J333/2)</f>
        <v>0</v>
      </c>
      <c r="O333">
        <f>N333*(BO333+BP333)/1000.0</f>
        <v>0</v>
      </c>
      <c r="P333">
        <f>(BH333 - IF(AU333&gt;1, L333*BB333*100.0/(AW333), 0))*(BO333+BP333)/1000.0</f>
        <v>0</v>
      </c>
      <c r="Q333">
        <f>2.0/((1/S333-1/R333)+SIGN(S333)*SQRT((1/S333-1/R333)*(1/S333-1/R333) + 4*BC333/((BC333+1)*(BC333+1))*(2*1/S333*1/R333-1/R333*1/R333)))</f>
        <v>0</v>
      </c>
      <c r="R333">
        <f>IF(LEFT(BD333,1)&lt;&gt;"0",IF(LEFT(BD333,1)="1",3.0,BE333),$D$5+$E$5*(BV333*BO333/($K$5*1000))+$F$5*(BV333*BO333/($K$5*1000))*MAX(MIN(BB333,$J$5),$I$5)*MAX(MIN(BB333,$J$5),$I$5)+$G$5*MAX(MIN(BB333,$J$5),$I$5)*(BV333*BO333/($K$5*1000))+$H$5*(BV333*BO333/($K$5*1000))*(BV333*BO333/($K$5*1000)))</f>
        <v>0</v>
      </c>
      <c r="S333">
        <f>J333*(1000-(1000*0.61365*exp(17.502*W333/(240.97+W333))/(BO333+BP333)+BJ333)/2)/(1000*0.61365*exp(17.502*W333/(240.97+W333))/(BO333+BP333)-BJ333)</f>
        <v>0</v>
      </c>
      <c r="T333">
        <f>1/((BC333+1)/(Q333/1.6)+1/(R333/1.37)) + BC333/((BC333+1)/(Q333/1.6) + BC333/(R333/1.37))</f>
        <v>0</v>
      </c>
      <c r="U333">
        <f>(AX333*BA333)</f>
        <v>0</v>
      </c>
      <c r="V333">
        <f>(BQ333+(U333+2*0.95*5.67E-8*(((BQ333+$B$9)+273)^4-(BQ333+273)^4)-44100*J333)/(1.84*29.3*R333+8*0.95*5.67E-8*(BQ333+273)^3))</f>
        <v>0</v>
      </c>
      <c r="W333">
        <f>($C$9*BR333+$D$9*BS333+$E$9*V333)</f>
        <v>0</v>
      </c>
      <c r="X333">
        <f>0.61365*exp(17.502*W333/(240.97+W333))</f>
        <v>0</v>
      </c>
      <c r="Y333">
        <f>(Z333/AA333*100)</f>
        <v>0</v>
      </c>
      <c r="Z333">
        <f>BJ333*(BO333+BP333)/1000</f>
        <v>0</v>
      </c>
      <c r="AA333">
        <f>0.61365*exp(17.502*BQ333/(240.97+BQ333))</f>
        <v>0</v>
      </c>
      <c r="AB333">
        <f>(X333-BJ333*(BO333+BP333)/1000)</f>
        <v>0</v>
      </c>
      <c r="AC333">
        <f>(-J333*44100)</f>
        <v>0</v>
      </c>
      <c r="AD333">
        <f>2*29.3*R333*0.92*(BQ333-W333)</f>
        <v>0</v>
      </c>
      <c r="AE333">
        <f>2*0.95*5.67E-8*(((BQ333+$B$9)+273)^4-(W333+273)^4)</f>
        <v>0</v>
      </c>
      <c r="AF333">
        <f>U333+AE333+AC333+AD333</f>
        <v>0</v>
      </c>
      <c r="AG333">
        <f>BN333*AU333*(BI333-BH333*(1000-AU333*BK333)/(1000-AU333*BJ333))/(100*BB333)</f>
        <v>0</v>
      </c>
      <c r="AH333">
        <f>1000*BN333*AU333*(BJ333-BK333)/(100*BB333*(1000-AU333*BJ333))</f>
        <v>0</v>
      </c>
      <c r="AI333">
        <f>(AJ333 - AK333 - BO333*1E3/(8.314*(BQ333+273.15)) * AM333/BN333 * AL333) * BN333/(100*BB333) * (1000 - BK333)/1000</f>
        <v>0</v>
      </c>
      <c r="AJ333">
        <v>429.2652774602814</v>
      </c>
      <c r="AK333">
        <v>428.7918727272725</v>
      </c>
      <c r="AL333">
        <v>-1.6316803010709E-06</v>
      </c>
      <c r="AM333">
        <v>61.35787655002243</v>
      </c>
      <c r="AN333">
        <f>(AP333 - AO333 + BO333*1E3/(8.314*(BQ333+273.15)) * AR333/BN333 * AQ333) * BN333/(100*BB333) * 1000/(1000 - AP333)</f>
        <v>0</v>
      </c>
      <c r="AO333">
        <v>21.51994027393476</v>
      </c>
      <c r="AP333">
        <v>21.49850769230771</v>
      </c>
      <c r="AQ333">
        <v>-1.154073789538803E-06</v>
      </c>
      <c r="AR333">
        <v>91.88205700752289</v>
      </c>
      <c r="AS333">
        <v>0</v>
      </c>
      <c r="AT333">
        <v>0</v>
      </c>
      <c r="AU333">
        <f>IF(AS333*$H$15&gt;=AW333,1.0,(AW333/(AW333-AS333*$H$15)))</f>
        <v>0</v>
      </c>
      <c r="AV333">
        <f>(AU333-1)*100</f>
        <v>0</v>
      </c>
      <c r="AW333">
        <f>MAX(0,($B$15+$C$15*BV333)/(1+$D$15*BV333)*BO333/(BQ333+273)*$E$15)</f>
        <v>0</v>
      </c>
      <c r="AX333">
        <f>$B$13*BW333+$C$13*BX333+$F$13*CI333*(1-CL333)</f>
        <v>0</v>
      </c>
      <c r="AY333">
        <f>AX333*AZ333</f>
        <v>0</v>
      </c>
      <c r="AZ333">
        <f>($B$13*$D$11+$C$13*$D$11+$F$13*((CV333+CN333)/MAX(CV333+CN333+CW333, 0.1)*$I$11+CW333/MAX(CV333+CN333+CW333, 0.1)*$J$11))/($B$13+$C$13+$F$13)</f>
        <v>0</v>
      </c>
      <c r="BA333">
        <f>($B$13*$K$11+$C$13*$K$11+$F$13*((CV333+CN333)/MAX(CV333+CN333+CW333, 0.1)*$P$11+CW333/MAX(CV333+CN333+CW333, 0.1)*$Q$11))/($B$13+$C$13+$F$13)</f>
        <v>0</v>
      </c>
      <c r="BB333">
        <v>6</v>
      </c>
      <c r="BC333">
        <v>0.5</v>
      </c>
      <c r="BD333" t="s">
        <v>358</v>
      </c>
      <c r="BE333">
        <v>2</v>
      </c>
      <c r="BF333" t="b">
        <v>1</v>
      </c>
      <c r="BG333">
        <v>1774683049.7</v>
      </c>
      <c r="BH333">
        <v>419.58</v>
      </c>
      <c r="BI333">
        <v>420.018</v>
      </c>
      <c r="BJ333">
        <v>21.49758</v>
      </c>
      <c r="BK333">
        <v>21.52045</v>
      </c>
      <c r="BL333">
        <v>419.9414</v>
      </c>
      <c r="BM333">
        <v>21.20043</v>
      </c>
      <c r="BN333">
        <v>500.017</v>
      </c>
      <c r="BO333">
        <v>101.026</v>
      </c>
      <c r="BP333">
        <v>0.10005276</v>
      </c>
      <c r="BQ333">
        <v>26.14253</v>
      </c>
      <c r="BR333">
        <v>26.4205</v>
      </c>
      <c r="BS333">
        <v>999.9</v>
      </c>
      <c r="BT333">
        <v>0</v>
      </c>
      <c r="BU333">
        <v>0</v>
      </c>
      <c r="BV333">
        <v>9995.252</v>
      </c>
      <c r="BW333">
        <v>0</v>
      </c>
      <c r="BX333">
        <v>0.3833920000000001</v>
      </c>
      <c r="BY333">
        <v>-0.4380097999999999</v>
      </c>
      <c r="BZ333">
        <v>428.7981</v>
      </c>
      <c r="CA333">
        <v>429.2558</v>
      </c>
      <c r="CB333">
        <v>-0.02287445</v>
      </c>
      <c r="CC333">
        <v>420.018</v>
      </c>
      <c r="CD333">
        <v>21.52045</v>
      </c>
      <c r="CE333">
        <v>2.171816</v>
      </c>
      <c r="CF333">
        <v>2.174125</v>
      </c>
      <c r="CG333">
        <v>18.7559</v>
      </c>
      <c r="CH333">
        <v>18.77294</v>
      </c>
      <c r="CI333">
        <v>499.9949</v>
      </c>
      <c r="CJ333">
        <v>0</v>
      </c>
      <c r="CK333">
        <v>1</v>
      </c>
      <c r="CL333">
        <v>0</v>
      </c>
      <c r="CM333">
        <v>1.7503</v>
      </c>
      <c r="CN333">
        <v>0</v>
      </c>
      <c r="CO333">
        <v>27.47483</v>
      </c>
      <c r="CP333">
        <v>2557.807</v>
      </c>
      <c r="CQ333">
        <v>36.01860000000001</v>
      </c>
      <c r="CR333">
        <v>39.75600000000001</v>
      </c>
      <c r="CS333">
        <v>37.8309</v>
      </c>
      <c r="CT333">
        <v>38.4997</v>
      </c>
      <c r="CU333">
        <v>36.812</v>
      </c>
      <c r="CV333">
        <v>0</v>
      </c>
      <c r="CW333">
        <v>499.994</v>
      </c>
      <c r="CX333">
        <v>0</v>
      </c>
      <c r="CY333">
        <v>1774683051.2</v>
      </c>
      <c r="CZ333">
        <v>0</v>
      </c>
      <c r="DA333">
        <v>1774666326.5</v>
      </c>
      <c r="DB333" t="s">
        <v>359</v>
      </c>
      <c r="DC333">
        <v>1774666322</v>
      </c>
      <c r="DD333">
        <v>1774666326.5</v>
      </c>
      <c r="DE333">
        <v>2</v>
      </c>
      <c r="DF333">
        <v>0.343</v>
      </c>
      <c r="DG333">
        <v>-0.026</v>
      </c>
      <c r="DH333">
        <v>-0.36</v>
      </c>
      <c r="DI333">
        <v>0.298</v>
      </c>
      <c r="DJ333">
        <v>420</v>
      </c>
      <c r="DK333">
        <v>22</v>
      </c>
      <c r="DL333">
        <v>0.17</v>
      </c>
      <c r="DM333">
        <v>0.02</v>
      </c>
      <c r="DN333">
        <v>-0.4141668048780487</v>
      </c>
      <c r="DO333">
        <v>-0.2792225853658539</v>
      </c>
      <c r="DP333">
        <v>0.03749413124237531</v>
      </c>
      <c r="DQ333">
        <v>0</v>
      </c>
      <c r="DR333">
        <v>-0.02381626829268292</v>
      </c>
      <c r="DS333">
        <v>0.01165879442508712</v>
      </c>
      <c r="DT333">
        <v>0.001498259152978032</v>
      </c>
      <c r="DU333">
        <v>1</v>
      </c>
      <c r="DV333">
        <v>1</v>
      </c>
      <c r="DW333">
        <v>2</v>
      </c>
      <c r="DX333" t="s">
        <v>367</v>
      </c>
      <c r="DY333">
        <v>3.13051</v>
      </c>
      <c r="DZ333">
        <v>2.80642</v>
      </c>
      <c r="EA333">
        <v>0.0997431</v>
      </c>
      <c r="EB333">
        <v>0.0994652</v>
      </c>
      <c r="EC333">
        <v>0.105833</v>
      </c>
      <c r="ED333">
        <v>0.105602</v>
      </c>
      <c r="EE333">
        <v>21147.2</v>
      </c>
      <c r="EF333">
        <v>27417.1</v>
      </c>
      <c r="EG333">
        <v>26444.9</v>
      </c>
      <c r="EH333">
        <v>32998.1</v>
      </c>
      <c r="EI333">
        <v>34927.3</v>
      </c>
      <c r="EJ333">
        <v>40307.3</v>
      </c>
      <c r="EK333">
        <v>41092.5</v>
      </c>
      <c r="EL333">
        <v>46057.1</v>
      </c>
      <c r="EM333">
        <v>2.03472</v>
      </c>
      <c r="EN333">
        <v>1.9996</v>
      </c>
      <c r="EO333">
        <v>0.0755265</v>
      </c>
      <c r="EP333">
        <v>0</v>
      </c>
      <c r="EQ333">
        <v>25.1759</v>
      </c>
      <c r="ER333">
        <v>999.9</v>
      </c>
      <c r="ES333">
        <v>67.40000000000001</v>
      </c>
      <c r="ET333">
        <v>27.4</v>
      </c>
      <c r="EU333">
        <v>24.4465</v>
      </c>
      <c r="EV333">
        <v>60.6508</v>
      </c>
      <c r="EW333">
        <v>31.5064</v>
      </c>
      <c r="EX333">
        <v>1</v>
      </c>
      <c r="EY333">
        <v>0.294964</v>
      </c>
      <c r="EZ333">
        <v>0.28613</v>
      </c>
      <c r="FA333">
        <v>20.2876</v>
      </c>
      <c r="FB333">
        <v>5.19138</v>
      </c>
      <c r="FC333">
        <v>11.9441</v>
      </c>
      <c r="FD333">
        <v>4.9558</v>
      </c>
      <c r="FE333">
        <v>3.285</v>
      </c>
      <c r="FF333">
        <v>9999</v>
      </c>
      <c r="FG333">
        <v>9999</v>
      </c>
      <c r="FH333">
        <v>9999</v>
      </c>
      <c r="FI333">
        <v>999.9</v>
      </c>
      <c r="FJ333">
        <v>1.86127</v>
      </c>
      <c r="FK333">
        <v>1.86264</v>
      </c>
      <c r="FL333">
        <v>1.86005</v>
      </c>
      <c r="FM333">
        <v>1.85837</v>
      </c>
      <c r="FN333">
        <v>1.86218</v>
      </c>
      <c r="FO333">
        <v>1.85891</v>
      </c>
      <c r="FP333">
        <v>1.85791</v>
      </c>
      <c r="FQ333">
        <v>1.86081</v>
      </c>
      <c r="FR333">
        <v>0</v>
      </c>
      <c r="FS333">
        <v>0</v>
      </c>
      <c r="FT333">
        <v>0</v>
      </c>
      <c r="FU333">
        <v>4.5</v>
      </c>
      <c r="FV333" t="s">
        <v>361</v>
      </c>
      <c r="FW333" t="s">
        <v>362</v>
      </c>
      <c r="FX333" t="s">
        <v>363</v>
      </c>
      <c r="FY333" t="s">
        <v>364</v>
      </c>
      <c r="FZ333" t="s">
        <v>364</v>
      </c>
      <c r="GA333" t="s">
        <v>363</v>
      </c>
      <c r="GB333">
        <v>0</v>
      </c>
      <c r="GC333">
        <v>100</v>
      </c>
      <c r="GD333">
        <v>100</v>
      </c>
      <c r="GE333">
        <v>-0.362</v>
      </c>
      <c r="GF333">
        <v>0.2972</v>
      </c>
      <c r="GG333">
        <v>-1.589593225013521</v>
      </c>
      <c r="GH333">
        <v>0.00192992804097616</v>
      </c>
      <c r="GI333">
        <v>3.244687122451424E-06</v>
      </c>
      <c r="GJ333">
        <v>-2.087531120305573E-09</v>
      </c>
      <c r="GK333">
        <v>0.05776174702018427</v>
      </c>
      <c r="GL333">
        <v>0.005089068596103195</v>
      </c>
      <c r="GM333">
        <v>0.0003257216593697226</v>
      </c>
      <c r="GN333">
        <v>-1.562898368296355E-06</v>
      </c>
      <c r="GO333">
        <v>0</v>
      </c>
      <c r="GP333">
        <v>1257</v>
      </c>
      <c r="GQ333">
        <v>1</v>
      </c>
      <c r="GR333">
        <v>31</v>
      </c>
      <c r="GS333">
        <v>278.8</v>
      </c>
      <c r="GT333">
        <v>278.8</v>
      </c>
      <c r="GU333">
        <v>1.07788</v>
      </c>
      <c r="GV333">
        <v>2.39746</v>
      </c>
      <c r="GW333">
        <v>1.44775</v>
      </c>
      <c r="GX333">
        <v>2.20215</v>
      </c>
      <c r="GY333">
        <v>1.44653</v>
      </c>
      <c r="GZ333">
        <v>2.23633</v>
      </c>
      <c r="HA333">
        <v>33.2216</v>
      </c>
      <c r="HB333">
        <v>14.6661</v>
      </c>
      <c r="HC333">
        <v>18</v>
      </c>
      <c r="HD333">
        <v>532.045</v>
      </c>
      <c r="HE333">
        <v>522.7859999999999</v>
      </c>
      <c r="HF333">
        <v>24.9997</v>
      </c>
      <c r="HG333">
        <v>30.7546</v>
      </c>
      <c r="HH333">
        <v>30.0001</v>
      </c>
      <c r="HI333">
        <v>31.1241</v>
      </c>
      <c r="HJ333">
        <v>31.1331</v>
      </c>
      <c r="HK333">
        <v>21.5554</v>
      </c>
      <c r="HL333">
        <v>20.3331</v>
      </c>
      <c r="HM333">
        <v>100</v>
      </c>
      <c r="HN333">
        <v>25</v>
      </c>
      <c r="HO333">
        <v>420</v>
      </c>
      <c r="HP333">
        <v>21.5</v>
      </c>
      <c r="HQ333">
        <v>103.135</v>
      </c>
      <c r="HR333">
        <v>102.015</v>
      </c>
    </row>
    <row r="334" spans="1:226">
      <c r="A334">
        <v>316</v>
      </c>
      <c r="B334">
        <v>1774683056.6</v>
      </c>
      <c r="C334">
        <v>1310.599999904633</v>
      </c>
      <c r="D334" t="s">
        <v>994</v>
      </c>
      <c r="E334" t="s">
        <v>995</v>
      </c>
      <c r="F334">
        <v>5</v>
      </c>
      <c r="I334">
        <v>1774683053.7</v>
      </c>
      <c r="J334">
        <f>(K334)/1000</f>
        <v>0</v>
      </c>
      <c r="K334">
        <f>IF(BF334, AN334, AH334)</f>
        <v>0</v>
      </c>
      <c r="L334">
        <f>IF(BF334, AI334, AG334)</f>
        <v>0</v>
      </c>
      <c r="M334">
        <f>BH334 - IF(AU334&gt;1, L334*BB334*100.0/(AW334), 0)</f>
        <v>0</v>
      </c>
      <c r="N334">
        <f>((T334-J334/2)*M334-L334)/(T334+J334/2)</f>
        <v>0</v>
      </c>
      <c r="O334">
        <f>N334*(BO334+BP334)/1000.0</f>
        <v>0</v>
      </c>
      <c r="P334">
        <f>(BH334 - IF(AU334&gt;1, L334*BB334*100.0/(AW334), 0))*(BO334+BP334)/1000.0</f>
        <v>0</v>
      </c>
      <c r="Q334">
        <f>2.0/((1/S334-1/R334)+SIGN(S334)*SQRT((1/S334-1/R334)*(1/S334-1/R334) + 4*BC334/((BC334+1)*(BC334+1))*(2*1/S334*1/R334-1/R334*1/R334)))</f>
        <v>0</v>
      </c>
      <c r="R334">
        <f>IF(LEFT(BD334,1)&lt;&gt;"0",IF(LEFT(BD334,1)="1",3.0,BE334),$D$5+$E$5*(BV334*BO334/($K$5*1000))+$F$5*(BV334*BO334/($K$5*1000))*MAX(MIN(BB334,$J$5),$I$5)*MAX(MIN(BB334,$J$5),$I$5)+$G$5*MAX(MIN(BB334,$J$5),$I$5)*(BV334*BO334/($K$5*1000))+$H$5*(BV334*BO334/($K$5*1000))*(BV334*BO334/($K$5*1000)))</f>
        <v>0</v>
      </c>
      <c r="S334">
        <f>J334*(1000-(1000*0.61365*exp(17.502*W334/(240.97+W334))/(BO334+BP334)+BJ334)/2)/(1000*0.61365*exp(17.502*W334/(240.97+W334))/(BO334+BP334)-BJ334)</f>
        <v>0</v>
      </c>
      <c r="T334">
        <f>1/((BC334+1)/(Q334/1.6)+1/(R334/1.37)) + BC334/((BC334+1)/(Q334/1.6) + BC334/(R334/1.37))</f>
        <v>0</v>
      </c>
      <c r="U334">
        <f>(AX334*BA334)</f>
        <v>0</v>
      </c>
      <c r="V334">
        <f>(BQ334+(U334+2*0.95*5.67E-8*(((BQ334+$B$9)+273)^4-(BQ334+273)^4)-44100*J334)/(1.84*29.3*R334+8*0.95*5.67E-8*(BQ334+273)^3))</f>
        <v>0</v>
      </c>
      <c r="W334">
        <f>($C$9*BR334+$D$9*BS334+$E$9*V334)</f>
        <v>0</v>
      </c>
      <c r="X334">
        <f>0.61365*exp(17.502*W334/(240.97+W334))</f>
        <v>0</v>
      </c>
      <c r="Y334">
        <f>(Z334/AA334*100)</f>
        <v>0</v>
      </c>
      <c r="Z334">
        <f>BJ334*(BO334+BP334)/1000</f>
        <v>0</v>
      </c>
      <c r="AA334">
        <f>0.61365*exp(17.502*BQ334/(240.97+BQ334))</f>
        <v>0</v>
      </c>
      <c r="AB334">
        <f>(X334-BJ334*(BO334+BP334)/1000)</f>
        <v>0</v>
      </c>
      <c r="AC334">
        <f>(-J334*44100)</f>
        <v>0</v>
      </c>
      <c r="AD334">
        <f>2*29.3*R334*0.92*(BQ334-W334)</f>
        <v>0</v>
      </c>
      <c r="AE334">
        <f>2*0.95*5.67E-8*(((BQ334+$B$9)+273)^4-(W334+273)^4)</f>
        <v>0</v>
      </c>
      <c r="AF334">
        <f>U334+AE334+AC334+AD334</f>
        <v>0</v>
      </c>
      <c r="AG334">
        <f>BN334*AU334*(BI334-BH334*(1000-AU334*BK334)/(1000-AU334*BJ334))/(100*BB334)</f>
        <v>0</v>
      </c>
      <c r="AH334">
        <f>1000*BN334*AU334*(BJ334-BK334)/(100*BB334*(1000-AU334*BJ334))</f>
        <v>0</v>
      </c>
      <c r="AI334">
        <f>(AJ334 - AK334 - BO334*1E3/(8.314*(BQ334+273.15)) * AM334/BN334 * AL334) * BN334/(100*BB334) * (1000 - BK334)/1000</f>
        <v>0</v>
      </c>
      <c r="AJ334">
        <v>429.2341249950427</v>
      </c>
      <c r="AK334">
        <v>428.8275272727274</v>
      </c>
      <c r="AL334">
        <v>1.197075676070661E-05</v>
      </c>
      <c r="AM334">
        <v>61.35787655002243</v>
      </c>
      <c r="AN334">
        <f>(AP334 - AO334 + BO334*1E3/(8.314*(BQ334+273.15)) * AR334/BN334 * AQ334) * BN334/(100*BB334) * 1000/(1000 - AP334)</f>
        <v>0</v>
      </c>
      <c r="AO334">
        <v>21.52113944078803</v>
      </c>
      <c r="AP334">
        <v>21.4965160839161</v>
      </c>
      <c r="AQ334">
        <v>-7.282840430031052E-07</v>
      </c>
      <c r="AR334">
        <v>91.88205700752289</v>
      </c>
      <c r="AS334">
        <v>0</v>
      </c>
      <c r="AT334">
        <v>0</v>
      </c>
      <c r="AU334">
        <f>IF(AS334*$H$15&gt;=AW334,1.0,(AW334/(AW334-AS334*$H$15)))</f>
        <v>0</v>
      </c>
      <c r="AV334">
        <f>(AU334-1)*100</f>
        <v>0</v>
      </c>
      <c r="AW334">
        <f>MAX(0,($B$15+$C$15*BV334)/(1+$D$15*BV334)*BO334/(BQ334+273)*$E$15)</f>
        <v>0</v>
      </c>
      <c r="AX334">
        <f>$B$13*BW334+$C$13*BX334+$F$13*CI334*(1-CL334)</f>
        <v>0</v>
      </c>
      <c r="AY334">
        <f>AX334*AZ334</f>
        <v>0</v>
      </c>
      <c r="AZ334">
        <f>($B$13*$D$11+$C$13*$D$11+$F$13*((CV334+CN334)/MAX(CV334+CN334+CW334, 0.1)*$I$11+CW334/MAX(CV334+CN334+CW334, 0.1)*$J$11))/($B$13+$C$13+$F$13)</f>
        <v>0</v>
      </c>
      <c r="BA334">
        <f>($B$13*$K$11+$C$13*$K$11+$F$13*((CV334+CN334)/MAX(CV334+CN334+CW334, 0.1)*$P$11+CW334/MAX(CV334+CN334+CW334, 0.1)*$Q$11))/($B$13+$C$13+$F$13)</f>
        <v>0</v>
      </c>
      <c r="BB334">
        <v>6</v>
      </c>
      <c r="BC334">
        <v>0.5</v>
      </c>
      <c r="BD334" t="s">
        <v>358</v>
      </c>
      <c r="BE334">
        <v>2</v>
      </c>
      <c r="BF334" t="b">
        <v>1</v>
      </c>
      <c r="BG334">
        <v>1774683053.7</v>
      </c>
      <c r="BH334">
        <v>419.5859</v>
      </c>
      <c r="BI334">
        <v>419.9951</v>
      </c>
      <c r="BJ334">
        <v>21.49726</v>
      </c>
      <c r="BK334">
        <v>21.52086</v>
      </c>
      <c r="BL334">
        <v>419.9474</v>
      </c>
      <c r="BM334">
        <v>21.20012</v>
      </c>
      <c r="BN334">
        <v>500.0359999999999</v>
      </c>
      <c r="BO334">
        <v>101.0254</v>
      </c>
      <c r="BP334">
        <v>0.09996356999999999</v>
      </c>
      <c r="BQ334">
        <v>26.13814</v>
      </c>
      <c r="BR334">
        <v>26.411</v>
      </c>
      <c r="BS334">
        <v>999.9</v>
      </c>
      <c r="BT334">
        <v>0</v>
      </c>
      <c r="BU334">
        <v>0</v>
      </c>
      <c r="BV334">
        <v>10004.93</v>
      </c>
      <c r="BW334">
        <v>0</v>
      </c>
      <c r="BX334">
        <v>0.3833920000000001</v>
      </c>
      <c r="BY334">
        <v>-0.4090881000000001</v>
      </c>
      <c r="BZ334">
        <v>428.804</v>
      </c>
      <c r="CA334">
        <v>429.2324</v>
      </c>
      <c r="CB334">
        <v>-0.02360592</v>
      </c>
      <c r="CC334">
        <v>419.9951</v>
      </c>
      <c r="CD334">
        <v>21.52086</v>
      </c>
      <c r="CE334">
        <v>2.171778</v>
      </c>
      <c r="CF334">
        <v>2.17416</v>
      </c>
      <c r="CG334">
        <v>18.75561</v>
      </c>
      <c r="CH334">
        <v>18.7732</v>
      </c>
      <c r="CI334">
        <v>500.0022000000001</v>
      </c>
      <c r="CJ334">
        <v>0</v>
      </c>
      <c r="CK334">
        <v>1</v>
      </c>
      <c r="CL334">
        <v>0</v>
      </c>
      <c r="CM334">
        <v>1.8784</v>
      </c>
      <c r="CN334">
        <v>0</v>
      </c>
      <c r="CO334">
        <v>27.39632</v>
      </c>
      <c r="CP334">
        <v>2557.845</v>
      </c>
      <c r="CQ334">
        <v>36.0496</v>
      </c>
      <c r="CR334">
        <v>39.8309</v>
      </c>
      <c r="CS334">
        <v>37.875</v>
      </c>
      <c r="CT334">
        <v>38.5935</v>
      </c>
      <c r="CU334">
        <v>36.8561</v>
      </c>
      <c r="CV334">
        <v>0</v>
      </c>
      <c r="CW334">
        <v>500.003</v>
      </c>
      <c r="CX334">
        <v>0</v>
      </c>
      <c r="CY334">
        <v>1774683054.8</v>
      </c>
      <c r="CZ334">
        <v>0</v>
      </c>
      <c r="DA334">
        <v>1774666326.5</v>
      </c>
      <c r="DB334" t="s">
        <v>359</v>
      </c>
      <c r="DC334">
        <v>1774666322</v>
      </c>
      <c r="DD334">
        <v>1774666326.5</v>
      </c>
      <c r="DE334">
        <v>2</v>
      </c>
      <c r="DF334">
        <v>0.343</v>
      </c>
      <c r="DG334">
        <v>-0.026</v>
      </c>
      <c r="DH334">
        <v>-0.36</v>
      </c>
      <c r="DI334">
        <v>0.298</v>
      </c>
      <c r="DJ334">
        <v>420</v>
      </c>
      <c r="DK334">
        <v>22</v>
      </c>
      <c r="DL334">
        <v>0.17</v>
      </c>
      <c r="DM334">
        <v>0.02</v>
      </c>
      <c r="DN334">
        <v>-0.4234381951219512</v>
      </c>
      <c r="DO334">
        <v>-0.08815584668989615</v>
      </c>
      <c r="DP334">
        <v>0.02946861320465946</v>
      </c>
      <c r="DQ334">
        <v>1</v>
      </c>
      <c r="DR334">
        <v>-0.02332617073170732</v>
      </c>
      <c r="DS334">
        <v>0.001542487108013923</v>
      </c>
      <c r="DT334">
        <v>0.0009140172756129813</v>
      </c>
      <c r="DU334">
        <v>1</v>
      </c>
      <c r="DV334">
        <v>2</v>
      </c>
      <c r="DW334">
        <v>2</v>
      </c>
      <c r="DX334" t="s">
        <v>360</v>
      </c>
      <c r="DY334">
        <v>3.13045</v>
      </c>
      <c r="DZ334">
        <v>2.80649</v>
      </c>
      <c r="EA334">
        <v>0.09974769999999999</v>
      </c>
      <c r="EB334">
        <v>0.0994564</v>
      </c>
      <c r="EC334">
        <v>0.105833</v>
      </c>
      <c r="ED334">
        <v>0.1056</v>
      </c>
      <c r="EE334">
        <v>21147</v>
      </c>
      <c r="EF334">
        <v>27417</v>
      </c>
      <c r="EG334">
        <v>26444.9</v>
      </c>
      <c r="EH334">
        <v>32997.7</v>
      </c>
      <c r="EI334">
        <v>34927.2</v>
      </c>
      <c r="EJ334">
        <v>40306.9</v>
      </c>
      <c r="EK334">
        <v>41092.4</v>
      </c>
      <c r="EL334">
        <v>46056.5</v>
      </c>
      <c r="EM334">
        <v>2.03468</v>
      </c>
      <c r="EN334">
        <v>1.99975</v>
      </c>
      <c r="EO334">
        <v>0.0756308</v>
      </c>
      <c r="EP334">
        <v>0</v>
      </c>
      <c r="EQ334">
        <v>25.1708</v>
      </c>
      <c r="ER334">
        <v>999.9</v>
      </c>
      <c r="ES334">
        <v>67.40000000000001</v>
      </c>
      <c r="ET334">
        <v>27.4</v>
      </c>
      <c r="EU334">
        <v>24.4449</v>
      </c>
      <c r="EV334">
        <v>60.9708</v>
      </c>
      <c r="EW334">
        <v>31.4944</v>
      </c>
      <c r="EX334">
        <v>1</v>
      </c>
      <c r="EY334">
        <v>0.29487</v>
      </c>
      <c r="EZ334">
        <v>0.285275</v>
      </c>
      <c r="FA334">
        <v>20.2877</v>
      </c>
      <c r="FB334">
        <v>5.19123</v>
      </c>
      <c r="FC334">
        <v>11.9441</v>
      </c>
      <c r="FD334">
        <v>4.95565</v>
      </c>
      <c r="FE334">
        <v>3.285</v>
      </c>
      <c r="FF334">
        <v>9999</v>
      </c>
      <c r="FG334">
        <v>9999</v>
      </c>
      <c r="FH334">
        <v>9999</v>
      </c>
      <c r="FI334">
        <v>999.9</v>
      </c>
      <c r="FJ334">
        <v>1.86127</v>
      </c>
      <c r="FK334">
        <v>1.86264</v>
      </c>
      <c r="FL334">
        <v>1.86005</v>
      </c>
      <c r="FM334">
        <v>1.85837</v>
      </c>
      <c r="FN334">
        <v>1.86218</v>
      </c>
      <c r="FO334">
        <v>1.85887</v>
      </c>
      <c r="FP334">
        <v>1.85791</v>
      </c>
      <c r="FQ334">
        <v>1.86081</v>
      </c>
      <c r="FR334">
        <v>0</v>
      </c>
      <c r="FS334">
        <v>0</v>
      </c>
      <c r="FT334">
        <v>0</v>
      </c>
      <c r="FU334">
        <v>4.5</v>
      </c>
      <c r="FV334" t="s">
        <v>361</v>
      </c>
      <c r="FW334" t="s">
        <v>362</v>
      </c>
      <c r="FX334" t="s">
        <v>363</v>
      </c>
      <c r="FY334" t="s">
        <v>364</v>
      </c>
      <c r="FZ334" t="s">
        <v>364</v>
      </c>
      <c r="GA334" t="s">
        <v>363</v>
      </c>
      <c r="GB334">
        <v>0</v>
      </c>
      <c r="GC334">
        <v>100</v>
      </c>
      <c r="GD334">
        <v>100</v>
      </c>
      <c r="GE334">
        <v>-0.361</v>
      </c>
      <c r="GF334">
        <v>0.2972</v>
      </c>
      <c r="GG334">
        <v>-1.589593225013521</v>
      </c>
      <c r="GH334">
        <v>0.00192992804097616</v>
      </c>
      <c r="GI334">
        <v>3.244687122451424E-06</v>
      </c>
      <c r="GJ334">
        <v>-2.087531120305573E-09</v>
      </c>
      <c r="GK334">
        <v>0.05776174702018427</v>
      </c>
      <c r="GL334">
        <v>0.005089068596103195</v>
      </c>
      <c r="GM334">
        <v>0.0003257216593697226</v>
      </c>
      <c r="GN334">
        <v>-1.562898368296355E-06</v>
      </c>
      <c r="GO334">
        <v>0</v>
      </c>
      <c r="GP334">
        <v>1257</v>
      </c>
      <c r="GQ334">
        <v>1</v>
      </c>
      <c r="GR334">
        <v>31</v>
      </c>
      <c r="GS334">
        <v>278.9</v>
      </c>
      <c r="GT334">
        <v>278.8</v>
      </c>
      <c r="GU334">
        <v>1.07788</v>
      </c>
      <c r="GV334">
        <v>2.39746</v>
      </c>
      <c r="GW334">
        <v>1.44775</v>
      </c>
      <c r="GX334">
        <v>2.20337</v>
      </c>
      <c r="GY334">
        <v>1.44653</v>
      </c>
      <c r="GZ334">
        <v>2.26074</v>
      </c>
      <c r="HA334">
        <v>33.244</v>
      </c>
      <c r="HB334">
        <v>14.6574</v>
      </c>
      <c r="HC334">
        <v>18</v>
      </c>
      <c r="HD334">
        <v>532.013</v>
      </c>
      <c r="HE334">
        <v>522.888</v>
      </c>
      <c r="HF334">
        <v>24.9997</v>
      </c>
      <c r="HG334">
        <v>30.7546</v>
      </c>
      <c r="HH334">
        <v>30.0001</v>
      </c>
      <c r="HI334">
        <v>31.1241</v>
      </c>
      <c r="HJ334">
        <v>31.1331</v>
      </c>
      <c r="HK334">
        <v>21.556</v>
      </c>
      <c r="HL334">
        <v>20.3331</v>
      </c>
      <c r="HM334">
        <v>100</v>
      </c>
      <c r="HN334">
        <v>25</v>
      </c>
      <c r="HO334">
        <v>420</v>
      </c>
      <c r="HP334">
        <v>21.5</v>
      </c>
      <c r="HQ334">
        <v>103.134</v>
      </c>
      <c r="HR334">
        <v>102.013</v>
      </c>
    </row>
    <row r="335" spans="1:226">
      <c r="A335">
        <v>317</v>
      </c>
      <c r="B335">
        <v>1774683060.6</v>
      </c>
      <c r="C335">
        <v>1314.599999904633</v>
      </c>
      <c r="D335" t="s">
        <v>996</v>
      </c>
      <c r="E335" t="s">
        <v>997</v>
      </c>
      <c r="F335">
        <v>5</v>
      </c>
      <c r="I335">
        <v>1774683057.7</v>
      </c>
      <c r="J335">
        <f>(K335)/1000</f>
        <v>0</v>
      </c>
      <c r="K335">
        <f>IF(BF335, AN335, AH335)</f>
        <v>0</v>
      </c>
      <c r="L335">
        <f>IF(BF335, AI335, AG335)</f>
        <v>0</v>
      </c>
      <c r="M335">
        <f>BH335 - IF(AU335&gt;1, L335*BB335*100.0/(AW335), 0)</f>
        <v>0</v>
      </c>
      <c r="N335">
        <f>((T335-J335/2)*M335-L335)/(T335+J335/2)</f>
        <v>0</v>
      </c>
      <c r="O335">
        <f>N335*(BO335+BP335)/1000.0</f>
        <v>0</v>
      </c>
      <c r="P335">
        <f>(BH335 - IF(AU335&gt;1, L335*BB335*100.0/(AW335), 0))*(BO335+BP335)/1000.0</f>
        <v>0</v>
      </c>
      <c r="Q335">
        <f>2.0/((1/S335-1/R335)+SIGN(S335)*SQRT((1/S335-1/R335)*(1/S335-1/R335) + 4*BC335/((BC335+1)*(BC335+1))*(2*1/S335*1/R335-1/R335*1/R335)))</f>
        <v>0</v>
      </c>
      <c r="R335">
        <f>IF(LEFT(BD335,1)&lt;&gt;"0",IF(LEFT(BD335,1)="1",3.0,BE335),$D$5+$E$5*(BV335*BO335/($K$5*1000))+$F$5*(BV335*BO335/($K$5*1000))*MAX(MIN(BB335,$J$5),$I$5)*MAX(MIN(BB335,$J$5),$I$5)+$G$5*MAX(MIN(BB335,$J$5),$I$5)*(BV335*BO335/($K$5*1000))+$H$5*(BV335*BO335/($K$5*1000))*(BV335*BO335/($K$5*1000)))</f>
        <v>0</v>
      </c>
      <c r="S335">
        <f>J335*(1000-(1000*0.61365*exp(17.502*W335/(240.97+W335))/(BO335+BP335)+BJ335)/2)/(1000*0.61365*exp(17.502*W335/(240.97+W335))/(BO335+BP335)-BJ335)</f>
        <v>0</v>
      </c>
      <c r="T335">
        <f>1/((BC335+1)/(Q335/1.6)+1/(R335/1.37)) + BC335/((BC335+1)/(Q335/1.6) + BC335/(R335/1.37))</f>
        <v>0</v>
      </c>
      <c r="U335">
        <f>(AX335*BA335)</f>
        <v>0</v>
      </c>
      <c r="V335">
        <f>(BQ335+(U335+2*0.95*5.67E-8*(((BQ335+$B$9)+273)^4-(BQ335+273)^4)-44100*J335)/(1.84*29.3*R335+8*0.95*5.67E-8*(BQ335+273)^3))</f>
        <v>0</v>
      </c>
      <c r="W335">
        <f>($C$9*BR335+$D$9*BS335+$E$9*V335)</f>
        <v>0</v>
      </c>
      <c r="X335">
        <f>0.61365*exp(17.502*W335/(240.97+W335))</f>
        <v>0</v>
      </c>
      <c r="Y335">
        <f>(Z335/AA335*100)</f>
        <v>0</v>
      </c>
      <c r="Z335">
        <f>BJ335*(BO335+BP335)/1000</f>
        <v>0</v>
      </c>
      <c r="AA335">
        <f>0.61365*exp(17.502*BQ335/(240.97+BQ335))</f>
        <v>0</v>
      </c>
      <c r="AB335">
        <f>(X335-BJ335*(BO335+BP335)/1000)</f>
        <v>0</v>
      </c>
      <c r="AC335">
        <f>(-J335*44100)</f>
        <v>0</v>
      </c>
      <c r="AD335">
        <f>2*29.3*R335*0.92*(BQ335-W335)</f>
        <v>0</v>
      </c>
      <c r="AE335">
        <f>2*0.95*5.67E-8*(((BQ335+$B$9)+273)^4-(W335+273)^4)</f>
        <v>0</v>
      </c>
      <c r="AF335">
        <f>U335+AE335+AC335+AD335</f>
        <v>0</v>
      </c>
      <c r="AG335">
        <f>BN335*AU335*(BI335-BH335*(1000-AU335*BK335)/(1000-AU335*BJ335))/(100*BB335)</f>
        <v>0</v>
      </c>
      <c r="AH335">
        <f>1000*BN335*AU335*(BJ335-BK335)/(100*BB335*(1000-AU335*BJ335))</f>
        <v>0</v>
      </c>
      <c r="AI335">
        <f>(AJ335 - AK335 - BO335*1E3/(8.314*(BQ335+273.15)) * AM335/BN335 * AL335) * BN335/(100*BB335) * (1000 - BK335)/1000</f>
        <v>0</v>
      </c>
      <c r="AJ335">
        <v>429.2133192515309</v>
      </c>
      <c r="AK335">
        <v>428.7901212121212</v>
      </c>
      <c r="AL335">
        <v>-1.621933330604417E-05</v>
      </c>
      <c r="AM335">
        <v>61.35787655002243</v>
      </c>
      <c r="AN335">
        <f>(AP335 - AO335 + BO335*1E3/(8.314*(BQ335+273.15)) * AR335/BN335 * AQ335) * BN335/(100*BB335) * 1000/(1000 - AP335)</f>
        <v>0</v>
      </c>
      <c r="AO335">
        <v>21.52106251460655</v>
      </c>
      <c r="AP335">
        <v>21.49839790209792</v>
      </c>
      <c r="AQ335">
        <v>1.561338968926379E-06</v>
      </c>
      <c r="AR335">
        <v>91.88205700752289</v>
      </c>
      <c r="AS335">
        <v>0</v>
      </c>
      <c r="AT335">
        <v>0</v>
      </c>
      <c r="AU335">
        <f>IF(AS335*$H$15&gt;=AW335,1.0,(AW335/(AW335-AS335*$H$15)))</f>
        <v>0</v>
      </c>
      <c r="AV335">
        <f>(AU335-1)*100</f>
        <v>0</v>
      </c>
      <c r="AW335">
        <f>MAX(0,($B$15+$C$15*BV335)/(1+$D$15*BV335)*BO335/(BQ335+273)*$E$15)</f>
        <v>0</v>
      </c>
      <c r="AX335">
        <f>$B$13*BW335+$C$13*BX335+$F$13*CI335*(1-CL335)</f>
        <v>0</v>
      </c>
      <c r="AY335">
        <f>AX335*AZ335</f>
        <v>0</v>
      </c>
      <c r="AZ335">
        <f>($B$13*$D$11+$C$13*$D$11+$F$13*((CV335+CN335)/MAX(CV335+CN335+CW335, 0.1)*$I$11+CW335/MAX(CV335+CN335+CW335, 0.1)*$J$11))/($B$13+$C$13+$F$13)</f>
        <v>0</v>
      </c>
      <c r="BA335">
        <f>($B$13*$K$11+$C$13*$K$11+$F$13*((CV335+CN335)/MAX(CV335+CN335+CW335, 0.1)*$P$11+CW335/MAX(CV335+CN335+CW335, 0.1)*$Q$11))/($B$13+$C$13+$F$13)</f>
        <v>0</v>
      </c>
      <c r="BB335">
        <v>6</v>
      </c>
      <c r="BC335">
        <v>0.5</v>
      </c>
      <c r="BD335" t="s">
        <v>358</v>
      </c>
      <c r="BE335">
        <v>2</v>
      </c>
      <c r="BF335" t="b">
        <v>1</v>
      </c>
      <c r="BG335">
        <v>1774683057.7</v>
      </c>
      <c r="BH335">
        <v>419.5869</v>
      </c>
      <c r="BI335">
        <v>419.9827999999999</v>
      </c>
      <c r="BJ335">
        <v>21.49786</v>
      </c>
      <c r="BK335">
        <v>21.52106</v>
      </c>
      <c r="BL335">
        <v>419.9484</v>
      </c>
      <c r="BM335">
        <v>21.20068</v>
      </c>
      <c r="BN335">
        <v>499.9991</v>
      </c>
      <c r="BO335">
        <v>101.0253</v>
      </c>
      <c r="BP335">
        <v>0.1000872</v>
      </c>
      <c r="BQ335">
        <v>26.13293</v>
      </c>
      <c r="BR335">
        <v>26.41431</v>
      </c>
      <c r="BS335">
        <v>999.9</v>
      </c>
      <c r="BT335">
        <v>0</v>
      </c>
      <c r="BU335">
        <v>0</v>
      </c>
      <c r="BV335">
        <v>9990.813</v>
      </c>
      <c r="BW335">
        <v>0</v>
      </c>
      <c r="BX335">
        <v>0.3833920000000001</v>
      </c>
      <c r="BY335">
        <v>-0.3959382</v>
      </c>
      <c r="BZ335">
        <v>428.8052</v>
      </c>
      <c r="CA335">
        <v>429.2201</v>
      </c>
      <c r="CB335">
        <v>-0.02322006</v>
      </c>
      <c r="CC335">
        <v>419.9827999999999</v>
      </c>
      <c r="CD335">
        <v>21.52106</v>
      </c>
      <c r="CE335">
        <v>2.17183</v>
      </c>
      <c r="CF335">
        <v>2.174177</v>
      </c>
      <c r="CG335">
        <v>18.756</v>
      </c>
      <c r="CH335">
        <v>18.77329</v>
      </c>
      <c r="CI335">
        <v>499.9968</v>
      </c>
      <c r="CJ335">
        <v>0</v>
      </c>
      <c r="CK335">
        <v>1</v>
      </c>
      <c r="CL335">
        <v>0</v>
      </c>
      <c r="CM335">
        <v>1.65237</v>
      </c>
      <c r="CN335">
        <v>0</v>
      </c>
      <c r="CO335">
        <v>27.41395000000001</v>
      </c>
      <c r="CP335">
        <v>2557.818</v>
      </c>
      <c r="CQ335">
        <v>36.0935</v>
      </c>
      <c r="CR335">
        <v>39.906</v>
      </c>
      <c r="CS335">
        <v>37.91840000000001</v>
      </c>
      <c r="CT335">
        <v>38.6873</v>
      </c>
      <c r="CU335">
        <v>36.8812</v>
      </c>
      <c r="CV335">
        <v>0</v>
      </c>
      <c r="CW335">
        <v>499.999</v>
      </c>
      <c r="CX335">
        <v>0</v>
      </c>
      <c r="CY335">
        <v>1774683059</v>
      </c>
      <c r="CZ335">
        <v>0</v>
      </c>
      <c r="DA335">
        <v>1774666326.5</v>
      </c>
      <c r="DB335" t="s">
        <v>359</v>
      </c>
      <c r="DC335">
        <v>1774666322</v>
      </c>
      <c r="DD335">
        <v>1774666326.5</v>
      </c>
      <c r="DE335">
        <v>2</v>
      </c>
      <c r="DF335">
        <v>0.343</v>
      </c>
      <c r="DG335">
        <v>-0.026</v>
      </c>
      <c r="DH335">
        <v>-0.36</v>
      </c>
      <c r="DI335">
        <v>0.298</v>
      </c>
      <c r="DJ335">
        <v>420</v>
      </c>
      <c r="DK335">
        <v>22</v>
      </c>
      <c r="DL335">
        <v>0.17</v>
      </c>
      <c r="DM335">
        <v>0.02</v>
      </c>
      <c r="DN335">
        <v>-0.4230958048780488</v>
      </c>
      <c r="DO335">
        <v>0.1655932055749124</v>
      </c>
      <c r="DP335">
        <v>0.03080109718604788</v>
      </c>
      <c r="DQ335">
        <v>0</v>
      </c>
      <c r="DR335">
        <v>-0.02306668292682927</v>
      </c>
      <c r="DS335">
        <v>-0.00182652334494775</v>
      </c>
      <c r="DT335">
        <v>0.0005908110122090915</v>
      </c>
      <c r="DU335">
        <v>1</v>
      </c>
      <c r="DV335">
        <v>1</v>
      </c>
      <c r="DW335">
        <v>2</v>
      </c>
      <c r="DX335" t="s">
        <v>367</v>
      </c>
      <c r="DY335">
        <v>3.13044</v>
      </c>
      <c r="DZ335">
        <v>2.80638</v>
      </c>
      <c r="EA335">
        <v>0.09973990000000001</v>
      </c>
      <c r="EB335">
        <v>0.09946099999999999</v>
      </c>
      <c r="EC335">
        <v>0.105832</v>
      </c>
      <c r="ED335">
        <v>0.105601</v>
      </c>
      <c r="EE335">
        <v>21147.1</v>
      </c>
      <c r="EF335">
        <v>27416.9</v>
      </c>
      <c r="EG335">
        <v>26444.8</v>
      </c>
      <c r="EH335">
        <v>32997.7</v>
      </c>
      <c r="EI335">
        <v>34927.1</v>
      </c>
      <c r="EJ335">
        <v>40306.9</v>
      </c>
      <c r="EK335">
        <v>41092.3</v>
      </c>
      <c r="EL335">
        <v>46056.5</v>
      </c>
      <c r="EM335">
        <v>2.03487</v>
      </c>
      <c r="EN335">
        <v>1.99947</v>
      </c>
      <c r="EO335">
        <v>0.07650999999999999</v>
      </c>
      <c r="EP335">
        <v>0</v>
      </c>
      <c r="EQ335">
        <v>25.1652</v>
      </c>
      <c r="ER335">
        <v>999.9</v>
      </c>
      <c r="ES335">
        <v>67.40000000000001</v>
      </c>
      <c r="ET335">
        <v>27.4</v>
      </c>
      <c r="EU335">
        <v>24.4459</v>
      </c>
      <c r="EV335">
        <v>60.9908</v>
      </c>
      <c r="EW335">
        <v>31.5345</v>
      </c>
      <c r="EX335">
        <v>1</v>
      </c>
      <c r="EY335">
        <v>0.294982</v>
      </c>
      <c r="EZ335">
        <v>0.284804</v>
      </c>
      <c r="FA335">
        <v>20.2874</v>
      </c>
      <c r="FB335">
        <v>5.19213</v>
      </c>
      <c r="FC335">
        <v>11.9441</v>
      </c>
      <c r="FD335">
        <v>4.9558</v>
      </c>
      <c r="FE335">
        <v>3.285</v>
      </c>
      <c r="FF335">
        <v>9999</v>
      </c>
      <c r="FG335">
        <v>9999</v>
      </c>
      <c r="FH335">
        <v>9999</v>
      </c>
      <c r="FI335">
        <v>999.9</v>
      </c>
      <c r="FJ335">
        <v>1.86127</v>
      </c>
      <c r="FK335">
        <v>1.86264</v>
      </c>
      <c r="FL335">
        <v>1.86005</v>
      </c>
      <c r="FM335">
        <v>1.85837</v>
      </c>
      <c r="FN335">
        <v>1.86218</v>
      </c>
      <c r="FO335">
        <v>1.85889</v>
      </c>
      <c r="FP335">
        <v>1.85791</v>
      </c>
      <c r="FQ335">
        <v>1.86081</v>
      </c>
      <c r="FR335">
        <v>0</v>
      </c>
      <c r="FS335">
        <v>0</v>
      </c>
      <c r="FT335">
        <v>0</v>
      </c>
      <c r="FU335">
        <v>4.5</v>
      </c>
      <c r="FV335" t="s">
        <v>361</v>
      </c>
      <c r="FW335" t="s">
        <v>362</v>
      </c>
      <c r="FX335" t="s">
        <v>363</v>
      </c>
      <c r="FY335" t="s">
        <v>364</v>
      </c>
      <c r="FZ335" t="s">
        <v>364</v>
      </c>
      <c r="GA335" t="s">
        <v>363</v>
      </c>
      <c r="GB335">
        <v>0</v>
      </c>
      <c r="GC335">
        <v>100</v>
      </c>
      <c r="GD335">
        <v>100</v>
      </c>
      <c r="GE335">
        <v>-0.361</v>
      </c>
      <c r="GF335">
        <v>0.2972</v>
      </c>
      <c r="GG335">
        <v>-1.589593225013521</v>
      </c>
      <c r="GH335">
        <v>0.00192992804097616</v>
      </c>
      <c r="GI335">
        <v>3.244687122451424E-06</v>
      </c>
      <c r="GJ335">
        <v>-2.087531120305573E-09</v>
      </c>
      <c r="GK335">
        <v>0.05776174702018427</v>
      </c>
      <c r="GL335">
        <v>0.005089068596103195</v>
      </c>
      <c r="GM335">
        <v>0.0003257216593697226</v>
      </c>
      <c r="GN335">
        <v>-1.562898368296355E-06</v>
      </c>
      <c r="GO335">
        <v>0</v>
      </c>
      <c r="GP335">
        <v>1257</v>
      </c>
      <c r="GQ335">
        <v>1</v>
      </c>
      <c r="GR335">
        <v>31</v>
      </c>
      <c r="GS335">
        <v>279</v>
      </c>
      <c r="GT335">
        <v>278.9</v>
      </c>
      <c r="GU335">
        <v>1.07788</v>
      </c>
      <c r="GV335">
        <v>2.39624</v>
      </c>
      <c r="GW335">
        <v>1.44775</v>
      </c>
      <c r="GX335">
        <v>2.20215</v>
      </c>
      <c r="GY335">
        <v>1.44653</v>
      </c>
      <c r="GZ335">
        <v>2.31323</v>
      </c>
      <c r="HA335">
        <v>33.244</v>
      </c>
      <c r="HB335">
        <v>14.6661</v>
      </c>
      <c r="HC335">
        <v>18</v>
      </c>
      <c r="HD335">
        <v>532.14</v>
      </c>
      <c r="HE335">
        <v>522.701</v>
      </c>
      <c r="HF335">
        <v>24.9998</v>
      </c>
      <c r="HG335">
        <v>30.7557</v>
      </c>
      <c r="HH335">
        <v>30</v>
      </c>
      <c r="HI335">
        <v>31.1241</v>
      </c>
      <c r="HJ335">
        <v>31.1331</v>
      </c>
      <c r="HK335">
        <v>21.5569</v>
      </c>
      <c r="HL335">
        <v>20.3331</v>
      </c>
      <c r="HM335">
        <v>100</v>
      </c>
      <c r="HN335">
        <v>25</v>
      </c>
      <c r="HO335">
        <v>420</v>
      </c>
      <c r="HP335">
        <v>21.5</v>
      </c>
      <c r="HQ335">
        <v>103.134</v>
      </c>
      <c r="HR335">
        <v>102.013</v>
      </c>
    </row>
    <row r="336" spans="1:226">
      <c r="A336">
        <v>318</v>
      </c>
      <c r="B336">
        <v>1774683064.6</v>
      </c>
      <c r="C336">
        <v>1318.599999904633</v>
      </c>
      <c r="D336" t="s">
        <v>998</v>
      </c>
      <c r="E336" t="s">
        <v>999</v>
      </c>
      <c r="F336">
        <v>5</v>
      </c>
      <c r="I336">
        <v>1774683061.7</v>
      </c>
      <c r="J336">
        <f>(K336)/1000</f>
        <v>0</v>
      </c>
      <c r="K336">
        <f>IF(BF336, AN336, AH336)</f>
        <v>0</v>
      </c>
      <c r="L336">
        <f>IF(BF336, AI336, AG336)</f>
        <v>0</v>
      </c>
      <c r="M336">
        <f>BH336 - IF(AU336&gt;1, L336*BB336*100.0/(AW336), 0)</f>
        <v>0</v>
      </c>
      <c r="N336">
        <f>((T336-J336/2)*M336-L336)/(T336+J336/2)</f>
        <v>0</v>
      </c>
      <c r="O336">
        <f>N336*(BO336+BP336)/1000.0</f>
        <v>0</v>
      </c>
      <c r="P336">
        <f>(BH336 - IF(AU336&gt;1, L336*BB336*100.0/(AW336), 0))*(BO336+BP336)/1000.0</f>
        <v>0</v>
      </c>
      <c r="Q336">
        <f>2.0/((1/S336-1/R336)+SIGN(S336)*SQRT((1/S336-1/R336)*(1/S336-1/R336) + 4*BC336/((BC336+1)*(BC336+1))*(2*1/S336*1/R336-1/R336*1/R336)))</f>
        <v>0</v>
      </c>
      <c r="R336">
        <f>IF(LEFT(BD336,1)&lt;&gt;"0",IF(LEFT(BD336,1)="1",3.0,BE336),$D$5+$E$5*(BV336*BO336/($K$5*1000))+$F$5*(BV336*BO336/($K$5*1000))*MAX(MIN(BB336,$J$5),$I$5)*MAX(MIN(BB336,$J$5),$I$5)+$G$5*MAX(MIN(BB336,$J$5),$I$5)*(BV336*BO336/($K$5*1000))+$H$5*(BV336*BO336/($K$5*1000))*(BV336*BO336/($K$5*1000)))</f>
        <v>0</v>
      </c>
      <c r="S336">
        <f>J336*(1000-(1000*0.61365*exp(17.502*W336/(240.97+W336))/(BO336+BP336)+BJ336)/2)/(1000*0.61365*exp(17.502*W336/(240.97+W336))/(BO336+BP336)-BJ336)</f>
        <v>0</v>
      </c>
      <c r="T336">
        <f>1/((BC336+1)/(Q336/1.6)+1/(R336/1.37)) + BC336/((BC336+1)/(Q336/1.6) + BC336/(R336/1.37))</f>
        <v>0</v>
      </c>
      <c r="U336">
        <f>(AX336*BA336)</f>
        <v>0</v>
      </c>
      <c r="V336">
        <f>(BQ336+(U336+2*0.95*5.67E-8*(((BQ336+$B$9)+273)^4-(BQ336+273)^4)-44100*J336)/(1.84*29.3*R336+8*0.95*5.67E-8*(BQ336+273)^3))</f>
        <v>0</v>
      </c>
      <c r="W336">
        <f>($C$9*BR336+$D$9*BS336+$E$9*V336)</f>
        <v>0</v>
      </c>
      <c r="X336">
        <f>0.61365*exp(17.502*W336/(240.97+W336))</f>
        <v>0</v>
      </c>
      <c r="Y336">
        <f>(Z336/AA336*100)</f>
        <v>0</v>
      </c>
      <c r="Z336">
        <f>BJ336*(BO336+BP336)/1000</f>
        <v>0</v>
      </c>
      <c r="AA336">
        <f>0.61365*exp(17.502*BQ336/(240.97+BQ336))</f>
        <v>0</v>
      </c>
      <c r="AB336">
        <f>(X336-BJ336*(BO336+BP336)/1000)</f>
        <v>0</v>
      </c>
      <c r="AC336">
        <f>(-J336*44100)</f>
        <v>0</v>
      </c>
      <c r="AD336">
        <f>2*29.3*R336*0.92*(BQ336-W336)</f>
        <v>0</v>
      </c>
      <c r="AE336">
        <f>2*0.95*5.67E-8*(((BQ336+$B$9)+273)^4-(W336+273)^4)</f>
        <v>0</v>
      </c>
      <c r="AF336">
        <f>U336+AE336+AC336+AD336</f>
        <v>0</v>
      </c>
      <c r="AG336">
        <f>BN336*AU336*(BI336-BH336*(1000-AU336*BK336)/(1000-AU336*BJ336))/(100*BB336)</f>
        <v>0</v>
      </c>
      <c r="AH336">
        <f>1000*BN336*AU336*(BJ336-BK336)/(100*BB336*(1000-AU336*BJ336))</f>
        <v>0</v>
      </c>
      <c r="AI336">
        <f>(AJ336 - AK336 - BO336*1E3/(8.314*(BQ336+273.15)) * AM336/BN336 * AL336) * BN336/(100*BB336) * (1000 - BK336)/1000</f>
        <v>0</v>
      </c>
      <c r="AJ336">
        <v>429.2228485807716</v>
      </c>
      <c r="AK336">
        <v>428.8388303030301</v>
      </c>
      <c r="AL336">
        <v>1.817768183782807E-05</v>
      </c>
      <c r="AM336">
        <v>61.35787655002243</v>
      </c>
      <c r="AN336">
        <f>(AP336 - AO336 + BO336*1E3/(8.314*(BQ336+273.15)) * AR336/BN336 * AQ336) * BN336/(100*BB336) * 1000/(1000 - AP336)</f>
        <v>0</v>
      </c>
      <c r="AO336">
        <v>21.52098617278226</v>
      </c>
      <c r="AP336">
        <v>21.49751958041959</v>
      </c>
      <c r="AQ336">
        <v>-9.168195924848286E-08</v>
      </c>
      <c r="AR336">
        <v>91.88205700752289</v>
      </c>
      <c r="AS336">
        <v>0</v>
      </c>
      <c r="AT336">
        <v>0</v>
      </c>
      <c r="AU336">
        <f>IF(AS336*$H$15&gt;=AW336,1.0,(AW336/(AW336-AS336*$H$15)))</f>
        <v>0</v>
      </c>
      <c r="AV336">
        <f>(AU336-1)*100</f>
        <v>0</v>
      </c>
      <c r="AW336">
        <f>MAX(0,($B$15+$C$15*BV336)/(1+$D$15*BV336)*BO336/(BQ336+273)*$E$15)</f>
        <v>0</v>
      </c>
      <c r="AX336">
        <f>$B$13*BW336+$C$13*BX336+$F$13*CI336*(1-CL336)</f>
        <v>0</v>
      </c>
      <c r="AY336">
        <f>AX336*AZ336</f>
        <v>0</v>
      </c>
      <c r="AZ336">
        <f>($B$13*$D$11+$C$13*$D$11+$F$13*((CV336+CN336)/MAX(CV336+CN336+CW336, 0.1)*$I$11+CW336/MAX(CV336+CN336+CW336, 0.1)*$J$11))/($B$13+$C$13+$F$13)</f>
        <v>0</v>
      </c>
      <c r="BA336">
        <f>($B$13*$K$11+$C$13*$K$11+$F$13*((CV336+CN336)/MAX(CV336+CN336+CW336, 0.1)*$P$11+CW336/MAX(CV336+CN336+CW336, 0.1)*$Q$11))/($B$13+$C$13+$F$13)</f>
        <v>0</v>
      </c>
      <c r="BB336">
        <v>6</v>
      </c>
      <c r="BC336">
        <v>0.5</v>
      </c>
      <c r="BD336" t="s">
        <v>358</v>
      </c>
      <c r="BE336">
        <v>2</v>
      </c>
      <c r="BF336" t="b">
        <v>1</v>
      </c>
      <c r="BG336">
        <v>1774683061.7</v>
      </c>
      <c r="BH336">
        <v>419.5995999999999</v>
      </c>
      <c r="BI336">
        <v>419.9874</v>
      </c>
      <c r="BJ336">
        <v>21.49811</v>
      </c>
      <c r="BK336">
        <v>21.52125</v>
      </c>
      <c r="BL336">
        <v>419.9609</v>
      </c>
      <c r="BM336">
        <v>21.20094</v>
      </c>
      <c r="BN336">
        <v>499.9655</v>
      </c>
      <c r="BO336">
        <v>101.0255</v>
      </c>
      <c r="BP336">
        <v>0.09993953</v>
      </c>
      <c r="BQ336">
        <v>26.13143</v>
      </c>
      <c r="BR336">
        <v>26.41403</v>
      </c>
      <c r="BS336">
        <v>999.9</v>
      </c>
      <c r="BT336">
        <v>0</v>
      </c>
      <c r="BU336">
        <v>0</v>
      </c>
      <c r="BV336">
        <v>9998.625</v>
      </c>
      <c r="BW336">
        <v>0</v>
      </c>
      <c r="BX336">
        <v>0.3833920000000001</v>
      </c>
      <c r="BY336">
        <v>-0.3879852</v>
      </c>
      <c r="BZ336">
        <v>428.8182</v>
      </c>
      <c r="CA336">
        <v>429.2248000000001</v>
      </c>
      <c r="CB336">
        <v>-0.02314032</v>
      </c>
      <c r="CC336">
        <v>419.9874</v>
      </c>
      <c r="CD336">
        <v>21.52125</v>
      </c>
      <c r="CE336">
        <v>2.171858</v>
      </c>
      <c r="CF336">
        <v>2.174197</v>
      </c>
      <c r="CG336">
        <v>18.75621</v>
      </c>
      <c r="CH336">
        <v>18.77344</v>
      </c>
      <c r="CI336">
        <v>499.998</v>
      </c>
      <c r="CJ336">
        <v>0</v>
      </c>
      <c r="CK336">
        <v>1</v>
      </c>
      <c r="CL336">
        <v>0</v>
      </c>
      <c r="CM336">
        <v>1.83204</v>
      </c>
      <c r="CN336">
        <v>0</v>
      </c>
      <c r="CO336">
        <v>27.48445</v>
      </c>
      <c r="CP336">
        <v>2557.822000000001</v>
      </c>
      <c r="CQ336">
        <v>36.125</v>
      </c>
      <c r="CR336">
        <v>39.9997</v>
      </c>
      <c r="CS336">
        <v>37.9685</v>
      </c>
      <c r="CT336">
        <v>38.781</v>
      </c>
      <c r="CU336">
        <v>36.9246</v>
      </c>
      <c r="CV336">
        <v>0</v>
      </c>
      <c r="CW336">
        <v>499.999</v>
      </c>
      <c r="CX336">
        <v>0</v>
      </c>
      <c r="CY336">
        <v>1774683063.2</v>
      </c>
      <c r="CZ336">
        <v>0</v>
      </c>
      <c r="DA336">
        <v>1774666326.5</v>
      </c>
      <c r="DB336" t="s">
        <v>359</v>
      </c>
      <c r="DC336">
        <v>1774666322</v>
      </c>
      <c r="DD336">
        <v>1774666326.5</v>
      </c>
      <c r="DE336">
        <v>2</v>
      </c>
      <c r="DF336">
        <v>0.343</v>
      </c>
      <c r="DG336">
        <v>-0.026</v>
      </c>
      <c r="DH336">
        <v>-0.36</v>
      </c>
      <c r="DI336">
        <v>0.298</v>
      </c>
      <c r="DJ336">
        <v>420</v>
      </c>
      <c r="DK336">
        <v>22</v>
      </c>
      <c r="DL336">
        <v>0.17</v>
      </c>
      <c r="DM336">
        <v>0.02</v>
      </c>
      <c r="DN336">
        <v>-0.415979075</v>
      </c>
      <c r="DO336">
        <v>0.2322596285178255</v>
      </c>
      <c r="DP336">
        <v>0.03089072584238472</v>
      </c>
      <c r="DQ336">
        <v>0</v>
      </c>
      <c r="DR336">
        <v>-0.023106</v>
      </c>
      <c r="DS336">
        <v>-9.684427767351927E-05</v>
      </c>
      <c r="DT336">
        <v>0.0005717899343290333</v>
      </c>
      <c r="DU336">
        <v>1</v>
      </c>
      <c r="DV336">
        <v>1</v>
      </c>
      <c r="DW336">
        <v>2</v>
      </c>
      <c r="DX336" t="s">
        <v>367</v>
      </c>
      <c r="DY336">
        <v>3.13041</v>
      </c>
      <c r="DZ336">
        <v>2.80645</v>
      </c>
      <c r="EA336">
        <v>0.0997511</v>
      </c>
      <c r="EB336">
        <v>0.0994635</v>
      </c>
      <c r="EC336">
        <v>0.105829</v>
      </c>
      <c r="ED336">
        <v>0.105604</v>
      </c>
      <c r="EE336">
        <v>21146.8</v>
      </c>
      <c r="EF336">
        <v>27416.3</v>
      </c>
      <c r="EG336">
        <v>26444.8</v>
      </c>
      <c r="EH336">
        <v>32997.2</v>
      </c>
      <c r="EI336">
        <v>34927.1</v>
      </c>
      <c r="EJ336">
        <v>40306.3</v>
      </c>
      <c r="EK336">
        <v>41092.1</v>
      </c>
      <c r="EL336">
        <v>46056</v>
      </c>
      <c r="EM336">
        <v>2.03475</v>
      </c>
      <c r="EN336">
        <v>1.99977</v>
      </c>
      <c r="EO336">
        <v>0.0761375</v>
      </c>
      <c r="EP336">
        <v>0</v>
      </c>
      <c r="EQ336">
        <v>25.1597</v>
      </c>
      <c r="ER336">
        <v>999.9</v>
      </c>
      <c r="ES336">
        <v>67.40000000000001</v>
      </c>
      <c r="ET336">
        <v>27.4</v>
      </c>
      <c r="EU336">
        <v>24.4443</v>
      </c>
      <c r="EV336">
        <v>60.8308</v>
      </c>
      <c r="EW336">
        <v>31.6146</v>
      </c>
      <c r="EX336">
        <v>1</v>
      </c>
      <c r="EY336">
        <v>0.294748</v>
      </c>
      <c r="EZ336">
        <v>0.285376</v>
      </c>
      <c r="FA336">
        <v>20.2877</v>
      </c>
      <c r="FB336">
        <v>5.19168</v>
      </c>
      <c r="FC336">
        <v>11.9441</v>
      </c>
      <c r="FD336">
        <v>4.9558</v>
      </c>
      <c r="FE336">
        <v>3.285</v>
      </c>
      <c r="FF336">
        <v>9999</v>
      </c>
      <c r="FG336">
        <v>9999</v>
      </c>
      <c r="FH336">
        <v>9999</v>
      </c>
      <c r="FI336">
        <v>999.9</v>
      </c>
      <c r="FJ336">
        <v>1.86127</v>
      </c>
      <c r="FK336">
        <v>1.86264</v>
      </c>
      <c r="FL336">
        <v>1.86005</v>
      </c>
      <c r="FM336">
        <v>1.85837</v>
      </c>
      <c r="FN336">
        <v>1.86217</v>
      </c>
      <c r="FO336">
        <v>1.85889</v>
      </c>
      <c r="FP336">
        <v>1.85791</v>
      </c>
      <c r="FQ336">
        <v>1.86081</v>
      </c>
      <c r="FR336">
        <v>0</v>
      </c>
      <c r="FS336">
        <v>0</v>
      </c>
      <c r="FT336">
        <v>0</v>
      </c>
      <c r="FU336">
        <v>4.5</v>
      </c>
      <c r="FV336" t="s">
        <v>361</v>
      </c>
      <c r="FW336" t="s">
        <v>362</v>
      </c>
      <c r="FX336" t="s">
        <v>363</v>
      </c>
      <c r="FY336" t="s">
        <v>364</v>
      </c>
      <c r="FZ336" t="s">
        <v>364</v>
      </c>
      <c r="GA336" t="s">
        <v>363</v>
      </c>
      <c r="GB336">
        <v>0</v>
      </c>
      <c r="GC336">
        <v>100</v>
      </c>
      <c r="GD336">
        <v>100</v>
      </c>
      <c r="GE336">
        <v>-0.361</v>
      </c>
      <c r="GF336">
        <v>0.2971</v>
      </c>
      <c r="GG336">
        <v>-1.589593225013521</v>
      </c>
      <c r="GH336">
        <v>0.00192992804097616</v>
      </c>
      <c r="GI336">
        <v>3.244687122451424E-06</v>
      </c>
      <c r="GJ336">
        <v>-2.087531120305573E-09</v>
      </c>
      <c r="GK336">
        <v>0.05776174702018427</v>
      </c>
      <c r="GL336">
        <v>0.005089068596103195</v>
      </c>
      <c r="GM336">
        <v>0.0003257216593697226</v>
      </c>
      <c r="GN336">
        <v>-1.562898368296355E-06</v>
      </c>
      <c r="GO336">
        <v>0</v>
      </c>
      <c r="GP336">
        <v>1257</v>
      </c>
      <c r="GQ336">
        <v>1</v>
      </c>
      <c r="GR336">
        <v>31</v>
      </c>
      <c r="GS336">
        <v>279</v>
      </c>
      <c r="GT336">
        <v>279</v>
      </c>
      <c r="GU336">
        <v>1.07788</v>
      </c>
      <c r="GV336">
        <v>2.39502</v>
      </c>
      <c r="GW336">
        <v>1.44775</v>
      </c>
      <c r="GX336">
        <v>2.20337</v>
      </c>
      <c r="GY336">
        <v>1.44653</v>
      </c>
      <c r="GZ336">
        <v>2.34497</v>
      </c>
      <c r="HA336">
        <v>33.2216</v>
      </c>
      <c r="HB336">
        <v>14.6661</v>
      </c>
      <c r="HC336">
        <v>18</v>
      </c>
      <c r="HD336">
        <v>532.061</v>
      </c>
      <c r="HE336">
        <v>522.905</v>
      </c>
      <c r="HF336">
        <v>24.9999</v>
      </c>
      <c r="HG336">
        <v>30.756</v>
      </c>
      <c r="HH336">
        <v>30.0001</v>
      </c>
      <c r="HI336">
        <v>31.1241</v>
      </c>
      <c r="HJ336">
        <v>31.1331</v>
      </c>
      <c r="HK336">
        <v>21.5566</v>
      </c>
      <c r="HL336">
        <v>20.3331</v>
      </c>
      <c r="HM336">
        <v>100</v>
      </c>
      <c r="HN336">
        <v>25</v>
      </c>
      <c r="HO336">
        <v>420</v>
      </c>
      <c r="HP336">
        <v>21.5</v>
      </c>
      <c r="HQ336">
        <v>103.134</v>
      </c>
      <c r="HR336">
        <v>102.012</v>
      </c>
    </row>
    <row r="337" spans="1:226">
      <c r="A337">
        <v>319</v>
      </c>
      <c r="B337">
        <v>1774683068.6</v>
      </c>
      <c r="C337">
        <v>1322.599999904633</v>
      </c>
      <c r="D337" t="s">
        <v>1000</v>
      </c>
      <c r="E337" t="s">
        <v>1001</v>
      </c>
      <c r="F337">
        <v>5</v>
      </c>
      <c r="I337">
        <v>1774683065.7</v>
      </c>
      <c r="J337">
        <f>(K337)/1000</f>
        <v>0</v>
      </c>
      <c r="K337">
        <f>IF(BF337, AN337, AH337)</f>
        <v>0</v>
      </c>
      <c r="L337">
        <f>IF(BF337, AI337, AG337)</f>
        <v>0</v>
      </c>
      <c r="M337">
        <f>BH337 - IF(AU337&gt;1, L337*BB337*100.0/(AW337), 0)</f>
        <v>0</v>
      </c>
      <c r="N337">
        <f>((T337-J337/2)*M337-L337)/(T337+J337/2)</f>
        <v>0</v>
      </c>
      <c r="O337">
        <f>N337*(BO337+BP337)/1000.0</f>
        <v>0</v>
      </c>
      <c r="P337">
        <f>(BH337 - IF(AU337&gt;1, L337*BB337*100.0/(AW337), 0))*(BO337+BP337)/1000.0</f>
        <v>0</v>
      </c>
      <c r="Q337">
        <f>2.0/((1/S337-1/R337)+SIGN(S337)*SQRT((1/S337-1/R337)*(1/S337-1/R337) + 4*BC337/((BC337+1)*(BC337+1))*(2*1/S337*1/R337-1/R337*1/R337)))</f>
        <v>0</v>
      </c>
      <c r="R337">
        <f>IF(LEFT(BD337,1)&lt;&gt;"0",IF(LEFT(BD337,1)="1",3.0,BE337),$D$5+$E$5*(BV337*BO337/($K$5*1000))+$F$5*(BV337*BO337/($K$5*1000))*MAX(MIN(BB337,$J$5),$I$5)*MAX(MIN(BB337,$J$5),$I$5)+$G$5*MAX(MIN(BB337,$J$5),$I$5)*(BV337*BO337/($K$5*1000))+$H$5*(BV337*BO337/($K$5*1000))*(BV337*BO337/($K$5*1000)))</f>
        <v>0</v>
      </c>
      <c r="S337">
        <f>J337*(1000-(1000*0.61365*exp(17.502*W337/(240.97+W337))/(BO337+BP337)+BJ337)/2)/(1000*0.61365*exp(17.502*W337/(240.97+W337))/(BO337+BP337)-BJ337)</f>
        <v>0</v>
      </c>
      <c r="T337">
        <f>1/((BC337+1)/(Q337/1.6)+1/(R337/1.37)) + BC337/((BC337+1)/(Q337/1.6) + BC337/(R337/1.37))</f>
        <v>0</v>
      </c>
      <c r="U337">
        <f>(AX337*BA337)</f>
        <v>0</v>
      </c>
      <c r="V337">
        <f>(BQ337+(U337+2*0.95*5.67E-8*(((BQ337+$B$9)+273)^4-(BQ337+273)^4)-44100*J337)/(1.84*29.3*R337+8*0.95*5.67E-8*(BQ337+273)^3))</f>
        <v>0</v>
      </c>
      <c r="W337">
        <f>($C$9*BR337+$D$9*BS337+$E$9*V337)</f>
        <v>0</v>
      </c>
      <c r="X337">
        <f>0.61365*exp(17.502*W337/(240.97+W337))</f>
        <v>0</v>
      </c>
      <c r="Y337">
        <f>(Z337/AA337*100)</f>
        <v>0</v>
      </c>
      <c r="Z337">
        <f>BJ337*(BO337+BP337)/1000</f>
        <v>0</v>
      </c>
      <c r="AA337">
        <f>0.61365*exp(17.502*BQ337/(240.97+BQ337))</f>
        <v>0</v>
      </c>
      <c r="AB337">
        <f>(X337-BJ337*(BO337+BP337)/1000)</f>
        <v>0</v>
      </c>
      <c r="AC337">
        <f>(-J337*44100)</f>
        <v>0</v>
      </c>
      <c r="AD337">
        <f>2*29.3*R337*0.92*(BQ337-W337)</f>
        <v>0</v>
      </c>
      <c r="AE337">
        <f>2*0.95*5.67E-8*(((BQ337+$B$9)+273)^4-(W337+273)^4)</f>
        <v>0</v>
      </c>
      <c r="AF337">
        <f>U337+AE337+AC337+AD337</f>
        <v>0</v>
      </c>
      <c r="AG337">
        <f>BN337*AU337*(BI337-BH337*(1000-AU337*BK337)/(1000-AU337*BJ337))/(100*BB337)</f>
        <v>0</v>
      </c>
      <c r="AH337">
        <f>1000*BN337*AU337*(BJ337-BK337)/(100*BB337*(1000-AU337*BJ337))</f>
        <v>0</v>
      </c>
      <c r="AI337">
        <f>(AJ337 - AK337 - BO337*1E3/(8.314*(BQ337+273.15)) * AM337/BN337 * AL337) * BN337/(100*BB337) * (1000 - BK337)/1000</f>
        <v>0</v>
      </c>
      <c r="AJ337">
        <v>429.2634488328291</v>
      </c>
      <c r="AK337">
        <v>428.8095151515151</v>
      </c>
      <c r="AL337">
        <v>-1.087882643493684E-05</v>
      </c>
      <c r="AM337">
        <v>61.35787655002243</v>
      </c>
      <c r="AN337">
        <f>(AP337 - AO337 + BO337*1E3/(8.314*(BQ337+273.15)) * AR337/BN337 * AQ337) * BN337/(100*BB337) * 1000/(1000 - AP337)</f>
        <v>0</v>
      </c>
      <c r="AO337">
        <v>21.52172972198989</v>
      </c>
      <c r="AP337">
        <v>21.49608601398603</v>
      </c>
      <c r="AQ337">
        <v>-8.619189665051751E-07</v>
      </c>
      <c r="AR337">
        <v>91.88205700752289</v>
      </c>
      <c r="AS337">
        <v>0</v>
      </c>
      <c r="AT337">
        <v>0</v>
      </c>
      <c r="AU337">
        <f>IF(AS337*$H$15&gt;=AW337,1.0,(AW337/(AW337-AS337*$H$15)))</f>
        <v>0</v>
      </c>
      <c r="AV337">
        <f>(AU337-1)*100</f>
        <v>0</v>
      </c>
      <c r="AW337">
        <f>MAX(0,($B$15+$C$15*BV337)/(1+$D$15*BV337)*BO337/(BQ337+273)*$E$15)</f>
        <v>0</v>
      </c>
      <c r="AX337">
        <f>$B$13*BW337+$C$13*BX337+$F$13*CI337*(1-CL337)</f>
        <v>0</v>
      </c>
      <c r="AY337">
        <f>AX337*AZ337</f>
        <v>0</v>
      </c>
      <c r="AZ337">
        <f>($B$13*$D$11+$C$13*$D$11+$F$13*((CV337+CN337)/MAX(CV337+CN337+CW337, 0.1)*$I$11+CW337/MAX(CV337+CN337+CW337, 0.1)*$J$11))/($B$13+$C$13+$F$13)</f>
        <v>0</v>
      </c>
      <c r="BA337">
        <f>($B$13*$K$11+$C$13*$K$11+$F$13*((CV337+CN337)/MAX(CV337+CN337+CW337, 0.1)*$P$11+CW337/MAX(CV337+CN337+CW337, 0.1)*$Q$11))/($B$13+$C$13+$F$13)</f>
        <v>0</v>
      </c>
      <c r="BB337">
        <v>6</v>
      </c>
      <c r="BC337">
        <v>0.5</v>
      </c>
      <c r="BD337" t="s">
        <v>358</v>
      </c>
      <c r="BE337">
        <v>2</v>
      </c>
      <c r="BF337" t="b">
        <v>1</v>
      </c>
      <c r="BG337">
        <v>1774683065.7</v>
      </c>
      <c r="BH337">
        <v>419.6098</v>
      </c>
      <c r="BI337">
        <v>420.0115</v>
      </c>
      <c r="BJ337">
        <v>21.49678</v>
      </c>
      <c r="BK337">
        <v>21.52154</v>
      </c>
      <c r="BL337">
        <v>419.9712</v>
      </c>
      <c r="BM337">
        <v>21.19965</v>
      </c>
      <c r="BN337">
        <v>499.9968</v>
      </c>
      <c r="BO337">
        <v>101.0268</v>
      </c>
      <c r="BP337">
        <v>0.09993687999999999</v>
      </c>
      <c r="BQ337">
        <v>26.12959</v>
      </c>
      <c r="BR337">
        <v>26.40605</v>
      </c>
      <c r="BS337">
        <v>999.9</v>
      </c>
      <c r="BT337">
        <v>0</v>
      </c>
      <c r="BU337">
        <v>0</v>
      </c>
      <c r="BV337">
        <v>10001.877</v>
      </c>
      <c r="BW337">
        <v>0</v>
      </c>
      <c r="BX337">
        <v>0.3833920000000001</v>
      </c>
      <c r="BY337">
        <v>-0.4018402999999999</v>
      </c>
      <c r="BZ337">
        <v>428.8283</v>
      </c>
      <c r="CA337">
        <v>429.2497</v>
      </c>
      <c r="CB337">
        <v>-0.02472953</v>
      </c>
      <c r="CC337">
        <v>420.0115</v>
      </c>
      <c r="CD337">
        <v>21.52154</v>
      </c>
      <c r="CE337">
        <v>2.171751</v>
      </c>
      <c r="CF337">
        <v>2.17425</v>
      </c>
      <c r="CG337">
        <v>18.75545</v>
      </c>
      <c r="CH337">
        <v>18.77384</v>
      </c>
      <c r="CI337">
        <v>499.9976999999999</v>
      </c>
      <c r="CJ337">
        <v>0</v>
      </c>
      <c r="CK337">
        <v>1</v>
      </c>
      <c r="CL337">
        <v>0</v>
      </c>
      <c r="CM337">
        <v>1.77882</v>
      </c>
      <c r="CN337">
        <v>0</v>
      </c>
      <c r="CO337">
        <v>27.58567</v>
      </c>
      <c r="CP337">
        <v>2557.822</v>
      </c>
      <c r="CQ337">
        <v>36.14360000000001</v>
      </c>
      <c r="CR337">
        <v>40.0683</v>
      </c>
      <c r="CS337">
        <v>38.0062</v>
      </c>
      <c r="CT337">
        <v>38.8747</v>
      </c>
      <c r="CU337">
        <v>36.9811</v>
      </c>
      <c r="CV337">
        <v>0</v>
      </c>
      <c r="CW337">
        <v>499.999</v>
      </c>
      <c r="CX337">
        <v>0</v>
      </c>
      <c r="CY337">
        <v>1774683066.8</v>
      </c>
      <c r="CZ337">
        <v>0</v>
      </c>
      <c r="DA337">
        <v>1774666326.5</v>
      </c>
      <c r="DB337" t="s">
        <v>359</v>
      </c>
      <c r="DC337">
        <v>1774666322</v>
      </c>
      <c r="DD337">
        <v>1774666326.5</v>
      </c>
      <c r="DE337">
        <v>2</v>
      </c>
      <c r="DF337">
        <v>0.343</v>
      </c>
      <c r="DG337">
        <v>-0.026</v>
      </c>
      <c r="DH337">
        <v>-0.36</v>
      </c>
      <c r="DI337">
        <v>0.298</v>
      </c>
      <c r="DJ337">
        <v>420</v>
      </c>
      <c r="DK337">
        <v>22</v>
      </c>
      <c r="DL337">
        <v>0.17</v>
      </c>
      <c r="DM337">
        <v>0.02</v>
      </c>
      <c r="DN337">
        <v>-0.4079776341463415</v>
      </c>
      <c r="DO337">
        <v>0.1389517839721248</v>
      </c>
      <c r="DP337">
        <v>0.02931582546210643</v>
      </c>
      <c r="DQ337">
        <v>0</v>
      </c>
      <c r="DR337">
        <v>-0.02350243902439024</v>
      </c>
      <c r="DS337">
        <v>-0.005221406968641152</v>
      </c>
      <c r="DT337">
        <v>0.0009338862190783276</v>
      </c>
      <c r="DU337">
        <v>1</v>
      </c>
      <c r="DV337">
        <v>1</v>
      </c>
      <c r="DW337">
        <v>2</v>
      </c>
      <c r="DX337" t="s">
        <v>367</v>
      </c>
      <c r="DY337">
        <v>3.1304</v>
      </c>
      <c r="DZ337">
        <v>2.80629</v>
      </c>
      <c r="EA337">
        <v>0.0997408</v>
      </c>
      <c r="EB337">
        <v>0.09945900000000001</v>
      </c>
      <c r="EC337">
        <v>0.105829</v>
      </c>
      <c r="ED337">
        <v>0.105602</v>
      </c>
      <c r="EE337">
        <v>21146.9</v>
      </c>
      <c r="EF337">
        <v>27416.7</v>
      </c>
      <c r="EG337">
        <v>26444.6</v>
      </c>
      <c r="EH337">
        <v>32997.5</v>
      </c>
      <c r="EI337">
        <v>34927</v>
      </c>
      <c r="EJ337">
        <v>40306.4</v>
      </c>
      <c r="EK337">
        <v>41091.9</v>
      </c>
      <c r="EL337">
        <v>46056.1</v>
      </c>
      <c r="EM337">
        <v>2.0346</v>
      </c>
      <c r="EN337">
        <v>1.99972</v>
      </c>
      <c r="EO337">
        <v>0.0761524</v>
      </c>
      <c r="EP337">
        <v>0</v>
      </c>
      <c r="EQ337">
        <v>25.1546</v>
      </c>
      <c r="ER337">
        <v>999.9</v>
      </c>
      <c r="ES337">
        <v>67.40000000000001</v>
      </c>
      <c r="ET337">
        <v>27.4</v>
      </c>
      <c r="EU337">
        <v>24.4445</v>
      </c>
      <c r="EV337">
        <v>61.0908</v>
      </c>
      <c r="EW337">
        <v>31.7748</v>
      </c>
      <c r="EX337">
        <v>1</v>
      </c>
      <c r="EY337">
        <v>0.295079</v>
      </c>
      <c r="EZ337">
        <v>0.285975</v>
      </c>
      <c r="FA337">
        <v>20.2876</v>
      </c>
      <c r="FB337">
        <v>5.19093</v>
      </c>
      <c r="FC337">
        <v>11.9441</v>
      </c>
      <c r="FD337">
        <v>4.9553</v>
      </c>
      <c r="FE337">
        <v>3.285</v>
      </c>
      <c r="FF337">
        <v>9999</v>
      </c>
      <c r="FG337">
        <v>9999</v>
      </c>
      <c r="FH337">
        <v>9999</v>
      </c>
      <c r="FI337">
        <v>999.9</v>
      </c>
      <c r="FJ337">
        <v>1.86127</v>
      </c>
      <c r="FK337">
        <v>1.86264</v>
      </c>
      <c r="FL337">
        <v>1.86005</v>
      </c>
      <c r="FM337">
        <v>1.85837</v>
      </c>
      <c r="FN337">
        <v>1.86217</v>
      </c>
      <c r="FO337">
        <v>1.85884</v>
      </c>
      <c r="FP337">
        <v>1.85791</v>
      </c>
      <c r="FQ337">
        <v>1.86081</v>
      </c>
      <c r="FR337">
        <v>0</v>
      </c>
      <c r="FS337">
        <v>0</v>
      </c>
      <c r="FT337">
        <v>0</v>
      </c>
      <c r="FU337">
        <v>4.5</v>
      </c>
      <c r="FV337" t="s">
        <v>361</v>
      </c>
      <c r="FW337" t="s">
        <v>362</v>
      </c>
      <c r="FX337" t="s">
        <v>363</v>
      </c>
      <c r="FY337" t="s">
        <v>364</v>
      </c>
      <c r="FZ337" t="s">
        <v>364</v>
      </c>
      <c r="GA337" t="s">
        <v>363</v>
      </c>
      <c r="GB337">
        <v>0</v>
      </c>
      <c r="GC337">
        <v>100</v>
      </c>
      <c r="GD337">
        <v>100</v>
      </c>
      <c r="GE337">
        <v>-0.362</v>
      </c>
      <c r="GF337">
        <v>0.2972</v>
      </c>
      <c r="GG337">
        <v>-1.589593225013521</v>
      </c>
      <c r="GH337">
        <v>0.00192992804097616</v>
      </c>
      <c r="GI337">
        <v>3.244687122451424E-06</v>
      </c>
      <c r="GJ337">
        <v>-2.087531120305573E-09</v>
      </c>
      <c r="GK337">
        <v>0.05776174702018427</v>
      </c>
      <c r="GL337">
        <v>0.005089068596103195</v>
      </c>
      <c r="GM337">
        <v>0.0003257216593697226</v>
      </c>
      <c r="GN337">
        <v>-1.562898368296355E-06</v>
      </c>
      <c r="GO337">
        <v>0</v>
      </c>
      <c r="GP337">
        <v>1257</v>
      </c>
      <c r="GQ337">
        <v>1</v>
      </c>
      <c r="GR337">
        <v>31</v>
      </c>
      <c r="GS337">
        <v>279.1</v>
      </c>
      <c r="GT337">
        <v>279</v>
      </c>
      <c r="GU337">
        <v>1.07788</v>
      </c>
      <c r="GV337">
        <v>2.39258</v>
      </c>
      <c r="GW337">
        <v>1.44775</v>
      </c>
      <c r="GX337">
        <v>2.20337</v>
      </c>
      <c r="GY337">
        <v>1.44653</v>
      </c>
      <c r="GZ337">
        <v>2.37915</v>
      </c>
      <c r="HA337">
        <v>33.2216</v>
      </c>
      <c r="HB337">
        <v>14.6574</v>
      </c>
      <c r="HC337">
        <v>18</v>
      </c>
      <c r="HD337">
        <v>531.966</v>
      </c>
      <c r="HE337">
        <v>522.871</v>
      </c>
      <c r="HF337">
        <v>25</v>
      </c>
      <c r="HG337">
        <v>30.7567</v>
      </c>
      <c r="HH337">
        <v>30.0001</v>
      </c>
      <c r="HI337">
        <v>31.1241</v>
      </c>
      <c r="HJ337">
        <v>31.1331</v>
      </c>
      <c r="HK337">
        <v>21.5579</v>
      </c>
      <c r="HL337">
        <v>20.3331</v>
      </c>
      <c r="HM337">
        <v>100</v>
      </c>
      <c r="HN337">
        <v>25</v>
      </c>
      <c r="HO337">
        <v>420</v>
      </c>
      <c r="HP337">
        <v>21.5</v>
      </c>
      <c r="HQ337">
        <v>103.133</v>
      </c>
      <c r="HR337">
        <v>102.013</v>
      </c>
    </row>
    <row r="338" spans="1:226">
      <c r="A338">
        <v>320</v>
      </c>
      <c r="B338">
        <v>1774683072.6</v>
      </c>
      <c r="C338">
        <v>1326.599999904633</v>
      </c>
      <c r="D338" t="s">
        <v>1002</v>
      </c>
      <c r="E338" t="s">
        <v>1003</v>
      </c>
      <c r="F338">
        <v>5</v>
      </c>
      <c r="I338">
        <v>1774683069.7</v>
      </c>
      <c r="J338">
        <f>(K338)/1000</f>
        <v>0</v>
      </c>
      <c r="K338">
        <f>IF(BF338, AN338, AH338)</f>
        <v>0</v>
      </c>
      <c r="L338">
        <f>IF(BF338, AI338, AG338)</f>
        <v>0</v>
      </c>
      <c r="M338">
        <f>BH338 - IF(AU338&gt;1, L338*BB338*100.0/(AW338), 0)</f>
        <v>0</v>
      </c>
      <c r="N338">
        <f>((T338-J338/2)*M338-L338)/(T338+J338/2)</f>
        <v>0</v>
      </c>
      <c r="O338">
        <f>N338*(BO338+BP338)/1000.0</f>
        <v>0</v>
      </c>
      <c r="P338">
        <f>(BH338 - IF(AU338&gt;1, L338*BB338*100.0/(AW338), 0))*(BO338+BP338)/1000.0</f>
        <v>0</v>
      </c>
      <c r="Q338">
        <f>2.0/((1/S338-1/R338)+SIGN(S338)*SQRT((1/S338-1/R338)*(1/S338-1/R338) + 4*BC338/((BC338+1)*(BC338+1))*(2*1/S338*1/R338-1/R338*1/R338)))</f>
        <v>0</v>
      </c>
      <c r="R338">
        <f>IF(LEFT(BD338,1)&lt;&gt;"0",IF(LEFT(BD338,1)="1",3.0,BE338),$D$5+$E$5*(BV338*BO338/($K$5*1000))+$F$5*(BV338*BO338/($K$5*1000))*MAX(MIN(BB338,$J$5),$I$5)*MAX(MIN(BB338,$J$5),$I$5)+$G$5*MAX(MIN(BB338,$J$5),$I$5)*(BV338*BO338/($K$5*1000))+$H$5*(BV338*BO338/($K$5*1000))*(BV338*BO338/($K$5*1000)))</f>
        <v>0</v>
      </c>
      <c r="S338">
        <f>J338*(1000-(1000*0.61365*exp(17.502*W338/(240.97+W338))/(BO338+BP338)+BJ338)/2)/(1000*0.61365*exp(17.502*W338/(240.97+W338))/(BO338+BP338)-BJ338)</f>
        <v>0</v>
      </c>
      <c r="T338">
        <f>1/((BC338+1)/(Q338/1.6)+1/(R338/1.37)) + BC338/((BC338+1)/(Q338/1.6) + BC338/(R338/1.37))</f>
        <v>0</v>
      </c>
      <c r="U338">
        <f>(AX338*BA338)</f>
        <v>0</v>
      </c>
      <c r="V338">
        <f>(BQ338+(U338+2*0.95*5.67E-8*(((BQ338+$B$9)+273)^4-(BQ338+273)^4)-44100*J338)/(1.84*29.3*R338+8*0.95*5.67E-8*(BQ338+273)^3))</f>
        <v>0</v>
      </c>
      <c r="W338">
        <f>($C$9*BR338+$D$9*BS338+$E$9*V338)</f>
        <v>0</v>
      </c>
      <c r="X338">
        <f>0.61365*exp(17.502*W338/(240.97+W338))</f>
        <v>0</v>
      </c>
      <c r="Y338">
        <f>(Z338/AA338*100)</f>
        <v>0</v>
      </c>
      <c r="Z338">
        <f>BJ338*(BO338+BP338)/1000</f>
        <v>0</v>
      </c>
      <c r="AA338">
        <f>0.61365*exp(17.502*BQ338/(240.97+BQ338))</f>
        <v>0</v>
      </c>
      <c r="AB338">
        <f>(X338-BJ338*(BO338+BP338)/1000)</f>
        <v>0</v>
      </c>
      <c r="AC338">
        <f>(-J338*44100)</f>
        <v>0</v>
      </c>
      <c r="AD338">
        <f>2*29.3*R338*0.92*(BQ338-W338)</f>
        <v>0</v>
      </c>
      <c r="AE338">
        <f>2*0.95*5.67E-8*(((BQ338+$B$9)+273)^4-(W338+273)^4)</f>
        <v>0</v>
      </c>
      <c r="AF338">
        <f>U338+AE338+AC338+AD338</f>
        <v>0</v>
      </c>
      <c r="AG338">
        <f>BN338*AU338*(BI338-BH338*(1000-AU338*BK338)/(1000-AU338*BJ338))/(100*BB338)</f>
        <v>0</v>
      </c>
      <c r="AH338">
        <f>1000*BN338*AU338*(BJ338-BK338)/(100*BB338*(1000-AU338*BJ338))</f>
        <v>0</v>
      </c>
      <c r="AI338">
        <f>(AJ338 - AK338 - BO338*1E3/(8.314*(BQ338+273.15)) * AM338/BN338 * AL338) * BN338/(100*BB338) * (1000 - BK338)/1000</f>
        <v>0</v>
      </c>
      <c r="AJ338">
        <v>429.2146870304597</v>
      </c>
      <c r="AK338">
        <v>428.7854060606061</v>
      </c>
      <c r="AL338">
        <v>-2.147207868077981E-06</v>
      </c>
      <c r="AM338">
        <v>61.35787655002243</v>
      </c>
      <c r="AN338">
        <f>(AP338 - AO338 + BO338*1E3/(8.314*(BQ338+273.15)) * AR338/BN338 * AQ338) * BN338/(100*BB338) * 1000/(1000 - AP338)</f>
        <v>0</v>
      </c>
      <c r="AO338">
        <v>21.52111862047426</v>
      </c>
      <c r="AP338">
        <v>21.49836013986015</v>
      </c>
      <c r="AQ338">
        <v>7.493367555936507E-07</v>
      </c>
      <c r="AR338">
        <v>91.88205700752289</v>
      </c>
      <c r="AS338">
        <v>0</v>
      </c>
      <c r="AT338">
        <v>0</v>
      </c>
      <c r="AU338">
        <f>IF(AS338*$H$15&gt;=AW338,1.0,(AW338/(AW338-AS338*$H$15)))</f>
        <v>0</v>
      </c>
      <c r="AV338">
        <f>(AU338-1)*100</f>
        <v>0</v>
      </c>
      <c r="AW338">
        <f>MAX(0,($B$15+$C$15*BV338)/(1+$D$15*BV338)*BO338/(BQ338+273)*$E$15)</f>
        <v>0</v>
      </c>
      <c r="AX338">
        <f>$B$13*BW338+$C$13*BX338+$F$13*CI338*(1-CL338)</f>
        <v>0</v>
      </c>
      <c r="AY338">
        <f>AX338*AZ338</f>
        <v>0</v>
      </c>
      <c r="AZ338">
        <f>($B$13*$D$11+$C$13*$D$11+$F$13*((CV338+CN338)/MAX(CV338+CN338+CW338, 0.1)*$I$11+CW338/MAX(CV338+CN338+CW338, 0.1)*$J$11))/($B$13+$C$13+$F$13)</f>
        <v>0</v>
      </c>
      <c r="BA338">
        <f>($B$13*$K$11+$C$13*$K$11+$F$13*((CV338+CN338)/MAX(CV338+CN338+CW338, 0.1)*$P$11+CW338/MAX(CV338+CN338+CW338, 0.1)*$Q$11))/($B$13+$C$13+$F$13)</f>
        <v>0</v>
      </c>
      <c r="BB338">
        <v>6</v>
      </c>
      <c r="BC338">
        <v>0.5</v>
      </c>
      <c r="BD338" t="s">
        <v>358</v>
      </c>
      <c r="BE338">
        <v>2</v>
      </c>
      <c r="BF338" t="b">
        <v>1</v>
      </c>
      <c r="BG338">
        <v>1774683069.7</v>
      </c>
      <c r="BH338">
        <v>419.5659000000001</v>
      </c>
      <c r="BI338">
        <v>419.9909</v>
      </c>
      <c r="BJ338">
        <v>21.49731</v>
      </c>
      <c r="BK338">
        <v>21.52117000000001</v>
      </c>
      <c r="BL338">
        <v>419.9275</v>
      </c>
      <c r="BM338">
        <v>21.20016</v>
      </c>
      <c r="BN338">
        <v>499.9737</v>
      </c>
      <c r="BO338">
        <v>101.0255</v>
      </c>
      <c r="BP338">
        <v>0.09992877</v>
      </c>
      <c r="BQ338">
        <v>26.1292</v>
      </c>
      <c r="BR338">
        <v>26.40655</v>
      </c>
      <c r="BS338">
        <v>999.9</v>
      </c>
      <c r="BT338">
        <v>0</v>
      </c>
      <c r="BU338">
        <v>0</v>
      </c>
      <c r="BV338">
        <v>10007.187</v>
      </c>
      <c r="BW338">
        <v>0</v>
      </c>
      <c r="BX338">
        <v>0.3833920000000001</v>
      </c>
      <c r="BY338">
        <v>-0.4250001</v>
      </c>
      <c r="BZ338">
        <v>428.7837000000001</v>
      </c>
      <c r="CA338">
        <v>429.2284</v>
      </c>
      <c r="CB338">
        <v>-0.02383937</v>
      </c>
      <c r="CC338">
        <v>419.9909</v>
      </c>
      <c r="CD338">
        <v>21.52117000000001</v>
      </c>
      <c r="CE338">
        <v>2.17178</v>
      </c>
      <c r="CF338">
        <v>2.174188</v>
      </c>
      <c r="CG338">
        <v>18.75566</v>
      </c>
      <c r="CH338">
        <v>18.77339</v>
      </c>
      <c r="CI338">
        <v>499.997</v>
      </c>
      <c r="CJ338">
        <v>0</v>
      </c>
      <c r="CK338">
        <v>1</v>
      </c>
      <c r="CL338">
        <v>0</v>
      </c>
      <c r="CM338">
        <v>1.72488</v>
      </c>
      <c r="CN338">
        <v>0</v>
      </c>
      <c r="CO338">
        <v>27.47839</v>
      </c>
      <c r="CP338">
        <v>2557.818</v>
      </c>
      <c r="CQ338">
        <v>36.1746</v>
      </c>
      <c r="CR338">
        <v>40.1434</v>
      </c>
      <c r="CS338">
        <v>38.0496</v>
      </c>
      <c r="CT338">
        <v>38.9747</v>
      </c>
      <c r="CU338">
        <v>37</v>
      </c>
      <c r="CV338">
        <v>0</v>
      </c>
      <c r="CW338">
        <v>499.9979999999999</v>
      </c>
      <c r="CX338">
        <v>0</v>
      </c>
      <c r="CY338">
        <v>1774683071</v>
      </c>
      <c r="CZ338">
        <v>0</v>
      </c>
      <c r="DA338">
        <v>1774666326.5</v>
      </c>
      <c r="DB338" t="s">
        <v>359</v>
      </c>
      <c r="DC338">
        <v>1774666322</v>
      </c>
      <c r="DD338">
        <v>1774666326.5</v>
      </c>
      <c r="DE338">
        <v>2</v>
      </c>
      <c r="DF338">
        <v>0.343</v>
      </c>
      <c r="DG338">
        <v>-0.026</v>
      </c>
      <c r="DH338">
        <v>-0.36</v>
      </c>
      <c r="DI338">
        <v>0.298</v>
      </c>
      <c r="DJ338">
        <v>420</v>
      </c>
      <c r="DK338">
        <v>22</v>
      </c>
      <c r="DL338">
        <v>0.17</v>
      </c>
      <c r="DM338">
        <v>0.02</v>
      </c>
      <c r="DN338">
        <v>-0.4042068292682927</v>
      </c>
      <c r="DO338">
        <v>-0.05289767247386894</v>
      </c>
      <c r="DP338">
        <v>0.02541506343701381</v>
      </c>
      <c r="DQ338">
        <v>1</v>
      </c>
      <c r="DR338">
        <v>-0.02368954390243903</v>
      </c>
      <c r="DS338">
        <v>-0.003017485714285748</v>
      </c>
      <c r="DT338">
        <v>0.0008817414343768621</v>
      </c>
      <c r="DU338">
        <v>1</v>
      </c>
      <c r="DV338">
        <v>2</v>
      </c>
      <c r="DW338">
        <v>2</v>
      </c>
      <c r="DX338" t="s">
        <v>360</v>
      </c>
      <c r="DY338">
        <v>3.13047</v>
      </c>
      <c r="DZ338">
        <v>2.80669</v>
      </c>
      <c r="EA338">
        <v>0.0997378</v>
      </c>
      <c r="EB338">
        <v>0.09946439999999999</v>
      </c>
      <c r="EC338">
        <v>0.105832</v>
      </c>
      <c r="ED338">
        <v>0.105599</v>
      </c>
      <c r="EE338">
        <v>21146.9</v>
      </c>
      <c r="EF338">
        <v>27416.6</v>
      </c>
      <c r="EG338">
        <v>26444.5</v>
      </c>
      <c r="EH338">
        <v>32997.5</v>
      </c>
      <c r="EI338">
        <v>34926.8</v>
      </c>
      <c r="EJ338">
        <v>40307</v>
      </c>
      <c r="EK338">
        <v>41091.8</v>
      </c>
      <c r="EL338">
        <v>46056.6</v>
      </c>
      <c r="EM338">
        <v>2.03485</v>
      </c>
      <c r="EN338">
        <v>1.99945</v>
      </c>
      <c r="EO338">
        <v>0.077039</v>
      </c>
      <c r="EP338">
        <v>0</v>
      </c>
      <c r="EQ338">
        <v>25.1497</v>
      </c>
      <c r="ER338">
        <v>999.9</v>
      </c>
      <c r="ES338">
        <v>67.40000000000001</v>
      </c>
      <c r="ET338">
        <v>27.4</v>
      </c>
      <c r="EU338">
        <v>24.4473</v>
      </c>
      <c r="EV338">
        <v>60.9608</v>
      </c>
      <c r="EW338">
        <v>31.8069</v>
      </c>
      <c r="EX338">
        <v>1</v>
      </c>
      <c r="EY338">
        <v>0.294733</v>
      </c>
      <c r="EZ338">
        <v>0.287353</v>
      </c>
      <c r="FA338">
        <v>20.2876</v>
      </c>
      <c r="FB338">
        <v>5.19183</v>
      </c>
      <c r="FC338">
        <v>11.9441</v>
      </c>
      <c r="FD338">
        <v>4.9557</v>
      </c>
      <c r="FE338">
        <v>3.285</v>
      </c>
      <c r="FF338">
        <v>9999</v>
      </c>
      <c r="FG338">
        <v>9999</v>
      </c>
      <c r="FH338">
        <v>9999</v>
      </c>
      <c r="FI338">
        <v>999.9</v>
      </c>
      <c r="FJ338">
        <v>1.86127</v>
      </c>
      <c r="FK338">
        <v>1.86264</v>
      </c>
      <c r="FL338">
        <v>1.86005</v>
      </c>
      <c r="FM338">
        <v>1.85837</v>
      </c>
      <c r="FN338">
        <v>1.86218</v>
      </c>
      <c r="FO338">
        <v>1.85888</v>
      </c>
      <c r="FP338">
        <v>1.85791</v>
      </c>
      <c r="FQ338">
        <v>1.86081</v>
      </c>
      <c r="FR338">
        <v>0</v>
      </c>
      <c r="FS338">
        <v>0</v>
      </c>
      <c r="FT338">
        <v>0</v>
      </c>
      <c r="FU338">
        <v>4.5</v>
      </c>
      <c r="FV338" t="s">
        <v>361</v>
      </c>
      <c r="FW338" t="s">
        <v>362</v>
      </c>
      <c r="FX338" t="s">
        <v>363</v>
      </c>
      <c r="FY338" t="s">
        <v>364</v>
      </c>
      <c r="FZ338" t="s">
        <v>364</v>
      </c>
      <c r="GA338" t="s">
        <v>363</v>
      </c>
      <c r="GB338">
        <v>0</v>
      </c>
      <c r="GC338">
        <v>100</v>
      </c>
      <c r="GD338">
        <v>100</v>
      </c>
      <c r="GE338">
        <v>-0.362</v>
      </c>
      <c r="GF338">
        <v>0.2972</v>
      </c>
      <c r="GG338">
        <v>-1.589593225013521</v>
      </c>
      <c r="GH338">
        <v>0.00192992804097616</v>
      </c>
      <c r="GI338">
        <v>3.244687122451424E-06</v>
      </c>
      <c r="GJ338">
        <v>-2.087531120305573E-09</v>
      </c>
      <c r="GK338">
        <v>0.05776174702018427</v>
      </c>
      <c r="GL338">
        <v>0.005089068596103195</v>
      </c>
      <c r="GM338">
        <v>0.0003257216593697226</v>
      </c>
      <c r="GN338">
        <v>-1.562898368296355E-06</v>
      </c>
      <c r="GO338">
        <v>0</v>
      </c>
      <c r="GP338">
        <v>1257</v>
      </c>
      <c r="GQ338">
        <v>1</v>
      </c>
      <c r="GR338">
        <v>31</v>
      </c>
      <c r="GS338">
        <v>279.2</v>
      </c>
      <c r="GT338">
        <v>279.1</v>
      </c>
      <c r="GU338">
        <v>1.07788</v>
      </c>
      <c r="GV338">
        <v>2.38647</v>
      </c>
      <c r="GW338">
        <v>1.44775</v>
      </c>
      <c r="GX338">
        <v>2.20215</v>
      </c>
      <c r="GY338">
        <v>1.44653</v>
      </c>
      <c r="GZ338">
        <v>2.38281</v>
      </c>
      <c r="HA338">
        <v>33.2216</v>
      </c>
      <c r="HB338">
        <v>14.6661</v>
      </c>
      <c r="HC338">
        <v>18</v>
      </c>
      <c r="HD338">
        <v>532.124</v>
      </c>
      <c r="HE338">
        <v>522.684</v>
      </c>
      <c r="HF338">
        <v>25.0002</v>
      </c>
      <c r="HG338">
        <v>30.7567</v>
      </c>
      <c r="HH338">
        <v>30.0001</v>
      </c>
      <c r="HI338">
        <v>31.1241</v>
      </c>
      <c r="HJ338">
        <v>31.1331</v>
      </c>
      <c r="HK338">
        <v>21.5572</v>
      </c>
      <c r="HL338">
        <v>20.3331</v>
      </c>
      <c r="HM338">
        <v>100</v>
      </c>
      <c r="HN338">
        <v>25</v>
      </c>
      <c r="HO338">
        <v>420</v>
      </c>
      <c r="HP338">
        <v>21.5</v>
      </c>
      <c r="HQ338">
        <v>103.133</v>
      </c>
      <c r="HR338">
        <v>102.013</v>
      </c>
    </row>
    <row r="339" spans="1:226">
      <c r="A339">
        <v>321</v>
      </c>
      <c r="B339">
        <v>1774683076.6</v>
      </c>
      <c r="C339">
        <v>1330.599999904633</v>
      </c>
      <c r="D339" t="s">
        <v>1004</v>
      </c>
      <c r="E339" t="s">
        <v>1005</v>
      </c>
      <c r="F339">
        <v>5</v>
      </c>
      <c r="I339">
        <v>1774683073.7</v>
      </c>
      <c r="J339">
        <f>(K339)/1000</f>
        <v>0</v>
      </c>
      <c r="K339">
        <f>IF(BF339, AN339, AH339)</f>
        <v>0</v>
      </c>
      <c r="L339">
        <f>IF(BF339, AI339, AG339)</f>
        <v>0</v>
      </c>
      <c r="M339">
        <f>BH339 - IF(AU339&gt;1, L339*BB339*100.0/(AW339), 0)</f>
        <v>0</v>
      </c>
      <c r="N339">
        <f>((T339-J339/2)*M339-L339)/(T339+J339/2)</f>
        <v>0</v>
      </c>
      <c r="O339">
        <f>N339*(BO339+BP339)/1000.0</f>
        <v>0</v>
      </c>
      <c r="P339">
        <f>(BH339 - IF(AU339&gt;1, L339*BB339*100.0/(AW339), 0))*(BO339+BP339)/1000.0</f>
        <v>0</v>
      </c>
      <c r="Q339">
        <f>2.0/((1/S339-1/R339)+SIGN(S339)*SQRT((1/S339-1/R339)*(1/S339-1/R339) + 4*BC339/((BC339+1)*(BC339+1))*(2*1/S339*1/R339-1/R339*1/R339)))</f>
        <v>0</v>
      </c>
      <c r="R339">
        <f>IF(LEFT(BD339,1)&lt;&gt;"0",IF(LEFT(BD339,1)="1",3.0,BE339),$D$5+$E$5*(BV339*BO339/($K$5*1000))+$F$5*(BV339*BO339/($K$5*1000))*MAX(MIN(BB339,$J$5),$I$5)*MAX(MIN(BB339,$J$5),$I$5)+$G$5*MAX(MIN(BB339,$J$5),$I$5)*(BV339*BO339/($K$5*1000))+$H$5*(BV339*BO339/($K$5*1000))*(BV339*BO339/($K$5*1000)))</f>
        <v>0</v>
      </c>
      <c r="S339">
        <f>J339*(1000-(1000*0.61365*exp(17.502*W339/(240.97+W339))/(BO339+BP339)+BJ339)/2)/(1000*0.61365*exp(17.502*W339/(240.97+W339))/(BO339+BP339)-BJ339)</f>
        <v>0</v>
      </c>
      <c r="T339">
        <f>1/((BC339+1)/(Q339/1.6)+1/(R339/1.37)) + BC339/((BC339+1)/(Q339/1.6) + BC339/(R339/1.37))</f>
        <v>0</v>
      </c>
      <c r="U339">
        <f>(AX339*BA339)</f>
        <v>0</v>
      </c>
      <c r="V339">
        <f>(BQ339+(U339+2*0.95*5.67E-8*(((BQ339+$B$9)+273)^4-(BQ339+273)^4)-44100*J339)/(1.84*29.3*R339+8*0.95*5.67E-8*(BQ339+273)^3))</f>
        <v>0</v>
      </c>
      <c r="W339">
        <f>($C$9*BR339+$D$9*BS339+$E$9*V339)</f>
        <v>0</v>
      </c>
      <c r="X339">
        <f>0.61365*exp(17.502*W339/(240.97+W339))</f>
        <v>0</v>
      </c>
      <c r="Y339">
        <f>(Z339/AA339*100)</f>
        <v>0</v>
      </c>
      <c r="Z339">
        <f>BJ339*(BO339+BP339)/1000</f>
        <v>0</v>
      </c>
      <c r="AA339">
        <f>0.61365*exp(17.502*BQ339/(240.97+BQ339))</f>
        <v>0</v>
      </c>
      <c r="AB339">
        <f>(X339-BJ339*(BO339+BP339)/1000)</f>
        <v>0</v>
      </c>
      <c r="AC339">
        <f>(-J339*44100)</f>
        <v>0</v>
      </c>
      <c r="AD339">
        <f>2*29.3*R339*0.92*(BQ339-W339)</f>
        <v>0</v>
      </c>
      <c r="AE339">
        <f>2*0.95*5.67E-8*(((BQ339+$B$9)+273)^4-(W339+273)^4)</f>
        <v>0</v>
      </c>
      <c r="AF339">
        <f>U339+AE339+AC339+AD339</f>
        <v>0</v>
      </c>
      <c r="AG339">
        <f>BN339*AU339*(BI339-BH339*(1000-AU339*BK339)/(1000-AU339*BJ339))/(100*BB339)</f>
        <v>0</v>
      </c>
      <c r="AH339">
        <f>1000*BN339*AU339*(BJ339-BK339)/(100*BB339*(1000-AU339*BJ339))</f>
        <v>0</v>
      </c>
      <c r="AI339">
        <f>(AJ339 - AK339 - BO339*1E3/(8.314*(BQ339+273.15)) * AM339/BN339 * AL339) * BN339/(100*BB339) * (1000 - BK339)/1000</f>
        <v>0</v>
      </c>
      <c r="AJ339">
        <v>429.2472242423532</v>
      </c>
      <c r="AK339">
        <v>428.7702303030303</v>
      </c>
      <c r="AL339">
        <v>-9.564882434793484E-06</v>
      </c>
      <c r="AM339">
        <v>61.35787655002243</v>
      </c>
      <c r="AN339">
        <f>(AP339 - AO339 + BO339*1E3/(8.314*(BQ339+273.15)) * AR339/BN339 * AQ339) * BN339/(100*BB339) * 1000/(1000 - AP339)</f>
        <v>0</v>
      </c>
      <c r="AO339">
        <v>21.52101408483332</v>
      </c>
      <c r="AP339">
        <v>21.49810909090911</v>
      </c>
      <c r="AQ339">
        <v>-6.652264999781808E-08</v>
      </c>
      <c r="AR339">
        <v>91.88205700752289</v>
      </c>
      <c r="AS339">
        <v>0</v>
      </c>
      <c r="AT339">
        <v>0</v>
      </c>
      <c r="AU339">
        <f>IF(AS339*$H$15&gt;=AW339,1.0,(AW339/(AW339-AS339*$H$15)))</f>
        <v>0</v>
      </c>
      <c r="AV339">
        <f>(AU339-1)*100</f>
        <v>0</v>
      </c>
      <c r="AW339">
        <f>MAX(0,($B$15+$C$15*BV339)/(1+$D$15*BV339)*BO339/(BQ339+273)*$E$15)</f>
        <v>0</v>
      </c>
      <c r="AX339">
        <f>$B$13*BW339+$C$13*BX339+$F$13*CI339*(1-CL339)</f>
        <v>0</v>
      </c>
      <c r="AY339">
        <f>AX339*AZ339</f>
        <v>0</v>
      </c>
      <c r="AZ339">
        <f>($B$13*$D$11+$C$13*$D$11+$F$13*((CV339+CN339)/MAX(CV339+CN339+CW339, 0.1)*$I$11+CW339/MAX(CV339+CN339+CW339, 0.1)*$J$11))/($B$13+$C$13+$F$13)</f>
        <v>0</v>
      </c>
      <c r="BA339">
        <f>($B$13*$K$11+$C$13*$K$11+$F$13*((CV339+CN339)/MAX(CV339+CN339+CW339, 0.1)*$P$11+CW339/MAX(CV339+CN339+CW339, 0.1)*$Q$11))/($B$13+$C$13+$F$13)</f>
        <v>0</v>
      </c>
      <c r="BB339">
        <v>6</v>
      </c>
      <c r="BC339">
        <v>0.5</v>
      </c>
      <c r="BD339" t="s">
        <v>358</v>
      </c>
      <c r="BE339">
        <v>2</v>
      </c>
      <c r="BF339" t="b">
        <v>1</v>
      </c>
      <c r="BG339">
        <v>1774683073.7</v>
      </c>
      <c r="BH339">
        <v>419.5785</v>
      </c>
      <c r="BI339">
        <v>420.0004999999999</v>
      </c>
      <c r="BJ339">
        <v>21.49795</v>
      </c>
      <c r="BK339">
        <v>21.52121</v>
      </c>
      <c r="BL339">
        <v>419.9401</v>
      </c>
      <c r="BM339">
        <v>21.20078</v>
      </c>
      <c r="BN339">
        <v>500.0056000000001</v>
      </c>
      <c r="BO339">
        <v>101.0259</v>
      </c>
      <c r="BP339">
        <v>0.1001098</v>
      </c>
      <c r="BQ339">
        <v>26.12542</v>
      </c>
      <c r="BR339">
        <v>26.40984</v>
      </c>
      <c r="BS339">
        <v>999.9</v>
      </c>
      <c r="BT339">
        <v>0</v>
      </c>
      <c r="BU339">
        <v>0</v>
      </c>
      <c r="BV339">
        <v>10001.312</v>
      </c>
      <c r="BW339">
        <v>0</v>
      </c>
      <c r="BX339">
        <v>0.3833920000000001</v>
      </c>
      <c r="BY339">
        <v>-0.4217926</v>
      </c>
      <c r="BZ339">
        <v>428.7967</v>
      </c>
      <c r="CA339">
        <v>429.2381999999999</v>
      </c>
      <c r="CB339">
        <v>-0.02324773</v>
      </c>
      <c r="CC339">
        <v>420.0004999999999</v>
      </c>
      <c r="CD339">
        <v>21.52121</v>
      </c>
      <c r="CE339">
        <v>2.17185</v>
      </c>
      <c r="CF339">
        <v>2.174201</v>
      </c>
      <c r="CG339">
        <v>18.75618</v>
      </c>
      <c r="CH339">
        <v>18.77348</v>
      </c>
      <c r="CI339">
        <v>499.9887</v>
      </c>
      <c r="CJ339">
        <v>0</v>
      </c>
      <c r="CK339">
        <v>1</v>
      </c>
      <c r="CL339">
        <v>0</v>
      </c>
      <c r="CM339">
        <v>1.87334</v>
      </c>
      <c r="CN339">
        <v>0</v>
      </c>
      <c r="CO339">
        <v>27.07658</v>
      </c>
      <c r="CP339">
        <v>2557.774</v>
      </c>
      <c r="CQ339">
        <v>36.2059</v>
      </c>
      <c r="CR339">
        <v>40.2185</v>
      </c>
      <c r="CS339">
        <v>38.09349999999999</v>
      </c>
      <c r="CT339">
        <v>39.06849999999999</v>
      </c>
      <c r="CU339">
        <v>37.031</v>
      </c>
      <c r="CV339">
        <v>0</v>
      </c>
      <c r="CW339">
        <v>499.989</v>
      </c>
      <c r="CX339">
        <v>0</v>
      </c>
      <c r="CY339">
        <v>1774683075.2</v>
      </c>
      <c r="CZ339">
        <v>0</v>
      </c>
      <c r="DA339">
        <v>1774666326.5</v>
      </c>
      <c r="DB339" t="s">
        <v>359</v>
      </c>
      <c r="DC339">
        <v>1774666322</v>
      </c>
      <c r="DD339">
        <v>1774666326.5</v>
      </c>
      <c r="DE339">
        <v>2</v>
      </c>
      <c r="DF339">
        <v>0.343</v>
      </c>
      <c r="DG339">
        <v>-0.026</v>
      </c>
      <c r="DH339">
        <v>-0.36</v>
      </c>
      <c r="DI339">
        <v>0.298</v>
      </c>
      <c r="DJ339">
        <v>420</v>
      </c>
      <c r="DK339">
        <v>22</v>
      </c>
      <c r="DL339">
        <v>0.17</v>
      </c>
      <c r="DM339">
        <v>0.02</v>
      </c>
      <c r="DN339">
        <v>-0.4042976341463413</v>
      </c>
      <c r="DO339">
        <v>-0.1534827386759581</v>
      </c>
      <c r="DP339">
        <v>0.0258810500990977</v>
      </c>
      <c r="DQ339">
        <v>0</v>
      </c>
      <c r="DR339">
        <v>-0.02357636341463415</v>
      </c>
      <c r="DS339">
        <v>-0.0009447554006968878</v>
      </c>
      <c r="DT339">
        <v>0.0008944313407387161</v>
      </c>
      <c r="DU339">
        <v>1</v>
      </c>
      <c r="DV339">
        <v>1</v>
      </c>
      <c r="DW339">
        <v>2</v>
      </c>
      <c r="DX339" t="s">
        <v>367</v>
      </c>
      <c r="DY339">
        <v>3.13046</v>
      </c>
      <c r="DZ339">
        <v>2.80645</v>
      </c>
      <c r="EA339">
        <v>0.0997387</v>
      </c>
      <c r="EB339">
        <v>0.09946290000000001</v>
      </c>
      <c r="EC339">
        <v>0.105834</v>
      </c>
      <c r="ED339">
        <v>0.105606</v>
      </c>
      <c r="EE339">
        <v>21147</v>
      </c>
      <c r="EF339">
        <v>27416.3</v>
      </c>
      <c r="EG339">
        <v>26444.6</v>
      </c>
      <c r="EH339">
        <v>32997.2</v>
      </c>
      <c r="EI339">
        <v>34926.9</v>
      </c>
      <c r="EJ339">
        <v>40306.5</v>
      </c>
      <c r="EK339">
        <v>41092.1</v>
      </c>
      <c r="EL339">
        <v>46056.4</v>
      </c>
      <c r="EM339">
        <v>2.03485</v>
      </c>
      <c r="EN339">
        <v>1.9995</v>
      </c>
      <c r="EO339">
        <v>0.07696450000000001</v>
      </c>
      <c r="EP339">
        <v>0</v>
      </c>
      <c r="EQ339">
        <v>25.1446</v>
      </c>
      <c r="ER339">
        <v>999.9</v>
      </c>
      <c r="ES339">
        <v>67.40000000000001</v>
      </c>
      <c r="ET339">
        <v>27.4</v>
      </c>
      <c r="EU339">
        <v>24.4467</v>
      </c>
      <c r="EV339">
        <v>61.1008</v>
      </c>
      <c r="EW339">
        <v>31.8389</v>
      </c>
      <c r="EX339">
        <v>1</v>
      </c>
      <c r="EY339">
        <v>0.294942</v>
      </c>
      <c r="EZ339">
        <v>0.287473</v>
      </c>
      <c r="FA339">
        <v>20.2876</v>
      </c>
      <c r="FB339">
        <v>5.19138</v>
      </c>
      <c r="FC339">
        <v>11.9441</v>
      </c>
      <c r="FD339">
        <v>4.9557</v>
      </c>
      <c r="FE339">
        <v>3.285</v>
      </c>
      <c r="FF339">
        <v>9999</v>
      </c>
      <c r="FG339">
        <v>9999</v>
      </c>
      <c r="FH339">
        <v>9999</v>
      </c>
      <c r="FI339">
        <v>999.9</v>
      </c>
      <c r="FJ339">
        <v>1.86127</v>
      </c>
      <c r="FK339">
        <v>1.86264</v>
      </c>
      <c r="FL339">
        <v>1.86005</v>
      </c>
      <c r="FM339">
        <v>1.85836</v>
      </c>
      <c r="FN339">
        <v>1.86218</v>
      </c>
      <c r="FO339">
        <v>1.85887</v>
      </c>
      <c r="FP339">
        <v>1.85791</v>
      </c>
      <c r="FQ339">
        <v>1.86081</v>
      </c>
      <c r="FR339">
        <v>0</v>
      </c>
      <c r="FS339">
        <v>0</v>
      </c>
      <c r="FT339">
        <v>0</v>
      </c>
      <c r="FU339">
        <v>4.5</v>
      </c>
      <c r="FV339" t="s">
        <v>361</v>
      </c>
      <c r="FW339" t="s">
        <v>362</v>
      </c>
      <c r="FX339" t="s">
        <v>363</v>
      </c>
      <c r="FY339" t="s">
        <v>364</v>
      </c>
      <c r="FZ339" t="s">
        <v>364</v>
      </c>
      <c r="GA339" t="s">
        <v>363</v>
      </c>
      <c r="GB339">
        <v>0</v>
      </c>
      <c r="GC339">
        <v>100</v>
      </c>
      <c r="GD339">
        <v>100</v>
      </c>
      <c r="GE339">
        <v>-0.362</v>
      </c>
      <c r="GF339">
        <v>0.2972</v>
      </c>
      <c r="GG339">
        <v>-1.589593225013521</v>
      </c>
      <c r="GH339">
        <v>0.00192992804097616</v>
      </c>
      <c r="GI339">
        <v>3.244687122451424E-06</v>
      </c>
      <c r="GJ339">
        <v>-2.087531120305573E-09</v>
      </c>
      <c r="GK339">
        <v>0.05776174702018427</v>
      </c>
      <c r="GL339">
        <v>0.005089068596103195</v>
      </c>
      <c r="GM339">
        <v>0.0003257216593697226</v>
      </c>
      <c r="GN339">
        <v>-1.562898368296355E-06</v>
      </c>
      <c r="GO339">
        <v>0</v>
      </c>
      <c r="GP339">
        <v>1257</v>
      </c>
      <c r="GQ339">
        <v>1</v>
      </c>
      <c r="GR339">
        <v>31</v>
      </c>
      <c r="GS339">
        <v>279.2</v>
      </c>
      <c r="GT339">
        <v>279.2</v>
      </c>
      <c r="GU339">
        <v>1.07788</v>
      </c>
      <c r="GV339">
        <v>2.37915</v>
      </c>
      <c r="GW339">
        <v>1.44775</v>
      </c>
      <c r="GX339">
        <v>2.20215</v>
      </c>
      <c r="GY339">
        <v>1.44653</v>
      </c>
      <c r="GZ339">
        <v>2.39136</v>
      </c>
      <c r="HA339">
        <v>33.244</v>
      </c>
      <c r="HB339">
        <v>14.6661</v>
      </c>
      <c r="HC339">
        <v>18</v>
      </c>
      <c r="HD339">
        <v>532.124</v>
      </c>
      <c r="HE339">
        <v>522.718</v>
      </c>
      <c r="HF339">
        <v>25.0001</v>
      </c>
      <c r="HG339">
        <v>30.7573</v>
      </c>
      <c r="HH339">
        <v>30.0001</v>
      </c>
      <c r="HI339">
        <v>31.1241</v>
      </c>
      <c r="HJ339">
        <v>31.1331</v>
      </c>
      <c r="HK339">
        <v>21.5561</v>
      </c>
      <c r="HL339">
        <v>20.3331</v>
      </c>
      <c r="HM339">
        <v>100</v>
      </c>
      <c r="HN339">
        <v>25</v>
      </c>
      <c r="HO339">
        <v>420</v>
      </c>
      <c r="HP339">
        <v>21.5</v>
      </c>
      <c r="HQ339">
        <v>103.133</v>
      </c>
      <c r="HR339">
        <v>102.012</v>
      </c>
    </row>
    <row r="340" spans="1:226">
      <c r="A340">
        <v>322</v>
      </c>
      <c r="B340">
        <v>1774683080.6</v>
      </c>
      <c r="C340">
        <v>1334.599999904633</v>
      </c>
      <c r="D340" t="s">
        <v>1006</v>
      </c>
      <c r="E340" t="s">
        <v>1007</v>
      </c>
      <c r="F340">
        <v>5</v>
      </c>
      <c r="I340">
        <v>1774683077.7</v>
      </c>
      <c r="J340">
        <f>(K340)/1000</f>
        <v>0</v>
      </c>
      <c r="K340">
        <f>IF(BF340, AN340, AH340)</f>
        <v>0</v>
      </c>
      <c r="L340">
        <f>IF(BF340, AI340, AG340)</f>
        <v>0</v>
      </c>
      <c r="M340">
        <f>BH340 - IF(AU340&gt;1, L340*BB340*100.0/(AW340), 0)</f>
        <v>0</v>
      </c>
      <c r="N340">
        <f>((T340-J340/2)*M340-L340)/(T340+J340/2)</f>
        <v>0</v>
      </c>
      <c r="O340">
        <f>N340*(BO340+BP340)/1000.0</f>
        <v>0</v>
      </c>
      <c r="P340">
        <f>(BH340 - IF(AU340&gt;1, L340*BB340*100.0/(AW340), 0))*(BO340+BP340)/1000.0</f>
        <v>0</v>
      </c>
      <c r="Q340">
        <f>2.0/((1/S340-1/R340)+SIGN(S340)*SQRT((1/S340-1/R340)*(1/S340-1/R340) + 4*BC340/((BC340+1)*(BC340+1))*(2*1/S340*1/R340-1/R340*1/R340)))</f>
        <v>0</v>
      </c>
      <c r="R340">
        <f>IF(LEFT(BD340,1)&lt;&gt;"0",IF(LEFT(BD340,1)="1",3.0,BE340),$D$5+$E$5*(BV340*BO340/($K$5*1000))+$F$5*(BV340*BO340/($K$5*1000))*MAX(MIN(BB340,$J$5),$I$5)*MAX(MIN(BB340,$J$5),$I$5)+$G$5*MAX(MIN(BB340,$J$5),$I$5)*(BV340*BO340/($K$5*1000))+$H$5*(BV340*BO340/($K$5*1000))*(BV340*BO340/($K$5*1000)))</f>
        <v>0</v>
      </c>
      <c r="S340">
        <f>J340*(1000-(1000*0.61365*exp(17.502*W340/(240.97+W340))/(BO340+BP340)+BJ340)/2)/(1000*0.61365*exp(17.502*W340/(240.97+W340))/(BO340+BP340)-BJ340)</f>
        <v>0</v>
      </c>
      <c r="T340">
        <f>1/((BC340+1)/(Q340/1.6)+1/(R340/1.37)) + BC340/((BC340+1)/(Q340/1.6) + BC340/(R340/1.37))</f>
        <v>0</v>
      </c>
      <c r="U340">
        <f>(AX340*BA340)</f>
        <v>0</v>
      </c>
      <c r="V340">
        <f>(BQ340+(U340+2*0.95*5.67E-8*(((BQ340+$B$9)+273)^4-(BQ340+273)^4)-44100*J340)/(1.84*29.3*R340+8*0.95*5.67E-8*(BQ340+273)^3))</f>
        <v>0</v>
      </c>
      <c r="W340">
        <f>($C$9*BR340+$D$9*BS340+$E$9*V340)</f>
        <v>0</v>
      </c>
      <c r="X340">
        <f>0.61365*exp(17.502*W340/(240.97+W340))</f>
        <v>0</v>
      </c>
      <c r="Y340">
        <f>(Z340/AA340*100)</f>
        <v>0</v>
      </c>
      <c r="Z340">
        <f>BJ340*(BO340+BP340)/1000</f>
        <v>0</v>
      </c>
      <c r="AA340">
        <f>0.61365*exp(17.502*BQ340/(240.97+BQ340))</f>
        <v>0</v>
      </c>
      <c r="AB340">
        <f>(X340-BJ340*(BO340+BP340)/1000)</f>
        <v>0</v>
      </c>
      <c r="AC340">
        <f>(-J340*44100)</f>
        <v>0</v>
      </c>
      <c r="AD340">
        <f>2*29.3*R340*0.92*(BQ340-W340)</f>
        <v>0</v>
      </c>
      <c r="AE340">
        <f>2*0.95*5.67E-8*(((BQ340+$B$9)+273)^4-(W340+273)^4)</f>
        <v>0</v>
      </c>
      <c r="AF340">
        <f>U340+AE340+AC340+AD340</f>
        <v>0</v>
      </c>
      <c r="AG340">
        <f>BN340*AU340*(BI340-BH340*(1000-AU340*BK340)/(1000-AU340*BJ340))/(100*BB340)</f>
        <v>0</v>
      </c>
      <c r="AH340">
        <f>1000*BN340*AU340*(BJ340-BK340)/(100*BB340*(1000-AU340*BJ340))</f>
        <v>0</v>
      </c>
      <c r="AI340">
        <f>(AJ340 - AK340 - BO340*1E3/(8.314*(BQ340+273.15)) * AM340/BN340 * AL340) * BN340/(100*BB340) * (1000 - BK340)/1000</f>
        <v>0</v>
      </c>
      <c r="AJ340">
        <v>429.2287375706352</v>
      </c>
      <c r="AK340">
        <v>428.7378121212121</v>
      </c>
      <c r="AL340">
        <v>-8.037739787173752E-06</v>
      </c>
      <c r="AM340">
        <v>61.35787655002243</v>
      </c>
      <c r="AN340">
        <f>(AP340 - AO340 + BO340*1E3/(8.314*(BQ340+273.15)) * AR340/BN340 * AQ340) * BN340/(100*BB340) * 1000/(1000 - AP340)</f>
        <v>0</v>
      </c>
      <c r="AO340">
        <v>21.52219573723761</v>
      </c>
      <c r="AP340">
        <v>21.49806783216785</v>
      </c>
      <c r="AQ340">
        <v>-1.730345006972422E-07</v>
      </c>
      <c r="AR340">
        <v>91.88205700752289</v>
      </c>
      <c r="AS340">
        <v>0</v>
      </c>
      <c r="AT340">
        <v>0</v>
      </c>
      <c r="AU340">
        <f>IF(AS340*$H$15&gt;=AW340,1.0,(AW340/(AW340-AS340*$H$15)))</f>
        <v>0</v>
      </c>
      <c r="AV340">
        <f>(AU340-1)*100</f>
        <v>0</v>
      </c>
      <c r="AW340">
        <f>MAX(0,($B$15+$C$15*BV340)/(1+$D$15*BV340)*BO340/(BQ340+273)*$E$15)</f>
        <v>0</v>
      </c>
      <c r="AX340">
        <f>$B$13*BW340+$C$13*BX340+$F$13*CI340*(1-CL340)</f>
        <v>0</v>
      </c>
      <c r="AY340">
        <f>AX340*AZ340</f>
        <v>0</v>
      </c>
      <c r="AZ340">
        <f>($B$13*$D$11+$C$13*$D$11+$F$13*((CV340+CN340)/MAX(CV340+CN340+CW340, 0.1)*$I$11+CW340/MAX(CV340+CN340+CW340, 0.1)*$J$11))/($B$13+$C$13+$F$13)</f>
        <v>0</v>
      </c>
      <c r="BA340">
        <f>($B$13*$K$11+$C$13*$K$11+$F$13*((CV340+CN340)/MAX(CV340+CN340+CW340, 0.1)*$P$11+CW340/MAX(CV340+CN340+CW340, 0.1)*$Q$11))/($B$13+$C$13+$F$13)</f>
        <v>0</v>
      </c>
      <c r="BB340">
        <v>6</v>
      </c>
      <c r="BC340">
        <v>0.5</v>
      </c>
      <c r="BD340" t="s">
        <v>358</v>
      </c>
      <c r="BE340">
        <v>2</v>
      </c>
      <c r="BF340" t="b">
        <v>1</v>
      </c>
      <c r="BG340">
        <v>1774683077.7</v>
      </c>
      <c r="BH340">
        <v>419.5361</v>
      </c>
      <c r="BI340">
        <v>419.9995</v>
      </c>
      <c r="BJ340">
        <v>21.49805</v>
      </c>
      <c r="BK340">
        <v>21.52198</v>
      </c>
      <c r="BL340">
        <v>419.8979</v>
      </c>
      <c r="BM340">
        <v>21.20088</v>
      </c>
      <c r="BN340">
        <v>500.0057</v>
      </c>
      <c r="BO340">
        <v>101.0258</v>
      </c>
      <c r="BP340">
        <v>0.09997691</v>
      </c>
      <c r="BQ340">
        <v>26.12258</v>
      </c>
      <c r="BR340">
        <v>26.40676</v>
      </c>
      <c r="BS340">
        <v>999.9</v>
      </c>
      <c r="BT340">
        <v>0</v>
      </c>
      <c r="BU340">
        <v>0</v>
      </c>
      <c r="BV340">
        <v>9995.437000000002</v>
      </c>
      <c r="BW340">
        <v>0</v>
      </c>
      <c r="BX340">
        <v>0.3833920000000001</v>
      </c>
      <c r="BY340">
        <v>-0.4633209</v>
      </c>
      <c r="BZ340">
        <v>428.7535</v>
      </c>
      <c r="CA340">
        <v>429.2377</v>
      </c>
      <c r="CB340">
        <v>-0.02391912</v>
      </c>
      <c r="CC340">
        <v>419.9995</v>
      </c>
      <c r="CD340">
        <v>21.52198</v>
      </c>
      <c r="CE340">
        <v>2.171858</v>
      </c>
      <c r="CF340">
        <v>2.174276</v>
      </c>
      <c r="CG340">
        <v>18.75623</v>
      </c>
      <c r="CH340">
        <v>18.77403</v>
      </c>
      <c r="CI340">
        <v>499.9978000000001</v>
      </c>
      <c r="CJ340">
        <v>0</v>
      </c>
      <c r="CK340">
        <v>1</v>
      </c>
      <c r="CL340">
        <v>0</v>
      </c>
      <c r="CM340">
        <v>2.12997</v>
      </c>
      <c r="CN340">
        <v>0</v>
      </c>
      <c r="CO340">
        <v>26.95119</v>
      </c>
      <c r="CP340">
        <v>2557.82</v>
      </c>
      <c r="CQ340">
        <v>36.25</v>
      </c>
      <c r="CR340">
        <v>40.281</v>
      </c>
      <c r="CS340">
        <v>38.1312</v>
      </c>
      <c r="CT340">
        <v>39.1623</v>
      </c>
      <c r="CU340">
        <v>37.062</v>
      </c>
      <c r="CV340">
        <v>0</v>
      </c>
      <c r="CW340">
        <v>499.997</v>
      </c>
      <c r="CX340">
        <v>0</v>
      </c>
      <c r="CY340">
        <v>1774683078.8</v>
      </c>
      <c r="CZ340">
        <v>0</v>
      </c>
      <c r="DA340">
        <v>1774666326.5</v>
      </c>
      <c r="DB340" t="s">
        <v>359</v>
      </c>
      <c r="DC340">
        <v>1774666322</v>
      </c>
      <c r="DD340">
        <v>1774666326.5</v>
      </c>
      <c r="DE340">
        <v>2</v>
      </c>
      <c r="DF340">
        <v>0.343</v>
      </c>
      <c r="DG340">
        <v>-0.026</v>
      </c>
      <c r="DH340">
        <v>-0.36</v>
      </c>
      <c r="DI340">
        <v>0.298</v>
      </c>
      <c r="DJ340">
        <v>420</v>
      </c>
      <c r="DK340">
        <v>22</v>
      </c>
      <c r="DL340">
        <v>0.17</v>
      </c>
      <c r="DM340">
        <v>0.02</v>
      </c>
      <c r="DN340">
        <v>-0.4216650975609755</v>
      </c>
      <c r="DO340">
        <v>-0.2368489965156795</v>
      </c>
      <c r="DP340">
        <v>0.03282323179180829</v>
      </c>
      <c r="DQ340">
        <v>0</v>
      </c>
      <c r="DR340">
        <v>-0.0237674243902439</v>
      </c>
      <c r="DS340">
        <v>-0.0009763693379790546</v>
      </c>
      <c r="DT340">
        <v>0.0009206836110196802</v>
      </c>
      <c r="DU340">
        <v>1</v>
      </c>
      <c r="DV340">
        <v>1</v>
      </c>
      <c r="DW340">
        <v>2</v>
      </c>
      <c r="DX340" t="s">
        <v>367</v>
      </c>
      <c r="DY340">
        <v>3.13047</v>
      </c>
      <c r="DZ340">
        <v>2.80633</v>
      </c>
      <c r="EA340">
        <v>0.0997321</v>
      </c>
      <c r="EB340">
        <v>0.0994579</v>
      </c>
      <c r="EC340">
        <v>0.105829</v>
      </c>
      <c r="ED340">
        <v>0.105601</v>
      </c>
      <c r="EE340">
        <v>21147</v>
      </c>
      <c r="EF340">
        <v>27416.6</v>
      </c>
      <c r="EG340">
        <v>26444.4</v>
      </c>
      <c r="EH340">
        <v>32997.3</v>
      </c>
      <c r="EI340">
        <v>34926.7</v>
      </c>
      <c r="EJ340">
        <v>40306.8</v>
      </c>
      <c r="EK340">
        <v>41091.6</v>
      </c>
      <c r="EL340">
        <v>46056.5</v>
      </c>
      <c r="EM340">
        <v>2.03498</v>
      </c>
      <c r="EN340">
        <v>1.99945</v>
      </c>
      <c r="EO340">
        <v>0.07713589999999999</v>
      </c>
      <c r="EP340">
        <v>0</v>
      </c>
      <c r="EQ340">
        <v>25.1398</v>
      </c>
      <c r="ER340">
        <v>999.9</v>
      </c>
      <c r="ES340">
        <v>67.40000000000001</v>
      </c>
      <c r="ET340">
        <v>27.4</v>
      </c>
      <c r="EU340">
        <v>24.4456</v>
      </c>
      <c r="EV340">
        <v>60.8808</v>
      </c>
      <c r="EW340">
        <v>31.7788</v>
      </c>
      <c r="EX340">
        <v>1</v>
      </c>
      <c r="EY340">
        <v>0.294782</v>
      </c>
      <c r="EZ340">
        <v>0.289099</v>
      </c>
      <c r="FA340">
        <v>20.2876</v>
      </c>
      <c r="FB340">
        <v>5.19198</v>
      </c>
      <c r="FC340">
        <v>11.9441</v>
      </c>
      <c r="FD340">
        <v>4.9558</v>
      </c>
      <c r="FE340">
        <v>3.285</v>
      </c>
      <c r="FF340">
        <v>9999</v>
      </c>
      <c r="FG340">
        <v>9999</v>
      </c>
      <c r="FH340">
        <v>9999</v>
      </c>
      <c r="FI340">
        <v>999.9</v>
      </c>
      <c r="FJ340">
        <v>1.86127</v>
      </c>
      <c r="FK340">
        <v>1.86264</v>
      </c>
      <c r="FL340">
        <v>1.86005</v>
      </c>
      <c r="FM340">
        <v>1.85837</v>
      </c>
      <c r="FN340">
        <v>1.86217</v>
      </c>
      <c r="FO340">
        <v>1.85888</v>
      </c>
      <c r="FP340">
        <v>1.85791</v>
      </c>
      <c r="FQ340">
        <v>1.8608</v>
      </c>
      <c r="FR340">
        <v>0</v>
      </c>
      <c r="FS340">
        <v>0</v>
      </c>
      <c r="FT340">
        <v>0</v>
      </c>
      <c r="FU340">
        <v>4.5</v>
      </c>
      <c r="FV340" t="s">
        <v>361</v>
      </c>
      <c r="FW340" t="s">
        <v>362</v>
      </c>
      <c r="FX340" t="s">
        <v>363</v>
      </c>
      <c r="FY340" t="s">
        <v>364</v>
      </c>
      <c r="FZ340" t="s">
        <v>364</v>
      </c>
      <c r="GA340" t="s">
        <v>363</v>
      </c>
      <c r="GB340">
        <v>0</v>
      </c>
      <c r="GC340">
        <v>100</v>
      </c>
      <c r="GD340">
        <v>100</v>
      </c>
      <c r="GE340">
        <v>-0.361</v>
      </c>
      <c r="GF340">
        <v>0.2972</v>
      </c>
      <c r="GG340">
        <v>-1.589593225013521</v>
      </c>
      <c r="GH340">
        <v>0.00192992804097616</v>
      </c>
      <c r="GI340">
        <v>3.244687122451424E-06</v>
      </c>
      <c r="GJ340">
        <v>-2.087531120305573E-09</v>
      </c>
      <c r="GK340">
        <v>0.05776174702018427</v>
      </c>
      <c r="GL340">
        <v>0.005089068596103195</v>
      </c>
      <c r="GM340">
        <v>0.0003257216593697226</v>
      </c>
      <c r="GN340">
        <v>-1.562898368296355E-06</v>
      </c>
      <c r="GO340">
        <v>0</v>
      </c>
      <c r="GP340">
        <v>1257</v>
      </c>
      <c r="GQ340">
        <v>1</v>
      </c>
      <c r="GR340">
        <v>31</v>
      </c>
      <c r="GS340">
        <v>279.3</v>
      </c>
      <c r="GT340">
        <v>279.2</v>
      </c>
      <c r="GU340">
        <v>1.07788</v>
      </c>
      <c r="GV340">
        <v>2.38037</v>
      </c>
      <c r="GW340">
        <v>1.44775</v>
      </c>
      <c r="GX340">
        <v>2.20215</v>
      </c>
      <c r="GY340">
        <v>1.44653</v>
      </c>
      <c r="GZ340">
        <v>2.36816</v>
      </c>
      <c r="HA340">
        <v>33.244</v>
      </c>
      <c r="HB340">
        <v>14.6661</v>
      </c>
      <c r="HC340">
        <v>18</v>
      </c>
      <c r="HD340">
        <v>532.203</v>
      </c>
      <c r="HE340">
        <v>522.684</v>
      </c>
      <c r="HF340">
        <v>25.0002</v>
      </c>
      <c r="HG340">
        <v>30.7573</v>
      </c>
      <c r="HH340">
        <v>30.0001</v>
      </c>
      <c r="HI340">
        <v>31.1241</v>
      </c>
      <c r="HJ340">
        <v>31.1331</v>
      </c>
      <c r="HK340">
        <v>21.5575</v>
      </c>
      <c r="HL340">
        <v>20.3331</v>
      </c>
      <c r="HM340">
        <v>100</v>
      </c>
      <c r="HN340">
        <v>25</v>
      </c>
      <c r="HO340">
        <v>420</v>
      </c>
      <c r="HP340">
        <v>21.5</v>
      </c>
      <c r="HQ340">
        <v>103.132</v>
      </c>
      <c r="HR340">
        <v>102.013</v>
      </c>
    </row>
    <row r="341" spans="1:226">
      <c r="A341">
        <v>323</v>
      </c>
      <c r="B341">
        <v>1774683084.6</v>
      </c>
      <c r="C341">
        <v>1338.599999904633</v>
      </c>
      <c r="D341" t="s">
        <v>1008</v>
      </c>
      <c r="E341" t="s">
        <v>1009</v>
      </c>
      <c r="F341">
        <v>5</v>
      </c>
      <c r="I341">
        <v>1774683081.7</v>
      </c>
      <c r="J341">
        <f>(K341)/1000</f>
        <v>0</v>
      </c>
      <c r="K341">
        <f>IF(BF341, AN341, AH341)</f>
        <v>0</v>
      </c>
      <c r="L341">
        <f>IF(BF341, AI341, AG341)</f>
        <v>0</v>
      </c>
      <c r="M341">
        <f>BH341 - IF(AU341&gt;1, L341*BB341*100.0/(AW341), 0)</f>
        <v>0</v>
      </c>
      <c r="N341">
        <f>((T341-J341/2)*M341-L341)/(T341+J341/2)</f>
        <v>0</v>
      </c>
      <c r="O341">
        <f>N341*(BO341+BP341)/1000.0</f>
        <v>0</v>
      </c>
      <c r="P341">
        <f>(BH341 - IF(AU341&gt;1, L341*BB341*100.0/(AW341), 0))*(BO341+BP341)/1000.0</f>
        <v>0</v>
      </c>
      <c r="Q341">
        <f>2.0/((1/S341-1/R341)+SIGN(S341)*SQRT((1/S341-1/R341)*(1/S341-1/R341) + 4*BC341/((BC341+1)*(BC341+1))*(2*1/S341*1/R341-1/R341*1/R341)))</f>
        <v>0</v>
      </c>
      <c r="R341">
        <f>IF(LEFT(BD341,1)&lt;&gt;"0",IF(LEFT(BD341,1)="1",3.0,BE341),$D$5+$E$5*(BV341*BO341/($K$5*1000))+$F$5*(BV341*BO341/($K$5*1000))*MAX(MIN(BB341,$J$5),$I$5)*MAX(MIN(BB341,$J$5),$I$5)+$G$5*MAX(MIN(BB341,$J$5),$I$5)*(BV341*BO341/($K$5*1000))+$H$5*(BV341*BO341/($K$5*1000))*(BV341*BO341/($K$5*1000)))</f>
        <v>0</v>
      </c>
      <c r="S341">
        <f>J341*(1000-(1000*0.61365*exp(17.502*W341/(240.97+W341))/(BO341+BP341)+BJ341)/2)/(1000*0.61365*exp(17.502*W341/(240.97+W341))/(BO341+BP341)-BJ341)</f>
        <v>0</v>
      </c>
      <c r="T341">
        <f>1/((BC341+1)/(Q341/1.6)+1/(R341/1.37)) + BC341/((BC341+1)/(Q341/1.6) + BC341/(R341/1.37))</f>
        <v>0</v>
      </c>
      <c r="U341">
        <f>(AX341*BA341)</f>
        <v>0</v>
      </c>
      <c r="V341">
        <f>(BQ341+(U341+2*0.95*5.67E-8*(((BQ341+$B$9)+273)^4-(BQ341+273)^4)-44100*J341)/(1.84*29.3*R341+8*0.95*5.67E-8*(BQ341+273)^3))</f>
        <v>0</v>
      </c>
      <c r="W341">
        <f>($C$9*BR341+$D$9*BS341+$E$9*V341)</f>
        <v>0</v>
      </c>
      <c r="X341">
        <f>0.61365*exp(17.502*W341/(240.97+W341))</f>
        <v>0</v>
      </c>
      <c r="Y341">
        <f>(Z341/AA341*100)</f>
        <v>0</v>
      </c>
      <c r="Z341">
        <f>BJ341*(BO341+BP341)/1000</f>
        <v>0</v>
      </c>
      <c r="AA341">
        <f>0.61365*exp(17.502*BQ341/(240.97+BQ341))</f>
        <v>0</v>
      </c>
      <c r="AB341">
        <f>(X341-BJ341*(BO341+BP341)/1000)</f>
        <v>0</v>
      </c>
      <c r="AC341">
        <f>(-J341*44100)</f>
        <v>0</v>
      </c>
      <c r="AD341">
        <f>2*29.3*R341*0.92*(BQ341-W341)</f>
        <v>0</v>
      </c>
      <c r="AE341">
        <f>2*0.95*5.67E-8*(((BQ341+$B$9)+273)^4-(W341+273)^4)</f>
        <v>0</v>
      </c>
      <c r="AF341">
        <f>U341+AE341+AC341+AD341</f>
        <v>0</v>
      </c>
      <c r="AG341">
        <f>BN341*AU341*(BI341-BH341*(1000-AU341*BK341)/(1000-AU341*BJ341))/(100*BB341)</f>
        <v>0</v>
      </c>
      <c r="AH341">
        <f>1000*BN341*AU341*(BJ341-BK341)/(100*BB341*(1000-AU341*BJ341))</f>
        <v>0</v>
      </c>
      <c r="AI341">
        <f>(AJ341 - AK341 - BO341*1E3/(8.314*(BQ341+273.15)) * AM341/BN341 * AL341) * BN341/(100*BB341) * (1000 - BK341)/1000</f>
        <v>0</v>
      </c>
      <c r="AJ341">
        <v>429.2230085459942</v>
      </c>
      <c r="AK341">
        <v>428.7838121212119</v>
      </c>
      <c r="AL341">
        <v>1.344600108150604E-05</v>
      </c>
      <c r="AM341">
        <v>61.35787655002243</v>
      </c>
      <c r="AN341">
        <f>(AP341 - AO341 + BO341*1E3/(8.314*(BQ341+273.15)) * AR341/BN341 * AQ341) * BN341/(100*BB341) * 1000/(1000 - AP341)</f>
        <v>0</v>
      </c>
      <c r="AO341">
        <v>21.52083618392403</v>
      </c>
      <c r="AP341">
        <v>21.4961146853147</v>
      </c>
      <c r="AQ341">
        <v>-9.621403301550683E-07</v>
      </c>
      <c r="AR341">
        <v>91.88205700752289</v>
      </c>
      <c r="AS341">
        <v>0</v>
      </c>
      <c r="AT341">
        <v>0</v>
      </c>
      <c r="AU341">
        <f>IF(AS341*$H$15&gt;=AW341,1.0,(AW341/(AW341-AS341*$H$15)))</f>
        <v>0</v>
      </c>
      <c r="AV341">
        <f>(AU341-1)*100</f>
        <v>0</v>
      </c>
      <c r="AW341">
        <f>MAX(0,($B$15+$C$15*BV341)/(1+$D$15*BV341)*BO341/(BQ341+273)*$E$15)</f>
        <v>0</v>
      </c>
      <c r="AX341">
        <f>$B$13*BW341+$C$13*BX341+$F$13*CI341*(1-CL341)</f>
        <v>0</v>
      </c>
      <c r="AY341">
        <f>AX341*AZ341</f>
        <v>0</v>
      </c>
      <c r="AZ341">
        <f>($B$13*$D$11+$C$13*$D$11+$F$13*((CV341+CN341)/MAX(CV341+CN341+CW341, 0.1)*$I$11+CW341/MAX(CV341+CN341+CW341, 0.1)*$J$11))/($B$13+$C$13+$F$13)</f>
        <v>0</v>
      </c>
      <c r="BA341">
        <f>($B$13*$K$11+$C$13*$K$11+$F$13*((CV341+CN341)/MAX(CV341+CN341+CW341, 0.1)*$P$11+CW341/MAX(CV341+CN341+CW341, 0.1)*$Q$11))/($B$13+$C$13+$F$13)</f>
        <v>0</v>
      </c>
      <c r="BB341">
        <v>6</v>
      </c>
      <c r="BC341">
        <v>0.5</v>
      </c>
      <c r="BD341" t="s">
        <v>358</v>
      </c>
      <c r="BE341">
        <v>2</v>
      </c>
      <c r="BF341" t="b">
        <v>1</v>
      </c>
      <c r="BG341">
        <v>1774683081.7</v>
      </c>
      <c r="BH341">
        <v>419.5429</v>
      </c>
      <c r="BI341">
        <v>420.0051999999999</v>
      </c>
      <c r="BJ341">
        <v>21.49705</v>
      </c>
      <c r="BK341">
        <v>21.52099</v>
      </c>
      <c r="BL341">
        <v>419.9047</v>
      </c>
      <c r="BM341">
        <v>21.1999</v>
      </c>
      <c r="BN341">
        <v>499.9936</v>
      </c>
      <c r="BO341">
        <v>101.0254</v>
      </c>
      <c r="BP341">
        <v>0.09983738</v>
      </c>
      <c r="BQ341">
        <v>26.12084</v>
      </c>
      <c r="BR341">
        <v>26.40211</v>
      </c>
      <c r="BS341">
        <v>999.9</v>
      </c>
      <c r="BT341">
        <v>0</v>
      </c>
      <c r="BU341">
        <v>0</v>
      </c>
      <c r="BV341">
        <v>10019.928</v>
      </c>
      <c r="BW341">
        <v>0</v>
      </c>
      <c r="BX341">
        <v>0.3833920000000001</v>
      </c>
      <c r="BY341">
        <v>-0.4622681</v>
      </c>
      <c r="BZ341">
        <v>428.7599999999999</v>
      </c>
      <c r="CA341">
        <v>429.2431</v>
      </c>
      <c r="CB341">
        <v>-0.02394639</v>
      </c>
      <c r="CC341">
        <v>420.0051999999999</v>
      </c>
      <c r="CD341">
        <v>21.52099</v>
      </c>
      <c r="CE341">
        <v>2.171748</v>
      </c>
      <c r="CF341">
        <v>2.174169</v>
      </c>
      <c r="CG341">
        <v>18.75543</v>
      </c>
      <c r="CH341">
        <v>18.77324</v>
      </c>
      <c r="CI341">
        <v>499.9930000000001</v>
      </c>
      <c r="CJ341">
        <v>0</v>
      </c>
      <c r="CK341">
        <v>1</v>
      </c>
      <c r="CL341">
        <v>0</v>
      </c>
      <c r="CM341">
        <v>1.93332</v>
      </c>
      <c r="CN341">
        <v>0</v>
      </c>
      <c r="CO341">
        <v>27.15445</v>
      </c>
      <c r="CP341">
        <v>2557.795000000001</v>
      </c>
      <c r="CQ341">
        <v>36.25</v>
      </c>
      <c r="CR341">
        <v>40.3561</v>
      </c>
      <c r="CS341">
        <v>38.1746</v>
      </c>
      <c r="CT341">
        <v>39.2436</v>
      </c>
      <c r="CU341">
        <v>37.1061</v>
      </c>
      <c r="CV341">
        <v>0</v>
      </c>
      <c r="CW341">
        <v>499.994</v>
      </c>
      <c r="CX341">
        <v>0</v>
      </c>
      <c r="CY341">
        <v>1774683083</v>
      </c>
      <c r="CZ341">
        <v>0</v>
      </c>
      <c r="DA341">
        <v>1774666326.5</v>
      </c>
      <c r="DB341" t="s">
        <v>359</v>
      </c>
      <c r="DC341">
        <v>1774666322</v>
      </c>
      <c r="DD341">
        <v>1774666326.5</v>
      </c>
      <c r="DE341">
        <v>2</v>
      </c>
      <c r="DF341">
        <v>0.343</v>
      </c>
      <c r="DG341">
        <v>-0.026</v>
      </c>
      <c r="DH341">
        <v>-0.36</v>
      </c>
      <c r="DI341">
        <v>0.298</v>
      </c>
      <c r="DJ341">
        <v>420</v>
      </c>
      <c r="DK341">
        <v>22</v>
      </c>
      <c r="DL341">
        <v>0.17</v>
      </c>
      <c r="DM341">
        <v>0.02</v>
      </c>
      <c r="DN341">
        <v>-0.4327899024390244</v>
      </c>
      <c r="DO341">
        <v>-0.2285388710801392</v>
      </c>
      <c r="DP341">
        <v>0.03025988322225696</v>
      </c>
      <c r="DQ341">
        <v>0</v>
      </c>
      <c r="DR341">
        <v>-0.02398495609756097</v>
      </c>
      <c r="DS341">
        <v>0.00217394634146338</v>
      </c>
      <c r="DT341">
        <v>0.0008428375195813479</v>
      </c>
      <c r="DU341">
        <v>1</v>
      </c>
      <c r="DV341">
        <v>1</v>
      </c>
      <c r="DW341">
        <v>2</v>
      </c>
      <c r="DX341" t="s">
        <v>367</v>
      </c>
      <c r="DY341">
        <v>3.13048</v>
      </c>
      <c r="DZ341">
        <v>2.80666</v>
      </c>
      <c r="EA341">
        <v>0.0997374</v>
      </c>
      <c r="EB341">
        <v>0.09947689999999999</v>
      </c>
      <c r="EC341">
        <v>0.105828</v>
      </c>
      <c r="ED341">
        <v>0.105602</v>
      </c>
      <c r="EE341">
        <v>21147</v>
      </c>
      <c r="EF341">
        <v>27415.9</v>
      </c>
      <c r="EG341">
        <v>26444.6</v>
      </c>
      <c r="EH341">
        <v>32997.2</v>
      </c>
      <c r="EI341">
        <v>34926.9</v>
      </c>
      <c r="EJ341">
        <v>40306.5</v>
      </c>
      <c r="EK341">
        <v>41091.8</v>
      </c>
      <c r="EL341">
        <v>46056.2</v>
      </c>
      <c r="EM341">
        <v>2.0347</v>
      </c>
      <c r="EN341">
        <v>1.9995</v>
      </c>
      <c r="EO341">
        <v>0.0772998</v>
      </c>
      <c r="EP341">
        <v>0</v>
      </c>
      <c r="EQ341">
        <v>25.1348</v>
      </c>
      <c r="ER341">
        <v>999.9</v>
      </c>
      <c r="ES341">
        <v>67.40000000000001</v>
      </c>
      <c r="ET341">
        <v>27.4</v>
      </c>
      <c r="EU341">
        <v>24.446</v>
      </c>
      <c r="EV341">
        <v>60.9608</v>
      </c>
      <c r="EW341">
        <v>31.6546</v>
      </c>
      <c r="EX341">
        <v>1</v>
      </c>
      <c r="EY341">
        <v>0.294952</v>
      </c>
      <c r="EZ341">
        <v>0.289044</v>
      </c>
      <c r="FA341">
        <v>20.2875</v>
      </c>
      <c r="FB341">
        <v>5.19138</v>
      </c>
      <c r="FC341">
        <v>11.9441</v>
      </c>
      <c r="FD341">
        <v>4.95575</v>
      </c>
      <c r="FE341">
        <v>3.285</v>
      </c>
      <c r="FF341">
        <v>9999</v>
      </c>
      <c r="FG341">
        <v>9999</v>
      </c>
      <c r="FH341">
        <v>9999</v>
      </c>
      <c r="FI341">
        <v>999.9</v>
      </c>
      <c r="FJ341">
        <v>1.86127</v>
      </c>
      <c r="FK341">
        <v>1.86264</v>
      </c>
      <c r="FL341">
        <v>1.86005</v>
      </c>
      <c r="FM341">
        <v>1.85837</v>
      </c>
      <c r="FN341">
        <v>1.86217</v>
      </c>
      <c r="FO341">
        <v>1.85887</v>
      </c>
      <c r="FP341">
        <v>1.85791</v>
      </c>
      <c r="FQ341">
        <v>1.8608</v>
      </c>
      <c r="FR341">
        <v>0</v>
      </c>
      <c r="FS341">
        <v>0</v>
      </c>
      <c r="FT341">
        <v>0</v>
      </c>
      <c r="FU341">
        <v>4.5</v>
      </c>
      <c r="FV341" t="s">
        <v>361</v>
      </c>
      <c r="FW341" t="s">
        <v>362</v>
      </c>
      <c r="FX341" t="s">
        <v>363</v>
      </c>
      <c r="FY341" t="s">
        <v>364</v>
      </c>
      <c r="FZ341" t="s">
        <v>364</v>
      </c>
      <c r="GA341" t="s">
        <v>363</v>
      </c>
      <c r="GB341">
        <v>0</v>
      </c>
      <c r="GC341">
        <v>100</v>
      </c>
      <c r="GD341">
        <v>100</v>
      </c>
      <c r="GE341">
        <v>-0.362</v>
      </c>
      <c r="GF341">
        <v>0.2972</v>
      </c>
      <c r="GG341">
        <v>-1.589593225013521</v>
      </c>
      <c r="GH341">
        <v>0.00192992804097616</v>
      </c>
      <c r="GI341">
        <v>3.244687122451424E-06</v>
      </c>
      <c r="GJ341">
        <v>-2.087531120305573E-09</v>
      </c>
      <c r="GK341">
        <v>0.05776174702018427</v>
      </c>
      <c r="GL341">
        <v>0.005089068596103195</v>
      </c>
      <c r="GM341">
        <v>0.0003257216593697226</v>
      </c>
      <c r="GN341">
        <v>-1.562898368296355E-06</v>
      </c>
      <c r="GO341">
        <v>0</v>
      </c>
      <c r="GP341">
        <v>1257</v>
      </c>
      <c r="GQ341">
        <v>1</v>
      </c>
      <c r="GR341">
        <v>31</v>
      </c>
      <c r="GS341">
        <v>279.4</v>
      </c>
      <c r="GT341">
        <v>279.3</v>
      </c>
      <c r="GU341">
        <v>1.07788</v>
      </c>
      <c r="GV341">
        <v>2.39014</v>
      </c>
      <c r="GW341">
        <v>1.44775</v>
      </c>
      <c r="GX341">
        <v>2.20337</v>
      </c>
      <c r="GY341">
        <v>1.44653</v>
      </c>
      <c r="GZ341">
        <v>2.34619</v>
      </c>
      <c r="HA341">
        <v>33.2216</v>
      </c>
      <c r="HB341">
        <v>14.6661</v>
      </c>
      <c r="HC341">
        <v>18</v>
      </c>
      <c r="HD341">
        <v>532.029</v>
      </c>
      <c r="HE341">
        <v>522.718</v>
      </c>
      <c r="HF341">
        <v>25</v>
      </c>
      <c r="HG341">
        <v>30.7573</v>
      </c>
      <c r="HH341">
        <v>30.0001</v>
      </c>
      <c r="HI341">
        <v>31.1241</v>
      </c>
      <c r="HJ341">
        <v>31.1331</v>
      </c>
      <c r="HK341">
        <v>21.5534</v>
      </c>
      <c r="HL341">
        <v>20.3331</v>
      </c>
      <c r="HM341">
        <v>100</v>
      </c>
      <c r="HN341">
        <v>25</v>
      </c>
      <c r="HO341">
        <v>420</v>
      </c>
      <c r="HP341">
        <v>21.5</v>
      </c>
      <c r="HQ341">
        <v>103.133</v>
      </c>
      <c r="HR341">
        <v>102.012</v>
      </c>
    </row>
    <row r="342" spans="1:226">
      <c r="A342">
        <v>324</v>
      </c>
      <c r="B342">
        <v>1774683088.6</v>
      </c>
      <c r="C342">
        <v>1342.599999904633</v>
      </c>
      <c r="D342" t="s">
        <v>1010</v>
      </c>
      <c r="E342" t="s">
        <v>1011</v>
      </c>
      <c r="F342">
        <v>5</v>
      </c>
      <c r="I342">
        <v>1774683085.7</v>
      </c>
      <c r="J342">
        <f>(K342)/1000</f>
        <v>0</v>
      </c>
      <c r="K342">
        <f>IF(BF342, AN342, AH342)</f>
        <v>0</v>
      </c>
      <c r="L342">
        <f>IF(BF342, AI342, AG342)</f>
        <v>0</v>
      </c>
      <c r="M342">
        <f>BH342 - IF(AU342&gt;1, L342*BB342*100.0/(AW342), 0)</f>
        <v>0</v>
      </c>
      <c r="N342">
        <f>((T342-J342/2)*M342-L342)/(T342+J342/2)</f>
        <v>0</v>
      </c>
      <c r="O342">
        <f>N342*(BO342+BP342)/1000.0</f>
        <v>0</v>
      </c>
      <c r="P342">
        <f>(BH342 - IF(AU342&gt;1, L342*BB342*100.0/(AW342), 0))*(BO342+BP342)/1000.0</f>
        <v>0</v>
      </c>
      <c r="Q342">
        <f>2.0/((1/S342-1/R342)+SIGN(S342)*SQRT((1/S342-1/R342)*(1/S342-1/R342) + 4*BC342/((BC342+1)*(BC342+1))*(2*1/S342*1/R342-1/R342*1/R342)))</f>
        <v>0</v>
      </c>
      <c r="R342">
        <f>IF(LEFT(BD342,1)&lt;&gt;"0",IF(LEFT(BD342,1)="1",3.0,BE342),$D$5+$E$5*(BV342*BO342/($K$5*1000))+$F$5*(BV342*BO342/($K$5*1000))*MAX(MIN(BB342,$J$5),$I$5)*MAX(MIN(BB342,$J$5),$I$5)+$G$5*MAX(MIN(BB342,$J$5),$I$5)*(BV342*BO342/($K$5*1000))+$H$5*(BV342*BO342/($K$5*1000))*(BV342*BO342/($K$5*1000)))</f>
        <v>0</v>
      </c>
      <c r="S342">
        <f>J342*(1000-(1000*0.61365*exp(17.502*W342/(240.97+W342))/(BO342+BP342)+BJ342)/2)/(1000*0.61365*exp(17.502*W342/(240.97+W342))/(BO342+BP342)-BJ342)</f>
        <v>0</v>
      </c>
      <c r="T342">
        <f>1/((BC342+1)/(Q342/1.6)+1/(R342/1.37)) + BC342/((BC342+1)/(Q342/1.6) + BC342/(R342/1.37))</f>
        <v>0</v>
      </c>
      <c r="U342">
        <f>(AX342*BA342)</f>
        <v>0</v>
      </c>
      <c r="V342">
        <f>(BQ342+(U342+2*0.95*5.67E-8*(((BQ342+$B$9)+273)^4-(BQ342+273)^4)-44100*J342)/(1.84*29.3*R342+8*0.95*5.67E-8*(BQ342+273)^3))</f>
        <v>0</v>
      </c>
      <c r="W342">
        <f>($C$9*BR342+$D$9*BS342+$E$9*V342)</f>
        <v>0</v>
      </c>
      <c r="X342">
        <f>0.61365*exp(17.502*W342/(240.97+W342))</f>
        <v>0</v>
      </c>
      <c r="Y342">
        <f>(Z342/AA342*100)</f>
        <v>0</v>
      </c>
      <c r="Z342">
        <f>BJ342*(BO342+BP342)/1000</f>
        <v>0</v>
      </c>
      <c r="AA342">
        <f>0.61365*exp(17.502*BQ342/(240.97+BQ342))</f>
        <v>0</v>
      </c>
      <c r="AB342">
        <f>(X342-BJ342*(BO342+BP342)/1000)</f>
        <v>0</v>
      </c>
      <c r="AC342">
        <f>(-J342*44100)</f>
        <v>0</v>
      </c>
      <c r="AD342">
        <f>2*29.3*R342*0.92*(BQ342-W342)</f>
        <v>0</v>
      </c>
      <c r="AE342">
        <f>2*0.95*5.67E-8*(((BQ342+$B$9)+273)^4-(W342+273)^4)</f>
        <v>0</v>
      </c>
      <c r="AF342">
        <f>U342+AE342+AC342+AD342</f>
        <v>0</v>
      </c>
      <c r="AG342">
        <f>BN342*AU342*(BI342-BH342*(1000-AU342*BK342)/(1000-AU342*BJ342))/(100*BB342)</f>
        <v>0</v>
      </c>
      <c r="AH342">
        <f>1000*BN342*AU342*(BJ342-BK342)/(100*BB342*(1000-AU342*BJ342))</f>
        <v>0</v>
      </c>
      <c r="AI342">
        <f>(AJ342 - AK342 - BO342*1E3/(8.314*(BQ342+273.15)) * AM342/BN342 * AL342) * BN342/(100*BB342) * (1000 - BK342)/1000</f>
        <v>0</v>
      </c>
      <c r="AJ342">
        <v>429.3427818444514</v>
      </c>
      <c r="AK342">
        <v>428.8055212121209</v>
      </c>
      <c r="AL342">
        <v>1.112924696696594E-05</v>
      </c>
      <c r="AM342">
        <v>61.35787655002243</v>
      </c>
      <c r="AN342">
        <f>(AP342 - AO342 + BO342*1E3/(8.314*(BQ342+273.15)) * AR342/BN342 * AQ342) * BN342/(100*BB342) * 1000/(1000 - AP342)</f>
        <v>0</v>
      </c>
      <c r="AO342">
        <v>21.52140645549228</v>
      </c>
      <c r="AP342">
        <v>21.49937692307694</v>
      </c>
      <c r="AQ342">
        <v>1.108691232028496E-06</v>
      </c>
      <c r="AR342">
        <v>91.88205700752289</v>
      </c>
      <c r="AS342">
        <v>0</v>
      </c>
      <c r="AT342">
        <v>0</v>
      </c>
      <c r="AU342">
        <f>IF(AS342*$H$15&gt;=AW342,1.0,(AW342/(AW342-AS342*$H$15)))</f>
        <v>0</v>
      </c>
      <c r="AV342">
        <f>(AU342-1)*100</f>
        <v>0</v>
      </c>
      <c r="AW342">
        <f>MAX(0,($B$15+$C$15*BV342)/(1+$D$15*BV342)*BO342/(BQ342+273)*$E$15)</f>
        <v>0</v>
      </c>
      <c r="AX342">
        <f>$B$13*BW342+$C$13*BX342+$F$13*CI342*(1-CL342)</f>
        <v>0</v>
      </c>
      <c r="AY342">
        <f>AX342*AZ342</f>
        <v>0</v>
      </c>
      <c r="AZ342">
        <f>($B$13*$D$11+$C$13*$D$11+$F$13*((CV342+CN342)/MAX(CV342+CN342+CW342, 0.1)*$I$11+CW342/MAX(CV342+CN342+CW342, 0.1)*$J$11))/($B$13+$C$13+$F$13)</f>
        <v>0</v>
      </c>
      <c r="BA342">
        <f>($B$13*$K$11+$C$13*$K$11+$F$13*((CV342+CN342)/MAX(CV342+CN342+CW342, 0.1)*$P$11+CW342/MAX(CV342+CN342+CW342, 0.1)*$Q$11))/($B$13+$C$13+$F$13)</f>
        <v>0</v>
      </c>
      <c r="BB342">
        <v>6</v>
      </c>
      <c r="BC342">
        <v>0.5</v>
      </c>
      <c r="BD342" t="s">
        <v>358</v>
      </c>
      <c r="BE342">
        <v>2</v>
      </c>
      <c r="BF342" t="b">
        <v>1</v>
      </c>
      <c r="BG342">
        <v>1774683085.7</v>
      </c>
      <c r="BH342">
        <v>419.5641000000001</v>
      </c>
      <c r="BI342">
        <v>420.0647</v>
      </c>
      <c r="BJ342">
        <v>21.49775</v>
      </c>
      <c r="BK342">
        <v>21.52085</v>
      </c>
      <c r="BL342">
        <v>419.9255</v>
      </c>
      <c r="BM342">
        <v>21.20059</v>
      </c>
      <c r="BN342">
        <v>500.0529</v>
      </c>
      <c r="BO342">
        <v>101.026</v>
      </c>
      <c r="BP342">
        <v>0.10009552</v>
      </c>
      <c r="BQ342">
        <v>26.12051</v>
      </c>
      <c r="BR342">
        <v>26.40129</v>
      </c>
      <c r="BS342">
        <v>999.9</v>
      </c>
      <c r="BT342">
        <v>0</v>
      </c>
      <c r="BU342">
        <v>0</v>
      </c>
      <c r="BV342">
        <v>10002.981</v>
      </c>
      <c r="BW342">
        <v>0</v>
      </c>
      <c r="BX342">
        <v>0.3833920000000001</v>
      </c>
      <c r="BY342">
        <v>-0.5007844</v>
      </c>
      <c r="BZ342">
        <v>428.7818</v>
      </c>
      <c r="CA342">
        <v>429.3038</v>
      </c>
      <c r="CB342">
        <v>-0.02312374</v>
      </c>
      <c r="CC342">
        <v>420.0647</v>
      </c>
      <c r="CD342">
        <v>21.52085</v>
      </c>
      <c r="CE342">
        <v>2.171832</v>
      </c>
      <c r="CF342">
        <v>2.174168</v>
      </c>
      <c r="CG342">
        <v>18.75605</v>
      </c>
      <c r="CH342">
        <v>18.77324</v>
      </c>
      <c r="CI342">
        <v>499.9997</v>
      </c>
      <c r="CJ342">
        <v>0</v>
      </c>
      <c r="CK342">
        <v>1</v>
      </c>
      <c r="CL342">
        <v>0</v>
      </c>
      <c r="CM342">
        <v>1.78458</v>
      </c>
      <c r="CN342">
        <v>0</v>
      </c>
      <c r="CO342">
        <v>27.2407</v>
      </c>
      <c r="CP342">
        <v>2557.83</v>
      </c>
      <c r="CQ342">
        <v>36.29340000000001</v>
      </c>
      <c r="CR342">
        <v>40.41840000000001</v>
      </c>
      <c r="CS342">
        <v>38.2185</v>
      </c>
      <c r="CT342">
        <v>39.31849999999999</v>
      </c>
      <c r="CU342">
        <v>37.125</v>
      </c>
      <c r="CV342">
        <v>0</v>
      </c>
      <c r="CW342">
        <v>500</v>
      </c>
      <c r="CX342">
        <v>0</v>
      </c>
      <c r="CY342">
        <v>1774683087.2</v>
      </c>
      <c r="CZ342">
        <v>0</v>
      </c>
      <c r="DA342">
        <v>1774666326.5</v>
      </c>
      <c r="DB342" t="s">
        <v>359</v>
      </c>
      <c r="DC342">
        <v>1774666322</v>
      </c>
      <c r="DD342">
        <v>1774666326.5</v>
      </c>
      <c r="DE342">
        <v>2</v>
      </c>
      <c r="DF342">
        <v>0.343</v>
      </c>
      <c r="DG342">
        <v>-0.026</v>
      </c>
      <c r="DH342">
        <v>-0.36</v>
      </c>
      <c r="DI342">
        <v>0.298</v>
      </c>
      <c r="DJ342">
        <v>420</v>
      </c>
      <c r="DK342">
        <v>22</v>
      </c>
      <c r="DL342">
        <v>0.17</v>
      </c>
      <c r="DM342">
        <v>0.02</v>
      </c>
      <c r="DN342">
        <v>-0.4569300487804879</v>
      </c>
      <c r="DO342">
        <v>-0.317041714285714</v>
      </c>
      <c r="DP342">
        <v>0.04052105062560075</v>
      </c>
      <c r="DQ342">
        <v>0</v>
      </c>
      <c r="DR342">
        <v>-0.02364298292682927</v>
      </c>
      <c r="DS342">
        <v>0.001328567247386702</v>
      </c>
      <c r="DT342">
        <v>0.0009232870171566207</v>
      </c>
      <c r="DU342">
        <v>1</v>
      </c>
      <c r="DV342">
        <v>1</v>
      </c>
      <c r="DW342">
        <v>2</v>
      </c>
      <c r="DX342" t="s">
        <v>367</v>
      </c>
      <c r="DY342">
        <v>3.13052</v>
      </c>
      <c r="DZ342">
        <v>2.80653</v>
      </c>
      <c r="EA342">
        <v>0.0997484</v>
      </c>
      <c r="EB342">
        <v>0.0994603</v>
      </c>
      <c r="EC342">
        <v>0.105838</v>
      </c>
      <c r="ED342">
        <v>0.105599</v>
      </c>
      <c r="EE342">
        <v>21146.8</v>
      </c>
      <c r="EF342">
        <v>27416.8</v>
      </c>
      <c r="EG342">
        <v>26444.6</v>
      </c>
      <c r="EH342">
        <v>32997.6</v>
      </c>
      <c r="EI342">
        <v>34926.7</v>
      </c>
      <c r="EJ342">
        <v>40307</v>
      </c>
      <c r="EK342">
        <v>41092</v>
      </c>
      <c r="EL342">
        <v>46056.6</v>
      </c>
      <c r="EM342">
        <v>2.03468</v>
      </c>
      <c r="EN342">
        <v>1.99968</v>
      </c>
      <c r="EO342">
        <v>0.07767979999999999</v>
      </c>
      <c r="EP342">
        <v>0</v>
      </c>
      <c r="EQ342">
        <v>25.1292</v>
      </c>
      <c r="ER342">
        <v>999.9</v>
      </c>
      <c r="ES342">
        <v>67.40000000000001</v>
      </c>
      <c r="ET342">
        <v>27.4</v>
      </c>
      <c r="EU342">
        <v>24.446</v>
      </c>
      <c r="EV342">
        <v>61.1608</v>
      </c>
      <c r="EW342">
        <v>31.5505</v>
      </c>
      <c r="EX342">
        <v>1</v>
      </c>
      <c r="EY342">
        <v>0.295063</v>
      </c>
      <c r="EZ342">
        <v>0.289434</v>
      </c>
      <c r="FA342">
        <v>20.2877</v>
      </c>
      <c r="FB342">
        <v>5.19183</v>
      </c>
      <c r="FC342">
        <v>11.9441</v>
      </c>
      <c r="FD342">
        <v>4.9557</v>
      </c>
      <c r="FE342">
        <v>3.285</v>
      </c>
      <c r="FF342">
        <v>9999</v>
      </c>
      <c r="FG342">
        <v>9999</v>
      </c>
      <c r="FH342">
        <v>9999</v>
      </c>
      <c r="FI342">
        <v>999.9</v>
      </c>
      <c r="FJ342">
        <v>1.86127</v>
      </c>
      <c r="FK342">
        <v>1.86264</v>
      </c>
      <c r="FL342">
        <v>1.86005</v>
      </c>
      <c r="FM342">
        <v>1.85837</v>
      </c>
      <c r="FN342">
        <v>1.86217</v>
      </c>
      <c r="FO342">
        <v>1.85889</v>
      </c>
      <c r="FP342">
        <v>1.85791</v>
      </c>
      <c r="FQ342">
        <v>1.8608</v>
      </c>
      <c r="FR342">
        <v>0</v>
      </c>
      <c r="FS342">
        <v>0</v>
      </c>
      <c r="FT342">
        <v>0</v>
      </c>
      <c r="FU342">
        <v>4.5</v>
      </c>
      <c r="FV342" t="s">
        <v>361</v>
      </c>
      <c r="FW342" t="s">
        <v>362</v>
      </c>
      <c r="FX342" t="s">
        <v>363</v>
      </c>
      <c r="FY342" t="s">
        <v>364</v>
      </c>
      <c r="FZ342" t="s">
        <v>364</v>
      </c>
      <c r="GA342" t="s">
        <v>363</v>
      </c>
      <c r="GB342">
        <v>0</v>
      </c>
      <c r="GC342">
        <v>100</v>
      </c>
      <c r="GD342">
        <v>100</v>
      </c>
      <c r="GE342">
        <v>-0.361</v>
      </c>
      <c r="GF342">
        <v>0.2972</v>
      </c>
      <c r="GG342">
        <v>-1.589593225013521</v>
      </c>
      <c r="GH342">
        <v>0.00192992804097616</v>
      </c>
      <c r="GI342">
        <v>3.244687122451424E-06</v>
      </c>
      <c r="GJ342">
        <v>-2.087531120305573E-09</v>
      </c>
      <c r="GK342">
        <v>0.05776174702018427</v>
      </c>
      <c r="GL342">
        <v>0.005089068596103195</v>
      </c>
      <c r="GM342">
        <v>0.0003257216593697226</v>
      </c>
      <c r="GN342">
        <v>-1.562898368296355E-06</v>
      </c>
      <c r="GO342">
        <v>0</v>
      </c>
      <c r="GP342">
        <v>1257</v>
      </c>
      <c r="GQ342">
        <v>1</v>
      </c>
      <c r="GR342">
        <v>31</v>
      </c>
      <c r="GS342">
        <v>279.4</v>
      </c>
      <c r="GT342">
        <v>279.4</v>
      </c>
      <c r="GU342">
        <v>1.07788</v>
      </c>
      <c r="GV342">
        <v>2.39624</v>
      </c>
      <c r="GW342">
        <v>1.44775</v>
      </c>
      <c r="GX342">
        <v>2.20337</v>
      </c>
      <c r="GY342">
        <v>1.44653</v>
      </c>
      <c r="GZ342">
        <v>2.30957</v>
      </c>
      <c r="HA342">
        <v>33.2216</v>
      </c>
      <c r="HB342">
        <v>14.6574</v>
      </c>
      <c r="HC342">
        <v>18</v>
      </c>
      <c r="HD342">
        <v>532.013</v>
      </c>
      <c r="HE342">
        <v>522.837</v>
      </c>
      <c r="HF342">
        <v>25.0001</v>
      </c>
      <c r="HG342">
        <v>30.7573</v>
      </c>
      <c r="HH342">
        <v>30.0001</v>
      </c>
      <c r="HI342">
        <v>31.1241</v>
      </c>
      <c r="HJ342">
        <v>31.1331</v>
      </c>
      <c r="HK342">
        <v>21.555</v>
      </c>
      <c r="HL342">
        <v>20.3331</v>
      </c>
      <c r="HM342">
        <v>100</v>
      </c>
      <c r="HN342">
        <v>25</v>
      </c>
      <c r="HO342">
        <v>420</v>
      </c>
      <c r="HP342">
        <v>21.5</v>
      </c>
      <c r="HQ342">
        <v>103.133</v>
      </c>
      <c r="HR342">
        <v>102.013</v>
      </c>
    </row>
    <row r="343" spans="1:226">
      <c r="A343">
        <v>325</v>
      </c>
      <c r="B343">
        <v>1774683092.6</v>
      </c>
      <c r="C343">
        <v>1346.599999904633</v>
      </c>
      <c r="D343" t="s">
        <v>1012</v>
      </c>
      <c r="E343" t="s">
        <v>1013</v>
      </c>
      <c r="F343">
        <v>5</v>
      </c>
      <c r="I343">
        <v>1774683089.7</v>
      </c>
      <c r="J343">
        <f>(K343)/1000</f>
        <v>0</v>
      </c>
      <c r="K343">
        <f>IF(BF343, AN343, AH343)</f>
        <v>0</v>
      </c>
      <c r="L343">
        <f>IF(BF343, AI343, AG343)</f>
        <v>0</v>
      </c>
      <c r="M343">
        <f>BH343 - IF(AU343&gt;1, L343*BB343*100.0/(AW343), 0)</f>
        <v>0</v>
      </c>
      <c r="N343">
        <f>((T343-J343/2)*M343-L343)/(T343+J343/2)</f>
        <v>0</v>
      </c>
      <c r="O343">
        <f>N343*(BO343+BP343)/1000.0</f>
        <v>0</v>
      </c>
      <c r="P343">
        <f>(BH343 - IF(AU343&gt;1, L343*BB343*100.0/(AW343), 0))*(BO343+BP343)/1000.0</f>
        <v>0</v>
      </c>
      <c r="Q343">
        <f>2.0/((1/S343-1/R343)+SIGN(S343)*SQRT((1/S343-1/R343)*(1/S343-1/R343) + 4*BC343/((BC343+1)*(BC343+1))*(2*1/S343*1/R343-1/R343*1/R343)))</f>
        <v>0</v>
      </c>
      <c r="R343">
        <f>IF(LEFT(BD343,1)&lt;&gt;"0",IF(LEFT(BD343,1)="1",3.0,BE343),$D$5+$E$5*(BV343*BO343/($K$5*1000))+$F$5*(BV343*BO343/($K$5*1000))*MAX(MIN(BB343,$J$5),$I$5)*MAX(MIN(BB343,$J$5),$I$5)+$G$5*MAX(MIN(BB343,$J$5),$I$5)*(BV343*BO343/($K$5*1000))+$H$5*(BV343*BO343/($K$5*1000))*(BV343*BO343/($K$5*1000)))</f>
        <v>0</v>
      </c>
      <c r="S343">
        <f>J343*(1000-(1000*0.61365*exp(17.502*W343/(240.97+W343))/(BO343+BP343)+BJ343)/2)/(1000*0.61365*exp(17.502*W343/(240.97+W343))/(BO343+BP343)-BJ343)</f>
        <v>0</v>
      </c>
      <c r="T343">
        <f>1/((BC343+1)/(Q343/1.6)+1/(R343/1.37)) + BC343/((BC343+1)/(Q343/1.6) + BC343/(R343/1.37))</f>
        <v>0</v>
      </c>
      <c r="U343">
        <f>(AX343*BA343)</f>
        <v>0</v>
      </c>
      <c r="V343">
        <f>(BQ343+(U343+2*0.95*5.67E-8*(((BQ343+$B$9)+273)^4-(BQ343+273)^4)-44100*J343)/(1.84*29.3*R343+8*0.95*5.67E-8*(BQ343+273)^3))</f>
        <v>0</v>
      </c>
      <c r="W343">
        <f>($C$9*BR343+$D$9*BS343+$E$9*V343)</f>
        <v>0</v>
      </c>
      <c r="X343">
        <f>0.61365*exp(17.502*W343/(240.97+W343))</f>
        <v>0</v>
      </c>
      <c r="Y343">
        <f>(Z343/AA343*100)</f>
        <v>0</v>
      </c>
      <c r="Z343">
        <f>BJ343*(BO343+BP343)/1000</f>
        <v>0</v>
      </c>
      <c r="AA343">
        <f>0.61365*exp(17.502*BQ343/(240.97+BQ343))</f>
        <v>0</v>
      </c>
      <c r="AB343">
        <f>(X343-BJ343*(BO343+BP343)/1000)</f>
        <v>0</v>
      </c>
      <c r="AC343">
        <f>(-J343*44100)</f>
        <v>0</v>
      </c>
      <c r="AD343">
        <f>2*29.3*R343*0.92*(BQ343-W343)</f>
        <v>0</v>
      </c>
      <c r="AE343">
        <f>2*0.95*5.67E-8*(((BQ343+$B$9)+273)^4-(W343+273)^4)</f>
        <v>0</v>
      </c>
      <c r="AF343">
        <f>U343+AE343+AC343+AD343</f>
        <v>0</v>
      </c>
      <c r="AG343">
        <f>BN343*AU343*(BI343-BH343*(1000-AU343*BK343)/(1000-AU343*BJ343))/(100*BB343)</f>
        <v>0</v>
      </c>
      <c r="AH343">
        <f>1000*BN343*AU343*(BJ343-BK343)/(100*BB343*(1000-AU343*BJ343))</f>
        <v>0</v>
      </c>
      <c r="AI343">
        <f>(AJ343 - AK343 - BO343*1E3/(8.314*(BQ343+273.15)) * AM343/BN343 * AL343) * BN343/(100*BB343) * (1000 - BK343)/1000</f>
        <v>0</v>
      </c>
      <c r="AJ343">
        <v>429.2015149074473</v>
      </c>
      <c r="AK343">
        <v>428.8302303030304</v>
      </c>
      <c r="AL343">
        <v>9.462009615012866E-07</v>
      </c>
      <c r="AM343">
        <v>61.35787655002243</v>
      </c>
      <c r="AN343">
        <f>(AP343 - AO343 + BO343*1E3/(8.314*(BQ343+273.15)) * AR343/BN343 * AQ343) * BN343/(100*BB343) * 1000/(1000 - AP343)</f>
        <v>0</v>
      </c>
      <c r="AO343">
        <v>21.52027032272728</v>
      </c>
      <c r="AP343">
        <v>21.49885034965036</v>
      </c>
      <c r="AQ343">
        <v>1.615219428938678E-07</v>
      </c>
      <c r="AR343">
        <v>91.88205700752289</v>
      </c>
      <c r="AS343">
        <v>0</v>
      </c>
      <c r="AT343">
        <v>0</v>
      </c>
      <c r="AU343">
        <f>IF(AS343*$H$15&gt;=AW343,1.0,(AW343/(AW343-AS343*$H$15)))</f>
        <v>0</v>
      </c>
      <c r="AV343">
        <f>(AU343-1)*100</f>
        <v>0</v>
      </c>
      <c r="AW343">
        <f>MAX(0,($B$15+$C$15*BV343)/(1+$D$15*BV343)*BO343/(BQ343+273)*$E$15)</f>
        <v>0</v>
      </c>
      <c r="AX343">
        <f>$B$13*BW343+$C$13*BX343+$F$13*CI343*(1-CL343)</f>
        <v>0</v>
      </c>
      <c r="AY343">
        <f>AX343*AZ343</f>
        <v>0</v>
      </c>
      <c r="AZ343">
        <f>($B$13*$D$11+$C$13*$D$11+$F$13*((CV343+CN343)/MAX(CV343+CN343+CW343, 0.1)*$I$11+CW343/MAX(CV343+CN343+CW343, 0.1)*$J$11))/($B$13+$C$13+$F$13)</f>
        <v>0</v>
      </c>
      <c r="BA343">
        <f>($B$13*$K$11+$C$13*$K$11+$F$13*((CV343+CN343)/MAX(CV343+CN343+CW343, 0.1)*$P$11+CW343/MAX(CV343+CN343+CW343, 0.1)*$Q$11))/($B$13+$C$13+$F$13)</f>
        <v>0</v>
      </c>
      <c r="BB343">
        <v>6</v>
      </c>
      <c r="BC343">
        <v>0.5</v>
      </c>
      <c r="BD343" t="s">
        <v>358</v>
      </c>
      <c r="BE343">
        <v>2</v>
      </c>
      <c r="BF343" t="b">
        <v>1</v>
      </c>
      <c r="BG343">
        <v>1774683089.7</v>
      </c>
      <c r="BH343">
        <v>419.6083</v>
      </c>
      <c r="BI343">
        <v>419.9869</v>
      </c>
      <c r="BJ343">
        <v>21.499</v>
      </c>
      <c r="BK343">
        <v>21.52038</v>
      </c>
      <c r="BL343">
        <v>419.9695</v>
      </c>
      <c r="BM343">
        <v>21.20182</v>
      </c>
      <c r="BN343">
        <v>500.0502</v>
      </c>
      <c r="BO343">
        <v>101.0254</v>
      </c>
      <c r="BP343">
        <v>0.10005035</v>
      </c>
      <c r="BQ343">
        <v>26.11868</v>
      </c>
      <c r="BR343">
        <v>26.40041</v>
      </c>
      <c r="BS343">
        <v>999.9</v>
      </c>
      <c r="BT343">
        <v>0</v>
      </c>
      <c r="BU343">
        <v>0</v>
      </c>
      <c r="BV343">
        <v>9994.823</v>
      </c>
      <c r="BW343">
        <v>0</v>
      </c>
      <c r="BX343">
        <v>0.3833920000000001</v>
      </c>
      <c r="BY343">
        <v>-0.3789091999999999</v>
      </c>
      <c r="BZ343">
        <v>428.8274</v>
      </c>
      <c r="CA343">
        <v>429.224</v>
      </c>
      <c r="CB343">
        <v>-0.02139054</v>
      </c>
      <c r="CC343">
        <v>419.9869</v>
      </c>
      <c r="CD343">
        <v>21.52038</v>
      </c>
      <c r="CE343">
        <v>2.171948</v>
      </c>
      <c r="CF343">
        <v>2.174111</v>
      </c>
      <c r="CG343">
        <v>18.75691</v>
      </c>
      <c r="CH343">
        <v>18.7728</v>
      </c>
      <c r="CI343">
        <v>500.0051</v>
      </c>
      <c r="CJ343">
        <v>0</v>
      </c>
      <c r="CK343">
        <v>1</v>
      </c>
      <c r="CL343">
        <v>0</v>
      </c>
      <c r="CM343">
        <v>1.81491</v>
      </c>
      <c r="CN343">
        <v>0</v>
      </c>
      <c r="CO343">
        <v>27.12493</v>
      </c>
      <c r="CP343">
        <v>2557.858</v>
      </c>
      <c r="CQ343">
        <v>36.3183</v>
      </c>
      <c r="CR343">
        <v>40.4811</v>
      </c>
      <c r="CS343">
        <v>38.26860000000001</v>
      </c>
      <c r="CT343">
        <v>39.4123</v>
      </c>
      <c r="CU343">
        <v>37.16840000000001</v>
      </c>
      <c r="CV343">
        <v>0</v>
      </c>
      <c r="CW343">
        <v>500.0040000000001</v>
      </c>
      <c r="CX343">
        <v>0</v>
      </c>
      <c r="CY343">
        <v>1774683090.8</v>
      </c>
      <c r="CZ343">
        <v>0</v>
      </c>
      <c r="DA343">
        <v>1774666326.5</v>
      </c>
      <c r="DB343" t="s">
        <v>359</v>
      </c>
      <c r="DC343">
        <v>1774666322</v>
      </c>
      <c r="DD343">
        <v>1774666326.5</v>
      </c>
      <c r="DE343">
        <v>2</v>
      </c>
      <c r="DF343">
        <v>0.343</v>
      </c>
      <c r="DG343">
        <v>-0.026</v>
      </c>
      <c r="DH343">
        <v>-0.36</v>
      </c>
      <c r="DI343">
        <v>0.298</v>
      </c>
      <c r="DJ343">
        <v>420</v>
      </c>
      <c r="DK343">
        <v>22</v>
      </c>
      <c r="DL343">
        <v>0.17</v>
      </c>
      <c r="DM343">
        <v>0.02</v>
      </c>
      <c r="DN343">
        <v>-0.4423366585365854</v>
      </c>
      <c r="DO343">
        <v>0.1119968780487813</v>
      </c>
      <c r="DP343">
        <v>0.06051083103838993</v>
      </c>
      <c r="DQ343">
        <v>0</v>
      </c>
      <c r="DR343">
        <v>-0.02313609756097561</v>
      </c>
      <c r="DS343">
        <v>0.006401487804878031</v>
      </c>
      <c r="DT343">
        <v>0.001271294767586028</v>
      </c>
      <c r="DU343">
        <v>1</v>
      </c>
      <c r="DV343">
        <v>1</v>
      </c>
      <c r="DW343">
        <v>2</v>
      </c>
      <c r="DX343" t="s">
        <v>367</v>
      </c>
      <c r="DY343">
        <v>3.13046</v>
      </c>
      <c r="DZ343">
        <v>2.80635</v>
      </c>
      <c r="EA343">
        <v>0.09974719999999999</v>
      </c>
      <c r="EB343">
        <v>0.0994584</v>
      </c>
      <c r="EC343">
        <v>0.105834</v>
      </c>
      <c r="ED343">
        <v>0.105596</v>
      </c>
      <c r="EE343">
        <v>21146.8</v>
      </c>
      <c r="EF343">
        <v>27416.4</v>
      </c>
      <c r="EG343">
        <v>26444.7</v>
      </c>
      <c r="EH343">
        <v>32997</v>
      </c>
      <c r="EI343">
        <v>34926.8</v>
      </c>
      <c r="EJ343">
        <v>40306.5</v>
      </c>
      <c r="EK343">
        <v>41091.9</v>
      </c>
      <c r="EL343">
        <v>46055.9</v>
      </c>
      <c r="EM343">
        <v>2.03465</v>
      </c>
      <c r="EN343">
        <v>1.99975</v>
      </c>
      <c r="EO343">
        <v>0.07773190000000001</v>
      </c>
      <c r="EP343">
        <v>0</v>
      </c>
      <c r="EQ343">
        <v>25.1245</v>
      </c>
      <c r="ER343">
        <v>999.9</v>
      </c>
      <c r="ES343">
        <v>67.40000000000001</v>
      </c>
      <c r="ET343">
        <v>27.4</v>
      </c>
      <c r="EU343">
        <v>24.4467</v>
      </c>
      <c r="EV343">
        <v>60.9108</v>
      </c>
      <c r="EW343">
        <v>31.5064</v>
      </c>
      <c r="EX343">
        <v>1</v>
      </c>
      <c r="EY343">
        <v>0.294931</v>
      </c>
      <c r="EZ343">
        <v>0.289627</v>
      </c>
      <c r="FA343">
        <v>20.2879</v>
      </c>
      <c r="FB343">
        <v>5.19213</v>
      </c>
      <c r="FC343">
        <v>11.9441</v>
      </c>
      <c r="FD343">
        <v>4.95575</v>
      </c>
      <c r="FE343">
        <v>3.285</v>
      </c>
      <c r="FF343">
        <v>9999</v>
      </c>
      <c r="FG343">
        <v>9999</v>
      </c>
      <c r="FH343">
        <v>9999</v>
      </c>
      <c r="FI343">
        <v>999.9</v>
      </c>
      <c r="FJ343">
        <v>1.86127</v>
      </c>
      <c r="FK343">
        <v>1.86264</v>
      </c>
      <c r="FL343">
        <v>1.86005</v>
      </c>
      <c r="FM343">
        <v>1.85837</v>
      </c>
      <c r="FN343">
        <v>1.86217</v>
      </c>
      <c r="FO343">
        <v>1.85887</v>
      </c>
      <c r="FP343">
        <v>1.85791</v>
      </c>
      <c r="FQ343">
        <v>1.86081</v>
      </c>
      <c r="FR343">
        <v>0</v>
      </c>
      <c r="FS343">
        <v>0</v>
      </c>
      <c r="FT343">
        <v>0</v>
      </c>
      <c r="FU343">
        <v>4.5</v>
      </c>
      <c r="FV343" t="s">
        <v>361</v>
      </c>
      <c r="FW343" t="s">
        <v>362</v>
      </c>
      <c r="FX343" t="s">
        <v>363</v>
      </c>
      <c r="FY343" t="s">
        <v>364</v>
      </c>
      <c r="FZ343" t="s">
        <v>364</v>
      </c>
      <c r="GA343" t="s">
        <v>363</v>
      </c>
      <c r="GB343">
        <v>0</v>
      </c>
      <c r="GC343">
        <v>100</v>
      </c>
      <c r="GD343">
        <v>100</v>
      </c>
      <c r="GE343">
        <v>-0.362</v>
      </c>
      <c r="GF343">
        <v>0.2972</v>
      </c>
      <c r="GG343">
        <v>-1.589593225013521</v>
      </c>
      <c r="GH343">
        <v>0.00192992804097616</v>
      </c>
      <c r="GI343">
        <v>3.244687122451424E-06</v>
      </c>
      <c r="GJ343">
        <v>-2.087531120305573E-09</v>
      </c>
      <c r="GK343">
        <v>0.05776174702018427</v>
      </c>
      <c r="GL343">
        <v>0.005089068596103195</v>
      </c>
      <c r="GM343">
        <v>0.0003257216593697226</v>
      </c>
      <c r="GN343">
        <v>-1.562898368296355E-06</v>
      </c>
      <c r="GO343">
        <v>0</v>
      </c>
      <c r="GP343">
        <v>1257</v>
      </c>
      <c r="GQ343">
        <v>1</v>
      </c>
      <c r="GR343">
        <v>31</v>
      </c>
      <c r="GS343">
        <v>279.5</v>
      </c>
      <c r="GT343">
        <v>279.4</v>
      </c>
      <c r="GU343">
        <v>1.07788</v>
      </c>
      <c r="GV343">
        <v>2.40112</v>
      </c>
      <c r="GW343">
        <v>1.44775</v>
      </c>
      <c r="GX343">
        <v>2.20337</v>
      </c>
      <c r="GY343">
        <v>1.44653</v>
      </c>
      <c r="GZ343">
        <v>2.24854</v>
      </c>
      <c r="HA343">
        <v>33.2216</v>
      </c>
      <c r="HB343">
        <v>14.6486</v>
      </c>
      <c r="HC343">
        <v>18</v>
      </c>
      <c r="HD343">
        <v>531.997</v>
      </c>
      <c r="HE343">
        <v>522.888</v>
      </c>
      <c r="HF343">
        <v>25</v>
      </c>
      <c r="HG343">
        <v>30.7573</v>
      </c>
      <c r="HH343">
        <v>30.0001</v>
      </c>
      <c r="HI343">
        <v>31.1241</v>
      </c>
      <c r="HJ343">
        <v>31.1331</v>
      </c>
      <c r="HK343">
        <v>21.5554</v>
      </c>
      <c r="HL343">
        <v>20.3331</v>
      </c>
      <c r="HM343">
        <v>100</v>
      </c>
      <c r="HN343">
        <v>25</v>
      </c>
      <c r="HO343">
        <v>420</v>
      </c>
      <c r="HP343">
        <v>21.5</v>
      </c>
      <c r="HQ343">
        <v>103.133</v>
      </c>
      <c r="HR343">
        <v>102.012</v>
      </c>
    </row>
    <row r="344" spans="1:226">
      <c r="A344">
        <v>326</v>
      </c>
      <c r="B344">
        <v>1774683096.6</v>
      </c>
      <c r="C344">
        <v>1350.599999904633</v>
      </c>
      <c r="D344" t="s">
        <v>1014</v>
      </c>
      <c r="E344" t="s">
        <v>1015</v>
      </c>
      <c r="F344">
        <v>5</v>
      </c>
      <c r="I344">
        <v>1774683093.7</v>
      </c>
      <c r="J344">
        <f>(K344)/1000</f>
        <v>0</v>
      </c>
      <c r="K344">
        <f>IF(BF344, AN344, AH344)</f>
        <v>0</v>
      </c>
      <c r="L344">
        <f>IF(BF344, AI344, AG344)</f>
        <v>0</v>
      </c>
      <c r="M344">
        <f>BH344 - IF(AU344&gt;1, L344*BB344*100.0/(AW344), 0)</f>
        <v>0</v>
      </c>
      <c r="N344">
        <f>((T344-J344/2)*M344-L344)/(T344+J344/2)</f>
        <v>0</v>
      </c>
      <c r="O344">
        <f>N344*(BO344+BP344)/1000.0</f>
        <v>0</v>
      </c>
      <c r="P344">
        <f>(BH344 - IF(AU344&gt;1, L344*BB344*100.0/(AW344), 0))*(BO344+BP344)/1000.0</f>
        <v>0</v>
      </c>
      <c r="Q344">
        <f>2.0/((1/S344-1/R344)+SIGN(S344)*SQRT((1/S344-1/R344)*(1/S344-1/R344) + 4*BC344/((BC344+1)*(BC344+1))*(2*1/S344*1/R344-1/R344*1/R344)))</f>
        <v>0</v>
      </c>
      <c r="R344">
        <f>IF(LEFT(BD344,1)&lt;&gt;"0",IF(LEFT(BD344,1)="1",3.0,BE344),$D$5+$E$5*(BV344*BO344/($K$5*1000))+$F$5*(BV344*BO344/($K$5*1000))*MAX(MIN(BB344,$J$5),$I$5)*MAX(MIN(BB344,$J$5),$I$5)+$G$5*MAX(MIN(BB344,$J$5),$I$5)*(BV344*BO344/($K$5*1000))+$H$5*(BV344*BO344/($K$5*1000))*(BV344*BO344/($K$5*1000)))</f>
        <v>0</v>
      </c>
      <c r="S344">
        <f>J344*(1000-(1000*0.61365*exp(17.502*W344/(240.97+W344))/(BO344+BP344)+BJ344)/2)/(1000*0.61365*exp(17.502*W344/(240.97+W344))/(BO344+BP344)-BJ344)</f>
        <v>0</v>
      </c>
      <c r="T344">
        <f>1/((BC344+1)/(Q344/1.6)+1/(R344/1.37)) + BC344/((BC344+1)/(Q344/1.6) + BC344/(R344/1.37))</f>
        <v>0</v>
      </c>
      <c r="U344">
        <f>(AX344*BA344)</f>
        <v>0</v>
      </c>
      <c r="V344">
        <f>(BQ344+(U344+2*0.95*5.67E-8*(((BQ344+$B$9)+273)^4-(BQ344+273)^4)-44100*J344)/(1.84*29.3*R344+8*0.95*5.67E-8*(BQ344+273)^3))</f>
        <v>0</v>
      </c>
      <c r="W344">
        <f>($C$9*BR344+$D$9*BS344+$E$9*V344)</f>
        <v>0</v>
      </c>
      <c r="X344">
        <f>0.61365*exp(17.502*W344/(240.97+W344))</f>
        <v>0</v>
      </c>
      <c r="Y344">
        <f>(Z344/AA344*100)</f>
        <v>0</v>
      </c>
      <c r="Z344">
        <f>BJ344*(BO344+BP344)/1000</f>
        <v>0</v>
      </c>
      <c r="AA344">
        <f>0.61365*exp(17.502*BQ344/(240.97+BQ344))</f>
        <v>0</v>
      </c>
      <c r="AB344">
        <f>(X344-BJ344*(BO344+BP344)/1000)</f>
        <v>0</v>
      </c>
      <c r="AC344">
        <f>(-J344*44100)</f>
        <v>0</v>
      </c>
      <c r="AD344">
        <f>2*29.3*R344*0.92*(BQ344-W344)</f>
        <v>0</v>
      </c>
      <c r="AE344">
        <f>2*0.95*5.67E-8*(((BQ344+$B$9)+273)^4-(W344+273)^4)</f>
        <v>0</v>
      </c>
      <c r="AF344">
        <f>U344+AE344+AC344+AD344</f>
        <v>0</v>
      </c>
      <c r="AG344">
        <f>BN344*AU344*(BI344-BH344*(1000-AU344*BK344)/(1000-AU344*BJ344))/(100*BB344)</f>
        <v>0</v>
      </c>
      <c r="AH344">
        <f>1000*BN344*AU344*(BJ344-BK344)/(100*BB344*(1000-AU344*BJ344))</f>
        <v>0</v>
      </c>
      <c r="AI344">
        <f>(AJ344 - AK344 - BO344*1E3/(8.314*(BQ344+273.15)) * AM344/BN344 * AL344) * BN344/(100*BB344) * (1000 - BK344)/1000</f>
        <v>0</v>
      </c>
      <c r="AJ344">
        <v>429.2421542412257</v>
      </c>
      <c r="AK344">
        <v>428.7681151515151</v>
      </c>
      <c r="AL344">
        <v>-2.381049706340494E-05</v>
      </c>
      <c r="AM344">
        <v>61.35787655002243</v>
      </c>
      <c r="AN344">
        <f>(AP344 - AO344 + BO344*1E3/(8.314*(BQ344+273.15)) * AR344/BN344 * AQ344) * BN344/(100*BB344) * 1000/(1000 - AP344)</f>
        <v>0</v>
      </c>
      <c r="AO344">
        <v>21.51991159256377</v>
      </c>
      <c r="AP344">
        <v>21.49737972027973</v>
      </c>
      <c r="AQ344">
        <v>4.888420592409591E-07</v>
      </c>
      <c r="AR344">
        <v>91.88205700752289</v>
      </c>
      <c r="AS344">
        <v>0</v>
      </c>
      <c r="AT344">
        <v>0</v>
      </c>
      <c r="AU344">
        <f>IF(AS344*$H$15&gt;=AW344,1.0,(AW344/(AW344-AS344*$H$15)))</f>
        <v>0</v>
      </c>
      <c r="AV344">
        <f>(AU344-1)*100</f>
        <v>0</v>
      </c>
      <c r="AW344">
        <f>MAX(0,($B$15+$C$15*BV344)/(1+$D$15*BV344)*BO344/(BQ344+273)*$E$15)</f>
        <v>0</v>
      </c>
      <c r="AX344">
        <f>$B$13*BW344+$C$13*BX344+$F$13*CI344*(1-CL344)</f>
        <v>0</v>
      </c>
      <c r="AY344">
        <f>AX344*AZ344</f>
        <v>0</v>
      </c>
      <c r="AZ344">
        <f>($B$13*$D$11+$C$13*$D$11+$F$13*((CV344+CN344)/MAX(CV344+CN344+CW344, 0.1)*$I$11+CW344/MAX(CV344+CN344+CW344, 0.1)*$J$11))/($B$13+$C$13+$F$13)</f>
        <v>0</v>
      </c>
      <c r="BA344">
        <f>($B$13*$K$11+$C$13*$K$11+$F$13*((CV344+CN344)/MAX(CV344+CN344+CW344, 0.1)*$P$11+CW344/MAX(CV344+CN344+CW344, 0.1)*$Q$11))/($B$13+$C$13+$F$13)</f>
        <v>0</v>
      </c>
      <c r="BB344">
        <v>6</v>
      </c>
      <c r="BC344">
        <v>0.5</v>
      </c>
      <c r="BD344" t="s">
        <v>358</v>
      </c>
      <c r="BE344">
        <v>2</v>
      </c>
      <c r="BF344" t="b">
        <v>1</v>
      </c>
      <c r="BG344">
        <v>1774683093.7</v>
      </c>
      <c r="BH344">
        <v>419.5972</v>
      </c>
      <c r="BI344">
        <v>419.9975000000001</v>
      </c>
      <c r="BJ344">
        <v>21.49853</v>
      </c>
      <c r="BK344">
        <v>21.5198</v>
      </c>
      <c r="BL344">
        <v>419.9586</v>
      </c>
      <c r="BM344">
        <v>21.20134</v>
      </c>
      <c r="BN344">
        <v>499.9952</v>
      </c>
      <c r="BO344">
        <v>101.0259</v>
      </c>
      <c r="BP344">
        <v>0.09992681</v>
      </c>
      <c r="BQ344">
        <v>26.11636</v>
      </c>
      <c r="BR344">
        <v>26.39853</v>
      </c>
      <c r="BS344">
        <v>999.9</v>
      </c>
      <c r="BT344">
        <v>0</v>
      </c>
      <c r="BU344">
        <v>0</v>
      </c>
      <c r="BV344">
        <v>9992.692999999999</v>
      </c>
      <c r="BW344">
        <v>0</v>
      </c>
      <c r="BX344">
        <v>0.3833920000000001</v>
      </c>
      <c r="BY344">
        <v>-0.400476</v>
      </c>
      <c r="BZ344">
        <v>428.8158999999999</v>
      </c>
      <c r="CA344">
        <v>429.2345</v>
      </c>
      <c r="CB344">
        <v>-0.02128869</v>
      </c>
      <c r="CC344">
        <v>419.9975000000001</v>
      </c>
      <c r="CD344">
        <v>21.5198</v>
      </c>
      <c r="CE344">
        <v>2.171907</v>
      </c>
      <c r="CF344">
        <v>2.174061</v>
      </c>
      <c r="CG344">
        <v>18.75659</v>
      </c>
      <c r="CH344">
        <v>18.77242</v>
      </c>
      <c r="CI344">
        <v>500.0076999999999</v>
      </c>
      <c r="CJ344">
        <v>0</v>
      </c>
      <c r="CK344">
        <v>1</v>
      </c>
      <c r="CL344">
        <v>0</v>
      </c>
      <c r="CM344">
        <v>1.94385</v>
      </c>
      <c r="CN344">
        <v>0</v>
      </c>
      <c r="CO344">
        <v>27.20149</v>
      </c>
      <c r="CP344">
        <v>2557.87</v>
      </c>
      <c r="CQ344">
        <v>36.3624</v>
      </c>
      <c r="CR344">
        <v>40.54340000000001</v>
      </c>
      <c r="CS344">
        <v>38.3183</v>
      </c>
      <c r="CT344">
        <v>39.50600000000001</v>
      </c>
      <c r="CU344">
        <v>37.187</v>
      </c>
      <c r="CV344">
        <v>0</v>
      </c>
      <c r="CW344">
        <v>500.006</v>
      </c>
      <c r="CX344">
        <v>0</v>
      </c>
      <c r="CY344">
        <v>1774683095</v>
      </c>
      <c r="CZ344">
        <v>0</v>
      </c>
      <c r="DA344">
        <v>1774666326.5</v>
      </c>
      <c r="DB344" t="s">
        <v>359</v>
      </c>
      <c r="DC344">
        <v>1774666322</v>
      </c>
      <c r="DD344">
        <v>1774666326.5</v>
      </c>
      <c r="DE344">
        <v>2</v>
      </c>
      <c r="DF344">
        <v>0.343</v>
      </c>
      <c r="DG344">
        <v>-0.026</v>
      </c>
      <c r="DH344">
        <v>-0.36</v>
      </c>
      <c r="DI344">
        <v>0.298</v>
      </c>
      <c r="DJ344">
        <v>420</v>
      </c>
      <c r="DK344">
        <v>22</v>
      </c>
      <c r="DL344">
        <v>0.17</v>
      </c>
      <c r="DM344">
        <v>0.02</v>
      </c>
      <c r="DN344">
        <v>-0.440487</v>
      </c>
      <c r="DO344">
        <v>0.2932520278745642</v>
      </c>
      <c r="DP344">
        <v>0.06412132341155148</v>
      </c>
      <c r="DQ344">
        <v>0</v>
      </c>
      <c r="DR344">
        <v>-0.02274271951219512</v>
      </c>
      <c r="DS344">
        <v>0.0122521400696864</v>
      </c>
      <c r="DT344">
        <v>0.001510316616494137</v>
      </c>
      <c r="DU344">
        <v>1</v>
      </c>
      <c r="DV344">
        <v>1</v>
      </c>
      <c r="DW344">
        <v>2</v>
      </c>
      <c r="DX344" t="s">
        <v>367</v>
      </c>
      <c r="DY344">
        <v>3.13036</v>
      </c>
      <c r="DZ344">
        <v>2.80634</v>
      </c>
      <c r="EA344">
        <v>0.09974139999999999</v>
      </c>
      <c r="EB344">
        <v>0.09946869999999999</v>
      </c>
      <c r="EC344">
        <v>0.10583</v>
      </c>
      <c r="ED344">
        <v>0.105595</v>
      </c>
      <c r="EE344">
        <v>21146.9</v>
      </c>
      <c r="EF344">
        <v>27416.4</v>
      </c>
      <c r="EG344">
        <v>26444.6</v>
      </c>
      <c r="EH344">
        <v>32997.4</v>
      </c>
      <c r="EI344">
        <v>34926.8</v>
      </c>
      <c r="EJ344">
        <v>40307.1</v>
      </c>
      <c r="EK344">
        <v>41091.8</v>
      </c>
      <c r="EL344">
        <v>46056.5</v>
      </c>
      <c r="EM344">
        <v>2.03465</v>
      </c>
      <c r="EN344">
        <v>1.99977</v>
      </c>
      <c r="EO344">
        <v>0.07815660000000001</v>
      </c>
      <c r="EP344">
        <v>0</v>
      </c>
      <c r="EQ344">
        <v>25.12</v>
      </c>
      <c r="ER344">
        <v>999.9</v>
      </c>
      <c r="ES344">
        <v>67.40000000000001</v>
      </c>
      <c r="ET344">
        <v>27.4</v>
      </c>
      <c r="EU344">
        <v>24.4457</v>
      </c>
      <c r="EV344">
        <v>61.1108</v>
      </c>
      <c r="EW344">
        <v>31.5465</v>
      </c>
      <c r="EX344">
        <v>1</v>
      </c>
      <c r="EY344">
        <v>0.294934</v>
      </c>
      <c r="EZ344">
        <v>0.289434</v>
      </c>
      <c r="FA344">
        <v>20.2878</v>
      </c>
      <c r="FB344">
        <v>5.19213</v>
      </c>
      <c r="FC344">
        <v>11.9441</v>
      </c>
      <c r="FD344">
        <v>4.9558</v>
      </c>
      <c r="FE344">
        <v>3.285</v>
      </c>
      <c r="FF344">
        <v>9999</v>
      </c>
      <c r="FG344">
        <v>9999</v>
      </c>
      <c r="FH344">
        <v>9999</v>
      </c>
      <c r="FI344">
        <v>999.9</v>
      </c>
      <c r="FJ344">
        <v>1.86127</v>
      </c>
      <c r="FK344">
        <v>1.86264</v>
      </c>
      <c r="FL344">
        <v>1.86005</v>
      </c>
      <c r="FM344">
        <v>1.85837</v>
      </c>
      <c r="FN344">
        <v>1.86217</v>
      </c>
      <c r="FO344">
        <v>1.85892</v>
      </c>
      <c r="FP344">
        <v>1.85791</v>
      </c>
      <c r="FQ344">
        <v>1.86081</v>
      </c>
      <c r="FR344">
        <v>0</v>
      </c>
      <c r="FS344">
        <v>0</v>
      </c>
      <c r="FT344">
        <v>0</v>
      </c>
      <c r="FU344">
        <v>4.5</v>
      </c>
      <c r="FV344" t="s">
        <v>361</v>
      </c>
      <c r="FW344" t="s">
        <v>362</v>
      </c>
      <c r="FX344" t="s">
        <v>363</v>
      </c>
      <c r="FY344" t="s">
        <v>364</v>
      </c>
      <c r="FZ344" t="s">
        <v>364</v>
      </c>
      <c r="GA344" t="s">
        <v>363</v>
      </c>
      <c r="GB344">
        <v>0</v>
      </c>
      <c r="GC344">
        <v>100</v>
      </c>
      <c r="GD344">
        <v>100</v>
      </c>
      <c r="GE344">
        <v>-0.362</v>
      </c>
      <c r="GF344">
        <v>0.2971</v>
      </c>
      <c r="GG344">
        <v>-1.589593225013521</v>
      </c>
      <c r="GH344">
        <v>0.00192992804097616</v>
      </c>
      <c r="GI344">
        <v>3.244687122451424E-06</v>
      </c>
      <c r="GJ344">
        <v>-2.087531120305573E-09</v>
      </c>
      <c r="GK344">
        <v>0.05776174702018427</v>
      </c>
      <c r="GL344">
        <v>0.005089068596103195</v>
      </c>
      <c r="GM344">
        <v>0.0003257216593697226</v>
      </c>
      <c r="GN344">
        <v>-1.562898368296355E-06</v>
      </c>
      <c r="GO344">
        <v>0</v>
      </c>
      <c r="GP344">
        <v>1257</v>
      </c>
      <c r="GQ344">
        <v>1</v>
      </c>
      <c r="GR344">
        <v>31</v>
      </c>
      <c r="GS344">
        <v>279.6</v>
      </c>
      <c r="GT344">
        <v>279.5</v>
      </c>
      <c r="GU344">
        <v>1.07788</v>
      </c>
      <c r="GV344">
        <v>2.40112</v>
      </c>
      <c r="GW344">
        <v>1.44775</v>
      </c>
      <c r="GX344">
        <v>2.20215</v>
      </c>
      <c r="GY344">
        <v>1.44653</v>
      </c>
      <c r="GZ344">
        <v>2.28882</v>
      </c>
      <c r="HA344">
        <v>33.2216</v>
      </c>
      <c r="HB344">
        <v>14.6574</v>
      </c>
      <c r="HC344">
        <v>18</v>
      </c>
      <c r="HD344">
        <v>531.997</v>
      </c>
      <c r="HE344">
        <v>522.905</v>
      </c>
      <c r="HF344">
        <v>24.9999</v>
      </c>
      <c r="HG344">
        <v>30.7573</v>
      </c>
      <c r="HH344">
        <v>30</v>
      </c>
      <c r="HI344">
        <v>31.1241</v>
      </c>
      <c r="HJ344">
        <v>31.1331</v>
      </c>
      <c r="HK344">
        <v>21.5548</v>
      </c>
      <c r="HL344">
        <v>20.3331</v>
      </c>
      <c r="HM344">
        <v>100</v>
      </c>
      <c r="HN344">
        <v>25</v>
      </c>
      <c r="HO344">
        <v>420</v>
      </c>
      <c r="HP344">
        <v>21.5</v>
      </c>
      <c r="HQ344">
        <v>103.133</v>
      </c>
      <c r="HR344">
        <v>102.013</v>
      </c>
    </row>
    <row r="345" spans="1:226">
      <c r="A345">
        <v>327</v>
      </c>
      <c r="B345">
        <v>1774683100.6</v>
      </c>
      <c r="C345">
        <v>1354.599999904633</v>
      </c>
      <c r="D345" t="s">
        <v>1016</v>
      </c>
      <c r="E345" t="s">
        <v>1017</v>
      </c>
      <c r="F345">
        <v>5</v>
      </c>
      <c r="I345">
        <v>1774683097.7</v>
      </c>
      <c r="J345">
        <f>(K345)/1000</f>
        <v>0</v>
      </c>
      <c r="K345">
        <f>IF(BF345, AN345, AH345)</f>
        <v>0</v>
      </c>
      <c r="L345">
        <f>IF(BF345, AI345, AG345)</f>
        <v>0</v>
      </c>
      <c r="M345">
        <f>BH345 - IF(AU345&gt;1, L345*BB345*100.0/(AW345), 0)</f>
        <v>0</v>
      </c>
      <c r="N345">
        <f>((T345-J345/2)*M345-L345)/(T345+J345/2)</f>
        <v>0</v>
      </c>
      <c r="O345">
        <f>N345*(BO345+BP345)/1000.0</f>
        <v>0</v>
      </c>
      <c r="P345">
        <f>(BH345 - IF(AU345&gt;1, L345*BB345*100.0/(AW345), 0))*(BO345+BP345)/1000.0</f>
        <v>0</v>
      </c>
      <c r="Q345">
        <f>2.0/((1/S345-1/R345)+SIGN(S345)*SQRT((1/S345-1/R345)*(1/S345-1/R345) + 4*BC345/((BC345+1)*(BC345+1))*(2*1/S345*1/R345-1/R345*1/R345)))</f>
        <v>0</v>
      </c>
      <c r="R345">
        <f>IF(LEFT(BD345,1)&lt;&gt;"0",IF(LEFT(BD345,1)="1",3.0,BE345),$D$5+$E$5*(BV345*BO345/($K$5*1000))+$F$5*(BV345*BO345/($K$5*1000))*MAX(MIN(BB345,$J$5),$I$5)*MAX(MIN(BB345,$J$5),$I$5)+$G$5*MAX(MIN(BB345,$J$5),$I$5)*(BV345*BO345/($K$5*1000))+$H$5*(BV345*BO345/($K$5*1000))*(BV345*BO345/($K$5*1000)))</f>
        <v>0</v>
      </c>
      <c r="S345">
        <f>J345*(1000-(1000*0.61365*exp(17.502*W345/(240.97+W345))/(BO345+BP345)+BJ345)/2)/(1000*0.61365*exp(17.502*W345/(240.97+W345))/(BO345+BP345)-BJ345)</f>
        <v>0</v>
      </c>
      <c r="T345">
        <f>1/((BC345+1)/(Q345/1.6)+1/(R345/1.37)) + BC345/((BC345+1)/(Q345/1.6) + BC345/(R345/1.37))</f>
        <v>0</v>
      </c>
      <c r="U345">
        <f>(AX345*BA345)</f>
        <v>0</v>
      </c>
      <c r="V345">
        <f>(BQ345+(U345+2*0.95*5.67E-8*(((BQ345+$B$9)+273)^4-(BQ345+273)^4)-44100*J345)/(1.84*29.3*R345+8*0.95*5.67E-8*(BQ345+273)^3))</f>
        <v>0</v>
      </c>
      <c r="W345">
        <f>($C$9*BR345+$D$9*BS345+$E$9*V345)</f>
        <v>0</v>
      </c>
      <c r="X345">
        <f>0.61365*exp(17.502*W345/(240.97+W345))</f>
        <v>0</v>
      </c>
      <c r="Y345">
        <f>(Z345/AA345*100)</f>
        <v>0</v>
      </c>
      <c r="Z345">
        <f>BJ345*(BO345+BP345)/1000</f>
        <v>0</v>
      </c>
      <c r="AA345">
        <f>0.61365*exp(17.502*BQ345/(240.97+BQ345))</f>
        <v>0</v>
      </c>
      <c r="AB345">
        <f>(X345-BJ345*(BO345+BP345)/1000)</f>
        <v>0</v>
      </c>
      <c r="AC345">
        <f>(-J345*44100)</f>
        <v>0</v>
      </c>
      <c r="AD345">
        <f>2*29.3*R345*0.92*(BQ345-W345)</f>
        <v>0</v>
      </c>
      <c r="AE345">
        <f>2*0.95*5.67E-8*(((BQ345+$B$9)+273)^4-(W345+273)^4)</f>
        <v>0</v>
      </c>
      <c r="AF345">
        <f>U345+AE345+AC345+AD345</f>
        <v>0</v>
      </c>
      <c r="AG345">
        <f>BN345*AU345*(BI345-BH345*(1000-AU345*BK345)/(1000-AU345*BJ345))/(100*BB345)</f>
        <v>0</v>
      </c>
      <c r="AH345">
        <f>1000*BN345*AU345*(BJ345-BK345)/(100*BB345*(1000-AU345*BJ345))</f>
        <v>0</v>
      </c>
      <c r="AI345">
        <f>(AJ345 - AK345 - BO345*1E3/(8.314*(BQ345+273.15)) * AM345/BN345 * AL345) * BN345/(100*BB345) * (1000 - BK345)/1000</f>
        <v>0</v>
      </c>
      <c r="AJ345">
        <v>429.2183278403272</v>
      </c>
      <c r="AK345">
        <v>428.9174848484849</v>
      </c>
      <c r="AL345">
        <v>4.970350983494979E-05</v>
      </c>
      <c r="AM345">
        <v>61.35787655002243</v>
      </c>
      <c r="AN345">
        <f>(AP345 - AO345 + BO345*1E3/(8.314*(BQ345+273.15)) * AR345/BN345 * AQ345) * BN345/(100*BB345) * 1000/(1000 - AP345)</f>
        <v>0</v>
      </c>
      <c r="AO345">
        <v>21.51916199763097</v>
      </c>
      <c r="AP345">
        <v>21.49455524475526</v>
      </c>
      <c r="AQ345">
        <v>-2.481080072469764E-06</v>
      </c>
      <c r="AR345">
        <v>91.88205700752289</v>
      </c>
      <c r="AS345">
        <v>0</v>
      </c>
      <c r="AT345">
        <v>0</v>
      </c>
      <c r="AU345">
        <f>IF(AS345*$H$15&gt;=AW345,1.0,(AW345/(AW345-AS345*$H$15)))</f>
        <v>0</v>
      </c>
      <c r="AV345">
        <f>(AU345-1)*100</f>
        <v>0</v>
      </c>
      <c r="AW345">
        <f>MAX(0,($B$15+$C$15*BV345)/(1+$D$15*BV345)*BO345/(BQ345+273)*$E$15)</f>
        <v>0</v>
      </c>
      <c r="AX345">
        <f>$B$13*BW345+$C$13*BX345+$F$13*CI345*(1-CL345)</f>
        <v>0</v>
      </c>
      <c r="AY345">
        <f>AX345*AZ345</f>
        <v>0</v>
      </c>
      <c r="AZ345">
        <f>($B$13*$D$11+$C$13*$D$11+$F$13*((CV345+CN345)/MAX(CV345+CN345+CW345, 0.1)*$I$11+CW345/MAX(CV345+CN345+CW345, 0.1)*$J$11))/($B$13+$C$13+$F$13)</f>
        <v>0</v>
      </c>
      <c r="BA345">
        <f>($B$13*$K$11+$C$13*$K$11+$F$13*((CV345+CN345)/MAX(CV345+CN345+CW345, 0.1)*$P$11+CW345/MAX(CV345+CN345+CW345, 0.1)*$Q$11))/($B$13+$C$13+$F$13)</f>
        <v>0</v>
      </c>
      <c r="BB345">
        <v>6</v>
      </c>
      <c r="BC345">
        <v>0.5</v>
      </c>
      <c r="BD345" t="s">
        <v>358</v>
      </c>
      <c r="BE345">
        <v>2</v>
      </c>
      <c r="BF345" t="b">
        <v>1</v>
      </c>
      <c r="BG345">
        <v>1774683097.7</v>
      </c>
      <c r="BH345">
        <v>419.6201</v>
      </c>
      <c r="BI345">
        <v>419.9822</v>
      </c>
      <c r="BJ345">
        <v>21.49581</v>
      </c>
      <c r="BK345">
        <v>21.51933</v>
      </c>
      <c r="BL345">
        <v>419.9815</v>
      </c>
      <c r="BM345">
        <v>21.19867</v>
      </c>
      <c r="BN345">
        <v>499.9730000000001</v>
      </c>
      <c r="BO345">
        <v>101.027</v>
      </c>
      <c r="BP345">
        <v>0.10001112</v>
      </c>
      <c r="BQ345">
        <v>26.11443</v>
      </c>
      <c r="BR345">
        <v>26.40083</v>
      </c>
      <c r="BS345">
        <v>999.9</v>
      </c>
      <c r="BT345">
        <v>0</v>
      </c>
      <c r="BU345">
        <v>0</v>
      </c>
      <c r="BV345">
        <v>9996.877</v>
      </c>
      <c r="BW345">
        <v>0</v>
      </c>
      <c r="BX345">
        <v>0.3833920000000001</v>
      </c>
      <c r="BY345">
        <v>-0.3622771</v>
      </c>
      <c r="BZ345">
        <v>428.8383</v>
      </c>
      <c r="CA345">
        <v>429.2189</v>
      </c>
      <c r="CB345">
        <v>-0.02353268</v>
      </c>
      <c r="CC345">
        <v>419.9822</v>
      </c>
      <c r="CD345">
        <v>21.51933</v>
      </c>
      <c r="CE345">
        <v>2.171653</v>
      </c>
      <c r="CF345">
        <v>2.174031</v>
      </c>
      <c r="CG345">
        <v>18.75471</v>
      </c>
      <c r="CH345">
        <v>18.77222</v>
      </c>
      <c r="CI345">
        <v>500.0054</v>
      </c>
      <c r="CJ345">
        <v>0</v>
      </c>
      <c r="CK345">
        <v>1</v>
      </c>
      <c r="CL345">
        <v>0</v>
      </c>
      <c r="CM345">
        <v>1.70733</v>
      </c>
      <c r="CN345">
        <v>0</v>
      </c>
      <c r="CO345">
        <v>27.26917</v>
      </c>
      <c r="CP345">
        <v>2557.859</v>
      </c>
      <c r="CQ345">
        <v>36.375</v>
      </c>
      <c r="CR345">
        <v>40.6123</v>
      </c>
      <c r="CS345">
        <v>38.3498</v>
      </c>
      <c r="CT345">
        <v>39.5809</v>
      </c>
      <c r="CU345">
        <v>37.2185</v>
      </c>
      <c r="CV345">
        <v>0</v>
      </c>
      <c r="CW345">
        <v>500.003</v>
      </c>
      <c r="CX345">
        <v>0</v>
      </c>
      <c r="CY345">
        <v>1774683099.2</v>
      </c>
      <c r="CZ345">
        <v>0</v>
      </c>
      <c r="DA345">
        <v>1774666326.5</v>
      </c>
      <c r="DB345" t="s">
        <v>359</v>
      </c>
      <c r="DC345">
        <v>1774666322</v>
      </c>
      <c r="DD345">
        <v>1774666326.5</v>
      </c>
      <c r="DE345">
        <v>2</v>
      </c>
      <c r="DF345">
        <v>0.343</v>
      </c>
      <c r="DG345">
        <v>-0.026</v>
      </c>
      <c r="DH345">
        <v>-0.36</v>
      </c>
      <c r="DI345">
        <v>0.298</v>
      </c>
      <c r="DJ345">
        <v>420</v>
      </c>
      <c r="DK345">
        <v>22</v>
      </c>
      <c r="DL345">
        <v>0.17</v>
      </c>
      <c r="DM345">
        <v>0.02</v>
      </c>
      <c r="DN345">
        <v>-0.4253318500000001</v>
      </c>
      <c r="DO345">
        <v>0.4096535459662298</v>
      </c>
      <c r="DP345">
        <v>0.07516302137805199</v>
      </c>
      <c r="DQ345">
        <v>0</v>
      </c>
      <c r="DR345">
        <v>-0.0226102875</v>
      </c>
      <c r="DS345">
        <v>0.004669876547842479</v>
      </c>
      <c r="DT345">
        <v>0.001462025360619217</v>
      </c>
      <c r="DU345">
        <v>1</v>
      </c>
      <c r="DV345">
        <v>1</v>
      </c>
      <c r="DW345">
        <v>2</v>
      </c>
      <c r="DX345" t="s">
        <v>367</v>
      </c>
      <c r="DY345">
        <v>3.1305</v>
      </c>
      <c r="DZ345">
        <v>2.8065</v>
      </c>
      <c r="EA345">
        <v>0.09975920000000001</v>
      </c>
      <c r="EB345">
        <v>0.09945229999999999</v>
      </c>
      <c r="EC345">
        <v>0.105822</v>
      </c>
      <c r="ED345">
        <v>0.105599</v>
      </c>
      <c r="EE345">
        <v>21146.7</v>
      </c>
      <c r="EF345">
        <v>27416.6</v>
      </c>
      <c r="EG345">
        <v>26444.8</v>
      </c>
      <c r="EH345">
        <v>32997.1</v>
      </c>
      <c r="EI345">
        <v>34927.3</v>
      </c>
      <c r="EJ345">
        <v>40306.9</v>
      </c>
      <c r="EK345">
        <v>41092</v>
      </c>
      <c r="EL345">
        <v>46056.5</v>
      </c>
      <c r="EM345">
        <v>2.03475</v>
      </c>
      <c r="EN345">
        <v>1.99962</v>
      </c>
      <c r="EO345">
        <v>0.07827580000000001</v>
      </c>
      <c r="EP345">
        <v>0</v>
      </c>
      <c r="EQ345">
        <v>25.1149</v>
      </c>
      <c r="ER345">
        <v>999.9</v>
      </c>
      <c r="ES345">
        <v>67.40000000000001</v>
      </c>
      <c r="ET345">
        <v>27.4</v>
      </c>
      <c r="EU345">
        <v>24.4428</v>
      </c>
      <c r="EV345">
        <v>60.6808</v>
      </c>
      <c r="EW345">
        <v>31.6146</v>
      </c>
      <c r="EX345">
        <v>1</v>
      </c>
      <c r="EY345">
        <v>0.294934</v>
      </c>
      <c r="EZ345">
        <v>0.289379</v>
      </c>
      <c r="FA345">
        <v>20.2878</v>
      </c>
      <c r="FB345">
        <v>5.19123</v>
      </c>
      <c r="FC345">
        <v>11.9441</v>
      </c>
      <c r="FD345">
        <v>4.9557</v>
      </c>
      <c r="FE345">
        <v>3.285</v>
      </c>
      <c r="FF345">
        <v>9999</v>
      </c>
      <c r="FG345">
        <v>9999</v>
      </c>
      <c r="FH345">
        <v>9999</v>
      </c>
      <c r="FI345">
        <v>999.9</v>
      </c>
      <c r="FJ345">
        <v>1.86128</v>
      </c>
      <c r="FK345">
        <v>1.86264</v>
      </c>
      <c r="FL345">
        <v>1.86005</v>
      </c>
      <c r="FM345">
        <v>1.85837</v>
      </c>
      <c r="FN345">
        <v>1.86216</v>
      </c>
      <c r="FO345">
        <v>1.85888</v>
      </c>
      <c r="FP345">
        <v>1.85791</v>
      </c>
      <c r="FQ345">
        <v>1.8608</v>
      </c>
      <c r="FR345">
        <v>0</v>
      </c>
      <c r="FS345">
        <v>0</v>
      </c>
      <c r="FT345">
        <v>0</v>
      </c>
      <c r="FU345">
        <v>4.5</v>
      </c>
      <c r="FV345" t="s">
        <v>361</v>
      </c>
      <c r="FW345" t="s">
        <v>362</v>
      </c>
      <c r="FX345" t="s">
        <v>363</v>
      </c>
      <c r="FY345" t="s">
        <v>364</v>
      </c>
      <c r="FZ345" t="s">
        <v>364</v>
      </c>
      <c r="GA345" t="s">
        <v>363</v>
      </c>
      <c r="GB345">
        <v>0</v>
      </c>
      <c r="GC345">
        <v>100</v>
      </c>
      <c r="GD345">
        <v>100</v>
      </c>
      <c r="GE345">
        <v>-0.361</v>
      </c>
      <c r="GF345">
        <v>0.2971</v>
      </c>
      <c r="GG345">
        <v>-1.589593225013521</v>
      </c>
      <c r="GH345">
        <v>0.00192992804097616</v>
      </c>
      <c r="GI345">
        <v>3.244687122451424E-06</v>
      </c>
      <c r="GJ345">
        <v>-2.087531120305573E-09</v>
      </c>
      <c r="GK345">
        <v>0.05776174702018427</v>
      </c>
      <c r="GL345">
        <v>0.005089068596103195</v>
      </c>
      <c r="GM345">
        <v>0.0003257216593697226</v>
      </c>
      <c r="GN345">
        <v>-1.562898368296355E-06</v>
      </c>
      <c r="GO345">
        <v>0</v>
      </c>
      <c r="GP345">
        <v>1257</v>
      </c>
      <c r="GQ345">
        <v>1</v>
      </c>
      <c r="GR345">
        <v>31</v>
      </c>
      <c r="GS345">
        <v>279.6</v>
      </c>
      <c r="GT345">
        <v>279.6</v>
      </c>
      <c r="GU345">
        <v>1.07788</v>
      </c>
      <c r="GV345">
        <v>2.3938</v>
      </c>
      <c r="GW345">
        <v>1.44775</v>
      </c>
      <c r="GX345">
        <v>2.20215</v>
      </c>
      <c r="GY345">
        <v>1.44653</v>
      </c>
      <c r="GZ345">
        <v>2.34009</v>
      </c>
      <c r="HA345">
        <v>33.2216</v>
      </c>
      <c r="HB345">
        <v>14.6574</v>
      </c>
      <c r="HC345">
        <v>18</v>
      </c>
      <c r="HD345">
        <v>532.061</v>
      </c>
      <c r="HE345">
        <v>522.803</v>
      </c>
      <c r="HF345">
        <v>24.9999</v>
      </c>
      <c r="HG345">
        <v>30.7573</v>
      </c>
      <c r="HH345">
        <v>30.0001</v>
      </c>
      <c r="HI345">
        <v>31.1241</v>
      </c>
      <c r="HJ345">
        <v>31.1331</v>
      </c>
      <c r="HK345">
        <v>21.557</v>
      </c>
      <c r="HL345">
        <v>20.3331</v>
      </c>
      <c r="HM345">
        <v>100</v>
      </c>
      <c r="HN345">
        <v>25</v>
      </c>
      <c r="HO345">
        <v>420</v>
      </c>
      <c r="HP345">
        <v>21.5</v>
      </c>
      <c r="HQ345">
        <v>103.134</v>
      </c>
      <c r="HR345">
        <v>102.013</v>
      </c>
    </row>
    <row r="346" spans="1:226">
      <c r="A346">
        <v>328</v>
      </c>
      <c r="B346">
        <v>1774683104.6</v>
      </c>
      <c r="C346">
        <v>1358.599999904633</v>
      </c>
      <c r="D346" t="s">
        <v>1018</v>
      </c>
      <c r="E346" t="s">
        <v>1019</v>
      </c>
      <c r="F346">
        <v>5</v>
      </c>
      <c r="I346">
        <v>1774683101.7</v>
      </c>
      <c r="J346">
        <f>(K346)/1000</f>
        <v>0</v>
      </c>
      <c r="K346">
        <f>IF(BF346, AN346, AH346)</f>
        <v>0</v>
      </c>
      <c r="L346">
        <f>IF(BF346, AI346, AG346)</f>
        <v>0</v>
      </c>
      <c r="M346">
        <f>BH346 - IF(AU346&gt;1, L346*BB346*100.0/(AW346), 0)</f>
        <v>0</v>
      </c>
      <c r="N346">
        <f>((T346-J346/2)*M346-L346)/(T346+J346/2)</f>
        <v>0</v>
      </c>
      <c r="O346">
        <f>N346*(BO346+BP346)/1000.0</f>
        <v>0</v>
      </c>
      <c r="P346">
        <f>(BH346 - IF(AU346&gt;1, L346*BB346*100.0/(AW346), 0))*(BO346+BP346)/1000.0</f>
        <v>0</v>
      </c>
      <c r="Q346">
        <f>2.0/((1/S346-1/R346)+SIGN(S346)*SQRT((1/S346-1/R346)*(1/S346-1/R346) + 4*BC346/((BC346+1)*(BC346+1))*(2*1/S346*1/R346-1/R346*1/R346)))</f>
        <v>0</v>
      </c>
      <c r="R346">
        <f>IF(LEFT(BD346,1)&lt;&gt;"0",IF(LEFT(BD346,1)="1",3.0,BE346),$D$5+$E$5*(BV346*BO346/($K$5*1000))+$F$5*(BV346*BO346/($K$5*1000))*MAX(MIN(BB346,$J$5),$I$5)*MAX(MIN(BB346,$J$5),$I$5)+$G$5*MAX(MIN(BB346,$J$5),$I$5)*(BV346*BO346/($K$5*1000))+$H$5*(BV346*BO346/($K$5*1000))*(BV346*BO346/($K$5*1000)))</f>
        <v>0</v>
      </c>
      <c r="S346">
        <f>J346*(1000-(1000*0.61365*exp(17.502*W346/(240.97+W346))/(BO346+BP346)+BJ346)/2)/(1000*0.61365*exp(17.502*W346/(240.97+W346))/(BO346+BP346)-BJ346)</f>
        <v>0</v>
      </c>
      <c r="T346">
        <f>1/((BC346+1)/(Q346/1.6)+1/(R346/1.37)) + BC346/((BC346+1)/(Q346/1.6) + BC346/(R346/1.37))</f>
        <v>0</v>
      </c>
      <c r="U346">
        <f>(AX346*BA346)</f>
        <v>0</v>
      </c>
      <c r="V346">
        <f>(BQ346+(U346+2*0.95*5.67E-8*(((BQ346+$B$9)+273)^4-(BQ346+273)^4)-44100*J346)/(1.84*29.3*R346+8*0.95*5.67E-8*(BQ346+273)^3))</f>
        <v>0</v>
      </c>
      <c r="W346">
        <f>($C$9*BR346+$D$9*BS346+$E$9*V346)</f>
        <v>0</v>
      </c>
      <c r="X346">
        <f>0.61365*exp(17.502*W346/(240.97+W346))</f>
        <v>0</v>
      </c>
      <c r="Y346">
        <f>(Z346/AA346*100)</f>
        <v>0</v>
      </c>
      <c r="Z346">
        <f>BJ346*(BO346+BP346)/1000</f>
        <v>0</v>
      </c>
      <c r="AA346">
        <f>0.61365*exp(17.502*BQ346/(240.97+BQ346))</f>
        <v>0</v>
      </c>
      <c r="AB346">
        <f>(X346-BJ346*(BO346+BP346)/1000)</f>
        <v>0</v>
      </c>
      <c r="AC346">
        <f>(-J346*44100)</f>
        <v>0</v>
      </c>
      <c r="AD346">
        <f>2*29.3*R346*0.92*(BQ346-W346)</f>
        <v>0</v>
      </c>
      <c r="AE346">
        <f>2*0.95*5.67E-8*(((BQ346+$B$9)+273)^4-(W346+273)^4)</f>
        <v>0</v>
      </c>
      <c r="AF346">
        <f>U346+AE346+AC346+AD346</f>
        <v>0</v>
      </c>
      <c r="AG346">
        <f>BN346*AU346*(BI346-BH346*(1000-AU346*BK346)/(1000-AU346*BJ346))/(100*BB346)</f>
        <v>0</v>
      </c>
      <c r="AH346">
        <f>1000*BN346*AU346*(BJ346-BK346)/(100*BB346*(1000-AU346*BJ346))</f>
        <v>0</v>
      </c>
      <c r="AI346">
        <f>(AJ346 - AK346 - BO346*1E3/(8.314*(BQ346+273.15)) * AM346/BN346 * AL346) * BN346/(100*BB346) * (1000 - BK346)/1000</f>
        <v>0</v>
      </c>
      <c r="AJ346">
        <v>429.2204385441398</v>
      </c>
      <c r="AK346">
        <v>428.8215999999998</v>
      </c>
      <c r="AL346">
        <v>-2.382718772438385E-05</v>
      </c>
      <c r="AM346">
        <v>61.35787655002243</v>
      </c>
      <c r="AN346">
        <f>(AP346 - AO346 + BO346*1E3/(8.314*(BQ346+273.15)) * AR346/BN346 * AQ346) * BN346/(100*BB346) * 1000/(1000 - AP346)</f>
        <v>0</v>
      </c>
      <c r="AO346">
        <v>21.52001784594414</v>
      </c>
      <c r="AP346">
        <v>21.49757482517484</v>
      </c>
      <c r="AQ346">
        <v>9.053545990049983E-07</v>
      </c>
      <c r="AR346">
        <v>91.88205700752289</v>
      </c>
      <c r="AS346">
        <v>0</v>
      </c>
      <c r="AT346">
        <v>0</v>
      </c>
      <c r="AU346">
        <f>IF(AS346*$H$15&gt;=AW346,1.0,(AW346/(AW346-AS346*$H$15)))</f>
        <v>0</v>
      </c>
      <c r="AV346">
        <f>(AU346-1)*100</f>
        <v>0</v>
      </c>
      <c r="AW346">
        <f>MAX(0,($B$15+$C$15*BV346)/(1+$D$15*BV346)*BO346/(BQ346+273)*$E$15)</f>
        <v>0</v>
      </c>
      <c r="AX346">
        <f>$B$13*BW346+$C$13*BX346+$F$13*CI346*(1-CL346)</f>
        <v>0</v>
      </c>
      <c r="AY346">
        <f>AX346*AZ346</f>
        <v>0</v>
      </c>
      <c r="AZ346">
        <f>($B$13*$D$11+$C$13*$D$11+$F$13*((CV346+CN346)/MAX(CV346+CN346+CW346, 0.1)*$I$11+CW346/MAX(CV346+CN346+CW346, 0.1)*$J$11))/($B$13+$C$13+$F$13)</f>
        <v>0</v>
      </c>
      <c r="BA346">
        <f>($B$13*$K$11+$C$13*$K$11+$F$13*((CV346+CN346)/MAX(CV346+CN346+CW346, 0.1)*$P$11+CW346/MAX(CV346+CN346+CW346, 0.1)*$Q$11))/($B$13+$C$13+$F$13)</f>
        <v>0</v>
      </c>
      <c r="BB346">
        <v>6</v>
      </c>
      <c r="BC346">
        <v>0.5</v>
      </c>
      <c r="BD346" t="s">
        <v>358</v>
      </c>
      <c r="BE346">
        <v>2</v>
      </c>
      <c r="BF346" t="b">
        <v>1</v>
      </c>
      <c r="BG346">
        <v>1774683101.7</v>
      </c>
      <c r="BH346">
        <v>419.6379000000001</v>
      </c>
      <c r="BI346">
        <v>419.9828000000001</v>
      </c>
      <c r="BJ346">
        <v>21.49593</v>
      </c>
      <c r="BK346">
        <v>21.52015</v>
      </c>
      <c r="BL346">
        <v>419.9992</v>
      </c>
      <c r="BM346">
        <v>21.19881</v>
      </c>
      <c r="BN346">
        <v>500.0022000000001</v>
      </c>
      <c r="BO346">
        <v>101.0274</v>
      </c>
      <c r="BP346">
        <v>0.09996367</v>
      </c>
      <c r="BQ346">
        <v>26.11193</v>
      </c>
      <c r="BR346">
        <v>26.39304</v>
      </c>
      <c r="BS346">
        <v>999.9</v>
      </c>
      <c r="BT346">
        <v>0</v>
      </c>
      <c r="BU346">
        <v>0</v>
      </c>
      <c r="BV346">
        <v>10010.804</v>
      </c>
      <c r="BW346">
        <v>0</v>
      </c>
      <c r="BX346">
        <v>0.3833920000000001</v>
      </c>
      <c r="BY346">
        <v>-0.3448851</v>
      </c>
      <c r="BZ346">
        <v>428.8565</v>
      </c>
      <c r="CA346">
        <v>429.2197</v>
      </c>
      <c r="CB346">
        <v>-0.02421532</v>
      </c>
      <c r="CC346">
        <v>419.9828000000001</v>
      </c>
      <c r="CD346">
        <v>21.52015</v>
      </c>
      <c r="CE346">
        <v>2.171677</v>
      </c>
      <c r="CF346">
        <v>2.174125</v>
      </c>
      <c r="CG346">
        <v>18.7549</v>
      </c>
      <c r="CH346">
        <v>18.77291</v>
      </c>
      <c r="CI346">
        <v>499.9998000000001</v>
      </c>
      <c r="CJ346">
        <v>0</v>
      </c>
      <c r="CK346">
        <v>1</v>
      </c>
      <c r="CL346">
        <v>0</v>
      </c>
      <c r="CM346">
        <v>1.73248</v>
      </c>
      <c r="CN346">
        <v>0</v>
      </c>
      <c r="CO346">
        <v>27.42437</v>
      </c>
      <c r="CP346">
        <v>2557.831</v>
      </c>
      <c r="CQ346">
        <v>36.39360000000001</v>
      </c>
      <c r="CR346">
        <v>40.6746</v>
      </c>
      <c r="CS346">
        <v>38.375</v>
      </c>
      <c r="CT346">
        <v>39.656</v>
      </c>
      <c r="CU346">
        <v>37.26860000000001</v>
      </c>
      <c r="CV346">
        <v>0</v>
      </c>
      <c r="CW346">
        <v>499.999</v>
      </c>
      <c r="CX346">
        <v>0</v>
      </c>
      <c r="CY346">
        <v>1774683102.8</v>
      </c>
      <c r="CZ346">
        <v>0</v>
      </c>
      <c r="DA346">
        <v>1774666326.5</v>
      </c>
      <c r="DB346" t="s">
        <v>359</v>
      </c>
      <c r="DC346">
        <v>1774666322</v>
      </c>
      <c r="DD346">
        <v>1774666326.5</v>
      </c>
      <c r="DE346">
        <v>2</v>
      </c>
      <c r="DF346">
        <v>0.343</v>
      </c>
      <c r="DG346">
        <v>-0.026</v>
      </c>
      <c r="DH346">
        <v>-0.36</v>
      </c>
      <c r="DI346">
        <v>0.298</v>
      </c>
      <c r="DJ346">
        <v>420</v>
      </c>
      <c r="DK346">
        <v>22</v>
      </c>
      <c r="DL346">
        <v>0.17</v>
      </c>
      <c r="DM346">
        <v>0.02</v>
      </c>
      <c r="DN346">
        <v>-0.4002506341463414</v>
      </c>
      <c r="DO346">
        <v>0.4755605017421602</v>
      </c>
      <c r="DP346">
        <v>0.08600279768840084</v>
      </c>
      <c r="DQ346">
        <v>0</v>
      </c>
      <c r="DR346">
        <v>-0.0227730512195122</v>
      </c>
      <c r="DS346">
        <v>-0.005035319163763085</v>
      </c>
      <c r="DT346">
        <v>0.001608730793790172</v>
      </c>
      <c r="DU346">
        <v>1</v>
      </c>
      <c r="DV346">
        <v>1</v>
      </c>
      <c r="DW346">
        <v>2</v>
      </c>
      <c r="DX346" t="s">
        <v>367</v>
      </c>
      <c r="DY346">
        <v>3.13046</v>
      </c>
      <c r="DZ346">
        <v>2.80652</v>
      </c>
      <c r="EA346">
        <v>0.09974520000000001</v>
      </c>
      <c r="EB346">
        <v>0.0994708</v>
      </c>
      <c r="EC346">
        <v>0.105833</v>
      </c>
      <c r="ED346">
        <v>0.105598</v>
      </c>
      <c r="EE346">
        <v>21146.9</v>
      </c>
      <c r="EF346">
        <v>27416</v>
      </c>
      <c r="EG346">
        <v>26444.7</v>
      </c>
      <c r="EH346">
        <v>32997</v>
      </c>
      <c r="EI346">
        <v>34926.9</v>
      </c>
      <c r="EJ346">
        <v>40306.7</v>
      </c>
      <c r="EK346">
        <v>41091.9</v>
      </c>
      <c r="EL346">
        <v>46056.2</v>
      </c>
      <c r="EM346">
        <v>2.03482</v>
      </c>
      <c r="EN346">
        <v>1.9996</v>
      </c>
      <c r="EO346">
        <v>0.0775605</v>
      </c>
      <c r="EP346">
        <v>0</v>
      </c>
      <c r="EQ346">
        <v>25.1107</v>
      </c>
      <c r="ER346">
        <v>999.9</v>
      </c>
      <c r="ES346">
        <v>67.40000000000001</v>
      </c>
      <c r="ET346">
        <v>27.4</v>
      </c>
      <c r="EU346">
        <v>24.4445</v>
      </c>
      <c r="EV346">
        <v>61.2108</v>
      </c>
      <c r="EW346">
        <v>31.7107</v>
      </c>
      <c r="EX346">
        <v>1</v>
      </c>
      <c r="EY346">
        <v>0.295145</v>
      </c>
      <c r="EZ346">
        <v>0.289542</v>
      </c>
      <c r="FA346">
        <v>20.2878</v>
      </c>
      <c r="FB346">
        <v>5.19213</v>
      </c>
      <c r="FC346">
        <v>11.9441</v>
      </c>
      <c r="FD346">
        <v>4.95585</v>
      </c>
      <c r="FE346">
        <v>3.285</v>
      </c>
      <c r="FF346">
        <v>9999</v>
      </c>
      <c r="FG346">
        <v>9999</v>
      </c>
      <c r="FH346">
        <v>9999</v>
      </c>
      <c r="FI346">
        <v>999.9</v>
      </c>
      <c r="FJ346">
        <v>1.86127</v>
      </c>
      <c r="FK346">
        <v>1.86264</v>
      </c>
      <c r="FL346">
        <v>1.86005</v>
      </c>
      <c r="FM346">
        <v>1.85837</v>
      </c>
      <c r="FN346">
        <v>1.86217</v>
      </c>
      <c r="FO346">
        <v>1.85891</v>
      </c>
      <c r="FP346">
        <v>1.85791</v>
      </c>
      <c r="FQ346">
        <v>1.86081</v>
      </c>
      <c r="FR346">
        <v>0</v>
      </c>
      <c r="FS346">
        <v>0</v>
      </c>
      <c r="FT346">
        <v>0</v>
      </c>
      <c r="FU346">
        <v>4.5</v>
      </c>
      <c r="FV346" t="s">
        <v>361</v>
      </c>
      <c r="FW346" t="s">
        <v>362</v>
      </c>
      <c r="FX346" t="s">
        <v>363</v>
      </c>
      <c r="FY346" t="s">
        <v>364</v>
      </c>
      <c r="FZ346" t="s">
        <v>364</v>
      </c>
      <c r="GA346" t="s">
        <v>363</v>
      </c>
      <c r="GB346">
        <v>0</v>
      </c>
      <c r="GC346">
        <v>100</v>
      </c>
      <c r="GD346">
        <v>100</v>
      </c>
      <c r="GE346">
        <v>-0.362</v>
      </c>
      <c r="GF346">
        <v>0.2971</v>
      </c>
      <c r="GG346">
        <v>-1.589593225013521</v>
      </c>
      <c r="GH346">
        <v>0.00192992804097616</v>
      </c>
      <c r="GI346">
        <v>3.244687122451424E-06</v>
      </c>
      <c r="GJ346">
        <v>-2.087531120305573E-09</v>
      </c>
      <c r="GK346">
        <v>0.05776174702018427</v>
      </c>
      <c r="GL346">
        <v>0.005089068596103195</v>
      </c>
      <c r="GM346">
        <v>0.0003257216593697226</v>
      </c>
      <c r="GN346">
        <v>-1.562898368296355E-06</v>
      </c>
      <c r="GO346">
        <v>0</v>
      </c>
      <c r="GP346">
        <v>1257</v>
      </c>
      <c r="GQ346">
        <v>1</v>
      </c>
      <c r="GR346">
        <v>31</v>
      </c>
      <c r="GS346">
        <v>279.7</v>
      </c>
      <c r="GT346">
        <v>279.6</v>
      </c>
      <c r="GU346">
        <v>1.07788</v>
      </c>
      <c r="GV346">
        <v>2.39014</v>
      </c>
      <c r="GW346">
        <v>1.44775</v>
      </c>
      <c r="GX346">
        <v>2.20215</v>
      </c>
      <c r="GY346">
        <v>1.44653</v>
      </c>
      <c r="GZ346">
        <v>2.3645</v>
      </c>
      <c r="HA346">
        <v>33.244</v>
      </c>
      <c r="HB346">
        <v>14.6574</v>
      </c>
      <c r="HC346">
        <v>18</v>
      </c>
      <c r="HD346">
        <v>532.128</v>
      </c>
      <c r="HE346">
        <v>522.7859999999999</v>
      </c>
      <c r="HF346">
        <v>24.9999</v>
      </c>
      <c r="HG346">
        <v>30.7573</v>
      </c>
      <c r="HH346">
        <v>30.0002</v>
      </c>
      <c r="HI346">
        <v>31.1265</v>
      </c>
      <c r="HJ346">
        <v>31.1331</v>
      </c>
      <c r="HK346">
        <v>21.5555</v>
      </c>
      <c r="HL346">
        <v>20.3331</v>
      </c>
      <c r="HM346">
        <v>100</v>
      </c>
      <c r="HN346">
        <v>25</v>
      </c>
      <c r="HO346">
        <v>420</v>
      </c>
      <c r="HP346">
        <v>21.5</v>
      </c>
      <c r="HQ346">
        <v>103.133</v>
      </c>
      <c r="HR346">
        <v>102.012</v>
      </c>
    </row>
    <row r="347" spans="1:226">
      <c r="A347">
        <v>329</v>
      </c>
      <c r="B347">
        <v>1774683108.6</v>
      </c>
      <c r="C347">
        <v>1362.599999904633</v>
      </c>
      <c r="D347" t="s">
        <v>1020</v>
      </c>
      <c r="E347" t="s">
        <v>1021</v>
      </c>
      <c r="F347">
        <v>5</v>
      </c>
      <c r="I347">
        <v>1774683105.7</v>
      </c>
      <c r="J347">
        <f>(K347)/1000</f>
        <v>0</v>
      </c>
      <c r="K347">
        <f>IF(BF347, AN347, AH347)</f>
        <v>0</v>
      </c>
      <c r="L347">
        <f>IF(BF347, AI347, AG347)</f>
        <v>0</v>
      </c>
      <c r="M347">
        <f>BH347 - IF(AU347&gt;1, L347*BB347*100.0/(AW347), 0)</f>
        <v>0</v>
      </c>
      <c r="N347">
        <f>((T347-J347/2)*M347-L347)/(T347+J347/2)</f>
        <v>0</v>
      </c>
      <c r="O347">
        <f>N347*(BO347+BP347)/1000.0</f>
        <v>0</v>
      </c>
      <c r="P347">
        <f>(BH347 - IF(AU347&gt;1, L347*BB347*100.0/(AW347), 0))*(BO347+BP347)/1000.0</f>
        <v>0</v>
      </c>
      <c r="Q347">
        <f>2.0/((1/S347-1/R347)+SIGN(S347)*SQRT((1/S347-1/R347)*(1/S347-1/R347) + 4*BC347/((BC347+1)*(BC347+1))*(2*1/S347*1/R347-1/R347*1/R347)))</f>
        <v>0</v>
      </c>
      <c r="R347">
        <f>IF(LEFT(BD347,1)&lt;&gt;"0",IF(LEFT(BD347,1)="1",3.0,BE347),$D$5+$E$5*(BV347*BO347/($K$5*1000))+$F$5*(BV347*BO347/($K$5*1000))*MAX(MIN(BB347,$J$5),$I$5)*MAX(MIN(BB347,$J$5),$I$5)+$G$5*MAX(MIN(BB347,$J$5),$I$5)*(BV347*BO347/($K$5*1000))+$H$5*(BV347*BO347/($K$5*1000))*(BV347*BO347/($K$5*1000)))</f>
        <v>0</v>
      </c>
      <c r="S347">
        <f>J347*(1000-(1000*0.61365*exp(17.502*W347/(240.97+W347))/(BO347+BP347)+BJ347)/2)/(1000*0.61365*exp(17.502*W347/(240.97+W347))/(BO347+BP347)-BJ347)</f>
        <v>0</v>
      </c>
      <c r="T347">
        <f>1/((BC347+1)/(Q347/1.6)+1/(R347/1.37)) + BC347/((BC347+1)/(Q347/1.6) + BC347/(R347/1.37))</f>
        <v>0</v>
      </c>
      <c r="U347">
        <f>(AX347*BA347)</f>
        <v>0</v>
      </c>
      <c r="V347">
        <f>(BQ347+(U347+2*0.95*5.67E-8*(((BQ347+$B$9)+273)^4-(BQ347+273)^4)-44100*J347)/(1.84*29.3*R347+8*0.95*5.67E-8*(BQ347+273)^3))</f>
        <v>0</v>
      </c>
      <c r="W347">
        <f>($C$9*BR347+$D$9*BS347+$E$9*V347)</f>
        <v>0</v>
      </c>
      <c r="X347">
        <f>0.61365*exp(17.502*W347/(240.97+W347))</f>
        <v>0</v>
      </c>
      <c r="Y347">
        <f>(Z347/AA347*100)</f>
        <v>0</v>
      </c>
      <c r="Z347">
        <f>BJ347*(BO347+BP347)/1000</f>
        <v>0</v>
      </c>
      <c r="AA347">
        <f>0.61365*exp(17.502*BQ347/(240.97+BQ347))</f>
        <v>0</v>
      </c>
      <c r="AB347">
        <f>(X347-BJ347*(BO347+BP347)/1000)</f>
        <v>0</v>
      </c>
      <c r="AC347">
        <f>(-J347*44100)</f>
        <v>0</v>
      </c>
      <c r="AD347">
        <f>2*29.3*R347*0.92*(BQ347-W347)</f>
        <v>0</v>
      </c>
      <c r="AE347">
        <f>2*0.95*5.67E-8*(((BQ347+$B$9)+273)^4-(W347+273)^4)</f>
        <v>0</v>
      </c>
      <c r="AF347">
        <f>U347+AE347+AC347+AD347</f>
        <v>0</v>
      </c>
      <c r="AG347">
        <f>BN347*AU347*(BI347-BH347*(1000-AU347*BK347)/(1000-AU347*BJ347))/(100*BB347)</f>
        <v>0</v>
      </c>
      <c r="AH347">
        <f>1000*BN347*AU347*(BJ347-BK347)/(100*BB347*(1000-AU347*BJ347))</f>
        <v>0</v>
      </c>
      <c r="AI347">
        <f>(AJ347 - AK347 - BO347*1E3/(8.314*(BQ347+273.15)) * AM347/BN347 * AL347) * BN347/(100*BB347) * (1000 - BK347)/1000</f>
        <v>0</v>
      </c>
      <c r="AJ347">
        <v>429.2485976386094</v>
      </c>
      <c r="AK347">
        <v>428.8160484848483</v>
      </c>
      <c r="AL347">
        <v>9.94487335992096E-08</v>
      </c>
      <c r="AM347">
        <v>61.35787655002243</v>
      </c>
      <c r="AN347">
        <f>(AP347 - AO347 + BO347*1E3/(8.314*(BQ347+273.15)) * AR347/BN347 * AQ347) * BN347/(100*BB347) * 1000/(1000 - AP347)</f>
        <v>0</v>
      </c>
      <c r="AO347">
        <v>21.51978816630206</v>
      </c>
      <c r="AP347">
        <v>21.49652797202799</v>
      </c>
      <c r="AQ347">
        <v>6.000068436954686E-07</v>
      </c>
      <c r="AR347">
        <v>91.88205700752289</v>
      </c>
      <c r="AS347">
        <v>0</v>
      </c>
      <c r="AT347">
        <v>0</v>
      </c>
      <c r="AU347">
        <f>IF(AS347*$H$15&gt;=AW347,1.0,(AW347/(AW347-AS347*$H$15)))</f>
        <v>0</v>
      </c>
      <c r="AV347">
        <f>(AU347-1)*100</f>
        <v>0</v>
      </c>
      <c r="AW347">
        <f>MAX(0,($B$15+$C$15*BV347)/(1+$D$15*BV347)*BO347/(BQ347+273)*$E$15)</f>
        <v>0</v>
      </c>
      <c r="AX347">
        <f>$B$13*BW347+$C$13*BX347+$F$13*CI347*(1-CL347)</f>
        <v>0</v>
      </c>
      <c r="AY347">
        <f>AX347*AZ347</f>
        <v>0</v>
      </c>
      <c r="AZ347">
        <f>($B$13*$D$11+$C$13*$D$11+$F$13*((CV347+CN347)/MAX(CV347+CN347+CW347, 0.1)*$I$11+CW347/MAX(CV347+CN347+CW347, 0.1)*$J$11))/($B$13+$C$13+$F$13)</f>
        <v>0</v>
      </c>
      <c r="BA347">
        <f>($B$13*$K$11+$C$13*$K$11+$F$13*((CV347+CN347)/MAX(CV347+CN347+CW347, 0.1)*$P$11+CW347/MAX(CV347+CN347+CW347, 0.1)*$Q$11))/($B$13+$C$13+$F$13)</f>
        <v>0</v>
      </c>
      <c r="BB347">
        <v>6</v>
      </c>
      <c r="BC347">
        <v>0.5</v>
      </c>
      <c r="BD347" t="s">
        <v>358</v>
      </c>
      <c r="BE347">
        <v>2</v>
      </c>
      <c r="BF347" t="b">
        <v>1</v>
      </c>
      <c r="BG347">
        <v>1774683105.7</v>
      </c>
      <c r="BH347">
        <v>419.5933999999999</v>
      </c>
      <c r="BI347">
        <v>420.0157</v>
      </c>
      <c r="BJ347">
        <v>21.49714</v>
      </c>
      <c r="BK347">
        <v>21.51861</v>
      </c>
      <c r="BL347">
        <v>419.9546999999999</v>
      </c>
      <c r="BM347">
        <v>21.19999</v>
      </c>
      <c r="BN347">
        <v>500.0087</v>
      </c>
      <c r="BO347">
        <v>101.0275</v>
      </c>
      <c r="BP347">
        <v>0.10009234</v>
      </c>
      <c r="BQ347">
        <v>26.11111</v>
      </c>
      <c r="BR347">
        <v>26.38287</v>
      </c>
      <c r="BS347">
        <v>999.9</v>
      </c>
      <c r="BT347">
        <v>0</v>
      </c>
      <c r="BU347">
        <v>0</v>
      </c>
      <c r="BV347">
        <v>9985.806</v>
      </c>
      <c r="BW347">
        <v>0</v>
      </c>
      <c r="BX347">
        <v>0.3833920000000001</v>
      </c>
      <c r="BY347">
        <v>-0.4224637999999999</v>
      </c>
      <c r="BZ347">
        <v>428.8115</v>
      </c>
      <c r="CA347">
        <v>429.2527</v>
      </c>
      <c r="CB347">
        <v>-0.02145538</v>
      </c>
      <c r="CC347">
        <v>420.0157</v>
      </c>
      <c r="CD347">
        <v>21.51861</v>
      </c>
      <c r="CE347">
        <v>2.171799</v>
      </c>
      <c r="CF347">
        <v>2.173968</v>
      </c>
      <c r="CG347">
        <v>18.7558</v>
      </c>
      <c r="CH347">
        <v>18.77176</v>
      </c>
      <c r="CI347">
        <v>500.0029000000001</v>
      </c>
      <c r="CJ347">
        <v>0</v>
      </c>
      <c r="CK347">
        <v>1</v>
      </c>
      <c r="CL347">
        <v>0</v>
      </c>
      <c r="CM347">
        <v>1.65346</v>
      </c>
      <c r="CN347">
        <v>0</v>
      </c>
      <c r="CO347">
        <v>27.37372</v>
      </c>
      <c r="CP347">
        <v>2557.848</v>
      </c>
      <c r="CQ347">
        <v>36.4433</v>
      </c>
      <c r="CR347">
        <v>40.7311</v>
      </c>
      <c r="CS347">
        <v>38.41840000000001</v>
      </c>
      <c r="CT347">
        <v>39.7435</v>
      </c>
      <c r="CU347">
        <v>37.312</v>
      </c>
      <c r="CV347">
        <v>0</v>
      </c>
      <c r="CW347">
        <v>500.004</v>
      </c>
      <c r="CX347">
        <v>0</v>
      </c>
      <c r="CY347">
        <v>1774683107</v>
      </c>
      <c r="CZ347">
        <v>0</v>
      </c>
      <c r="DA347">
        <v>1774666326.5</v>
      </c>
      <c r="DB347" t="s">
        <v>359</v>
      </c>
      <c r="DC347">
        <v>1774666322</v>
      </c>
      <c r="DD347">
        <v>1774666326.5</v>
      </c>
      <c r="DE347">
        <v>2</v>
      </c>
      <c r="DF347">
        <v>0.343</v>
      </c>
      <c r="DG347">
        <v>-0.026</v>
      </c>
      <c r="DH347">
        <v>-0.36</v>
      </c>
      <c r="DI347">
        <v>0.298</v>
      </c>
      <c r="DJ347">
        <v>420</v>
      </c>
      <c r="DK347">
        <v>22</v>
      </c>
      <c r="DL347">
        <v>0.17</v>
      </c>
      <c r="DM347">
        <v>0.02</v>
      </c>
      <c r="DN347">
        <v>-0.3823494146341463</v>
      </c>
      <c r="DO347">
        <v>-0.07235517073170752</v>
      </c>
      <c r="DP347">
        <v>0.06588452242573442</v>
      </c>
      <c r="DQ347">
        <v>1</v>
      </c>
      <c r="DR347">
        <v>-0.02231835853658537</v>
      </c>
      <c r="DS347">
        <v>-0.004690193728223019</v>
      </c>
      <c r="DT347">
        <v>0.001586741723335423</v>
      </c>
      <c r="DU347">
        <v>1</v>
      </c>
      <c r="DV347">
        <v>2</v>
      </c>
      <c r="DW347">
        <v>2</v>
      </c>
      <c r="DX347" t="s">
        <v>360</v>
      </c>
      <c r="DY347">
        <v>3.13042</v>
      </c>
      <c r="DZ347">
        <v>2.80631</v>
      </c>
      <c r="EA347">
        <v>0.0997482</v>
      </c>
      <c r="EB347">
        <v>0.0994628</v>
      </c>
      <c r="EC347">
        <v>0.105828</v>
      </c>
      <c r="ED347">
        <v>0.105585</v>
      </c>
      <c r="EE347">
        <v>21146.7</v>
      </c>
      <c r="EF347">
        <v>27416.3</v>
      </c>
      <c r="EG347">
        <v>26444.5</v>
      </c>
      <c r="EH347">
        <v>32997.1</v>
      </c>
      <c r="EI347">
        <v>34926.9</v>
      </c>
      <c r="EJ347">
        <v>40306.9</v>
      </c>
      <c r="EK347">
        <v>41091.7</v>
      </c>
      <c r="EL347">
        <v>46055.8</v>
      </c>
      <c r="EM347">
        <v>2.03468</v>
      </c>
      <c r="EN347">
        <v>1.99968</v>
      </c>
      <c r="EO347">
        <v>0.0777915</v>
      </c>
      <c r="EP347">
        <v>0</v>
      </c>
      <c r="EQ347">
        <v>25.1067</v>
      </c>
      <c r="ER347">
        <v>999.9</v>
      </c>
      <c r="ES347">
        <v>67.40000000000001</v>
      </c>
      <c r="ET347">
        <v>27.4</v>
      </c>
      <c r="EU347">
        <v>24.4442</v>
      </c>
      <c r="EV347">
        <v>60.5708</v>
      </c>
      <c r="EW347">
        <v>31.8069</v>
      </c>
      <c r="EX347">
        <v>1</v>
      </c>
      <c r="EY347">
        <v>0.294809</v>
      </c>
      <c r="EZ347">
        <v>0.289063</v>
      </c>
      <c r="FA347">
        <v>20.2879</v>
      </c>
      <c r="FB347">
        <v>5.19198</v>
      </c>
      <c r="FC347">
        <v>11.9441</v>
      </c>
      <c r="FD347">
        <v>4.9557</v>
      </c>
      <c r="FE347">
        <v>3.285</v>
      </c>
      <c r="FF347">
        <v>9999</v>
      </c>
      <c r="FG347">
        <v>9999</v>
      </c>
      <c r="FH347">
        <v>9999</v>
      </c>
      <c r="FI347">
        <v>999.9</v>
      </c>
      <c r="FJ347">
        <v>1.86127</v>
      </c>
      <c r="FK347">
        <v>1.86264</v>
      </c>
      <c r="FL347">
        <v>1.86005</v>
      </c>
      <c r="FM347">
        <v>1.85837</v>
      </c>
      <c r="FN347">
        <v>1.86216</v>
      </c>
      <c r="FO347">
        <v>1.8589</v>
      </c>
      <c r="FP347">
        <v>1.85791</v>
      </c>
      <c r="FQ347">
        <v>1.86081</v>
      </c>
      <c r="FR347">
        <v>0</v>
      </c>
      <c r="FS347">
        <v>0</v>
      </c>
      <c r="FT347">
        <v>0</v>
      </c>
      <c r="FU347">
        <v>4.5</v>
      </c>
      <c r="FV347" t="s">
        <v>361</v>
      </c>
      <c r="FW347" t="s">
        <v>362</v>
      </c>
      <c r="FX347" t="s">
        <v>363</v>
      </c>
      <c r="FY347" t="s">
        <v>364</v>
      </c>
      <c r="FZ347" t="s">
        <v>364</v>
      </c>
      <c r="GA347" t="s">
        <v>363</v>
      </c>
      <c r="GB347">
        <v>0</v>
      </c>
      <c r="GC347">
        <v>100</v>
      </c>
      <c r="GD347">
        <v>100</v>
      </c>
      <c r="GE347">
        <v>-0.362</v>
      </c>
      <c r="GF347">
        <v>0.2972</v>
      </c>
      <c r="GG347">
        <v>-1.589593225013521</v>
      </c>
      <c r="GH347">
        <v>0.00192992804097616</v>
      </c>
      <c r="GI347">
        <v>3.244687122451424E-06</v>
      </c>
      <c r="GJ347">
        <v>-2.087531120305573E-09</v>
      </c>
      <c r="GK347">
        <v>0.05776174702018427</v>
      </c>
      <c r="GL347">
        <v>0.005089068596103195</v>
      </c>
      <c r="GM347">
        <v>0.0003257216593697226</v>
      </c>
      <c r="GN347">
        <v>-1.562898368296355E-06</v>
      </c>
      <c r="GO347">
        <v>0</v>
      </c>
      <c r="GP347">
        <v>1257</v>
      </c>
      <c r="GQ347">
        <v>1</v>
      </c>
      <c r="GR347">
        <v>31</v>
      </c>
      <c r="GS347">
        <v>279.8</v>
      </c>
      <c r="GT347">
        <v>279.7</v>
      </c>
      <c r="GU347">
        <v>1.07788</v>
      </c>
      <c r="GV347">
        <v>2.38647</v>
      </c>
      <c r="GW347">
        <v>1.44775</v>
      </c>
      <c r="GX347">
        <v>2.20337</v>
      </c>
      <c r="GY347">
        <v>1.44653</v>
      </c>
      <c r="GZ347">
        <v>2.39624</v>
      </c>
      <c r="HA347">
        <v>33.2216</v>
      </c>
      <c r="HB347">
        <v>14.6574</v>
      </c>
      <c r="HC347">
        <v>18</v>
      </c>
      <c r="HD347">
        <v>532.03</v>
      </c>
      <c r="HE347">
        <v>522.837</v>
      </c>
      <c r="HF347">
        <v>24.9999</v>
      </c>
      <c r="HG347">
        <v>30.7573</v>
      </c>
      <c r="HH347">
        <v>30</v>
      </c>
      <c r="HI347">
        <v>31.1261</v>
      </c>
      <c r="HJ347">
        <v>31.1331</v>
      </c>
      <c r="HK347">
        <v>21.5551</v>
      </c>
      <c r="HL347">
        <v>20.3331</v>
      </c>
      <c r="HM347">
        <v>100</v>
      </c>
      <c r="HN347">
        <v>25</v>
      </c>
      <c r="HO347">
        <v>420</v>
      </c>
      <c r="HP347">
        <v>21.5</v>
      </c>
      <c r="HQ347">
        <v>103.133</v>
      </c>
      <c r="HR347">
        <v>102.012</v>
      </c>
    </row>
    <row r="348" spans="1:226">
      <c r="A348">
        <v>330</v>
      </c>
      <c r="B348">
        <v>1774683112.6</v>
      </c>
      <c r="C348">
        <v>1366.599999904633</v>
      </c>
      <c r="D348" t="s">
        <v>1022</v>
      </c>
      <c r="E348" t="s">
        <v>1023</v>
      </c>
      <c r="F348">
        <v>5</v>
      </c>
      <c r="I348">
        <v>1774683109.7</v>
      </c>
      <c r="J348">
        <f>(K348)/1000</f>
        <v>0</v>
      </c>
      <c r="K348">
        <f>IF(BF348, AN348, AH348)</f>
        <v>0</v>
      </c>
      <c r="L348">
        <f>IF(BF348, AI348, AG348)</f>
        <v>0</v>
      </c>
      <c r="M348">
        <f>BH348 - IF(AU348&gt;1, L348*BB348*100.0/(AW348), 0)</f>
        <v>0</v>
      </c>
      <c r="N348">
        <f>((T348-J348/2)*M348-L348)/(T348+J348/2)</f>
        <v>0</v>
      </c>
      <c r="O348">
        <f>N348*(BO348+BP348)/1000.0</f>
        <v>0</v>
      </c>
      <c r="P348">
        <f>(BH348 - IF(AU348&gt;1, L348*BB348*100.0/(AW348), 0))*(BO348+BP348)/1000.0</f>
        <v>0</v>
      </c>
      <c r="Q348">
        <f>2.0/((1/S348-1/R348)+SIGN(S348)*SQRT((1/S348-1/R348)*(1/S348-1/R348) + 4*BC348/((BC348+1)*(BC348+1))*(2*1/S348*1/R348-1/R348*1/R348)))</f>
        <v>0</v>
      </c>
      <c r="R348">
        <f>IF(LEFT(BD348,1)&lt;&gt;"0",IF(LEFT(BD348,1)="1",3.0,BE348),$D$5+$E$5*(BV348*BO348/($K$5*1000))+$F$5*(BV348*BO348/($K$5*1000))*MAX(MIN(BB348,$J$5),$I$5)*MAX(MIN(BB348,$J$5),$I$5)+$G$5*MAX(MIN(BB348,$J$5),$I$5)*(BV348*BO348/($K$5*1000))+$H$5*(BV348*BO348/($K$5*1000))*(BV348*BO348/($K$5*1000)))</f>
        <v>0</v>
      </c>
      <c r="S348">
        <f>J348*(1000-(1000*0.61365*exp(17.502*W348/(240.97+W348))/(BO348+BP348)+BJ348)/2)/(1000*0.61365*exp(17.502*W348/(240.97+W348))/(BO348+BP348)-BJ348)</f>
        <v>0</v>
      </c>
      <c r="T348">
        <f>1/((BC348+1)/(Q348/1.6)+1/(R348/1.37)) + BC348/((BC348+1)/(Q348/1.6) + BC348/(R348/1.37))</f>
        <v>0</v>
      </c>
      <c r="U348">
        <f>(AX348*BA348)</f>
        <v>0</v>
      </c>
      <c r="V348">
        <f>(BQ348+(U348+2*0.95*5.67E-8*(((BQ348+$B$9)+273)^4-(BQ348+273)^4)-44100*J348)/(1.84*29.3*R348+8*0.95*5.67E-8*(BQ348+273)^3))</f>
        <v>0</v>
      </c>
      <c r="W348">
        <f>($C$9*BR348+$D$9*BS348+$E$9*V348)</f>
        <v>0</v>
      </c>
      <c r="X348">
        <f>0.61365*exp(17.502*W348/(240.97+W348))</f>
        <v>0</v>
      </c>
      <c r="Y348">
        <f>(Z348/AA348*100)</f>
        <v>0</v>
      </c>
      <c r="Z348">
        <f>BJ348*(BO348+BP348)/1000</f>
        <v>0</v>
      </c>
      <c r="AA348">
        <f>0.61365*exp(17.502*BQ348/(240.97+BQ348))</f>
        <v>0</v>
      </c>
      <c r="AB348">
        <f>(X348-BJ348*(BO348+BP348)/1000)</f>
        <v>0</v>
      </c>
      <c r="AC348">
        <f>(-J348*44100)</f>
        <v>0</v>
      </c>
      <c r="AD348">
        <f>2*29.3*R348*0.92*(BQ348-W348)</f>
        <v>0</v>
      </c>
      <c r="AE348">
        <f>2*0.95*5.67E-8*(((BQ348+$B$9)+273)^4-(W348+273)^4)</f>
        <v>0</v>
      </c>
      <c r="AF348">
        <f>U348+AE348+AC348+AD348</f>
        <v>0</v>
      </c>
      <c r="AG348">
        <f>BN348*AU348*(BI348-BH348*(1000-AU348*BK348)/(1000-AU348*BJ348))/(100*BB348)</f>
        <v>0</v>
      </c>
      <c r="AH348">
        <f>1000*BN348*AU348*(BJ348-BK348)/(100*BB348*(1000-AU348*BJ348))</f>
        <v>0</v>
      </c>
      <c r="AI348">
        <f>(AJ348 - AK348 - BO348*1E3/(8.314*(BQ348+273.15)) * AM348/BN348 * AL348) * BN348/(100*BB348) * (1000 - BK348)/1000</f>
        <v>0</v>
      </c>
      <c r="AJ348">
        <v>429.2423424243308</v>
      </c>
      <c r="AK348">
        <v>428.8950969696969</v>
      </c>
      <c r="AL348">
        <v>2.100264590849791E-05</v>
      </c>
      <c r="AM348">
        <v>61.35787655002243</v>
      </c>
      <c r="AN348">
        <f>(AP348 - AO348 + BO348*1E3/(8.314*(BQ348+273.15)) * AR348/BN348 * AQ348) * BN348/(100*BB348) * 1000/(1000 - AP348)</f>
        <v>0</v>
      </c>
      <c r="AO348">
        <v>21.51639008951036</v>
      </c>
      <c r="AP348">
        <v>21.4996160839161</v>
      </c>
      <c r="AQ348">
        <v>2.490777549674547E-07</v>
      </c>
      <c r="AR348">
        <v>91.88205700752289</v>
      </c>
      <c r="AS348">
        <v>0</v>
      </c>
      <c r="AT348">
        <v>0</v>
      </c>
      <c r="AU348">
        <f>IF(AS348*$H$15&gt;=AW348,1.0,(AW348/(AW348-AS348*$H$15)))</f>
        <v>0</v>
      </c>
      <c r="AV348">
        <f>(AU348-1)*100</f>
        <v>0</v>
      </c>
      <c r="AW348">
        <f>MAX(0,($B$15+$C$15*BV348)/(1+$D$15*BV348)*BO348/(BQ348+273)*$E$15)</f>
        <v>0</v>
      </c>
      <c r="AX348">
        <f>$B$13*BW348+$C$13*BX348+$F$13*CI348*(1-CL348)</f>
        <v>0</v>
      </c>
      <c r="AY348">
        <f>AX348*AZ348</f>
        <v>0</v>
      </c>
      <c r="AZ348">
        <f>($B$13*$D$11+$C$13*$D$11+$F$13*((CV348+CN348)/MAX(CV348+CN348+CW348, 0.1)*$I$11+CW348/MAX(CV348+CN348+CW348, 0.1)*$J$11))/($B$13+$C$13+$F$13)</f>
        <v>0</v>
      </c>
      <c r="BA348">
        <f>($B$13*$K$11+$C$13*$K$11+$F$13*((CV348+CN348)/MAX(CV348+CN348+CW348, 0.1)*$P$11+CW348/MAX(CV348+CN348+CW348, 0.1)*$Q$11))/($B$13+$C$13+$F$13)</f>
        <v>0</v>
      </c>
      <c r="BB348">
        <v>6</v>
      </c>
      <c r="BC348">
        <v>0.5</v>
      </c>
      <c r="BD348" t="s">
        <v>358</v>
      </c>
      <c r="BE348">
        <v>2</v>
      </c>
      <c r="BF348" t="b">
        <v>1</v>
      </c>
      <c r="BG348">
        <v>1774683109.7</v>
      </c>
      <c r="BH348">
        <v>419.6485</v>
      </c>
      <c r="BI348">
        <v>419.9998000000001</v>
      </c>
      <c r="BJ348">
        <v>21.49798</v>
      </c>
      <c r="BK348">
        <v>21.51598</v>
      </c>
      <c r="BL348">
        <v>420.0096</v>
      </c>
      <c r="BM348">
        <v>21.20083</v>
      </c>
      <c r="BN348">
        <v>499.9863</v>
      </c>
      <c r="BO348">
        <v>101.0267</v>
      </c>
      <c r="BP348">
        <v>0.09997861</v>
      </c>
      <c r="BQ348">
        <v>26.10947</v>
      </c>
      <c r="BR348">
        <v>26.38423</v>
      </c>
      <c r="BS348">
        <v>999.9</v>
      </c>
      <c r="BT348">
        <v>0</v>
      </c>
      <c r="BU348">
        <v>0</v>
      </c>
      <c r="BV348">
        <v>10001.432</v>
      </c>
      <c r="BW348">
        <v>0</v>
      </c>
      <c r="BX348">
        <v>0.3833920000000001</v>
      </c>
      <c r="BY348">
        <v>-0.3514648</v>
      </c>
      <c r="BZ348">
        <v>428.8682</v>
      </c>
      <c r="CA348">
        <v>429.2353999999999</v>
      </c>
      <c r="CB348">
        <v>-0.01797562</v>
      </c>
      <c r="CC348">
        <v>419.9998000000001</v>
      </c>
      <c r="CD348">
        <v>21.51598</v>
      </c>
      <c r="CE348">
        <v>2.171866</v>
      </c>
      <c r="CF348">
        <v>2.173683</v>
      </c>
      <c r="CG348">
        <v>18.75628</v>
      </c>
      <c r="CH348">
        <v>18.76965</v>
      </c>
      <c r="CI348">
        <v>499.9968</v>
      </c>
      <c r="CJ348">
        <v>0</v>
      </c>
      <c r="CK348">
        <v>1</v>
      </c>
      <c r="CL348">
        <v>0</v>
      </c>
      <c r="CM348">
        <v>1.79167</v>
      </c>
      <c r="CN348">
        <v>0</v>
      </c>
      <c r="CO348">
        <v>27.43473</v>
      </c>
      <c r="CP348">
        <v>2557.818</v>
      </c>
      <c r="CQ348">
        <v>36.4874</v>
      </c>
      <c r="CR348">
        <v>40.79340000000001</v>
      </c>
      <c r="CS348">
        <v>38.4559</v>
      </c>
      <c r="CT348">
        <v>39.82469999999999</v>
      </c>
      <c r="CU348">
        <v>37.3183</v>
      </c>
      <c r="CV348">
        <v>0</v>
      </c>
      <c r="CW348">
        <v>499.997</v>
      </c>
      <c r="CX348">
        <v>0</v>
      </c>
      <c r="CY348">
        <v>1774683111.2</v>
      </c>
      <c r="CZ348">
        <v>0</v>
      </c>
      <c r="DA348">
        <v>1774666326.5</v>
      </c>
      <c r="DB348" t="s">
        <v>359</v>
      </c>
      <c r="DC348">
        <v>1774666322</v>
      </c>
      <c r="DD348">
        <v>1774666326.5</v>
      </c>
      <c r="DE348">
        <v>2</v>
      </c>
      <c r="DF348">
        <v>0.343</v>
      </c>
      <c r="DG348">
        <v>-0.026</v>
      </c>
      <c r="DH348">
        <v>-0.36</v>
      </c>
      <c r="DI348">
        <v>0.298</v>
      </c>
      <c r="DJ348">
        <v>420</v>
      </c>
      <c r="DK348">
        <v>22</v>
      </c>
      <c r="DL348">
        <v>0.17</v>
      </c>
      <c r="DM348">
        <v>0.02</v>
      </c>
      <c r="DN348">
        <v>-0.3767148292682928</v>
      </c>
      <c r="DO348">
        <v>0.06895986062717706</v>
      </c>
      <c r="DP348">
        <v>0.0653740756759363</v>
      </c>
      <c r="DQ348">
        <v>1</v>
      </c>
      <c r="DR348">
        <v>-0.02164492439024391</v>
      </c>
      <c r="DS348">
        <v>0.01248411428571423</v>
      </c>
      <c r="DT348">
        <v>0.002464685889726087</v>
      </c>
      <c r="DU348">
        <v>1</v>
      </c>
      <c r="DV348">
        <v>2</v>
      </c>
      <c r="DW348">
        <v>2</v>
      </c>
      <c r="DX348" t="s">
        <v>360</v>
      </c>
      <c r="DY348">
        <v>3.13049</v>
      </c>
      <c r="DZ348">
        <v>2.8065</v>
      </c>
      <c r="EA348">
        <v>0.0997627</v>
      </c>
      <c r="EB348">
        <v>0.0994578</v>
      </c>
      <c r="EC348">
        <v>0.105839</v>
      </c>
      <c r="ED348">
        <v>0.105583</v>
      </c>
      <c r="EE348">
        <v>21146.5</v>
      </c>
      <c r="EF348">
        <v>27416.4</v>
      </c>
      <c r="EG348">
        <v>26444.8</v>
      </c>
      <c r="EH348">
        <v>32997.1</v>
      </c>
      <c r="EI348">
        <v>34926.7</v>
      </c>
      <c r="EJ348">
        <v>40307.3</v>
      </c>
      <c r="EK348">
        <v>41092.1</v>
      </c>
      <c r="EL348">
        <v>46056.2</v>
      </c>
      <c r="EM348">
        <v>2.0347</v>
      </c>
      <c r="EN348">
        <v>1.99953</v>
      </c>
      <c r="EO348">
        <v>0.0783652</v>
      </c>
      <c r="EP348">
        <v>0</v>
      </c>
      <c r="EQ348">
        <v>25.1033</v>
      </c>
      <c r="ER348">
        <v>999.9</v>
      </c>
      <c r="ES348">
        <v>67.40000000000001</v>
      </c>
      <c r="ET348">
        <v>27.4</v>
      </c>
      <c r="EU348">
        <v>24.4445</v>
      </c>
      <c r="EV348">
        <v>61.2508</v>
      </c>
      <c r="EW348">
        <v>31.8229</v>
      </c>
      <c r="EX348">
        <v>1</v>
      </c>
      <c r="EY348">
        <v>0.295066</v>
      </c>
      <c r="EZ348">
        <v>0.28967</v>
      </c>
      <c r="FA348">
        <v>20.2878</v>
      </c>
      <c r="FB348">
        <v>5.19213</v>
      </c>
      <c r="FC348">
        <v>11.9441</v>
      </c>
      <c r="FD348">
        <v>4.95575</v>
      </c>
      <c r="FE348">
        <v>3.285</v>
      </c>
      <c r="FF348">
        <v>9999</v>
      </c>
      <c r="FG348">
        <v>9999</v>
      </c>
      <c r="FH348">
        <v>9999</v>
      </c>
      <c r="FI348">
        <v>999.9</v>
      </c>
      <c r="FJ348">
        <v>1.86127</v>
      </c>
      <c r="FK348">
        <v>1.86264</v>
      </c>
      <c r="FL348">
        <v>1.86005</v>
      </c>
      <c r="FM348">
        <v>1.85837</v>
      </c>
      <c r="FN348">
        <v>1.86217</v>
      </c>
      <c r="FO348">
        <v>1.85892</v>
      </c>
      <c r="FP348">
        <v>1.85791</v>
      </c>
      <c r="FQ348">
        <v>1.86081</v>
      </c>
      <c r="FR348">
        <v>0</v>
      </c>
      <c r="FS348">
        <v>0</v>
      </c>
      <c r="FT348">
        <v>0</v>
      </c>
      <c r="FU348">
        <v>4.5</v>
      </c>
      <c r="FV348" t="s">
        <v>361</v>
      </c>
      <c r="FW348" t="s">
        <v>362</v>
      </c>
      <c r="FX348" t="s">
        <v>363</v>
      </c>
      <c r="FY348" t="s">
        <v>364</v>
      </c>
      <c r="FZ348" t="s">
        <v>364</v>
      </c>
      <c r="GA348" t="s">
        <v>363</v>
      </c>
      <c r="GB348">
        <v>0</v>
      </c>
      <c r="GC348">
        <v>100</v>
      </c>
      <c r="GD348">
        <v>100</v>
      </c>
      <c r="GE348">
        <v>-0.362</v>
      </c>
      <c r="GF348">
        <v>0.2972</v>
      </c>
      <c r="GG348">
        <v>-1.589593225013521</v>
      </c>
      <c r="GH348">
        <v>0.00192992804097616</v>
      </c>
      <c r="GI348">
        <v>3.244687122451424E-06</v>
      </c>
      <c r="GJ348">
        <v>-2.087531120305573E-09</v>
      </c>
      <c r="GK348">
        <v>0.05776174702018427</v>
      </c>
      <c r="GL348">
        <v>0.005089068596103195</v>
      </c>
      <c r="GM348">
        <v>0.0003257216593697226</v>
      </c>
      <c r="GN348">
        <v>-1.562898368296355E-06</v>
      </c>
      <c r="GO348">
        <v>0</v>
      </c>
      <c r="GP348">
        <v>1257</v>
      </c>
      <c r="GQ348">
        <v>1</v>
      </c>
      <c r="GR348">
        <v>31</v>
      </c>
      <c r="GS348">
        <v>279.8</v>
      </c>
      <c r="GT348">
        <v>279.8</v>
      </c>
      <c r="GU348">
        <v>1.07788</v>
      </c>
      <c r="GV348">
        <v>2.3877</v>
      </c>
      <c r="GW348">
        <v>1.44775</v>
      </c>
      <c r="GX348">
        <v>2.20337</v>
      </c>
      <c r="GY348">
        <v>1.44653</v>
      </c>
      <c r="GZ348">
        <v>2.38892</v>
      </c>
      <c r="HA348">
        <v>33.2216</v>
      </c>
      <c r="HB348">
        <v>14.6486</v>
      </c>
      <c r="HC348">
        <v>18</v>
      </c>
      <c r="HD348">
        <v>532.052</v>
      </c>
      <c r="HE348">
        <v>522.735</v>
      </c>
      <c r="HF348">
        <v>25</v>
      </c>
      <c r="HG348">
        <v>30.7573</v>
      </c>
      <c r="HH348">
        <v>30.0001</v>
      </c>
      <c r="HI348">
        <v>31.1268</v>
      </c>
      <c r="HJ348">
        <v>31.1331</v>
      </c>
      <c r="HK348">
        <v>21.5561</v>
      </c>
      <c r="HL348">
        <v>20.3331</v>
      </c>
      <c r="HM348">
        <v>100</v>
      </c>
      <c r="HN348">
        <v>25</v>
      </c>
      <c r="HO348">
        <v>420</v>
      </c>
      <c r="HP348">
        <v>21.5</v>
      </c>
      <c r="HQ348">
        <v>103.134</v>
      </c>
      <c r="HR348">
        <v>102.012</v>
      </c>
    </row>
    <row r="349" spans="1:226">
      <c r="A349">
        <v>331</v>
      </c>
      <c r="B349">
        <v>1774683116.6</v>
      </c>
      <c r="C349">
        <v>1370.599999904633</v>
      </c>
      <c r="D349" t="s">
        <v>1024</v>
      </c>
      <c r="E349" t="s">
        <v>1025</v>
      </c>
      <c r="F349">
        <v>5</v>
      </c>
      <c r="I349">
        <v>1774683113.7</v>
      </c>
      <c r="J349">
        <f>(K349)/1000</f>
        <v>0</v>
      </c>
      <c r="K349">
        <f>IF(BF349, AN349, AH349)</f>
        <v>0</v>
      </c>
      <c r="L349">
        <f>IF(BF349, AI349, AG349)</f>
        <v>0</v>
      </c>
      <c r="M349">
        <f>BH349 - IF(AU349&gt;1, L349*BB349*100.0/(AW349), 0)</f>
        <v>0</v>
      </c>
      <c r="N349">
        <f>((T349-J349/2)*M349-L349)/(T349+J349/2)</f>
        <v>0</v>
      </c>
      <c r="O349">
        <f>N349*(BO349+BP349)/1000.0</f>
        <v>0</v>
      </c>
      <c r="P349">
        <f>(BH349 - IF(AU349&gt;1, L349*BB349*100.0/(AW349), 0))*(BO349+BP349)/1000.0</f>
        <v>0</v>
      </c>
      <c r="Q349">
        <f>2.0/((1/S349-1/R349)+SIGN(S349)*SQRT((1/S349-1/R349)*(1/S349-1/R349) + 4*BC349/((BC349+1)*(BC349+1))*(2*1/S349*1/R349-1/R349*1/R349)))</f>
        <v>0</v>
      </c>
      <c r="R349">
        <f>IF(LEFT(BD349,1)&lt;&gt;"0",IF(LEFT(BD349,1)="1",3.0,BE349),$D$5+$E$5*(BV349*BO349/($K$5*1000))+$F$5*(BV349*BO349/($K$5*1000))*MAX(MIN(BB349,$J$5),$I$5)*MAX(MIN(BB349,$J$5),$I$5)+$G$5*MAX(MIN(BB349,$J$5),$I$5)*(BV349*BO349/($K$5*1000))+$H$5*(BV349*BO349/($K$5*1000))*(BV349*BO349/($K$5*1000)))</f>
        <v>0</v>
      </c>
      <c r="S349">
        <f>J349*(1000-(1000*0.61365*exp(17.502*W349/(240.97+W349))/(BO349+BP349)+BJ349)/2)/(1000*0.61365*exp(17.502*W349/(240.97+W349))/(BO349+BP349)-BJ349)</f>
        <v>0</v>
      </c>
      <c r="T349">
        <f>1/((BC349+1)/(Q349/1.6)+1/(R349/1.37)) + BC349/((BC349+1)/(Q349/1.6) + BC349/(R349/1.37))</f>
        <v>0</v>
      </c>
      <c r="U349">
        <f>(AX349*BA349)</f>
        <v>0</v>
      </c>
      <c r="V349">
        <f>(BQ349+(U349+2*0.95*5.67E-8*(((BQ349+$B$9)+273)^4-(BQ349+273)^4)-44100*J349)/(1.84*29.3*R349+8*0.95*5.67E-8*(BQ349+273)^3))</f>
        <v>0</v>
      </c>
      <c r="W349">
        <f>($C$9*BR349+$D$9*BS349+$E$9*V349)</f>
        <v>0</v>
      </c>
      <c r="X349">
        <f>0.61365*exp(17.502*W349/(240.97+W349))</f>
        <v>0</v>
      </c>
      <c r="Y349">
        <f>(Z349/AA349*100)</f>
        <v>0</v>
      </c>
      <c r="Z349">
        <f>BJ349*(BO349+BP349)/1000</f>
        <v>0</v>
      </c>
      <c r="AA349">
        <f>0.61365*exp(17.502*BQ349/(240.97+BQ349))</f>
        <v>0</v>
      </c>
      <c r="AB349">
        <f>(X349-BJ349*(BO349+BP349)/1000)</f>
        <v>0</v>
      </c>
      <c r="AC349">
        <f>(-J349*44100)</f>
        <v>0</v>
      </c>
      <c r="AD349">
        <f>2*29.3*R349*0.92*(BQ349-W349)</f>
        <v>0</v>
      </c>
      <c r="AE349">
        <f>2*0.95*5.67E-8*(((BQ349+$B$9)+273)^4-(W349+273)^4)</f>
        <v>0</v>
      </c>
      <c r="AF349">
        <f>U349+AE349+AC349+AD349</f>
        <v>0</v>
      </c>
      <c r="AG349">
        <f>BN349*AU349*(BI349-BH349*(1000-AU349*BK349)/(1000-AU349*BJ349))/(100*BB349)</f>
        <v>0</v>
      </c>
      <c r="AH349">
        <f>1000*BN349*AU349*(BJ349-BK349)/(100*BB349*(1000-AU349*BJ349))</f>
        <v>0</v>
      </c>
      <c r="AI349">
        <f>(AJ349 - AK349 - BO349*1E3/(8.314*(BQ349+273.15)) * AM349/BN349 * AL349) * BN349/(100*BB349) * (1000 - BK349)/1000</f>
        <v>0</v>
      </c>
      <c r="AJ349">
        <v>429.2424438743679</v>
      </c>
      <c r="AK349">
        <v>428.821006060606</v>
      </c>
      <c r="AL349">
        <v>-2.513211836815294E-05</v>
      </c>
      <c r="AM349">
        <v>61.35787655002243</v>
      </c>
      <c r="AN349">
        <f>(AP349 - AO349 + BO349*1E3/(8.314*(BQ349+273.15)) * AR349/BN349 * AQ349) * BN349/(100*BB349) * 1000/(1000 - AP349)</f>
        <v>0</v>
      </c>
      <c r="AO349">
        <v>21.51532774206442</v>
      </c>
      <c r="AP349">
        <v>21.49457902097904</v>
      </c>
      <c r="AQ349">
        <v>1.368045942563291E-07</v>
      </c>
      <c r="AR349">
        <v>91.88205700752289</v>
      </c>
      <c r="AS349">
        <v>0</v>
      </c>
      <c r="AT349">
        <v>0</v>
      </c>
      <c r="AU349">
        <f>IF(AS349*$H$15&gt;=AW349,1.0,(AW349/(AW349-AS349*$H$15)))</f>
        <v>0</v>
      </c>
      <c r="AV349">
        <f>(AU349-1)*100</f>
        <v>0</v>
      </c>
      <c r="AW349">
        <f>MAX(0,($B$15+$C$15*BV349)/(1+$D$15*BV349)*BO349/(BQ349+273)*$E$15)</f>
        <v>0</v>
      </c>
      <c r="AX349">
        <f>$B$13*BW349+$C$13*BX349+$F$13*CI349*(1-CL349)</f>
        <v>0</v>
      </c>
      <c r="AY349">
        <f>AX349*AZ349</f>
        <v>0</v>
      </c>
      <c r="AZ349">
        <f>($B$13*$D$11+$C$13*$D$11+$F$13*((CV349+CN349)/MAX(CV349+CN349+CW349, 0.1)*$I$11+CW349/MAX(CV349+CN349+CW349, 0.1)*$J$11))/($B$13+$C$13+$F$13)</f>
        <v>0</v>
      </c>
      <c r="BA349">
        <f>($B$13*$K$11+$C$13*$K$11+$F$13*((CV349+CN349)/MAX(CV349+CN349+CW349, 0.1)*$P$11+CW349/MAX(CV349+CN349+CW349, 0.1)*$Q$11))/($B$13+$C$13+$F$13)</f>
        <v>0</v>
      </c>
      <c r="BB349">
        <v>6</v>
      </c>
      <c r="BC349">
        <v>0.5</v>
      </c>
      <c r="BD349" t="s">
        <v>358</v>
      </c>
      <c r="BE349">
        <v>2</v>
      </c>
      <c r="BF349" t="b">
        <v>1</v>
      </c>
      <c r="BG349">
        <v>1774683113.7</v>
      </c>
      <c r="BH349">
        <v>419.6323</v>
      </c>
      <c r="BI349">
        <v>420.0106</v>
      </c>
      <c r="BJ349">
        <v>21.49744</v>
      </c>
      <c r="BK349">
        <v>21.5148</v>
      </c>
      <c r="BL349">
        <v>419.9935</v>
      </c>
      <c r="BM349">
        <v>21.20028</v>
      </c>
      <c r="BN349">
        <v>500.0203</v>
      </c>
      <c r="BO349">
        <v>101.0269</v>
      </c>
      <c r="BP349">
        <v>0.10000171</v>
      </c>
      <c r="BQ349">
        <v>26.10816</v>
      </c>
      <c r="BR349">
        <v>26.38641</v>
      </c>
      <c r="BS349">
        <v>999.9</v>
      </c>
      <c r="BT349">
        <v>0</v>
      </c>
      <c r="BU349">
        <v>0</v>
      </c>
      <c r="BV349">
        <v>9995.066999999999</v>
      </c>
      <c r="BW349">
        <v>0</v>
      </c>
      <c r="BX349">
        <v>0.3833920000000001</v>
      </c>
      <c r="BY349">
        <v>-0.3783019</v>
      </c>
      <c r="BZ349">
        <v>428.8513</v>
      </c>
      <c r="CA349">
        <v>429.2458</v>
      </c>
      <c r="CB349">
        <v>-0.01736335</v>
      </c>
      <c r="CC349">
        <v>420.0106</v>
      </c>
      <c r="CD349">
        <v>21.5148</v>
      </c>
      <c r="CE349">
        <v>2.171818</v>
      </c>
      <c r="CF349">
        <v>2.173571</v>
      </c>
      <c r="CG349">
        <v>18.75593</v>
      </c>
      <c r="CH349">
        <v>18.76884</v>
      </c>
      <c r="CI349">
        <v>499.9941000000001</v>
      </c>
      <c r="CJ349">
        <v>0</v>
      </c>
      <c r="CK349">
        <v>1</v>
      </c>
      <c r="CL349">
        <v>0</v>
      </c>
      <c r="CM349">
        <v>1.78348</v>
      </c>
      <c r="CN349">
        <v>0</v>
      </c>
      <c r="CO349">
        <v>27.3712</v>
      </c>
      <c r="CP349">
        <v>2557.803</v>
      </c>
      <c r="CQ349">
        <v>36.5</v>
      </c>
      <c r="CR349">
        <v>40.8435</v>
      </c>
      <c r="CS349">
        <v>38.5</v>
      </c>
      <c r="CT349">
        <v>39.906</v>
      </c>
      <c r="CU349">
        <v>37.3624</v>
      </c>
      <c r="CV349">
        <v>0</v>
      </c>
      <c r="CW349">
        <v>499.994</v>
      </c>
      <c r="CX349">
        <v>0</v>
      </c>
      <c r="CY349">
        <v>1774683114.8</v>
      </c>
      <c r="CZ349">
        <v>0</v>
      </c>
      <c r="DA349">
        <v>1774666326.5</v>
      </c>
      <c r="DB349" t="s">
        <v>359</v>
      </c>
      <c r="DC349">
        <v>1774666322</v>
      </c>
      <c r="DD349">
        <v>1774666326.5</v>
      </c>
      <c r="DE349">
        <v>2</v>
      </c>
      <c r="DF349">
        <v>0.343</v>
      </c>
      <c r="DG349">
        <v>-0.026</v>
      </c>
      <c r="DH349">
        <v>-0.36</v>
      </c>
      <c r="DI349">
        <v>0.298</v>
      </c>
      <c r="DJ349">
        <v>420</v>
      </c>
      <c r="DK349">
        <v>22</v>
      </c>
      <c r="DL349">
        <v>0.17</v>
      </c>
      <c r="DM349">
        <v>0.02</v>
      </c>
      <c r="DN349">
        <v>-0.3747029024390244</v>
      </c>
      <c r="DO349">
        <v>0.009909846689894692</v>
      </c>
      <c r="DP349">
        <v>0.06825797489145985</v>
      </c>
      <c r="DQ349">
        <v>1</v>
      </c>
      <c r="DR349">
        <v>-0.02090793658536585</v>
      </c>
      <c r="DS349">
        <v>0.02657676167247386</v>
      </c>
      <c r="DT349">
        <v>0.00307060194819701</v>
      </c>
      <c r="DU349">
        <v>1</v>
      </c>
      <c r="DV349">
        <v>2</v>
      </c>
      <c r="DW349">
        <v>2</v>
      </c>
      <c r="DX349" t="s">
        <v>360</v>
      </c>
      <c r="DY349">
        <v>3.13044</v>
      </c>
      <c r="DZ349">
        <v>2.80646</v>
      </c>
      <c r="EA349">
        <v>0.0997451</v>
      </c>
      <c r="EB349">
        <v>0.099472</v>
      </c>
      <c r="EC349">
        <v>0.105819</v>
      </c>
      <c r="ED349">
        <v>0.105576</v>
      </c>
      <c r="EE349">
        <v>21146.7</v>
      </c>
      <c r="EF349">
        <v>27416.3</v>
      </c>
      <c r="EG349">
        <v>26444.4</v>
      </c>
      <c r="EH349">
        <v>32997.4</v>
      </c>
      <c r="EI349">
        <v>34927.1</v>
      </c>
      <c r="EJ349">
        <v>40307.8</v>
      </c>
      <c r="EK349">
        <v>41091.5</v>
      </c>
      <c r="EL349">
        <v>46056.3</v>
      </c>
      <c r="EM349">
        <v>2.03478</v>
      </c>
      <c r="EN349">
        <v>1.9998</v>
      </c>
      <c r="EO349">
        <v>0.0789016</v>
      </c>
      <c r="EP349">
        <v>0</v>
      </c>
      <c r="EQ349">
        <v>25.0991</v>
      </c>
      <c r="ER349">
        <v>999.9</v>
      </c>
      <c r="ES349">
        <v>67.40000000000001</v>
      </c>
      <c r="ET349">
        <v>27.4</v>
      </c>
      <c r="EU349">
        <v>24.444</v>
      </c>
      <c r="EV349">
        <v>61.0608</v>
      </c>
      <c r="EW349">
        <v>31.7949</v>
      </c>
      <c r="EX349">
        <v>1</v>
      </c>
      <c r="EY349">
        <v>0.294726</v>
      </c>
      <c r="EZ349">
        <v>0.290479</v>
      </c>
      <c r="FA349">
        <v>20.2877</v>
      </c>
      <c r="FB349">
        <v>5.19183</v>
      </c>
      <c r="FC349">
        <v>11.9441</v>
      </c>
      <c r="FD349">
        <v>4.9558</v>
      </c>
      <c r="FE349">
        <v>3.285</v>
      </c>
      <c r="FF349">
        <v>9999</v>
      </c>
      <c r="FG349">
        <v>9999</v>
      </c>
      <c r="FH349">
        <v>9999</v>
      </c>
      <c r="FI349">
        <v>999.9</v>
      </c>
      <c r="FJ349">
        <v>1.86127</v>
      </c>
      <c r="FK349">
        <v>1.86264</v>
      </c>
      <c r="FL349">
        <v>1.86005</v>
      </c>
      <c r="FM349">
        <v>1.85837</v>
      </c>
      <c r="FN349">
        <v>1.86217</v>
      </c>
      <c r="FO349">
        <v>1.85891</v>
      </c>
      <c r="FP349">
        <v>1.85791</v>
      </c>
      <c r="FQ349">
        <v>1.86081</v>
      </c>
      <c r="FR349">
        <v>0</v>
      </c>
      <c r="FS349">
        <v>0</v>
      </c>
      <c r="FT349">
        <v>0</v>
      </c>
      <c r="FU349">
        <v>4.5</v>
      </c>
      <c r="FV349" t="s">
        <v>361</v>
      </c>
      <c r="FW349" t="s">
        <v>362</v>
      </c>
      <c r="FX349" t="s">
        <v>363</v>
      </c>
      <c r="FY349" t="s">
        <v>364</v>
      </c>
      <c r="FZ349" t="s">
        <v>364</v>
      </c>
      <c r="GA349" t="s">
        <v>363</v>
      </c>
      <c r="GB349">
        <v>0</v>
      </c>
      <c r="GC349">
        <v>100</v>
      </c>
      <c r="GD349">
        <v>100</v>
      </c>
      <c r="GE349">
        <v>-0.361</v>
      </c>
      <c r="GF349">
        <v>0.2971</v>
      </c>
      <c r="GG349">
        <v>-1.589593225013521</v>
      </c>
      <c r="GH349">
        <v>0.00192992804097616</v>
      </c>
      <c r="GI349">
        <v>3.244687122451424E-06</v>
      </c>
      <c r="GJ349">
        <v>-2.087531120305573E-09</v>
      </c>
      <c r="GK349">
        <v>0.05776174702018427</v>
      </c>
      <c r="GL349">
        <v>0.005089068596103195</v>
      </c>
      <c r="GM349">
        <v>0.0003257216593697226</v>
      </c>
      <c r="GN349">
        <v>-1.562898368296355E-06</v>
      </c>
      <c r="GO349">
        <v>0</v>
      </c>
      <c r="GP349">
        <v>1257</v>
      </c>
      <c r="GQ349">
        <v>1</v>
      </c>
      <c r="GR349">
        <v>31</v>
      </c>
      <c r="GS349">
        <v>279.9</v>
      </c>
      <c r="GT349">
        <v>279.8</v>
      </c>
      <c r="GU349">
        <v>1.07788</v>
      </c>
      <c r="GV349">
        <v>2.38281</v>
      </c>
      <c r="GW349">
        <v>1.44775</v>
      </c>
      <c r="GX349">
        <v>2.20215</v>
      </c>
      <c r="GY349">
        <v>1.44653</v>
      </c>
      <c r="GZ349">
        <v>2.38037</v>
      </c>
      <c r="HA349">
        <v>33.2216</v>
      </c>
      <c r="HB349">
        <v>14.6574</v>
      </c>
      <c r="HC349">
        <v>18</v>
      </c>
      <c r="HD349">
        <v>532.099</v>
      </c>
      <c r="HE349">
        <v>522.922</v>
      </c>
      <c r="HF349">
        <v>25.0001</v>
      </c>
      <c r="HG349">
        <v>30.7573</v>
      </c>
      <c r="HH349">
        <v>30.0001</v>
      </c>
      <c r="HI349">
        <v>31.1268</v>
      </c>
      <c r="HJ349">
        <v>31.1331</v>
      </c>
      <c r="HK349">
        <v>21.5542</v>
      </c>
      <c r="HL349">
        <v>20.3331</v>
      </c>
      <c r="HM349">
        <v>100</v>
      </c>
      <c r="HN349">
        <v>25</v>
      </c>
      <c r="HO349">
        <v>420</v>
      </c>
      <c r="HP349">
        <v>21.5</v>
      </c>
      <c r="HQ349">
        <v>103.132</v>
      </c>
      <c r="HR349">
        <v>102.013</v>
      </c>
    </row>
    <row r="350" spans="1:226">
      <c r="A350">
        <v>332</v>
      </c>
      <c r="B350">
        <v>1774683120.6</v>
      </c>
      <c r="C350">
        <v>1374.599999904633</v>
      </c>
      <c r="D350" t="s">
        <v>1026</v>
      </c>
      <c r="E350" t="s">
        <v>1027</v>
      </c>
      <c r="F350">
        <v>5</v>
      </c>
      <c r="I350">
        <v>1774683117.7</v>
      </c>
      <c r="J350">
        <f>(K350)/1000</f>
        <v>0</v>
      </c>
      <c r="K350">
        <f>IF(BF350, AN350, AH350)</f>
        <v>0</v>
      </c>
      <c r="L350">
        <f>IF(BF350, AI350, AG350)</f>
        <v>0</v>
      </c>
      <c r="M350">
        <f>BH350 - IF(AU350&gt;1, L350*BB350*100.0/(AW350), 0)</f>
        <v>0</v>
      </c>
      <c r="N350">
        <f>((T350-J350/2)*M350-L350)/(T350+J350/2)</f>
        <v>0</v>
      </c>
      <c r="O350">
        <f>N350*(BO350+BP350)/1000.0</f>
        <v>0</v>
      </c>
      <c r="P350">
        <f>(BH350 - IF(AU350&gt;1, L350*BB350*100.0/(AW350), 0))*(BO350+BP350)/1000.0</f>
        <v>0</v>
      </c>
      <c r="Q350">
        <f>2.0/((1/S350-1/R350)+SIGN(S350)*SQRT((1/S350-1/R350)*(1/S350-1/R350) + 4*BC350/((BC350+1)*(BC350+1))*(2*1/S350*1/R350-1/R350*1/R350)))</f>
        <v>0</v>
      </c>
      <c r="R350">
        <f>IF(LEFT(BD350,1)&lt;&gt;"0",IF(LEFT(BD350,1)="1",3.0,BE350),$D$5+$E$5*(BV350*BO350/($K$5*1000))+$F$5*(BV350*BO350/($K$5*1000))*MAX(MIN(BB350,$J$5),$I$5)*MAX(MIN(BB350,$J$5),$I$5)+$G$5*MAX(MIN(BB350,$J$5),$I$5)*(BV350*BO350/($K$5*1000))+$H$5*(BV350*BO350/($K$5*1000))*(BV350*BO350/($K$5*1000)))</f>
        <v>0</v>
      </c>
      <c r="S350">
        <f>J350*(1000-(1000*0.61365*exp(17.502*W350/(240.97+W350))/(BO350+BP350)+BJ350)/2)/(1000*0.61365*exp(17.502*W350/(240.97+W350))/(BO350+BP350)-BJ350)</f>
        <v>0</v>
      </c>
      <c r="T350">
        <f>1/((BC350+1)/(Q350/1.6)+1/(R350/1.37)) + BC350/((BC350+1)/(Q350/1.6) + BC350/(R350/1.37))</f>
        <v>0</v>
      </c>
      <c r="U350">
        <f>(AX350*BA350)</f>
        <v>0</v>
      </c>
      <c r="V350">
        <f>(BQ350+(U350+2*0.95*5.67E-8*(((BQ350+$B$9)+273)^4-(BQ350+273)^4)-44100*J350)/(1.84*29.3*R350+8*0.95*5.67E-8*(BQ350+273)^3))</f>
        <v>0</v>
      </c>
      <c r="W350">
        <f>($C$9*BR350+$D$9*BS350+$E$9*V350)</f>
        <v>0</v>
      </c>
      <c r="X350">
        <f>0.61365*exp(17.502*W350/(240.97+W350))</f>
        <v>0</v>
      </c>
      <c r="Y350">
        <f>(Z350/AA350*100)</f>
        <v>0</v>
      </c>
      <c r="Z350">
        <f>BJ350*(BO350+BP350)/1000</f>
        <v>0</v>
      </c>
      <c r="AA350">
        <f>0.61365*exp(17.502*BQ350/(240.97+BQ350))</f>
        <v>0</v>
      </c>
      <c r="AB350">
        <f>(X350-BJ350*(BO350+BP350)/1000)</f>
        <v>0</v>
      </c>
      <c r="AC350">
        <f>(-J350*44100)</f>
        <v>0</v>
      </c>
      <c r="AD350">
        <f>2*29.3*R350*0.92*(BQ350-W350)</f>
        <v>0</v>
      </c>
      <c r="AE350">
        <f>2*0.95*5.67E-8*(((BQ350+$B$9)+273)^4-(W350+273)^4)</f>
        <v>0</v>
      </c>
      <c r="AF350">
        <f>U350+AE350+AC350+AD350</f>
        <v>0</v>
      </c>
      <c r="AG350">
        <f>BN350*AU350*(BI350-BH350*(1000-AU350*BK350)/(1000-AU350*BJ350))/(100*BB350)</f>
        <v>0</v>
      </c>
      <c r="AH350">
        <f>1000*BN350*AU350*(BJ350-BK350)/(100*BB350*(1000-AU350*BJ350))</f>
        <v>0</v>
      </c>
      <c r="AI350">
        <f>(AJ350 - AK350 - BO350*1E3/(8.314*(BQ350+273.15)) * AM350/BN350 * AL350) * BN350/(100*BB350) * (1000 - BK350)/1000</f>
        <v>0</v>
      </c>
      <c r="AJ350">
        <v>429.2277143946181</v>
      </c>
      <c r="AK350">
        <v>428.8469878787878</v>
      </c>
      <c r="AL350">
        <v>6.250969138169437E-06</v>
      </c>
      <c r="AM350">
        <v>61.35787655002243</v>
      </c>
      <c r="AN350">
        <f>(AP350 - AO350 + BO350*1E3/(8.314*(BQ350+273.15)) * AR350/BN350 * AQ350) * BN350/(100*BB350) * 1000/(1000 - AP350)</f>
        <v>0</v>
      </c>
      <c r="AO350">
        <v>21.51393335897389</v>
      </c>
      <c r="AP350">
        <v>21.49372167832169</v>
      </c>
      <c r="AQ350">
        <v>-1.12126606272383E-06</v>
      </c>
      <c r="AR350">
        <v>91.88205700752289</v>
      </c>
      <c r="AS350">
        <v>0</v>
      </c>
      <c r="AT350">
        <v>0</v>
      </c>
      <c r="AU350">
        <f>IF(AS350*$H$15&gt;=AW350,1.0,(AW350/(AW350-AS350*$H$15)))</f>
        <v>0</v>
      </c>
      <c r="AV350">
        <f>(AU350-1)*100</f>
        <v>0</v>
      </c>
      <c r="AW350">
        <f>MAX(0,($B$15+$C$15*BV350)/(1+$D$15*BV350)*BO350/(BQ350+273)*$E$15)</f>
        <v>0</v>
      </c>
      <c r="AX350">
        <f>$B$13*BW350+$C$13*BX350+$F$13*CI350*(1-CL350)</f>
        <v>0</v>
      </c>
      <c r="AY350">
        <f>AX350*AZ350</f>
        <v>0</v>
      </c>
      <c r="AZ350">
        <f>($B$13*$D$11+$C$13*$D$11+$F$13*((CV350+CN350)/MAX(CV350+CN350+CW350, 0.1)*$I$11+CW350/MAX(CV350+CN350+CW350, 0.1)*$J$11))/($B$13+$C$13+$F$13)</f>
        <v>0</v>
      </c>
      <c r="BA350">
        <f>($B$13*$K$11+$C$13*$K$11+$F$13*((CV350+CN350)/MAX(CV350+CN350+CW350, 0.1)*$P$11+CW350/MAX(CV350+CN350+CW350, 0.1)*$Q$11))/($B$13+$C$13+$F$13)</f>
        <v>0</v>
      </c>
      <c r="BB350">
        <v>6</v>
      </c>
      <c r="BC350">
        <v>0.5</v>
      </c>
      <c r="BD350" t="s">
        <v>358</v>
      </c>
      <c r="BE350">
        <v>2</v>
      </c>
      <c r="BF350" t="b">
        <v>1</v>
      </c>
      <c r="BG350">
        <v>1774683117.7</v>
      </c>
      <c r="BH350">
        <v>419.6202</v>
      </c>
      <c r="BI350">
        <v>420.0058</v>
      </c>
      <c r="BJ350">
        <v>21.49454</v>
      </c>
      <c r="BK350">
        <v>21.51486</v>
      </c>
      <c r="BL350">
        <v>419.9816</v>
      </c>
      <c r="BM350">
        <v>21.19743</v>
      </c>
      <c r="BN350">
        <v>499.9883</v>
      </c>
      <c r="BO350">
        <v>101.027</v>
      </c>
      <c r="BP350">
        <v>0.09986902</v>
      </c>
      <c r="BQ350">
        <v>26.1106</v>
      </c>
      <c r="BR350">
        <v>26.38944</v>
      </c>
      <c r="BS350">
        <v>999.9</v>
      </c>
      <c r="BT350">
        <v>0</v>
      </c>
      <c r="BU350">
        <v>0</v>
      </c>
      <c r="BV350">
        <v>10011.37</v>
      </c>
      <c r="BW350">
        <v>0</v>
      </c>
      <c r="BX350">
        <v>0.3833920000000001</v>
      </c>
      <c r="BY350">
        <v>-0.3856628</v>
      </c>
      <c r="BZ350">
        <v>428.8378000000001</v>
      </c>
      <c r="CA350">
        <v>429.2409</v>
      </c>
      <c r="CB350">
        <v>-0.02032928</v>
      </c>
      <c r="CC350">
        <v>420.0058</v>
      </c>
      <c r="CD350">
        <v>21.51486</v>
      </c>
      <c r="CE350">
        <v>2.171532</v>
      </c>
      <c r="CF350">
        <v>2.173586</v>
      </c>
      <c r="CG350">
        <v>18.75384</v>
      </c>
      <c r="CH350">
        <v>18.76894</v>
      </c>
      <c r="CI350">
        <v>500.0006</v>
      </c>
      <c r="CJ350">
        <v>0</v>
      </c>
      <c r="CK350">
        <v>1</v>
      </c>
      <c r="CL350">
        <v>0</v>
      </c>
      <c r="CM350">
        <v>1.69941</v>
      </c>
      <c r="CN350">
        <v>0</v>
      </c>
      <c r="CO350">
        <v>27.28555</v>
      </c>
      <c r="CP350">
        <v>2557.836</v>
      </c>
      <c r="CQ350">
        <v>36.51860000000001</v>
      </c>
      <c r="CR350">
        <v>40.906</v>
      </c>
      <c r="CS350">
        <v>38.53100000000001</v>
      </c>
      <c r="CT350">
        <v>39.9811</v>
      </c>
      <c r="CU350">
        <v>37.39360000000001</v>
      </c>
      <c r="CV350">
        <v>0</v>
      </c>
      <c r="CW350">
        <v>500</v>
      </c>
      <c r="CX350">
        <v>0</v>
      </c>
      <c r="CY350">
        <v>1774683119</v>
      </c>
      <c r="CZ350">
        <v>0</v>
      </c>
      <c r="DA350">
        <v>1774666326.5</v>
      </c>
      <c r="DB350" t="s">
        <v>359</v>
      </c>
      <c r="DC350">
        <v>1774666322</v>
      </c>
      <c r="DD350">
        <v>1774666326.5</v>
      </c>
      <c r="DE350">
        <v>2</v>
      </c>
      <c r="DF350">
        <v>0.343</v>
      </c>
      <c r="DG350">
        <v>-0.026</v>
      </c>
      <c r="DH350">
        <v>-0.36</v>
      </c>
      <c r="DI350">
        <v>0.298</v>
      </c>
      <c r="DJ350">
        <v>420</v>
      </c>
      <c r="DK350">
        <v>22</v>
      </c>
      <c r="DL350">
        <v>0.17</v>
      </c>
      <c r="DM350">
        <v>0.02</v>
      </c>
      <c r="DN350">
        <v>-0.3729373414634146</v>
      </c>
      <c r="DO350">
        <v>-0.09057144250871015</v>
      </c>
      <c r="DP350">
        <v>0.06057298333118074</v>
      </c>
      <c r="DQ350">
        <v>1</v>
      </c>
      <c r="DR350">
        <v>-0.02032219268292683</v>
      </c>
      <c r="DS350">
        <v>0.01836068153310095</v>
      </c>
      <c r="DT350">
        <v>0.002806413407161832</v>
      </c>
      <c r="DU350">
        <v>1</v>
      </c>
      <c r="DV350">
        <v>2</v>
      </c>
      <c r="DW350">
        <v>2</v>
      </c>
      <c r="DX350" t="s">
        <v>360</v>
      </c>
      <c r="DY350">
        <v>3.13042</v>
      </c>
      <c r="DZ350">
        <v>2.80647</v>
      </c>
      <c r="EA350">
        <v>0.0997503</v>
      </c>
      <c r="EB350">
        <v>0.0994626</v>
      </c>
      <c r="EC350">
        <v>0.105819</v>
      </c>
      <c r="ED350">
        <v>0.105586</v>
      </c>
      <c r="EE350">
        <v>21146.7</v>
      </c>
      <c r="EF350">
        <v>27416.3</v>
      </c>
      <c r="EG350">
        <v>26444.6</v>
      </c>
      <c r="EH350">
        <v>32997</v>
      </c>
      <c r="EI350">
        <v>34927.2</v>
      </c>
      <c r="EJ350">
        <v>40307.4</v>
      </c>
      <c r="EK350">
        <v>41091.7</v>
      </c>
      <c r="EL350">
        <v>46056.3</v>
      </c>
      <c r="EM350">
        <v>2.03475</v>
      </c>
      <c r="EN350">
        <v>1.99975</v>
      </c>
      <c r="EO350">
        <v>0.0786781</v>
      </c>
      <c r="EP350">
        <v>0</v>
      </c>
      <c r="EQ350">
        <v>25.0959</v>
      </c>
      <c r="ER350">
        <v>999.9</v>
      </c>
      <c r="ES350">
        <v>67.40000000000001</v>
      </c>
      <c r="ET350">
        <v>27.5</v>
      </c>
      <c r="EU350">
        <v>24.5888</v>
      </c>
      <c r="EV350">
        <v>61.1408</v>
      </c>
      <c r="EW350">
        <v>31.6947</v>
      </c>
      <c r="EX350">
        <v>1</v>
      </c>
      <c r="EY350">
        <v>0.294939</v>
      </c>
      <c r="EZ350">
        <v>0.289978</v>
      </c>
      <c r="FA350">
        <v>20.2878</v>
      </c>
      <c r="FB350">
        <v>5.19153</v>
      </c>
      <c r="FC350">
        <v>11.9441</v>
      </c>
      <c r="FD350">
        <v>4.95575</v>
      </c>
      <c r="FE350">
        <v>3.285</v>
      </c>
      <c r="FF350">
        <v>9999</v>
      </c>
      <c r="FG350">
        <v>9999</v>
      </c>
      <c r="FH350">
        <v>9999</v>
      </c>
      <c r="FI350">
        <v>999.9</v>
      </c>
      <c r="FJ350">
        <v>1.86127</v>
      </c>
      <c r="FK350">
        <v>1.86264</v>
      </c>
      <c r="FL350">
        <v>1.86005</v>
      </c>
      <c r="FM350">
        <v>1.85837</v>
      </c>
      <c r="FN350">
        <v>1.86217</v>
      </c>
      <c r="FO350">
        <v>1.8589</v>
      </c>
      <c r="FP350">
        <v>1.85791</v>
      </c>
      <c r="FQ350">
        <v>1.86081</v>
      </c>
      <c r="FR350">
        <v>0</v>
      </c>
      <c r="FS350">
        <v>0</v>
      </c>
      <c r="FT350">
        <v>0</v>
      </c>
      <c r="FU350">
        <v>4.5</v>
      </c>
      <c r="FV350" t="s">
        <v>361</v>
      </c>
      <c r="FW350" t="s">
        <v>362</v>
      </c>
      <c r="FX350" t="s">
        <v>363</v>
      </c>
      <c r="FY350" t="s">
        <v>364</v>
      </c>
      <c r="FZ350" t="s">
        <v>364</v>
      </c>
      <c r="GA350" t="s">
        <v>363</v>
      </c>
      <c r="GB350">
        <v>0</v>
      </c>
      <c r="GC350">
        <v>100</v>
      </c>
      <c r="GD350">
        <v>100</v>
      </c>
      <c r="GE350">
        <v>-0.362</v>
      </c>
      <c r="GF350">
        <v>0.2971</v>
      </c>
      <c r="GG350">
        <v>-1.589593225013521</v>
      </c>
      <c r="GH350">
        <v>0.00192992804097616</v>
      </c>
      <c r="GI350">
        <v>3.244687122451424E-06</v>
      </c>
      <c r="GJ350">
        <v>-2.087531120305573E-09</v>
      </c>
      <c r="GK350">
        <v>0.05776174702018427</v>
      </c>
      <c r="GL350">
        <v>0.005089068596103195</v>
      </c>
      <c r="GM350">
        <v>0.0003257216593697226</v>
      </c>
      <c r="GN350">
        <v>-1.562898368296355E-06</v>
      </c>
      <c r="GO350">
        <v>0</v>
      </c>
      <c r="GP350">
        <v>1257</v>
      </c>
      <c r="GQ350">
        <v>1</v>
      </c>
      <c r="GR350">
        <v>31</v>
      </c>
      <c r="GS350">
        <v>280</v>
      </c>
      <c r="GT350">
        <v>279.9</v>
      </c>
      <c r="GU350">
        <v>1.07788</v>
      </c>
      <c r="GV350">
        <v>2.38525</v>
      </c>
      <c r="GW350">
        <v>1.44775</v>
      </c>
      <c r="GX350">
        <v>2.20215</v>
      </c>
      <c r="GY350">
        <v>1.44653</v>
      </c>
      <c r="GZ350">
        <v>2.35718</v>
      </c>
      <c r="HA350">
        <v>33.2216</v>
      </c>
      <c r="HB350">
        <v>14.6574</v>
      </c>
      <c r="HC350">
        <v>18</v>
      </c>
      <c r="HD350">
        <v>532.083</v>
      </c>
      <c r="HE350">
        <v>522.888</v>
      </c>
      <c r="HF350">
        <v>24.9999</v>
      </c>
      <c r="HG350">
        <v>30.7573</v>
      </c>
      <c r="HH350">
        <v>30.0001</v>
      </c>
      <c r="HI350">
        <v>31.1268</v>
      </c>
      <c r="HJ350">
        <v>31.1331</v>
      </c>
      <c r="HK350">
        <v>21.5535</v>
      </c>
      <c r="HL350">
        <v>20.3331</v>
      </c>
      <c r="HM350">
        <v>100</v>
      </c>
      <c r="HN350">
        <v>25</v>
      </c>
      <c r="HO350">
        <v>420</v>
      </c>
      <c r="HP350">
        <v>21.5</v>
      </c>
      <c r="HQ350">
        <v>103.133</v>
      </c>
      <c r="HR350">
        <v>102.012</v>
      </c>
    </row>
    <row r="351" spans="1:226">
      <c r="A351">
        <v>333</v>
      </c>
      <c r="B351">
        <v>1774683124.6</v>
      </c>
      <c r="C351">
        <v>1378.599999904633</v>
      </c>
      <c r="D351" t="s">
        <v>1028</v>
      </c>
      <c r="E351" t="s">
        <v>1029</v>
      </c>
      <c r="F351">
        <v>5</v>
      </c>
      <c r="I351">
        <v>1774683121.7</v>
      </c>
      <c r="J351">
        <f>(K351)/1000</f>
        <v>0</v>
      </c>
      <c r="K351">
        <f>IF(BF351, AN351, AH351)</f>
        <v>0</v>
      </c>
      <c r="L351">
        <f>IF(BF351, AI351, AG351)</f>
        <v>0</v>
      </c>
      <c r="M351">
        <f>BH351 - IF(AU351&gt;1, L351*BB351*100.0/(AW351), 0)</f>
        <v>0</v>
      </c>
      <c r="N351">
        <f>((T351-J351/2)*M351-L351)/(T351+J351/2)</f>
        <v>0</v>
      </c>
      <c r="O351">
        <f>N351*(BO351+BP351)/1000.0</f>
        <v>0</v>
      </c>
      <c r="P351">
        <f>(BH351 - IF(AU351&gt;1, L351*BB351*100.0/(AW351), 0))*(BO351+BP351)/1000.0</f>
        <v>0</v>
      </c>
      <c r="Q351">
        <f>2.0/((1/S351-1/R351)+SIGN(S351)*SQRT((1/S351-1/R351)*(1/S351-1/R351) + 4*BC351/((BC351+1)*(BC351+1))*(2*1/S351*1/R351-1/R351*1/R351)))</f>
        <v>0</v>
      </c>
      <c r="R351">
        <f>IF(LEFT(BD351,1)&lt;&gt;"0",IF(LEFT(BD351,1)="1",3.0,BE351),$D$5+$E$5*(BV351*BO351/($K$5*1000))+$F$5*(BV351*BO351/($K$5*1000))*MAX(MIN(BB351,$J$5),$I$5)*MAX(MIN(BB351,$J$5),$I$5)+$G$5*MAX(MIN(BB351,$J$5),$I$5)*(BV351*BO351/($K$5*1000))+$H$5*(BV351*BO351/($K$5*1000))*(BV351*BO351/($K$5*1000)))</f>
        <v>0</v>
      </c>
      <c r="S351">
        <f>J351*(1000-(1000*0.61365*exp(17.502*W351/(240.97+W351))/(BO351+BP351)+BJ351)/2)/(1000*0.61365*exp(17.502*W351/(240.97+W351))/(BO351+BP351)-BJ351)</f>
        <v>0</v>
      </c>
      <c r="T351">
        <f>1/((BC351+1)/(Q351/1.6)+1/(R351/1.37)) + BC351/((BC351+1)/(Q351/1.6) + BC351/(R351/1.37))</f>
        <v>0</v>
      </c>
      <c r="U351">
        <f>(AX351*BA351)</f>
        <v>0</v>
      </c>
      <c r="V351">
        <f>(BQ351+(U351+2*0.95*5.67E-8*(((BQ351+$B$9)+273)^4-(BQ351+273)^4)-44100*J351)/(1.84*29.3*R351+8*0.95*5.67E-8*(BQ351+273)^3))</f>
        <v>0</v>
      </c>
      <c r="W351">
        <f>($C$9*BR351+$D$9*BS351+$E$9*V351)</f>
        <v>0</v>
      </c>
      <c r="X351">
        <f>0.61365*exp(17.502*W351/(240.97+W351))</f>
        <v>0</v>
      </c>
      <c r="Y351">
        <f>(Z351/AA351*100)</f>
        <v>0</v>
      </c>
      <c r="Z351">
        <f>BJ351*(BO351+BP351)/1000</f>
        <v>0</v>
      </c>
      <c r="AA351">
        <f>0.61365*exp(17.502*BQ351/(240.97+BQ351))</f>
        <v>0</v>
      </c>
      <c r="AB351">
        <f>(X351-BJ351*(BO351+BP351)/1000)</f>
        <v>0</v>
      </c>
      <c r="AC351">
        <f>(-J351*44100)</f>
        <v>0</v>
      </c>
      <c r="AD351">
        <f>2*29.3*R351*0.92*(BQ351-W351)</f>
        <v>0</v>
      </c>
      <c r="AE351">
        <f>2*0.95*5.67E-8*(((BQ351+$B$9)+273)^4-(W351+273)^4)</f>
        <v>0</v>
      </c>
      <c r="AF351">
        <f>U351+AE351+AC351+AD351</f>
        <v>0</v>
      </c>
      <c r="AG351">
        <f>BN351*AU351*(BI351-BH351*(1000-AU351*BK351)/(1000-AU351*BJ351))/(100*BB351)</f>
        <v>0</v>
      </c>
      <c r="AH351">
        <f>1000*BN351*AU351*(BJ351-BK351)/(100*BB351*(1000-AU351*BJ351))</f>
        <v>0</v>
      </c>
      <c r="AI351">
        <f>(AJ351 - AK351 - BO351*1E3/(8.314*(BQ351+273.15)) * AM351/BN351 * AL351) * BN351/(100*BB351) * (1000 - BK351)/1000</f>
        <v>0</v>
      </c>
      <c r="AJ351">
        <v>429.2508978945679</v>
      </c>
      <c r="AK351">
        <v>428.7995151515151</v>
      </c>
      <c r="AL351">
        <v>-1.451870542947897E-05</v>
      </c>
      <c r="AM351">
        <v>61.35787655002243</v>
      </c>
      <c r="AN351">
        <f>(AP351 - AO351 + BO351*1E3/(8.314*(BQ351+273.15)) * AR351/BN351 * AQ351) * BN351/(100*BB351) * 1000/(1000 - AP351)</f>
        <v>0</v>
      </c>
      <c r="AO351">
        <v>21.51605151201909</v>
      </c>
      <c r="AP351">
        <v>21.4942013986014</v>
      </c>
      <c r="AQ351">
        <v>-7.186450876611758E-07</v>
      </c>
      <c r="AR351">
        <v>91.88205700752289</v>
      </c>
      <c r="AS351">
        <v>0</v>
      </c>
      <c r="AT351">
        <v>0</v>
      </c>
      <c r="AU351">
        <f>IF(AS351*$H$15&gt;=AW351,1.0,(AW351/(AW351-AS351*$H$15)))</f>
        <v>0</v>
      </c>
      <c r="AV351">
        <f>(AU351-1)*100</f>
        <v>0</v>
      </c>
      <c r="AW351">
        <f>MAX(0,($B$15+$C$15*BV351)/(1+$D$15*BV351)*BO351/(BQ351+273)*$E$15)</f>
        <v>0</v>
      </c>
      <c r="AX351">
        <f>$B$13*BW351+$C$13*BX351+$F$13*CI351*(1-CL351)</f>
        <v>0</v>
      </c>
      <c r="AY351">
        <f>AX351*AZ351</f>
        <v>0</v>
      </c>
      <c r="AZ351">
        <f>($B$13*$D$11+$C$13*$D$11+$F$13*((CV351+CN351)/MAX(CV351+CN351+CW351, 0.1)*$I$11+CW351/MAX(CV351+CN351+CW351, 0.1)*$J$11))/($B$13+$C$13+$F$13)</f>
        <v>0</v>
      </c>
      <c r="BA351">
        <f>($B$13*$K$11+$C$13*$K$11+$F$13*((CV351+CN351)/MAX(CV351+CN351+CW351, 0.1)*$P$11+CW351/MAX(CV351+CN351+CW351, 0.1)*$Q$11))/($B$13+$C$13+$F$13)</f>
        <v>0</v>
      </c>
      <c r="BB351">
        <v>6</v>
      </c>
      <c r="BC351">
        <v>0.5</v>
      </c>
      <c r="BD351" t="s">
        <v>358</v>
      </c>
      <c r="BE351">
        <v>2</v>
      </c>
      <c r="BF351" t="b">
        <v>1</v>
      </c>
      <c r="BG351">
        <v>1774683121.7</v>
      </c>
      <c r="BH351">
        <v>419.6118</v>
      </c>
      <c r="BI351">
        <v>419.9982</v>
      </c>
      <c r="BJ351">
        <v>21.49369</v>
      </c>
      <c r="BK351">
        <v>21.5156</v>
      </c>
      <c r="BL351">
        <v>419.9733</v>
      </c>
      <c r="BM351">
        <v>21.19659</v>
      </c>
      <c r="BN351">
        <v>500.0271000000001</v>
      </c>
      <c r="BO351">
        <v>101.0278</v>
      </c>
      <c r="BP351">
        <v>0.10015367</v>
      </c>
      <c r="BQ351">
        <v>26.11162</v>
      </c>
      <c r="BR351">
        <v>26.38349</v>
      </c>
      <c r="BS351">
        <v>999.9</v>
      </c>
      <c r="BT351">
        <v>0</v>
      </c>
      <c r="BU351">
        <v>0</v>
      </c>
      <c r="BV351">
        <v>9982.613999999998</v>
      </c>
      <c r="BW351">
        <v>0</v>
      </c>
      <c r="BX351">
        <v>0.3833920000000001</v>
      </c>
      <c r="BY351">
        <v>-0.3862702</v>
      </c>
      <c r="BZ351">
        <v>428.829</v>
      </c>
      <c r="CA351">
        <v>429.2334</v>
      </c>
      <c r="CB351">
        <v>-0.02189255</v>
      </c>
      <c r="CC351">
        <v>419.9982</v>
      </c>
      <c r="CD351">
        <v>21.5156</v>
      </c>
      <c r="CE351">
        <v>2.171463</v>
      </c>
      <c r="CF351">
        <v>2.173674</v>
      </c>
      <c r="CG351">
        <v>18.75332</v>
      </c>
      <c r="CH351">
        <v>18.7696</v>
      </c>
      <c r="CI351">
        <v>500.0105</v>
      </c>
      <c r="CJ351">
        <v>0</v>
      </c>
      <c r="CK351">
        <v>1</v>
      </c>
      <c r="CL351">
        <v>0</v>
      </c>
      <c r="CM351">
        <v>1.69886</v>
      </c>
      <c r="CN351">
        <v>0</v>
      </c>
      <c r="CO351">
        <v>27.21668</v>
      </c>
      <c r="CP351">
        <v>2557.889</v>
      </c>
      <c r="CQ351">
        <v>36.562</v>
      </c>
      <c r="CR351">
        <v>40.9685</v>
      </c>
      <c r="CS351">
        <v>38.5683</v>
      </c>
      <c r="CT351">
        <v>40.04340000000001</v>
      </c>
      <c r="CU351">
        <v>37.437</v>
      </c>
      <c r="CV351">
        <v>0</v>
      </c>
      <c r="CW351">
        <v>500.0120000000001</v>
      </c>
      <c r="CX351">
        <v>0</v>
      </c>
      <c r="CY351">
        <v>1774683123.2</v>
      </c>
      <c r="CZ351">
        <v>0</v>
      </c>
      <c r="DA351">
        <v>1774666326.5</v>
      </c>
      <c r="DB351" t="s">
        <v>359</v>
      </c>
      <c r="DC351">
        <v>1774666322</v>
      </c>
      <c r="DD351">
        <v>1774666326.5</v>
      </c>
      <c r="DE351">
        <v>2</v>
      </c>
      <c r="DF351">
        <v>0.343</v>
      </c>
      <c r="DG351">
        <v>-0.026</v>
      </c>
      <c r="DH351">
        <v>-0.36</v>
      </c>
      <c r="DI351">
        <v>0.298</v>
      </c>
      <c r="DJ351">
        <v>420</v>
      </c>
      <c r="DK351">
        <v>22</v>
      </c>
      <c r="DL351">
        <v>0.17</v>
      </c>
      <c r="DM351">
        <v>0.02</v>
      </c>
      <c r="DN351">
        <v>-0.385047825</v>
      </c>
      <c r="DO351">
        <v>0.07524237523452243</v>
      </c>
      <c r="DP351">
        <v>0.04860104627674568</v>
      </c>
      <c r="DQ351">
        <v>1</v>
      </c>
      <c r="DR351">
        <v>-0.019836805</v>
      </c>
      <c r="DS351">
        <v>-0.004253203001876158</v>
      </c>
      <c r="DT351">
        <v>0.002219677810173134</v>
      </c>
      <c r="DU351">
        <v>1</v>
      </c>
      <c r="DV351">
        <v>2</v>
      </c>
      <c r="DW351">
        <v>2</v>
      </c>
      <c r="DX351" t="s">
        <v>360</v>
      </c>
      <c r="DY351">
        <v>3.13052</v>
      </c>
      <c r="DZ351">
        <v>2.80632</v>
      </c>
      <c r="EA351">
        <v>0.0997446</v>
      </c>
      <c r="EB351">
        <v>0.0994622</v>
      </c>
      <c r="EC351">
        <v>0.10582</v>
      </c>
      <c r="ED351">
        <v>0.105582</v>
      </c>
      <c r="EE351">
        <v>21146.8</v>
      </c>
      <c r="EF351">
        <v>27416.7</v>
      </c>
      <c r="EG351">
        <v>26444.6</v>
      </c>
      <c r="EH351">
        <v>32997.6</v>
      </c>
      <c r="EI351">
        <v>34927.1</v>
      </c>
      <c r="EJ351">
        <v>40307.8</v>
      </c>
      <c r="EK351">
        <v>41091.7</v>
      </c>
      <c r="EL351">
        <v>46056.6</v>
      </c>
      <c r="EM351">
        <v>2.03468</v>
      </c>
      <c r="EN351">
        <v>1.99972</v>
      </c>
      <c r="EO351">
        <v>0.0784695</v>
      </c>
      <c r="EP351">
        <v>0</v>
      </c>
      <c r="EQ351">
        <v>25.0924</v>
      </c>
      <c r="ER351">
        <v>999.9</v>
      </c>
      <c r="ES351">
        <v>67.40000000000001</v>
      </c>
      <c r="ET351">
        <v>27.4</v>
      </c>
      <c r="EU351">
        <v>24.4438</v>
      </c>
      <c r="EV351">
        <v>61.0708</v>
      </c>
      <c r="EW351">
        <v>31.5625</v>
      </c>
      <c r="EX351">
        <v>1</v>
      </c>
      <c r="EY351">
        <v>0.294975</v>
      </c>
      <c r="EZ351">
        <v>0.290795</v>
      </c>
      <c r="FA351">
        <v>20.2877</v>
      </c>
      <c r="FB351">
        <v>5.19168</v>
      </c>
      <c r="FC351">
        <v>11.9441</v>
      </c>
      <c r="FD351">
        <v>4.95575</v>
      </c>
      <c r="FE351">
        <v>3.285</v>
      </c>
      <c r="FF351">
        <v>9999</v>
      </c>
      <c r="FG351">
        <v>9999</v>
      </c>
      <c r="FH351">
        <v>9999</v>
      </c>
      <c r="FI351">
        <v>999.9</v>
      </c>
      <c r="FJ351">
        <v>1.86127</v>
      </c>
      <c r="FK351">
        <v>1.86264</v>
      </c>
      <c r="FL351">
        <v>1.86005</v>
      </c>
      <c r="FM351">
        <v>1.85837</v>
      </c>
      <c r="FN351">
        <v>1.86217</v>
      </c>
      <c r="FO351">
        <v>1.85891</v>
      </c>
      <c r="FP351">
        <v>1.85791</v>
      </c>
      <c r="FQ351">
        <v>1.86081</v>
      </c>
      <c r="FR351">
        <v>0</v>
      </c>
      <c r="FS351">
        <v>0</v>
      </c>
      <c r="FT351">
        <v>0</v>
      </c>
      <c r="FU351">
        <v>4.5</v>
      </c>
      <c r="FV351" t="s">
        <v>361</v>
      </c>
      <c r="FW351" t="s">
        <v>362</v>
      </c>
      <c r="FX351" t="s">
        <v>363</v>
      </c>
      <c r="FY351" t="s">
        <v>364</v>
      </c>
      <c r="FZ351" t="s">
        <v>364</v>
      </c>
      <c r="GA351" t="s">
        <v>363</v>
      </c>
      <c r="GB351">
        <v>0</v>
      </c>
      <c r="GC351">
        <v>100</v>
      </c>
      <c r="GD351">
        <v>100</v>
      </c>
      <c r="GE351">
        <v>-0.361</v>
      </c>
      <c r="GF351">
        <v>0.2971</v>
      </c>
      <c r="GG351">
        <v>-1.589593225013521</v>
      </c>
      <c r="GH351">
        <v>0.00192992804097616</v>
      </c>
      <c r="GI351">
        <v>3.244687122451424E-06</v>
      </c>
      <c r="GJ351">
        <v>-2.087531120305573E-09</v>
      </c>
      <c r="GK351">
        <v>0.05776174702018427</v>
      </c>
      <c r="GL351">
        <v>0.005089068596103195</v>
      </c>
      <c r="GM351">
        <v>0.0003257216593697226</v>
      </c>
      <c r="GN351">
        <v>-1.562898368296355E-06</v>
      </c>
      <c r="GO351">
        <v>0</v>
      </c>
      <c r="GP351">
        <v>1257</v>
      </c>
      <c r="GQ351">
        <v>1</v>
      </c>
      <c r="GR351">
        <v>31</v>
      </c>
      <c r="GS351">
        <v>280</v>
      </c>
      <c r="GT351">
        <v>280</v>
      </c>
      <c r="GU351">
        <v>1.07788</v>
      </c>
      <c r="GV351">
        <v>2.39624</v>
      </c>
      <c r="GW351">
        <v>1.44775</v>
      </c>
      <c r="GX351">
        <v>2.20215</v>
      </c>
      <c r="GY351">
        <v>1.44653</v>
      </c>
      <c r="GZ351">
        <v>2.31689</v>
      </c>
      <c r="HA351">
        <v>33.244</v>
      </c>
      <c r="HB351">
        <v>14.6486</v>
      </c>
      <c r="HC351">
        <v>18</v>
      </c>
      <c r="HD351">
        <v>532.0359999999999</v>
      </c>
      <c r="HE351">
        <v>522.888</v>
      </c>
      <c r="HF351">
        <v>25.0001</v>
      </c>
      <c r="HG351">
        <v>30.7573</v>
      </c>
      <c r="HH351">
        <v>30.0001</v>
      </c>
      <c r="HI351">
        <v>31.1268</v>
      </c>
      <c r="HJ351">
        <v>31.1352</v>
      </c>
      <c r="HK351">
        <v>21.5543</v>
      </c>
      <c r="HL351">
        <v>20.3331</v>
      </c>
      <c r="HM351">
        <v>100</v>
      </c>
      <c r="HN351">
        <v>25</v>
      </c>
      <c r="HO351">
        <v>420</v>
      </c>
      <c r="HP351">
        <v>21.5</v>
      </c>
      <c r="HQ351">
        <v>103.133</v>
      </c>
      <c r="HR351">
        <v>102.013</v>
      </c>
    </row>
    <row r="352" spans="1:226">
      <c r="A352">
        <v>334</v>
      </c>
      <c r="B352">
        <v>1774683128.6</v>
      </c>
      <c r="C352">
        <v>1382.599999904633</v>
      </c>
      <c r="D352" t="s">
        <v>1030</v>
      </c>
      <c r="E352" t="s">
        <v>1031</v>
      </c>
      <c r="F352">
        <v>5</v>
      </c>
      <c r="I352">
        <v>1774683125.7</v>
      </c>
      <c r="J352">
        <f>(K352)/1000</f>
        <v>0</v>
      </c>
      <c r="K352">
        <f>IF(BF352, AN352, AH352)</f>
        <v>0</v>
      </c>
      <c r="L352">
        <f>IF(BF352, AI352, AG352)</f>
        <v>0</v>
      </c>
      <c r="M352">
        <f>BH352 - IF(AU352&gt;1, L352*BB352*100.0/(AW352), 0)</f>
        <v>0</v>
      </c>
      <c r="N352">
        <f>((T352-J352/2)*M352-L352)/(T352+J352/2)</f>
        <v>0</v>
      </c>
      <c r="O352">
        <f>N352*(BO352+BP352)/1000.0</f>
        <v>0</v>
      </c>
      <c r="P352">
        <f>(BH352 - IF(AU352&gt;1, L352*BB352*100.0/(AW352), 0))*(BO352+BP352)/1000.0</f>
        <v>0</v>
      </c>
      <c r="Q352">
        <f>2.0/((1/S352-1/R352)+SIGN(S352)*SQRT((1/S352-1/R352)*(1/S352-1/R352) + 4*BC352/((BC352+1)*(BC352+1))*(2*1/S352*1/R352-1/R352*1/R352)))</f>
        <v>0</v>
      </c>
      <c r="R352">
        <f>IF(LEFT(BD352,1)&lt;&gt;"0",IF(LEFT(BD352,1)="1",3.0,BE352),$D$5+$E$5*(BV352*BO352/($K$5*1000))+$F$5*(BV352*BO352/($K$5*1000))*MAX(MIN(BB352,$J$5),$I$5)*MAX(MIN(BB352,$J$5),$I$5)+$G$5*MAX(MIN(BB352,$J$5),$I$5)*(BV352*BO352/($K$5*1000))+$H$5*(BV352*BO352/($K$5*1000))*(BV352*BO352/($K$5*1000)))</f>
        <v>0</v>
      </c>
      <c r="S352">
        <f>J352*(1000-(1000*0.61365*exp(17.502*W352/(240.97+W352))/(BO352+BP352)+BJ352)/2)/(1000*0.61365*exp(17.502*W352/(240.97+W352))/(BO352+BP352)-BJ352)</f>
        <v>0</v>
      </c>
      <c r="T352">
        <f>1/((BC352+1)/(Q352/1.6)+1/(R352/1.37)) + BC352/((BC352+1)/(Q352/1.6) + BC352/(R352/1.37))</f>
        <v>0</v>
      </c>
      <c r="U352">
        <f>(AX352*BA352)</f>
        <v>0</v>
      </c>
      <c r="V352">
        <f>(BQ352+(U352+2*0.95*5.67E-8*(((BQ352+$B$9)+273)^4-(BQ352+273)^4)-44100*J352)/(1.84*29.3*R352+8*0.95*5.67E-8*(BQ352+273)^3))</f>
        <v>0</v>
      </c>
      <c r="W352">
        <f>($C$9*BR352+$D$9*BS352+$E$9*V352)</f>
        <v>0</v>
      </c>
      <c r="X352">
        <f>0.61365*exp(17.502*W352/(240.97+W352))</f>
        <v>0</v>
      </c>
      <c r="Y352">
        <f>(Z352/AA352*100)</f>
        <v>0</v>
      </c>
      <c r="Z352">
        <f>BJ352*(BO352+BP352)/1000</f>
        <v>0</v>
      </c>
      <c r="AA352">
        <f>0.61365*exp(17.502*BQ352/(240.97+BQ352))</f>
        <v>0</v>
      </c>
      <c r="AB352">
        <f>(X352-BJ352*(BO352+BP352)/1000)</f>
        <v>0</v>
      </c>
      <c r="AC352">
        <f>(-J352*44100)</f>
        <v>0</v>
      </c>
      <c r="AD352">
        <f>2*29.3*R352*0.92*(BQ352-W352)</f>
        <v>0</v>
      </c>
      <c r="AE352">
        <f>2*0.95*5.67E-8*(((BQ352+$B$9)+273)^4-(W352+273)^4)</f>
        <v>0</v>
      </c>
      <c r="AF352">
        <f>U352+AE352+AC352+AD352</f>
        <v>0</v>
      </c>
      <c r="AG352">
        <f>BN352*AU352*(BI352-BH352*(1000-AU352*BK352)/(1000-AU352*BJ352))/(100*BB352)</f>
        <v>0</v>
      </c>
      <c r="AH352">
        <f>1000*BN352*AU352*(BJ352-BK352)/(100*BB352*(1000-AU352*BJ352))</f>
        <v>0</v>
      </c>
      <c r="AI352">
        <f>(AJ352 - AK352 - BO352*1E3/(8.314*(BQ352+273.15)) * AM352/BN352 * AL352) * BN352/(100*BB352) * (1000 - BK352)/1000</f>
        <v>0</v>
      </c>
      <c r="AJ352">
        <v>429.2022848641227</v>
      </c>
      <c r="AK352">
        <v>428.8193878787879</v>
      </c>
      <c r="AL352">
        <v>8.47684731916772E-06</v>
      </c>
      <c r="AM352">
        <v>61.35787655002243</v>
      </c>
      <c r="AN352">
        <f>(AP352 - AO352 + BO352*1E3/(8.314*(BQ352+273.15)) * AR352/BN352 * AQ352) * BN352/(100*BB352) * 1000/(1000 - AP352)</f>
        <v>0</v>
      </c>
      <c r="AO352">
        <v>21.51470831091003</v>
      </c>
      <c r="AP352">
        <v>21.49459230769231</v>
      </c>
      <c r="AQ352">
        <v>1.200604005717358E-06</v>
      </c>
      <c r="AR352">
        <v>91.88205700752289</v>
      </c>
      <c r="AS352">
        <v>0</v>
      </c>
      <c r="AT352">
        <v>0</v>
      </c>
      <c r="AU352">
        <f>IF(AS352*$H$15&gt;=AW352,1.0,(AW352/(AW352-AS352*$H$15)))</f>
        <v>0</v>
      </c>
      <c r="AV352">
        <f>(AU352-1)*100</f>
        <v>0</v>
      </c>
      <c r="AW352">
        <f>MAX(0,($B$15+$C$15*BV352)/(1+$D$15*BV352)*BO352/(BQ352+273)*$E$15)</f>
        <v>0</v>
      </c>
      <c r="AX352">
        <f>$B$13*BW352+$C$13*BX352+$F$13*CI352*(1-CL352)</f>
        <v>0</v>
      </c>
      <c r="AY352">
        <f>AX352*AZ352</f>
        <v>0</v>
      </c>
      <c r="AZ352">
        <f>($B$13*$D$11+$C$13*$D$11+$F$13*((CV352+CN352)/MAX(CV352+CN352+CW352, 0.1)*$I$11+CW352/MAX(CV352+CN352+CW352, 0.1)*$J$11))/($B$13+$C$13+$F$13)</f>
        <v>0</v>
      </c>
      <c r="BA352">
        <f>($B$13*$K$11+$C$13*$K$11+$F$13*((CV352+CN352)/MAX(CV352+CN352+CW352, 0.1)*$P$11+CW352/MAX(CV352+CN352+CW352, 0.1)*$Q$11))/($B$13+$C$13+$F$13)</f>
        <v>0</v>
      </c>
      <c r="BB352">
        <v>6</v>
      </c>
      <c r="BC352">
        <v>0.5</v>
      </c>
      <c r="BD352" t="s">
        <v>358</v>
      </c>
      <c r="BE352">
        <v>2</v>
      </c>
      <c r="BF352" t="b">
        <v>1</v>
      </c>
      <c r="BG352">
        <v>1774683125.7</v>
      </c>
      <c r="BH352">
        <v>419.5951</v>
      </c>
      <c r="BI352">
        <v>419.9679</v>
      </c>
      <c r="BJ352">
        <v>21.4946</v>
      </c>
      <c r="BK352">
        <v>21.51498</v>
      </c>
      <c r="BL352">
        <v>419.9564</v>
      </c>
      <c r="BM352">
        <v>21.1975</v>
      </c>
      <c r="BN352">
        <v>499.9952999999999</v>
      </c>
      <c r="BO352">
        <v>101.0275</v>
      </c>
      <c r="BP352">
        <v>0.09991153000000001</v>
      </c>
      <c r="BQ352">
        <v>26.10876</v>
      </c>
      <c r="BR352">
        <v>26.37698</v>
      </c>
      <c r="BS352">
        <v>999.9</v>
      </c>
      <c r="BT352">
        <v>0</v>
      </c>
      <c r="BU352">
        <v>0</v>
      </c>
      <c r="BV352">
        <v>9996.571</v>
      </c>
      <c r="BW352">
        <v>0</v>
      </c>
      <c r="BX352">
        <v>0.3833920000000001</v>
      </c>
      <c r="BY352">
        <v>-0.3729492</v>
      </c>
      <c r="BZ352">
        <v>428.8122</v>
      </c>
      <c r="CA352">
        <v>429.2024</v>
      </c>
      <c r="CB352">
        <v>-0.02035428</v>
      </c>
      <c r="CC352">
        <v>419.9679</v>
      </c>
      <c r="CD352">
        <v>21.51498</v>
      </c>
      <c r="CE352">
        <v>2.171548</v>
      </c>
      <c r="CF352">
        <v>2.173605999999999</v>
      </c>
      <c r="CG352">
        <v>18.75395</v>
      </c>
      <c r="CH352">
        <v>18.76908</v>
      </c>
      <c r="CI352">
        <v>499.9967</v>
      </c>
      <c r="CJ352">
        <v>0</v>
      </c>
      <c r="CK352">
        <v>1</v>
      </c>
      <c r="CL352">
        <v>0</v>
      </c>
      <c r="CM352">
        <v>1.82175</v>
      </c>
      <c r="CN352">
        <v>0</v>
      </c>
      <c r="CO352">
        <v>27.34527</v>
      </c>
      <c r="CP352">
        <v>2557.817</v>
      </c>
      <c r="CQ352">
        <v>36.5935</v>
      </c>
      <c r="CR352">
        <v>41.01860000000001</v>
      </c>
      <c r="CS352">
        <v>38.6124</v>
      </c>
      <c r="CT352">
        <v>40.1123</v>
      </c>
      <c r="CU352">
        <v>37.4559</v>
      </c>
      <c r="CV352">
        <v>0</v>
      </c>
      <c r="CW352">
        <v>499.997</v>
      </c>
      <c r="CX352">
        <v>0</v>
      </c>
      <c r="CY352">
        <v>1774683126.8</v>
      </c>
      <c r="CZ352">
        <v>0</v>
      </c>
      <c r="DA352">
        <v>1774666326.5</v>
      </c>
      <c r="DB352" t="s">
        <v>359</v>
      </c>
      <c r="DC352">
        <v>1774666322</v>
      </c>
      <c r="DD352">
        <v>1774666326.5</v>
      </c>
      <c r="DE352">
        <v>2</v>
      </c>
      <c r="DF352">
        <v>0.343</v>
      </c>
      <c r="DG352">
        <v>-0.026</v>
      </c>
      <c r="DH352">
        <v>-0.36</v>
      </c>
      <c r="DI352">
        <v>0.298</v>
      </c>
      <c r="DJ352">
        <v>420</v>
      </c>
      <c r="DK352">
        <v>22</v>
      </c>
      <c r="DL352">
        <v>0.17</v>
      </c>
      <c r="DM352">
        <v>0.02</v>
      </c>
      <c r="DN352">
        <v>-0.3760986097560975</v>
      </c>
      <c r="DO352">
        <v>-0.07689512195121971</v>
      </c>
      <c r="DP352">
        <v>0.04422881401269608</v>
      </c>
      <c r="DQ352">
        <v>1</v>
      </c>
      <c r="DR352">
        <v>-0.019568</v>
      </c>
      <c r="DS352">
        <v>-0.0122829031358885</v>
      </c>
      <c r="DT352">
        <v>0.002018562496600719</v>
      </c>
      <c r="DU352">
        <v>1</v>
      </c>
      <c r="DV352">
        <v>2</v>
      </c>
      <c r="DW352">
        <v>2</v>
      </c>
      <c r="DX352" t="s">
        <v>360</v>
      </c>
      <c r="DY352">
        <v>3.1304</v>
      </c>
      <c r="DZ352">
        <v>2.80638</v>
      </c>
      <c r="EA352">
        <v>0.0997478</v>
      </c>
      <c r="EB352">
        <v>0.0994531</v>
      </c>
      <c r="EC352">
        <v>0.10582</v>
      </c>
      <c r="ED352">
        <v>0.105581</v>
      </c>
      <c r="EE352">
        <v>21146.8</v>
      </c>
      <c r="EF352">
        <v>27417</v>
      </c>
      <c r="EG352">
        <v>26444.7</v>
      </c>
      <c r="EH352">
        <v>32997.6</v>
      </c>
      <c r="EI352">
        <v>34927.4</v>
      </c>
      <c r="EJ352">
        <v>40308</v>
      </c>
      <c r="EK352">
        <v>41092</v>
      </c>
      <c r="EL352">
        <v>46056.8</v>
      </c>
      <c r="EM352">
        <v>2.0345</v>
      </c>
      <c r="EN352">
        <v>1.99975</v>
      </c>
      <c r="EO352">
        <v>0.07849929999999999</v>
      </c>
      <c r="EP352">
        <v>0</v>
      </c>
      <c r="EQ352">
        <v>25.089</v>
      </c>
      <c r="ER352">
        <v>999.9</v>
      </c>
      <c r="ES352">
        <v>67.40000000000001</v>
      </c>
      <c r="ET352">
        <v>27.4</v>
      </c>
      <c r="EU352">
        <v>24.446</v>
      </c>
      <c r="EV352">
        <v>60.9408</v>
      </c>
      <c r="EW352">
        <v>31.5304</v>
      </c>
      <c r="EX352">
        <v>1</v>
      </c>
      <c r="EY352">
        <v>0.295079</v>
      </c>
      <c r="EZ352">
        <v>0.291539</v>
      </c>
      <c r="FA352">
        <v>20.2876</v>
      </c>
      <c r="FB352">
        <v>5.19183</v>
      </c>
      <c r="FC352">
        <v>11.9441</v>
      </c>
      <c r="FD352">
        <v>4.95575</v>
      </c>
      <c r="FE352">
        <v>3.285</v>
      </c>
      <c r="FF352">
        <v>9999</v>
      </c>
      <c r="FG352">
        <v>9999</v>
      </c>
      <c r="FH352">
        <v>9999</v>
      </c>
      <c r="FI352">
        <v>999.9</v>
      </c>
      <c r="FJ352">
        <v>1.86127</v>
      </c>
      <c r="FK352">
        <v>1.86264</v>
      </c>
      <c r="FL352">
        <v>1.86005</v>
      </c>
      <c r="FM352">
        <v>1.85837</v>
      </c>
      <c r="FN352">
        <v>1.86218</v>
      </c>
      <c r="FO352">
        <v>1.85892</v>
      </c>
      <c r="FP352">
        <v>1.85792</v>
      </c>
      <c r="FQ352">
        <v>1.86081</v>
      </c>
      <c r="FR352">
        <v>0</v>
      </c>
      <c r="FS352">
        <v>0</v>
      </c>
      <c r="FT352">
        <v>0</v>
      </c>
      <c r="FU352">
        <v>4.5</v>
      </c>
      <c r="FV352" t="s">
        <v>361</v>
      </c>
      <c r="FW352" t="s">
        <v>362</v>
      </c>
      <c r="FX352" t="s">
        <v>363</v>
      </c>
      <c r="FY352" t="s">
        <v>364</v>
      </c>
      <c r="FZ352" t="s">
        <v>364</v>
      </c>
      <c r="GA352" t="s">
        <v>363</v>
      </c>
      <c r="GB352">
        <v>0</v>
      </c>
      <c r="GC352">
        <v>100</v>
      </c>
      <c r="GD352">
        <v>100</v>
      </c>
      <c r="GE352">
        <v>-0.361</v>
      </c>
      <c r="GF352">
        <v>0.2971</v>
      </c>
      <c r="GG352">
        <v>-1.589593225013521</v>
      </c>
      <c r="GH352">
        <v>0.00192992804097616</v>
      </c>
      <c r="GI352">
        <v>3.244687122451424E-06</v>
      </c>
      <c r="GJ352">
        <v>-2.087531120305573E-09</v>
      </c>
      <c r="GK352">
        <v>0.05776174702018427</v>
      </c>
      <c r="GL352">
        <v>0.005089068596103195</v>
      </c>
      <c r="GM352">
        <v>0.0003257216593697226</v>
      </c>
      <c r="GN352">
        <v>-1.562898368296355E-06</v>
      </c>
      <c r="GO352">
        <v>0</v>
      </c>
      <c r="GP352">
        <v>1257</v>
      </c>
      <c r="GQ352">
        <v>1</v>
      </c>
      <c r="GR352">
        <v>31</v>
      </c>
      <c r="GS352">
        <v>280.1</v>
      </c>
      <c r="GT352">
        <v>280</v>
      </c>
      <c r="GU352">
        <v>1.07788</v>
      </c>
      <c r="GV352">
        <v>2.39868</v>
      </c>
      <c r="GW352">
        <v>1.44775</v>
      </c>
      <c r="GX352">
        <v>2.20337</v>
      </c>
      <c r="GY352">
        <v>1.44653</v>
      </c>
      <c r="GZ352">
        <v>2.28882</v>
      </c>
      <c r="HA352">
        <v>33.2216</v>
      </c>
      <c r="HB352">
        <v>14.6486</v>
      </c>
      <c r="HC352">
        <v>18</v>
      </c>
      <c r="HD352">
        <v>531.925</v>
      </c>
      <c r="HE352">
        <v>522.901</v>
      </c>
      <c r="HF352">
        <v>25.0001</v>
      </c>
      <c r="HG352">
        <v>30.7573</v>
      </c>
      <c r="HH352">
        <v>30.0001</v>
      </c>
      <c r="HI352">
        <v>31.1268</v>
      </c>
      <c r="HJ352">
        <v>31.1348</v>
      </c>
      <c r="HK352">
        <v>21.5574</v>
      </c>
      <c r="HL352">
        <v>20.3331</v>
      </c>
      <c r="HM352">
        <v>100</v>
      </c>
      <c r="HN352">
        <v>25</v>
      </c>
      <c r="HO352">
        <v>420</v>
      </c>
      <c r="HP352">
        <v>21.5</v>
      </c>
      <c r="HQ352">
        <v>103.133</v>
      </c>
      <c r="HR352">
        <v>102.014</v>
      </c>
    </row>
    <row r="353" spans="1:226">
      <c r="A353">
        <v>335</v>
      </c>
      <c r="B353">
        <v>1774683132.6</v>
      </c>
      <c r="C353">
        <v>1386.599999904633</v>
      </c>
      <c r="D353" t="s">
        <v>1032</v>
      </c>
      <c r="E353" t="s">
        <v>1033</v>
      </c>
      <c r="F353">
        <v>5</v>
      </c>
      <c r="I353">
        <v>1774683129.7</v>
      </c>
      <c r="J353">
        <f>(K353)/1000</f>
        <v>0</v>
      </c>
      <c r="K353">
        <f>IF(BF353, AN353, AH353)</f>
        <v>0</v>
      </c>
      <c r="L353">
        <f>IF(BF353, AI353, AG353)</f>
        <v>0</v>
      </c>
      <c r="M353">
        <f>BH353 - IF(AU353&gt;1, L353*BB353*100.0/(AW353), 0)</f>
        <v>0</v>
      </c>
      <c r="N353">
        <f>((T353-J353/2)*M353-L353)/(T353+J353/2)</f>
        <v>0</v>
      </c>
      <c r="O353">
        <f>N353*(BO353+BP353)/1000.0</f>
        <v>0</v>
      </c>
      <c r="P353">
        <f>(BH353 - IF(AU353&gt;1, L353*BB353*100.0/(AW353), 0))*(BO353+BP353)/1000.0</f>
        <v>0</v>
      </c>
      <c r="Q353">
        <f>2.0/((1/S353-1/R353)+SIGN(S353)*SQRT((1/S353-1/R353)*(1/S353-1/R353) + 4*BC353/((BC353+1)*(BC353+1))*(2*1/S353*1/R353-1/R353*1/R353)))</f>
        <v>0</v>
      </c>
      <c r="R353">
        <f>IF(LEFT(BD353,1)&lt;&gt;"0",IF(LEFT(BD353,1)="1",3.0,BE353),$D$5+$E$5*(BV353*BO353/($K$5*1000))+$F$5*(BV353*BO353/($K$5*1000))*MAX(MIN(BB353,$J$5),$I$5)*MAX(MIN(BB353,$J$5),$I$5)+$G$5*MAX(MIN(BB353,$J$5),$I$5)*(BV353*BO353/($K$5*1000))+$H$5*(BV353*BO353/($K$5*1000))*(BV353*BO353/($K$5*1000)))</f>
        <v>0</v>
      </c>
      <c r="S353">
        <f>J353*(1000-(1000*0.61365*exp(17.502*W353/(240.97+W353))/(BO353+BP353)+BJ353)/2)/(1000*0.61365*exp(17.502*W353/(240.97+W353))/(BO353+BP353)-BJ353)</f>
        <v>0</v>
      </c>
      <c r="T353">
        <f>1/((BC353+1)/(Q353/1.6)+1/(R353/1.37)) + BC353/((BC353+1)/(Q353/1.6) + BC353/(R353/1.37))</f>
        <v>0</v>
      </c>
      <c r="U353">
        <f>(AX353*BA353)</f>
        <v>0</v>
      </c>
      <c r="V353">
        <f>(BQ353+(U353+2*0.95*5.67E-8*(((BQ353+$B$9)+273)^4-(BQ353+273)^4)-44100*J353)/(1.84*29.3*R353+8*0.95*5.67E-8*(BQ353+273)^3))</f>
        <v>0</v>
      </c>
      <c r="W353">
        <f>($C$9*BR353+$D$9*BS353+$E$9*V353)</f>
        <v>0</v>
      </c>
      <c r="X353">
        <f>0.61365*exp(17.502*W353/(240.97+W353))</f>
        <v>0</v>
      </c>
      <c r="Y353">
        <f>(Z353/AA353*100)</f>
        <v>0</v>
      </c>
      <c r="Z353">
        <f>BJ353*(BO353+BP353)/1000</f>
        <v>0</v>
      </c>
      <c r="AA353">
        <f>0.61365*exp(17.502*BQ353/(240.97+BQ353))</f>
        <v>0</v>
      </c>
      <c r="AB353">
        <f>(X353-BJ353*(BO353+BP353)/1000)</f>
        <v>0</v>
      </c>
      <c r="AC353">
        <f>(-J353*44100)</f>
        <v>0</v>
      </c>
      <c r="AD353">
        <f>2*29.3*R353*0.92*(BQ353-W353)</f>
        <v>0</v>
      </c>
      <c r="AE353">
        <f>2*0.95*5.67E-8*(((BQ353+$B$9)+273)^4-(W353+273)^4)</f>
        <v>0</v>
      </c>
      <c r="AF353">
        <f>U353+AE353+AC353+AD353</f>
        <v>0</v>
      </c>
      <c r="AG353">
        <f>BN353*AU353*(BI353-BH353*(1000-AU353*BK353)/(1000-AU353*BJ353))/(100*BB353)</f>
        <v>0</v>
      </c>
      <c r="AH353">
        <f>1000*BN353*AU353*(BJ353-BK353)/(100*BB353*(1000-AU353*BJ353))</f>
        <v>0</v>
      </c>
      <c r="AI353">
        <f>(AJ353 - AK353 - BO353*1E3/(8.314*(BQ353+273.15)) * AM353/BN353 * AL353) * BN353/(100*BB353) * (1000 - BK353)/1000</f>
        <v>0</v>
      </c>
      <c r="AJ353">
        <v>429.2234257263498</v>
      </c>
      <c r="AK353">
        <v>428.8100424242425</v>
      </c>
      <c r="AL353">
        <v>-2.983398139739554E-06</v>
      </c>
      <c r="AM353">
        <v>61.35787655002243</v>
      </c>
      <c r="AN353">
        <f>(AP353 - AO353 + BO353*1E3/(8.314*(BQ353+273.15)) * AR353/BN353 * AQ353) * BN353/(100*BB353) * 1000/(1000 - AP353)</f>
        <v>0</v>
      </c>
      <c r="AO353">
        <v>21.51523290716062</v>
      </c>
      <c r="AP353">
        <v>21.49349440559442</v>
      </c>
      <c r="AQ353">
        <v>-1.014323899157061E-06</v>
      </c>
      <c r="AR353">
        <v>91.88205700752289</v>
      </c>
      <c r="AS353">
        <v>0</v>
      </c>
      <c r="AT353">
        <v>0</v>
      </c>
      <c r="AU353">
        <f>IF(AS353*$H$15&gt;=AW353,1.0,(AW353/(AW353-AS353*$H$15)))</f>
        <v>0</v>
      </c>
      <c r="AV353">
        <f>(AU353-1)*100</f>
        <v>0</v>
      </c>
      <c r="AW353">
        <f>MAX(0,($B$15+$C$15*BV353)/(1+$D$15*BV353)*BO353/(BQ353+273)*$E$15)</f>
        <v>0</v>
      </c>
      <c r="AX353">
        <f>$B$13*BW353+$C$13*BX353+$F$13*CI353*(1-CL353)</f>
        <v>0</v>
      </c>
      <c r="AY353">
        <f>AX353*AZ353</f>
        <v>0</v>
      </c>
      <c r="AZ353">
        <f>($B$13*$D$11+$C$13*$D$11+$F$13*((CV353+CN353)/MAX(CV353+CN353+CW353, 0.1)*$I$11+CW353/MAX(CV353+CN353+CW353, 0.1)*$J$11))/($B$13+$C$13+$F$13)</f>
        <v>0</v>
      </c>
      <c r="BA353">
        <f>($B$13*$K$11+$C$13*$K$11+$F$13*((CV353+CN353)/MAX(CV353+CN353+CW353, 0.1)*$P$11+CW353/MAX(CV353+CN353+CW353, 0.1)*$Q$11))/($B$13+$C$13+$F$13)</f>
        <v>0</v>
      </c>
      <c r="BB353">
        <v>6</v>
      </c>
      <c r="BC353">
        <v>0.5</v>
      </c>
      <c r="BD353" t="s">
        <v>358</v>
      </c>
      <c r="BE353">
        <v>2</v>
      </c>
      <c r="BF353" t="b">
        <v>1</v>
      </c>
      <c r="BG353">
        <v>1774683129.7</v>
      </c>
      <c r="BH353">
        <v>419.5892</v>
      </c>
      <c r="BI353">
        <v>419.9917</v>
      </c>
      <c r="BJ353">
        <v>21.49394</v>
      </c>
      <c r="BK353">
        <v>21.515</v>
      </c>
      <c r="BL353">
        <v>419.9506</v>
      </c>
      <c r="BM353">
        <v>21.19684</v>
      </c>
      <c r="BN353">
        <v>499.9936</v>
      </c>
      <c r="BO353">
        <v>101.0281</v>
      </c>
      <c r="BP353">
        <v>0.09984217000000001</v>
      </c>
      <c r="BQ353">
        <v>26.10698</v>
      </c>
      <c r="BR353">
        <v>26.37701</v>
      </c>
      <c r="BS353">
        <v>999.9</v>
      </c>
      <c r="BT353">
        <v>0</v>
      </c>
      <c r="BU353">
        <v>0</v>
      </c>
      <c r="BV353">
        <v>10022.12</v>
      </c>
      <c r="BW353">
        <v>0</v>
      </c>
      <c r="BX353">
        <v>0.3833920000000001</v>
      </c>
      <c r="BY353">
        <v>-0.4024565</v>
      </c>
      <c r="BZ353">
        <v>428.8059999999999</v>
      </c>
      <c r="CA353">
        <v>429.2264</v>
      </c>
      <c r="CB353">
        <v>-0.02106287</v>
      </c>
      <c r="CC353">
        <v>419.9917</v>
      </c>
      <c r="CD353">
        <v>21.515</v>
      </c>
      <c r="CE353">
        <v>2.171492</v>
      </c>
      <c r="CF353">
        <v>2.17362</v>
      </c>
      <c r="CG353">
        <v>18.75353</v>
      </c>
      <c r="CH353">
        <v>18.7692</v>
      </c>
      <c r="CI353">
        <v>499.9955</v>
      </c>
      <c r="CJ353">
        <v>0</v>
      </c>
      <c r="CK353">
        <v>1</v>
      </c>
      <c r="CL353">
        <v>0</v>
      </c>
      <c r="CM353">
        <v>1.56743</v>
      </c>
      <c r="CN353">
        <v>0</v>
      </c>
      <c r="CO353">
        <v>27.4604</v>
      </c>
      <c r="CP353">
        <v>2557.809</v>
      </c>
      <c r="CQ353">
        <v>36.625</v>
      </c>
      <c r="CR353">
        <v>41.062</v>
      </c>
      <c r="CS353">
        <v>38.64360000000001</v>
      </c>
      <c r="CT353">
        <v>40.19349999999999</v>
      </c>
      <c r="CU353">
        <v>37.5</v>
      </c>
      <c r="CV353">
        <v>0</v>
      </c>
      <c r="CW353">
        <v>499.9929999999999</v>
      </c>
      <c r="CX353">
        <v>0</v>
      </c>
      <c r="CY353">
        <v>1774683131</v>
      </c>
      <c r="CZ353">
        <v>0</v>
      </c>
      <c r="DA353">
        <v>1774666326.5</v>
      </c>
      <c r="DB353" t="s">
        <v>359</v>
      </c>
      <c r="DC353">
        <v>1774666322</v>
      </c>
      <c r="DD353">
        <v>1774666326.5</v>
      </c>
      <c r="DE353">
        <v>2</v>
      </c>
      <c r="DF353">
        <v>0.343</v>
      </c>
      <c r="DG353">
        <v>-0.026</v>
      </c>
      <c r="DH353">
        <v>-0.36</v>
      </c>
      <c r="DI353">
        <v>0.298</v>
      </c>
      <c r="DJ353">
        <v>420</v>
      </c>
      <c r="DK353">
        <v>22</v>
      </c>
      <c r="DL353">
        <v>0.17</v>
      </c>
      <c r="DM353">
        <v>0.02</v>
      </c>
      <c r="DN353">
        <v>-0.3831101707317073</v>
      </c>
      <c r="DO353">
        <v>-0.1118163135888495</v>
      </c>
      <c r="DP353">
        <v>0.04485249036069477</v>
      </c>
      <c r="DQ353">
        <v>0</v>
      </c>
      <c r="DR353">
        <v>-0.02010378292682927</v>
      </c>
      <c r="DS353">
        <v>-0.01259465853658544</v>
      </c>
      <c r="DT353">
        <v>0.001924179898655901</v>
      </c>
      <c r="DU353">
        <v>1</v>
      </c>
      <c r="DV353">
        <v>1</v>
      </c>
      <c r="DW353">
        <v>2</v>
      </c>
      <c r="DX353" t="s">
        <v>367</v>
      </c>
      <c r="DY353">
        <v>3.13052</v>
      </c>
      <c r="DZ353">
        <v>2.80664</v>
      </c>
      <c r="EA353">
        <v>0.0997461</v>
      </c>
      <c r="EB353">
        <v>0.0994675</v>
      </c>
      <c r="EC353">
        <v>0.105819</v>
      </c>
      <c r="ED353">
        <v>0.105584</v>
      </c>
      <c r="EE353">
        <v>21146.9</v>
      </c>
      <c r="EF353">
        <v>27416.7</v>
      </c>
      <c r="EG353">
        <v>26444.7</v>
      </c>
      <c r="EH353">
        <v>32997.8</v>
      </c>
      <c r="EI353">
        <v>34927.6</v>
      </c>
      <c r="EJ353">
        <v>40308</v>
      </c>
      <c r="EK353">
        <v>41092.2</v>
      </c>
      <c r="EL353">
        <v>46057</v>
      </c>
      <c r="EM353">
        <v>2.03485</v>
      </c>
      <c r="EN353">
        <v>1.9996</v>
      </c>
      <c r="EO353">
        <v>0.07856639999999999</v>
      </c>
      <c r="EP353">
        <v>0</v>
      </c>
      <c r="EQ353">
        <v>25.0856</v>
      </c>
      <c r="ER353">
        <v>999.9</v>
      </c>
      <c r="ES353">
        <v>67.40000000000001</v>
      </c>
      <c r="ET353">
        <v>27.4</v>
      </c>
      <c r="EU353">
        <v>24.4444</v>
      </c>
      <c r="EV353">
        <v>60.8108</v>
      </c>
      <c r="EW353">
        <v>31.5264</v>
      </c>
      <c r="EX353">
        <v>1</v>
      </c>
      <c r="EY353">
        <v>0.294748</v>
      </c>
      <c r="EZ353">
        <v>0.291364</v>
      </c>
      <c r="FA353">
        <v>20.2877</v>
      </c>
      <c r="FB353">
        <v>5.19168</v>
      </c>
      <c r="FC353">
        <v>11.9441</v>
      </c>
      <c r="FD353">
        <v>4.95575</v>
      </c>
      <c r="FE353">
        <v>3.285</v>
      </c>
      <c r="FF353">
        <v>9999</v>
      </c>
      <c r="FG353">
        <v>9999</v>
      </c>
      <c r="FH353">
        <v>9999</v>
      </c>
      <c r="FI353">
        <v>999.9</v>
      </c>
      <c r="FJ353">
        <v>1.86127</v>
      </c>
      <c r="FK353">
        <v>1.86264</v>
      </c>
      <c r="FL353">
        <v>1.86005</v>
      </c>
      <c r="FM353">
        <v>1.85837</v>
      </c>
      <c r="FN353">
        <v>1.86218</v>
      </c>
      <c r="FO353">
        <v>1.85893</v>
      </c>
      <c r="FP353">
        <v>1.85791</v>
      </c>
      <c r="FQ353">
        <v>1.86081</v>
      </c>
      <c r="FR353">
        <v>0</v>
      </c>
      <c r="FS353">
        <v>0</v>
      </c>
      <c r="FT353">
        <v>0</v>
      </c>
      <c r="FU353">
        <v>4.5</v>
      </c>
      <c r="FV353" t="s">
        <v>361</v>
      </c>
      <c r="FW353" t="s">
        <v>362</v>
      </c>
      <c r="FX353" t="s">
        <v>363</v>
      </c>
      <c r="FY353" t="s">
        <v>364</v>
      </c>
      <c r="FZ353" t="s">
        <v>364</v>
      </c>
      <c r="GA353" t="s">
        <v>363</v>
      </c>
      <c r="GB353">
        <v>0</v>
      </c>
      <c r="GC353">
        <v>100</v>
      </c>
      <c r="GD353">
        <v>100</v>
      </c>
      <c r="GE353">
        <v>-0.362</v>
      </c>
      <c r="GF353">
        <v>0.2971</v>
      </c>
      <c r="GG353">
        <v>-1.589593225013521</v>
      </c>
      <c r="GH353">
        <v>0.00192992804097616</v>
      </c>
      <c r="GI353">
        <v>3.244687122451424E-06</v>
      </c>
      <c r="GJ353">
        <v>-2.087531120305573E-09</v>
      </c>
      <c r="GK353">
        <v>0.05776174702018427</v>
      </c>
      <c r="GL353">
        <v>0.005089068596103195</v>
      </c>
      <c r="GM353">
        <v>0.0003257216593697226</v>
      </c>
      <c r="GN353">
        <v>-1.562898368296355E-06</v>
      </c>
      <c r="GO353">
        <v>0</v>
      </c>
      <c r="GP353">
        <v>1257</v>
      </c>
      <c r="GQ353">
        <v>1</v>
      </c>
      <c r="GR353">
        <v>31</v>
      </c>
      <c r="GS353">
        <v>280.2</v>
      </c>
      <c r="GT353">
        <v>280.1</v>
      </c>
      <c r="GU353">
        <v>1.07788</v>
      </c>
      <c r="GV353">
        <v>2.39624</v>
      </c>
      <c r="GW353">
        <v>1.44775</v>
      </c>
      <c r="GX353">
        <v>2.20215</v>
      </c>
      <c r="GY353">
        <v>1.44653</v>
      </c>
      <c r="GZ353">
        <v>2.30347</v>
      </c>
      <c r="HA353">
        <v>33.2216</v>
      </c>
      <c r="HB353">
        <v>14.6486</v>
      </c>
      <c r="HC353">
        <v>18</v>
      </c>
      <c r="HD353">
        <v>532.147</v>
      </c>
      <c r="HE353">
        <v>522.809</v>
      </c>
      <c r="HF353">
        <v>24.9999</v>
      </c>
      <c r="HG353">
        <v>30.7573</v>
      </c>
      <c r="HH353">
        <v>30.0001</v>
      </c>
      <c r="HI353">
        <v>31.1268</v>
      </c>
      <c r="HJ353">
        <v>31.1359</v>
      </c>
      <c r="HK353">
        <v>21.5564</v>
      </c>
      <c r="HL353">
        <v>20.3331</v>
      </c>
      <c r="HM353">
        <v>100</v>
      </c>
      <c r="HN353">
        <v>25</v>
      </c>
      <c r="HO353">
        <v>420</v>
      </c>
      <c r="HP353">
        <v>21.5</v>
      </c>
      <c r="HQ353">
        <v>103.134</v>
      </c>
      <c r="HR353">
        <v>102.014</v>
      </c>
    </row>
    <row r="354" spans="1:226">
      <c r="A354">
        <v>336</v>
      </c>
      <c r="B354">
        <v>1774683136.6</v>
      </c>
      <c r="C354">
        <v>1390.599999904633</v>
      </c>
      <c r="D354" t="s">
        <v>1034</v>
      </c>
      <c r="E354" t="s">
        <v>1035</v>
      </c>
      <c r="F354">
        <v>5</v>
      </c>
      <c r="I354">
        <v>1774683133.7</v>
      </c>
      <c r="J354">
        <f>(K354)/1000</f>
        <v>0</v>
      </c>
      <c r="K354">
        <f>IF(BF354, AN354, AH354)</f>
        <v>0</v>
      </c>
      <c r="L354">
        <f>IF(BF354, AI354, AG354)</f>
        <v>0</v>
      </c>
      <c r="M354">
        <f>BH354 - IF(AU354&gt;1, L354*BB354*100.0/(AW354), 0)</f>
        <v>0</v>
      </c>
      <c r="N354">
        <f>((T354-J354/2)*M354-L354)/(T354+J354/2)</f>
        <v>0</v>
      </c>
      <c r="O354">
        <f>N354*(BO354+BP354)/1000.0</f>
        <v>0</v>
      </c>
      <c r="P354">
        <f>(BH354 - IF(AU354&gt;1, L354*BB354*100.0/(AW354), 0))*(BO354+BP354)/1000.0</f>
        <v>0</v>
      </c>
      <c r="Q354">
        <f>2.0/((1/S354-1/R354)+SIGN(S354)*SQRT((1/S354-1/R354)*(1/S354-1/R354) + 4*BC354/((BC354+1)*(BC354+1))*(2*1/S354*1/R354-1/R354*1/R354)))</f>
        <v>0</v>
      </c>
      <c r="R354">
        <f>IF(LEFT(BD354,1)&lt;&gt;"0",IF(LEFT(BD354,1)="1",3.0,BE354),$D$5+$E$5*(BV354*BO354/($K$5*1000))+$F$5*(BV354*BO354/($K$5*1000))*MAX(MIN(BB354,$J$5),$I$5)*MAX(MIN(BB354,$J$5),$I$5)+$G$5*MAX(MIN(BB354,$J$5),$I$5)*(BV354*BO354/($K$5*1000))+$H$5*(BV354*BO354/($K$5*1000))*(BV354*BO354/($K$5*1000)))</f>
        <v>0</v>
      </c>
      <c r="S354">
        <f>J354*(1000-(1000*0.61365*exp(17.502*W354/(240.97+W354))/(BO354+BP354)+BJ354)/2)/(1000*0.61365*exp(17.502*W354/(240.97+W354))/(BO354+BP354)-BJ354)</f>
        <v>0</v>
      </c>
      <c r="T354">
        <f>1/((BC354+1)/(Q354/1.6)+1/(R354/1.37)) + BC354/((BC354+1)/(Q354/1.6) + BC354/(R354/1.37))</f>
        <v>0</v>
      </c>
      <c r="U354">
        <f>(AX354*BA354)</f>
        <v>0</v>
      </c>
      <c r="V354">
        <f>(BQ354+(U354+2*0.95*5.67E-8*(((BQ354+$B$9)+273)^4-(BQ354+273)^4)-44100*J354)/(1.84*29.3*R354+8*0.95*5.67E-8*(BQ354+273)^3))</f>
        <v>0</v>
      </c>
      <c r="W354">
        <f>($C$9*BR354+$D$9*BS354+$E$9*V354)</f>
        <v>0</v>
      </c>
      <c r="X354">
        <f>0.61365*exp(17.502*W354/(240.97+W354))</f>
        <v>0</v>
      </c>
      <c r="Y354">
        <f>(Z354/AA354*100)</f>
        <v>0</v>
      </c>
      <c r="Z354">
        <f>BJ354*(BO354+BP354)/1000</f>
        <v>0</v>
      </c>
      <c r="AA354">
        <f>0.61365*exp(17.502*BQ354/(240.97+BQ354))</f>
        <v>0</v>
      </c>
      <c r="AB354">
        <f>(X354-BJ354*(BO354+BP354)/1000)</f>
        <v>0</v>
      </c>
      <c r="AC354">
        <f>(-J354*44100)</f>
        <v>0</v>
      </c>
      <c r="AD354">
        <f>2*29.3*R354*0.92*(BQ354-W354)</f>
        <v>0</v>
      </c>
      <c r="AE354">
        <f>2*0.95*5.67E-8*(((BQ354+$B$9)+273)^4-(W354+273)^4)</f>
        <v>0</v>
      </c>
      <c r="AF354">
        <f>U354+AE354+AC354+AD354</f>
        <v>0</v>
      </c>
      <c r="AG354">
        <f>BN354*AU354*(BI354-BH354*(1000-AU354*BK354)/(1000-AU354*BJ354))/(100*BB354)</f>
        <v>0</v>
      </c>
      <c r="AH354">
        <f>1000*BN354*AU354*(BJ354-BK354)/(100*BB354*(1000-AU354*BJ354))</f>
        <v>0</v>
      </c>
      <c r="AI354">
        <f>(AJ354 - AK354 - BO354*1E3/(8.314*(BQ354+273.15)) * AM354/BN354 * AL354) * BN354/(100*BB354) * (1000 - BK354)/1000</f>
        <v>0</v>
      </c>
      <c r="AJ354">
        <v>429.2204615113577</v>
      </c>
      <c r="AK354">
        <v>428.8306969696966</v>
      </c>
      <c r="AL354">
        <v>7.5722830404864E-06</v>
      </c>
      <c r="AM354">
        <v>61.35787655002243</v>
      </c>
      <c r="AN354">
        <f>(AP354 - AO354 + BO354*1E3/(8.314*(BQ354+273.15)) * AR354/BN354 * AQ354) * BN354/(100*BB354) * 1000/(1000 - AP354)</f>
        <v>0</v>
      </c>
      <c r="AO354">
        <v>21.51528250294424</v>
      </c>
      <c r="AP354">
        <v>21.49583426573428</v>
      </c>
      <c r="AQ354">
        <v>-8.282055528714759E-08</v>
      </c>
      <c r="AR354">
        <v>91.88205700752289</v>
      </c>
      <c r="AS354">
        <v>0</v>
      </c>
      <c r="AT354">
        <v>0</v>
      </c>
      <c r="AU354">
        <f>IF(AS354*$H$15&gt;=AW354,1.0,(AW354/(AW354-AS354*$H$15)))</f>
        <v>0</v>
      </c>
      <c r="AV354">
        <f>(AU354-1)*100</f>
        <v>0</v>
      </c>
      <c r="AW354">
        <f>MAX(0,($B$15+$C$15*BV354)/(1+$D$15*BV354)*BO354/(BQ354+273)*$E$15)</f>
        <v>0</v>
      </c>
      <c r="AX354">
        <f>$B$13*BW354+$C$13*BX354+$F$13*CI354*(1-CL354)</f>
        <v>0</v>
      </c>
      <c r="AY354">
        <f>AX354*AZ354</f>
        <v>0</v>
      </c>
      <c r="AZ354">
        <f>($B$13*$D$11+$C$13*$D$11+$F$13*((CV354+CN354)/MAX(CV354+CN354+CW354, 0.1)*$I$11+CW354/MAX(CV354+CN354+CW354, 0.1)*$J$11))/($B$13+$C$13+$F$13)</f>
        <v>0</v>
      </c>
      <c r="BA354">
        <f>($B$13*$K$11+$C$13*$K$11+$F$13*((CV354+CN354)/MAX(CV354+CN354+CW354, 0.1)*$P$11+CW354/MAX(CV354+CN354+CW354, 0.1)*$Q$11))/($B$13+$C$13+$F$13)</f>
        <v>0</v>
      </c>
      <c r="BB354">
        <v>6</v>
      </c>
      <c r="BC354">
        <v>0.5</v>
      </c>
      <c r="BD354" t="s">
        <v>358</v>
      </c>
      <c r="BE354">
        <v>2</v>
      </c>
      <c r="BF354" t="b">
        <v>1</v>
      </c>
      <c r="BG354">
        <v>1774683133.7</v>
      </c>
      <c r="BH354">
        <v>419.6013</v>
      </c>
      <c r="BI354">
        <v>419.9903</v>
      </c>
      <c r="BJ354">
        <v>21.49423</v>
      </c>
      <c r="BK354">
        <v>21.51559</v>
      </c>
      <c r="BL354">
        <v>419.963</v>
      </c>
      <c r="BM354">
        <v>21.19712</v>
      </c>
      <c r="BN354">
        <v>500.038</v>
      </c>
      <c r="BO354">
        <v>101.0283</v>
      </c>
      <c r="BP354">
        <v>0.10002752</v>
      </c>
      <c r="BQ354">
        <v>26.10592</v>
      </c>
      <c r="BR354">
        <v>26.37366</v>
      </c>
      <c r="BS354">
        <v>999.9</v>
      </c>
      <c r="BT354">
        <v>0</v>
      </c>
      <c r="BU354">
        <v>0</v>
      </c>
      <c r="BV354">
        <v>10014.5</v>
      </c>
      <c r="BW354">
        <v>0</v>
      </c>
      <c r="BX354">
        <v>0.3833920000000001</v>
      </c>
      <c r="BY354">
        <v>-0.38873</v>
      </c>
      <c r="BZ354">
        <v>428.8187</v>
      </c>
      <c r="CA354">
        <v>429.2252999999999</v>
      </c>
      <c r="CB354">
        <v>-0.02135068</v>
      </c>
      <c r="CC354">
        <v>419.9903</v>
      </c>
      <c r="CD354">
        <v>21.51559</v>
      </c>
      <c r="CE354">
        <v>2.171526</v>
      </c>
      <c r="CF354">
        <v>2.173681</v>
      </c>
      <c r="CG354">
        <v>18.75377</v>
      </c>
      <c r="CH354">
        <v>18.76965</v>
      </c>
      <c r="CI354">
        <v>499.9985</v>
      </c>
      <c r="CJ354">
        <v>0</v>
      </c>
      <c r="CK354">
        <v>1</v>
      </c>
      <c r="CL354">
        <v>0</v>
      </c>
      <c r="CM354">
        <v>1.66185</v>
      </c>
      <c r="CN354">
        <v>0</v>
      </c>
      <c r="CO354">
        <v>27.31161</v>
      </c>
      <c r="CP354">
        <v>2557.826</v>
      </c>
      <c r="CQ354">
        <v>36.625</v>
      </c>
      <c r="CR354">
        <v>41.1061</v>
      </c>
      <c r="CS354">
        <v>38.687</v>
      </c>
      <c r="CT354">
        <v>40.26860000000001</v>
      </c>
      <c r="CU354">
        <v>37.531</v>
      </c>
      <c r="CV354">
        <v>0</v>
      </c>
      <c r="CW354">
        <v>499.997</v>
      </c>
      <c r="CX354">
        <v>0</v>
      </c>
      <c r="CY354">
        <v>1774683135.2</v>
      </c>
      <c r="CZ354">
        <v>0</v>
      </c>
      <c r="DA354">
        <v>1774666326.5</v>
      </c>
      <c r="DB354" t="s">
        <v>359</v>
      </c>
      <c r="DC354">
        <v>1774666322</v>
      </c>
      <c r="DD354">
        <v>1774666326.5</v>
      </c>
      <c r="DE354">
        <v>2</v>
      </c>
      <c r="DF354">
        <v>0.343</v>
      </c>
      <c r="DG354">
        <v>-0.026</v>
      </c>
      <c r="DH354">
        <v>-0.36</v>
      </c>
      <c r="DI354">
        <v>0.298</v>
      </c>
      <c r="DJ354">
        <v>420</v>
      </c>
      <c r="DK354">
        <v>22</v>
      </c>
      <c r="DL354">
        <v>0.17</v>
      </c>
      <c r="DM354">
        <v>0.02</v>
      </c>
      <c r="DN354">
        <v>-0.389611775</v>
      </c>
      <c r="DO354">
        <v>0.002393549718575378</v>
      </c>
      <c r="DP354">
        <v>0.03558005100508394</v>
      </c>
      <c r="DQ354">
        <v>1</v>
      </c>
      <c r="DR354">
        <v>-0.021007685</v>
      </c>
      <c r="DS354">
        <v>-0.003108094559099374</v>
      </c>
      <c r="DT354">
        <v>0.001066042552047056</v>
      </c>
      <c r="DU354">
        <v>1</v>
      </c>
      <c r="DV354">
        <v>2</v>
      </c>
      <c r="DW354">
        <v>2</v>
      </c>
      <c r="DX354" t="s">
        <v>360</v>
      </c>
      <c r="DY354">
        <v>3.13044</v>
      </c>
      <c r="DZ354">
        <v>2.80654</v>
      </c>
      <c r="EA354">
        <v>0.09974810000000001</v>
      </c>
      <c r="EB354">
        <v>0.0994575</v>
      </c>
      <c r="EC354">
        <v>0.105828</v>
      </c>
      <c r="ED354">
        <v>0.105586</v>
      </c>
      <c r="EE354">
        <v>21146.8</v>
      </c>
      <c r="EF354">
        <v>27416.9</v>
      </c>
      <c r="EG354">
        <v>26444.7</v>
      </c>
      <c r="EH354">
        <v>32997.7</v>
      </c>
      <c r="EI354">
        <v>34927.2</v>
      </c>
      <c r="EJ354">
        <v>40308.1</v>
      </c>
      <c r="EK354">
        <v>41092.1</v>
      </c>
      <c r="EL354">
        <v>46057.2</v>
      </c>
      <c r="EM354">
        <v>2.03478</v>
      </c>
      <c r="EN354">
        <v>1.99968</v>
      </c>
      <c r="EO354">
        <v>0.078842</v>
      </c>
      <c r="EP354">
        <v>0</v>
      </c>
      <c r="EQ354">
        <v>25.0822</v>
      </c>
      <c r="ER354">
        <v>999.9</v>
      </c>
      <c r="ES354">
        <v>67.40000000000001</v>
      </c>
      <c r="ET354">
        <v>27.4</v>
      </c>
      <c r="EU354">
        <v>24.4436</v>
      </c>
      <c r="EV354">
        <v>60.9208</v>
      </c>
      <c r="EW354">
        <v>31.6066</v>
      </c>
      <c r="EX354">
        <v>1</v>
      </c>
      <c r="EY354">
        <v>0.294992</v>
      </c>
      <c r="EZ354">
        <v>0.291092</v>
      </c>
      <c r="FA354">
        <v>20.2877</v>
      </c>
      <c r="FB354">
        <v>5.19183</v>
      </c>
      <c r="FC354">
        <v>11.9441</v>
      </c>
      <c r="FD354">
        <v>4.9558</v>
      </c>
      <c r="FE354">
        <v>3.285</v>
      </c>
      <c r="FF354">
        <v>9999</v>
      </c>
      <c r="FG354">
        <v>9999</v>
      </c>
      <c r="FH354">
        <v>9999</v>
      </c>
      <c r="FI354">
        <v>999.9</v>
      </c>
      <c r="FJ354">
        <v>1.86127</v>
      </c>
      <c r="FK354">
        <v>1.86264</v>
      </c>
      <c r="FL354">
        <v>1.86005</v>
      </c>
      <c r="FM354">
        <v>1.85837</v>
      </c>
      <c r="FN354">
        <v>1.86218</v>
      </c>
      <c r="FO354">
        <v>1.85893</v>
      </c>
      <c r="FP354">
        <v>1.85791</v>
      </c>
      <c r="FQ354">
        <v>1.86081</v>
      </c>
      <c r="FR354">
        <v>0</v>
      </c>
      <c r="FS354">
        <v>0</v>
      </c>
      <c r="FT354">
        <v>0</v>
      </c>
      <c r="FU354">
        <v>4.5</v>
      </c>
      <c r="FV354" t="s">
        <v>361</v>
      </c>
      <c r="FW354" t="s">
        <v>362</v>
      </c>
      <c r="FX354" t="s">
        <v>363</v>
      </c>
      <c r="FY354" t="s">
        <v>364</v>
      </c>
      <c r="FZ354" t="s">
        <v>364</v>
      </c>
      <c r="GA354" t="s">
        <v>363</v>
      </c>
      <c r="GB354">
        <v>0</v>
      </c>
      <c r="GC354">
        <v>100</v>
      </c>
      <c r="GD354">
        <v>100</v>
      </c>
      <c r="GE354">
        <v>-0.362</v>
      </c>
      <c r="GF354">
        <v>0.2971</v>
      </c>
      <c r="GG354">
        <v>-1.589593225013521</v>
      </c>
      <c r="GH354">
        <v>0.00192992804097616</v>
      </c>
      <c r="GI354">
        <v>3.244687122451424E-06</v>
      </c>
      <c r="GJ354">
        <v>-2.087531120305573E-09</v>
      </c>
      <c r="GK354">
        <v>0.05776174702018427</v>
      </c>
      <c r="GL354">
        <v>0.005089068596103195</v>
      </c>
      <c r="GM354">
        <v>0.0003257216593697226</v>
      </c>
      <c r="GN354">
        <v>-1.562898368296355E-06</v>
      </c>
      <c r="GO354">
        <v>0</v>
      </c>
      <c r="GP354">
        <v>1257</v>
      </c>
      <c r="GQ354">
        <v>1</v>
      </c>
      <c r="GR354">
        <v>31</v>
      </c>
      <c r="GS354">
        <v>280.2</v>
      </c>
      <c r="GT354">
        <v>280.2</v>
      </c>
      <c r="GU354">
        <v>1.07788</v>
      </c>
      <c r="GV354">
        <v>2.39258</v>
      </c>
      <c r="GW354">
        <v>1.44775</v>
      </c>
      <c r="GX354">
        <v>2.20337</v>
      </c>
      <c r="GY354">
        <v>1.44653</v>
      </c>
      <c r="GZ354">
        <v>2.33643</v>
      </c>
      <c r="HA354">
        <v>33.2216</v>
      </c>
      <c r="HB354">
        <v>14.6486</v>
      </c>
      <c r="HC354">
        <v>18</v>
      </c>
      <c r="HD354">
        <v>532.1</v>
      </c>
      <c r="HE354">
        <v>522.86</v>
      </c>
      <c r="HF354">
        <v>24.9999</v>
      </c>
      <c r="HG354">
        <v>30.7573</v>
      </c>
      <c r="HH354">
        <v>30.0001</v>
      </c>
      <c r="HI354">
        <v>31.1268</v>
      </c>
      <c r="HJ354">
        <v>31.1359</v>
      </c>
      <c r="HK354">
        <v>21.5575</v>
      </c>
      <c r="HL354">
        <v>20.3331</v>
      </c>
      <c r="HM354">
        <v>100</v>
      </c>
      <c r="HN354">
        <v>25</v>
      </c>
      <c r="HO354">
        <v>420</v>
      </c>
      <c r="HP354">
        <v>21.5</v>
      </c>
      <c r="HQ354">
        <v>103.134</v>
      </c>
      <c r="HR354">
        <v>102.014</v>
      </c>
    </row>
    <row r="355" spans="1:226">
      <c r="A355">
        <v>337</v>
      </c>
      <c r="B355">
        <v>1774683140.6</v>
      </c>
      <c r="C355">
        <v>1394.599999904633</v>
      </c>
      <c r="D355" t="s">
        <v>1036</v>
      </c>
      <c r="E355" t="s">
        <v>1037</v>
      </c>
      <c r="F355">
        <v>5</v>
      </c>
      <c r="I355">
        <v>1774683137.7</v>
      </c>
      <c r="J355">
        <f>(K355)/1000</f>
        <v>0</v>
      </c>
      <c r="K355">
        <f>IF(BF355, AN355, AH355)</f>
        <v>0</v>
      </c>
      <c r="L355">
        <f>IF(BF355, AI355, AG355)</f>
        <v>0</v>
      </c>
      <c r="M355">
        <f>BH355 - IF(AU355&gt;1, L355*BB355*100.0/(AW355), 0)</f>
        <v>0</v>
      </c>
      <c r="N355">
        <f>((T355-J355/2)*M355-L355)/(T355+J355/2)</f>
        <v>0</v>
      </c>
      <c r="O355">
        <f>N355*(BO355+BP355)/1000.0</f>
        <v>0</v>
      </c>
      <c r="P355">
        <f>(BH355 - IF(AU355&gt;1, L355*BB355*100.0/(AW355), 0))*(BO355+BP355)/1000.0</f>
        <v>0</v>
      </c>
      <c r="Q355">
        <f>2.0/((1/S355-1/R355)+SIGN(S355)*SQRT((1/S355-1/R355)*(1/S355-1/R355) + 4*BC355/((BC355+1)*(BC355+1))*(2*1/S355*1/R355-1/R355*1/R355)))</f>
        <v>0</v>
      </c>
      <c r="R355">
        <f>IF(LEFT(BD355,1)&lt;&gt;"0",IF(LEFT(BD355,1)="1",3.0,BE355),$D$5+$E$5*(BV355*BO355/($K$5*1000))+$F$5*(BV355*BO355/($K$5*1000))*MAX(MIN(BB355,$J$5),$I$5)*MAX(MIN(BB355,$J$5),$I$5)+$G$5*MAX(MIN(BB355,$J$5),$I$5)*(BV355*BO355/($K$5*1000))+$H$5*(BV355*BO355/($K$5*1000))*(BV355*BO355/($K$5*1000)))</f>
        <v>0</v>
      </c>
      <c r="S355">
        <f>J355*(1000-(1000*0.61365*exp(17.502*W355/(240.97+W355))/(BO355+BP355)+BJ355)/2)/(1000*0.61365*exp(17.502*W355/(240.97+W355))/(BO355+BP355)-BJ355)</f>
        <v>0</v>
      </c>
      <c r="T355">
        <f>1/((BC355+1)/(Q355/1.6)+1/(R355/1.37)) + BC355/((BC355+1)/(Q355/1.6) + BC355/(R355/1.37))</f>
        <v>0</v>
      </c>
      <c r="U355">
        <f>(AX355*BA355)</f>
        <v>0</v>
      </c>
      <c r="V355">
        <f>(BQ355+(U355+2*0.95*5.67E-8*(((BQ355+$B$9)+273)^4-(BQ355+273)^4)-44100*J355)/(1.84*29.3*R355+8*0.95*5.67E-8*(BQ355+273)^3))</f>
        <v>0</v>
      </c>
      <c r="W355">
        <f>($C$9*BR355+$D$9*BS355+$E$9*V355)</f>
        <v>0</v>
      </c>
      <c r="X355">
        <f>0.61365*exp(17.502*W355/(240.97+W355))</f>
        <v>0</v>
      </c>
      <c r="Y355">
        <f>(Z355/AA355*100)</f>
        <v>0</v>
      </c>
      <c r="Z355">
        <f>BJ355*(BO355+BP355)/1000</f>
        <v>0</v>
      </c>
      <c r="AA355">
        <f>0.61365*exp(17.502*BQ355/(240.97+BQ355))</f>
        <v>0</v>
      </c>
      <c r="AB355">
        <f>(X355-BJ355*(BO355+BP355)/1000)</f>
        <v>0</v>
      </c>
      <c r="AC355">
        <f>(-J355*44100)</f>
        <v>0</v>
      </c>
      <c r="AD355">
        <f>2*29.3*R355*0.92*(BQ355-W355)</f>
        <v>0</v>
      </c>
      <c r="AE355">
        <f>2*0.95*5.67E-8*(((BQ355+$B$9)+273)^4-(W355+273)^4)</f>
        <v>0</v>
      </c>
      <c r="AF355">
        <f>U355+AE355+AC355+AD355</f>
        <v>0</v>
      </c>
      <c r="AG355">
        <f>BN355*AU355*(BI355-BH355*(1000-AU355*BK355)/(1000-AU355*BJ355))/(100*BB355)</f>
        <v>0</v>
      </c>
      <c r="AH355">
        <f>1000*BN355*AU355*(BJ355-BK355)/(100*BB355*(1000-AU355*BJ355))</f>
        <v>0</v>
      </c>
      <c r="AI355">
        <f>(AJ355 - AK355 - BO355*1E3/(8.314*(BQ355+273.15)) * AM355/BN355 * AL355) * BN355/(100*BB355) * (1000 - BK355)/1000</f>
        <v>0</v>
      </c>
      <c r="AJ355">
        <v>429.2192833358347</v>
      </c>
      <c r="AK355">
        <v>428.8099272727273</v>
      </c>
      <c r="AL355">
        <v>-7.831656718901697E-06</v>
      </c>
      <c r="AM355">
        <v>61.35787655002243</v>
      </c>
      <c r="AN355">
        <f>(AP355 - AO355 + BO355*1E3/(8.314*(BQ355+273.15)) * AR355/BN355 * AQ355) * BN355/(100*BB355) * 1000/(1000 - AP355)</f>
        <v>0</v>
      </c>
      <c r="AO355">
        <v>21.51633743178924</v>
      </c>
      <c r="AP355">
        <v>21.49400069930071</v>
      </c>
      <c r="AQ355">
        <v>9.371986110261026E-07</v>
      </c>
      <c r="AR355">
        <v>91.88205700752289</v>
      </c>
      <c r="AS355">
        <v>0</v>
      </c>
      <c r="AT355">
        <v>0</v>
      </c>
      <c r="AU355">
        <f>IF(AS355*$H$15&gt;=AW355,1.0,(AW355/(AW355-AS355*$H$15)))</f>
        <v>0</v>
      </c>
      <c r="AV355">
        <f>(AU355-1)*100</f>
        <v>0</v>
      </c>
      <c r="AW355">
        <f>MAX(0,($B$15+$C$15*BV355)/(1+$D$15*BV355)*BO355/(BQ355+273)*$E$15)</f>
        <v>0</v>
      </c>
      <c r="AX355">
        <f>$B$13*BW355+$C$13*BX355+$F$13*CI355*(1-CL355)</f>
        <v>0</v>
      </c>
      <c r="AY355">
        <f>AX355*AZ355</f>
        <v>0</v>
      </c>
      <c r="AZ355">
        <f>($B$13*$D$11+$C$13*$D$11+$F$13*((CV355+CN355)/MAX(CV355+CN355+CW355, 0.1)*$I$11+CW355/MAX(CV355+CN355+CW355, 0.1)*$J$11))/($B$13+$C$13+$F$13)</f>
        <v>0</v>
      </c>
      <c r="BA355">
        <f>($B$13*$K$11+$C$13*$K$11+$F$13*((CV355+CN355)/MAX(CV355+CN355+CW355, 0.1)*$P$11+CW355/MAX(CV355+CN355+CW355, 0.1)*$Q$11))/($B$13+$C$13+$F$13)</f>
        <v>0</v>
      </c>
      <c r="BB355">
        <v>6</v>
      </c>
      <c r="BC355">
        <v>0.5</v>
      </c>
      <c r="BD355" t="s">
        <v>358</v>
      </c>
      <c r="BE355">
        <v>2</v>
      </c>
      <c r="BF355" t="b">
        <v>1</v>
      </c>
      <c r="BG355">
        <v>1774683137.7</v>
      </c>
      <c r="BH355">
        <v>419.6085</v>
      </c>
      <c r="BI355">
        <v>419.9904</v>
      </c>
      <c r="BJ355">
        <v>21.49525</v>
      </c>
      <c r="BK355">
        <v>21.51599</v>
      </c>
      <c r="BL355">
        <v>419.9701</v>
      </c>
      <c r="BM355">
        <v>21.19812</v>
      </c>
      <c r="BN355">
        <v>500.0273</v>
      </c>
      <c r="BO355">
        <v>101.0284</v>
      </c>
      <c r="BP355">
        <v>0.10002343</v>
      </c>
      <c r="BQ355">
        <v>26.10582</v>
      </c>
      <c r="BR355">
        <v>26.37366</v>
      </c>
      <c r="BS355">
        <v>999.9</v>
      </c>
      <c r="BT355">
        <v>0</v>
      </c>
      <c r="BU355">
        <v>0</v>
      </c>
      <c r="BV355">
        <v>10000.925</v>
      </c>
      <c r="BW355">
        <v>0</v>
      </c>
      <c r="BX355">
        <v>0.3833920000000001</v>
      </c>
      <c r="BY355">
        <v>-0.3816224</v>
      </c>
      <c r="BZ355">
        <v>428.8264</v>
      </c>
      <c r="CA355">
        <v>429.2255</v>
      </c>
      <c r="CB355">
        <v>-0.02073937</v>
      </c>
      <c r="CC355">
        <v>419.9904</v>
      </c>
      <c r="CD355">
        <v>21.51599</v>
      </c>
      <c r="CE355">
        <v>2.171627</v>
      </c>
      <c r="CF355">
        <v>2.173723</v>
      </c>
      <c r="CG355">
        <v>18.75453</v>
      </c>
      <c r="CH355">
        <v>18.76995</v>
      </c>
      <c r="CI355">
        <v>500.0038000000001</v>
      </c>
      <c r="CJ355">
        <v>0</v>
      </c>
      <c r="CK355">
        <v>1</v>
      </c>
      <c r="CL355">
        <v>0</v>
      </c>
      <c r="CM355">
        <v>1.73335</v>
      </c>
      <c r="CN355">
        <v>0</v>
      </c>
      <c r="CO355">
        <v>27.15573</v>
      </c>
      <c r="CP355">
        <v>2557.852</v>
      </c>
      <c r="CQ355">
        <v>36.66840000000001</v>
      </c>
      <c r="CR355">
        <v>41.16840000000001</v>
      </c>
      <c r="CS355">
        <v>38.7311</v>
      </c>
      <c r="CT355">
        <v>40.3309</v>
      </c>
      <c r="CU355">
        <v>37.562</v>
      </c>
      <c r="CV355">
        <v>0</v>
      </c>
      <c r="CW355">
        <v>500.003</v>
      </c>
      <c r="CX355">
        <v>0</v>
      </c>
      <c r="CY355">
        <v>1774683138.8</v>
      </c>
      <c r="CZ355">
        <v>0</v>
      </c>
      <c r="DA355">
        <v>1774666326.5</v>
      </c>
      <c r="DB355" t="s">
        <v>359</v>
      </c>
      <c r="DC355">
        <v>1774666322</v>
      </c>
      <c r="DD355">
        <v>1774666326.5</v>
      </c>
      <c r="DE355">
        <v>2</v>
      </c>
      <c r="DF355">
        <v>0.343</v>
      </c>
      <c r="DG355">
        <v>-0.026</v>
      </c>
      <c r="DH355">
        <v>-0.36</v>
      </c>
      <c r="DI355">
        <v>0.298</v>
      </c>
      <c r="DJ355">
        <v>420</v>
      </c>
      <c r="DK355">
        <v>22</v>
      </c>
      <c r="DL355">
        <v>0.17</v>
      </c>
      <c r="DM355">
        <v>0.02</v>
      </c>
      <c r="DN355">
        <v>-0.3862423902439024</v>
      </c>
      <c r="DO355">
        <v>-0.009453344947735677</v>
      </c>
      <c r="DP355">
        <v>0.03360052517800806</v>
      </c>
      <c r="DQ355">
        <v>1</v>
      </c>
      <c r="DR355">
        <v>-0.02114124634146341</v>
      </c>
      <c r="DS355">
        <v>0.003051472473867532</v>
      </c>
      <c r="DT355">
        <v>0.0009080389064667587</v>
      </c>
      <c r="DU355">
        <v>1</v>
      </c>
      <c r="DV355">
        <v>2</v>
      </c>
      <c r="DW355">
        <v>2</v>
      </c>
      <c r="DX355" t="s">
        <v>360</v>
      </c>
      <c r="DY355">
        <v>3.13043</v>
      </c>
      <c r="DZ355">
        <v>2.80638</v>
      </c>
      <c r="EA355">
        <v>0.0997499</v>
      </c>
      <c r="EB355">
        <v>0.0994694</v>
      </c>
      <c r="EC355">
        <v>0.10582</v>
      </c>
      <c r="ED355">
        <v>0.105584</v>
      </c>
      <c r="EE355">
        <v>21146.8</v>
      </c>
      <c r="EF355">
        <v>27416.8</v>
      </c>
      <c r="EG355">
        <v>26444.7</v>
      </c>
      <c r="EH355">
        <v>32997.9</v>
      </c>
      <c r="EI355">
        <v>34927.3</v>
      </c>
      <c r="EJ355">
        <v>40307.9</v>
      </c>
      <c r="EK355">
        <v>41091.9</v>
      </c>
      <c r="EL355">
        <v>46056.9</v>
      </c>
      <c r="EM355">
        <v>2.03445</v>
      </c>
      <c r="EN355">
        <v>1.99977</v>
      </c>
      <c r="EO355">
        <v>0.0791028</v>
      </c>
      <c r="EP355">
        <v>0</v>
      </c>
      <c r="EQ355">
        <v>25.079</v>
      </c>
      <c r="ER355">
        <v>999.9</v>
      </c>
      <c r="ES355">
        <v>67.40000000000001</v>
      </c>
      <c r="ET355">
        <v>27.4</v>
      </c>
      <c r="EU355">
        <v>24.4449</v>
      </c>
      <c r="EV355">
        <v>60.8808</v>
      </c>
      <c r="EW355">
        <v>31.6907</v>
      </c>
      <c r="EX355">
        <v>1</v>
      </c>
      <c r="EY355">
        <v>0.294787</v>
      </c>
      <c r="EZ355">
        <v>0.290289</v>
      </c>
      <c r="FA355">
        <v>20.2877</v>
      </c>
      <c r="FB355">
        <v>5.19183</v>
      </c>
      <c r="FC355">
        <v>11.9441</v>
      </c>
      <c r="FD355">
        <v>4.9557</v>
      </c>
      <c r="FE355">
        <v>3.285</v>
      </c>
      <c r="FF355">
        <v>9999</v>
      </c>
      <c r="FG355">
        <v>9999</v>
      </c>
      <c r="FH355">
        <v>9999</v>
      </c>
      <c r="FI355">
        <v>999.9</v>
      </c>
      <c r="FJ355">
        <v>1.86127</v>
      </c>
      <c r="FK355">
        <v>1.86264</v>
      </c>
      <c r="FL355">
        <v>1.86005</v>
      </c>
      <c r="FM355">
        <v>1.85837</v>
      </c>
      <c r="FN355">
        <v>1.86217</v>
      </c>
      <c r="FO355">
        <v>1.8589</v>
      </c>
      <c r="FP355">
        <v>1.85791</v>
      </c>
      <c r="FQ355">
        <v>1.86081</v>
      </c>
      <c r="FR355">
        <v>0</v>
      </c>
      <c r="FS355">
        <v>0</v>
      </c>
      <c r="FT355">
        <v>0</v>
      </c>
      <c r="FU355">
        <v>4.5</v>
      </c>
      <c r="FV355" t="s">
        <v>361</v>
      </c>
      <c r="FW355" t="s">
        <v>362</v>
      </c>
      <c r="FX355" t="s">
        <v>363</v>
      </c>
      <c r="FY355" t="s">
        <v>364</v>
      </c>
      <c r="FZ355" t="s">
        <v>364</v>
      </c>
      <c r="GA355" t="s">
        <v>363</v>
      </c>
      <c r="GB355">
        <v>0</v>
      </c>
      <c r="GC355">
        <v>100</v>
      </c>
      <c r="GD355">
        <v>100</v>
      </c>
      <c r="GE355">
        <v>-0.362</v>
      </c>
      <c r="GF355">
        <v>0.2971</v>
      </c>
      <c r="GG355">
        <v>-1.589593225013521</v>
      </c>
      <c r="GH355">
        <v>0.00192992804097616</v>
      </c>
      <c r="GI355">
        <v>3.244687122451424E-06</v>
      </c>
      <c r="GJ355">
        <v>-2.087531120305573E-09</v>
      </c>
      <c r="GK355">
        <v>0.05776174702018427</v>
      </c>
      <c r="GL355">
        <v>0.005089068596103195</v>
      </c>
      <c r="GM355">
        <v>0.0003257216593697226</v>
      </c>
      <c r="GN355">
        <v>-1.562898368296355E-06</v>
      </c>
      <c r="GO355">
        <v>0</v>
      </c>
      <c r="GP355">
        <v>1257</v>
      </c>
      <c r="GQ355">
        <v>1</v>
      </c>
      <c r="GR355">
        <v>31</v>
      </c>
      <c r="GS355">
        <v>280.3</v>
      </c>
      <c r="GT355">
        <v>280.2</v>
      </c>
      <c r="GU355">
        <v>1.07788</v>
      </c>
      <c r="GV355">
        <v>2.39014</v>
      </c>
      <c r="GW355">
        <v>1.44775</v>
      </c>
      <c r="GX355">
        <v>2.20337</v>
      </c>
      <c r="GY355">
        <v>1.44653</v>
      </c>
      <c r="GZ355">
        <v>2.34619</v>
      </c>
      <c r="HA355">
        <v>33.2216</v>
      </c>
      <c r="HB355">
        <v>14.6486</v>
      </c>
      <c r="HC355">
        <v>18</v>
      </c>
      <c r="HD355">
        <v>531.893</v>
      </c>
      <c r="HE355">
        <v>522.928</v>
      </c>
      <c r="HF355">
        <v>24.9998</v>
      </c>
      <c r="HG355">
        <v>30.7573</v>
      </c>
      <c r="HH355">
        <v>30.0001</v>
      </c>
      <c r="HI355">
        <v>31.1268</v>
      </c>
      <c r="HJ355">
        <v>31.1359</v>
      </c>
      <c r="HK355">
        <v>21.5577</v>
      </c>
      <c r="HL355">
        <v>20.3331</v>
      </c>
      <c r="HM355">
        <v>100</v>
      </c>
      <c r="HN355">
        <v>25</v>
      </c>
      <c r="HO355">
        <v>420</v>
      </c>
      <c r="HP355">
        <v>21.5</v>
      </c>
      <c r="HQ355">
        <v>103.133</v>
      </c>
      <c r="HR355">
        <v>102.014</v>
      </c>
    </row>
    <row r="356" spans="1:226">
      <c r="A356">
        <v>338</v>
      </c>
      <c r="B356">
        <v>1774683144.6</v>
      </c>
      <c r="C356">
        <v>1398.599999904633</v>
      </c>
      <c r="D356" t="s">
        <v>1038</v>
      </c>
      <c r="E356" t="s">
        <v>1039</v>
      </c>
      <c r="F356">
        <v>5</v>
      </c>
      <c r="I356">
        <v>1774683141.7</v>
      </c>
      <c r="J356">
        <f>(K356)/1000</f>
        <v>0</v>
      </c>
      <c r="K356">
        <f>IF(BF356, AN356, AH356)</f>
        <v>0</v>
      </c>
      <c r="L356">
        <f>IF(BF356, AI356, AG356)</f>
        <v>0</v>
      </c>
      <c r="M356">
        <f>BH356 - IF(AU356&gt;1, L356*BB356*100.0/(AW356), 0)</f>
        <v>0</v>
      </c>
      <c r="N356">
        <f>((T356-J356/2)*M356-L356)/(T356+J356/2)</f>
        <v>0</v>
      </c>
      <c r="O356">
        <f>N356*(BO356+BP356)/1000.0</f>
        <v>0</v>
      </c>
      <c r="P356">
        <f>(BH356 - IF(AU356&gt;1, L356*BB356*100.0/(AW356), 0))*(BO356+BP356)/1000.0</f>
        <v>0</v>
      </c>
      <c r="Q356">
        <f>2.0/((1/S356-1/R356)+SIGN(S356)*SQRT((1/S356-1/R356)*(1/S356-1/R356) + 4*BC356/((BC356+1)*(BC356+1))*(2*1/S356*1/R356-1/R356*1/R356)))</f>
        <v>0</v>
      </c>
      <c r="R356">
        <f>IF(LEFT(BD356,1)&lt;&gt;"0",IF(LEFT(BD356,1)="1",3.0,BE356),$D$5+$E$5*(BV356*BO356/($K$5*1000))+$F$5*(BV356*BO356/($K$5*1000))*MAX(MIN(BB356,$J$5),$I$5)*MAX(MIN(BB356,$J$5),$I$5)+$G$5*MAX(MIN(BB356,$J$5),$I$5)*(BV356*BO356/($K$5*1000))+$H$5*(BV356*BO356/($K$5*1000))*(BV356*BO356/($K$5*1000)))</f>
        <v>0</v>
      </c>
      <c r="S356">
        <f>J356*(1000-(1000*0.61365*exp(17.502*W356/(240.97+W356))/(BO356+BP356)+BJ356)/2)/(1000*0.61365*exp(17.502*W356/(240.97+W356))/(BO356+BP356)-BJ356)</f>
        <v>0</v>
      </c>
      <c r="T356">
        <f>1/((BC356+1)/(Q356/1.6)+1/(R356/1.37)) + BC356/((BC356+1)/(Q356/1.6) + BC356/(R356/1.37))</f>
        <v>0</v>
      </c>
      <c r="U356">
        <f>(AX356*BA356)</f>
        <v>0</v>
      </c>
      <c r="V356">
        <f>(BQ356+(U356+2*0.95*5.67E-8*(((BQ356+$B$9)+273)^4-(BQ356+273)^4)-44100*J356)/(1.84*29.3*R356+8*0.95*5.67E-8*(BQ356+273)^3))</f>
        <v>0</v>
      </c>
      <c r="W356">
        <f>($C$9*BR356+$D$9*BS356+$E$9*V356)</f>
        <v>0</v>
      </c>
      <c r="X356">
        <f>0.61365*exp(17.502*W356/(240.97+W356))</f>
        <v>0</v>
      </c>
      <c r="Y356">
        <f>(Z356/AA356*100)</f>
        <v>0</v>
      </c>
      <c r="Z356">
        <f>BJ356*(BO356+BP356)/1000</f>
        <v>0</v>
      </c>
      <c r="AA356">
        <f>0.61365*exp(17.502*BQ356/(240.97+BQ356))</f>
        <v>0</v>
      </c>
      <c r="AB356">
        <f>(X356-BJ356*(BO356+BP356)/1000)</f>
        <v>0</v>
      </c>
      <c r="AC356">
        <f>(-J356*44100)</f>
        <v>0</v>
      </c>
      <c r="AD356">
        <f>2*29.3*R356*0.92*(BQ356-W356)</f>
        <v>0</v>
      </c>
      <c r="AE356">
        <f>2*0.95*5.67E-8*(((BQ356+$B$9)+273)^4-(W356+273)^4)</f>
        <v>0</v>
      </c>
      <c r="AF356">
        <f>U356+AE356+AC356+AD356</f>
        <v>0</v>
      </c>
      <c r="AG356">
        <f>BN356*AU356*(BI356-BH356*(1000-AU356*BK356)/(1000-AU356*BJ356))/(100*BB356)</f>
        <v>0</v>
      </c>
      <c r="AH356">
        <f>1000*BN356*AU356*(BJ356-BK356)/(100*BB356*(1000-AU356*BJ356))</f>
        <v>0</v>
      </c>
      <c r="AI356">
        <f>(AJ356 - AK356 - BO356*1E3/(8.314*(BQ356+273.15)) * AM356/BN356 * AL356) * BN356/(100*BB356) * (1000 - BK356)/1000</f>
        <v>0</v>
      </c>
      <c r="AJ356">
        <v>429.2532779896534</v>
      </c>
      <c r="AK356">
        <v>428.8597818181818</v>
      </c>
      <c r="AL356">
        <v>1.482835568748899E-05</v>
      </c>
      <c r="AM356">
        <v>61.35787655002243</v>
      </c>
      <c r="AN356">
        <f>(AP356 - AO356 + BO356*1E3/(8.314*(BQ356+273.15)) * AR356/BN356 * AQ356) * BN356/(100*BB356) * 1000/(1000 - AP356)</f>
        <v>0</v>
      </c>
      <c r="AO356">
        <v>21.51528594179486</v>
      </c>
      <c r="AP356">
        <v>21.49608741258743</v>
      </c>
      <c r="AQ356">
        <v>4.517454476351725E-08</v>
      </c>
      <c r="AR356">
        <v>91.88205700752289</v>
      </c>
      <c r="AS356">
        <v>0</v>
      </c>
      <c r="AT356">
        <v>0</v>
      </c>
      <c r="AU356">
        <f>IF(AS356*$H$15&gt;=AW356,1.0,(AW356/(AW356-AS356*$H$15)))</f>
        <v>0</v>
      </c>
      <c r="AV356">
        <f>(AU356-1)*100</f>
        <v>0</v>
      </c>
      <c r="AW356">
        <f>MAX(0,($B$15+$C$15*BV356)/(1+$D$15*BV356)*BO356/(BQ356+273)*$E$15)</f>
        <v>0</v>
      </c>
      <c r="AX356">
        <f>$B$13*BW356+$C$13*BX356+$F$13*CI356*(1-CL356)</f>
        <v>0</v>
      </c>
      <c r="AY356">
        <f>AX356*AZ356</f>
        <v>0</v>
      </c>
      <c r="AZ356">
        <f>($B$13*$D$11+$C$13*$D$11+$F$13*((CV356+CN356)/MAX(CV356+CN356+CW356, 0.1)*$I$11+CW356/MAX(CV356+CN356+CW356, 0.1)*$J$11))/($B$13+$C$13+$F$13)</f>
        <v>0</v>
      </c>
      <c r="BA356">
        <f>($B$13*$K$11+$C$13*$K$11+$F$13*((CV356+CN356)/MAX(CV356+CN356+CW356, 0.1)*$P$11+CW356/MAX(CV356+CN356+CW356, 0.1)*$Q$11))/($B$13+$C$13+$F$13)</f>
        <v>0</v>
      </c>
      <c r="BB356">
        <v>6</v>
      </c>
      <c r="BC356">
        <v>0.5</v>
      </c>
      <c r="BD356" t="s">
        <v>358</v>
      </c>
      <c r="BE356">
        <v>2</v>
      </c>
      <c r="BF356" t="b">
        <v>1</v>
      </c>
      <c r="BG356">
        <v>1774683141.7</v>
      </c>
      <c r="BH356">
        <v>419.6156999999999</v>
      </c>
      <c r="BI356">
        <v>420.0112</v>
      </c>
      <c r="BJ356">
        <v>21.49517</v>
      </c>
      <c r="BK356">
        <v>21.51554</v>
      </c>
      <c r="BL356">
        <v>419.9772</v>
      </c>
      <c r="BM356">
        <v>21.19805</v>
      </c>
      <c r="BN356">
        <v>499.9814</v>
      </c>
      <c r="BO356">
        <v>101.028</v>
      </c>
      <c r="BP356">
        <v>0.10003895</v>
      </c>
      <c r="BQ356">
        <v>26.10513</v>
      </c>
      <c r="BR356">
        <v>26.3765</v>
      </c>
      <c r="BS356">
        <v>999.9</v>
      </c>
      <c r="BT356">
        <v>0</v>
      </c>
      <c r="BU356">
        <v>0</v>
      </c>
      <c r="BV356">
        <v>9990.5</v>
      </c>
      <c r="BW356">
        <v>0</v>
      </c>
      <c r="BX356">
        <v>0.3833920000000001</v>
      </c>
      <c r="BY356">
        <v>-0.3953919</v>
      </c>
      <c r="BZ356">
        <v>428.8334999999999</v>
      </c>
      <c r="CA356">
        <v>429.2464</v>
      </c>
      <c r="CB356">
        <v>-0.02035884</v>
      </c>
      <c r="CC356">
        <v>420.0112</v>
      </c>
      <c r="CD356">
        <v>21.51554</v>
      </c>
      <c r="CE356">
        <v>2.171612</v>
      </c>
      <c r="CF356">
        <v>2.173669</v>
      </c>
      <c r="CG356">
        <v>18.75442</v>
      </c>
      <c r="CH356">
        <v>18.76957</v>
      </c>
      <c r="CI356">
        <v>499.9976</v>
      </c>
      <c r="CJ356">
        <v>0</v>
      </c>
      <c r="CK356">
        <v>1</v>
      </c>
      <c r="CL356">
        <v>0</v>
      </c>
      <c r="CM356">
        <v>1.62659</v>
      </c>
      <c r="CN356">
        <v>0</v>
      </c>
      <c r="CO356">
        <v>27.14393</v>
      </c>
      <c r="CP356">
        <v>2557.82</v>
      </c>
      <c r="CQ356">
        <v>36.7059</v>
      </c>
      <c r="CR356">
        <v>41.2185</v>
      </c>
      <c r="CS356">
        <v>38.7562</v>
      </c>
      <c r="CT356">
        <v>40.39360000000001</v>
      </c>
      <c r="CU356">
        <v>37.5809</v>
      </c>
      <c r="CV356">
        <v>0</v>
      </c>
      <c r="CW356">
        <v>499.9979999999999</v>
      </c>
      <c r="CX356">
        <v>0</v>
      </c>
      <c r="CY356">
        <v>1774683143</v>
      </c>
      <c r="CZ356">
        <v>0</v>
      </c>
      <c r="DA356">
        <v>1774666326.5</v>
      </c>
      <c r="DB356" t="s">
        <v>359</v>
      </c>
      <c r="DC356">
        <v>1774666322</v>
      </c>
      <c r="DD356">
        <v>1774666326.5</v>
      </c>
      <c r="DE356">
        <v>2</v>
      </c>
      <c r="DF356">
        <v>0.343</v>
      </c>
      <c r="DG356">
        <v>-0.026</v>
      </c>
      <c r="DH356">
        <v>-0.36</v>
      </c>
      <c r="DI356">
        <v>0.298</v>
      </c>
      <c r="DJ356">
        <v>420</v>
      </c>
      <c r="DK356">
        <v>22</v>
      </c>
      <c r="DL356">
        <v>0.17</v>
      </c>
      <c r="DM356">
        <v>0.02</v>
      </c>
      <c r="DN356">
        <v>-0.388162756097561</v>
      </c>
      <c r="DO356">
        <v>-0.02102134494773562</v>
      </c>
      <c r="DP356">
        <v>0.0361848150942343</v>
      </c>
      <c r="DQ356">
        <v>1</v>
      </c>
      <c r="DR356">
        <v>-0.02074139756097561</v>
      </c>
      <c r="DS356">
        <v>0.0001974125435540046</v>
      </c>
      <c r="DT356">
        <v>0.0007234803803322924</v>
      </c>
      <c r="DU356">
        <v>1</v>
      </c>
      <c r="DV356">
        <v>2</v>
      </c>
      <c r="DW356">
        <v>2</v>
      </c>
      <c r="DX356" t="s">
        <v>360</v>
      </c>
      <c r="DY356">
        <v>3.13042</v>
      </c>
      <c r="DZ356">
        <v>2.80644</v>
      </c>
      <c r="EA356">
        <v>0.09974769999999999</v>
      </c>
      <c r="EB356">
        <v>0.09945909999999999</v>
      </c>
      <c r="EC356">
        <v>0.105827</v>
      </c>
      <c r="ED356">
        <v>0.105584</v>
      </c>
      <c r="EE356">
        <v>21146.8</v>
      </c>
      <c r="EF356">
        <v>27416.7</v>
      </c>
      <c r="EG356">
        <v>26444.6</v>
      </c>
      <c r="EH356">
        <v>32997.5</v>
      </c>
      <c r="EI356">
        <v>34927.2</v>
      </c>
      <c r="EJ356">
        <v>40307.6</v>
      </c>
      <c r="EK356">
        <v>41092.1</v>
      </c>
      <c r="EL356">
        <v>46056.5</v>
      </c>
      <c r="EM356">
        <v>2.03472</v>
      </c>
      <c r="EN356">
        <v>1.9998</v>
      </c>
      <c r="EO356">
        <v>0.0795946</v>
      </c>
      <c r="EP356">
        <v>0</v>
      </c>
      <c r="EQ356">
        <v>25.0755</v>
      </c>
      <c r="ER356">
        <v>999.9</v>
      </c>
      <c r="ES356">
        <v>67.40000000000001</v>
      </c>
      <c r="ET356">
        <v>27.4</v>
      </c>
      <c r="EU356">
        <v>24.4462</v>
      </c>
      <c r="EV356">
        <v>60.9308</v>
      </c>
      <c r="EW356">
        <v>31.7869</v>
      </c>
      <c r="EX356">
        <v>1</v>
      </c>
      <c r="EY356">
        <v>0.295076</v>
      </c>
      <c r="EZ356">
        <v>0.289956</v>
      </c>
      <c r="FA356">
        <v>20.2878</v>
      </c>
      <c r="FB356">
        <v>5.19183</v>
      </c>
      <c r="FC356">
        <v>11.9441</v>
      </c>
      <c r="FD356">
        <v>4.95575</v>
      </c>
      <c r="FE356">
        <v>3.285</v>
      </c>
      <c r="FF356">
        <v>9999</v>
      </c>
      <c r="FG356">
        <v>9999</v>
      </c>
      <c r="FH356">
        <v>9999</v>
      </c>
      <c r="FI356">
        <v>999.9</v>
      </c>
      <c r="FJ356">
        <v>1.86127</v>
      </c>
      <c r="FK356">
        <v>1.86264</v>
      </c>
      <c r="FL356">
        <v>1.86005</v>
      </c>
      <c r="FM356">
        <v>1.85837</v>
      </c>
      <c r="FN356">
        <v>1.86218</v>
      </c>
      <c r="FO356">
        <v>1.85889</v>
      </c>
      <c r="FP356">
        <v>1.85791</v>
      </c>
      <c r="FQ356">
        <v>1.86081</v>
      </c>
      <c r="FR356">
        <v>0</v>
      </c>
      <c r="FS356">
        <v>0</v>
      </c>
      <c r="FT356">
        <v>0</v>
      </c>
      <c r="FU356">
        <v>4.5</v>
      </c>
      <c r="FV356" t="s">
        <v>361</v>
      </c>
      <c r="FW356" t="s">
        <v>362</v>
      </c>
      <c r="FX356" t="s">
        <v>363</v>
      </c>
      <c r="FY356" t="s">
        <v>364</v>
      </c>
      <c r="FZ356" t="s">
        <v>364</v>
      </c>
      <c r="GA356" t="s">
        <v>363</v>
      </c>
      <c r="GB356">
        <v>0</v>
      </c>
      <c r="GC356">
        <v>100</v>
      </c>
      <c r="GD356">
        <v>100</v>
      </c>
      <c r="GE356">
        <v>-0.361</v>
      </c>
      <c r="GF356">
        <v>0.2972</v>
      </c>
      <c r="GG356">
        <v>-1.589593225013521</v>
      </c>
      <c r="GH356">
        <v>0.00192992804097616</v>
      </c>
      <c r="GI356">
        <v>3.244687122451424E-06</v>
      </c>
      <c r="GJ356">
        <v>-2.087531120305573E-09</v>
      </c>
      <c r="GK356">
        <v>0.05776174702018427</v>
      </c>
      <c r="GL356">
        <v>0.005089068596103195</v>
      </c>
      <c r="GM356">
        <v>0.0003257216593697226</v>
      </c>
      <c r="GN356">
        <v>-1.562898368296355E-06</v>
      </c>
      <c r="GO356">
        <v>0</v>
      </c>
      <c r="GP356">
        <v>1257</v>
      </c>
      <c r="GQ356">
        <v>1</v>
      </c>
      <c r="GR356">
        <v>31</v>
      </c>
      <c r="GS356">
        <v>280.4</v>
      </c>
      <c r="GT356">
        <v>280.3</v>
      </c>
      <c r="GU356">
        <v>1.07788</v>
      </c>
      <c r="GV356">
        <v>2.39014</v>
      </c>
      <c r="GW356">
        <v>1.44775</v>
      </c>
      <c r="GX356">
        <v>2.20337</v>
      </c>
      <c r="GY356">
        <v>1.44653</v>
      </c>
      <c r="GZ356">
        <v>2.40356</v>
      </c>
      <c r="HA356">
        <v>33.2216</v>
      </c>
      <c r="HB356">
        <v>14.6574</v>
      </c>
      <c r="HC356">
        <v>18</v>
      </c>
      <c r="HD356">
        <v>532.067</v>
      </c>
      <c r="HE356">
        <v>522.9450000000001</v>
      </c>
      <c r="HF356">
        <v>24.9999</v>
      </c>
      <c r="HG356">
        <v>30.7573</v>
      </c>
      <c r="HH356">
        <v>30.0001</v>
      </c>
      <c r="HI356">
        <v>31.1268</v>
      </c>
      <c r="HJ356">
        <v>31.1359</v>
      </c>
      <c r="HK356">
        <v>21.5569</v>
      </c>
      <c r="HL356">
        <v>20.3331</v>
      </c>
      <c r="HM356">
        <v>100</v>
      </c>
      <c r="HN356">
        <v>25</v>
      </c>
      <c r="HO356">
        <v>420</v>
      </c>
      <c r="HP356">
        <v>21.5</v>
      </c>
      <c r="HQ356">
        <v>103.133</v>
      </c>
      <c r="HR356">
        <v>102.013</v>
      </c>
    </row>
    <row r="357" spans="1:226">
      <c r="A357">
        <v>339</v>
      </c>
      <c r="B357">
        <v>1774683148.6</v>
      </c>
      <c r="C357">
        <v>1402.599999904633</v>
      </c>
      <c r="D357" t="s">
        <v>1040</v>
      </c>
      <c r="E357" t="s">
        <v>1041</v>
      </c>
      <c r="F357">
        <v>5</v>
      </c>
      <c r="I357">
        <v>1774683145.7</v>
      </c>
      <c r="J357">
        <f>(K357)/1000</f>
        <v>0</v>
      </c>
      <c r="K357">
        <f>IF(BF357, AN357, AH357)</f>
        <v>0</v>
      </c>
      <c r="L357">
        <f>IF(BF357, AI357, AG357)</f>
        <v>0</v>
      </c>
      <c r="M357">
        <f>BH357 - IF(AU357&gt;1, L357*BB357*100.0/(AW357), 0)</f>
        <v>0</v>
      </c>
      <c r="N357">
        <f>((T357-J357/2)*M357-L357)/(T357+J357/2)</f>
        <v>0</v>
      </c>
      <c r="O357">
        <f>N357*(BO357+BP357)/1000.0</f>
        <v>0</v>
      </c>
      <c r="P357">
        <f>(BH357 - IF(AU357&gt;1, L357*BB357*100.0/(AW357), 0))*(BO357+BP357)/1000.0</f>
        <v>0</v>
      </c>
      <c r="Q357">
        <f>2.0/((1/S357-1/R357)+SIGN(S357)*SQRT((1/S357-1/R357)*(1/S357-1/R357) + 4*BC357/((BC357+1)*(BC357+1))*(2*1/S357*1/R357-1/R357*1/R357)))</f>
        <v>0</v>
      </c>
      <c r="R357">
        <f>IF(LEFT(BD357,1)&lt;&gt;"0",IF(LEFT(BD357,1)="1",3.0,BE357),$D$5+$E$5*(BV357*BO357/($K$5*1000))+$F$5*(BV357*BO357/($K$5*1000))*MAX(MIN(BB357,$J$5),$I$5)*MAX(MIN(BB357,$J$5),$I$5)+$G$5*MAX(MIN(BB357,$J$5),$I$5)*(BV357*BO357/($K$5*1000))+$H$5*(BV357*BO357/($K$5*1000))*(BV357*BO357/($K$5*1000)))</f>
        <v>0</v>
      </c>
      <c r="S357">
        <f>J357*(1000-(1000*0.61365*exp(17.502*W357/(240.97+W357))/(BO357+BP357)+BJ357)/2)/(1000*0.61365*exp(17.502*W357/(240.97+W357))/(BO357+BP357)-BJ357)</f>
        <v>0</v>
      </c>
      <c r="T357">
        <f>1/((BC357+1)/(Q357/1.6)+1/(R357/1.37)) + BC357/((BC357+1)/(Q357/1.6) + BC357/(R357/1.37))</f>
        <v>0</v>
      </c>
      <c r="U357">
        <f>(AX357*BA357)</f>
        <v>0</v>
      </c>
      <c r="V357">
        <f>(BQ357+(U357+2*0.95*5.67E-8*(((BQ357+$B$9)+273)^4-(BQ357+273)^4)-44100*J357)/(1.84*29.3*R357+8*0.95*5.67E-8*(BQ357+273)^3))</f>
        <v>0</v>
      </c>
      <c r="W357">
        <f>($C$9*BR357+$D$9*BS357+$E$9*V357)</f>
        <v>0</v>
      </c>
      <c r="X357">
        <f>0.61365*exp(17.502*W357/(240.97+W357))</f>
        <v>0</v>
      </c>
      <c r="Y357">
        <f>(Z357/AA357*100)</f>
        <v>0</v>
      </c>
      <c r="Z357">
        <f>BJ357*(BO357+BP357)/1000</f>
        <v>0</v>
      </c>
      <c r="AA357">
        <f>0.61365*exp(17.502*BQ357/(240.97+BQ357))</f>
        <v>0</v>
      </c>
      <c r="AB357">
        <f>(X357-BJ357*(BO357+BP357)/1000)</f>
        <v>0</v>
      </c>
      <c r="AC357">
        <f>(-J357*44100)</f>
        <v>0</v>
      </c>
      <c r="AD357">
        <f>2*29.3*R357*0.92*(BQ357-W357)</f>
        <v>0</v>
      </c>
      <c r="AE357">
        <f>2*0.95*5.67E-8*(((BQ357+$B$9)+273)^4-(W357+273)^4)</f>
        <v>0</v>
      </c>
      <c r="AF357">
        <f>U357+AE357+AC357+AD357</f>
        <v>0</v>
      </c>
      <c r="AG357">
        <f>BN357*AU357*(BI357-BH357*(1000-AU357*BK357)/(1000-AU357*BJ357))/(100*BB357)</f>
        <v>0</v>
      </c>
      <c r="AH357">
        <f>1000*BN357*AU357*(BJ357-BK357)/(100*BB357*(1000-AU357*BJ357))</f>
        <v>0</v>
      </c>
      <c r="AI357">
        <f>(AJ357 - AK357 - BO357*1E3/(8.314*(BQ357+273.15)) * AM357/BN357 * AL357) * BN357/(100*BB357) * (1000 - BK357)/1000</f>
        <v>0</v>
      </c>
      <c r="AJ357">
        <v>429.2141792437912</v>
      </c>
      <c r="AK357">
        <v>428.8266060606058</v>
      </c>
      <c r="AL357">
        <v>-5.509957369002423E-06</v>
      </c>
      <c r="AM357">
        <v>61.35787655002243</v>
      </c>
      <c r="AN357">
        <f>(AP357 - AO357 + BO357*1E3/(8.314*(BQ357+273.15)) * AR357/BN357 * AQ357) * BN357/(100*BB357) * 1000/(1000 - AP357)</f>
        <v>0</v>
      </c>
      <c r="AO357">
        <v>21.51573106814845</v>
      </c>
      <c r="AP357">
        <v>21.49417202797204</v>
      </c>
      <c r="AQ357">
        <v>5.60887114753237E-07</v>
      </c>
      <c r="AR357">
        <v>91.88205700752289</v>
      </c>
      <c r="AS357">
        <v>0</v>
      </c>
      <c r="AT357">
        <v>0</v>
      </c>
      <c r="AU357">
        <f>IF(AS357*$H$15&gt;=AW357,1.0,(AW357/(AW357-AS357*$H$15)))</f>
        <v>0</v>
      </c>
      <c r="AV357">
        <f>(AU357-1)*100</f>
        <v>0</v>
      </c>
      <c r="AW357">
        <f>MAX(0,($B$15+$C$15*BV357)/(1+$D$15*BV357)*BO357/(BQ357+273)*$E$15)</f>
        <v>0</v>
      </c>
      <c r="AX357">
        <f>$B$13*BW357+$C$13*BX357+$F$13*CI357*(1-CL357)</f>
        <v>0</v>
      </c>
      <c r="AY357">
        <f>AX357*AZ357</f>
        <v>0</v>
      </c>
      <c r="AZ357">
        <f>($B$13*$D$11+$C$13*$D$11+$F$13*((CV357+CN357)/MAX(CV357+CN357+CW357, 0.1)*$I$11+CW357/MAX(CV357+CN357+CW357, 0.1)*$J$11))/($B$13+$C$13+$F$13)</f>
        <v>0</v>
      </c>
      <c r="BA357">
        <f>($B$13*$K$11+$C$13*$K$11+$F$13*((CV357+CN357)/MAX(CV357+CN357+CW357, 0.1)*$P$11+CW357/MAX(CV357+CN357+CW357, 0.1)*$Q$11))/($B$13+$C$13+$F$13)</f>
        <v>0</v>
      </c>
      <c r="BB357">
        <v>6</v>
      </c>
      <c r="BC357">
        <v>0.5</v>
      </c>
      <c r="BD357" t="s">
        <v>358</v>
      </c>
      <c r="BE357">
        <v>2</v>
      </c>
      <c r="BF357" t="b">
        <v>1</v>
      </c>
      <c r="BG357">
        <v>1774683145.7</v>
      </c>
      <c r="BH357">
        <v>419.6143</v>
      </c>
      <c r="BI357">
        <v>419.9882000000001</v>
      </c>
      <c r="BJ357">
        <v>21.49533</v>
      </c>
      <c r="BK357">
        <v>21.5156</v>
      </c>
      <c r="BL357">
        <v>419.9758</v>
      </c>
      <c r="BM357">
        <v>21.19821</v>
      </c>
      <c r="BN357">
        <v>499.978</v>
      </c>
      <c r="BO357">
        <v>101.0279</v>
      </c>
      <c r="BP357">
        <v>0.09993121000000001</v>
      </c>
      <c r="BQ357">
        <v>26.1039</v>
      </c>
      <c r="BR357">
        <v>26.38012000000001</v>
      </c>
      <c r="BS357">
        <v>999.9</v>
      </c>
      <c r="BT357">
        <v>0</v>
      </c>
      <c r="BU357">
        <v>0</v>
      </c>
      <c r="BV357">
        <v>10002.947</v>
      </c>
      <c r="BW357">
        <v>0</v>
      </c>
      <c r="BX357">
        <v>0.3833920000000001</v>
      </c>
      <c r="BY357">
        <v>-0.3739258</v>
      </c>
      <c r="BZ357">
        <v>428.8322</v>
      </c>
      <c r="CA357">
        <v>429.2232</v>
      </c>
      <c r="CB357">
        <v>-0.02026635</v>
      </c>
      <c r="CC357">
        <v>419.9882000000001</v>
      </c>
      <c r="CD357">
        <v>21.5156</v>
      </c>
      <c r="CE357">
        <v>2.171628</v>
      </c>
      <c r="CF357">
        <v>2.173676</v>
      </c>
      <c r="CG357">
        <v>18.75454</v>
      </c>
      <c r="CH357">
        <v>18.76961</v>
      </c>
      <c r="CI357">
        <v>499.9977</v>
      </c>
      <c r="CJ357">
        <v>0</v>
      </c>
      <c r="CK357">
        <v>1</v>
      </c>
      <c r="CL357">
        <v>0</v>
      </c>
      <c r="CM357">
        <v>1.61413</v>
      </c>
      <c r="CN357">
        <v>0</v>
      </c>
      <c r="CO357">
        <v>27.36716</v>
      </c>
      <c r="CP357">
        <v>2557.819</v>
      </c>
      <c r="CQ357">
        <v>36.75</v>
      </c>
      <c r="CR357">
        <v>41.281</v>
      </c>
      <c r="CS357">
        <v>38.7996</v>
      </c>
      <c r="CT357">
        <v>40.4685</v>
      </c>
      <c r="CU357">
        <v>37.6124</v>
      </c>
      <c r="CV357">
        <v>0</v>
      </c>
      <c r="CW357">
        <v>500</v>
      </c>
      <c r="CX357">
        <v>0</v>
      </c>
      <c r="CY357">
        <v>1774683147.2</v>
      </c>
      <c r="CZ357">
        <v>0</v>
      </c>
      <c r="DA357">
        <v>1774666326.5</v>
      </c>
      <c r="DB357" t="s">
        <v>359</v>
      </c>
      <c r="DC357">
        <v>1774666322</v>
      </c>
      <c r="DD357">
        <v>1774666326.5</v>
      </c>
      <c r="DE357">
        <v>2</v>
      </c>
      <c r="DF357">
        <v>0.343</v>
      </c>
      <c r="DG357">
        <v>-0.026</v>
      </c>
      <c r="DH357">
        <v>-0.36</v>
      </c>
      <c r="DI357">
        <v>0.298</v>
      </c>
      <c r="DJ357">
        <v>420</v>
      </c>
      <c r="DK357">
        <v>22</v>
      </c>
      <c r="DL357">
        <v>0.17</v>
      </c>
      <c r="DM357">
        <v>0.02</v>
      </c>
      <c r="DN357">
        <v>-0.3865974146341463</v>
      </c>
      <c r="DO357">
        <v>0.01788112891985991</v>
      </c>
      <c r="DP357">
        <v>0.03790642131391565</v>
      </c>
      <c r="DQ357">
        <v>1</v>
      </c>
      <c r="DR357">
        <v>-0.02074204878048781</v>
      </c>
      <c r="DS357">
        <v>0.004526222299651543</v>
      </c>
      <c r="DT357">
        <v>0.000731833095100159</v>
      </c>
      <c r="DU357">
        <v>1</v>
      </c>
      <c r="DV357">
        <v>2</v>
      </c>
      <c r="DW357">
        <v>2</v>
      </c>
      <c r="DX357" t="s">
        <v>360</v>
      </c>
      <c r="DY357">
        <v>3.13053</v>
      </c>
      <c r="DZ357">
        <v>2.80652</v>
      </c>
      <c r="EA357">
        <v>0.09975580000000001</v>
      </c>
      <c r="EB357">
        <v>0.09946770000000001</v>
      </c>
      <c r="EC357">
        <v>0.105819</v>
      </c>
      <c r="ED357">
        <v>0.105585</v>
      </c>
      <c r="EE357">
        <v>21146.7</v>
      </c>
      <c r="EF357">
        <v>27416.7</v>
      </c>
      <c r="EG357">
        <v>26444.8</v>
      </c>
      <c r="EH357">
        <v>32997.8</v>
      </c>
      <c r="EI357">
        <v>34927.4</v>
      </c>
      <c r="EJ357">
        <v>40307.7</v>
      </c>
      <c r="EK357">
        <v>41092</v>
      </c>
      <c r="EL357">
        <v>46056.7</v>
      </c>
      <c r="EM357">
        <v>2.03478</v>
      </c>
      <c r="EN357">
        <v>1.9998</v>
      </c>
      <c r="EO357">
        <v>0.07970629999999999</v>
      </c>
      <c r="EP357">
        <v>0</v>
      </c>
      <c r="EQ357">
        <v>25.0721</v>
      </c>
      <c r="ER357">
        <v>999.9</v>
      </c>
      <c r="ES357">
        <v>67.40000000000001</v>
      </c>
      <c r="ET357">
        <v>27.5</v>
      </c>
      <c r="EU357">
        <v>24.5909</v>
      </c>
      <c r="EV357">
        <v>60.8308</v>
      </c>
      <c r="EW357">
        <v>31.7989</v>
      </c>
      <c r="EX357">
        <v>1</v>
      </c>
      <c r="EY357">
        <v>0.294718</v>
      </c>
      <c r="EZ357">
        <v>0.289679</v>
      </c>
      <c r="FA357">
        <v>20.2878</v>
      </c>
      <c r="FB357">
        <v>5.19183</v>
      </c>
      <c r="FC357">
        <v>11.9441</v>
      </c>
      <c r="FD357">
        <v>4.9559</v>
      </c>
      <c r="FE357">
        <v>3.285</v>
      </c>
      <c r="FF357">
        <v>9999</v>
      </c>
      <c r="FG357">
        <v>9999</v>
      </c>
      <c r="FH357">
        <v>9999</v>
      </c>
      <c r="FI357">
        <v>999.9</v>
      </c>
      <c r="FJ357">
        <v>1.86127</v>
      </c>
      <c r="FK357">
        <v>1.86264</v>
      </c>
      <c r="FL357">
        <v>1.86005</v>
      </c>
      <c r="FM357">
        <v>1.85837</v>
      </c>
      <c r="FN357">
        <v>1.86218</v>
      </c>
      <c r="FO357">
        <v>1.85892</v>
      </c>
      <c r="FP357">
        <v>1.85791</v>
      </c>
      <c r="FQ357">
        <v>1.86081</v>
      </c>
      <c r="FR357">
        <v>0</v>
      </c>
      <c r="FS357">
        <v>0</v>
      </c>
      <c r="FT357">
        <v>0</v>
      </c>
      <c r="FU357">
        <v>4.5</v>
      </c>
      <c r="FV357" t="s">
        <v>361</v>
      </c>
      <c r="FW357" t="s">
        <v>362</v>
      </c>
      <c r="FX357" t="s">
        <v>363</v>
      </c>
      <c r="FY357" t="s">
        <v>364</v>
      </c>
      <c r="FZ357" t="s">
        <v>364</v>
      </c>
      <c r="GA357" t="s">
        <v>363</v>
      </c>
      <c r="GB357">
        <v>0</v>
      </c>
      <c r="GC357">
        <v>100</v>
      </c>
      <c r="GD357">
        <v>100</v>
      </c>
      <c r="GE357">
        <v>-0.361</v>
      </c>
      <c r="GF357">
        <v>0.2971</v>
      </c>
      <c r="GG357">
        <v>-1.589593225013521</v>
      </c>
      <c r="GH357">
        <v>0.00192992804097616</v>
      </c>
      <c r="GI357">
        <v>3.244687122451424E-06</v>
      </c>
      <c r="GJ357">
        <v>-2.087531120305573E-09</v>
      </c>
      <c r="GK357">
        <v>0.05776174702018427</v>
      </c>
      <c r="GL357">
        <v>0.005089068596103195</v>
      </c>
      <c r="GM357">
        <v>0.0003257216593697226</v>
      </c>
      <c r="GN357">
        <v>-1.562898368296355E-06</v>
      </c>
      <c r="GO357">
        <v>0</v>
      </c>
      <c r="GP357">
        <v>1257</v>
      </c>
      <c r="GQ357">
        <v>1</v>
      </c>
      <c r="GR357">
        <v>31</v>
      </c>
      <c r="GS357">
        <v>280.4</v>
      </c>
      <c r="GT357">
        <v>280.4</v>
      </c>
      <c r="GU357">
        <v>1.07788</v>
      </c>
      <c r="GV357">
        <v>2.38525</v>
      </c>
      <c r="GW357">
        <v>1.44775</v>
      </c>
      <c r="GX357">
        <v>2.20215</v>
      </c>
      <c r="GY357">
        <v>1.44653</v>
      </c>
      <c r="GZ357">
        <v>2.39258</v>
      </c>
      <c r="HA357">
        <v>33.2216</v>
      </c>
      <c r="HB357">
        <v>14.6574</v>
      </c>
      <c r="HC357">
        <v>18</v>
      </c>
      <c r="HD357">
        <v>532.099</v>
      </c>
      <c r="HE357">
        <v>522.9450000000001</v>
      </c>
      <c r="HF357">
        <v>24.9998</v>
      </c>
      <c r="HG357">
        <v>30.7573</v>
      </c>
      <c r="HH357">
        <v>30.0001</v>
      </c>
      <c r="HI357">
        <v>31.1268</v>
      </c>
      <c r="HJ357">
        <v>31.1359</v>
      </c>
      <c r="HK357">
        <v>21.5572</v>
      </c>
      <c r="HL357">
        <v>20.3331</v>
      </c>
      <c r="HM357">
        <v>100</v>
      </c>
      <c r="HN357">
        <v>25</v>
      </c>
      <c r="HO357">
        <v>420</v>
      </c>
      <c r="HP357">
        <v>21.5</v>
      </c>
      <c r="HQ357">
        <v>103.133</v>
      </c>
      <c r="HR357">
        <v>102.014</v>
      </c>
    </row>
    <row r="358" spans="1:226">
      <c r="A358">
        <v>340</v>
      </c>
      <c r="B358">
        <v>1774683152.6</v>
      </c>
      <c r="C358">
        <v>1406.599999904633</v>
      </c>
      <c r="D358" t="s">
        <v>1042</v>
      </c>
      <c r="E358" t="s">
        <v>1043</v>
      </c>
      <c r="F358">
        <v>5</v>
      </c>
      <c r="I358">
        <v>1774683149.7</v>
      </c>
      <c r="J358">
        <f>(K358)/1000</f>
        <v>0</v>
      </c>
      <c r="K358">
        <f>IF(BF358, AN358, AH358)</f>
        <v>0</v>
      </c>
      <c r="L358">
        <f>IF(BF358, AI358, AG358)</f>
        <v>0</v>
      </c>
      <c r="M358">
        <f>BH358 - IF(AU358&gt;1, L358*BB358*100.0/(AW358), 0)</f>
        <v>0</v>
      </c>
      <c r="N358">
        <f>((T358-J358/2)*M358-L358)/(T358+J358/2)</f>
        <v>0</v>
      </c>
      <c r="O358">
        <f>N358*(BO358+BP358)/1000.0</f>
        <v>0</v>
      </c>
      <c r="P358">
        <f>(BH358 - IF(AU358&gt;1, L358*BB358*100.0/(AW358), 0))*(BO358+BP358)/1000.0</f>
        <v>0</v>
      </c>
      <c r="Q358">
        <f>2.0/((1/S358-1/R358)+SIGN(S358)*SQRT((1/S358-1/R358)*(1/S358-1/R358) + 4*BC358/((BC358+1)*(BC358+1))*(2*1/S358*1/R358-1/R358*1/R358)))</f>
        <v>0</v>
      </c>
      <c r="R358">
        <f>IF(LEFT(BD358,1)&lt;&gt;"0",IF(LEFT(BD358,1)="1",3.0,BE358),$D$5+$E$5*(BV358*BO358/($K$5*1000))+$F$5*(BV358*BO358/($K$5*1000))*MAX(MIN(BB358,$J$5),$I$5)*MAX(MIN(BB358,$J$5),$I$5)+$G$5*MAX(MIN(BB358,$J$5),$I$5)*(BV358*BO358/($K$5*1000))+$H$5*(BV358*BO358/($K$5*1000))*(BV358*BO358/($K$5*1000)))</f>
        <v>0</v>
      </c>
      <c r="S358">
        <f>J358*(1000-(1000*0.61365*exp(17.502*W358/(240.97+W358))/(BO358+BP358)+BJ358)/2)/(1000*0.61365*exp(17.502*W358/(240.97+W358))/(BO358+BP358)-BJ358)</f>
        <v>0</v>
      </c>
      <c r="T358">
        <f>1/((BC358+1)/(Q358/1.6)+1/(R358/1.37)) + BC358/((BC358+1)/(Q358/1.6) + BC358/(R358/1.37))</f>
        <v>0</v>
      </c>
      <c r="U358">
        <f>(AX358*BA358)</f>
        <v>0</v>
      </c>
      <c r="V358">
        <f>(BQ358+(U358+2*0.95*5.67E-8*(((BQ358+$B$9)+273)^4-(BQ358+273)^4)-44100*J358)/(1.84*29.3*R358+8*0.95*5.67E-8*(BQ358+273)^3))</f>
        <v>0</v>
      </c>
      <c r="W358">
        <f>($C$9*BR358+$D$9*BS358+$E$9*V358)</f>
        <v>0</v>
      </c>
      <c r="X358">
        <f>0.61365*exp(17.502*W358/(240.97+W358))</f>
        <v>0</v>
      </c>
      <c r="Y358">
        <f>(Z358/AA358*100)</f>
        <v>0</v>
      </c>
      <c r="Z358">
        <f>BJ358*(BO358+BP358)/1000</f>
        <v>0</v>
      </c>
      <c r="AA358">
        <f>0.61365*exp(17.502*BQ358/(240.97+BQ358))</f>
        <v>0</v>
      </c>
      <c r="AB358">
        <f>(X358-BJ358*(BO358+BP358)/1000)</f>
        <v>0</v>
      </c>
      <c r="AC358">
        <f>(-J358*44100)</f>
        <v>0</v>
      </c>
      <c r="AD358">
        <f>2*29.3*R358*0.92*(BQ358-W358)</f>
        <v>0</v>
      </c>
      <c r="AE358">
        <f>2*0.95*5.67E-8*(((BQ358+$B$9)+273)^4-(W358+273)^4)</f>
        <v>0</v>
      </c>
      <c r="AF358">
        <f>U358+AE358+AC358+AD358</f>
        <v>0</v>
      </c>
      <c r="AG358">
        <f>BN358*AU358*(BI358-BH358*(1000-AU358*BK358)/(1000-AU358*BJ358))/(100*BB358)</f>
        <v>0</v>
      </c>
      <c r="AH358">
        <f>1000*BN358*AU358*(BJ358-BK358)/(100*BB358*(1000-AU358*BJ358))</f>
        <v>0</v>
      </c>
      <c r="AI358">
        <f>(AJ358 - AK358 - BO358*1E3/(8.314*(BQ358+273.15)) * AM358/BN358 * AL358) * BN358/(100*BB358) * (1000 - BK358)/1000</f>
        <v>0</v>
      </c>
      <c r="AJ358">
        <v>429.2662563029657</v>
      </c>
      <c r="AK358">
        <v>428.8664060606061</v>
      </c>
      <c r="AL358">
        <v>8.041699358644772E-06</v>
      </c>
      <c r="AM358">
        <v>61.35787655002243</v>
      </c>
      <c r="AN358">
        <f>(AP358 - AO358 + BO358*1E3/(8.314*(BQ358+273.15)) * AR358/BN358 * AQ358) * BN358/(100*BB358) * 1000/(1000 - AP358)</f>
        <v>0</v>
      </c>
      <c r="AO358">
        <v>21.51591706751129</v>
      </c>
      <c r="AP358">
        <v>21.49628881118882</v>
      </c>
      <c r="AQ358">
        <v>-1.657400732200642E-06</v>
      </c>
      <c r="AR358">
        <v>91.88205700752289</v>
      </c>
      <c r="AS358">
        <v>0</v>
      </c>
      <c r="AT358">
        <v>0</v>
      </c>
      <c r="AU358">
        <f>IF(AS358*$H$15&gt;=AW358,1.0,(AW358/(AW358-AS358*$H$15)))</f>
        <v>0</v>
      </c>
      <c r="AV358">
        <f>(AU358-1)*100</f>
        <v>0</v>
      </c>
      <c r="AW358">
        <f>MAX(0,($B$15+$C$15*BV358)/(1+$D$15*BV358)*BO358/(BQ358+273)*$E$15)</f>
        <v>0</v>
      </c>
      <c r="AX358">
        <f>$B$13*BW358+$C$13*BX358+$F$13*CI358*(1-CL358)</f>
        <v>0</v>
      </c>
      <c r="AY358">
        <f>AX358*AZ358</f>
        <v>0</v>
      </c>
      <c r="AZ358">
        <f>($B$13*$D$11+$C$13*$D$11+$F$13*((CV358+CN358)/MAX(CV358+CN358+CW358, 0.1)*$I$11+CW358/MAX(CV358+CN358+CW358, 0.1)*$J$11))/($B$13+$C$13+$F$13)</f>
        <v>0</v>
      </c>
      <c r="BA358">
        <f>($B$13*$K$11+$C$13*$K$11+$F$13*((CV358+CN358)/MAX(CV358+CN358+CW358, 0.1)*$P$11+CW358/MAX(CV358+CN358+CW358, 0.1)*$Q$11))/($B$13+$C$13+$F$13)</f>
        <v>0</v>
      </c>
      <c r="BB358">
        <v>6</v>
      </c>
      <c r="BC358">
        <v>0.5</v>
      </c>
      <c r="BD358" t="s">
        <v>358</v>
      </c>
      <c r="BE358">
        <v>2</v>
      </c>
      <c r="BF358" t="b">
        <v>1</v>
      </c>
      <c r="BG358">
        <v>1774683149.7</v>
      </c>
      <c r="BH358">
        <v>419.6295</v>
      </c>
      <c r="BI358">
        <v>420.0200999999999</v>
      </c>
      <c r="BJ358">
        <v>21.49468</v>
      </c>
      <c r="BK358">
        <v>21.51649</v>
      </c>
      <c r="BL358">
        <v>419.9907</v>
      </c>
      <c r="BM358">
        <v>21.19756</v>
      </c>
      <c r="BN358">
        <v>500.0361</v>
      </c>
      <c r="BO358">
        <v>101.0273</v>
      </c>
      <c r="BP358">
        <v>0.10016113</v>
      </c>
      <c r="BQ358">
        <v>26.10489</v>
      </c>
      <c r="BR358">
        <v>26.37607</v>
      </c>
      <c r="BS358">
        <v>999.9</v>
      </c>
      <c r="BT358">
        <v>0</v>
      </c>
      <c r="BU358">
        <v>0</v>
      </c>
      <c r="BV358">
        <v>9988.817000000001</v>
      </c>
      <c r="BW358">
        <v>0</v>
      </c>
      <c r="BX358">
        <v>0.3833920000000001</v>
      </c>
      <c r="BY358">
        <v>-0.3905853</v>
      </c>
      <c r="BZ358">
        <v>428.8475</v>
      </c>
      <c r="CA358">
        <v>429.256</v>
      </c>
      <c r="CB358">
        <v>-0.02180424</v>
      </c>
      <c r="CC358">
        <v>420.0200999999999</v>
      </c>
      <c r="CD358">
        <v>21.51649</v>
      </c>
      <c r="CE358">
        <v>2.171549</v>
      </c>
      <c r="CF358">
        <v>2.173753</v>
      </c>
      <c r="CG358">
        <v>18.75397</v>
      </c>
      <c r="CH358">
        <v>18.77017</v>
      </c>
      <c r="CI358">
        <v>500.0029</v>
      </c>
      <c r="CJ358">
        <v>0</v>
      </c>
      <c r="CK358">
        <v>1</v>
      </c>
      <c r="CL358">
        <v>0</v>
      </c>
      <c r="CM358">
        <v>1.8559</v>
      </c>
      <c r="CN358">
        <v>0</v>
      </c>
      <c r="CO358">
        <v>27.01285</v>
      </c>
      <c r="CP358">
        <v>2557.846</v>
      </c>
      <c r="CQ358">
        <v>36.75</v>
      </c>
      <c r="CR358">
        <v>41.312</v>
      </c>
      <c r="CS358">
        <v>38.8435</v>
      </c>
      <c r="CT358">
        <v>40.531</v>
      </c>
      <c r="CU358">
        <v>37.64360000000001</v>
      </c>
      <c r="CV358">
        <v>0</v>
      </c>
      <c r="CW358">
        <v>500.0050000000001</v>
      </c>
      <c r="CX358">
        <v>0</v>
      </c>
      <c r="CY358">
        <v>1774683150.8</v>
      </c>
      <c r="CZ358">
        <v>0</v>
      </c>
      <c r="DA358">
        <v>1774666326.5</v>
      </c>
      <c r="DB358" t="s">
        <v>359</v>
      </c>
      <c r="DC358">
        <v>1774666322</v>
      </c>
      <c r="DD358">
        <v>1774666326.5</v>
      </c>
      <c r="DE358">
        <v>2</v>
      </c>
      <c r="DF358">
        <v>0.343</v>
      </c>
      <c r="DG358">
        <v>-0.026</v>
      </c>
      <c r="DH358">
        <v>-0.36</v>
      </c>
      <c r="DI358">
        <v>0.298</v>
      </c>
      <c r="DJ358">
        <v>420</v>
      </c>
      <c r="DK358">
        <v>22</v>
      </c>
      <c r="DL358">
        <v>0.17</v>
      </c>
      <c r="DM358">
        <v>0.02</v>
      </c>
      <c r="DN358">
        <v>-0.387268875</v>
      </c>
      <c r="DO358">
        <v>0.02217427767354695</v>
      </c>
      <c r="DP358">
        <v>0.0337538811554964</v>
      </c>
      <c r="DQ358">
        <v>1</v>
      </c>
      <c r="DR358">
        <v>-0.0209252375</v>
      </c>
      <c r="DS358">
        <v>-0.0006052829268292417</v>
      </c>
      <c r="DT358">
        <v>0.0009528267192117095</v>
      </c>
      <c r="DU358">
        <v>1</v>
      </c>
      <c r="DV358">
        <v>2</v>
      </c>
      <c r="DW358">
        <v>2</v>
      </c>
      <c r="DX358" t="s">
        <v>360</v>
      </c>
      <c r="DY358">
        <v>3.13048</v>
      </c>
      <c r="DZ358">
        <v>2.80642</v>
      </c>
      <c r="EA358">
        <v>0.0997498</v>
      </c>
      <c r="EB358">
        <v>0.099467</v>
      </c>
      <c r="EC358">
        <v>0.105829</v>
      </c>
      <c r="ED358">
        <v>0.105589</v>
      </c>
      <c r="EE358">
        <v>21146.7</v>
      </c>
      <c r="EF358">
        <v>27416.7</v>
      </c>
      <c r="EG358">
        <v>26444.6</v>
      </c>
      <c r="EH358">
        <v>32997.7</v>
      </c>
      <c r="EI358">
        <v>34927</v>
      </c>
      <c r="EJ358">
        <v>40307.6</v>
      </c>
      <c r="EK358">
        <v>41091.9</v>
      </c>
      <c r="EL358">
        <v>46056.7</v>
      </c>
      <c r="EM358">
        <v>2.03465</v>
      </c>
      <c r="EN358">
        <v>1.99982</v>
      </c>
      <c r="EO358">
        <v>0.0795498</v>
      </c>
      <c r="EP358">
        <v>0</v>
      </c>
      <c r="EQ358">
        <v>25.0687</v>
      </c>
      <c r="ER358">
        <v>999.9</v>
      </c>
      <c r="ES358">
        <v>67.40000000000001</v>
      </c>
      <c r="ET358">
        <v>27.4</v>
      </c>
      <c r="EU358">
        <v>24.4471</v>
      </c>
      <c r="EV358">
        <v>61.0308</v>
      </c>
      <c r="EW358">
        <v>31.7829</v>
      </c>
      <c r="EX358">
        <v>1</v>
      </c>
      <c r="EY358">
        <v>0.295071</v>
      </c>
      <c r="EZ358">
        <v>0.289635</v>
      </c>
      <c r="FA358">
        <v>20.2876</v>
      </c>
      <c r="FB358">
        <v>5.19138</v>
      </c>
      <c r="FC358">
        <v>11.9441</v>
      </c>
      <c r="FD358">
        <v>4.95565</v>
      </c>
      <c r="FE358">
        <v>3.285</v>
      </c>
      <c r="FF358">
        <v>9999</v>
      </c>
      <c r="FG358">
        <v>9999</v>
      </c>
      <c r="FH358">
        <v>9999</v>
      </c>
      <c r="FI358">
        <v>999.9</v>
      </c>
      <c r="FJ358">
        <v>1.86127</v>
      </c>
      <c r="FK358">
        <v>1.86264</v>
      </c>
      <c r="FL358">
        <v>1.86005</v>
      </c>
      <c r="FM358">
        <v>1.85837</v>
      </c>
      <c r="FN358">
        <v>1.86218</v>
      </c>
      <c r="FO358">
        <v>1.85889</v>
      </c>
      <c r="FP358">
        <v>1.85791</v>
      </c>
      <c r="FQ358">
        <v>1.86081</v>
      </c>
      <c r="FR358">
        <v>0</v>
      </c>
      <c r="FS358">
        <v>0</v>
      </c>
      <c r="FT358">
        <v>0</v>
      </c>
      <c r="FU358">
        <v>4.5</v>
      </c>
      <c r="FV358" t="s">
        <v>361</v>
      </c>
      <c r="FW358" t="s">
        <v>362</v>
      </c>
      <c r="FX358" t="s">
        <v>363</v>
      </c>
      <c r="FY358" t="s">
        <v>364</v>
      </c>
      <c r="FZ358" t="s">
        <v>364</v>
      </c>
      <c r="GA358" t="s">
        <v>363</v>
      </c>
      <c r="GB358">
        <v>0</v>
      </c>
      <c r="GC358">
        <v>100</v>
      </c>
      <c r="GD358">
        <v>100</v>
      </c>
      <c r="GE358">
        <v>-0.362</v>
      </c>
      <c r="GF358">
        <v>0.2971</v>
      </c>
      <c r="GG358">
        <v>-1.589593225013521</v>
      </c>
      <c r="GH358">
        <v>0.00192992804097616</v>
      </c>
      <c r="GI358">
        <v>3.244687122451424E-06</v>
      </c>
      <c r="GJ358">
        <v>-2.087531120305573E-09</v>
      </c>
      <c r="GK358">
        <v>0.05776174702018427</v>
      </c>
      <c r="GL358">
        <v>0.005089068596103195</v>
      </c>
      <c r="GM358">
        <v>0.0003257216593697226</v>
      </c>
      <c r="GN358">
        <v>-1.562898368296355E-06</v>
      </c>
      <c r="GO358">
        <v>0</v>
      </c>
      <c r="GP358">
        <v>1257</v>
      </c>
      <c r="GQ358">
        <v>1</v>
      </c>
      <c r="GR358">
        <v>31</v>
      </c>
      <c r="GS358">
        <v>280.5</v>
      </c>
      <c r="GT358">
        <v>280.4</v>
      </c>
      <c r="GU358">
        <v>1.07788</v>
      </c>
      <c r="GV358">
        <v>2.38037</v>
      </c>
      <c r="GW358">
        <v>1.44775</v>
      </c>
      <c r="GX358">
        <v>2.20215</v>
      </c>
      <c r="GY358">
        <v>1.44653</v>
      </c>
      <c r="GZ358">
        <v>2.38647</v>
      </c>
      <c r="HA358">
        <v>33.2216</v>
      </c>
      <c r="HB358">
        <v>14.6486</v>
      </c>
      <c r="HC358">
        <v>18</v>
      </c>
      <c r="HD358">
        <v>532.02</v>
      </c>
      <c r="HE358">
        <v>522.962</v>
      </c>
      <c r="HF358">
        <v>24.9998</v>
      </c>
      <c r="HG358">
        <v>30.7573</v>
      </c>
      <c r="HH358">
        <v>30.0002</v>
      </c>
      <c r="HI358">
        <v>31.1268</v>
      </c>
      <c r="HJ358">
        <v>31.1359</v>
      </c>
      <c r="HK358">
        <v>21.5557</v>
      </c>
      <c r="HL358">
        <v>20.3331</v>
      </c>
      <c r="HM358">
        <v>100</v>
      </c>
      <c r="HN358">
        <v>25</v>
      </c>
      <c r="HO358">
        <v>420</v>
      </c>
      <c r="HP358">
        <v>21.5</v>
      </c>
      <c r="HQ358">
        <v>103.133</v>
      </c>
      <c r="HR358">
        <v>102.014</v>
      </c>
    </row>
    <row r="359" spans="1:226">
      <c r="A359">
        <v>341</v>
      </c>
      <c r="B359">
        <v>1774683156.6</v>
      </c>
      <c r="C359">
        <v>1410.599999904633</v>
      </c>
      <c r="D359" t="s">
        <v>1044</v>
      </c>
      <c r="E359" t="s">
        <v>1045</v>
      </c>
      <c r="F359">
        <v>5</v>
      </c>
      <c r="I359">
        <v>1774683153.7</v>
      </c>
      <c r="J359">
        <f>(K359)/1000</f>
        <v>0</v>
      </c>
      <c r="K359">
        <f>IF(BF359, AN359, AH359)</f>
        <v>0</v>
      </c>
      <c r="L359">
        <f>IF(BF359, AI359, AG359)</f>
        <v>0</v>
      </c>
      <c r="M359">
        <f>BH359 - IF(AU359&gt;1, L359*BB359*100.0/(AW359), 0)</f>
        <v>0</v>
      </c>
      <c r="N359">
        <f>((T359-J359/2)*M359-L359)/(T359+J359/2)</f>
        <v>0</v>
      </c>
      <c r="O359">
        <f>N359*(BO359+BP359)/1000.0</f>
        <v>0</v>
      </c>
      <c r="P359">
        <f>(BH359 - IF(AU359&gt;1, L359*BB359*100.0/(AW359), 0))*(BO359+BP359)/1000.0</f>
        <v>0</v>
      </c>
      <c r="Q359">
        <f>2.0/((1/S359-1/R359)+SIGN(S359)*SQRT((1/S359-1/R359)*(1/S359-1/R359) + 4*BC359/((BC359+1)*(BC359+1))*(2*1/S359*1/R359-1/R359*1/R359)))</f>
        <v>0</v>
      </c>
      <c r="R359">
        <f>IF(LEFT(BD359,1)&lt;&gt;"0",IF(LEFT(BD359,1)="1",3.0,BE359),$D$5+$E$5*(BV359*BO359/($K$5*1000))+$F$5*(BV359*BO359/($K$5*1000))*MAX(MIN(BB359,$J$5),$I$5)*MAX(MIN(BB359,$J$5),$I$5)+$G$5*MAX(MIN(BB359,$J$5),$I$5)*(BV359*BO359/($K$5*1000))+$H$5*(BV359*BO359/($K$5*1000))*(BV359*BO359/($K$5*1000)))</f>
        <v>0</v>
      </c>
      <c r="S359">
        <f>J359*(1000-(1000*0.61365*exp(17.502*W359/(240.97+W359))/(BO359+BP359)+BJ359)/2)/(1000*0.61365*exp(17.502*W359/(240.97+W359))/(BO359+BP359)-BJ359)</f>
        <v>0</v>
      </c>
      <c r="T359">
        <f>1/((BC359+1)/(Q359/1.6)+1/(R359/1.37)) + BC359/((BC359+1)/(Q359/1.6) + BC359/(R359/1.37))</f>
        <v>0</v>
      </c>
      <c r="U359">
        <f>(AX359*BA359)</f>
        <v>0</v>
      </c>
      <c r="V359">
        <f>(BQ359+(U359+2*0.95*5.67E-8*(((BQ359+$B$9)+273)^4-(BQ359+273)^4)-44100*J359)/(1.84*29.3*R359+8*0.95*5.67E-8*(BQ359+273)^3))</f>
        <v>0</v>
      </c>
      <c r="W359">
        <f>($C$9*BR359+$D$9*BS359+$E$9*V359)</f>
        <v>0</v>
      </c>
      <c r="X359">
        <f>0.61365*exp(17.502*W359/(240.97+W359))</f>
        <v>0</v>
      </c>
      <c r="Y359">
        <f>(Z359/AA359*100)</f>
        <v>0</v>
      </c>
      <c r="Z359">
        <f>BJ359*(BO359+BP359)/1000</f>
        <v>0</v>
      </c>
      <c r="AA359">
        <f>0.61365*exp(17.502*BQ359/(240.97+BQ359))</f>
        <v>0</v>
      </c>
      <c r="AB359">
        <f>(X359-BJ359*(BO359+BP359)/1000)</f>
        <v>0</v>
      </c>
      <c r="AC359">
        <f>(-J359*44100)</f>
        <v>0</v>
      </c>
      <c r="AD359">
        <f>2*29.3*R359*0.92*(BQ359-W359)</f>
        <v>0</v>
      </c>
      <c r="AE359">
        <f>2*0.95*5.67E-8*(((BQ359+$B$9)+273)^4-(W359+273)^4)</f>
        <v>0</v>
      </c>
      <c r="AF359">
        <f>U359+AE359+AC359+AD359</f>
        <v>0</v>
      </c>
      <c r="AG359">
        <f>BN359*AU359*(BI359-BH359*(1000-AU359*BK359)/(1000-AU359*BJ359))/(100*BB359)</f>
        <v>0</v>
      </c>
      <c r="AH359">
        <f>1000*BN359*AU359*(BJ359-BK359)/(100*BB359*(1000-AU359*BJ359))</f>
        <v>0</v>
      </c>
      <c r="AI359">
        <f>(AJ359 - AK359 - BO359*1E3/(8.314*(BQ359+273.15)) * AM359/BN359 * AL359) * BN359/(100*BB359) * (1000 - BK359)/1000</f>
        <v>0</v>
      </c>
      <c r="AJ359">
        <v>429.2230644600216</v>
      </c>
      <c r="AK359">
        <v>428.7907090909091</v>
      </c>
      <c r="AL359">
        <v>-2.281134016228237E-05</v>
      </c>
      <c r="AM359">
        <v>61.35787655002243</v>
      </c>
      <c r="AN359">
        <f>(AP359 - AO359 + BO359*1E3/(8.314*(BQ359+273.15)) * AR359/BN359 * AQ359) * BN359/(100*BB359) * 1000/(1000 - AP359)</f>
        <v>0</v>
      </c>
      <c r="AO359">
        <v>21.51768117129183</v>
      </c>
      <c r="AP359">
        <v>21.49565454545456</v>
      </c>
      <c r="AQ359">
        <v>1.498021265019364E-06</v>
      </c>
      <c r="AR359">
        <v>91.88205700752289</v>
      </c>
      <c r="AS359">
        <v>0</v>
      </c>
      <c r="AT359">
        <v>0</v>
      </c>
      <c r="AU359">
        <f>IF(AS359*$H$15&gt;=AW359,1.0,(AW359/(AW359-AS359*$H$15)))</f>
        <v>0</v>
      </c>
      <c r="AV359">
        <f>(AU359-1)*100</f>
        <v>0</v>
      </c>
      <c r="AW359">
        <f>MAX(0,($B$15+$C$15*BV359)/(1+$D$15*BV359)*BO359/(BQ359+273)*$E$15)</f>
        <v>0</v>
      </c>
      <c r="AX359">
        <f>$B$13*BW359+$C$13*BX359+$F$13*CI359*(1-CL359)</f>
        <v>0</v>
      </c>
      <c r="AY359">
        <f>AX359*AZ359</f>
        <v>0</v>
      </c>
      <c r="AZ359">
        <f>($B$13*$D$11+$C$13*$D$11+$F$13*((CV359+CN359)/MAX(CV359+CN359+CW359, 0.1)*$I$11+CW359/MAX(CV359+CN359+CW359, 0.1)*$J$11))/($B$13+$C$13+$F$13)</f>
        <v>0</v>
      </c>
      <c r="BA359">
        <f>($B$13*$K$11+$C$13*$K$11+$F$13*((CV359+CN359)/MAX(CV359+CN359+CW359, 0.1)*$P$11+CW359/MAX(CV359+CN359+CW359, 0.1)*$Q$11))/($B$13+$C$13+$F$13)</f>
        <v>0</v>
      </c>
      <c r="BB359">
        <v>6</v>
      </c>
      <c r="BC359">
        <v>0.5</v>
      </c>
      <c r="BD359" t="s">
        <v>358</v>
      </c>
      <c r="BE359">
        <v>2</v>
      </c>
      <c r="BF359" t="b">
        <v>1</v>
      </c>
      <c r="BG359">
        <v>1774683153.7</v>
      </c>
      <c r="BH359">
        <v>419.6174</v>
      </c>
      <c r="BI359">
        <v>419.9916</v>
      </c>
      <c r="BJ359">
        <v>21.49606</v>
      </c>
      <c r="BK359">
        <v>21.51774</v>
      </c>
      <c r="BL359">
        <v>419.9787</v>
      </c>
      <c r="BM359">
        <v>21.19893</v>
      </c>
      <c r="BN359">
        <v>500.0170999999999</v>
      </c>
      <c r="BO359">
        <v>101.0284</v>
      </c>
      <c r="BP359">
        <v>0.09993247000000001</v>
      </c>
      <c r="BQ359">
        <v>26.10508</v>
      </c>
      <c r="BR359">
        <v>26.37407</v>
      </c>
      <c r="BS359">
        <v>999.9</v>
      </c>
      <c r="BT359">
        <v>0</v>
      </c>
      <c r="BU359">
        <v>0</v>
      </c>
      <c r="BV359">
        <v>9999.18</v>
      </c>
      <c r="BW359">
        <v>0</v>
      </c>
      <c r="BX359">
        <v>0.3833920000000001</v>
      </c>
      <c r="BY359">
        <v>-0.3740845</v>
      </c>
      <c r="BZ359">
        <v>428.8356</v>
      </c>
      <c r="CA359">
        <v>429.2275</v>
      </c>
      <c r="CB359">
        <v>-0.02166309</v>
      </c>
      <c r="CC359">
        <v>419.9916</v>
      </c>
      <c r="CD359">
        <v>21.51774</v>
      </c>
      <c r="CE359">
        <v>2.171713</v>
      </c>
      <c r="CF359">
        <v>2.173900000000001</v>
      </c>
      <c r="CG359">
        <v>18.75518</v>
      </c>
      <c r="CH359">
        <v>18.77125</v>
      </c>
      <c r="CI359">
        <v>500.0051</v>
      </c>
      <c r="CJ359">
        <v>0</v>
      </c>
      <c r="CK359">
        <v>1</v>
      </c>
      <c r="CL359">
        <v>0</v>
      </c>
      <c r="CM359">
        <v>1.58339</v>
      </c>
      <c r="CN359">
        <v>0</v>
      </c>
      <c r="CO359">
        <v>27.02239</v>
      </c>
      <c r="CP359">
        <v>2557.857</v>
      </c>
      <c r="CQ359">
        <v>36.781</v>
      </c>
      <c r="CR359">
        <v>41.3561</v>
      </c>
      <c r="CS359">
        <v>38.875</v>
      </c>
      <c r="CT359">
        <v>40.5935</v>
      </c>
      <c r="CU359">
        <v>37.687</v>
      </c>
      <c r="CV359">
        <v>0</v>
      </c>
      <c r="CW359">
        <v>500.0069999999999</v>
      </c>
      <c r="CX359">
        <v>0</v>
      </c>
      <c r="CY359">
        <v>1774683155</v>
      </c>
      <c r="CZ359">
        <v>0</v>
      </c>
      <c r="DA359">
        <v>1774666326.5</v>
      </c>
      <c r="DB359" t="s">
        <v>359</v>
      </c>
      <c r="DC359">
        <v>1774666322</v>
      </c>
      <c r="DD359">
        <v>1774666326.5</v>
      </c>
      <c r="DE359">
        <v>2</v>
      </c>
      <c r="DF359">
        <v>0.343</v>
      </c>
      <c r="DG359">
        <v>-0.026</v>
      </c>
      <c r="DH359">
        <v>-0.36</v>
      </c>
      <c r="DI359">
        <v>0.298</v>
      </c>
      <c r="DJ359">
        <v>420</v>
      </c>
      <c r="DK359">
        <v>22</v>
      </c>
      <c r="DL359">
        <v>0.17</v>
      </c>
      <c r="DM359">
        <v>0.02</v>
      </c>
      <c r="DN359">
        <v>-0.3825349268292683</v>
      </c>
      <c r="DO359">
        <v>-0.0004312473867596958</v>
      </c>
      <c r="DP359">
        <v>0.03073531846255454</v>
      </c>
      <c r="DQ359">
        <v>1</v>
      </c>
      <c r="DR359">
        <v>-0.02093966585365853</v>
      </c>
      <c r="DS359">
        <v>-0.005114128222996486</v>
      </c>
      <c r="DT359">
        <v>0.0009404733150892708</v>
      </c>
      <c r="DU359">
        <v>1</v>
      </c>
      <c r="DV359">
        <v>2</v>
      </c>
      <c r="DW359">
        <v>2</v>
      </c>
      <c r="DX359" t="s">
        <v>360</v>
      </c>
      <c r="DY359">
        <v>3.13038</v>
      </c>
      <c r="DZ359">
        <v>2.80634</v>
      </c>
      <c r="EA359">
        <v>0.0997444</v>
      </c>
      <c r="EB359">
        <v>0.0994609</v>
      </c>
      <c r="EC359">
        <v>0.105827</v>
      </c>
      <c r="ED359">
        <v>0.105592</v>
      </c>
      <c r="EE359">
        <v>21146.8</v>
      </c>
      <c r="EF359">
        <v>27416.6</v>
      </c>
      <c r="EG359">
        <v>26444.6</v>
      </c>
      <c r="EH359">
        <v>32997.4</v>
      </c>
      <c r="EI359">
        <v>34927.2</v>
      </c>
      <c r="EJ359">
        <v>40306.8</v>
      </c>
      <c r="EK359">
        <v>41092.1</v>
      </c>
      <c r="EL359">
        <v>46055.9</v>
      </c>
      <c r="EM359">
        <v>2.03455</v>
      </c>
      <c r="EN359">
        <v>1.99993</v>
      </c>
      <c r="EO359">
        <v>0.08019800000000001</v>
      </c>
      <c r="EP359">
        <v>0</v>
      </c>
      <c r="EQ359">
        <v>25.0653</v>
      </c>
      <c r="ER359">
        <v>999.9</v>
      </c>
      <c r="ES359">
        <v>67.40000000000001</v>
      </c>
      <c r="ET359">
        <v>27.4</v>
      </c>
      <c r="EU359">
        <v>24.4449</v>
      </c>
      <c r="EV359">
        <v>60.7508</v>
      </c>
      <c r="EW359">
        <v>31.7748</v>
      </c>
      <c r="EX359">
        <v>1</v>
      </c>
      <c r="EY359">
        <v>0.294751</v>
      </c>
      <c r="EZ359">
        <v>0.288167</v>
      </c>
      <c r="FA359">
        <v>20.2877</v>
      </c>
      <c r="FB359">
        <v>5.19138</v>
      </c>
      <c r="FC359">
        <v>11.9441</v>
      </c>
      <c r="FD359">
        <v>4.9557</v>
      </c>
      <c r="FE359">
        <v>3.285</v>
      </c>
      <c r="FF359">
        <v>9999</v>
      </c>
      <c r="FG359">
        <v>9999</v>
      </c>
      <c r="FH359">
        <v>9999</v>
      </c>
      <c r="FI359">
        <v>999.9</v>
      </c>
      <c r="FJ359">
        <v>1.86127</v>
      </c>
      <c r="FK359">
        <v>1.86264</v>
      </c>
      <c r="FL359">
        <v>1.86005</v>
      </c>
      <c r="FM359">
        <v>1.85837</v>
      </c>
      <c r="FN359">
        <v>1.86217</v>
      </c>
      <c r="FO359">
        <v>1.85887</v>
      </c>
      <c r="FP359">
        <v>1.85791</v>
      </c>
      <c r="FQ359">
        <v>1.86081</v>
      </c>
      <c r="FR359">
        <v>0</v>
      </c>
      <c r="FS359">
        <v>0</v>
      </c>
      <c r="FT359">
        <v>0</v>
      </c>
      <c r="FU359">
        <v>4.5</v>
      </c>
      <c r="FV359" t="s">
        <v>361</v>
      </c>
      <c r="FW359" t="s">
        <v>362</v>
      </c>
      <c r="FX359" t="s">
        <v>363</v>
      </c>
      <c r="FY359" t="s">
        <v>364</v>
      </c>
      <c r="FZ359" t="s">
        <v>364</v>
      </c>
      <c r="GA359" t="s">
        <v>363</v>
      </c>
      <c r="GB359">
        <v>0</v>
      </c>
      <c r="GC359">
        <v>100</v>
      </c>
      <c r="GD359">
        <v>100</v>
      </c>
      <c r="GE359">
        <v>-0.362</v>
      </c>
      <c r="GF359">
        <v>0.2971</v>
      </c>
      <c r="GG359">
        <v>-1.589593225013521</v>
      </c>
      <c r="GH359">
        <v>0.00192992804097616</v>
      </c>
      <c r="GI359">
        <v>3.244687122451424E-06</v>
      </c>
      <c r="GJ359">
        <v>-2.087531120305573E-09</v>
      </c>
      <c r="GK359">
        <v>0.05776174702018427</v>
      </c>
      <c r="GL359">
        <v>0.005089068596103195</v>
      </c>
      <c r="GM359">
        <v>0.0003257216593697226</v>
      </c>
      <c r="GN359">
        <v>-1.562898368296355E-06</v>
      </c>
      <c r="GO359">
        <v>0</v>
      </c>
      <c r="GP359">
        <v>1257</v>
      </c>
      <c r="GQ359">
        <v>1</v>
      </c>
      <c r="GR359">
        <v>31</v>
      </c>
      <c r="GS359">
        <v>280.6</v>
      </c>
      <c r="GT359">
        <v>280.5</v>
      </c>
      <c r="GU359">
        <v>1.07788</v>
      </c>
      <c r="GV359">
        <v>2.38281</v>
      </c>
      <c r="GW359">
        <v>1.44775</v>
      </c>
      <c r="GX359">
        <v>2.20337</v>
      </c>
      <c r="GY359">
        <v>1.44653</v>
      </c>
      <c r="GZ359">
        <v>2.3938</v>
      </c>
      <c r="HA359">
        <v>33.2216</v>
      </c>
      <c r="HB359">
        <v>14.6574</v>
      </c>
      <c r="HC359">
        <v>18</v>
      </c>
      <c r="HD359">
        <v>531.957</v>
      </c>
      <c r="HE359">
        <v>523.03</v>
      </c>
      <c r="HF359">
        <v>24.9997</v>
      </c>
      <c r="HG359">
        <v>30.7573</v>
      </c>
      <c r="HH359">
        <v>30</v>
      </c>
      <c r="HI359">
        <v>31.1268</v>
      </c>
      <c r="HJ359">
        <v>31.1359</v>
      </c>
      <c r="HK359">
        <v>21.557</v>
      </c>
      <c r="HL359">
        <v>20.3331</v>
      </c>
      <c r="HM359">
        <v>100</v>
      </c>
      <c r="HN359">
        <v>25</v>
      </c>
      <c r="HO359">
        <v>420</v>
      </c>
      <c r="HP359">
        <v>21.5</v>
      </c>
      <c r="HQ359">
        <v>103.133</v>
      </c>
      <c r="HR359">
        <v>102.012</v>
      </c>
    </row>
    <row r="360" spans="1:226">
      <c r="A360">
        <v>342</v>
      </c>
      <c r="B360">
        <v>1774683160.6</v>
      </c>
      <c r="C360">
        <v>1414.599999904633</v>
      </c>
      <c r="D360" t="s">
        <v>1046</v>
      </c>
      <c r="E360" t="s">
        <v>1047</v>
      </c>
      <c r="F360">
        <v>5</v>
      </c>
      <c r="I360">
        <v>1774683157.7</v>
      </c>
      <c r="J360">
        <f>(K360)/1000</f>
        <v>0</v>
      </c>
      <c r="K360">
        <f>IF(BF360, AN360, AH360)</f>
        <v>0</v>
      </c>
      <c r="L360">
        <f>IF(BF360, AI360, AG360)</f>
        <v>0</v>
      </c>
      <c r="M360">
        <f>BH360 - IF(AU360&gt;1, L360*BB360*100.0/(AW360), 0)</f>
        <v>0</v>
      </c>
      <c r="N360">
        <f>((T360-J360/2)*M360-L360)/(T360+J360/2)</f>
        <v>0</v>
      </c>
      <c r="O360">
        <f>N360*(BO360+BP360)/1000.0</f>
        <v>0</v>
      </c>
      <c r="P360">
        <f>(BH360 - IF(AU360&gt;1, L360*BB360*100.0/(AW360), 0))*(BO360+BP360)/1000.0</f>
        <v>0</v>
      </c>
      <c r="Q360">
        <f>2.0/((1/S360-1/R360)+SIGN(S360)*SQRT((1/S360-1/R360)*(1/S360-1/R360) + 4*BC360/((BC360+1)*(BC360+1))*(2*1/S360*1/R360-1/R360*1/R360)))</f>
        <v>0</v>
      </c>
      <c r="R360">
        <f>IF(LEFT(BD360,1)&lt;&gt;"0",IF(LEFT(BD360,1)="1",3.0,BE360),$D$5+$E$5*(BV360*BO360/($K$5*1000))+$F$5*(BV360*BO360/($K$5*1000))*MAX(MIN(BB360,$J$5),$I$5)*MAX(MIN(BB360,$J$5),$I$5)+$G$5*MAX(MIN(BB360,$J$5),$I$5)*(BV360*BO360/($K$5*1000))+$H$5*(BV360*BO360/($K$5*1000))*(BV360*BO360/($K$5*1000)))</f>
        <v>0</v>
      </c>
      <c r="S360">
        <f>J360*(1000-(1000*0.61365*exp(17.502*W360/(240.97+W360))/(BO360+BP360)+BJ360)/2)/(1000*0.61365*exp(17.502*W360/(240.97+W360))/(BO360+BP360)-BJ360)</f>
        <v>0</v>
      </c>
      <c r="T360">
        <f>1/((BC360+1)/(Q360/1.6)+1/(R360/1.37)) + BC360/((BC360+1)/(Q360/1.6) + BC360/(R360/1.37))</f>
        <v>0</v>
      </c>
      <c r="U360">
        <f>(AX360*BA360)</f>
        <v>0</v>
      </c>
      <c r="V360">
        <f>(BQ360+(U360+2*0.95*5.67E-8*(((BQ360+$B$9)+273)^4-(BQ360+273)^4)-44100*J360)/(1.84*29.3*R360+8*0.95*5.67E-8*(BQ360+273)^3))</f>
        <v>0</v>
      </c>
      <c r="W360">
        <f>($C$9*BR360+$D$9*BS360+$E$9*V360)</f>
        <v>0</v>
      </c>
      <c r="X360">
        <f>0.61365*exp(17.502*W360/(240.97+W360))</f>
        <v>0</v>
      </c>
      <c r="Y360">
        <f>(Z360/AA360*100)</f>
        <v>0</v>
      </c>
      <c r="Z360">
        <f>BJ360*(BO360+BP360)/1000</f>
        <v>0</v>
      </c>
      <c r="AA360">
        <f>0.61365*exp(17.502*BQ360/(240.97+BQ360))</f>
        <v>0</v>
      </c>
      <c r="AB360">
        <f>(X360-BJ360*(BO360+BP360)/1000)</f>
        <v>0</v>
      </c>
      <c r="AC360">
        <f>(-J360*44100)</f>
        <v>0</v>
      </c>
      <c r="AD360">
        <f>2*29.3*R360*0.92*(BQ360-W360)</f>
        <v>0</v>
      </c>
      <c r="AE360">
        <f>2*0.95*5.67E-8*(((BQ360+$B$9)+273)^4-(W360+273)^4)</f>
        <v>0</v>
      </c>
      <c r="AF360">
        <f>U360+AE360+AC360+AD360</f>
        <v>0</v>
      </c>
      <c r="AG360">
        <f>BN360*AU360*(BI360-BH360*(1000-AU360*BK360)/(1000-AU360*BJ360))/(100*BB360)</f>
        <v>0</v>
      </c>
      <c r="AH360">
        <f>1000*BN360*AU360*(BJ360-BK360)/(100*BB360*(1000-AU360*BJ360))</f>
        <v>0</v>
      </c>
      <c r="AI360">
        <f>(AJ360 - AK360 - BO360*1E3/(8.314*(BQ360+273.15)) * AM360/BN360 * AL360) * BN360/(100*BB360) * (1000 - BK360)/1000</f>
        <v>0</v>
      </c>
      <c r="AJ360">
        <v>429.2679322612348</v>
      </c>
      <c r="AK360">
        <v>428.8179272727271</v>
      </c>
      <c r="AL360">
        <v>9.923757917758634E-06</v>
      </c>
      <c r="AM360">
        <v>61.35787655002243</v>
      </c>
      <c r="AN360">
        <f>(AP360 - AO360 + BO360*1E3/(8.314*(BQ360+273.15)) * AR360/BN360 * AQ360) * BN360/(100*BB360) * 1000/(1000 - AP360)</f>
        <v>0</v>
      </c>
      <c r="AO360">
        <v>21.51743143582659</v>
      </c>
      <c r="AP360">
        <v>21.49557412587413</v>
      </c>
      <c r="AQ360">
        <v>-4.618721226388978E-07</v>
      </c>
      <c r="AR360">
        <v>91.88205700752289</v>
      </c>
      <c r="AS360">
        <v>0</v>
      </c>
      <c r="AT360">
        <v>0</v>
      </c>
      <c r="AU360">
        <f>IF(AS360*$H$15&gt;=AW360,1.0,(AW360/(AW360-AS360*$H$15)))</f>
        <v>0</v>
      </c>
      <c r="AV360">
        <f>(AU360-1)*100</f>
        <v>0</v>
      </c>
      <c r="AW360">
        <f>MAX(0,($B$15+$C$15*BV360)/(1+$D$15*BV360)*BO360/(BQ360+273)*$E$15)</f>
        <v>0</v>
      </c>
      <c r="AX360">
        <f>$B$13*BW360+$C$13*BX360+$F$13*CI360*(1-CL360)</f>
        <v>0</v>
      </c>
      <c r="AY360">
        <f>AX360*AZ360</f>
        <v>0</v>
      </c>
      <c r="AZ360">
        <f>($B$13*$D$11+$C$13*$D$11+$F$13*((CV360+CN360)/MAX(CV360+CN360+CW360, 0.1)*$I$11+CW360/MAX(CV360+CN360+CW360, 0.1)*$J$11))/($B$13+$C$13+$F$13)</f>
        <v>0</v>
      </c>
      <c r="BA360">
        <f>($B$13*$K$11+$C$13*$K$11+$F$13*((CV360+CN360)/MAX(CV360+CN360+CW360, 0.1)*$P$11+CW360/MAX(CV360+CN360+CW360, 0.1)*$Q$11))/($B$13+$C$13+$F$13)</f>
        <v>0</v>
      </c>
      <c r="BB360">
        <v>6</v>
      </c>
      <c r="BC360">
        <v>0.5</v>
      </c>
      <c r="BD360" t="s">
        <v>358</v>
      </c>
      <c r="BE360">
        <v>2</v>
      </c>
      <c r="BF360" t="b">
        <v>1</v>
      </c>
      <c r="BG360">
        <v>1774683157.7</v>
      </c>
      <c r="BH360">
        <v>419.5842</v>
      </c>
      <c r="BI360">
        <v>420.0225</v>
      </c>
      <c r="BJ360">
        <v>21.49566</v>
      </c>
      <c r="BK360">
        <v>21.51799</v>
      </c>
      <c r="BL360">
        <v>419.9459</v>
      </c>
      <c r="BM360">
        <v>21.19854</v>
      </c>
      <c r="BN360">
        <v>499.9644</v>
      </c>
      <c r="BO360">
        <v>101.0287</v>
      </c>
      <c r="BP360">
        <v>0.09979871</v>
      </c>
      <c r="BQ360">
        <v>26.10368</v>
      </c>
      <c r="BR360">
        <v>26.37915</v>
      </c>
      <c r="BS360">
        <v>999.9</v>
      </c>
      <c r="BT360">
        <v>0</v>
      </c>
      <c r="BU360">
        <v>0</v>
      </c>
      <c r="BV360">
        <v>10019.556</v>
      </c>
      <c r="BW360">
        <v>0</v>
      </c>
      <c r="BX360">
        <v>0.3833920000000001</v>
      </c>
      <c r="BY360">
        <v>-0.4380921</v>
      </c>
      <c r="BZ360">
        <v>428.8017000000001</v>
      </c>
      <c r="CA360">
        <v>429.2592</v>
      </c>
      <c r="CB360">
        <v>-0.02231922</v>
      </c>
      <c r="CC360">
        <v>420.0225</v>
      </c>
      <c r="CD360">
        <v>21.51799</v>
      </c>
      <c r="CE360">
        <v>2.171678</v>
      </c>
      <c r="CF360">
        <v>2.173934</v>
      </c>
      <c r="CG360">
        <v>18.75493</v>
      </c>
      <c r="CH360">
        <v>18.77152</v>
      </c>
      <c r="CI360">
        <v>500.0092</v>
      </c>
      <c r="CJ360">
        <v>0</v>
      </c>
      <c r="CK360">
        <v>1</v>
      </c>
      <c r="CL360">
        <v>0</v>
      </c>
      <c r="CM360">
        <v>1.64975</v>
      </c>
      <c r="CN360">
        <v>0</v>
      </c>
      <c r="CO360">
        <v>27.07508</v>
      </c>
      <c r="CP360">
        <v>2557.877</v>
      </c>
      <c r="CQ360">
        <v>36.812</v>
      </c>
      <c r="CR360">
        <v>41.406</v>
      </c>
      <c r="CS360">
        <v>38.91840000000001</v>
      </c>
      <c r="CT360">
        <v>40.656</v>
      </c>
      <c r="CU360">
        <v>37.6933</v>
      </c>
      <c r="CV360">
        <v>0</v>
      </c>
      <c r="CW360">
        <v>500.01</v>
      </c>
      <c r="CX360">
        <v>0</v>
      </c>
      <c r="CY360">
        <v>1774683159.2</v>
      </c>
      <c r="CZ360">
        <v>0</v>
      </c>
      <c r="DA360">
        <v>1774666326.5</v>
      </c>
      <c r="DB360" t="s">
        <v>359</v>
      </c>
      <c r="DC360">
        <v>1774666322</v>
      </c>
      <c r="DD360">
        <v>1774666326.5</v>
      </c>
      <c r="DE360">
        <v>2</v>
      </c>
      <c r="DF360">
        <v>0.343</v>
      </c>
      <c r="DG360">
        <v>-0.026</v>
      </c>
      <c r="DH360">
        <v>-0.36</v>
      </c>
      <c r="DI360">
        <v>0.298</v>
      </c>
      <c r="DJ360">
        <v>420</v>
      </c>
      <c r="DK360">
        <v>22</v>
      </c>
      <c r="DL360">
        <v>0.17</v>
      </c>
      <c r="DM360">
        <v>0.02</v>
      </c>
      <c r="DN360">
        <v>-0.3972406829268292</v>
      </c>
      <c r="DO360">
        <v>-0.1043658397212549</v>
      </c>
      <c r="DP360">
        <v>0.03687392560712723</v>
      </c>
      <c r="DQ360">
        <v>0</v>
      </c>
      <c r="DR360">
        <v>-0.02127033414634147</v>
      </c>
      <c r="DS360">
        <v>-0.007276185365853656</v>
      </c>
      <c r="DT360">
        <v>0.001051492069628946</v>
      </c>
      <c r="DU360">
        <v>1</v>
      </c>
      <c r="DV360">
        <v>1</v>
      </c>
      <c r="DW360">
        <v>2</v>
      </c>
      <c r="DX360" t="s">
        <v>367</v>
      </c>
      <c r="DY360">
        <v>3.13051</v>
      </c>
      <c r="DZ360">
        <v>2.8066</v>
      </c>
      <c r="EA360">
        <v>0.0997499</v>
      </c>
      <c r="EB360">
        <v>0.0994733</v>
      </c>
      <c r="EC360">
        <v>0.105826</v>
      </c>
      <c r="ED360">
        <v>0.1056</v>
      </c>
      <c r="EE360">
        <v>21146.7</v>
      </c>
      <c r="EF360">
        <v>27416.1</v>
      </c>
      <c r="EG360">
        <v>26444.6</v>
      </c>
      <c r="EH360">
        <v>32997.3</v>
      </c>
      <c r="EI360">
        <v>34927.1</v>
      </c>
      <c r="EJ360">
        <v>40306.4</v>
      </c>
      <c r="EK360">
        <v>41091.9</v>
      </c>
      <c r="EL360">
        <v>46055.9</v>
      </c>
      <c r="EM360">
        <v>2.03485</v>
      </c>
      <c r="EN360">
        <v>1.99962</v>
      </c>
      <c r="EO360">
        <v>0.0802875</v>
      </c>
      <c r="EP360">
        <v>0</v>
      </c>
      <c r="EQ360">
        <v>25.0611</v>
      </c>
      <c r="ER360">
        <v>999.9</v>
      </c>
      <c r="ES360">
        <v>67.40000000000001</v>
      </c>
      <c r="ET360">
        <v>27.4</v>
      </c>
      <c r="EU360">
        <v>24.4443</v>
      </c>
      <c r="EV360">
        <v>61.0108</v>
      </c>
      <c r="EW360">
        <v>31.6587</v>
      </c>
      <c r="EX360">
        <v>1</v>
      </c>
      <c r="EY360">
        <v>0.29483</v>
      </c>
      <c r="EZ360">
        <v>0.287331</v>
      </c>
      <c r="FA360">
        <v>20.2878</v>
      </c>
      <c r="FB360">
        <v>5.19153</v>
      </c>
      <c r="FC360">
        <v>11.9441</v>
      </c>
      <c r="FD360">
        <v>4.95565</v>
      </c>
      <c r="FE360">
        <v>3.285</v>
      </c>
      <c r="FF360">
        <v>9999</v>
      </c>
      <c r="FG360">
        <v>9999</v>
      </c>
      <c r="FH360">
        <v>9999</v>
      </c>
      <c r="FI360">
        <v>999.9</v>
      </c>
      <c r="FJ360">
        <v>1.86127</v>
      </c>
      <c r="FK360">
        <v>1.86264</v>
      </c>
      <c r="FL360">
        <v>1.86005</v>
      </c>
      <c r="FM360">
        <v>1.85837</v>
      </c>
      <c r="FN360">
        <v>1.86218</v>
      </c>
      <c r="FO360">
        <v>1.8589</v>
      </c>
      <c r="FP360">
        <v>1.85791</v>
      </c>
      <c r="FQ360">
        <v>1.8608</v>
      </c>
      <c r="FR360">
        <v>0</v>
      </c>
      <c r="FS360">
        <v>0</v>
      </c>
      <c r="FT360">
        <v>0</v>
      </c>
      <c r="FU360">
        <v>4.5</v>
      </c>
      <c r="FV360" t="s">
        <v>361</v>
      </c>
      <c r="FW360" t="s">
        <v>362</v>
      </c>
      <c r="FX360" t="s">
        <v>363</v>
      </c>
      <c r="FY360" t="s">
        <v>364</v>
      </c>
      <c r="FZ360" t="s">
        <v>364</v>
      </c>
      <c r="GA360" t="s">
        <v>363</v>
      </c>
      <c r="GB360">
        <v>0</v>
      </c>
      <c r="GC360">
        <v>100</v>
      </c>
      <c r="GD360">
        <v>100</v>
      </c>
      <c r="GE360">
        <v>-0.361</v>
      </c>
      <c r="GF360">
        <v>0.2971</v>
      </c>
      <c r="GG360">
        <v>-1.589593225013521</v>
      </c>
      <c r="GH360">
        <v>0.00192992804097616</v>
      </c>
      <c r="GI360">
        <v>3.244687122451424E-06</v>
      </c>
      <c r="GJ360">
        <v>-2.087531120305573E-09</v>
      </c>
      <c r="GK360">
        <v>0.05776174702018427</v>
      </c>
      <c r="GL360">
        <v>0.005089068596103195</v>
      </c>
      <c r="GM360">
        <v>0.0003257216593697226</v>
      </c>
      <c r="GN360">
        <v>-1.562898368296355E-06</v>
      </c>
      <c r="GO360">
        <v>0</v>
      </c>
      <c r="GP360">
        <v>1257</v>
      </c>
      <c r="GQ360">
        <v>1</v>
      </c>
      <c r="GR360">
        <v>31</v>
      </c>
      <c r="GS360">
        <v>280.6</v>
      </c>
      <c r="GT360">
        <v>280.6</v>
      </c>
      <c r="GU360">
        <v>1.07788</v>
      </c>
      <c r="GV360">
        <v>2.3877</v>
      </c>
      <c r="GW360">
        <v>1.44775</v>
      </c>
      <c r="GX360">
        <v>2.20337</v>
      </c>
      <c r="GY360">
        <v>1.44653</v>
      </c>
      <c r="GZ360">
        <v>2.34375</v>
      </c>
      <c r="HA360">
        <v>33.244</v>
      </c>
      <c r="HB360">
        <v>14.6486</v>
      </c>
      <c r="HC360">
        <v>18</v>
      </c>
      <c r="HD360">
        <v>532.147</v>
      </c>
      <c r="HE360">
        <v>522.826</v>
      </c>
      <c r="HF360">
        <v>24.9997</v>
      </c>
      <c r="HG360">
        <v>30.7573</v>
      </c>
      <c r="HH360">
        <v>30.0001</v>
      </c>
      <c r="HI360">
        <v>31.1268</v>
      </c>
      <c r="HJ360">
        <v>31.1359</v>
      </c>
      <c r="HK360">
        <v>21.5561</v>
      </c>
      <c r="HL360">
        <v>20.3331</v>
      </c>
      <c r="HM360">
        <v>100</v>
      </c>
      <c r="HN360">
        <v>25</v>
      </c>
      <c r="HO360">
        <v>420</v>
      </c>
      <c r="HP360">
        <v>21.5</v>
      </c>
      <c r="HQ360">
        <v>103.133</v>
      </c>
      <c r="HR360">
        <v>102.012</v>
      </c>
    </row>
    <row r="361" spans="1:226">
      <c r="A361">
        <v>343</v>
      </c>
      <c r="B361">
        <v>1774683164.6</v>
      </c>
      <c r="C361">
        <v>1418.599999904633</v>
      </c>
      <c r="D361" t="s">
        <v>1048</v>
      </c>
      <c r="E361" t="s">
        <v>1049</v>
      </c>
      <c r="F361">
        <v>5</v>
      </c>
      <c r="I361">
        <v>1774683161.7</v>
      </c>
      <c r="J361">
        <f>(K361)/1000</f>
        <v>0</v>
      </c>
      <c r="K361">
        <f>IF(BF361, AN361, AH361)</f>
        <v>0</v>
      </c>
      <c r="L361">
        <f>IF(BF361, AI361, AG361)</f>
        <v>0</v>
      </c>
      <c r="M361">
        <f>BH361 - IF(AU361&gt;1, L361*BB361*100.0/(AW361), 0)</f>
        <v>0</v>
      </c>
      <c r="N361">
        <f>((T361-J361/2)*M361-L361)/(T361+J361/2)</f>
        <v>0</v>
      </c>
      <c r="O361">
        <f>N361*(BO361+BP361)/1000.0</f>
        <v>0</v>
      </c>
      <c r="P361">
        <f>(BH361 - IF(AU361&gt;1, L361*BB361*100.0/(AW361), 0))*(BO361+BP361)/1000.0</f>
        <v>0</v>
      </c>
      <c r="Q361">
        <f>2.0/((1/S361-1/R361)+SIGN(S361)*SQRT((1/S361-1/R361)*(1/S361-1/R361) + 4*BC361/((BC361+1)*(BC361+1))*(2*1/S361*1/R361-1/R361*1/R361)))</f>
        <v>0</v>
      </c>
      <c r="R361">
        <f>IF(LEFT(BD361,1)&lt;&gt;"0",IF(LEFT(BD361,1)="1",3.0,BE361),$D$5+$E$5*(BV361*BO361/($K$5*1000))+$F$5*(BV361*BO361/($K$5*1000))*MAX(MIN(BB361,$J$5),$I$5)*MAX(MIN(BB361,$J$5),$I$5)+$G$5*MAX(MIN(BB361,$J$5),$I$5)*(BV361*BO361/($K$5*1000))+$H$5*(BV361*BO361/($K$5*1000))*(BV361*BO361/($K$5*1000)))</f>
        <v>0</v>
      </c>
      <c r="S361">
        <f>J361*(1000-(1000*0.61365*exp(17.502*W361/(240.97+W361))/(BO361+BP361)+BJ361)/2)/(1000*0.61365*exp(17.502*W361/(240.97+W361))/(BO361+BP361)-BJ361)</f>
        <v>0</v>
      </c>
      <c r="T361">
        <f>1/((BC361+1)/(Q361/1.6)+1/(R361/1.37)) + BC361/((BC361+1)/(Q361/1.6) + BC361/(R361/1.37))</f>
        <v>0</v>
      </c>
      <c r="U361">
        <f>(AX361*BA361)</f>
        <v>0</v>
      </c>
      <c r="V361">
        <f>(BQ361+(U361+2*0.95*5.67E-8*(((BQ361+$B$9)+273)^4-(BQ361+273)^4)-44100*J361)/(1.84*29.3*R361+8*0.95*5.67E-8*(BQ361+273)^3))</f>
        <v>0</v>
      </c>
      <c r="W361">
        <f>($C$9*BR361+$D$9*BS361+$E$9*V361)</f>
        <v>0</v>
      </c>
      <c r="X361">
        <f>0.61365*exp(17.502*W361/(240.97+W361))</f>
        <v>0</v>
      </c>
      <c r="Y361">
        <f>(Z361/AA361*100)</f>
        <v>0</v>
      </c>
      <c r="Z361">
        <f>BJ361*(BO361+BP361)/1000</f>
        <v>0</v>
      </c>
      <c r="AA361">
        <f>0.61365*exp(17.502*BQ361/(240.97+BQ361))</f>
        <v>0</v>
      </c>
      <c r="AB361">
        <f>(X361-BJ361*(BO361+BP361)/1000)</f>
        <v>0</v>
      </c>
      <c r="AC361">
        <f>(-J361*44100)</f>
        <v>0</v>
      </c>
      <c r="AD361">
        <f>2*29.3*R361*0.92*(BQ361-W361)</f>
        <v>0</v>
      </c>
      <c r="AE361">
        <f>2*0.95*5.67E-8*(((BQ361+$B$9)+273)^4-(W361+273)^4)</f>
        <v>0</v>
      </c>
      <c r="AF361">
        <f>U361+AE361+AC361+AD361</f>
        <v>0</v>
      </c>
      <c r="AG361">
        <f>BN361*AU361*(BI361-BH361*(1000-AU361*BK361)/(1000-AU361*BJ361))/(100*BB361)</f>
        <v>0</v>
      </c>
      <c r="AH361">
        <f>1000*BN361*AU361*(BJ361-BK361)/(100*BB361*(1000-AU361*BJ361))</f>
        <v>0</v>
      </c>
      <c r="AI361">
        <f>(AJ361 - AK361 - BO361*1E3/(8.314*(BQ361+273.15)) * AM361/BN361 * AL361) * BN361/(100*BB361) * (1000 - BK361)/1000</f>
        <v>0</v>
      </c>
      <c r="AJ361">
        <v>429.2471064519345</v>
      </c>
      <c r="AK361">
        <v>428.8756666666666</v>
      </c>
      <c r="AL361">
        <v>1.675816217508144E-05</v>
      </c>
      <c r="AM361">
        <v>61.35787655002243</v>
      </c>
      <c r="AN361">
        <f>(AP361 - AO361 + BO361*1E3/(8.314*(BQ361+273.15)) * AR361/BN361 * AQ361) * BN361/(100*BB361) * 1000/(1000 - AP361)</f>
        <v>0</v>
      </c>
      <c r="AO361">
        <v>21.52005048221473</v>
      </c>
      <c r="AP361">
        <v>21.49698111888113</v>
      </c>
      <c r="AQ361">
        <v>-1.555519877967147E-07</v>
      </c>
      <c r="AR361">
        <v>91.88205700752289</v>
      </c>
      <c r="AS361">
        <v>0</v>
      </c>
      <c r="AT361">
        <v>0</v>
      </c>
      <c r="AU361">
        <f>IF(AS361*$H$15&gt;=AW361,1.0,(AW361/(AW361-AS361*$H$15)))</f>
        <v>0</v>
      </c>
      <c r="AV361">
        <f>(AU361-1)*100</f>
        <v>0</v>
      </c>
      <c r="AW361">
        <f>MAX(0,($B$15+$C$15*BV361)/(1+$D$15*BV361)*BO361/(BQ361+273)*$E$15)</f>
        <v>0</v>
      </c>
      <c r="AX361">
        <f>$B$13*BW361+$C$13*BX361+$F$13*CI361*(1-CL361)</f>
        <v>0</v>
      </c>
      <c r="AY361">
        <f>AX361*AZ361</f>
        <v>0</v>
      </c>
      <c r="AZ361">
        <f>($B$13*$D$11+$C$13*$D$11+$F$13*((CV361+CN361)/MAX(CV361+CN361+CW361, 0.1)*$I$11+CW361/MAX(CV361+CN361+CW361, 0.1)*$J$11))/($B$13+$C$13+$F$13)</f>
        <v>0</v>
      </c>
      <c r="BA361">
        <f>($B$13*$K$11+$C$13*$K$11+$F$13*((CV361+CN361)/MAX(CV361+CN361+CW361, 0.1)*$P$11+CW361/MAX(CV361+CN361+CW361, 0.1)*$Q$11))/($B$13+$C$13+$F$13)</f>
        <v>0</v>
      </c>
      <c r="BB361">
        <v>6</v>
      </c>
      <c r="BC361">
        <v>0.5</v>
      </c>
      <c r="BD361" t="s">
        <v>358</v>
      </c>
      <c r="BE361">
        <v>2</v>
      </c>
      <c r="BF361" t="b">
        <v>1</v>
      </c>
      <c r="BG361">
        <v>1774683161.7</v>
      </c>
      <c r="BH361">
        <v>419.6259</v>
      </c>
      <c r="BI361">
        <v>420.0124000000001</v>
      </c>
      <c r="BJ361">
        <v>21.49602</v>
      </c>
      <c r="BK361">
        <v>21.52116</v>
      </c>
      <c r="BL361">
        <v>419.9873000000001</v>
      </c>
      <c r="BM361">
        <v>21.19889</v>
      </c>
      <c r="BN361">
        <v>500.0473</v>
      </c>
      <c r="BO361">
        <v>101.0289</v>
      </c>
      <c r="BP361">
        <v>0.1001621</v>
      </c>
      <c r="BQ361">
        <v>26.10445</v>
      </c>
      <c r="BR361">
        <v>26.37531</v>
      </c>
      <c r="BS361">
        <v>999.9</v>
      </c>
      <c r="BT361">
        <v>0</v>
      </c>
      <c r="BU361">
        <v>0</v>
      </c>
      <c r="BV361">
        <v>9988.315999999999</v>
      </c>
      <c r="BW361">
        <v>0</v>
      </c>
      <c r="BX361">
        <v>0.3833920000000001</v>
      </c>
      <c r="BY361">
        <v>-0.3864413</v>
      </c>
      <c r="BZ361">
        <v>428.8443</v>
      </c>
      <c r="CA361">
        <v>429.2505</v>
      </c>
      <c r="CB361">
        <v>-0.0251358</v>
      </c>
      <c r="CC361">
        <v>420.0124000000001</v>
      </c>
      <c r="CD361">
        <v>21.52116</v>
      </c>
      <c r="CE361">
        <v>2.171719</v>
      </c>
      <c r="CF361">
        <v>2.174261</v>
      </c>
      <c r="CG361">
        <v>18.75522</v>
      </c>
      <c r="CH361">
        <v>18.77391</v>
      </c>
      <c r="CI361">
        <v>500.0005</v>
      </c>
      <c r="CJ361">
        <v>0</v>
      </c>
      <c r="CK361">
        <v>1</v>
      </c>
      <c r="CL361">
        <v>0</v>
      </c>
      <c r="CM361">
        <v>1.5434</v>
      </c>
      <c r="CN361">
        <v>0</v>
      </c>
      <c r="CO361">
        <v>27.22438</v>
      </c>
      <c r="CP361">
        <v>2557.834</v>
      </c>
      <c r="CQ361">
        <v>36.8309</v>
      </c>
      <c r="CR361">
        <v>41.4559</v>
      </c>
      <c r="CS361">
        <v>38.937</v>
      </c>
      <c r="CT361">
        <v>40.7185</v>
      </c>
      <c r="CU361">
        <v>37.7374</v>
      </c>
      <c r="CV361">
        <v>0</v>
      </c>
      <c r="CW361">
        <v>500.001</v>
      </c>
      <c r="CX361">
        <v>0</v>
      </c>
      <c r="CY361">
        <v>1774683162.8</v>
      </c>
      <c r="CZ361">
        <v>0</v>
      </c>
      <c r="DA361">
        <v>1774666326.5</v>
      </c>
      <c r="DB361" t="s">
        <v>359</v>
      </c>
      <c r="DC361">
        <v>1774666322</v>
      </c>
      <c r="DD361">
        <v>1774666326.5</v>
      </c>
      <c r="DE361">
        <v>2</v>
      </c>
      <c r="DF361">
        <v>0.343</v>
      </c>
      <c r="DG361">
        <v>-0.026</v>
      </c>
      <c r="DH361">
        <v>-0.36</v>
      </c>
      <c r="DI361">
        <v>0.298</v>
      </c>
      <c r="DJ361">
        <v>420</v>
      </c>
      <c r="DK361">
        <v>22</v>
      </c>
      <c r="DL361">
        <v>0.17</v>
      </c>
      <c r="DM361">
        <v>0.02</v>
      </c>
      <c r="DN361">
        <v>-0.393118375</v>
      </c>
      <c r="DO361">
        <v>-0.1506476960600371</v>
      </c>
      <c r="DP361">
        <v>0.03696121374068194</v>
      </c>
      <c r="DQ361">
        <v>0</v>
      </c>
      <c r="DR361">
        <v>-0.0221266775</v>
      </c>
      <c r="DS361">
        <v>-0.01555457673545959</v>
      </c>
      <c r="DT361">
        <v>0.001785670229981938</v>
      </c>
      <c r="DU361">
        <v>1</v>
      </c>
      <c r="DV361">
        <v>1</v>
      </c>
      <c r="DW361">
        <v>2</v>
      </c>
      <c r="DX361" t="s">
        <v>367</v>
      </c>
      <c r="DY361">
        <v>3.13049</v>
      </c>
      <c r="DZ361">
        <v>2.80634</v>
      </c>
      <c r="EA361">
        <v>0.0997576</v>
      </c>
      <c r="EB361">
        <v>0.0994587</v>
      </c>
      <c r="EC361">
        <v>0.105835</v>
      </c>
      <c r="ED361">
        <v>0.105611</v>
      </c>
      <c r="EE361">
        <v>21146.6</v>
      </c>
      <c r="EF361">
        <v>27416.7</v>
      </c>
      <c r="EG361">
        <v>26444.7</v>
      </c>
      <c r="EH361">
        <v>32997.4</v>
      </c>
      <c r="EI361">
        <v>34926.9</v>
      </c>
      <c r="EJ361">
        <v>40306.4</v>
      </c>
      <c r="EK361">
        <v>41092</v>
      </c>
      <c r="EL361">
        <v>46056.5</v>
      </c>
      <c r="EM361">
        <v>2.03472</v>
      </c>
      <c r="EN361">
        <v>1.99975</v>
      </c>
      <c r="EO361">
        <v>0.0802949</v>
      </c>
      <c r="EP361">
        <v>0</v>
      </c>
      <c r="EQ361">
        <v>25.0568</v>
      </c>
      <c r="ER361">
        <v>999.9</v>
      </c>
      <c r="ES361">
        <v>67.40000000000001</v>
      </c>
      <c r="ET361">
        <v>27.4</v>
      </c>
      <c r="EU361">
        <v>24.4448</v>
      </c>
      <c r="EV361">
        <v>60.9408</v>
      </c>
      <c r="EW361">
        <v>31.5425</v>
      </c>
      <c r="EX361">
        <v>1</v>
      </c>
      <c r="EY361">
        <v>0.295005</v>
      </c>
      <c r="EZ361">
        <v>0.286419</v>
      </c>
      <c r="FA361">
        <v>20.2878</v>
      </c>
      <c r="FB361">
        <v>5.19198</v>
      </c>
      <c r="FC361">
        <v>11.9441</v>
      </c>
      <c r="FD361">
        <v>4.95565</v>
      </c>
      <c r="FE361">
        <v>3.285</v>
      </c>
      <c r="FF361">
        <v>9999</v>
      </c>
      <c r="FG361">
        <v>9999</v>
      </c>
      <c r="FH361">
        <v>9999</v>
      </c>
      <c r="FI361">
        <v>999.9</v>
      </c>
      <c r="FJ361">
        <v>1.86127</v>
      </c>
      <c r="FK361">
        <v>1.86264</v>
      </c>
      <c r="FL361">
        <v>1.86005</v>
      </c>
      <c r="FM361">
        <v>1.85837</v>
      </c>
      <c r="FN361">
        <v>1.86218</v>
      </c>
      <c r="FO361">
        <v>1.85895</v>
      </c>
      <c r="FP361">
        <v>1.85791</v>
      </c>
      <c r="FQ361">
        <v>1.86081</v>
      </c>
      <c r="FR361">
        <v>0</v>
      </c>
      <c r="FS361">
        <v>0</v>
      </c>
      <c r="FT361">
        <v>0</v>
      </c>
      <c r="FU361">
        <v>4.5</v>
      </c>
      <c r="FV361" t="s">
        <v>361</v>
      </c>
      <c r="FW361" t="s">
        <v>362</v>
      </c>
      <c r="FX361" t="s">
        <v>363</v>
      </c>
      <c r="FY361" t="s">
        <v>364</v>
      </c>
      <c r="FZ361" t="s">
        <v>364</v>
      </c>
      <c r="GA361" t="s">
        <v>363</v>
      </c>
      <c r="GB361">
        <v>0</v>
      </c>
      <c r="GC361">
        <v>100</v>
      </c>
      <c r="GD361">
        <v>100</v>
      </c>
      <c r="GE361">
        <v>-0.362</v>
      </c>
      <c r="GF361">
        <v>0.2972</v>
      </c>
      <c r="GG361">
        <v>-1.589593225013521</v>
      </c>
      <c r="GH361">
        <v>0.00192992804097616</v>
      </c>
      <c r="GI361">
        <v>3.244687122451424E-06</v>
      </c>
      <c r="GJ361">
        <v>-2.087531120305573E-09</v>
      </c>
      <c r="GK361">
        <v>0.05776174702018427</v>
      </c>
      <c r="GL361">
        <v>0.005089068596103195</v>
      </c>
      <c r="GM361">
        <v>0.0003257216593697226</v>
      </c>
      <c r="GN361">
        <v>-1.562898368296355E-06</v>
      </c>
      <c r="GO361">
        <v>0</v>
      </c>
      <c r="GP361">
        <v>1257</v>
      </c>
      <c r="GQ361">
        <v>1</v>
      </c>
      <c r="GR361">
        <v>31</v>
      </c>
      <c r="GS361">
        <v>280.7</v>
      </c>
      <c r="GT361">
        <v>280.6</v>
      </c>
      <c r="GU361">
        <v>1.07788</v>
      </c>
      <c r="GV361">
        <v>2.39868</v>
      </c>
      <c r="GW361">
        <v>1.44775</v>
      </c>
      <c r="GX361">
        <v>2.20215</v>
      </c>
      <c r="GY361">
        <v>1.44653</v>
      </c>
      <c r="GZ361">
        <v>2.2998</v>
      </c>
      <c r="HA361">
        <v>33.2216</v>
      </c>
      <c r="HB361">
        <v>14.6399</v>
      </c>
      <c r="HC361">
        <v>18</v>
      </c>
      <c r="HD361">
        <v>532.067</v>
      </c>
      <c r="HE361">
        <v>522.9109999999999</v>
      </c>
      <c r="HF361">
        <v>24.9997</v>
      </c>
      <c r="HG361">
        <v>30.7573</v>
      </c>
      <c r="HH361">
        <v>30</v>
      </c>
      <c r="HI361">
        <v>31.1268</v>
      </c>
      <c r="HJ361">
        <v>31.1359</v>
      </c>
      <c r="HK361">
        <v>21.5555</v>
      </c>
      <c r="HL361">
        <v>20.3331</v>
      </c>
      <c r="HM361">
        <v>100</v>
      </c>
      <c r="HN361">
        <v>25</v>
      </c>
      <c r="HO361">
        <v>420</v>
      </c>
      <c r="HP361">
        <v>21.5</v>
      </c>
      <c r="HQ361">
        <v>103.133</v>
      </c>
      <c r="HR361">
        <v>102.013</v>
      </c>
    </row>
    <row r="362" spans="1:226">
      <c r="A362">
        <v>344</v>
      </c>
      <c r="B362">
        <v>1774683168.6</v>
      </c>
      <c r="C362">
        <v>1422.599999904633</v>
      </c>
      <c r="D362" t="s">
        <v>1050</v>
      </c>
      <c r="E362" t="s">
        <v>1051</v>
      </c>
      <c r="F362">
        <v>5</v>
      </c>
      <c r="I362">
        <v>1774683165.7</v>
      </c>
      <c r="J362">
        <f>(K362)/1000</f>
        <v>0</v>
      </c>
      <c r="K362">
        <f>IF(BF362, AN362, AH362)</f>
        <v>0</v>
      </c>
      <c r="L362">
        <f>IF(BF362, AI362, AG362)</f>
        <v>0</v>
      </c>
      <c r="M362">
        <f>BH362 - IF(AU362&gt;1, L362*BB362*100.0/(AW362), 0)</f>
        <v>0</v>
      </c>
      <c r="N362">
        <f>((T362-J362/2)*M362-L362)/(T362+J362/2)</f>
        <v>0</v>
      </c>
      <c r="O362">
        <f>N362*(BO362+BP362)/1000.0</f>
        <v>0</v>
      </c>
      <c r="P362">
        <f>(BH362 - IF(AU362&gt;1, L362*BB362*100.0/(AW362), 0))*(BO362+BP362)/1000.0</f>
        <v>0</v>
      </c>
      <c r="Q362">
        <f>2.0/((1/S362-1/R362)+SIGN(S362)*SQRT((1/S362-1/R362)*(1/S362-1/R362) + 4*BC362/((BC362+1)*(BC362+1))*(2*1/S362*1/R362-1/R362*1/R362)))</f>
        <v>0</v>
      </c>
      <c r="R362">
        <f>IF(LEFT(BD362,1)&lt;&gt;"0",IF(LEFT(BD362,1)="1",3.0,BE362),$D$5+$E$5*(BV362*BO362/($K$5*1000))+$F$5*(BV362*BO362/($K$5*1000))*MAX(MIN(BB362,$J$5),$I$5)*MAX(MIN(BB362,$J$5),$I$5)+$G$5*MAX(MIN(BB362,$J$5),$I$5)*(BV362*BO362/($K$5*1000))+$H$5*(BV362*BO362/($K$5*1000))*(BV362*BO362/($K$5*1000)))</f>
        <v>0</v>
      </c>
      <c r="S362">
        <f>J362*(1000-(1000*0.61365*exp(17.502*W362/(240.97+W362))/(BO362+BP362)+BJ362)/2)/(1000*0.61365*exp(17.502*W362/(240.97+W362))/(BO362+BP362)-BJ362)</f>
        <v>0</v>
      </c>
      <c r="T362">
        <f>1/((BC362+1)/(Q362/1.6)+1/(R362/1.37)) + BC362/((BC362+1)/(Q362/1.6) + BC362/(R362/1.37))</f>
        <v>0</v>
      </c>
      <c r="U362">
        <f>(AX362*BA362)</f>
        <v>0</v>
      </c>
      <c r="V362">
        <f>(BQ362+(U362+2*0.95*5.67E-8*(((BQ362+$B$9)+273)^4-(BQ362+273)^4)-44100*J362)/(1.84*29.3*R362+8*0.95*5.67E-8*(BQ362+273)^3))</f>
        <v>0</v>
      </c>
      <c r="W362">
        <f>($C$9*BR362+$D$9*BS362+$E$9*V362)</f>
        <v>0</v>
      </c>
      <c r="X362">
        <f>0.61365*exp(17.502*W362/(240.97+W362))</f>
        <v>0</v>
      </c>
      <c r="Y362">
        <f>(Z362/AA362*100)</f>
        <v>0</v>
      </c>
      <c r="Z362">
        <f>BJ362*(BO362+BP362)/1000</f>
        <v>0</v>
      </c>
      <c r="AA362">
        <f>0.61365*exp(17.502*BQ362/(240.97+BQ362))</f>
        <v>0</v>
      </c>
      <c r="AB362">
        <f>(X362-BJ362*(BO362+BP362)/1000)</f>
        <v>0</v>
      </c>
      <c r="AC362">
        <f>(-J362*44100)</f>
        <v>0</v>
      </c>
      <c r="AD362">
        <f>2*29.3*R362*0.92*(BQ362-W362)</f>
        <v>0</v>
      </c>
      <c r="AE362">
        <f>2*0.95*5.67E-8*(((BQ362+$B$9)+273)^4-(W362+273)^4)</f>
        <v>0</v>
      </c>
      <c r="AF362">
        <f>U362+AE362+AC362+AD362</f>
        <v>0</v>
      </c>
      <c r="AG362">
        <f>BN362*AU362*(BI362-BH362*(1000-AU362*BK362)/(1000-AU362*BJ362))/(100*BB362)</f>
        <v>0</v>
      </c>
      <c r="AH362">
        <f>1000*BN362*AU362*(BJ362-BK362)/(100*BB362*(1000-AU362*BJ362))</f>
        <v>0</v>
      </c>
      <c r="AI362">
        <f>(AJ362 - AK362 - BO362*1E3/(8.314*(BQ362+273.15)) * AM362/BN362 * AL362) * BN362/(100*BB362) * (1000 - BK362)/1000</f>
        <v>0</v>
      </c>
      <c r="AJ362">
        <v>429.2472257495872</v>
      </c>
      <c r="AK362">
        <v>428.819909090909</v>
      </c>
      <c r="AL362">
        <v>-2.185128942369417E-05</v>
      </c>
      <c r="AM362">
        <v>61.35787655002243</v>
      </c>
      <c r="AN362">
        <f>(AP362 - AO362 + BO362*1E3/(8.314*(BQ362+273.15)) * AR362/BN362 * AQ362) * BN362/(100*BB362) * 1000/(1000 - AP362)</f>
        <v>0</v>
      </c>
      <c r="AO362">
        <v>21.52359524828675</v>
      </c>
      <c r="AP362">
        <v>21.49923426573427</v>
      </c>
      <c r="AQ362">
        <v>1.22140153678381E-06</v>
      </c>
      <c r="AR362">
        <v>91.88205700752289</v>
      </c>
      <c r="AS362">
        <v>0</v>
      </c>
      <c r="AT362">
        <v>0</v>
      </c>
      <c r="AU362">
        <f>IF(AS362*$H$15&gt;=AW362,1.0,(AW362/(AW362-AS362*$H$15)))</f>
        <v>0</v>
      </c>
      <c r="AV362">
        <f>(AU362-1)*100</f>
        <v>0</v>
      </c>
      <c r="AW362">
        <f>MAX(0,($B$15+$C$15*BV362)/(1+$D$15*BV362)*BO362/(BQ362+273)*$E$15)</f>
        <v>0</v>
      </c>
      <c r="AX362">
        <f>$B$13*BW362+$C$13*BX362+$F$13*CI362*(1-CL362)</f>
        <v>0</v>
      </c>
      <c r="AY362">
        <f>AX362*AZ362</f>
        <v>0</v>
      </c>
      <c r="AZ362">
        <f>($B$13*$D$11+$C$13*$D$11+$F$13*((CV362+CN362)/MAX(CV362+CN362+CW362, 0.1)*$I$11+CW362/MAX(CV362+CN362+CW362, 0.1)*$J$11))/($B$13+$C$13+$F$13)</f>
        <v>0</v>
      </c>
      <c r="BA362">
        <f>($B$13*$K$11+$C$13*$K$11+$F$13*((CV362+CN362)/MAX(CV362+CN362+CW362, 0.1)*$P$11+CW362/MAX(CV362+CN362+CW362, 0.1)*$Q$11))/($B$13+$C$13+$F$13)</f>
        <v>0</v>
      </c>
      <c r="BB362">
        <v>6</v>
      </c>
      <c r="BC362">
        <v>0.5</v>
      </c>
      <c r="BD362" t="s">
        <v>358</v>
      </c>
      <c r="BE362">
        <v>2</v>
      </c>
      <c r="BF362" t="b">
        <v>1</v>
      </c>
      <c r="BG362">
        <v>1774683165.7</v>
      </c>
      <c r="BH362">
        <v>419.645</v>
      </c>
      <c r="BI362">
        <v>420.0107</v>
      </c>
      <c r="BJ362">
        <v>21.49804</v>
      </c>
      <c r="BK362">
        <v>21.5233</v>
      </c>
      <c r="BL362">
        <v>420.0062</v>
      </c>
      <c r="BM362">
        <v>21.20086</v>
      </c>
      <c r="BN362">
        <v>500.0009</v>
      </c>
      <c r="BO362">
        <v>101.0277</v>
      </c>
      <c r="BP362">
        <v>0.10001486</v>
      </c>
      <c r="BQ362">
        <v>26.10326</v>
      </c>
      <c r="BR362">
        <v>26.37189</v>
      </c>
      <c r="BS362">
        <v>999.9</v>
      </c>
      <c r="BT362">
        <v>0</v>
      </c>
      <c r="BU362">
        <v>0</v>
      </c>
      <c r="BV362">
        <v>9989.435000000001</v>
      </c>
      <c r="BW362">
        <v>0</v>
      </c>
      <c r="BX362">
        <v>0.3833920000000001</v>
      </c>
      <c r="BY362">
        <v>-0.3658722</v>
      </c>
      <c r="BZ362">
        <v>428.8647</v>
      </c>
      <c r="CA362">
        <v>429.2497</v>
      </c>
      <c r="CB362">
        <v>-0.02526589</v>
      </c>
      <c r="CC362">
        <v>420.0107</v>
      </c>
      <c r="CD362">
        <v>21.5233</v>
      </c>
      <c r="CE362">
        <v>2.171898</v>
      </c>
      <c r="CF362">
        <v>2.174451</v>
      </c>
      <c r="CG362">
        <v>18.75654</v>
      </c>
      <c r="CH362">
        <v>18.77532</v>
      </c>
      <c r="CI362">
        <v>499.9997999999999</v>
      </c>
      <c r="CJ362">
        <v>0</v>
      </c>
      <c r="CK362">
        <v>1</v>
      </c>
      <c r="CL362">
        <v>0</v>
      </c>
      <c r="CM362">
        <v>1.7717</v>
      </c>
      <c r="CN362">
        <v>0</v>
      </c>
      <c r="CO362">
        <v>26.93</v>
      </c>
      <c r="CP362">
        <v>2557.83</v>
      </c>
      <c r="CQ362">
        <v>36.875</v>
      </c>
      <c r="CR362">
        <v>41.5062</v>
      </c>
      <c r="CS362">
        <v>38.9811</v>
      </c>
      <c r="CT362">
        <v>40.76860000000001</v>
      </c>
      <c r="CU362">
        <v>37.7624</v>
      </c>
      <c r="CV362">
        <v>0</v>
      </c>
      <c r="CW362">
        <v>500.002</v>
      </c>
      <c r="CX362">
        <v>0</v>
      </c>
      <c r="CY362">
        <v>1774683167</v>
      </c>
      <c r="CZ362">
        <v>0</v>
      </c>
      <c r="DA362">
        <v>1774666326.5</v>
      </c>
      <c r="DB362" t="s">
        <v>359</v>
      </c>
      <c r="DC362">
        <v>1774666322</v>
      </c>
      <c r="DD362">
        <v>1774666326.5</v>
      </c>
      <c r="DE362">
        <v>2</v>
      </c>
      <c r="DF362">
        <v>0.343</v>
      </c>
      <c r="DG362">
        <v>-0.026</v>
      </c>
      <c r="DH362">
        <v>-0.36</v>
      </c>
      <c r="DI362">
        <v>0.298</v>
      </c>
      <c r="DJ362">
        <v>420</v>
      </c>
      <c r="DK362">
        <v>22</v>
      </c>
      <c r="DL362">
        <v>0.17</v>
      </c>
      <c r="DM362">
        <v>0.02</v>
      </c>
      <c r="DN362">
        <v>-0.3905372682926829</v>
      </c>
      <c r="DO362">
        <v>0.07680997212543514</v>
      </c>
      <c r="DP362">
        <v>0.03983876882343434</v>
      </c>
      <c r="DQ362">
        <v>1</v>
      </c>
      <c r="DR362">
        <v>-0.02326551463414634</v>
      </c>
      <c r="DS362">
        <v>-0.01487203066202089</v>
      </c>
      <c r="DT362">
        <v>0.001811204763384801</v>
      </c>
      <c r="DU362">
        <v>1</v>
      </c>
      <c r="DV362">
        <v>2</v>
      </c>
      <c r="DW362">
        <v>2</v>
      </c>
      <c r="DX362" t="s">
        <v>360</v>
      </c>
      <c r="DY362">
        <v>3.13046</v>
      </c>
      <c r="DZ362">
        <v>2.80647</v>
      </c>
      <c r="EA362">
        <v>0.0997465</v>
      </c>
      <c r="EB362">
        <v>0.09947159999999999</v>
      </c>
      <c r="EC362">
        <v>0.105838</v>
      </c>
      <c r="ED362">
        <v>0.105608</v>
      </c>
      <c r="EE362">
        <v>21146.7</v>
      </c>
      <c r="EF362">
        <v>27416.5</v>
      </c>
      <c r="EG362">
        <v>26444.5</v>
      </c>
      <c r="EH362">
        <v>32997.7</v>
      </c>
      <c r="EI362">
        <v>34926.6</v>
      </c>
      <c r="EJ362">
        <v>40306.5</v>
      </c>
      <c r="EK362">
        <v>41091.9</v>
      </c>
      <c r="EL362">
        <v>46056.5</v>
      </c>
      <c r="EM362">
        <v>2.0346</v>
      </c>
      <c r="EN362">
        <v>1.99972</v>
      </c>
      <c r="EO362">
        <v>0.080362</v>
      </c>
      <c r="EP362">
        <v>0</v>
      </c>
      <c r="EQ362">
        <v>25.0526</v>
      </c>
      <c r="ER362">
        <v>999.9</v>
      </c>
      <c r="ES362">
        <v>67.40000000000001</v>
      </c>
      <c r="ET362">
        <v>27.4</v>
      </c>
      <c r="EU362">
        <v>24.4442</v>
      </c>
      <c r="EV362">
        <v>61.2008</v>
      </c>
      <c r="EW362">
        <v>31.4984</v>
      </c>
      <c r="EX362">
        <v>1</v>
      </c>
      <c r="EY362">
        <v>0.294972</v>
      </c>
      <c r="EZ362">
        <v>0.285139</v>
      </c>
      <c r="FA362">
        <v>20.2878</v>
      </c>
      <c r="FB362">
        <v>5.19198</v>
      </c>
      <c r="FC362">
        <v>11.9441</v>
      </c>
      <c r="FD362">
        <v>4.9557</v>
      </c>
      <c r="FE362">
        <v>3.285</v>
      </c>
      <c r="FF362">
        <v>9999</v>
      </c>
      <c r="FG362">
        <v>9999</v>
      </c>
      <c r="FH362">
        <v>9999</v>
      </c>
      <c r="FI362">
        <v>999.9</v>
      </c>
      <c r="FJ362">
        <v>1.86127</v>
      </c>
      <c r="FK362">
        <v>1.86264</v>
      </c>
      <c r="FL362">
        <v>1.86005</v>
      </c>
      <c r="FM362">
        <v>1.85837</v>
      </c>
      <c r="FN362">
        <v>1.86218</v>
      </c>
      <c r="FO362">
        <v>1.85894</v>
      </c>
      <c r="FP362">
        <v>1.85791</v>
      </c>
      <c r="FQ362">
        <v>1.86081</v>
      </c>
      <c r="FR362">
        <v>0</v>
      </c>
      <c r="FS362">
        <v>0</v>
      </c>
      <c r="FT362">
        <v>0</v>
      </c>
      <c r="FU362">
        <v>4.5</v>
      </c>
      <c r="FV362" t="s">
        <v>361</v>
      </c>
      <c r="FW362" t="s">
        <v>362</v>
      </c>
      <c r="FX362" t="s">
        <v>363</v>
      </c>
      <c r="FY362" t="s">
        <v>364</v>
      </c>
      <c r="FZ362" t="s">
        <v>364</v>
      </c>
      <c r="GA362" t="s">
        <v>363</v>
      </c>
      <c r="GB362">
        <v>0</v>
      </c>
      <c r="GC362">
        <v>100</v>
      </c>
      <c r="GD362">
        <v>100</v>
      </c>
      <c r="GE362">
        <v>-0.362</v>
      </c>
      <c r="GF362">
        <v>0.2972</v>
      </c>
      <c r="GG362">
        <v>-1.589593225013521</v>
      </c>
      <c r="GH362">
        <v>0.00192992804097616</v>
      </c>
      <c r="GI362">
        <v>3.244687122451424E-06</v>
      </c>
      <c r="GJ362">
        <v>-2.087531120305573E-09</v>
      </c>
      <c r="GK362">
        <v>0.05776174702018427</v>
      </c>
      <c r="GL362">
        <v>0.005089068596103195</v>
      </c>
      <c r="GM362">
        <v>0.0003257216593697226</v>
      </c>
      <c r="GN362">
        <v>-1.562898368296355E-06</v>
      </c>
      <c r="GO362">
        <v>0</v>
      </c>
      <c r="GP362">
        <v>1257</v>
      </c>
      <c r="GQ362">
        <v>1</v>
      </c>
      <c r="GR362">
        <v>31</v>
      </c>
      <c r="GS362">
        <v>280.8</v>
      </c>
      <c r="GT362">
        <v>280.7</v>
      </c>
      <c r="GU362">
        <v>1.07788</v>
      </c>
      <c r="GV362">
        <v>2.3999</v>
      </c>
      <c r="GW362">
        <v>1.44775</v>
      </c>
      <c r="GX362">
        <v>2.20337</v>
      </c>
      <c r="GY362">
        <v>1.44653</v>
      </c>
      <c r="GZ362">
        <v>2.27051</v>
      </c>
      <c r="HA362">
        <v>33.2216</v>
      </c>
      <c r="HB362">
        <v>14.6399</v>
      </c>
      <c r="HC362">
        <v>18</v>
      </c>
      <c r="HD362">
        <v>531.9880000000001</v>
      </c>
      <c r="HE362">
        <v>522.894</v>
      </c>
      <c r="HF362">
        <v>24.9996</v>
      </c>
      <c r="HG362">
        <v>30.7573</v>
      </c>
      <c r="HH362">
        <v>30.0001</v>
      </c>
      <c r="HI362">
        <v>31.1268</v>
      </c>
      <c r="HJ362">
        <v>31.1359</v>
      </c>
      <c r="HK362">
        <v>21.5548</v>
      </c>
      <c r="HL362">
        <v>20.3331</v>
      </c>
      <c r="HM362">
        <v>100</v>
      </c>
      <c r="HN362">
        <v>25</v>
      </c>
      <c r="HO362">
        <v>420</v>
      </c>
      <c r="HP362">
        <v>21.5</v>
      </c>
      <c r="HQ362">
        <v>103.133</v>
      </c>
      <c r="HR362">
        <v>102.013</v>
      </c>
    </row>
    <row r="363" spans="1:226">
      <c r="A363">
        <v>345</v>
      </c>
      <c r="B363">
        <v>1774683172.6</v>
      </c>
      <c r="C363">
        <v>1426.599999904633</v>
      </c>
      <c r="D363" t="s">
        <v>1052</v>
      </c>
      <c r="E363" t="s">
        <v>1053</v>
      </c>
      <c r="F363">
        <v>5</v>
      </c>
      <c r="I363">
        <v>1774683169.7</v>
      </c>
      <c r="J363">
        <f>(K363)/1000</f>
        <v>0</v>
      </c>
      <c r="K363">
        <f>IF(BF363, AN363, AH363)</f>
        <v>0</v>
      </c>
      <c r="L363">
        <f>IF(BF363, AI363, AG363)</f>
        <v>0</v>
      </c>
      <c r="M363">
        <f>BH363 - IF(AU363&gt;1, L363*BB363*100.0/(AW363), 0)</f>
        <v>0</v>
      </c>
      <c r="N363">
        <f>((T363-J363/2)*M363-L363)/(T363+J363/2)</f>
        <v>0</v>
      </c>
      <c r="O363">
        <f>N363*(BO363+BP363)/1000.0</f>
        <v>0</v>
      </c>
      <c r="P363">
        <f>(BH363 - IF(AU363&gt;1, L363*BB363*100.0/(AW363), 0))*(BO363+BP363)/1000.0</f>
        <v>0</v>
      </c>
      <c r="Q363">
        <f>2.0/((1/S363-1/R363)+SIGN(S363)*SQRT((1/S363-1/R363)*(1/S363-1/R363) + 4*BC363/((BC363+1)*(BC363+1))*(2*1/S363*1/R363-1/R363*1/R363)))</f>
        <v>0</v>
      </c>
      <c r="R363">
        <f>IF(LEFT(BD363,1)&lt;&gt;"0",IF(LEFT(BD363,1)="1",3.0,BE363),$D$5+$E$5*(BV363*BO363/($K$5*1000))+$F$5*(BV363*BO363/($K$5*1000))*MAX(MIN(BB363,$J$5),$I$5)*MAX(MIN(BB363,$J$5),$I$5)+$G$5*MAX(MIN(BB363,$J$5),$I$5)*(BV363*BO363/($K$5*1000))+$H$5*(BV363*BO363/($K$5*1000))*(BV363*BO363/($K$5*1000)))</f>
        <v>0</v>
      </c>
      <c r="S363">
        <f>J363*(1000-(1000*0.61365*exp(17.502*W363/(240.97+W363))/(BO363+BP363)+BJ363)/2)/(1000*0.61365*exp(17.502*W363/(240.97+W363))/(BO363+BP363)-BJ363)</f>
        <v>0</v>
      </c>
      <c r="T363">
        <f>1/((BC363+1)/(Q363/1.6)+1/(R363/1.37)) + BC363/((BC363+1)/(Q363/1.6) + BC363/(R363/1.37))</f>
        <v>0</v>
      </c>
      <c r="U363">
        <f>(AX363*BA363)</f>
        <v>0</v>
      </c>
      <c r="V363">
        <f>(BQ363+(U363+2*0.95*5.67E-8*(((BQ363+$B$9)+273)^4-(BQ363+273)^4)-44100*J363)/(1.84*29.3*R363+8*0.95*5.67E-8*(BQ363+273)^3))</f>
        <v>0</v>
      </c>
      <c r="W363">
        <f>($C$9*BR363+$D$9*BS363+$E$9*V363)</f>
        <v>0</v>
      </c>
      <c r="X363">
        <f>0.61365*exp(17.502*W363/(240.97+W363))</f>
        <v>0</v>
      </c>
      <c r="Y363">
        <f>(Z363/AA363*100)</f>
        <v>0</v>
      </c>
      <c r="Z363">
        <f>BJ363*(BO363+BP363)/1000</f>
        <v>0</v>
      </c>
      <c r="AA363">
        <f>0.61365*exp(17.502*BQ363/(240.97+BQ363))</f>
        <v>0</v>
      </c>
      <c r="AB363">
        <f>(X363-BJ363*(BO363+BP363)/1000)</f>
        <v>0</v>
      </c>
      <c r="AC363">
        <f>(-J363*44100)</f>
        <v>0</v>
      </c>
      <c r="AD363">
        <f>2*29.3*R363*0.92*(BQ363-W363)</f>
        <v>0</v>
      </c>
      <c r="AE363">
        <f>2*0.95*5.67E-8*(((BQ363+$B$9)+273)^4-(W363+273)^4)</f>
        <v>0</v>
      </c>
      <c r="AF363">
        <f>U363+AE363+AC363+AD363</f>
        <v>0</v>
      </c>
      <c r="AG363">
        <f>BN363*AU363*(BI363-BH363*(1000-AU363*BK363)/(1000-AU363*BJ363))/(100*BB363)</f>
        <v>0</v>
      </c>
      <c r="AH363">
        <f>1000*BN363*AU363*(BJ363-BK363)/(100*BB363*(1000-AU363*BJ363))</f>
        <v>0</v>
      </c>
      <c r="AI363">
        <f>(AJ363 - AK363 - BO363*1E3/(8.314*(BQ363+273.15)) * AM363/BN363 * AL363) * BN363/(100*BB363) * (1000 - BK363)/1000</f>
        <v>0</v>
      </c>
      <c r="AJ363">
        <v>429.2526556520956</v>
      </c>
      <c r="AK363">
        <v>428.8572242424243</v>
      </c>
      <c r="AL363">
        <v>1.548825759467474E-05</v>
      </c>
      <c r="AM363">
        <v>61.35787655002243</v>
      </c>
      <c r="AN363">
        <f>(AP363 - AO363 + BO363*1E3/(8.314*(BQ363+273.15)) * AR363/BN363 * AQ363) * BN363/(100*BB363) * 1000/(1000 - AP363)</f>
        <v>0</v>
      </c>
      <c r="AO363">
        <v>21.52249614287611</v>
      </c>
      <c r="AP363">
        <v>21.50155944055946</v>
      </c>
      <c r="AQ363">
        <v>3.507735339198452E-07</v>
      </c>
      <c r="AR363">
        <v>91.88205700752289</v>
      </c>
      <c r="AS363">
        <v>0</v>
      </c>
      <c r="AT363">
        <v>0</v>
      </c>
      <c r="AU363">
        <f>IF(AS363*$H$15&gt;=AW363,1.0,(AW363/(AW363-AS363*$H$15)))</f>
        <v>0</v>
      </c>
      <c r="AV363">
        <f>(AU363-1)*100</f>
        <v>0</v>
      </c>
      <c r="AW363">
        <f>MAX(0,($B$15+$C$15*BV363)/(1+$D$15*BV363)*BO363/(BQ363+273)*$E$15)</f>
        <v>0</v>
      </c>
      <c r="AX363">
        <f>$B$13*BW363+$C$13*BX363+$F$13*CI363*(1-CL363)</f>
        <v>0</v>
      </c>
      <c r="AY363">
        <f>AX363*AZ363</f>
        <v>0</v>
      </c>
      <c r="AZ363">
        <f>($B$13*$D$11+$C$13*$D$11+$F$13*((CV363+CN363)/MAX(CV363+CN363+CW363, 0.1)*$I$11+CW363/MAX(CV363+CN363+CW363, 0.1)*$J$11))/($B$13+$C$13+$F$13)</f>
        <v>0</v>
      </c>
      <c r="BA363">
        <f>($B$13*$K$11+$C$13*$K$11+$F$13*((CV363+CN363)/MAX(CV363+CN363+CW363, 0.1)*$P$11+CW363/MAX(CV363+CN363+CW363, 0.1)*$Q$11))/($B$13+$C$13+$F$13)</f>
        <v>0</v>
      </c>
      <c r="BB363">
        <v>6</v>
      </c>
      <c r="BC363">
        <v>0.5</v>
      </c>
      <c r="BD363" t="s">
        <v>358</v>
      </c>
      <c r="BE363">
        <v>2</v>
      </c>
      <c r="BF363" t="b">
        <v>1</v>
      </c>
      <c r="BG363">
        <v>1774683169.7</v>
      </c>
      <c r="BH363">
        <v>419.6079000000001</v>
      </c>
      <c r="BI363">
        <v>420.0011000000001</v>
      </c>
      <c r="BJ363">
        <v>21.50016</v>
      </c>
      <c r="BK363">
        <v>21.52351</v>
      </c>
      <c r="BL363">
        <v>419.9693</v>
      </c>
      <c r="BM363">
        <v>21.20295</v>
      </c>
      <c r="BN363">
        <v>500.0258000000001</v>
      </c>
      <c r="BO363">
        <v>101.028</v>
      </c>
      <c r="BP363">
        <v>0.10008249</v>
      </c>
      <c r="BQ363">
        <v>26.10255</v>
      </c>
      <c r="BR363">
        <v>26.37267</v>
      </c>
      <c r="BS363">
        <v>999.9</v>
      </c>
      <c r="BT363">
        <v>0</v>
      </c>
      <c r="BU363">
        <v>0</v>
      </c>
      <c r="BV363">
        <v>9988.313</v>
      </c>
      <c r="BW363">
        <v>0</v>
      </c>
      <c r="BX363">
        <v>0.3833920000000001</v>
      </c>
      <c r="BY363">
        <v>-0.3932526</v>
      </c>
      <c r="BZ363">
        <v>428.8278999999999</v>
      </c>
      <c r="CA363">
        <v>429.2398999999999</v>
      </c>
      <c r="CB363">
        <v>-0.02335435</v>
      </c>
      <c r="CC363">
        <v>420.0011000000001</v>
      </c>
      <c r="CD363">
        <v>21.52351</v>
      </c>
      <c r="CE363">
        <v>2.172119</v>
      </c>
      <c r="CF363">
        <v>2.174477</v>
      </c>
      <c r="CG363">
        <v>18.75816</v>
      </c>
      <c r="CH363">
        <v>18.77551</v>
      </c>
      <c r="CI363">
        <v>499.9969</v>
      </c>
      <c r="CJ363">
        <v>0</v>
      </c>
      <c r="CK363">
        <v>1</v>
      </c>
      <c r="CL363">
        <v>0</v>
      </c>
      <c r="CM363">
        <v>1.88639</v>
      </c>
      <c r="CN363">
        <v>0</v>
      </c>
      <c r="CO363">
        <v>27.11197</v>
      </c>
      <c r="CP363">
        <v>2557.817</v>
      </c>
      <c r="CQ363">
        <v>36.8812</v>
      </c>
      <c r="CR363">
        <v>41.5496</v>
      </c>
      <c r="CS363">
        <v>39</v>
      </c>
      <c r="CT363">
        <v>40.8435</v>
      </c>
      <c r="CU363">
        <v>37.8058</v>
      </c>
      <c r="CV363">
        <v>0</v>
      </c>
      <c r="CW363">
        <v>499.997</v>
      </c>
      <c r="CX363">
        <v>0</v>
      </c>
      <c r="CY363">
        <v>1774683171.2</v>
      </c>
      <c r="CZ363">
        <v>0</v>
      </c>
      <c r="DA363">
        <v>1774666326.5</v>
      </c>
      <c r="DB363" t="s">
        <v>359</v>
      </c>
      <c r="DC363">
        <v>1774666322</v>
      </c>
      <c r="DD363">
        <v>1774666326.5</v>
      </c>
      <c r="DE363">
        <v>2</v>
      </c>
      <c r="DF363">
        <v>0.343</v>
      </c>
      <c r="DG363">
        <v>-0.026</v>
      </c>
      <c r="DH363">
        <v>-0.36</v>
      </c>
      <c r="DI363">
        <v>0.298</v>
      </c>
      <c r="DJ363">
        <v>420</v>
      </c>
      <c r="DK363">
        <v>22</v>
      </c>
      <c r="DL363">
        <v>0.17</v>
      </c>
      <c r="DM363">
        <v>0.02</v>
      </c>
      <c r="DN363">
        <v>-0.3923467317073171</v>
      </c>
      <c r="DO363">
        <v>0.02960634146341415</v>
      </c>
      <c r="DP363">
        <v>0.04319559190361476</v>
      </c>
      <c r="DQ363">
        <v>1</v>
      </c>
      <c r="DR363">
        <v>-0.02346634634146342</v>
      </c>
      <c r="DS363">
        <v>-0.009358164459930356</v>
      </c>
      <c r="DT363">
        <v>0.001707392094522472</v>
      </c>
      <c r="DU363">
        <v>1</v>
      </c>
      <c r="DV363">
        <v>2</v>
      </c>
      <c r="DW363">
        <v>2</v>
      </c>
      <c r="DX363" t="s">
        <v>360</v>
      </c>
      <c r="DY363">
        <v>3.13049</v>
      </c>
      <c r="DZ363">
        <v>2.80641</v>
      </c>
      <c r="EA363">
        <v>0.0997536</v>
      </c>
      <c r="EB363">
        <v>0.0994512</v>
      </c>
      <c r="EC363">
        <v>0.105847</v>
      </c>
      <c r="ED363">
        <v>0.10562</v>
      </c>
      <c r="EE363">
        <v>21146.7</v>
      </c>
      <c r="EF363">
        <v>27417.1</v>
      </c>
      <c r="EG363">
        <v>26444.7</v>
      </c>
      <c r="EH363">
        <v>32997.6</v>
      </c>
      <c r="EI363">
        <v>34926.4</v>
      </c>
      <c r="EJ363">
        <v>40306.2</v>
      </c>
      <c r="EK363">
        <v>41092.1</v>
      </c>
      <c r="EL363">
        <v>46056.8</v>
      </c>
      <c r="EM363">
        <v>2.03485</v>
      </c>
      <c r="EN363">
        <v>1.99972</v>
      </c>
      <c r="EO363">
        <v>0.0810921</v>
      </c>
      <c r="EP363">
        <v>0</v>
      </c>
      <c r="EQ363">
        <v>25.0484</v>
      </c>
      <c r="ER363">
        <v>999.9</v>
      </c>
      <c r="ES363">
        <v>67.40000000000001</v>
      </c>
      <c r="ET363">
        <v>27.4</v>
      </c>
      <c r="EU363">
        <v>24.4425</v>
      </c>
      <c r="EV363">
        <v>60.9808</v>
      </c>
      <c r="EW363">
        <v>31.5304</v>
      </c>
      <c r="EX363">
        <v>1</v>
      </c>
      <c r="EY363">
        <v>0.294756</v>
      </c>
      <c r="EZ363">
        <v>0.284251</v>
      </c>
      <c r="FA363">
        <v>20.2878</v>
      </c>
      <c r="FB363">
        <v>5.19183</v>
      </c>
      <c r="FC363">
        <v>11.9441</v>
      </c>
      <c r="FD363">
        <v>4.95565</v>
      </c>
      <c r="FE363">
        <v>3.285</v>
      </c>
      <c r="FF363">
        <v>9999</v>
      </c>
      <c r="FG363">
        <v>9999</v>
      </c>
      <c r="FH363">
        <v>9999</v>
      </c>
      <c r="FI363">
        <v>999.9</v>
      </c>
      <c r="FJ363">
        <v>1.86127</v>
      </c>
      <c r="FK363">
        <v>1.86264</v>
      </c>
      <c r="FL363">
        <v>1.86005</v>
      </c>
      <c r="FM363">
        <v>1.85837</v>
      </c>
      <c r="FN363">
        <v>1.86216</v>
      </c>
      <c r="FO363">
        <v>1.85893</v>
      </c>
      <c r="FP363">
        <v>1.85791</v>
      </c>
      <c r="FQ363">
        <v>1.86081</v>
      </c>
      <c r="FR363">
        <v>0</v>
      </c>
      <c r="FS363">
        <v>0</v>
      </c>
      <c r="FT363">
        <v>0</v>
      </c>
      <c r="FU363">
        <v>4.5</v>
      </c>
      <c r="FV363" t="s">
        <v>361</v>
      </c>
      <c r="FW363" t="s">
        <v>362</v>
      </c>
      <c r="FX363" t="s">
        <v>363</v>
      </c>
      <c r="FY363" t="s">
        <v>364</v>
      </c>
      <c r="FZ363" t="s">
        <v>364</v>
      </c>
      <c r="GA363" t="s">
        <v>363</v>
      </c>
      <c r="GB363">
        <v>0</v>
      </c>
      <c r="GC363">
        <v>100</v>
      </c>
      <c r="GD363">
        <v>100</v>
      </c>
      <c r="GE363">
        <v>-0.361</v>
      </c>
      <c r="GF363">
        <v>0.2972</v>
      </c>
      <c r="GG363">
        <v>-1.589593225013521</v>
      </c>
      <c r="GH363">
        <v>0.00192992804097616</v>
      </c>
      <c r="GI363">
        <v>3.244687122451424E-06</v>
      </c>
      <c r="GJ363">
        <v>-2.087531120305573E-09</v>
      </c>
      <c r="GK363">
        <v>0.05776174702018427</v>
      </c>
      <c r="GL363">
        <v>0.005089068596103195</v>
      </c>
      <c r="GM363">
        <v>0.0003257216593697226</v>
      </c>
      <c r="GN363">
        <v>-1.562898368296355E-06</v>
      </c>
      <c r="GO363">
        <v>0</v>
      </c>
      <c r="GP363">
        <v>1257</v>
      </c>
      <c r="GQ363">
        <v>1</v>
      </c>
      <c r="GR363">
        <v>31</v>
      </c>
      <c r="GS363">
        <v>280.8</v>
      </c>
      <c r="GT363">
        <v>280.8</v>
      </c>
      <c r="GU363">
        <v>1.07788</v>
      </c>
      <c r="GV363">
        <v>2.39746</v>
      </c>
      <c r="GW363">
        <v>1.44775</v>
      </c>
      <c r="GX363">
        <v>2.20215</v>
      </c>
      <c r="GY363">
        <v>1.44653</v>
      </c>
      <c r="GZ363">
        <v>2.30957</v>
      </c>
      <c r="HA363">
        <v>33.2216</v>
      </c>
      <c r="HB363">
        <v>14.6399</v>
      </c>
      <c r="HC363">
        <v>18</v>
      </c>
      <c r="HD363">
        <v>532.147</v>
      </c>
      <c r="HE363">
        <v>522.894</v>
      </c>
      <c r="HF363">
        <v>24.9997</v>
      </c>
      <c r="HG363">
        <v>30.7573</v>
      </c>
      <c r="HH363">
        <v>30</v>
      </c>
      <c r="HI363">
        <v>31.1268</v>
      </c>
      <c r="HJ363">
        <v>31.1359</v>
      </c>
      <c r="HK363">
        <v>21.557</v>
      </c>
      <c r="HL363">
        <v>20.3331</v>
      </c>
      <c r="HM363">
        <v>100</v>
      </c>
      <c r="HN363">
        <v>25</v>
      </c>
      <c r="HO363">
        <v>420</v>
      </c>
      <c r="HP363">
        <v>21.5</v>
      </c>
      <c r="HQ363">
        <v>103.134</v>
      </c>
      <c r="HR363">
        <v>102.014</v>
      </c>
    </row>
    <row r="364" spans="1:226">
      <c r="A364">
        <v>346</v>
      </c>
      <c r="B364">
        <v>1774683176.6</v>
      </c>
      <c r="C364">
        <v>1430.599999904633</v>
      </c>
      <c r="D364" t="s">
        <v>1054</v>
      </c>
      <c r="E364" t="s">
        <v>1055</v>
      </c>
      <c r="F364">
        <v>5</v>
      </c>
      <c r="I364">
        <v>1774683173.7</v>
      </c>
      <c r="J364">
        <f>(K364)/1000</f>
        <v>0</v>
      </c>
      <c r="K364">
        <f>IF(BF364, AN364, AH364)</f>
        <v>0</v>
      </c>
      <c r="L364">
        <f>IF(BF364, AI364, AG364)</f>
        <v>0</v>
      </c>
      <c r="M364">
        <f>BH364 - IF(AU364&gt;1, L364*BB364*100.0/(AW364), 0)</f>
        <v>0</v>
      </c>
      <c r="N364">
        <f>((T364-J364/2)*M364-L364)/(T364+J364/2)</f>
        <v>0</v>
      </c>
      <c r="O364">
        <f>N364*(BO364+BP364)/1000.0</f>
        <v>0</v>
      </c>
      <c r="P364">
        <f>(BH364 - IF(AU364&gt;1, L364*BB364*100.0/(AW364), 0))*(BO364+BP364)/1000.0</f>
        <v>0</v>
      </c>
      <c r="Q364">
        <f>2.0/((1/S364-1/R364)+SIGN(S364)*SQRT((1/S364-1/R364)*(1/S364-1/R364) + 4*BC364/((BC364+1)*(BC364+1))*(2*1/S364*1/R364-1/R364*1/R364)))</f>
        <v>0</v>
      </c>
      <c r="R364">
        <f>IF(LEFT(BD364,1)&lt;&gt;"0",IF(LEFT(BD364,1)="1",3.0,BE364),$D$5+$E$5*(BV364*BO364/($K$5*1000))+$F$5*(BV364*BO364/($K$5*1000))*MAX(MIN(BB364,$J$5),$I$5)*MAX(MIN(BB364,$J$5),$I$5)+$G$5*MAX(MIN(BB364,$J$5),$I$5)*(BV364*BO364/($K$5*1000))+$H$5*(BV364*BO364/($K$5*1000))*(BV364*BO364/($K$5*1000)))</f>
        <v>0</v>
      </c>
      <c r="S364">
        <f>J364*(1000-(1000*0.61365*exp(17.502*W364/(240.97+W364))/(BO364+BP364)+BJ364)/2)/(1000*0.61365*exp(17.502*W364/(240.97+W364))/(BO364+BP364)-BJ364)</f>
        <v>0</v>
      </c>
      <c r="T364">
        <f>1/((BC364+1)/(Q364/1.6)+1/(R364/1.37)) + BC364/((BC364+1)/(Q364/1.6) + BC364/(R364/1.37))</f>
        <v>0</v>
      </c>
      <c r="U364">
        <f>(AX364*BA364)</f>
        <v>0</v>
      </c>
      <c r="V364">
        <f>(BQ364+(U364+2*0.95*5.67E-8*(((BQ364+$B$9)+273)^4-(BQ364+273)^4)-44100*J364)/(1.84*29.3*R364+8*0.95*5.67E-8*(BQ364+273)^3))</f>
        <v>0</v>
      </c>
      <c r="W364">
        <f>($C$9*BR364+$D$9*BS364+$E$9*V364)</f>
        <v>0</v>
      </c>
      <c r="X364">
        <f>0.61365*exp(17.502*W364/(240.97+W364))</f>
        <v>0</v>
      </c>
      <c r="Y364">
        <f>(Z364/AA364*100)</f>
        <v>0</v>
      </c>
      <c r="Z364">
        <f>BJ364*(BO364+BP364)/1000</f>
        <v>0</v>
      </c>
      <c r="AA364">
        <f>0.61365*exp(17.502*BQ364/(240.97+BQ364))</f>
        <v>0</v>
      </c>
      <c r="AB364">
        <f>(X364-BJ364*(BO364+BP364)/1000)</f>
        <v>0</v>
      </c>
      <c r="AC364">
        <f>(-J364*44100)</f>
        <v>0</v>
      </c>
      <c r="AD364">
        <f>2*29.3*R364*0.92*(BQ364-W364)</f>
        <v>0</v>
      </c>
      <c r="AE364">
        <f>2*0.95*5.67E-8*(((BQ364+$B$9)+273)^4-(W364+273)^4)</f>
        <v>0</v>
      </c>
      <c r="AF364">
        <f>U364+AE364+AC364+AD364</f>
        <v>0</v>
      </c>
      <c r="AG364">
        <f>BN364*AU364*(BI364-BH364*(1000-AU364*BK364)/(1000-AU364*BJ364))/(100*BB364)</f>
        <v>0</v>
      </c>
      <c r="AH364">
        <f>1000*BN364*AU364*(BJ364-BK364)/(100*BB364*(1000-AU364*BJ364))</f>
        <v>0</v>
      </c>
      <c r="AI364">
        <f>(AJ364 - AK364 - BO364*1E3/(8.314*(BQ364+273.15)) * AM364/BN364 * AL364) * BN364/(100*BB364) * (1000 - BK364)/1000</f>
        <v>0</v>
      </c>
      <c r="AJ364">
        <v>429.1704745873739</v>
      </c>
      <c r="AK364">
        <v>428.8168969696968</v>
      </c>
      <c r="AL364">
        <v>-1.119494130037841E-05</v>
      </c>
      <c r="AM364">
        <v>61.35787655002243</v>
      </c>
      <c r="AN364">
        <f>(AP364 - AO364 + BO364*1E3/(8.314*(BQ364+273.15)) * AR364/BN364 * AQ364) * BN364/(100*BB364) * 1000/(1000 - AP364)</f>
        <v>0</v>
      </c>
      <c r="AO364">
        <v>21.52581048100843</v>
      </c>
      <c r="AP364">
        <v>21.50146783216784</v>
      </c>
      <c r="AQ364">
        <v>8.862420027650914E-07</v>
      </c>
      <c r="AR364">
        <v>91.88205700752289</v>
      </c>
      <c r="AS364">
        <v>0</v>
      </c>
      <c r="AT364">
        <v>0</v>
      </c>
      <c r="AU364">
        <f>IF(AS364*$H$15&gt;=AW364,1.0,(AW364/(AW364-AS364*$H$15)))</f>
        <v>0</v>
      </c>
      <c r="AV364">
        <f>(AU364-1)*100</f>
        <v>0</v>
      </c>
      <c r="AW364">
        <f>MAX(0,($B$15+$C$15*BV364)/(1+$D$15*BV364)*BO364/(BQ364+273)*$E$15)</f>
        <v>0</v>
      </c>
      <c r="AX364">
        <f>$B$13*BW364+$C$13*BX364+$F$13*CI364*(1-CL364)</f>
        <v>0</v>
      </c>
      <c r="AY364">
        <f>AX364*AZ364</f>
        <v>0</v>
      </c>
      <c r="AZ364">
        <f>($B$13*$D$11+$C$13*$D$11+$F$13*((CV364+CN364)/MAX(CV364+CN364+CW364, 0.1)*$I$11+CW364/MAX(CV364+CN364+CW364, 0.1)*$J$11))/($B$13+$C$13+$F$13)</f>
        <v>0</v>
      </c>
      <c r="BA364">
        <f>($B$13*$K$11+$C$13*$K$11+$F$13*((CV364+CN364)/MAX(CV364+CN364+CW364, 0.1)*$P$11+CW364/MAX(CV364+CN364+CW364, 0.1)*$Q$11))/($B$13+$C$13+$F$13)</f>
        <v>0</v>
      </c>
      <c r="BB364">
        <v>6</v>
      </c>
      <c r="BC364">
        <v>0.5</v>
      </c>
      <c r="BD364" t="s">
        <v>358</v>
      </c>
      <c r="BE364">
        <v>2</v>
      </c>
      <c r="BF364" t="b">
        <v>1</v>
      </c>
      <c r="BG364">
        <v>1774683173.7</v>
      </c>
      <c r="BH364">
        <v>419.6128</v>
      </c>
      <c r="BI364">
        <v>419.9491</v>
      </c>
      <c r="BJ364">
        <v>21.5016</v>
      </c>
      <c r="BK364">
        <v>21.52585</v>
      </c>
      <c r="BL364">
        <v>419.9743</v>
      </c>
      <c r="BM364">
        <v>21.20437</v>
      </c>
      <c r="BN364">
        <v>500.0231</v>
      </c>
      <c r="BO364">
        <v>101.0288</v>
      </c>
      <c r="BP364">
        <v>0.09986899</v>
      </c>
      <c r="BQ364">
        <v>26.10072</v>
      </c>
      <c r="BR364">
        <v>26.37777</v>
      </c>
      <c r="BS364">
        <v>999.9</v>
      </c>
      <c r="BT364">
        <v>0</v>
      </c>
      <c r="BU364">
        <v>0</v>
      </c>
      <c r="BV364">
        <v>10014.38</v>
      </c>
      <c r="BW364">
        <v>0</v>
      </c>
      <c r="BX364">
        <v>0.3833920000000001</v>
      </c>
      <c r="BY364">
        <v>-0.3362061000000001</v>
      </c>
      <c r="BZ364">
        <v>428.8335</v>
      </c>
      <c r="CA364">
        <v>429.1878</v>
      </c>
      <c r="CB364">
        <v>-0.02425346</v>
      </c>
      <c r="CC364">
        <v>419.9491</v>
      </c>
      <c r="CD364">
        <v>21.52585</v>
      </c>
      <c r="CE364">
        <v>2.172281</v>
      </c>
      <c r="CF364">
        <v>2.174731</v>
      </c>
      <c r="CG364">
        <v>18.75935</v>
      </c>
      <c r="CH364">
        <v>18.77739</v>
      </c>
      <c r="CI364">
        <v>499.9927</v>
      </c>
      <c r="CJ364">
        <v>0</v>
      </c>
      <c r="CK364">
        <v>1</v>
      </c>
      <c r="CL364">
        <v>0</v>
      </c>
      <c r="CM364">
        <v>1.75258</v>
      </c>
      <c r="CN364">
        <v>0</v>
      </c>
      <c r="CO364">
        <v>27.42151</v>
      </c>
      <c r="CP364">
        <v>2557.796000000001</v>
      </c>
      <c r="CQ364">
        <v>36.9246</v>
      </c>
      <c r="CR364">
        <v>41.5809</v>
      </c>
      <c r="CS364">
        <v>39.04340000000001</v>
      </c>
      <c r="CT364">
        <v>40.89360000000001</v>
      </c>
      <c r="CU364">
        <v>37.8183</v>
      </c>
      <c r="CV364">
        <v>0</v>
      </c>
      <c r="CW364">
        <v>499.995</v>
      </c>
      <c r="CX364">
        <v>0</v>
      </c>
      <c r="CY364">
        <v>1774683174.8</v>
      </c>
      <c r="CZ364">
        <v>0</v>
      </c>
      <c r="DA364">
        <v>1774666326.5</v>
      </c>
      <c r="DB364" t="s">
        <v>359</v>
      </c>
      <c r="DC364">
        <v>1774666322</v>
      </c>
      <c r="DD364">
        <v>1774666326.5</v>
      </c>
      <c r="DE364">
        <v>2</v>
      </c>
      <c r="DF364">
        <v>0.343</v>
      </c>
      <c r="DG364">
        <v>-0.026</v>
      </c>
      <c r="DH364">
        <v>-0.36</v>
      </c>
      <c r="DI364">
        <v>0.298</v>
      </c>
      <c r="DJ364">
        <v>420</v>
      </c>
      <c r="DK364">
        <v>22</v>
      </c>
      <c r="DL364">
        <v>0.17</v>
      </c>
      <c r="DM364">
        <v>0.02</v>
      </c>
      <c r="DN364">
        <v>-0.38406075</v>
      </c>
      <c r="DO364">
        <v>0.3045333658536588</v>
      </c>
      <c r="DP364">
        <v>0.05170775088840648</v>
      </c>
      <c r="DQ364">
        <v>0</v>
      </c>
      <c r="DR364">
        <v>-0.0240007425</v>
      </c>
      <c r="DS364">
        <v>-0.003925588367729768</v>
      </c>
      <c r="DT364">
        <v>0.001436340272165252</v>
      </c>
      <c r="DU364">
        <v>1</v>
      </c>
      <c r="DV364">
        <v>1</v>
      </c>
      <c r="DW364">
        <v>2</v>
      </c>
      <c r="DX364" t="s">
        <v>367</v>
      </c>
      <c r="DY364">
        <v>3.13043</v>
      </c>
      <c r="DZ364">
        <v>2.80652</v>
      </c>
      <c r="EA364">
        <v>0.0997474</v>
      </c>
      <c r="EB364">
        <v>0.09946000000000001</v>
      </c>
      <c r="EC364">
        <v>0.105848</v>
      </c>
      <c r="ED364">
        <v>0.105623</v>
      </c>
      <c r="EE364">
        <v>21146.9</v>
      </c>
      <c r="EF364">
        <v>27416.8</v>
      </c>
      <c r="EG364">
        <v>26444.8</v>
      </c>
      <c r="EH364">
        <v>32997.6</v>
      </c>
      <c r="EI364">
        <v>34926.6</v>
      </c>
      <c r="EJ364">
        <v>40306.1</v>
      </c>
      <c r="EK364">
        <v>41092.3</v>
      </c>
      <c r="EL364">
        <v>46056.8</v>
      </c>
      <c r="EM364">
        <v>2.03463</v>
      </c>
      <c r="EN364">
        <v>1.99985</v>
      </c>
      <c r="EO364">
        <v>0.0811815</v>
      </c>
      <c r="EP364">
        <v>0</v>
      </c>
      <c r="EQ364">
        <v>25.0452</v>
      </c>
      <c r="ER364">
        <v>999.9</v>
      </c>
      <c r="ES364">
        <v>67.40000000000001</v>
      </c>
      <c r="ET364">
        <v>27.4</v>
      </c>
      <c r="EU364">
        <v>24.444</v>
      </c>
      <c r="EV364">
        <v>60.7308</v>
      </c>
      <c r="EW364">
        <v>31.5986</v>
      </c>
      <c r="EX364">
        <v>1</v>
      </c>
      <c r="EY364">
        <v>0.294909</v>
      </c>
      <c r="EZ364">
        <v>0.283742</v>
      </c>
      <c r="FA364">
        <v>20.2878</v>
      </c>
      <c r="FB364">
        <v>5.19243</v>
      </c>
      <c r="FC364">
        <v>11.9441</v>
      </c>
      <c r="FD364">
        <v>4.9558</v>
      </c>
      <c r="FE364">
        <v>3.285</v>
      </c>
      <c r="FF364">
        <v>9999</v>
      </c>
      <c r="FG364">
        <v>9999</v>
      </c>
      <c r="FH364">
        <v>9999</v>
      </c>
      <c r="FI364">
        <v>999.9</v>
      </c>
      <c r="FJ364">
        <v>1.86127</v>
      </c>
      <c r="FK364">
        <v>1.86264</v>
      </c>
      <c r="FL364">
        <v>1.86005</v>
      </c>
      <c r="FM364">
        <v>1.85837</v>
      </c>
      <c r="FN364">
        <v>1.86218</v>
      </c>
      <c r="FO364">
        <v>1.85894</v>
      </c>
      <c r="FP364">
        <v>1.85791</v>
      </c>
      <c r="FQ364">
        <v>1.86079</v>
      </c>
      <c r="FR364">
        <v>0</v>
      </c>
      <c r="FS364">
        <v>0</v>
      </c>
      <c r="FT364">
        <v>0</v>
      </c>
      <c r="FU364">
        <v>4.5</v>
      </c>
      <c r="FV364" t="s">
        <v>361</v>
      </c>
      <c r="FW364" t="s">
        <v>362</v>
      </c>
      <c r="FX364" t="s">
        <v>363</v>
      </c>
      <c r="FY364" t="s">
        <v>364</v>
      </c>
      <c r="FZ364" t="s">
        <v>364</v>
      </c>
      <c r="GA364" t="s">
        <v>363</v>
      </c>
      <c r="GB364">
        <v>0</v>
      </c>
      <c r="GC364">
        <v>100</v>
      </c>
      <c r="GD364">
        <v>100</v>
      </c>
      <c r="GE364">
        <v>-0.361</v>
      </c>
      <c r="GF364">
        <v>0.2972</v>
      </c>
      <c r="GG364">
        <v>-1.589593225013521</v>
      </c>
      <c r="GH364">
        <v>0.00192992804097616</v>
      </c>
      <c r="GI364">
        <v>3.244687122451424E-06</v>
      </c>
      <c r="GJ364">
        <v>-2.087531120305573E-09</v>
      </c>
      <c r="GK364">
        <v>0.05776174702018427</v>
      </c>
      <c r="GL364">
        <v>0.005089068596103195</v>
      </c>
      <c r="GM364">
        <v>0.0003257216593697226</v>
      </c>
      <c r="GN364">
        <v>-1.562898368296355E-06</v>
      </c>
      <c r="GO364">
        <v>0</v>
      </c>
      <c r="GP364">
        <v>1257</v>
      </c>
      <c r="GQ364">
        <v>1</v>
      </c>
      <c r="GR364">
        <v>31</v>
      </c>
      <c r="GS364">
        <v>280.9</v>
      </c>
      <c r="GT364">
        <v>280.8</v>
      </c>
      <c r="GU364">
        <v>1.07788</v>
      </c>
      <c r="GV364">
        <v>2.39746</v>
      </c>
      <c r="GW364">
        <v>1.44775</v>
      </c>
      <c r="GX364">
        <v>2.20337</v>
      </c>
      <c r="GY364">
        <v>1.44653</v>
      </c>
      <c r="GZ364">
        <v>2.32178</v>
      </c>
      <c r="HA364">
        <v>33.244</v>
      </c>
      <c r="HB364">
        <v>14.6399</v>
      </c>
      <c r="HC364">
        <v>18</v>
      </c>
      <c r="HD364">
        <v>532.004</v>
      </c>
      <c r="HE364">
        <v>522.979</v>
      </c>
      <c r="HF364">
        <v>24.9997</v>
      </c>
      <c r="HG364">
        <v>30.7573</v>
      </c>
      <c r="HH364">
        <v>30.0001</v>
      </c>
      <c r="HI364">
        <v>31.1268</v>
      </c>
      <c r="HJ364">
        <v>31.1359</v>
      </c>
      <c r="HK364">
        <v>21.5572</v>
      </c>
      <c r="HL364">
        <v>20.3331</v>
      </c>
      <c r="HM364">
        <v>100</v>
      </c>
      <c r="HN364">
        <v>25</v>
      </c>
      <c r="HO364">
        <v>420</v>
      </c>
      <c r="HP364">
        <v>21.5</v>
      </c>
      <c r="HQ364">
        <v>103.134</v>
      </c>
      <c r="HR364">
        <v>102.014</v>
      </c>
    </row>
    <row r="365" spans="1:226">
      <c r="A365">
        <v>347</v>
      </c>
      <c r="B365">
        <v>1774683180.6</v>
      </c>
      <c r="C365">
        <v>1434.599999904633</v>
      </c>
      <c r="D365" t="s">
        <v>1056</v>
      </c>
      <c r="E365" t="s">
        <v>1057</v>
      </c>
      <c r="F365">
        <v>5</v>
      </c>
      <c r="I365">
        <v>1774683177.7</v>
      </c>
      <c r="J365">
        <f>(K365)/1000</f>
        <v>0</v>
      </c>
      <c r="K365">
        <f>IF(BF365, AN365, AH365)</f>
        <v>0</v>
      </c>
      <c r="L365">
        <f>IF(BF365, AI365, AG365)</f>
        <v>0</v>
      </c>
      <c r="M365">
        <f>BH365 - IF(AU365&gt;1, L365*BB365*100.0/(AW365), 0)</f>
        <v>0</v>
      </c>
      <c r="N365">
        <f>((T365-J365/2)*M365-L365)/(T365+J365/2)</f>
        <v>0</v>
      </c>
      <c r="O365">
        <f>N365*(BO365+BP365)/1000.0</f>
        <v>0</v>
      </c>
      <c r="P365">
        <f>(BH365 - IF(AU365&gt;1, L365*BB365*100.0/(AW365), 0))*(BO365+BP365)/1000.0</f>
        <v>0</v>
      </c>
      <c r="Q365">
        <f>2.0/((1/S365-1/R365)+SIGN(S365)*SQRT((1/S365-1/R365)*(1/S365-1/R365) + 4*BC365/((BC365+1)*(BC365+1))*(2*1/S365*1/R365-1/R365*1/R365)))</f>
        <v>0</v>
      </c>
      <c r="R365">
        <f>IF(LEFT(BD365,1)&lt;&gt;"0",IF(LEFT(BD365,1)="1",3.0,BE365),$D$5+$E$5*(BV365*BO365/($K$5*1000))+$F$5*(BV365*BO365/($K$5*1000))*MAX(MIN(BB365,$J$5),$I$5)*MAX(MIN(BB365,$J$5),$I$5)+$G$5*MAX(MIN(BB365,$J$5),$I$5)*(BV365*BO365/($K$5*1000))+$H$5*(BV365*BO365/($K$5*1000))*(BV365*BO365/($K$5*1000)))</f>
        <v>0</v>
      </c>
      <c r="S365">
        <f>J365*(1000-(1000*0.61365*exp(17.502*W365/(240.97+W365))/(BO365+BP365)+BJ365)/2)/(1000*0.61365*exp(17.502*W365/(240.97+W365))/(BO365+BP365)-BJ365)</f>
        <v>0</v>
      </c>
      <c r="T365">
        <f>1/((BC365+1)/(Q365/1.6)+1/(R365/1.37)) + BC365/((BC365+1)/(Q365/1.6) + BC365/(R365/1.37))</f>
        <v>0</v>
      </c>
      <c r="U365">
        <f>(AX365*BA365)</f>
        <v>0</v>
      </c>
      <c r="V365">
        <f>(BQ365+(U365+2*0.95*5.67E-8*(((BQ365+$B$9)+273)^4-(BQ365+273)^4)-44100*J365)/(1.84*29.3*R365+8*0.95*5.67E-8*(BQ365+273)^3))</f>
        <v>0</v>
      </c>
      <c r="W365">
        <f>($C$9*BR365+$D$9*BS365+$E$9*V365)</f>
        <v>0</v>
      </c>
      <c r="X365">
        <f>0.61365*exp(17.502*W365/(240.97+W365))</f>
        <v>0</v>
      </c>
      <c r="Y365">
        <f>(Z365/AA365*100)</f>
        <v>0</v>
      </c>
      <c r="Z365">
        <f>BJ365*(BO365+BP365)/1000</f>
        <v>0</v>
      </c>
      <c r="AA365">
        <f>0.61365*exp(17.502*BQ365/(240.97+BQ365))</f>
        <v>0</v>
      </c>
      <c r="AB365">
        <f>(X365-BJ365*(BO365+BP365)/1000)</f>
        <v>0</v>
      </c>
      <c r="AC365">
        <f>(-J365*44100)</f>
        <v>0</v>
      </c>
      <c r="AD365">
        <f>2*29.3*R365*0.92*(BQ365-W365)</f>
        <v>0</v>
      </c>
      <c r="AE365">
        <f>2*0.95*5.67E-8*(((BQ365+$B$9)+273)^4-(W365+273)^4)</f>
        <v>0</v>
      </c>
      <c r="AF365">
        <f>U365+AE365+AC365+AD365</f>
        <v>0</v>
      </c>
      <c r="AG365">
        <f>BN365*AU365*(BI365-BH365*(1000-AU365*BK365)/(1000-AU365*BJ365))/(100*BB365)</f>
        <v>0</v>
      </c>
      <c r="AH365">
        <f>1000*BN365*AU365*(BJ365-BK365)/(100*BB365*(1000-AU365*BJ365))</f>
        <v>0</v>
      </c>
      <c r="AI365">
        <f>(AJ365 - AK365 - BO365*1E3/(8.314*(BQ365+273.15)) * AM365/BN365 * AL365) * BN365/(100*BB365) * (1000 - BK365)/1000</f>
        <v>0</v>
      </c>
      <c r="AJ365">
        <v>429.2357409493652</v>
      </c>
      <c r="AK365">
        <v>428.8115575757574</v>
      </c>
      <c r="AL365">
        <v>-3.67044293625527E-06</v>
      </c>
      <c r="AM365">
        <v>61.35787655002243</v>
      </c>
      <c r="AN365">
        <f>(AP365 - AO365 + BO365*1E3/(8.314*(BQ365+273.15)) * AR365/BN365 * AQ365) * BN365/(100*BB365) * 1000/(1000 - AP365)</f>
        <v>0</v>
      </c>
      <c r="AO365">
        <v>21.52656124861936</v>
      </c>
      <c r="AP365">
        <v>21.50233566433567</v>
      </c>
      <c r="AQ365">
        <v>-6.244089953230838E-08</v>
      </c>
      <c r="AR365">
        <v>91.88205700752289</v>
      </c>
      <c r="AS365">
        <v>0</v>
      </c>
      <c r="AT365">
        <v>0</v>
      </c>
      <c r="AU365">
        <f>IF(AS365*$H$15&gt;=AW365,1.0,(AW365/(AW365-AS365*$H$15)))</f>
        <v>0</v>
      </c>
      <c r="AV365">
        <f>(AU365-1)*100</f>
        <v>0</v>
      </c>
      <c r="AW365">
        <f>MAX(0,($B$15+$C$15*BV365)/(1+$D$15*BV365)*BO365/(BQ365+273)*$E$15)</f>
        <v>0</v>
      </c>
      <c r="AX365">
        <f>$B$13*BW365+$C$13*BX365+$F$13*CI365*(1-CL365)</f>
        <v>0</v>
      </c>
      <c r="AY365">
        <f>AX365*AZ365</f>
        <v>0</v>
      </c>
      <c r="AZ365">
        <f>($B$13*$D$11+$C$13*$D$11+$F$13*((CV365+CN365)/MAX(CV365+CN365+CW365, 0.1)*$I$11+CW365/MAX(CV365+CN365+CW365, 0.1)*$J$11))/($B$13+$C$13+$F$13)</f>
        <v>0</v>
      </c>
      <c r="BA365">
        <f>($B$13*$K$11+$C$13*$K$11+$F$13*((CV365+CN365)/MAX(CV365+CN365+CW365, 0.1)*$P$11+CW365/MAX(CV365+CN365+CW365, 0.1)*$Q$11))/($B$13+$C$13+$F$13)</f>
        <v>0</v>
      </c>
      <c r="BB365">
        <v>6</v>
      </c>
      <c r="BC365">
        <v>0.5</v>
      </c>
      <c r="BD365" t="s">
        <v>358</v>
      </c>
      <c r="BE365">
        <v>2</v>
      </c>
      <c r="BF365" t="b">
        <v>1</v>
      </c>
      <c r="BG365">
        <v>1774683177.7</v>
      </c>
      <c r="BH365">
        <v>419.5981</v>
      </c>
      <c r="BI365">
        <v>419.9968</v>
      </c>
      <c r="BJ365">
        <v>21.50192</v>
      </c>
      <c r="BK365">
        <v>21.52662</v>
      </c>
      <c r="BL365">
        <v>419.9596</v>
      </c>
      <c r="BM365">
        <v>21.20465</v>
      </c>
      <c r="BN365">
        <v>500.0062</v>
      </c>
      <c r="BO365">
        <v>101.0291</v>
      </c>
      <c r="BP365">
        <v>0.10009641</v>
      </c>
      <c r="BQ365">
        <v>26.09978</v>
      </c>
      <c r="BR365">
        <v>26.37503</v>
      </c>
      <c r="BS365">
        <v>999.9</v>
      </c>
      <c r="BT365">
        <v>0</v>
      </c>
      <c r="BU365">
        <v>0</v>
      </c>
      <c r="BV365">
        <v>9995.067999999999</v>
      </c>
      <c r="BW365">
        <v>0</v>
      </c>
      <c r="BX365">
        <v>0.3833920000000001</v>
      </c>
      <c r="BY365">
        <v>-0.3987977</v>
      </c>
      <c r="BZ365">
        <v>428.8185999999999</v>
      </c>
      <c r="CA365">
        <v>429.237</v>
      </c>
      <c r="CB365">
        <v>-0.02472134</v>
      </c>
      <c r="CC365">
        <v>419.9968</v>
      </c>
      <c r="CD365">
        <v>21.52662</v>
      </c>
      <c r="CE365">
        <v>2.172315</v>
      </c>
      <c r="CF365">
        <v>2.174813</v>
      </c>
      <c r="CG365">
        <v>18.75958</v>
      </c>
      <c r="CH365">
        <v>18.77798</v>
      </c>
      <c r="CI365">
        <v>499.9938</v>
      </c>
      <c r="CJ365">
        <v>0</v>
      </c>
      <c r="CK365">
        <v>1</v>
      </c>
      <c r="CL365">
        <v>0</v>
      </c>
      <c r="CM365">
        <v>1.36117</v>
      </c>
      <c r="CN365">
        <v>0</v>
      </c>
      <c r="CO365">
        <v>27.49602</v>
      </c>
      <c r="CP365">
        <v>2557.803</v>
      </c>
      <c r="CQ365">
        <v>36.9685</v>
      </c>
      <c r="CR365">
        <v>41.625</v>
      </c>
      <c r="CS365">
        <v>39.062</v>
      </c>
      <c r="CT365">
        <v>40.9559</v>
      </c>
      <c r="CU365">
        <v>37.8624</v>
      </c>
      <c r="CV365">
        <v>0</v>
      </c>
      <c r="CW365">
        <v>499.995</v>
      </c>
      <c r="CX365">
        <v>0</v>
      </c>
      <c r="CY365">
        <v>1774683179</v>
      </c>
      <c r="CZ365">
        <v>0</v>
      </c>
      <c r="DA365">
        <v>1774666326.5</v>
      </c>
      <c r="DB365" t="s">
        <v>359</v>
      </c>
      <c r="DC365">
        <v>1774666322</v>
      </c>
      <c r="DD365">
        <v>1774666326.5</v>
      </c>
      <c r="DE365">
        <v>2</v>
      </c>
      <c r="DF365">
        <v>0.343</v>
      </c>
      <c r="DG365">
        <v>-0.026</v>
      </c>
      <c r="DH365">
        <v>-0.36</v>
      </c>
      <c r="DI365">
        <v>0.298</v>
      </c>
      <c r="DJ365">
        <v>420</v>
      </c>
      <c r="DK365">
        <v>22</v>
      </c>
      <c r="DL365">
        <v>0.17</v>
      </c>
      <c r="DM365">
        <v>0.02</v>
      </c>
      <c r="DN365">
        <v>-0.3762795853658537</v>
      </c>
      <c r="DO365">
        <v>0.02980237630661987</v>
      </c>
      <c r="DP365">
        <v>0.04524700562790308</v>
      </c>
      <c r="DQ365">
        <v>1</v>
      </c>
      <c r="DR365">
        <v>-0.02456214146341464</v>
      </c>
      <c r="DS365">
        <v>0.002168820209059211</v>
      </c>
      <c r="DT365">
        <v>0.001031811558465607</v>
      </c>
      <c r="DU365">
        <v>1</v>
      </c>
      <c r="DV365">
        <v>2</v>
      </c>
      <c r="DW365">
        <v>2</v>
      </c>
      <c r="DX365" t="s">
        <v>360</v>
      </c>
      <c r="DY365">
        <v>3.13047</v>
      </c>
      <c r="DZ365">
        <v>2.80645</v>
      </c>
      <c r="EA365">
        <v>0.0997502</v>
      </c>
      <c r="EB365">
        <v>0.0994712</v>
      </c>
      <c r="EC365">
        <v>0.105849</v>
      </c>
      <c r="ED365">
        <v>0.105622</v>
      </c>
      <c r="EE365">
        <v>21146.7</v>
      </c>
      <c r="EF365">
        <v>27416.8</v>
      </c>
      <c r="EG365">
        <v>26444.6</v>
      </c>
      <c r="EH365">
        <v>32998</v>
      </c>
      <c r="EI365">
        <v>34926.2</v>
      </c>
      <c r="EJ365">
        <v>40306.5</v>
      </c>
      <c r="EK365">
        <v>41091.9</v>
      </c>
      <c r="EL365">
        <v>46057.3</v>
      </c>
      <c r="EM365">
        <v>2.03485</v>
      </c>
      <c r="EN365">
        <v>1.99975</v>
      </c>
      <c r="EO365">
        <v>0.081636</v>
      </c>
      <c r="EP365">
        <v>0</v>
      </c>
      <c r="EQ365">
        <v>25.041</v>
      </c>
      <c r="ER365">
        <v>999.9</v>
      </c>
      <c r="ES365">
        <v>67.40000000000001</v>
      </c>
      <c r="ET365">
        <v>27.4</v>
      </c>
      <c r="EU365">
        <v>24.4435</v>
      </c>
      <c r="EV365">
        <v>60.7808</v>
      </c>
      <c r="EW365">
        <v>31.6747</v>
      </c>
      <c r="EX365">
        <v>1</v>
      </c>
      <c r="EY365">
        <v>0.29471</v>
      </c>
      <c r="EZ365">
        <v>0.282958</v>
      </c>
      <c r="FA365">
        <v>20.2878</v>
      </c>
      <c r="FB365">
        <v>5.19183</v>
      </c>
      <c r="FC365">
        <v>11.9441</v>
      </c>
      <c r="FD365">
        <v>4.9558</v>
      </c>
      <c r="FE365">
        <v>3.285</v>
      </c>
      <c r="FF365">
        <v>9999</v>
      </c>
      <c r="FG365">
        <v>9999</v>
      </c>
      <c r="FH365">
        <v>9999</v>
      </c>
      <c r="FI365">
        <v>999.9</v>
      </c>
      <c r="FJ365">
        <v>1.86128</v>
      </c>
      <c r="FK365">
        <v>1.86264</v>
      </c>
      <c r="FL365">
        <v>1.86005</v>
      </c>
      <c r="FM365">
        <v>1.85837</v>
      </c>
      <c r="FN365">
        <v>1.86217</v>
      </c>
      <c r="FO365">
        <v>1.85894</v>
      </c>
      <c r="FP365">
        <v>1.85791</v>
      </c>
      <c r="FQ365">
        <v>1.8608</v>
      </c>
      <c r="FR365">
        <v>0</v>
      </c>
      <c r="FS365">
        <v>0</v>
      </c>
      <c r="FT365">
        <v>0</v>
      </c>
      <c r="FU365">
        <v>4.5</v>
      </c>
      <c r="FV365" t="s">
        <v>361</v>
      </c>
      <c r="FW365" t="s">
        <v>362</v>
      </c>
      <c r="FX365" t="s">
        <v>363</v>
      </c>
      <c r="FY365" t="s">
        <v>364</v>
      </c>
      <c r="FZ365" t="s">
        <v>364</v>
      </c>
      <c r="GA365" t="s">
        <v>363</v>
      </c>
      <c r="GB365">
        <v>0</v>
      </c>
      <c r="GC365">
        <v>100</v>
      </c>
      <c r="GD365">
        <v>100</v>
      </c>
      <c r="GE365">
        <v>-0.361</v>
      </c>
      <c r="GF365">
        <v>0.2973</v>
      </c>
      <c r="GG365">
        <v>-1.589593225013521</v>
      </c>
      <c r="GH365">
        <v>0.00192992804097616</v>
      </c>
      <c r="GI365">
        <v>3.244687122451424E-06</v>
      </c>
      <c r="GJ365">
        <v>-2.087531120305573E-09</v>
      </c>
      <c r="GK365">
        <v>0.05776174702018427</v>
      </c>
      <c r="GL365">
        <v>0.005089068596103195</v>
      </c>
      <c r="GM365">
        <v>0.0003257216593697226</v>
      </c>
      <c r="GN365">
        <v>-1.562898368296355E-06</v>
      </c>
      <c r="GO365">
        <v>0</v>
      </c>
      <c r="GP365">
        <v>1257</v>
      </c>
      <c r="GQ365">
        <v>1</v>
      </c>
      <c r="GR365">
        <v>31</v>
      </c>
      <c r="GS365">
        <v>281</v>
      </c>
      <c r="GT365">
        <v>280.9</v>
      </c>
      <c r="GU365">
        <v>1.07788</v>
      </c>
      <c r="GV365">
        <v>2.39014</v>
      </c>
      <c r="GW365">
        <v>1.44775</v>
      </c>
      <c r="GX365">
        <v>2.20215</v>
      </c>
      <c r="GY365">
        <v>1.44653</v>
      </c>
      <c r="GZ365">
        <v>2.35229</v>
      </c>
      <c r="HA365">
        <v>33.2216</v>
      </c>
      <c r="HB365">
        <v>14.6486</v>
      </c>
      <c r="HC365">
        <v>18</v>
      </c>
      <c r="HD365">
        <v>532.147</v>
      </c>
      <c r="HE365">
        <v>522.9109999999999</v>
      </c>
      <c r="HF365">
        <v>24.9997</v>
      </c>
      <c r="HG365">
        <v>30.7573</v>
      </c>
      <c r="HH365">
        <v>30.0001</v>
      </c>
      <c r="HI365">
        <v>31.1268</v>
      </c>
      <c r="HJ365">
        <v>31.1359</v>
      </c>
      <c r="HK365">
        <v>21.5571</v>
      </c>
      <c r="HL365">
        <v>20.3331</v>
      </c>
      <c r="HM365">
        <v>100</v>
      </c>
      <c r="HN365">
        <v>25</v>
      </c>
      <c r="HO365">
        <v>420</v>
      </c>
      <c r="HP365">
        <v>21.5</v>
      </c>
      <c r="HQ365">
        <v>103.133</v>
      </c>
      <c r="HR365">
        <v>102.015</v>
      </c>
    </row>
    <row r="366" spans="1:226">
      <c r="A366">
        <v>348</v>
      </c>
      <c r="B366">
        <v>1774683184.6</v>
      </c>
      <c r="C366">
        <v>1438.599999904633</v>
      </c>
      <c r="D366" t="s">
        <v>1058</v>
      </c>
      <c r="E366" t="s">
        <v>1059</v>
      </c>
      <c r="F366">
        <v>5</v>
      </c>
      <c r="I366">
        <v>1774683181.7</v>
      </c>
      <c r="J366">
        <f>(K366)/1000</f>
        <v>0</v>
      </c>
      <c r="K366">
        <f>IF(BF366, AN366, AH366)</f>
        <v>0</v>
      </c>
      <c r="L366">
        <f>IF(BF366, AI366, AG366)</f>
        <v>0</v>
      </c>
      <c r="M366">
        <f>BH366 - IF(AU366&gt;1, L366*BB366*100.0/(AW366), 0)</f>
        <v>0</v>
      </c>
      <c r="N366">
        <f>((T366-J366/2)*M366-L366)/(T366+J366/2)</f>
        <v>0</v>
      </c>
      <c r="O366">
        <f>N366*(BO366+BP366)/1000.0</f>
        <v>0</v>
      </c>
      <c r="P366">
        <f>(BH366 - IF(AU366&gt;1, L366*BB366*100.0/(AW366), 0))*(BO366+BP366)/1000.0</f>
        <v>0</v>
      </c>
      <c r="Q366">
        <f>2.0/((1/S366-1/R366)+SIGN(S366)*SQRT((1/S366-1/R366)*(1/S366-1/R366) + 4*BC366/((BC366+1)*(BC366+1))*(2*1/S366*1/R366-1/R366*1/R366)))</f>
        <v>0</v>
      </c>
      <c r="R366">
        <f>IF(LEFT(BD366,1)&lt;&gt;"0",IF(LEFT(BD366,1)="1",3.0,BE366),$D$5+$E$5*(BV366*BO366/($K$5*1000))+$F$5*(BV366*BO366/($K$5*1000))*MAX(MIN(BB366,$J$5),$I$5)*MAX(MIN(BB366,$J$5),$I$5)+$G$5*MAX(MIN(BB366,$J$5),$I$5)*(BV366*BO366/($K$5*1000))+$H$5*(BV366*BO366/($K$5*1000))*(BV366*BO366/($K$5*1000)))</f>
        <v>0</v>
      </c>
      <c r="S366">
        <f>J366*(1000-(1000*0.61365*exp(17.502*W366/(240.97+W366))/(BO366+BP366)+BJ366)/2)/(1000*0.61365*exp(17.502*W366/(240.97+W366))/(BO366+BP366)-BJ366)</f>
        <v>0</v>
      </c>
      <c r="T366">
        <f>1/((BC366+1)/(Q366/1.6)+1/(R366/1.37)) + BC366/((BC366+1)/(Q366/1.6) + BC366/(R366/1.37))</f>
        <v>0</v>
      </c>
      <c r="U366">
        <f>(AX366*BA366)</f>
        <v>0</v>
      </c>
      <c r="V366">
        <f>(BQ366+(U366+2*0.95*5.67E-8*(((BQ366+$B$9)+273)^4-(BQ366+273)^4)-44100*J366)/(1.84*29.3*R366+8*0.95*5.67E-8*(BQ366+273)^3))</f>
        <v>0</v>
      </c>
      <c r="W366">
        <f>($C$9*BR366+$D$9*BS366+$E$9*V366)</f>
        <v>0</v>
      </c>
      <c r="X366">
        <f>0.61365*exp(17.502*W366/(240.97+W366))</f>
        <v>0</v>
      </c>
      <c r="Y366">
        <f>(Z366/AA366*100)</f>
        <v>0</v>
      </c>
      <c r="Z366">
        <f>BJ366*(BO366+BP366)/1000</f>
        <v>0</v>
      </c>
      <c r="AA366">
        <f>0.61365*exp(17.502*BQ366/(240.97+BQ366))</f>
        <v>0</v>
      </c>
      <c r="AB366">
        <f>(X366-BJ366*(BO366+BP366)/1000)</f>
        <v>0</v>
      </c>
      <c r="AC366">
        <f>(-J366*44100)</f>
        <v>0</v>
      </c>
      <c r="AD366">
        <f>2*29.3*R366*0.92*(BQ366-W366)</f>
        <v>0</v>
      </c>
      <c r="AE366">
        <f>2*0.95*5.67E-8*(((BQ366+$B$9)+273)^4-(W366+273)^4)</f>
        <v>0</v>
      </c>
      <c r="AF366">
        <f>U366+AE366+AC366+AD366</f>
        <v>0</v>
      </c>
      <c r="AG366">
        <f>BN366*AU366*(BI366-BH366*(1000-AU366*BK366)/(1000-AU366*BJ366))/(100*BB366)</f>
        <v>0</v>
      </c>
      <c r="AH366">
        <f>1000*BN366*AU366*(BJ366-BK366)/(100*BB366*(1000-AU366*BJ366))</f>
        <v>0</v>
      </c>
      <c r="AI366">
        <f>(AJ366 - AK366 - BO366*1E3/(8.314*(BQ366+273.15)) * AM366/BN366 * AL366) * BN366/(100*BB366) * (1000 - BK366)/1000</f>
        <v>0</v>
      </c>
      <c r="AJ366">
        <v>429.2508302705438</v>
      </c>
      <c r="AK366">
        <v>428.8175212121209</v>
      </c>
      <c r="AL366">
        <v>-3.631120749221974E-06</v>
      </c>
      <c r="AM366">
        <v>61.35787655002243</v>
      </c>
      <c r="AN366">
        <f>(AP366 - AO366 + BO366*1E3/(8.314*(BQ366+273.15)) * AR366/BN366 * AQ366) * BN366/(100*BB366) * 1000/(1000 - AP366)</f>
        <v>0</v>
      </c>
      <c r="AO366">
        <v>21.52658783012765</v>
      </c>
      <c r="AP366">
        <v>21.5026188811189</v>
      </c>
      <c r="AQ366">
        <v>7.909303751946356E-07</v>
      </c>
      <c r="AR366">
        <v>91.88205700752289</v>
      </c>
      <c r="AS366">
        <v>0</v>
      </c>
      <c r="AT366">
        <v>0</v>
      </c>
      <c r="AU366">
        <f>IF(AS366*$H$15&gt;=AW366,1.0,(AW366/(AW366-AS366*$H$15)))</f>
        <v>0</v>
      </c>
      <c r="AV366">
        <f>(AU366-1)*100</f>
        <v>0</v>
      </c>
      <c r="AW366">
        <f>MAX(0,($B$15+$C$15*BV366)/(1+$D$15*BV366)*BO366/(BQ366+273)*$E$15)</f>
        <v>0</v>
      </c>
      <c r="AX366">
        <f>$B$13*BW366+$C$13*BX366+$F$13*CI366*(1-CL366)</f>
        <v>0</v>
      </c>
      <c r="AY366">
        <f>AX366*AZ366</f>
        <v>0</v>
      </c>
      <c r="AZ366">
        <f>($B$13*$D$11+$C$13*$D$11+$F$13*((CV366+CN366)/MAX(CV366+CN366+CW366, 0.1)*$I$11+CW366/MAX(CV366+CN366+CW366, 0.1)*$J$11))/($B$13+$C$13+$F$13)</f>
        <v>0</v>
      </c>
      <c r="BA366">
        <f>($B$13*$K$11+$C$13*$K$11+$F$13*((CV366+CN366)/MAX(CV366+CN366+CW366, 0.1)*$P$11+CW366/MAX(CV366+CN366+CW366, 0.1)*$Q$11))/($B$13+$C$13+$F$13)</f>
        <v>0</v>
      </c>
      <c r="BB366">
        <v>6</v>
      </c>
      <c r="BC366">
        <v>0.5</v>
      </c>
      <c r="BD366" t="s">
        <v>358</v>
      </c>
      <c r="BE366">
        <v>2</v>
      </c>
      <c r="BF366" t="b">
        <v>1</v>
      </c>
      <c r="BG366">
        <v>1774683181.7</v>
      </c>
      <c r="BH366">
        <v>419.6028</v>
      </c>
      <c r="BI366">
        <v>420.0101</v>
      </c>
      <c r="BJ366">
        <v>21.5026</v>
      </c>
      <c r="BK366">
        <v>21.52677</v>
      </c>
      <c r="BL366">
        <v>419.9639999999999</v>
      </c>
      <c r="BM366">
        <v>21.20533</v>
      </c>
      <c r="BN366">
        <v>499.9878</v>
      </c>
      <c r="BO366">
        <v>101.0286</v>
      </c>
      <c r="BP366">
        <v>0.09990751</v>
      </c>
      <c r="BQ366">
        <v>26.09857</v>
      </c>
      <c r="BR366">
        <v>26.37515</v>
      </c>
      <c r="BS366">
        <v>999.9</v>
      </c>
      <c r="BT366">
        <v>0</v>
      </c>
      <c r="BU366">
        <v>0</v>
      </c>
      <c r="BV366">
        <v>10004.447</v>
      </c>
      <c r="BW366">
        <v>0</v>
      </c>
      <c r="BX366">
        <v>0.3833920000000001</v>
      </c>
      <c r="BY366">
        <v>-0.4073578</v>
      </c>
      <c r="BZ366">
        <v>428.8234</v>
      </c>
      <c r="CA366">
        <v>429.2506</v>
      </c>
      <c r="CB366">
        <v>-0.02418424</v>
      </c>
      <c r="CC366">
        <v>420.0101</v>
      </c>
      <c r="CD366">
        <v>21.52677</v>
      </c>
      <c r="CE366">
        <v>2.172372</v>
      </c>
      <c r="CF366">
        <v>2.174816</v>
      </c>
      <c r="CG366">
        <v>18.76</v>
      </c>
      <c r="CH366">
        <v>18.77799</v>
      </c>
      <c r="CI366">
        <v>499.9910000000001</v>
      </c>
      <c r="CJ366">
        <v>0</v>
      </c>
      <c r="CK366">
        <v>1</v>
      </c>
      <c r="CL366">
        <v>0</v>
      </c>
      <c r="CM366">
        <v>1.84901</v>
      </c>
      <c r="CN366">
        <v>0</v>
      </c>
      <c r="CO366">
        <v>27.2482</v>
      </c>
      <c r="CP366">
        <v>2557.788</v>
      </c>
      <c r="CQ366">
        <v>37</v>
      </c>
      <c r="CR366">
        <v>41.66840000000001</v>
      </c>
      <c r="CS366">
        <v>39.1061</v>
      </c>
      <c r="CT366">
        <v>41.0062</v>
      </c>
      <c r="CU366">
        <v>37.875</v>
      </c>
      <c r="CV366">
        <v>0</v>
      </c>
      <c r="CW366">
        <v>499.9889999999999</v>
      </c>
      <c r="CX366">
        <v>0</v>
      </c>
      <c r="CY366">
        <v>1774683183.2</v>
      </c>
      <c r="CZ366">
        <v>0</v>
      </c>
      <c r="DA366">
        <v>1774666326.5</v>
      </c>
      <c r="DB366" t="s">
        <v>359</v>
      </c>
      <c r="DC366">
        <v>1774666322</v>
      </c>
      <c r="DD366">
        <v>1774666326.5</v>
      </c>
      <c r="DE366">
        <v>2</v>
      </c>
      <c r="DF366">
        <v>0.343</v>
      </c>
      <c r="DG366">
        <v>-0.026</v>
      </c>
      <c r="DH366">
        <v>-0.36</v>
      </c>
      <c r="DI366">
        <v>0.298</v>
      </c>
      <c r="DJ366">
        <v>420</v>
      </c>
      <c r="DK366">
        <v>22</v>
      </c>
      <c r="DL366">
        <v>0.17</v>
      </c>
      <c r="DM366">
        <v>0.02</v>
      </c>
      <c r="DN366">
        <v>-0.3776252926829268</v>
      </c>
      <c r="DO366">
        <v>-0.1398437560975609</v>
      </c>
      <c r="DP366">
        <v>0.04326041794969888</v>
      </c>
      <c r="DQ366">
        <v>0</v>
      </c>
      <c r="DR366">
        <v>-0.0243564756097561</v>
      </c>
      <c r="DS366">
        <v>0.002088562369337968</v>
      </c>
      <c r="DT366">
        <v>0.0009159767884428575</v>
      </c>
      <c r="DU366">
        <v>1</v>
      </c>
      <c r="DV366">
        <v>1</v>
      </c>
      <c r="DW366">
        <v>2</v>
      </c>
      <c r="DX366" t="s">
        <v>367</v>
      </c>
      <c r="DY366">
        <v>3.13038</v>
      </c>
      <c r="DZ366">
        <v>2.80639</v>
      </c>
      <c r="EA366">
        <v>0.09974570000000001</v>
      </c>
      <c r="EB366">
        <v>0.09946190000000001</v>
      </c>
      <c r="EC366">
        <v>0.105852</v>
      </c>
      <c r="ED366">
        <v>0.105625</v>
      </c>
      <c r="EE366">
        <v>21146.8</v>
      </c>
      <c r="EF366">
        <v>27416.7</v>
      </c>
      <c r="EG366">
        <v>26444.7</v>
      </c>
      <c r="EH366">
        <v>32997.6</v>
      </c>
      <c r="EI366">
        <v>34926.1</v>
      </c>
      <c r="EJ366">
        <v>40306</v>
      </c>
      <c r="EK366">
        <v>41091.9</v>
      </c>
      <c r="EL366">
        <v>46056.7</v>
      </c>
      <c r="EM366">
        <v>2.03455</v>
      </c>
      <c r="EN366">
        <v>1.99995</v>
      </c>
      <c r="EO366">
        <v>0.0814497</v>
      </c>
      <c r="EP366">
        <v>0</v>
      </c>
      <c r="EQ366">
        <v>25.0368</v>
      </c>
      <c r="ER366">
        <v>999.9</v>
      </c>
      <c r="ES366">
        <v>67.40000000000001</v>
      </c>
      <c r="ET366">
        <v>27.4</v>
      </c>
      <c r="EU366">
        <v>24.4452</v>
      </c>
      <c r="EV366">
        <v>60.5608</v>
      </c>
      <c r="EW366">
        <v>31.7708</v>
      </c>
      <c r="EX366">
        <v>1</v>
      </c>
      <c r="EY366">
        <v>0.295013</v>
      </c>
      <c r="EZ366">
        <v>0.282639</v>
      </c>
      <c r="FA366">
        <v>20.2878</v>
      </c>
      <c r="FB366">
        <v>5.19183</v>
      </c>
      <c r="FC366">
        <v>11.9441</v>
      </c>
      <c r="FD366">
        <v>4.9557</v>
      </c>
      <c r="FE366">
        <v>3.285</v>
      </c>
      <c r="FF366">
        <v>9999</v>
      </c>
      <c r="FG366">
        <v>9999</v>
      </c>
      <c r="FH366">
        <v>9999</v>
      </c>
      <c r="FI366">
        <v>999.9</v>
      </c>
      <c r="FJ366">
        <v>1.86127</v>
      </c>
      <c r="FK366">
        <v>1.86264</v>
      </c>
      <c r="FL366">
        <v>1.86005</v>
      </c>
      <c r="FM366">
        <v>1.85837</v>
      </c>
      <c r="FN366">
        <v>1.86218</v>
      </c>
      <c r="FO366">
        <v>1.85895</v>
      </c>
      <c r="FP366">
        <v>1.85791</v>
      </c>
      <c r="FQ366">
        <v>1.86081</v>
      </c>
      <c r="FR366">
        <v>0</v>
      </c>
      <c r="FS366">
        <v>0</v>
      </c>
      <c r="FT366">
        <v>0</v>
      </c>
      <c r="FU366">
        <v>4.5</v>
      </c>
      <c r="FV366" t="s">
        <v>361</v>
      </c>
      <c r="FW366" t="s">
        <v>362</v>
      </c>
      <c r="FX366" t="s">
        <v>363</v>
      </c>
      <c r="FY366" t="s">
        <v>364</v>
      </c>
      <c r="FZ366" t="s">
        <v>364</v>
      </c>
      <c r="GA366" t="s">
        <v>363</v>
      </c>
      <c r="GB366">
        <v>0</v>
      </c>
      <c r="GC366">
        <v>100</v>
      </c>
      <c r="GD366">
        <v>100</v>
      </c>
      <c r="GE366">
        <v>-0.361</v>
      </c>
      <c r="GF366">
        <v>0.2972</v>
      </c>
      <c r="GG366">
        <v>-1.589593225013521</v>
      </c>
      <c r="GH366">
        <v>0.00192992804097616</v>
      </c>
      <c r="GI366">
        <v>3.244687122451424E-06</v>
      </c>
      <c r="GJ366">
        <v>-2.087531120305573E-09</v>
      </c>
      <c r="GK366">
        <v>0.05776174702018427</v>
      </c>
      <c r="GL366">
        <v>0.005089068596103195</v>
      </c>
      <c r="GM366">
        <v>0.0003257216593697226</v>
      </c>
      <c r="GN366">
        <v>-1.562898368296355E-06</v>
      </c>
      <c r="GO366">
        <v>0</v>
      </c>
      <c r="GP366">
        <v>1257</v>
      </c>
      <c r="GQ366">
        <v>1</v>
      </c>
      <c r="GR366">
        <v>31</v>
      </c>
      <c r="GS366">
        <v>281</v>
      </c>
      <c r="GT366">
        <v>281</v>
      </c>
      <c r="GU366">
        <v>1.07788</v>
      </c>
      <c r="GV366">
        <v>2.38159</v>
      </c>
      <c r="GW366">
        <v>1.44775</v>
      </c>
      <c r="GX366">
        <v>2.20215</v>
      </c>
      <c r="GY366">
        <v>1.44653</v>
      </c>
      <c r="GZ366">
        <v>2.38037</v>
      </c>
      <c r="HA366">
        <v>33.2216</v>
      </c>
      <c r="HB366">
        <v>14.6574</v>
      </c>
      <c r="HC366">
        <v>18</v>
      </c>
      <c r="HD366">
        <v>531.956</v>
      </c>
      <c r="HE366">
        <v>523.047</v>
      </c>
      <c r="HF366">
        <v>24.9998</v>
      </c>
      <c r="HG366">
        <v>30.7573</v>
      </c>
      <c r="HH366">
        <v>30.0001</v>
      </c>
      <c r="HI366">
        <v>31.1268</v>
      </c>
      <c r="HJ366">
        <v>31.1359</v>
      </c>
      <c r="HK366">
        <v>21.5567</v>
      </c>
      <c r="HL366">
        <v>20.3331</v>
      </c>
      <c r="HM366">
        <v>100</v>
      </c>
      <c r="HN366">
        <v>25</v>
      </c>
      <c r="HO366">
        <v>420</v>
      </c>
      <c r="HP366">
        <v>21.5</v>
      </c>
      <c r="HQ366">
        <v>103.133</v>
      </c>
      <c r="HR366">
        <v>102.013</v>
      </c>
    </row>
    <row r="367" spans="1:226">
      <c r="A367">
        <v>349</v>
      </c>
      <c r="B367">
        <v>1774683188.6</v>
      </c>
      <c r="C367">
        <v>1442.599999904633</v>
      </c>
      <c r="D367" t="s">
        <v>1060</v>
      </c>
      <c r="E367" t="s">
        <v>1061</v>
      </c>
      <c r="F367">
        <v>5</v>
      </c>
      <c r="I367">
        <v>1774683185.7</v>
      </c>
      <c r="J367">
        <f>(K367)/1000</f>
        <v>0</v>
      </c>
      <c r="K367">
        <f>IF(BF367, AN367, AH367)</f>
        <v>0</v>
      </c>
      <c r="L367">
        <f>IF(BF367, AI367, AG367)</f>
        <v>0</v>
      </c>
      <c r="M367">
        <f>BH367 - IF(AU367&gt;1, L367*BB367*100.0/(AW367), 0)</f>
        <v>0</v>
      </c>
      <c r="N367">
        <f>((T367-J367/2)*M367-L367)/(T367+J367/2)</f>
        <v>0</v>
      </c>
      <c r="O367">
        <f>N367*(BO367+BP367)/1000.0</f>
        <v>0</v>
      </c>
      <c r="P367">
        <f>(BH367 - IF(AU367&gt;1, L367*BB367*100.0/(AW367), 0))*(BO367+BP367)/1000.0</f>
        <v>0</v>
      </c>
      <c r="Q367">
        <f>2.0/((1/S367-1/R367)+SIGN(S367)*SQRT((1/S367-1/R367)*(1/S367-1/R367) + 4*BC367/((BC367+1)*(BC367+1))*(2*1/S367*1/R367-1/R367*1/R367)))</f>
        <v>0</v>
      </c>
      <c r="R367">
        <f>IF(LEFT(BD367,1)&lt;&gt;"0",IF(LEFT(BD367,1)="1",3.0,BE367),$D$5+$E$5*(BV367*BO367/($K$5*1000))+$F$5*(BV367*BO367/($K$5*1000))*MAX(MIN(BB367,$J$5),$I$5)*MAX(MIN(BB367,$J$5),$I$5)+$G$5*MAX(MIN(BB367,$J$5),$I$5)*(BV367*BO367/($K$5*1000))+$H$5*(BV367*BO367/($K$5*1000))*(BV367*BO367/($K$5*1000)))</f>
        <v>0</v>
      </c>
      <c r="S367">
        <f>J367*(1000-(1000*0.61365*exp(17.502*W367/(240.97+W367))/(BO367+BP367)+BJ367)/2)/(1000*0.61365*exp(17.502*W367/(240.97+W367))/(BO367+BP367)-BJ367)</f>
        <v>0</v>
      </c>
      <c r="T367">
        <f>1/((BC367+1)/(Q367/1.6)+1/(R367/1.37)) + BC367/((BC367+1)/(Q367/1.6) + BC367/(R367/1.37))</f>
        <v>0</v>
      </c>
      <c r="U367">
        <f>(AX367*BA367)</f>
        <v>0</v>
      </c>
      <c r="V367">
        <f>(BQ367+(U367+2*0.95*5.67E-8*(((BQ367+$B$9)+273)^4-(BQ367+273)^4)-44100*J367)/(1.84*29.3*R367+8*0.95*5.67E-8*(BQ367+273)^3))</f>
        <v>0</v>
      </c>
      <c r="W367">
        <f>($C$9*BR367+$D$9*BS367+$E$9*V367)</f>
        <v>0</v>
      </c>
      <c r="X367">
        <f>0.61365*exp(17.502*W367/(240.97+W367))</f>
        <v>0</v>
      </c>
      <c r="Y367">
        <f>(Z367/AA367*100)</f>
        <v>0</v>
      </c>
      <c r="Z367">
        <f>BJ367*(BO367+BP367)/1000</f>
        <v>0</v>
      </c>
      <c r="AA367">
        <f>0.61365*exp(17.502*BQ367/(240.97+BQ367))</f>
        <v>0</v>
      </c>
      <c r="AB367">
        <f>(X367-BJ367*(BO367+BP367)/1000)</f>
        <v>0</v>
      </c>
      <c r="AC367">
        <f>(-J367*44100)</f>
        <v>0</v>
      </c>
      <c r="AD367">
        <f>2*29.3*R367*0.92*(BQ367-W367)</f>
        <v>0</v>
      </c>
      <c r="AE367">
        <f>2*0.95*5.67E-8*(((BQ367+$B$9)+273)^4-(W367+273)^4)</f>
        <v>0</v>
      </c>
      <c r="AF367">
        <f>U367+AE367+AC367+AD367</f>
        <v>0</v>
      </c>
      <c r="AG367">
        <f>BN367*AU367*(BI367-BH367*(1000-AU367*BK367)/(1000-AU367*BJ367))/(100*BB367)</f>
        <v>0</v>
      </c>
      <c r="AH367">
        <f>1000*BN367*AU367*(BJ367-BK367)/(100*BB367*(1000-AU367*BJ367))</f>
        <v>0</v>
      </c>
      <c r="AI367">
        <f>(AJ367 - AK367 - BO367*1E3/(8.314*(BQ367+273.15)) * AM367/BN367 * AL367) * BN367/(100*BB367) * (1000 - BK367)/1000</f>
        <v>0</v>
      </c>
      <c r="AJ367">
        <v>429.2286810636219</v>
      </c>
      <c r="AK367">
        <v>428.8435333333332</v>
      </c>
      <c r="AL367">
        <v>1.213563470053913E-05</v>
      </c>
      <c r="AM367">
        <v>61.35787655002243</v>
      </c>
      <c r="AN367">
        <f>(AP367 - AO367 + BO367*1E3/(8.314*(BQ367+273.15)) * AR367/BN367 * AQ367) * BN367/(100*BB367) * 1000/(1000 - AP367)</f>
        <v>0</v>
      </c>
      <c r="AO367">
        <v>21.52737937242637</v>
      </c>
      <c r="AP367">
        <v>21.50459860139861</v>
      </c>
      <c r="AQ367">
        <v>-9.206752670469419E-07</v>
      </c>
      <c r="AR367">
        <v>91.88205700752289</v>
      </c>
      <c r="AS367">
        <v>0</v>
      </c>
      <c r="AT367">
        <v>0</v>
      </c>
      <c r="AU367">
        <f>IF(AS367*$H$15&gt;=AW367,1.0,(AW367/(AW367-AS367*$H$15)))</f>
        <v>0</v>
      </c>
      <c r="AV367">
        <f>(AU367-1)*100</f>
        <v>0</v>
      </c>
      <c r="AW367">
        <f>MAX(0,($B$15+$C$15*BV367)/(1+$D$15*BV367)*BO367/(BQ367+273)*$E$15)</f>
        <v>0</v>
      </c>
      <c r="AX367">
        <f>$B$13*BW367+$C$13*BX367+$F$13*CI367*(1-CL367)</f>
        <v>0</v>
      </c>
      <c r="AY367">
        <f>AX367*AZ367</f>
        <v>0</v>
      </c>
      <c r="AZ367">
        <f>($B$13*$D$11+$C$13*$D$11+$F$13*((CV367+CN367)/MAX(CV367+CN367+CW367, 0.1)*$I$11+CW367/MAX(CV367+CN367+CW367, 0.1)*$J$11))/($B$13+$C$13+$F$13)</f>
        <v>0</v>
      </c>
      <c r="BA367">
        <f>($B$13*$K$11+$C$13*$K$11+$F$13*((CV367+CN367)/MAX(CV367+CN367+CW367, 0.1)*$P$11+CW367/MAX(CV367+CN367+CW367, 0.1)*$Q$11))/($B$13+$C$13+$F$13)</f>
        <v>0</v>
      </c>
      <c r="BB367">
        <v>6</v>
      </c>
      <c r="BC367">
        <v>0.5</v>
      </c>
      <c r="BD367" t="s">
        <v>358</v>
      </c>
      <c r="BE367">
        <v>2</v>
      </c>
      <c r="BF367" t="b">
        <v>1</v>
      </c>
      <c r="BG367">
        <v>1774683185.7</v>
      </c>
      <c r="BH367">
        <v>419.6018</v>
      </c>
      <c r="BI367">
        <v>419.9864000000001</v>
      </c>
      <c r="BJ367">
        <v>21.50313</v>
      </c>
      <c r="BK367">
        <v>21.52801</v>
      </c>
      <c r="BL367">
        <v>419.9636</v>
      </c>
      <c r="BM367">
        <v>21.20587</v>
      </c>
      <c r="BN367">
        <v>499.9374</v>
      </c>
      <c r="BO367">
        <v>101.0286</v>
      </c>
      <c r="BP367">
        <v>0.09990156000000001</v>
      </c>
      <c r="BQ367">
        <v>26.09885</v>
      </c>
      <c r="BR367">
        <v>26.37388</v>
      </c>
      <c r="BS367">
        <v>999.9</v>
      </c>
      <c r="BT367">
        <v>0</v>
      </c>
      <c r="BU367">
        <v>0</v>
      </c>
      <c r="BV367">
        <v>10007.63</v>
      </c>
      <c r="BW367">
        <v>0</v>
      </c>
      <c r="BX367">
        <v>0.3833920000000001</v>
      </c>
      <c r="BY367">
        <v>-0.3843079</v>
      </c>
      <c r="BZ367">
        <v>428.8231</v>
      </c>
      <c r="CA367">
        <v>429.2268</v>
      </c>
      <c r="CB367">
        <v>-0.02489299</v>
      </c>
      <c r="CC367">
        <v>419.9864000000001</v>
      </c>
      <c r="CD367">
        <v>21.52801</v>
      </c>
      <c r="CE367">
        <v>2.172429999999999</v>
      </c>
      <c r="CF367">
        <v>2.174945</v>
      </c>
      <c r="CG367">
        <v>18.76045</v>
      </c>
      <c r="CH367">
        <v>18.77894</v>
      </c>
      <c r="CI367">
        <v>499.995</v>
      </c>
      <c r="CJ367">
        <v>0</v>
      </c>
      <c r="CK367">
        <v>1</v>
      </c>
      <c r="CL367">
        <v>0</v>
      </c>
      <c r="CM367">
        <v>1.69711</v>
      </c>
      <c r="CN367">
        <v>0</v>
      </c>
      <c r="CO367">
        <v>27.21724</v>
      </c>
      <c r="CP367">
        <v>2557.807</v>
      </c>
      <c r="CQ367">
        <v>37.01860000000001</v>
      </c>
      <c r="CR367">
        <v>41.7059</v>
      </c>
      <c r="CS367">
        <v>39.1312</v>
      </c>
      <c r="CT367">
        <v>41.05589999999999</v>
      </c>
      <c r="CU367">
        <v>37.91840000000001</v>
      </c>
      <c r="CV367">
        <v>0</v>
      </c>
      <c r="CW367">
        <v>499.995</v>
      </c>
      <c r="CX367">
        <v>0</v>
      </c>
      <c r="CY367">
        <v>1774683186.8</v>
      </c>
      <c r="CZ367">
        <v>0</v>
      </c>
      <c r="DA367">
        <v>1774666326.5</v>
      </c>
      <c r="DB367" t="s">
        <v>359</v>
      </c>
      <c r="DC367">
        <v>1774666322</v>
      </c>
      <c r="DD367">
        <v>1774666326.5</v>
      </c>
      <c r="DE367">
        <v>2</v>
      </c>
      <c r="DF367">
        <v>0.343</v>
      </c>
      <c r="DG367">
        <v>-0.026</v>
      </c>
      <c r="DH367">
        <v>-0.36</v>
      </c>
      <c r="DI367">
        <v>0.298</v>
      </c>
      <c r="DJ367">
        <v>420</v>
      </c>
      <c r="DK367">
        <v>22</v>
      </c>
      <c r="DL367">
        <v>0.17</v>
      </c>
      <c r="DM367">
        <v>0.02</v>
      </c>
      <c r="DN367">
        <v>-0.3858739512195122</v>
      </c>
      <c r="DO367">
        <v>-0.04046427177700342</v>
      </c>
      <c r="DP367">
        <v>0.04020956675144715</v>
      </c>
      <c r="DQ367">
        <v>1</v>
      </c>
      <c r="DR367">
        <v>-0.02427208536585366</v>
      </c>
      <c r="DS367">
        <v>-0.00521331637630665</v>
      </c>
      <c r="DT367">
        <v>0.000787548508319693</v>
      </c>
      <c r="DU367">
        <v>1</v>
      </c>
      <c r="DV367">
        <v>2</v>
      </c>
      <c r="DW367">
        <v>2</v>
      </c>
      <c r="DX367" t="s">
        <v>360</v>
      </c>
      <c r="DY367">
        <v>3.13041</v>
      </c>
      <c r="DZ367">
        <v>2.80648</v>
      </c>
      <c r="EA367">
        <v>0.0997503</v>
      </c>
      <c r="EB367">
        <v>0.0994596</v>
      </c>
      <c r="EC367">
        <v>0.105858</v>
      </c>
      <c r="ED367">
        <v>0.105632</v>
      </c>
      <c r="EE367">
        <v>21146.6</v>
      </c>
      <c r="EF367">
        <v>27416.5</v>
      </c>
      <c r="EG367">
        <v>26444.5</v>
      </c>
      <c r="EH367">
        <v>32997.2</v>
      </c>
      <c r="EI367">
        <v>34925.7</v>
      </c>
      <c r="EJ367">
        <v>40305.3</v>
      </c>
      <c r="EK367">
        <v>41091.8</v>
      </c>
      <c r="EL367">
        <v>46056.3</v>
      </c>
      <c r="EM367">
        <v>2.03475</v>
      </c>
      <c r="EN367">
        <v>1.9999</v>
      </c>
      <c r="EO367">
        <v>0.0816509</v>
      </c>
      <c r="EP367">
        <v>0</v>
      </c>
      <c r="EQ367">
        <v>25.0326</v>
      </c>
      <c r="ER367">
        <v>999.9</v>
      </c>
      <c r="ES367">
        <v>67.40000000000001</v>
      </c>
      <c r="ET367">
        <v>27.4</v>
      </c>
      <c r="EU367">
        <v>24.4431</v>
      </c>
      <c r="EV367">
        <v>60.8508</v>
      </c>
      <c r="EW367">
        <v>31.851</v>
      </c>
      <c r="EX367">
        <v>1</v>
      </c>
      <c r="EY367">
        <v>0.294687</v>
      </c>
      <c r="EZ367">
        <v>0.281808</v>
      </c>
      <c r="FA367">
        <v>20.2878</v>
      </c>
      <c r="FB367">
        <v>5.19198</v>
      </c>
      <c r="FC367">
        <v>11.9441</v>
      </c>
      <c r="FD367">
        <v>4.95575</v>
      </c>
      <c r="FE367">
        <v>3.285</v>
      </c>
      <c r="FF367">
        <v>9999</v>
      </c>
      <c r="FG367">
        <v>9999</v>
      </c>
      <c r="FH367">
        <v>9999</v>
      </c>
      <c r="FI367">
        <v>999.9</v>
      </c>
      <c r="FJ367">
        <v>1.86127</v>
      </c>
      <c r="FK367">
        <v>1.86264</v>
      </c>
      <c r="FL367">
        <v>1.86005</v>
      </c>
      <c r="FM367">
        <v>1.85837</v>
      </c>
      <c r="FN367">
        <v>1.86218</v>
      </c>
      <c r="FO367">
        <v>1.85894</v>
      </c>
      <c r="FP367">
        <v>1.85791</v>
      </c>
      <c r="FQ367">
        <v>1.86081</v>
      </c>
      <c r="FR367">
        <v>0</v>
      </c>
      <c r="FS367">
        <v>0</v>
      </c>
      <c r="FT367">
        <v>0</v>
      </c>
      <c r="FU367">
        <v>4.5</v>
      </c>
      <c r="FV367" t="s">
        <v>361</v>
      </c>
      <c r="FW367" t="s">
        <v>362</v>
      </c>
      <c r="FX367" t="s">
        <v>363</v>
      </c>
      <c r="FY367" t="s">
        <v>364</v>
      </c>
      <c r="FZ367" t="s">
        <v>364</v>
      </c>
      <c r="GA367" t="s">
        <v>363</v>
      </c>
      <c r="GB367">
        <v>0</v>
      </c>
      <c r="GC367">
        <v>100</v>
      </c>
      <c r="GD367">
        <v>100</v>
      </c>
      <c r="GE367">
        <v>-0.362</v>
      </c>
      <c r="GF367">
        <v>0.2973</v>
      </c>
      <c r="GG367">
        <v>-1.589593225013521</v>
      </c>
      <c r="GH367">
        <v>0.00192992804097616</v>
      </c>
      <c r="GI367">
        <v>3.244687122451424E-06</v>
      </c>
      <c r="GJ367">
        <v>-2.087531120305573E-09</v>
      </c>
      <c r="GK367">
        <v>0.05776174702018427</v>
      </c>
      <c r="GL367">
        <v>0.005089068596103195</v>
      </c>
      <c r="GM367">
        <v>0.0003257216593697226</v>
      </c>
      <c r="GN367">
        <v>-1.562898368296355E-06</v>
      </c>
      <c r="GO367">
        <v>0</v>
      </c>
      <c r="GP367">
        <v>1257</v>
      </c>
      <c r="GQ367">
        <v>1</v>
      </c>
      <c r="GR367">
        <v>31</v>
      </c>
      <c r="GS367">
        <v>281.1</v>
      </c>
      <c r="GT367">
        <v>281</v>
      </c>
      <c r="GU367">
        <v>1.07788</v>
      </c>
      <c r="GV367">
        <v>2.38159</v>
      </c>
      <c r="GW367">
        <v>1.44775</v>
      </c>
      <c r="GX367">
        <v>2.20215</v>
      </c>
      <c r="GY367">
        <v>1.44653</v>
      </c>
      <c r="GZ367">
        <v>2.39746</v>
      </c>
      <c r="HA367">
        <v>33.2216</v>
      </c>
      <c r="HB367">
        <v>14.6486</v>
      </c>
      <c r="HC367">
        <v>18</v>
      </c>
      <c r="HD367">
        <v>532.083</v>
      </c>
      <c r="HE367">
        <v>523.013</v>
      </c>
      <c r="HF367">
        <v>24.9998</v>
      </c>
      <c r="HG367">
        <v>30.7573</v>
      </c>
      <c r="HH367">
        <v>30</v>
      </c>
      <c r="HI367">
        <v>31.1268</v>
      </c>
      <c r="HJ367">
        <v>31.1359</v>
      </c>
      <c r="HK367">
        <v>21.5575</v>
      </c>
      <c r="HL367">
        <v>20.3331</v>
      </c>
      <c r="HM367">
        <v>100</v>
      </c>
      <c r="HN367">
        <v>25</v>
      </c>
      <c r="HO367">
        <v>420</v>
      </c>
      <c r="HP367">
        <v>21.5</v>
      </c>
      <c r="HQ367">
        <v>103.133</v>
      </c>
      <c r="HR367">
        <v>102.012</v>
      </c>
    </row>
    <row r="368" spans="1:226">
      <c r="A368">
        <v>350</v>
      </c>
      <c r="B368">
        <v>1774683192.6</v>
      </c>
      <c r="C368">
        <v>1446.599999904633</v>
      </c>
      <c r="D368" t="s">
        <v>1062</v>
      </c>
      <c r="E368" t="s">
        <v>1063</v>
      </c>
      <c r="F368">
        <v>5</v>
      </c>
      <c r="I368">
        <v>1774683189.7</v>
      </c>
      <c r="J368">
        <f>(K368)/1000</f>
        <v>0</v>
      </c>
      <c r="K368">
        <f>IF(BF368, AN368, AH368)</f>
        <v>0</v>
      </c>
      <c r="L368">
        <f>IF(BF368, AI368, AG368)</f>
        <v>0</v>
      </c>
      <c r="M368">
        <f>BH368 - IF(AU368&gt;1, L368*BB368*100.0/(AW368), 0)</f>
        <v>0</v>
      </c>
      <c r="N368">
        <f>((T368-J368/2)*M368-L368)/(T368+J368/2)</f>
        <v>0</v>
      </c>
      <c r="O368">
        <f>N368*(BO368+BP368)/1000.0</f>
        <v>0</v>
      </c>
      <c r="P368">
        <f>(BH368 - IF(AU368&gt;1, L368*BB368*100.0/(AW368), 0))*(BO368+BP368)/1000.0</f>
        <v>0</v>
      </c>
      <c r="Q368">
        <f>2.0/((1/S368-1/R368)+SIGN(S368)*SQRT((1/S368-1/R368)*(1/S368-1/R368) + 4*BC368/((BC368+1)*(BC368+1))*(2*1/S368*1/R368-1/R368*1/R368)))</f>
        <v>0</v>
      </c>
      <c r="R368">
        <f>IF(LEFT(BD368,1)&lt;&gt;"0",IF(LEFT(BD368,1)="1",3.0,BE368),$D$5+$E$5*(BV368*BO368/($K$5*1000))+$F$5*(BV368*BO368/($K$5*1000))*MAX(MIN(BB368,$J$5),$I$5)*MAX(MIN(BB368,$J$5),$I$5)+$G$5*MAX(MIN(BB368,$J$5),$I$5)*(BV368*BO368/($K$5*1000))+$H$5*(BV368*BO368/($K$5*1000))*(BV368*BO368/($K$5*1000)))</f>
        <v>0</v>
      </c>
      <c r="S368">
        <f>J368*(1000-(1000*0.61365*exp(17.502*W368/(240.97+W368))/(BO368+BP368)+BJ368)/2)/(1000*0.61365*exp(17.502*W368/(240.97+W368))/(BO368+BP368)-BJ368)</f>
        <v>0</v>
      </c>
      <c r="T368">
        <f>1/((BC368+1)/(Q368/1.6)+1/(R368/1.37)) + BC368/((BC368+1)/(Q368/1.6) + BC368/(R368/1.37))</f>
        <v>0</v>
      </c>
      <c r="U368">
        <f>(AX368*BA368)</f>
        <v>0</v>
      </c>
      <c r="V368">
        <f>(BQ368+(U368+2*0.95*5.67E-8*(((BQ368+$B$9)+273)^4-(BQ368+273)^4)-44100*J368)/(1.84*29.3*R368+8*0.95*5.67E-8*(BQ368+273)^3))</f>
        <v>0</v>
      </c>
      <c r="W368">
        <f>($C$9*BR368+$D$9*BS368+$E$9*V368)</f>
        <v>0</v>
      </c>
      <c r="X368">
        <f>0.61365*exp(17.502*W368/(240.97+W368))</f>
        <v>0</v>
      </c>
      <c r="Y368">
        <f>(Z368/AA368*100)</f>
        <v>0</v>
      </c>
      <c r="Z368">
        <f>BJ368*(BO368+BP368)/1000</f>
        <v>0</v>
      </c>
      <c r="AA368">
        <f>0.61365*exp(17.502*BQ368/(240.97+BQ368))</f>
        <v>0</v>
      </c>
      <c r="AB368">
        <f>(X368-BJ368*(BO368+BP368)/1000)</f>
        <v>0</v>
      </c>
      <c r="AC368">
        <f>(-J368*44100)</f>
        <v>0</v>
      </c>
      <c r="AD368">
        <f>2*29.3*R368*0.92*(BQ368-W368)</f>
        <v>0</v>
      </c>
      <c r="AE368">
        <f>2*0.95*5.67E-8*(((BQ368+$B$9)+273)^4-(W368+273)^4)</f>
        <v>0</v>
      </c>
      <c r="AF368">
        <f>U368+AE368+AC368+AD368</f>
        <v>0</v>
      </c>
      <c r="AG368">
        <f>BN368*AU368*(BI368-BH368*(1000-AU368*BK368)/(1000-AU368*BJ368))/(100*BB368)</f>
        <v>0</v>
      </c>
      <c r="AH368">
        <f>1000*BN368*AU368*(BJ368-BK368)/(100*BB368*(1000-AU368*BJ368))</f>
        <v>0</v>
      </c>
      <c r="AI368">
        <f>(AJ368 - AK368 - BO368*1E3/(8.314*(BQ368+273.15)) * AM368/BN368 * AL368) * BN368/(100*BB368) * (1000 - BK368)/1000</f>
        <v>0</v>
      </c>
      <c r="AJ368">
        <v>429.2255210919091</v>
      </c>
      <c r="AK368">
        <v>428.8370424242424</v>
      </c>
      <c r="AL368">
        <v>-1.791478224427139E-06</v>
      </c>
      <c r="AM368">
        <v>61.35787655002243</v>
      </c>
      <c r="AN368">
        <f>(AP368 - AO368 + BO368*1E3/(8.314*(BQ368+273.15)) * AR368/BN368 * AQ368) * BN368/(100*BB368) * 1000/(1000 - AP368)</f>
        <v>0</v>
      </c>
      <c r="AO368">
        <v>21.52959201094128</v>
      </c>
      <c r="AP368">
        <v>21.50489580419582</v>
      </c>
      <c r="AQ368">
        <v>9.976835506341209E-07</v>
      </c>
      <c r="AR368">
        <v>91.88205700752289</v>
      </c>
      <c r="AS368">
        <v>0</v>
      </c>
      <c r="AT368">
        <v>0</v>
      </c>
      <c r="AU368">
        <f>IF(AS368*$H$15&gt;=AW368,1.0,(AW368/(AW368-AS368*$H$15)))</f>
        <v>0</v>
      </c>
      <c r="AV368">
        <f>(AU368-1)*100</f>
        <v>0</v>
      </c>
      <c r="AW368">
        <f>MAX(0,($B$15+$C$15*BV368)/(1+$D$15*BV368)*BO368/(BQ368+273)*$E$15)</f>
        <v>0</v>
      </c>
      <c r="AX368">
        <f>$B$13*BW368+$C$13*BX368+$F$13*CI368*(1-CL368)</f>
        <v>0</v>
      </c>
      <c r="AY368">
        <f>AX368*AZ368</f>
        <v>0</v>
      </c>
      <c r="AZ368">
        <f>($B$13*$D$11+$C$13*$D$11+$F$13*((CV368+CN368)/MAX(CV368+CN368+CW368, 0.1)*$I$11+CW368/MAX(CV368+CN368+CW368, 0.1)*$J$11))/($B$13+$C$13+$F$13)</f>
        <v>0</v>
      </c>
      <c r="BA368">
        <f>($B$13*$K$11+$C$13*$K$11+$F$13*((CV368+CN368)/MAX(CV368+CN368+CW368, 0.1)*$P$11+CW368/MAX(CV368+CN368+CW368, 0.1)*$Q$11))/($B$13+$C$13+$F$13)</f>
        <v>0</v>
      </c>
      <c r="BB368">
        <v>6</v>
      </c>
      <c r="BC368">
        <v>0.5</v>
      </c>
      <c r="BD368" t="s">
        <v>358</v>
      </c>
      <c r="BE368">
        <v>2</v>
      </c>
      <c r="BF368" t="b">
        <v>1</v>
      </c>
      <c r="BG368">
        <v>1774683189.7</v>
      </c>
      <c r="BH368">
        <v>419.614</v>
      </c>
      <c r="BI368">
        <v>419.987</v>
      </c>
      <c r="BJ368">
        <v>21.50466</v>
      </c>
      <c r="BK368">
        <v>21.52956</v>
      </c>
      <c r="BL368">
        <v>419.9755</v>
      </c>
      <c r="BM368">
        <v>21.20739</v>
      </c>
      <c r="BN368">
        <v>500.0135</v>
      </c>
      <c r="BO368">
        <v>101.0283</v>
      </c>
      <c r="BP368">
        <v>0.10002118</v>
      </c>
      <c r="BQ368">
        <v>26.09773</v>
      </c>
      <c r="BR368">
        <v>26.36941</v>
      </c>
      <c r="BS368">
        <v>999.9</v>
      </c>
      <c r="BT368">
        <v>0</v>
      </c>
      <c r="BU368">
        <v>0</v>
      </c>
      <c r="BV368">
        <v>10006.94</v>
      </c>
      <c r="BW368">
        <v>0</v>
      </c>
      <c r="BX368">
        <v>0.3833920000000001</v>
      </c>
      <c r="BY368">
        <v>-0.3730559</v>
      </c>
      <c r="BZ368">
        <v>428.8360000000001</v>
      </c>
      <c r="CA368">
        <v>429.2282</v>
      </c>
      <c r="CB368">
        <v>-0.02488708</v>
      </c>
      <c r="CC368">
        <v>419.987</v>
      </c>
      <c r="CD368">
        <v>21.52956</v>
      </c>
      <c r="CE368">
        <v>2.172581</v>
      </c>
      <c r="CF368">
        <v>2.175095</v>
      </c>
      <c r="CG368">
        <v>18.76156</v>
      </c>
      <c r="CH368">
        <v>18.78005</v>
      </c>
      <c r="CI368">
        <v>500.003</v>
      </c>
      <c r="CJ368">
        <v>0</v>
      </c>
      <c r="CK368">
        <v>1</v>
      </c>
      <c r="CL368">
        <v>0</v>
      </c>
      <c r="CM368">
        <v>1.74775</v>
      </c>
      <c r="CN368">
        <v>0</v>
      </c>
      <c r="CO368">
        <v>27.03734</v>
      </c>
      <c r="CP368">
        <v>2557.848</v>
      </c>
      <c r="CQ368">
        <v>37.062</v>
      </c>
      <c r="CR368">
        <v>41.75</v>
      </c>
      <c r="CS368">
        <v>39.1746</v>
      </c>
      <c r="CT368">
        <v>41.1186</v>
      </c>
      <c r="CU368">
        <v>37.937</v>
      </c>
      <c r="CV368">
        <v>0</v>
      </c>
      <c r="CW368">
        <v>500.001</v>
      </c>
      <c r="CX368">
        <v>0</v>
      </c>
      <c r="CY368">
        <v>1774683191</v>
      </c>
      <c r="CZ368">
        <v>0</v>
      </c>
      <c r="DA368">
        <v>1774666326.5</v>
      </c>
      <c r="DB368" t="s">
        <v>359</v>
      </c>
      <c r="DC368">
        <v>1774666322</v>
      </c>
      <c r="DD368">
        <v>1774666326.5</v>
      </c>
      <c r="DE368">
        <v>2</v>
      </c>
      <c r="DF368">
        <v>0.343</v>
      </c>
      <c r="DG368">
        <v>-0.026</v>
      </c>
      <c r="DH368">
        <v>-0.36</v>
      </c>
      <c r="DI368">
        <v>0.298</v>
      </c>
      <c r="DJ368">
        <v>420</v>
      </c>
      <c r="DK368">
        <v>22</v>
      </c>
      <c r="DL368">
        <v>0.17</v>
      </c>
      <c r="DM368">
        <v>0.02</v>
      </c>
      <c r="DN368">
        <v>-0.3768533658536585</v>
      </c>
      <c r="DO368">
        <v>-0.1397062578397212</v>
      </c>
      <c r="DP368">
        <v>0.03627636054348321</v>
      </c>
      <c r="DQ368">
        <v>0</v>
      </c>
      <c r="DR368">
        <v>-0.02459191219512195</v>
      </c>
      <c r="DS368">
        <v>-0.002087059233449486</v>
      </c>
      <c r="DT368">
        <v>0.0005338622263098855</v>
      </c>
      <c r="DU368">
        <v>1</v>
      </c>
      <c r="DV368">
        <v>1</v>
      </c>
      <c r="DW368">
        <v>2</v>
      </c>
      <c r="DX368" t="s">
        <v>367</v>
      </c>
      <c r="DY368">
        <v>3.13052</v>
      </c>
      <c r="DZ368">
        <v>2.8066</v>
      </c>
      <c r="EA368">
        <v>0.0997492</v>
      </c>
      <c r="EB368">
        <v>0.0994678</v>
      </c>
      <c r="EC368">
        <v>0.105857</v>
      </c>
      <c r="ED368">
        <v>0.105634</v>
      </c>
      <c r="EE368">
        <v>21146.7</v>
      </c>
      <c r="EF368">
        <v>27416.5</v>
      </c>
      <c r="EG368">
        <v>26444.6</v>
      </c>
      <c r="EH368">
        <v>32997.5</v>
      </c>
      <c r="EI368">
        <v>34925.8</v>
      </c>
      <c r="EJ368">
        <v>40305.7</v>
      </c>
      <c r="EK368">
        <v>41091.8</v>
      </c>
      <c r="EL368">
        <v>46056.9</v>
      </c>
      <c r="EM368">
        <v>2.0347</v>
      </c>
      <c r="EN368">
        <v>1.99988</v>
      </c>
      <c r="EO368">
        <v>0.08171050000000001</v>
      </c>
      <c r="EP368">
        <v>0</v>
      </c>
      <c r="EQ368">
        <v>25.0286</v>
      </c>
      <c r="ER368">
        <v>999.9</v>
      </c>
      <c r="ES368">
        <v>67.40000000000001</v>
      </c>
      <c r="ET368">
        <v>27.4</v>
      </c>
      <c r="EU368">
        <v>24.4443</v>
      </c>
      <c r="EV368">
        <v>60.8408</v>
      </c>
      <c r="EW368">
        <v>31.7829</v>
      </c>
      <c r="EX368">
        <v>1</v>
      </c>
      <c r="EY368">
        <v>0.294764</v>
      </c>
      <c r="EZ368">
        <v>0.281863</v>
      </c>
      <c r="FA368">
        <v>20.288</v>
      </c>
      <c r="FB368">
        <v>5.19258</v>
      </c>
      <c r="FC368">
        <v>11.9441</v>
      </c>
      <c r="FD368">
        <v>4.95585</v>
      </c>
      <c r="FE368">
        <v>3.285</v>
      </c>
      <c r="FF368">
        <v>9999</v>
      </c>
      <c r="FG368">
        <v>9999</v>
      </c>
      <c r="FH368">
        <v>9999</v>
      </c>
      <c r="FI368">
        <v>999.9</v>
      </c>
      <c r="FJ368">
        <v>1.86127</v>
      </c>
      <c r="FK368">
        <v>1.86264</v>
      </c>
      <c r="FL368">
        <v>1.86005</v>
      </c>
      <c r="FM368">
        <v>1.85837</v>
      </c>
      <c r="FN368">
        <v>1.86218</v>
      </c>
      <c r="FO368">
        <v>1.85894</v>
      </c>
      <c r="FP368">
        <v>1.85791</v>
      </c>
      <c r="FQ368">
        <v>1.8608</v>
      </c>
      <c r="FR368">
        <v>0</v>
      </c>
      <c r="FS368">
        <v>0</v>
      </c>
      <c r="FT368">
        <v>0</v>
      </c>
      <c r="FU368">
        <v>4.5</v>
      </c>
      <c r="FV368" t="s">
        <v>361</v>
      </c>
      <c r="FW368" t="s">
        <v>362</v>
      </c>
      <c r="FX368" t="s">
        <v>363</v>
      </c>
      <c r="FY368" t="s">
        <v>364</v>
      </c>
      <c r="FZ368" t="s">
        <v>364</v>
      </c>
      <c r="GA368" t="s">
        <v>363</v>
      </c>
      <c r="GB368">
        <v>0</v>
      </c>
      <c r="GC368">
        <v>100</v>
      </c>
      <c r="GD368">
        <v>100</v>
      </c>
      <c r="GE368">
        <v>-0.361</v>
      </c>
      <c r="GF368">
        <v>0.2972</v>
      </c>
      <c r="GG368">
        <v>-1.589593225013521</v>
      </c>
      <c r="GH368">
        <v>0.00192992804097616</v>
      </c>
      <c r="GI368">
        <v>3.244687122451424E-06</v>
      </c>
      <c r="GJ368">
        <v>-2.087531120305573E-09</v>
      </c>
      <c r="GK368">
        <v>0.05776174702018427</v>
      </c>
      <c r="GL368">
        <v>0.005089068596103195</v>
      </c>
      <c r="GM368">
        <v>0.0003257216593697226</v>
      </c>
      <c r="GN368">
        <v>-1.562898368296355E-06</v>
      </c>
      <c r="GO368">
        <v>0</v>
      </c>
      <c r="GP368">
        <v>1257</v>
      </c>
      <c r="GQ368">
        <v>1</v>
      </c>
      <c r="GR368">
        <v>31</v>
      </c>
      <c r="GS368">
        <v>281.2</v>
      </c>
      <c r="GT368">
        <v>281.1</v>
      </c>
      <c r="GU368">
        <v>1.07788</v>
      </c>
      <c r="GV368">
        <v>2.38037</v>
      </c>
      <c r="GW368">
        <v>1.44775</v>
      </c>
      <c r="GX368">
        <v>2.20337</v>
      </c>
      <c r="GY368">
        <v>1.44653</v>
      </c>
      <c r="GZ368">
        <v>2.3999</v>
      </c>
      <c r="HA368">
        <v>33.2216</v>
      </c>
      <c r="HB368">
        <v>14.6486</v>
      </c>
      <c r="HC368">
        <v>18</v>
      </c>
      <c r="HD368">
        <v>532.052</v>
      </c>
      <c r="HE368">
        <v>522.996</v>
      </c>
      <c r="HF368">
        <v>24.9998</v>
      </c>
      <c r="HG368">
        <v>30.7573</v>
      </c>
      <c r="HH368">
        <v>30.0001</v>
      </c>
      <c r="HI368">
        <v>31.1268</v>
      </c>
      <c r="HJ368">
        <v>31.1359</v>
      </c>
      <c r="HK368">
        <v>21.5565</v>
      </c>
      <c r="HL368">
        <v>20.3331</v>
      </c>
      <c r="HM368">
        <v>100</v>
      </c>
      <c r="HN368">
        <v>25</v>
      </c>
      <c r="HO368">
        <v>420</v>
      </c>
      <c r="HP368">
        <v>21.5</v>
      </c>
      <c r="HQ368">
        <v>103.133</v>
      </c>
      <c r="HR368">
        <v>102.014</v>
      </c>
    </row>
    <row r="369" spans="1:226">
      <c r="A369">
        <v>351</v>
      </c>
      <c r="B369">
        <v>1774683196.6</v>
      </c>
      <c r="C369">
        <v>1450.599999904633</v>
      </c>
      <c r="D369" t="s">
        <v>1064</v>
      </c>
      <c r="E369" t="s">
        <v>1065</v>
      </c>
      <c r="F369">
        <v>5</v>
      </c>
      <c r="I369">
        <v>1774683193.7</v>
      </c>
      <c r="J369">
        <f>(K369)/1000</f>
        <v>0</v>
      </c>
      <c r="K369">
        <f>IF(BF369, AN369, AH369)</f>
        <v>0</v>
      </c>
      <c r="L369">
        <f>IF(BF369, AI369, AG369)</f>
        <v>0</v>
      </c>
      <c r="M369">
        <f>BH369 - IF(AU369&gt;1, L369*BB369*100.0/(AW369), 0)</f>
        <v>0</v>
      </c>
      <c r="N369">
        <f>((T369-J369/2)*M369-L369)/(T369+J369/2)</f>
        <v>0</v>
      </c>
      <c r="O369">
        <f>N369*(BO369+BP369)/1000.0</f>
        <v>0</v>
      </c>
      <c r="P369">
        <f>(BH369 - IF(AU369&gt;1, L369*BB369*100.0/(AW369), 0))*(BO369+BP369)/1000.0</f>
        <v>0</v>
      </c>
      <c r="Q369">
        <f>2.0/((1/S369-1/R369)+SIGN(S369)*SQRT((1/S369-1/R369)*(1/S369-1/R369) + 4*BC369/((BC369+1)*(BC369+1))*(2*1/S369*1/R369-1/R369*1/R369)))</f>
        <v>0</v>
      </c>
      <c r="R369">
        <f>IF(LEFT(BD369,1)&lt;&gt;"0",IF(LEFT(BD369,1)="1",3.0,BE369),$D$5+$E$5*(BV369*BO369/($K$5*1000))+$F$5*(BV369*BO369/($K$5*1000))*MAX(MIN(BB369,$J$5),$I$5)*MAX(MIN(BB369,$J$5),$I$5)+$G$5*MAX(MIN(BB369,$J$5),$I$5)*(BV369*BO369/($K$5*1000))+$H$5*(BV369*BO369/($K$5*1000))*(BV369*BO369/($K$5*1000)))</f>
        <v>0</v>
      </c>
      <c r="S369">
        <f>J369*(1000-(1000*0.61365*exp(17.502*W369/(240.97+W369))/(BO369+BP369)+BJ369)/2)/(1000*0.61365*exp(17.502*W369/(240.97+W369))/(BO369+BP369)-BJ369)</f>
        <v>0</v>
      </c>
      <c r="T369">
        <f>1/((BC369+1)/(Q369/1.6)+1/(R369/1.37)) + BC369/((BC369+1)/(Q369/1.6) + BC369/(R369/1.37))</f>
        <v>0</v>
      </c>
      <c r="U369">
        <f>(AX369*BA369)</f>
        <v>0</v>
      </c>
      <c r="V369">
        <f>(BQ369+(U369+2*0.95*5.67E-8*(((BQ369+$B$9)+273)^4-(BQ369+273)^4)-44100*J369)/(1.84*29.3*R369+8*0.95*5.67E-8*(BQ369+273)^3))</f>
        <v>0</v>
      </c>
      <c r="W369">
        <f>($C$9*BR369+$D$9*BS369+$E$9*V369)</f>
        <v>0</v>
      </c>
      <c r="X369">
        <f>0.61365*exp(17.502*W369/(240.97+W369))</f>
        <v>0</v>
      </c>
      <c r="Y369">
        <f>(Z369/AA369*100)</f>
        <v>0</v>
      </c>
      <c r="Z369">
        <f>BJ369*(BO369+BP369)/1000</f>
        <v>0</v>
      </c>
      <c r="AA369">
        <f>0.61365*exp(17.502*BQ369/(240.97+BQ369))</f>
        <v>0</v>
      </c>
      <c r="AB369">
        <f>(X369-BJ369*(BO369+BP369)/1000)</f>
        <v>0</v>
      </c>
      <c r="AC369">
        <f>(-J369*44100)</f>
        <v>0</v>
      </c>
      <c r="AD369">
        <f>2*29.3*R369*0.92*(BQ369-W369)</f>
        <v>0</v>
      </c>
      <c r="AE369">
        <f>2*0.95*5.67E-8*(((BQ369+$B$9)+273)^4-(W369+273)^4)</f>
        <v>0</v>
      </c>
      <c r="AF369">
        <f>U369+AE369+AC369+AD369</f>
        <v>0</v>
      </c>
      <c r="AG369">
        <f>BN369*AU369*(BI369-BH369*(1000-AU369*BK369)/(1000-AU369*BJ369))/(100*BB369)</f>
        <v>0</v>
      </c>
      <c r="AH369">
        <f>1000*BN369*AU369*(BJ369-BK369)/(100*BB369*(1000-AU369*BJ369))</f>
        <v>0</v>
      </c>
      <c r="AI369">
        <f>(AJ369 - AK369 - BO369*1E3/(8.314*(BQ369+273.15)) * AM369/BN369 * AL369) * BN369/(100*BB369) * (1000 - BK369)/1000</f>
        <v>0</v>
      </c>
      <c r="AJ369">
        <v>429.2670573270747</v>
      </c>
      <c r="AK369">
        <v>428.8274969696971</v>
      </c>
      <c r="AL369">
        <v>-1.44660707014267E-06</v>
      </c>
      <c r="AM369">
        <v>61.35787655002243</v>
      </c>
      <c r="AN369">
        <f>(AP369 - AO369 + BO369*1E3/(8.314*(BQ369+273.15)) * AR369/BN369 * AQ369) * BN369/(100*BB369) * 1000/(1000 - AP369)</f>
        <v>0</v>
      </c>
      <c r="AO369">
        <v>21.52965717568198</v>
      </c>
      <c r="AP369">
        <v>21.50550979020979</v>
      </c>
      <c r="AQ369">
        <v>-3.117110621287724E-07</v>
      </c>
      <c r="AR369">
        <v>91.88205700752289</v>
      </c>
      <c r="AS369">
        <v>0</v>
      </c>
      <c r="AT369">
        <v>0</v>
      </c>
      <c r="AU369">
        <f>IF(AS369*$H$15&gt;=AW369,1.0,(AW369/(AW369-AS369*$H$15)))</f>
        <v>0</v>
      </c>
      <c r="AV369">
        <f>(AU369-1)*100</f>
        <v>0</v>
      </c>
      <c r="AW369">
        <f>MAX(0,($B$15+$C$15*BV369)/(1+$D$15*BV369)*BO369/(BQ369+273)*$E$15)</f>
        <v>0</v>
      </c>
      <c r="AX369">
        <f>$B$13*BW369+$C$13*BX369+$F$13*CI369*(1-CL369)</f>
        <v>0</v>
      </c>
      <c r="AY369">
        <f>AX369*AZ369</f>
        <v>0</v>
      </c>
      <c r="AZ369">
        <f>($B$13*$D$11+$C$13*$D$11+$F$13*((CV369+CN369)/MAX(CV369+CN369+CW369, 0.1)*$I$11+CW369/MAX(CV369+CN369+CW369, 0.1)*$J$11))/($B$13+$C$13+$F$13)</f>
        <v>0</v>
      </c>
      <c r="BA369">
        <f>($B$13*$K$11+$C$13*$K$11+$F$13*((CV369+CN369)/MAX(CV369+CN369+CW369, 0.1)*$P$11+CW369/MAX(CV369+CN369+CW369, 0.1)*$Q$11))/($B$13+$C$13+$F$13)</f>
        <v>0</v>
      </c>
      <c r="BB369">
        <v>6</v>
      </c>
      <c r="BC369">
        <v>0.5</v>
      </c>
      <c r="BD369" t="s">
        <v>358</v>
      </c>
      <c r="BE369">
        <v>2</v>
      </c>
      <c r="BF369" t="b">
        <v>1</v>
      </c>
      <c r="BG369">
        <v>1774683193.7</v>
      </c>
      <c r="BH369">
        <v>419.608</v>
      </c>
      <c r="BI369">
        <v>420.0102000000001</v>
      </c>
      <c r="BJ369">
        <v>21.50503</v>
      </c>
      <c r="BK369">
        <v>21.52990999999999</v>
      </c>
      <c r="BL369">
        <v>419.9694</v>
      </c>
      <c r="BM369">
        <v>21.20775</v>
      </c>
      <c r="BN369">
        <v>500.0602</v>
      </c>
      <c r="BO369">
        <v>101.0283</v>
      </c>
      <c r="BP369">
        <v>0.1001965</v>
      </c>
      <c r="BQ369">
        <v>26.09683</v>
      </c>
      <c r="BR369">
        <v>26.36426</v>
      </c>
      <c r="BS369">
        <v>999.9</v>
      </c>
      <c r="BT369">
        <v>0</v>
      </c>
      <c r="BU369">
        <v>0</v>
      </c>
      <c r="BV369">
        <v>9983.501</v>
      </c>
      <c r="BW369">
        <v>0</v>
      </c>
      <c r="BX369">
        <v>0.3833920000000001</v>
      </c>
      <c r="BY369">
        <v>-0.4022612</v>
      </c>
      <c r="BZ369">
        <v>428.8299</v>
      </c>
      <c r="CA369">
        <v>429.2519</v>
      </c>
      <c r="CB369">
        <v>-0.02486821</v>
      </c>
      <c r="CC369">
        <v>420.0102000000001</v>
      </c>
      <c r="CD369">
        <v>21.52990999999999</v>
      </c>
      <c r="CE369">
        <v>2.17262</v>
      </c>
      <c r="CF369">
        <v>2.175132000000001</v>
      </c>
      <c r="CG369">
        <v>18.76183</v>
      </c>
      <c r="CH369">
        <v>18.78032</v>
      </c>
      <c r="CI369">
        <v>499.9943</v>
      </c>
      <c r="CJ369">
        <v>0</v>
      </c>
      <c r="CK369">
        <v>1</v>
      </c>
      <c r="CL369">
        <v>0</v>
      </c>
      <c r="CM369">
        <v>1.70948</v>
      </c>
      <c r="CN369">
        <v>0</v>
      </c>
      <c r="CO369">
        <v>27.21098</v>
      </c>
      <c r="CP369">
        <v>2557.804</v>
      </c>
      <c r="CQ369">
        <v>37.0683</v>
      </c>
      <c r="CR369">
        <v>41.79340000000001</v>
      </c>
      <c r="CS369">
        <v>39.1933</v>
      </c>
      <c r="CT369">
        <v>41.1746</v>
      </c>
      <c r="CU369">
        <v>37.9811</v>
      </c>
      <c r="CV369">
        <v>0</v>
      </c>
      <c r="CW369">
        <v>499.9930000000001</v>
      </c>
      <c r="CX369">
        <v>0</v>
      </c>
      <c r="CY369">
        <v>1774683195.2</v>
      </c>
      <c r="CZ369">
        <v>0</v>
      </c>
      <c r="DA369">
        <v>1774666326.5</v>
      </c>
      <c r="DB369" t="s">
        <v>359</v>
      </c>
      <c r="DC369">
        <v>1774666322</v>
      </c>
      <c r="DD369">
        <v>1774666326.5</v>
      </c>
      <c r="DE369">
        <v>2</v>
      </c>
      <c r="DF369">
        <v>0.343</v>
      </c>
      <c r="DG369">
        <v>-0.026</v>
      </c>
      <c r="DH369">
        <v>-0.36</v>
      </c>
      <c r="DI369">
        <v>0.298</v>
      </c>
      <c r="DJ369">
        <v>420</v>
      </c>
      <c r="DK369">
        <v>22</v>
      </c>
      <c r="DL369">
        <v>0.17</v>
      </c>
      <c r="DM369">
        <v>0.02</v>
      </c>
      <c r="DN369">
        <v>-0.39359965</v>
      </c>
      <c r="DO369">
        <v>0.01047007879924975</v>
      </c>
      <c r="DP369">
        <v>0.02343146612095581</v>
      </c>
      <c r="DQ369">
        <v>1</v>
      </c>
      <c r="DR369">
        <v>-0.0247279675</v>
      </c>
      <c r="DS369">
        <v>-0.001408821388367661</v>
      </c>
      <c r="DT369">
        <v>0.0005163558305023293</v>
      </c>
      <c r="DU369">
        <v>1</v>
      </c>
      <c r="DV369">
        <v>2</v>
      </c>
      <c r="DW369">
        <v>2</v>
      </c>
      <c r="DX369" t="s">
        <v>360</v>
      </c>
      <c r="DY369">
        <v>3.13055</v>
      </c>
      <c r="DZ369">
        <v>2.80636</v>
      </c>
      <c r="EA369">
        <v>0.0997512</v>
      </c>
      <c r="EB369">
        <v>0.0994627</v>
      </c>
      <c r="EC369">
        <v>0.105862</v>
      </c>
      <c r="ED369">
        <v>0.105635</v>
      </c>
      <c r="EE369">
        <v>21146.6</v>
      </c>
      <c r="EF369">
        <v>27416.7</v>
      </c>
      <c r="EG369">
        <v>26444.5</v>
      </c>
      <c r="EH369">
        <v>32997.6</v>
      </c>
      <c r="EI369">
        <v>34925.6</v>
      </c>
      <c r="EJ369">
        <v>40305.5</v>
      </c>
      <c r="EK369">
        <v>41091.8</v>
      </c>
      <c r="EL369">
        <v>46056.7</v>
      </c>
      <c r="EM369">
        <v>2.03478</v>
      </c>
      <c r="EN369">
        <v>1.99988</v>
      </c>
      <c r="EO369">
        <v>0.0813678</v>
      </c>
      <c r="EP369">
        <v>0</v>
      </c>
      <c r="EQ369">
        <v>25.0252</v>
      </c>
      <c r="ER369">
        <v>999.9</v>
      </c>
      <c r="ES369">
        <v>67.40000000000001</v>
      </c>
      <c r="ET369">
        <v>27.5</v>
      </c>
      <c r="EU369">
        <v>24.5907</v>
      </c>
      <c r="EV369">
        <v>61.0108</v>
      </c>
      <c r="EW369">
        <v>31.6266</v>
      </c>
      <c r="EX369">
        <v>1</v>
      </c>
      <c r="EY369">
        <v>0.294764</v>
      </c>
      <c r="EZ369">
        <v>0.281076</v>
      </c>
      <c r="FA369">
        <v>20.2881</v>
      </c>
      <c r="FB369">
        <v>5.19138</v>
      </c>
      <c r="FC369">
        <v>11.9441</v>
      </c>
      <c r="FD369">
        <v>4.95565</v>
      </c>
      <c r="FE369">
        <v>3.285</v>
      </c>
      <c r="FF369">
        <v>9999</v>
      </c>
      <c r="FG369">
        <v>9999</v>
      </c>
      <c r="FH369">
        <v>9999</v>
      </c>
      <c r="FI369">
        <v>999.9</v>
      </c>
      <c r="FJ369">
        <v>1.86127</v>
      </c>
      <c r="FK369">
        <v>1.86264</v>
      </c>
      <c r="FL369">
        <v>1.86005</v>
      </c>
      <c r="FM369">
        <v>1.85837</v>
      </c>
      <c r="FN369">
        <v>1.86218</v>
      </c>
      <c r="FO369">
        <v>1.85894</v>
      </c>
      <c r="FP369">
        <v>1.85791</v>
      </c>
      <c r="FQ369">
        <v>1.8608</v>
      </c>
      <c r="FR369">
        <v>0</v>
      </c>
      <c r="FS369">
        <v>0</v>
      </c>
      <c r="FT369">
        <v>0</v>
      </c>
      <c r="FU369">
        <v>4.5</v>
      </c>
      <c r="FV369" t="s">
        <v>361</v>
      </c>
      <c r="FW369" t="s">
        <v>362</v>
      </c>
      <c r="FX369" t="s">
        <v>363</v>
      </c>
      <c r="FY369" t="s">
        <v>364</v>
      </c>
      <c r="FZ369" t="s">
        <v>364</v>
      </c>
      <c r="GA369" t="s">
        <v>363</v>
      </c>
      <c r="GB369">
        <v>0</v>
      </c>
      <c r="GC369">
        <v>100</v>
      </c>
      <c r="GD369">
        <v>100</v>
      </c>
      <c r="GE369">
        <v>-0.362</v>
      </c>
      <c r="GF369">
        <v>0.2973</v>
      </c>
      <c r="GG369">
        <v>-1.589593225013521</v>
      </c>
      <c r="GH369">
        <v>0.00192992804097616</v>
      </c>
      <c r="GI369">
        <v>3.244687122451424E-06</v>
      </c>
      <c r="GJ369">
        <v>-2.087531120305573E-09</v>
      </c>
      <c r="GK369">
        <v>0.05776174702018427</v>
      </c>
      <c r="GL369">
        <v>0.005089068596103195</v>
      </c>
      <c r="GM369">
        <v>0.0003257216593697226</v>
      </c>
      <c r="GN369">
        <v>-1.562898368296355E-06</v>
      </c>
      <c r="GO369">
        <v>0</v>
      </c>
      <c r="GP369">
        <v>1257</v>
      </c>
      <c r="GQ369">
        <v>1</v>
      </c>
      <c r="GR369">
        <v>31</v>
      </c>
      <c r="GS369">
        <v>281.2</v>
      </c>
      <c r="GT369">
        <v>281.2</v>
      </c>
      <c r="GU369">
        <v>1.07788</v>
      </c>
      <c r="GV369">
        <v>2.38525</v>
      </c>
      <c r="GW369">
        <v>1.44775</v>
      </c>
      <c r="GX369">
        <v>2.20215</v>
      </c>
      <c r="GY369">
        <v>1.44653</v>
      </c>
      <c r="GZ369">
        <v>2.35107</v>
      </c>
      <c r="HA369">
        <v>33.2216</v>
      </c>
      <c r="HB369">
        <v>14.6486</v>
      </c>
      <c r="HC369">
        <v>18</v>
      </c>
      <c r="HD369">
        <v>532.099</v>
      </c>
      <c r="HE369">
        <v>522.996</v>
      </c>
      <c r="HF369">
        <v>24.9998</v>
      </c>
      <c r="HG369">
        <v>30.7573</v>
      </c>
      <c r="HH369">
        <v>30.0001</v>
      </c>
      <c r="HI369">
        <v>31.1268</v>
      </c>
      <c r="HJ369">
        <v>31.1359</v>
      </c>
      <c r="HK369">
        <v>21.5582</v>
      </c>
      <c r="HL369">
        <v>20.3331</v>
      </c>
      <c r="HM369">
        <v>100</v>
      </c>
      <c r="HN369">
        <v>25</v>
      </c>
      <c r="HO369">
        <v>420</v>
      </c>
      <c r="HP369">
        <v>21.5</v>
      </c>
      <c r="HQ369">
        <v>103.133</v>
      </c>
      <c r="HR369">
        <v>102.013</v>
      </c>
    </row>
    <row r="370" spans="1:226">
      <c r="A370">
        <v>352</v>
      </c>
      <c r="B370">
        <v>1774683200.6</v>
      </c>
      <c r="C370">
        <v>1454.599999904633</v>
      </c>
      <c r="D370" t="s">
        <v>1066</v>
      </c>
      <c r="E370" t="s">
        <v>1067</v>
      </c>
      <c r="F370">
        <v>5</v>
      </c>
      <c r="I370">
        <v>1774683197.7</v>
      </c>
      <c r="J370">
        <f>(K370)/1000</f>
        <v>0</v>
      </c>
      <c r="K370">
        <f>IF(BF370, AN370, AH370)</f>
        <v>0</v>
      </c>
      <c r="L370">
        <f>IF(BF370, AI370, AG370)</f>
        <v>0</v>
      </c>
      <c r="M370">
        <f>BH370 - IF(AU370&gt;1, L370*BB370*100.0/(AW370), 0)</f>
        <v>0</v>
      </c>
      <c r="N370">
        <f>((T370-J370/2)*M370-L370)/(T370+J370/2)</f>
        <v>0</v>
      </c>
      <c r="O370">
        <f>N370*(BO370+BP370)/1000.0</f>
        <v>0</v>
      </c>
      <c r="P370">
        <f>(BH370 - IF(AU370&gt;1, L370*BB370*100.0/(AW370), 0))*(BO370+BP370)/1000.0</f>
        <v>0</v>
      </c>
      <c r="Q370">
        <f>2.0/((1/S370-1/R370)+SIGN(S370)*SQRT((1/S370-1/R370)*(1/S370-1/R370) + 4*BC370/((BC370+1)*(BC370+1))*(2*1/S370*1/R370-1/R370*1/R370)))</f>
        <v>0</v>
      </c>
      <c r="R370">
        <f>IF(LEFT(BD370,1)&lt;&gt;"0",IF(LEFT(BD370,1)="1",3.0,BE370),$D$5+$E$5*(BV370*BO370/($K$5*1000))+$F$5*(BV370*BO370/($K$5*1000))*MAX(MIN(BB370,$J$5),$I$5)*MAX(MIN(BB370,$J$5),$I$5)+$G$5*MAX(MIN(BB370,$J$5),$I$5)*(BV370*BO370/($K$5*1000))+$H$5*(BV370*BO370/($K$5*1000))*(BV370*BO370/($K$5*1000)))</f>
        <v>0</v>
      </c>
      <c r="S370">
        <f>J370*(1000-(1000*0.61365*exp(17.502*W370/(240.97+W370))/(BO370+BP370)+BJ370)/2)/(1000*0.61365*exp(17.502*W370/(240.97+W370))/(BO370+BP370)-BJ370)</f>
        <v>0</v>
      </c>
      <c r="T370">
        <f>1/((BC370+1)/(Q370/1.6)+1/(R370/1.37)) + BC370/((BC370+1)/(Q370/1.6) + BC370/(R370/1.37))</f>
        <v>0</v>
      </c>
      <c r="U370">
        <f>(AX370*BA370)</f>
        <v>0</v>
      </c>
      <c r="V370">
        <f>(BQ370+(U370+2*0.95*5.67E-8*(((BQ370+$B$9)+273)^4-(BQ370+273)^4)-44100*J370)/(1.84*29.3*R370+8*0.95*5.67E-8*(BQ370+273)^3))</f>
        <v>0</v>
      </c>
      <c r="W370">
        <f>($C$9*BR370+$D$9*BS370+$E$9*V370)</f>
        <v>0</v>
      </c>
      <c r="X370">
        <f>0.61365*exp(17.502*W370/(240.97+W370))</f>
        <v>0</v>
      </c>
      <c r="Y370">
        <f>(Z370/AA370*100)</f>
        <v>0</v>
      </c>
      <c r="Z370">
        <f>BJ370*(BO370+BP370)/1000</f>
        <v>0</v>
      </c>
      <c r="AA370">
        <f>0.61365*exp(17.502*BQ370/(240.97+BQ370))</f>
        <v>0</v>
      </c>
      <c r="AB370">
        <f>(X370-BJ370*(BO370+BP370)/1000)</f>
        <v>0</v>
      </c>
      <c r="AC370">
        <f>(-J370*44100)</f>
        <v>0</v>
      </c>
      <c r="AD370">
        <f>2*29.3*R370*0.92*(BQ370-W370)</f>
        <v>0</v>
      </c>
      <c r="AE370">
        <f>2*0.95*5.67E-8*(((BQ370+$B$9)+273)^4-(W370+273)^4)</f>
        <v>0</v>
      </c>
      <c r="AF370">
        <f>U370+AE370+AC370+AD370</f>
        <v>0</v>
      </c>
      <c r="AG370">
        <f>BN370*AU370*(BI370-BH370*(1000-AU370*BK370)/(1000-AU370*BJ370))/(100*BB370)</f>
        <v>0</v>
      </c>
      <c r="AH370">
        <f>1000*BN370*AU370*(BJ370-BK370)/(100*BB370*(1000-AU370*BJ370))</f>
        <v>0</v>
      </c>
      <c r="AI370">
        <f>(AJ370 - AK370 - BO370*1E3/(8.314*(BQ370+273.15)) * AM370/BN370 * AL370) * BN370/(100*BB370) * (1000 - BK370)/1000</f>
        <v>0</v>
      </c>
      <c r="AJ370">
        <v>429.2629986946317</v>
      </c>
      <c r="AK370">
        <v>428.8641212121211</v>
      </c>
      <c r="AL370">
        <v>1.058455296288561E-05</v>
      </c>
      <c r="AM370">
        <v>61.35787655002243</v>
      </c>
      <c r="AN370">
        <f>(AP370 - AO370 + BO370*1E3/(8.314*(BQ370+273.15)) * AR370/BN370 * AQ370) * BN370/(100*BB370) * 1000/(1000 - AP370)</f>
        <v>0</v>
      </c>
      <c r="AO370">
        <v>21.53054330231755</v>
      </c>
      <c r="AP370">
        <v>21.50722937062939</v>
      </c>
      <c r="AQ370">
        <v>6.580287680095684E-07</v>
      </c>
      <c r="AR370">
        <v>91.88205700752289</v>
      </c>
      <c r="AS370">
        <v>0</v>
      </c>
      <c r="AT370">
        <v>0</v>
      </c>
      <c r="AU370">
        <f>IF(AS370*$H$15&gt;=AW370,1.0,(AW370/(AW370-AS370*$H$15)))</f>
        <v>0</v>
      </c>
      <c r="AV370">
        <f>(AU370-1)*100</f>
        <v>0</v>
      </c>
      <c r="AW370">
        <f>MAX(0,($B$15+$C$15*BV370)/(1+$D$15*BV370)*BO370/(BQ370+273)*$E$15)</f>
        <v>0</v>
      </c>
      <c r="AX370">
        <f>$B$13*BW370+$C$13*BX370+$F$13*CI370*(1-CL370)</f>
        <v>0</v>
      </c>
      <c r="AY370">
        <f>AX370*AZ370</f>
        <v>0</v>
      </c>
      <c r="AZ370">
        <f>($B$13*$D$11+$C$13*$D$11+$F$13*((CV370+CN370)/MAX(CV370+CN370+CW370, 0.1)*$I$11+CW370/MAX(CV370+CN370+CW370, 0.1)*$J$11))/($B$13+$C$13+$F$13)</f>
        <v>0</v>
      </c>
      <c r="BA370">
        <f>($B$13*$K$11+$C$13*$K$11+$F$13*((CV370+CN370)/MAX(CV370+CN370+CW370, 0.1)*$P$11+CW370/MAX(CV370+CN370+CW370, 0.1)*$Q$11))/($B$13+$C$13+$F$13)</f>
        <v>0</v>
      </c>
      <c r="BB370">
        <v>6</v>
      </c>
      <c r="BC370">
        <v>0.5</v>
      </c>
      <c r="BD370" t="s">
        <v>358</v>
      </c>
      <c r="BE370">
        <v>2</v>
      </c>
      <c r="BF370" t="b">
        <v>1</v>
      </c>
      <c r="BG370">
        <v>1774683197.7</v>
      </c>
      <c r="BH370">
        <v>419.6231</v>
      </c>
      <c r="BI370">
        <v>420.029</v>
      </c>
      <c r="BJ370">
        <v>21.50628</v>
      </c>
      <c r="BK370">
        <v>21.53067</v>
      </c>
      <c r="BL370">
        <v>419.9844</v>
      </c>
      <c r="BM370">
        <v>21.20896</v>
      </c>
      <c r="BN370">
        <v>500.0319000000001</v>
      </c>
      <c r="BO370">
        <v>101.0283</v>
      </c>
      <c r="BP370">
        <v>0.09987923</v>
      </c>
      <c r="BQ370">
        <v>26.09644</v>
      </c>
      <c r="BR370">
        <v>26.35778</v>
      </c>
      <c r="BS370">
        <v>999.9</v>
      </c>
      <c r="BT370">
        <v>0</v>
      </c>
      <c r="BU370">
        <v>0</v>
      </c>
      <c r="BV370">
        <v>10002.683</v>
      </c>
      <c r="BW370">
        <v>0</v>
      </c>
      <c r="BX370">
        <v>0.3833920000000001</v>
      </c>
      <c r="BY370">
        <v>-0.4059081000000001</v>
      </c>
      <c r="BZ370">
        <v>428.8459</v>
      </c>
      <c r="CA370">
        <v>429.2714</v>
      </c>
      <c r="CB370">
        <v>-0.02439556</v>
      </c>
      <c r="CC370">
        <v>420.029</v>
      </c>
      <c r="CD370">
        <v>21.53067</v>
      </c>
      <c r="CE370">
        <v>2.172743</v>
      </c>
      <c r="CF370">
        <v>2.175209</v>
      </c>
      <c r="CG370">
        <v>18.76273</v>
      </c>
      <c r="CH370">
        <v>18.78087</v>
      </c>
      <c r="CI370">
        <v>499.9979999999999</v>
      </c>
      <c r="CJ370">
        <v>0</v>
      </c>
      <c r="CK370">
        <v>1</v>
      </c>
      <c r="CL370">
        <v>0</v>
      </c>
      <c r="CM370">
        <v>1.59657</v>
      </c>
      <c r="CN370">
        <v>0</v>
      </c>
      <c r="CO370">
        <v>27.38694</v>
      </c>
      <c r="CP370">
        <v>2557.822</v>
      </c>
      <c r="CQ370">
        <v>37.1124</v>
      </c>
      <c r="CR370">
        <v>41.8309</v>
      </c>
      <c r="CS370">
        <v>39.2374</v>
      </c>
      <c r="CT370">
        <v>41.2311</v>
      </c>
      <c r="CU370">
        <v>38</v>
      </c>
      <c r="CV370">
        <v>0</v>
      </c>
      <c r="CW370">
        <v>499.997</v>
      </c>
      <c r="CX370">
        <v>0</v>
      </c>
      <c r="CY370">
        <v>1774683198.8</v>
      </c>
      <c r="CZ370">
        <v>0</v>
      </c>
      <c r="DA370">
        <v>1774666326.5</v>
      </c>
      <c r="DB370" t="s">
        <v>359</v>
      </c>
      <c r="DC370">
        <v>1774666322</v>
      </c>
      <c r="DD370">
        <v>1774666326.5</v>
      </c>
      <c r="DE370">
        <v>2</v>
      </c>
      <c r="DF370">
        <v>0.343</v>
      </c>
      <c r="DG370">
        <v>-0.026</v>
      </c>
      <c r="DH370">
        <v>-0.36</v>
      </c>
      <c r="DI370">
        <v>0.298</v>
      </c>
      <c r="DJ370">
        <v>420</v>
      </c>
      <c r="DK370">
        <v>22</v>
      </c>
      <c r="DL370">
        <v>0.17</v>
      </c>
      <c r="DM370">
        <v>0.02</v>
      </c>
      <c r="DN370">
        <v>-0.3958426829268293</v>
      </c>
      <c r="DO370">
        <v>0.01078952613240457</v>
      </c>
      <c r="DP370">
        <v>0.0226436468475818</v>
      </c>
      <c r="DQ370">
        <v>1</v>
      </c>
      <c r="DR370">
        <v>-0.02464048048780488</v>
      </c>
      <c r="DS370">
        <v>-0.0007594787456446036</v>
      </c>
      <c r="DT370">
        <v>0.0005632941687918348</v>
      </c>
      <c r="DU370">
        <v>1</v>
      </c>
      <c r="DV370">
        <v>2</v>
      </c>
      <c r="DW370">
        <v>2</v>
      </c>
      <c r="DX370" t="s">
        <v>360</v>
      </c>
      <c r="DY370">
        <v>3.13039</v>
      </c>
      <c r="DZ370">
        <v>2.80637</v>
      </c>
      <c r="EA370">
        <v>0.09975249999999999</v>
      </c>
      <c r="EB370">
        <v>0.0994791</v>
      </c>
      <c r="EC370">
        <v>0.105867</v>
      </c>
      <c r="ED370">
        <v>0.105636</v>
      </c>
      <c r="EE370">
        <v>21146.7</v>
      </c>
      <c r="EF370">
        <v>27416.2</v>
      </c>
      <c r="EG370">
        <v>26444.7</v>
      </c>
      <c r="EH370">
        <v>32997.6</v>
      </c>
      <c r="EI370">
        <v>34925.6</v>
      </c>
      <c r="EJ370">
        <v>40305.4</v>
      </c>
      <c r="EK370">
        <v>41092.1</v>
      </c>
      <c r="EL370">
        <v>46056.7</v>
      </c>
      <c r="EM370">
        <v>2.03457</v>
      </c>
      <c r="EN370">
        <v>1.99997</v>
      </c>
      <c r="EO370">
        <v>0.0816286</v>
      </c>
      <c r="EP370">
        <v>0</v>
      </c>
      <c r="EQ370">
        <v>25.0222</v>
      </c>
      <c r="ER370">
        <v>999.9</v>
      </c>
      <c r="ES370">
        <v>67.40000000000001</v>
      </c>
      <c r="ET370">
        <v>27.4</v>
      </c>
      <c r="EU370">
        <v>24.4422</v>
      </c>
      <c r="EV370">
        <v>60.8808</v>
      </c>
      <c r="EW370">
        <v>31.5585</v>
      </c>
      <c r="EX370">
        <v>1</v>
      </c>
      <c r="EY370">
        <v>0.294776</v>
      </c>
      <c r="EZ370">
        <v>0.280659</v>
      </c>
      <c r="FA370">
        <v>20.288</v>
      </c>
      <c r="FB370">
        <v>5.19198</v>
      </c>
      <c r="FC370">
        <v>11.9441</v>
      </c>
      <c r="FD370">
        <v>4.95575</v>
      </c>
      <c r="FE370">
        <v>3.285</v>
      </c>
      <c r="FF370">
        <v>9999</v>
      </c>
      <c r="FG370">
        <v>9999</v>
      </c>
      <c r="FH370">
        <v>9999</v>
      </c>
      <c r="FI370">
        <v>999.9</v>
      </c>
      <c r="FJ370">
        <v>1.86127</v>
      </c>
      <c r="FK370">
        <v>1.86264</v>
      </c>
      <c r="FL370">
        <v>1.86005</v>
      </c>
      <c r="FM370">
        <v>1.85837</v>
      </c>
      <c r="FN370">
        <v>1.86217</v>
      </c>
      <c r="FO370">
        <v>1.85893</v>
      </c>
      <c r="FP370">
        <v>1.85791</v>
      </c>
      <c r="FQ370">
        <v>1.8608</v>
      </c>
      <c r="FR370">
        <v>0</v>
      </c>
      <c r="FS370">
        <v>0</v>
      </c>
      <c r="FT370">
        <v>0</v>
      </c>
      <c r="FU370">
        <v>4.5</v>
      </c>
      <c r="FV370" t="s">
        <v>361</v>
      </c>
      <c r="FW370" t="s">
        <v>362</v>
      </c>
      <c r="FX370" t="s">
        <v>363</v>
      </c>
      <c r="FY370" t="s">
        <v>364</v>
      </c>
      <c r="FZ370" t="s">
        <v>364</v>
      </c>
      <c r="GA370" t="s">
        <v>363</v>
      </c>
      <c r="GB370">
        <v>0</v>
      </c>
      <c r="GC370">
        <v>100</v>
      </c>
      <c r="GD370">
        <v>100</v>
      </c>
      <c r="GE370">
        <v>-0.361</v>
      </c>
      <c r="GF370">
        <v>0.2973</v>
      </c>
      <c r="GG370">
        <v>-1.589593225013521</v>
      </c>
      <c r="GH370">
        <v>0.00192992804097616</v>
      </c>
      <c r="GI370">
        <v>3.244687122451424E-06</v>
      </c>
      <c r="GJ370">
        <v>-2.087531120305573E-09</v>
      </c>
      <c r="GK370">
        <v>0.05776174702018427</v>
      </c>
      <c r="GL370">
        <v>0.005089068596103195</v>
      </c>
      <c r="GM370">
        <v>0.0003257216593697226</v>
      </c>
      <c r="GN370">
        <v>-1.562898368296355E-06</v>
      </c>
      <c r="GO370">
        <v>0</v>
      </c>
      <c r="GP370">
        <v>1257</v>
      </c>
      <c r="GQ370">
        <v>1</v>
      </c>
      <c r="GR370">
        <v>31</v>
      </c>
      <c r="GS370">
        <v>281.3</v>
      </c>
      <c r="GT370">
        <v>281.2</v>
      </c>
      <c r="GU370">
        <v>1.07788</v>
      </c>
      <c r="GV370">
        <v>2.39624</v>
      </c>
      <c r="GW370">
        <v>1.44775</v>
      </c>
      <c r="GX370">
        <v>2.20215</v>
      </c>
      <c r="GY370">
        <v>1.44653</v>
      </c>
      <c r="GZ370">
        <v>2.30835</v>
      </c>
      <c r="HA370">
        <v>33.2216</v>
      </c>
      <c r="HB370">
        <v>14.6399</v>
      </c>
      <c r="HC370">
        <v>18</v>
      </c>
      <c r="HD370">
        <v>531.972</v>
      </c>
      <c r="HE370">
        <v>523.064</v>
      </c>
      <c r="HF370">
        <v>24.9998</v>
      </c>
      <c r="HG370">
        <v>30.7573</v>
      </c>
      <c r="HH370">
        <v>30.0001</v>
      </c>
      <c r="HI370">
        <v>31.1268</v>
      </c>
      <c r="HJ370">
        <v>31.1359</v>
      </c>
      <c r="HK370">
        <v>21.5538</v>
      </c>
      <c r="HL370">
        <v>20.3331</v>
      </c>
      <c r="HM370">
        <v>100</v>
      </c>
      <c r="HN370">
        <v>25</v>
      </c>
      <c r="HO370">
        <v>420</v>
      </c>
      <c r="HP370">
        <v>21.5</v>
      </c>
      <c r="HQ370">
        <v>103.134</v>
      </c>
      <c r="HR370">
        <v>102.013</v>
      </c>
    </row>
    <row r="371" spans="1:226">
      <c r="A371">
        <v>353</v>
      </c>
      <c r="B371">
        <v>1774683204.6</v>
      </c>
      <c r="C371">
        <v>1458.599999904633</v>
      </c>
      <c r="D371" t="s">
        <v>1068</v>
      </c>
      <c r="E371" t="s">
        <v>1069</v>
      </c>
      <c r="F371">
        <v>5</v>
      </c>
      <c r="I371">
        <v>1774683201.7</v>
      </c>
      <c r="J371">
        <f>(K371)/1000</f>
        <v>0</v>
      </c>
      <c r="K371">
        <f>IF(BF371, AN371, AH371)</f>
        <v>0</v>
      </c>
      <c r="L371">
        <f>IF(BF371, AI371, AG371)</f>
        <v>0</v>
      </c>
      <c r="M371">
        <f>BH371 - IF(AU371&gt;1, L371*BB371*100.0/(AW371), 0)</f>
        <v>0</v>
      </c>
      <c r="N371">
        <f>((T371-J371/2)*M371-L371)/(T371+J371/2)</f>
        <v>0</v>
      </c>
      <c r="O371">
        <f>N371*(BO371+BP371)/1000.0</f>
        <v>0</v>
      </c>
      <c r="P371">
        <f>(BH371 - IF(AU371&gt;1, L371*BB371*100.0/(AW371), 0))*(BO371+BP371)/1000.0</f>
        <v>0</v>
      </c>
      <c r="Q371">
        <f>2.0/((1/S371-1/R371)+SIGN(S371)*SQRT((1/S371-1/R371)*(1/S371-1/R371) + 4*BC371/((BC371+1)*(BC371+1))*(2*1/S371*1/R371-1/R371*1/R371)))</f>
        <v>0</v>
      </c>
      <c r="R371">
        <f>IF(LEFT(BD371,1)&lt;&gt;"0",IF(LEFT(BD371,1)="1",3.0,BE371),$D$5+$E$5*(BV371*BO371/($K$5*1000))+$F$5*(BV371*BO371/($K$5*1000))*MAX(MIN(BB371,$J$5),$I$5)*MAX(MIN(BB371,$J$5),$I$5)+$G$5*MAX(MIN(BB371,$J$5),$I$5)*(BV371*BO371/($K$5*1000))+$H$5*(BV371*BO371/($K$5*1000))*(BV371*BO371/($K$5*1000)))</f>
        <v>0</v>
      </c>
      <c r="S371">
        <f>J371*(1000-(1000*0.61365*exp(17.502*W371/(240.97+W371))/(BO371+BP371)+BJ371)/2)/(1000*0.61365*exp(17.502*W371/(240.97+W371))/(BO371+BP371)-BJ371)</f>
        <v>0</v>
      </c>
      <c r="T371">
        <f>1/((BC371+1)/(Q371/1.6)+1/(R371/1.37)) + BC371/((BC371+1)/(Q371/1.6) + BC371/(R371/1.37))</f>
        <v>0</v>
      </c>
      <c r="U371">
        <f>(AX371*BA371)</f>
        <v>0</v>
      </c>
      <c r="V371">
        <f>(BQ371+(U371+2*0.95*5.67E-8*(((BQ371+$B$9)+273)^4-(BQ371+273)^4)-44100*J371)/(1.84*29.3*R371+8*0.95*5.67E-8*(BQ371+273)^3))</f>
        <v>0</v>
      </c>
      <c r="W371">
        <f>($C$9*BR371+$D$9*BS371+$E$9*V371)</f>
        <v>0</v>
      </c>
      <c r="X371">
        <f>0.61365*exp(17.502*W371/(240.97+W371))</f>
        <v>0</v>
      </c>
      <c r="Y371">
        <f>(Z371/AA371*100)</f>
        <v>0</v>
      </c>
      <c r="Z371">
        <f>BJ371*(BO371+BP371)/1000</f>
        <v>0</v>
      </c>
      <c r="AA371">
        <f>0.61365*exp(17.502*BQ371/(240.97+BQ371))</f>
        <v>0</v>
      </c>
      <c r="AB371">
        <f>(X371-BJ371*(BO371+BP371)/1000)</f>
        <v>0</v>
      </c>
      <c r="AC371">
        <f>(-J371*44100)</f>
        <v>0</v>
      </c>
      <c r="AD371">
        <f>2*29.3*R371*0.92*(BQ371-W371)</f>
        <v>0</v>
      </c>
      <c r="AE371">
        <f>2*0.95*5.67E-8*(((BQ371+$B$9)+273)^4-(W371+273)^4)</f>
        <v>0</v>
      </c>
      <c r="AF371">
        <f>U371+AE371+AC371+AD371</f>
        <v>0</v>
      </c>
      <c r="AG371">
        <f>BN371*AU371*(BI371-BH371*(1000-AU371*BK371)/(1000-AU371*BJ371))/(100*BB371)</f>
        <v>0</v>
      </c>
      <c r="AH371">
        <f>1000*BN371*AU371*(BJ371-BK371)/(100*BB371*(1000-AU371*BJ371))</f>
        <v>0</v>
      </c>
      <c r="AI371">
        <f>(AJ371 - AK371 - BO371*1E3/(8.314*(BQ371+273.15)) * AM371/BN371 * AL371) * BN371/(100*BB371) * (1000 - BK371)/1000</f>
        <v>0</v>
      </c>
      <c r="AJ371">
        <v>429.3119626414351</v>
      </c>
      <c r="AK371">
        <v>428.8630060606058</v>
      </c>
      <c r="AL371">
        <v>7.802276456936938E-07</v>
      </c>
      <c r="AM371">
        <v>61.35787655002243</v>
      </c>
      <c r="AN371">
        <f>(AP371 - AO371 + BO371*1E3/(8.314*(BQ371+273.15)) * AR371/BN371 * AQ371) * BN371/(100*BB371) * 1000/(1000 - AP371)</f>
        <v>0</v>
      </c>
      <c r="AO371">
        <v>21.53065843916299</v>
      </c>
      <c r="AP371">
        <v>21.50686153846154</v>
      </c>
      <c r="AQ371">
        <v>2.319431407031029E-07</v>
      </c>
      <c r="AR371">
        <v>91.88205700752289</v>
      </c>
      <c r="AS371">
        <v>0</v>
      </c>
      <c r="AT371">
        <v>0</v>
      </c>
      <c r="AU371">
        <f>IF(AS371*$H$15&gt;=AW371,1.0,(AW371/(AW371-AS371*$H$15)))</f>
        <v>0</v>
      </c>
      <c r="AV371">
        <f>(AU371-1)*100</f>
        <v>0</v>
      </c>
      <c r="AW371">
        <f>MAX(0,($B$15+$C$15*BV371)/(1+$D$15*BV371)*BO371/(BQ371+273)*$E$15)</f>
        <v>0</v>
      </c>
      <c r="AX371">
        <f>$B$13*BW371+$C$13*BX371+$F$13*CI371*(1-CL371)</f>
        <v>0</v>
      </c>
      <c r="AY371">
        <f>AX371*AZ371</f>
        <v>0</v>
      </c>
      <c r="AZ371">
        <f>($B$13*$D$11+$C$13*$D$11+$F$13*((CV371+CN371)/MAX(CV371+CN371+CW371, 0.1)*$I$11+CW371/MAX(CV371+CN371+CW371, 0.1)*$J$11))/($B$13+$C$13+$F$13)</f>
        <v>0</v>
      </c>
      <c r="BA371">
        <f>($B$13*$K$11+$C$13*$K$11+$F$13*((CV371+CN371)/MAX(CV371+CN371+CW371, 0.1)*$P$11+CW371/MAX(CV371+CN371+CW371, 0.1)*$Q$11))/($B$13+$C$13+$F$13)</f>
        <v>0</v>
      </c>
      <c r="BB371">
        <v>6</v>
      </c>
      <c r="BC371">
        <v>0.5</v>
      </c>
      <c r="BD371" t="s">
        <v>358</v>
      </c>
      <c r="BE371">
        <v>2</v>
      </c>
      <c r="BF371" t="b">
        <v>1</v>
      </c>
      <c r="BG371">
        <v>1774683201.7</v>
      </c>
      <c r="BH371">
        <v>419.6384</v>
      </c>
      <c r="BI371">
        <v>420.0544</v>
      </c>
      <c r="BJ371">
        <v>21.50699</v>
      </c>
      <c r="BK371">
        <v>21.53077</v>
      </c>
      <c r="BL371">
        <v>419.9995</v>
      </c>
      <c r="BM371">
        <v>21.20967</v>
      </c>
      <c r="BN371">
        <v>499.9674</v>
      </c>
      <c r="BO371">
        <v>101.028</v>
      </c>
      <c r="BP371">
        <v>0.09980816000000001</v>
      </c>
      <c r="BQ371">
        <v>26.09839</v>
      </c>
      <c r="BR371">
        <v>26.36427</v>
      </c>
      <c r="BS371">
        <v>999.9</v>
      </c>
      <c r="BT371">
        <v>0</v>
      </c>
      <c r="BU371">
        <v>0</v>
      </c>
      <c r="BV371">
        <v>10011.37</v>
      </c>
      <c r="BW371">
        <v>0</v>
      </c>
      <c r="BX371">
        <v>0.3833920000000001</v>
      </c>
      <c r="BY371">
        <v>-0.4161255</v>
      </c>
      <c r="BZ371">
        <v>428.8618</v>
      </c>
      <c r="CA371">
        <v>429.2976</v>
      </c>
      <c r="CB371">
        <v>-0.02375317</v>
      </c>
      <c r="CC371">
        <v>420.0544</v>
      </c>
      <c r="CD371">
        <v>21.53077</v>
      </c>
      <c r="CE371">
        <v>2.172809</v>
      </c>
      <c r="CF371">
        <v>2.17521</v>
      </c>
      <c r="CG371">
        <v>18.76323</v>
      </c>
      <c r="CH371">
        <v>18.78088</v>
      </c>
      <c r="CI371">
        <v>499.9975000000001</v>
      </c>
      <c r="CJ371">
        <v>0</v>
      </c>
      <c r="CK371">
        <v>1</v>
      </c>
      <c r="CL371">
        <v>0</v>
      </c>
      <c r="CM371">
        <v>1.61482</v>
      </c>
      <c r="CN371">
        <v>0</v>
      </c>
      <c r="CO371">
        <v>27.34988</v>
      </c>
      <c r="CP371">
        <v>2557.82</v>
      </c>
      <c r="CQ371">
        <v>37.125</v>
      </c>
      <c r="CR371">
        <v>41.875</v>
      </c>
      <c r="CS371">
        <v>39.281</v>
      </c>
      <c r="CT371">
        <v>41.281</v>
      </c>
      <c r="CU371">
        <v>38.031</v>
      </c>
      <c r="CV371">
        <v>0</v>
      </c>
      <c r="CW371">
        <v>499.997</v>
      </c>
      <c r="CX371">
        <v>0</v>
      </c>
      <c r="CY371">
        <v>1774683203</v>
      </c>
      <c r="CZ371">
        <v>0</v>
      </c>
      <c r="DA371">
        <v>1774666326.5</v>
      </c>
      <c r="DB371" t="s">
        <v>359</v>
      </c>
      <c r="DC371">
        <v>1774666322</v>
      </c>
      <c r="DD371">
        <v>1774666326.5</v>
      </c>
      <c r="DE371">
        <v>2</v>
      </c>
      <c r="DF371">
        <v>0.343</v>
      </c>
      <c r="DG371">
        <v>-0.026</v>
      </c>
      <c r="DH371">
        <v>-0.36</v>
      </c>
      <c r="DI371">
        <v>0.298</v>
      </c>
      <c r="DJ371">
        <v>420</v>
      </c>
      <c r="DK371">
        <v>22</v>
      </c>
      <c r="DL371">
        <v>0.17</v>
      </c>
      <c r="DM371">
        <v>0.02</v>
      </c>
      <c r="DN371">
        <v>-0.3982364634146342</v>
      </c>
      <c r="DO371">
        <v>-0.1353474982578402</v>
      </c>
      <c r="DP371">
        <v>0.02518552362950915</v>
      </c>
      <c r="DQ371">
        <v>0</v>
      </c>
      <c r="DR371">
        <v>-0.02456046585365853</v>
      </c>
      <c r="DS371">
        <v>0.004532849477351928</v>
      </c>
      <c r="DT371">
        <v>0.0006620219809222887</v>
      </c>
      <c r="DU371">
        <v>1</v>
      </c>
      <c r="DV371">
        <v>1</v>
      </c>
      <c r="DW371">
        <v>2</v>
      </c>
      <c r="DX371" t="s">
        <v>367</v>
      </c>
      <c r="DY371">
        <v>3.13042</v>
      </c>
      <c r="DZ371">
        <v>2.80641</v>
      </c>
      <c r="EA371">
        <v>0.099756</v>
      </c>
      <c r="EB371">
        <v>0.0994651</v>
      </c>
      <c r="EC371">
        <v>0.105866</v>
      </c>
      <c r="ED371">
        <v>0.105636</v>
      </c>
      <c r="EE371">
        <v>21146.5</v>
      </c>
      <c r="EF371">
        <v>27416.8</v>
      </c>
      <c r="EG371">
        <v>26444.6</v>
      </c>
      <c r="EH371">
        <v>32997.9</v>
      </c>
      <c r="EI371">
        <v>34925.5</v>
      </c>
      <c r="EJ371">
        <v>40305.6</v>
      </c>
      <c r="EK371">
        <v>41091.8</v>
      </c>
      <c r="EL371">
        <v>46056.9</v>
      </c>
      <c r="EM371">
        <v>2.03452</v>
      </c>
      <c r="EN371">
        <v>1.99982</v>
      </c>
      <c r="EO371">
        <v>0.0824481</v>
      </c>
      <c r="EP371">
        <v>0</v>
      </c>
      <c r="EQ371">
        <v>25.0189</v>
      </c>
      <c r="ER371">
        <v>999.9</v>
      </c>
      <c r="ES371">
        <v>67.40000000000001</v>
      </c>
      <c r="ET371">
        <v>27.4</v>
      </c>
      <c r="EU371">
        <v>24.4446</v>
      </c>
      <c r="EV371">
        <v>60.9308</v>
      </c>
      <c r="EW371">
        <v>31.5585</v>
      </c>
      <c r="EX371">
        <v>1</v>
      </c>
      <c r="EY371">
        <v>0.294741</v>
      </c>
      <c r="EZ371">
        <v>0.279534</v>
      </c>
      <c r="FA371">
        <v>20.2879</v>
      </c>
      <c r="FB371">
        <v>5.19213</v>
      </c>
      <c r="FC371">
        <v>11.9441</v>
      </c>
      <c r="FD371">
        <v>4.95585</v>
      </c>
      <c r="FE371">
        <v>3.285</v>
      </c>
      <c r="FF371">
        <v>9999</v>
      </c>
      <c r="FG371">
        <v>9999</v>
      </c>
      <c r="FH371">
        <v>9999</v>
      </c>
      <c r="FI371">
        <v>999.9</v>
      </c>
      <c r="FJ371">
        <v>1.86127</v>
      </c>
      <c r="FK371">
        <v>1.86264</v>
      </c>
      <c r="FL371">
        <v>1.86005</v>
      </c>
      <c r="FM371">
        <v>1.85837</v>
      </c>
      <c r="FN371">
        <v>1.86218</v>
      </c>
      <c r="FO371">
        <v>1.85895</v>
      </c>
      <c r="FP371">
        <v>1.85791</v>
      </c>
      <c r="FQ371">
        <v>1.86081</v>
      </c>
      <c r="FR371">
        <v>0</v>
      </c>
      <c r="FS371">
        <v>0</v>
      </c>
      <c r="FT371">
        <v>0</v>
      </c>
      <c r="FU371">
        <v>4.5</v>
      </c>
      <c r="FV371" t="s">
        <v>361</v>
      </c>
      <c r="FW371" t="s">
        <v>362</v>
      </c>
      <c r="FX371" t="s">
        <v>363</v>
      </c>
      <c r="FY371" t="s">
        <v>364</v>
      </c>
      <c r="FZ371" t="s">
        <v>364</v>
      </c>
      <c r="GA371" t="s">
        <v>363</v>
      </c>
      <c r="GB371">
        <v>0</v>
      </c>
      <c r="GC371">
        <v>100</v>
      </c>
      <c r="GD371">
        <v>100</v>
      </c>
      <c r="GE371">
        <v>-0.361</v>
      </c>
      <c r="GF371">
        <v>0.2973</v>
      </c>
      <c r="GG371">
        <v>-1.589593225013521</v>
      </c>
      <c r="GH371">
        <v>0.00192992804097616</v>
      </c>
      <c r="GI371">
        <v>3.244687122451424E-06</v>
      </c>
      <c r="GJ371">
        <v>-2.087531120305573E-09</v>
      </c>
      <c r="GK371">
        <v>0.05776174702018427</v>
      </c>
      <c r="GL371">
        <v>0.005089068596103195</v>
      </c>
      <c r="GM371">
        <v>0.0003257216593697226</v>
      </c>
      <c r="GN371">
        <v>-1.562898368296355E-06</v>
      </c>
      <c r="GO371">
        <v>0</v>
      </c>
      <c r="GP371">
        <v>1257</v>
      </c>
      <c r="GQ371">
        <v>1</v>
      </c>
      <c r="GR371">
        <v>31</v>
      </c>
      <c r="GS371">
        <v>281.4</v>
      </c>
      <c r="GT371">
        <v>281.3</v>
      </c>
      <c r="GU371">
        <v>1.07788</v>
      </c>
      <c r="GV371">
        <v>2.40112</v>
      </c>
      <c r="GW371">
        <v>1.44775</v>
      </c>
      <c r="GX371">
        <v>2.20215</v>
      </c>
      <c r="GY371">
        <v>1.44653</v>
      </c>
      <c r="GZ371">
        <v>2.26196</v>
      </c>
      <c r="HA371">
        <v>33.2216</v>
      </c>
      <c r="HB371">
        <v>14.6399</v>
      </c>
      <c r="HC371">
        <v>18</v>
      </c>
      <c r="HD371">
        <v>531.941</v>
      </c>
      <c r="HE371">
        <v>522.962</v>
      </c>
      <c r="HF371">
        <v>24.9997</v>
      </c>
      <c r="HG371">
        <v>30.7573</v>
      </c>
      <c r="HH371">
        <v>30.0001</v>
      </c>
      <c r="HI371">
        <v>31.1268</v>
      </c>
      <c r="HJ371">
        <v>31.1359</v>
      </c>
      <c r="HK371">
        <v>21.554</v>
      </c>
      <c r="HL371">
        <v>20.3331</v>
      </c>
      <c r="HM371">
        <v>100</v>
      </c>
      <c r="HN371">
        <v>25</v>
      </c>
      <c r="HO371">
        <v>420</v>
      </c>
      <c r="HP371">
        <v>21.5</v>
      </c>
      <c r="HQ371">
        <v>103.133</v>
      </c>
      <c r="HR371">
        <v>102.014</v>
      </c>
    </row>
    <row r="372" spans="1:226">
      <c r="A372">
        <v>354</v>
      </c>
      <c r="B372">
        <v>1774683208.6</v>
      </c>
      <c r="C372">
        <v>1462.599999904633</v>
      </c>
      <c r="D372" t="s">
        <v>1070</v>
      </c>
      <c r="E372" t="s">
        <v>1071</v>
      </c>
      <c r="F372">
        <v>5</v>
      </c>
      <c r="I372">
        <v>1774683205.7</v>
      </c>
      <c r="J372">
        <f>(K372)/1000</f>
        <v>0</v>
      </c>
      <c r="K372">
        <f>IF(BF372, AN372, AH372)</f>
        <v>0</v>
      </c>
      <c r="L372">
        <f>IF(BF372, AI372, AG372)</f>
        <v>0</v>
      </c>
      <c r="M372">
        <f>BH372 - IF(AU372&gt;1, L372*BB372*100.0/(AW372), 0)</f>
        <v>0</v>
      </c>
      <c r="N372">
        <f>((T372-J372/2)*M372-L372)/(T372+J372/2)</f>
        <v>0</v>
      </c>
      <c r="O372">
        <f>N372*(BO372+BP372)/1000.0</f>
        <v>0</v>
      </c>
      <c r="P372">
        <f>(BH372 - IF(AU372&gt;1, L372*BB372*100.0/(AW372), 0))*(BO372+BP372)/1000.0</f>
        <v>0</v>
      </c>
      <c r="Q372">
        <f>2.0/((1/S372-1/R372)+SIGN(S372)*SQRT((1/S372-1/R372)*(1/S372-1/R372) + 4*BC372/((BC372+1)*(BC372+1))*(2*1/S372*1/R372-1/R372*1/R372)))</f>
        <v>0</v>
      </c>
      <c r="R372">
        <f>IF(LEFT(BD372,1)&lt;&gt;"0",IF(LEFT(BD372,1)="1",3.0,BE372),$D$5+$E$5*(BV372*BO372/($K$5*1000))+$F$5*(BV372*BO372/($K$5*1000))*MAX(MIN(BB372,$J$5),$I$5)*MAX(MIN(BB372,$J$5),$I$5)+$G$5*MAX(MIN(BB372,$J$5),$I$5)*(BV372*BO372/($K$5*1000))+$H$5*(BV372*BO372/($K$5*1000))*(BV372*BO372/($K$5*1000)))</f>
        <v>0</v>
      </c>
      <c r="S372">
        <f>J372*(1000-(1000*0.61365*exp(17.502*W372/(240.97+W372))/(BO372+BP372)+BJ372)/2)/(1000*0.61365*exp(17.502*W372/(240.97+W372))/(BO372+BP372)-BJ372)</f>
        <v>0</v>
      </c>
      <c r="T372">
        <f>1/((BC372+1)/(Q372/1.6)+1/(R372/1.37)) + BC372/((BC372+1)/(Q372/1.6) + BC372/(R372/1.37))</f>
        <v>0</v>
      </c>
      <c r="U372">
        <f>(AX372*BA372)</f>
        <v>0</v>
      </c>
      <c r="V372">
        <f>(BQ372+(U372+2*0.95*5.67E-8*(((BQ372+$B$9)+273)^4-(BQ372+273)^4)-44100*J372)/(1.84*29.3*R372+8*0.95*5.67E-8*(BQ372+273)^3))</f>
        <v>0</v>
      </c>
      <c r="W372">
        <f>($C$9*BR372+$D$9*BS372+$E$9*V372)</f>
        <v>0</v>
      </c>
      <c r="X372">
        <f>0.61365*exp(17.502*W372/(240.97+W372))</f>
        <v>0</v>
      </c>
      <c r="Y372">
        <f>(Z372/AA372*100)</f>
        <v>0</v>
      </c>
      <c r="Z372">
        <f>BJ372*(BO372+BP372)/1000</f>
        <v>0</v>
      </c>
      <c r="AA372">
        <f>0.61365*exp(17.502*BQ372/(240.97+BQ372))</f>
        <v>0</v>
      </c>
      <c r="AB372">
        <f>(X372-BJ372*(BO372+BP372)/1000)</f>
        <v>0</v>
      </c>
      <c r="AC372">
        <f>(-J372*44100)</f>
        <v>0</v>
      </c>
      <c r="AD372">
        <f>2*29.3*R372*0.92*(BQ372-W372)</f>
        <v>0</v>
      </c>
      <c r="AE372">
        <f>2*0.95*5.67E-8*(((BQ372+$B$9)+273)^4-(W372+273)^4)</f>
        <v>0</v>
      </c>
      <c r="AF372">
        <f>U372+AE372+AC372+AD372</f>
        <v>0</v>
      </c>
      <c r="AG372">
        <f>BN372*AU372*(BI372-BH372*(1000-AU372*BK372)/(1000-AU372*BJ372))/(100*BB372)</f>
        <v>0</v>
      </c>
      <c r="AH372">
        <f>1000*BN372*AU372*(BJ372-BK372)/(100*BB372*(1000-AU372*BJ372))</f>
        <v>0</v>
      </c>
      <c r="AI372">
        <f>(AJ372 - AK372 - BO372*1E3/(8.314*(BQ372+273.15)) * AM372/BN372 * AL372) * BN372/(100*BB372) * (1000 - BK372)/1000</f>
        <v>0</v>
      </c>
      <c r="AJ372">
        <v>429.217281761838</v>
      </c>
      <c r="AK372">
        <v>428.7789696969699</v>
      </c>
      <c r="AL372">
        <v>-2.9511426883492E-05</v>
      </c>
      <c r="AM372">
        <v>61.35787655002243</v>
      </c>
      <c r="AN372">
        <f>(AP372 - AO372 + BO372*1E3/(8.314*(BQ372+273.15)) * AR372/BN372 * AQ372) * BN372/(100*BB372) * 1000/(1000 - AP372)</f>
        <v>0</v>
      </c>
      <c r="AO372">
        <v>21.53096200435973</v>
      </c>
      <c r="AP372">
        <v>21.50788321678322</v>
      </c>
      <c r="AQ372">
        <v>5.282957673347166E-07</v>
      </c>
      <c r="AR372">
        <v>91.88205700752289</v>
      </c>
      <c r="AS372">
        <v>0</v>
      </c>
      <c r="AT372">
        <v>0</v>
      </c>
      <c r="AU372">
        <f>IF(AS372*$H$15&gt;=AW372,1.0,(AW372/(AW372-AS372*$H$15)))</f>
        <v>0</v>
      </c>
      <c r="AV372">
        <f>(AU372-1)*100</f>
        <v>0</v>
      </c>
      <c r="AW372">
        <f>MAX(0,($B$15+$C$15*BV372)/(1+$D$15*BV372)*BO372/(BQ372+273)*$E$15)</f>
        <v>0</v>
      </c>
      <c r="AX372">
        <f>$B$13*BW372+$C$13*BX372+$F$13*CI372*(1-CL372)</f>
        <v>0</v>
      </c>
      <c r="AY372">
        <f>AX372*AZ372</f>
        <v>0</v>
      </c>
      <c r="AZ372">
        <f>($B$13*$D$11+$C$13*$D$11+$F$13*((CV372+CN372)/MAX(CV372+CN372+CW372, 0.1)*$I$11+CW372/MAX(CV372+CN372+CW372, 0.1)*$J$11))/($B$13+$C$13+$F$13)</f>
        <v>0</v>
      </c>
      <c r="BA372">
        <f>($B$13*$K$11+$C$13*$K$11+$F$13*((CV372+CN372)/MAX(CV372+CN372+CW372, 0.1)*$P$11+CW372/MAX(CV372+CN372+CW372, 0.1)*$Q$11))/($B$13+$C$13+$F$13)</f>
        <v>0</v>
      </c>
      <c r="BB372">
        <v>6</v>
      </c>
      <c r="BC372">
        <v>0.5</v>
      </c>
      <c r="BD372" t="s">
        <v>358</v>
      </c>
      <c r="BE372">
        <v>2</v>
      </c>
      <c r="BF372" t="b">
        <v>1</v>
      </c>
      <c r="BG372">
        <v>1774683205.7</v>
      </c>
      <c r="BH372">
        <v>419.6077999999999</v>
      </c>
      <c r="BI372">
        <v>419.9935</v>
      </c>
      <c r="BJ372">
        <v>21.5076</v>
      </c>
      <c r="BK372">
        <v>21.53096</v>
      </c>
      <c r="BL372">
        <v>419.9691000000001</v>
      </c>
      <c r="BM372">
        <v>21.21027</v>
      </c>
      <c r="BN372">
        <v>499.9680999999999</v>
      </c>
      <c r="BO372">
        <v>101.0285</v>
      </c>
      <c r="BP372">
        <v>0.0999912</v>
      </c>
      <c r="BQ372">
        <v>26.09795</v>
      </c>
      <c r="BR372">
        <v>26.3665</v>
      </c>
      <c r="BS372">
        <v>999.9</v>
      </c>
      <c r="BT372">
        <v>0</v>
      </c>
      <c r="BU372">
        <v>0</v>
      </c>
      <c r="BV372">
        <v>9997.560999999998</v>
      </c>
      <c r="BW372">
        <v>0</v>
      </c>
      <c r="BX372">
        <v>0.3833920000000001</v>
      </c>
      <c r="BY372">
        <v>-0.3858856999999999</v>
      </c>
      <c r="BZ372">
        <v>428.8309</v>
      </c>
      <c r="CA372">
        <v>429.2355000000001</v>
      </c>
      <c r="CB372">
        <v>-0.0233509</v>
      </c>
      <c r="CC372">
        <v>419.9935</v>
      </c>
      <c r="CD372">
        <v>21.53096</v>
      </c>
      <c r="CE372">
        <v>2.172881</v>
      </c>
      <c r="CF372">
        <v>2.17524</v>
      </c>
      <c r="CG372">
        <v>18.76374</v>
      </c>
      <c r="CH372">
        <v>18.78112</v>
      </c>
      <c r="CI372">
        <v>499.9986</v>
      </c>
      <c r="CJ372">
        <v>0</v>
      </c>
      <c r="CK372">
        <v>1</v>
      </c>
      <c r="CL372">
        <v>0</v>
      </c>
      <c r="CM372">
        <v>1.78971</v>
      </c>
      <c r="CN372">
        <v>0</v>
      </c>
      <c r="CO372">
        <v>27.41574</v>
      </c>
      <c r="CP372">
        <v>2557.826</v>
      </c>
      <c r="CQ372">
        <v>37.1312</v>
      </c>
      <c r="CR372">
        <v>41.906</v>
      </c>
      <c r="CS372">
        <v>39.312</v>
      </c>
      <c r="CT372">
        <v>41.3309</v>
      </c>
      <c r="CU372">
        <v>38.062</v>
      </c>
      <c r="CV372">
        <v>0</v>
      </c>
      <c r="CW372">
        <v>499.998</v>
      </c>
      <c r="CX372">
        <v>0</v>
      </c>
      <c r="CY372">
        <v>1774683207.2</v>
      </c>
      <c r="CZ372">
        <v>0</v>
      </c>
      <c r="DA372">
        <v>1774666326.5</v>
      </c>
      <c r="DB372" t="s">
        <v>359</v>
      </c>
      <c r="DC372">
        <v>1774666322</v>
      </c>
      <c r="DD372">
        <v>1774666326.5</v>
      </c>
      <c r="DE372">
        <v>2</v>
      </c>
      <c r="DF372">
        <v>0.343</v>
      </c>
      <c r="DG372">
        <v>-0.026</v>
      </c>
      <c r="DH372">
        <v>-0.36</v>
      </c>
      <c r="DI372">
        <v>0.298</v>
      </c>
      <c r="DJ372">
        <v>420</v>
      </c>
      <c r="DK372">
        <v>22</v>
      </c>
      <c r="DL372">
        <v>0.17</v>
      </c>
      <c r="DM372">
        <v>0.02</v>
      </c>
      <c r="DN372">
        <v>-0.397512775</v>
      </c>
      <c r="DO372">
        <v>-0.0390837861163225</v>
      </c>
      <c r="DP372">
        <v>0.02760188274329081</v>
      </c>
      <c r="DQ372">
        <v>1</v>
      </c>
      <c r="DR372">
        <v>-0.0241687325</v>
      </c>
      <c r="DS372">
        <v>0.00678576472795501</v>
      </c>
      <c r="DT372">
        <v>0.0007818407543699355</v>
      </c>
      <c r="DU372">
        <v>1</v>
      </c>
      <c r="DV372">
        <v>2</v>
      </c>
      <c r="DW372">
        <v>2</v>
      </c>
      <c r="DX372" t="s">
        <v>360</v>
      </c>
      <c r="DY372">
        <v>3.13042</v>
      </c>
      <c r="DZ372">
        <v>2.80641</v>
      </c>
      <c r="EA372">
        <v>0.0997377</v>
      </c>
      <c r="EB372">
        <v>0.0994613</v>
      </c>
      <c r="EC372">
        <v>0.105869</v>
      </c>
      <c r="ED372">
        <v>0.105639</v>
      </c>
      <c r="EE372">
        <v>21146.8</v>
      </c>
      <c r="EF372">
        <v>27417.2</v>
      </c>
      <c r="EG372">
        <v>26444.3</v>
      </c>
      <c r="EH372">
        <v>32998.1</v>
      </c>
      <c r="EI372">
        <v>34925.3</v>
      </c>
      <c r="EJ372">
        <v>40306</v>
      </c>
      <c r="EK372">
        <v>41091.8</v>
      </c>
      <c r="EL372">
        <v>46057.6</v>
      </c>
      <c r="EM372">
        <v>2.03457</v>
      </c>
      <c r="EN372">
        <v>1.99975</v>
      </c>
      <c r="EO372">
        <v>0.08182970000000001</v>
      </c>
      <c r="EP372">
        <v>0</v>
      </c>
      <c r="EQ372">
        <v>25.0159</v>
      </c>
      <c r="ER372">
        <v>999.9</v>
      </c>
      <c r="ES372">
        <v>67.40000000000001</v>
      </c>
      <c r="ET372">
        <v>27.4</v>
      </c>
      <c r="EU372">
        <v>24.4465</v>
      </c>
      <c r="EV372">
        <v>61.0108</v>
      </c>
      <c r="EW372">
        <v>31.5705</v>
      </c>
      <c r="EX372">
        <v>1</v>
      </c>
      <c r="EY372">
        <v>0.294779</v>
      </c>
      <c r="EZ372">
        <v>0.279009</v>
      </c>
      <c r="FA372">
        <v>20.2879</v>
      </c>
      <c r="FB372">
        <v>5.19198</v>
      </c>
      <c r="FC372">
        <v>11.9441</v>
      </c>
      <c r="FD372">
        <v>4.95575</v>
      </c>
      <c r="FE372">
        <v>3.285</v>
      </c>
      <c r="FF372">
        <v>9999</v>
      </c>
      <c r="FG372">
        <v>9999</v>
      </c>
      <c r="FH372">
        <v>9999</v>
      </c>
      <c r="FI372">
        <v>999.9</v>
      </c>
      <c r="FJ372">
        <v>1.86127</v>
      </c>
      <c r="FK372">
        <v>1.86264</v>
      </c>
      <c r="FL372">
        <v>1.86005</v>
      </c>
      <c r="FM372">
        <v>1.85837</v>
      </c>
      <c r="FN372">
        <v>1.86218</v>
      </c>
      <c r="FO372">
        <v>1.85896</v>
      </c>
      <c r="FP372">
        <v>1.85791</v>
      </c>
      <c r="FQ372">
        <v>1.8608</v>
      </c>
      <c r="FR372">
        <v>0</v>
      </c>
      <c r="FS372">
        <v>0</v>
      </c>
      <c r="FT372">
        <v>0</v>
      </c>
      <c r="FU372">
        <v>4.5</v>
      </c>
      <c r="FV372" t="s">
        <v>361</v>
      </c>
      <c r="FW372" t="s">
        <v>362</v>
      </c>
      <c r="FX372" t="s">
        <v>363</v>
      </c>
      <c r="FY372" t="s">
        <v>364</v>
      </c>
      <c r="FZ372" t="s">
        <v>364</v>
      </c>
      <c r="GA372" t="s">
        <v>363</v>
      </c>
      <c r="GB372">
        <v>0</v>
      </c>
      <c r="GC372">
        <v>100</v>
      </c>
      <c r="GD372">
        <v>100</v>
      </c>
      <c r="GE372">
        <v>-0.362</v>
      </c>
      <c r="GF372">
        <v>0.2973</v>
      </c>
      <c r="GG372">
        <v>-1.589593225013521</v>
      </c>
      <c r="GH372">
        <v>0.00192992804097616</v>
      </c>
      <c r="GI372">
        <v>3.244687122451424E-06</v>
      </c>
      <c r="GJ372">
        <v>-2.087531120305573E-09</v>
      </c>
      <c r="GK372">
        <v>0.05776174702018427</v>
      </c>
      <c r="GL372">
        <v>0.005089068596103195</v>
      </c>
      <c r="GM372">
        <v>0.0003257216593697226</v>
      </c>
      <c r="GN372">
        <v>-1.562898368296355E-06</v>
      </c>
      <c r="GO372">
        <v>0</v>
      </c>
      <c r="GP372">
        <v>1257</v>
      </c>
      <c r="GQ372">
        <v>1</v>
      </c>
      <c r="GR372">
        <v>31</v>
      </c>
      <c r="GS372">
        <v>281.4</v>
      </c>
      <c r="GT372">
        <v>281.4</v>
      </c>
      <c r="GU372">
        <v>1.07788</v>
      </c>
      <c r="GV372">
        <v>2.39868</v>
      </c>
      <c r="GW372">
        <v>1.44775</v>
      </c>
      <c r="GX372">
        <v>2.20215</v>
      </c>
      <c r="GY372">
        <v>1.44653</v>
      </c>
      <c r="GZ372">
        <v>2.29614</v>
      </c>
      <c r="HA372">
        <v>33.2216</v>
      </c>
      <c r="HB372">
        <v>14.6399</v>
      </c>
      <c r="HC372">
        <v>18</v>
      </c>
      <c r="HD372">
        <v>531.972</v>
      </c>
      <c r="HE372">
        <v>522.9109999999999</v>
      </c>
      <c r="HF372">
        <v>24.9997</v>
      </c>
      <c r="HG372">
        <v>30.7573</v>
      </c>
      <c r="HH372">
        <v>30.0001</v>
      </c>
      <c r="HI372">
        <v>31.1268</v>
      </c>
      <c r="HJ372">
        <v>31.1359</v>
      </c>
      <c r="HK372">
        <v>21.5551</v>
      </c>
      <c r="HL372">
        <v>20.3331</v>
      </c>
      <c r="HM372">
        <v>100</v>
      </c>
      <c r="HN372">
        <v>25</v>
      </c>
      <c r="HO372">
        <v>420</v>
      </c>
      <c r="HP372">
        <v>21.5</v>
      </c>
      <c r="HQ372">
        <v>103.133</v>
      </c>
      <c r="HR372">
        <v>102.015</v>
      </c>
    </row>
    <row r="373" spans="1:226">
      <c r="A373">
        <v>355</v>
      </c>
      <c r="B373">
        <v>1774683212.6</v>
      </c>
      <c r="C373">
        <v>1466.599999904633</v>
      </c>
      <c r="D373" t="s">
        <v>1072</v>
      </c>
      <c r="E373" t="s">
        <v>1073</v>
      </c>
      <c r="F373">
        <v>5</v>
      </c>
      <c r="I373">
        <v>1774683209.7</v>
      </c>
      <c r="J373">
        <f>(K373)/1000</f>
        <v>0</v>
      </c>
      <c r="K373">
        <f>IF(BF373, AN373, AH373)</f>
        <v>0</v>
      </c>
      <c r="L373">
        <f>IF(BF373, AI373, AG373)</f>
        <v>0</v>
      </c>
      <c r="M373">
        <f>BH373 - IF(AU373&gt;1, L373*BB373*100.0/(AW373), 0)</f>
        <v>0</v>
      </c>
      <c r="N373">
        <f>((T373-J373/2)*M373-L373)/(T373+J373/2)</f>
        <v>0</v>
      </c>
      <c r="O373">
        <f>N373*(BO373+BP373)/1000.0</f>
        <v>0</v>
      </c>
      <c r="P373">
        <f>(BH373 - IF(AU373&gt;1, L373*BB373*100.0/(AW373), 0))*(BO373+BP373)/1000.0</f>
        <v>0</v>
      </c>
      <c r="Q373">
        <f>2.0/((1/S373-1/R373)+SIGN(S373)*SQRT((1/S373-1/R373)*(1/S373-1/R373) + 4*BC373/((BC373+1)*(BC373+1))*(2*1/S373*1/R373-1/R373*1/R373)))</f>
        <v>0</v>
      </c>
      <c r="R373">
        <f>IF(LEFT(BD373,1)&lt;&gt;"0",IF(LEFT(BD373,1)="1",3.0,BE373),$D$5+$E$5*(BV373*BO373/($K$5*1000))+$F$5*(BV373*BO373/($K$5*1000))*MAX(MIN(BB373,$J$5),$I$5)*MAX(MIN(BB373,$J$5),$I$5)+$G$5*MAX(MIN(BB373,$J$5),$I$5)*(BV373*BO373/($K$5*1000))+$H$5*(BV373*BO373/($K$5*1000))*(BV373*BO373/($K$5*1000)))</f>
        <v>0</v>
      </c>
      <c r="S373">
        <f>J373*(1000-(1000*0.61365*exp(17.502*W373/(240.97+W373))/(BO373+BP373)+BJ373)/2)/(1000*0.61365*exp(17.502*W373/(240.97+W373))/(BO373+BP373)-BJ373)</f>
        <v>0</v>
      </c>
      <c r="T373">
        <f>1/((BC373+1)/(Q373/1.6)+1/(R373/1.37)) + BC373/((BC373+1)/(Q373/1.6) + BC373/(R373/1.37))</f>
        <v>0</v>
      </c>
      <c r="U373">
        <f>(AX373*BA373)</f>
        <v>0</v>
      </c>
      <c r="V373">
        <f>(BQ373+(U373+2*0.95*5.67E-8*(((BQ373+$B$9)+273)^4-(BQ373+273)^4)-44100*J373)/(1.84*29.3*R373+8*0.95*5.67E-8*(BQ373+273)^3))</f>
        <v>0</v>
      </c>
      <c r="W373">
        <f>($C$9*BR373+$D$9*BS373+$E$9*V373)</f>
        <v>0</v>
      </c>
      <c r="X373">
        <f>0.61365*exp(17.502*W373/(240.97+W373))</f>
        <v>0</v>
      </c>
      <c r="Y373">
        <f>(Z373/AA373*100)</f>
        <v>0</v>
      </c>
      <c r="Z373">
        <f>BJ373*(BO373+BP373)/1000</f>
        <v>0</v>
      </c>
      <c r="AA373">
        <f>0.61365*exp(17.502*BQ373/(240.97+BQ373))</f>
        <v>0</v>
      </c>
      <c r="AB373">
        <f>(X373-BJ373*(BO373+BP373)/1000)</f>
        <v>0</v>
      </c>
      <c r="AC373">
        <f>(-J373*44100)</f>
        <v>0</v>
      </c>
      <c r="AD373">
        <f>2*29.3*R373*0.92*(BQ373-W373)</f>
        <v>0</v>
      </c>
      <c r="AE373">
        <f>2*0.95*5.67E-8*(((BQ373+$B$9)+273)^4-(W373+273)^4)</f>
        <v>0</v>
      </c>
      <c r="AF373">
        <f>U373+AE373+AC373+AD373</f>
        <v>0</v>
      </c>
      <c r="AG373">
        <f>BN373*AU373*(BI373-BH373*(1000-AU373*BK373)/(1000-AU373*BJ373))/(100*BB373)</f>
        <v>0</v>
      </c>
      <c r="AH373">
        <f>1000*BN373*AU373*(BJ373-BK373)/(100*BB373*(1000-AU373*BJ373))</f>
        <v>0</v>
      </c>
      <c r="AI373">
        <f>(AJ373 - AK373 - BO373*1E3/(8.314*(BQ373+273.15)) * AM373/BN373 * AL373) * BN373/(100*BB373) * (1000 - BK373)/1000</f>
        <v>0</v>
      </c>
      <c r="AJ373">
        <v>429.2295490852992</v>
      </c>
      <c r="AK373">
        <v>428.7825212121213</v>
      </c>
      <c r="AL373">
        <v>5.838476645058871E-06</v>
      </c>
      <c r="AM373">
        <v>61.35787655002243</v>
      </c>
      <c r="AN373">
        <f>(AP373 - AO373 + BO373*1E3/(8.314*(BQ373+273.15)) * AR373/BN373 * AQ373) * BN373/(100*BB373) * 1000/(1000 - AP373)</f>
        <v>0</v>
      </c>
      <c r="AO373">
        <v>21.53100144092519</v>
      </c>
      <c r="AP373">
        <v>21.50872447552448</v>
      </c>
      <c r="AQ373">
        <v>-5.380021045116994E-07</v>
      </c>
      <c r="AR373">
        <v>91.88205700752289</v>
      </c>
      <c r="AS373">
        <v>0</v>
      </c>
      <c r="AT373">
        <v>0</v>
      </c>
      <c r="AU373">
        <f>IF(AS373*$H$15&gt;=AW373,1.0,(AW373/(AW373-AS373*$H$15)))</f>
        <v>0</v>
      </c>
      <c r="AV373">
        <f>(AU373-1)*100</f>
        <v>0</v>
      </c>
      <c r="AW373">
        <f>MAX(0,($B$15+$C$15*BV373)/(1+$D$15*BV373)*BO373/(BQ373+273)*$E$15)</f>
        <v>0</v>
      </c>
      <c r="AX373">
        <f>$B$13*BW373+$C$13*BX373+$F$13*CI373*(1-CL373)</f>
        <v>0</v>
      </c>
      <c r="AY373">
        <f>AX373*AZ373</f>
        <v>0</v>
      </c>
      <c r="AZ373">
        <f>($B$13*$D$11+$C$13*$D$11+$F$13*((CV373+CN373)/MAX(CV373+CN373+CW373, 0.1)*$I$11+CW373/MAX(CV373+CN373+CW373, 0.1)*$J$11))/($B$13+$C$13+$F$13)</f>
        <v>0</v>
      </c>
      <c r="BA373">
        <f>($B$13*$K$11+$C$13*$K$11+$F$13*((CV373+CN373)/MAX(CV373+CN373+CW373, 0.1)*$P$11+CW373/MAX(CV373+CN373+CW373, 0.1)*$Q$11))/($B$13+$C$13+$F$13)</f>
        <v>0</v>
      </c>
      <c r="BB373">
        <v>6</v>
      </c>
      <c r="BC373">
        <v>0.5</v>
      </c>
      <c r="BD373" t="s">
        <v>358</v>
      </c>
      <c r="BE373">
        <v>2</v>
      </c>
      <c r="BF373" t="b">
        <v>1</v>
      </c>
      <c r="BG373">
        <v>1774683209.7</v>
      </c>
      <c r="BH373">
        <v>419.5504</v>
      </c>
      <c r="BI373">
        <v>419.991</v>
      </c>
      <c r="BJ373">
        <v>21.50794</v>
      </c>
      <c r="BK373">
        <v>21.53107</v>
      </c>
      <c r="BL373">
        <v>419.9118999999999</v>
      </c>
      <c r="BM373">
        <v>21.21061</v>
      </c>
      <c r="BN373">
        <v>499.9862</v>
      </c>
      <c r="BO373">
        <v>101.0294</v>
      </c>
      <c r="BP373">
        <v>0.10004759</v>
      </c>
      <c r="BQ373">
        <v>26.09842</v>
      </c>
      <c r="BR373">
        <v>26.35594</v>
      </c>
      <c r="BS373">
        <v>999.9</v>
      </c>
      <c r="BT373">
        <v>0</v>
      </c>
      <c r="BU373">
        <v>0</v>
      </c>
      <c r="BV373">
        <v>9992.566999999999</v>
      </c>
      <c r="BW373">
        <v>0</v>
      </c>
      <c r="BX373">
        <v>0.3833920000000001</v>
      </c>
      <c r="BY373">
        <v>-0.4407167</v>
      </c>
      <c r="BZ373">
        <v>428.7722</v>
      </c>
      <c r="CA373">
        <v>429.2328000000001</v>
      </c>
      <c r="CB373">
        <v>-0.0231205</v>
      </c>
      <c r="CC373">
        <v>419.991</v>
      </c>
      <c r="CD373">
        <v>21.53107</v>
      </c>
      <c r="CE373">
        <v>2.172934</v>
      </c>
      <c r="CF373">
        <v>2.175269</v>
      </c>
      <c r="CG373">
        <v>18.76414</v>
      </c>
      <c r="CH373">
        <v>18.78133</v>
      </c>
      <c r="CI373">
        <v>499.9982999999999</v>
      </c>
      <c r="CJ373">
        <v>0</v>
      </c>
      <c r="CK373">
        <v>1</v>
      </c>
      <c r="CL373">
        <v>0</v>
      </c>
      <c r="CM373">
        <v>1.74023</v>
      </c>
      <c r="CN373">
        <v>0</v>
      </c>
      <c r="CO373">
        <v>27.27338</v>
      </c>
      <c r="CP373">
        <v>2557.823</v>
      </c>
      <c r="CQ373">
        <v>37.1746</v>
      </c>
      <c r="CR373">
        <v>41.9559</v>
      </c>
      <c r="CS373">
        <v>39.3309</v>
      </c>
      <c r="CT373">
        <v>41.3812</v>
      </c>
      <c r="CU373">
        <v>38.0683</v>
      </c>
      <c r="CV373">
        <v>0</v>
      </c>
      <c r="CW373">
        <v>500</v>
      </c>
      <c r="CX373">
        <v>0</v>
      </c>
      <c r="CY373">
        <v>1774683210.8</v>
      </c>
      <c r="CZ373">
        <v>0</v>
      </c>
      <c r="DA373">
        <v>1774666326.5</v>
      </c>
      <c r="DB373" t="s">
        <v>359</v>
      </c>
      <c r="DC373">
        <v>1774666322</v>
      </c>
      <c r="DD373">
        <v>1774666326.5</v>
      </c>
      <c r="DE373">
        <v>2</v>
      </c>
      <c r="DF373">
        <v>0.343</v>
      </c>
      <c r="DG373">
        <v>-0.026</v>
      </c>
      <c r="DH373">
        <v>-0.36</v>
      </c>
      <c r="DI373">
        <v>0.298</v>
      </c>
      <c r="DJ373">
        <v>420</v>
      </c>
      <c r="DK373">
        <v>22</v>
      </c>
      <c r="DL373">
        <v>0.17</v>
      </c>
      <c r="DM373">
        <v>0.02</v>
      </c>
      <c r="DN373">
        <v>-0.4092102000000001</v>
      </c>
      <c r="DO373">
        <v>-0.07853371857410872</v>
      </c>
      <c r="DP373">
        <v>0.03005922674005437</v>
      </c>
      <c r="DQ373">
        <v>1</v>
      </c>
      <c r="DR373">
        <v>-0.0239540625</v>
      </c>
      <c r="DS373">
        <v>0.006638160225140732</v>
      </c>
      <c r="DT373">
        <v>0.0007714399878433513</v>
      </c>
      <c r="DU373">
        <v>1</v>
      </c>
      <c r="DV373">
        <v>2</v>
      </c>
      <c r="DW373">
        <v>2</v>
      </c>
      <c r="DX373" t="s">
        <v>360</v>
      </c>
      <c r="DY373">
        <v>3.13048</v>
      </c>
      <c r="DZ373">
        <v>2.8064</v>
      </c>
      <c r="EA373">
        <v>0.09974189999999999</v>
      </c>
      <c r="EB373">
        <v>0.0994704</v>
      </c>
      <c r="EC373">
        <v>0.105873</v>
      </c>
      <c r="ED373">
        <v>0.10564</v>
      </c>
      <c r="EE373">
        <v>21146.6</v>
      </c>
      <c r="EF373">
        <v>27416.9</v>
      </c>
      <c r="EG373">
        <v>26444.2</v>
      </c>
      <c r="EH373">
        <v>32998.1</v>
      </c>
      <c r="EI373">
        <v>34924.8</v>
      </c>
      <c r="EJ373">
        <v>40305.7</v>
      </c>
      <c r="EK373">
        <v>41091.4</v>
      </c>
      <c r="EL373">
        <v>46057.2</v>
      </c>
      <c r="EM373">
        <v>2.03478</v>
      </c>
      <c r="EN373">
        <v>1.99958</v>
      </c>
      <c r="EO373">
        <v>0.0819042</v>
      </c>
      <c r="EP373">
        <v>0</v>
      </c>
      <c r="EQ373">
        <v>25.0131</v>
      </c>
      <c r="ER373">
        <v>999.9</v>
      </c>
      <c r="ES373">
        <v>67.40000000000001</v>
      </c>
      <c r="ET373">
        <v>27.4</v>
      </c>
      <c r="EU373">
        <v>24.4454</v>
      </c>
      <c r="EV373">
        <v>61.2708</v>
      </c>
      <c r="EW373">
        <v>31.6386</v>
      </c>
      <c r="EX373">
        <v>1</v>
      </c>
      <c r="EY373">
        <v>0.294703</v>
      </c>
      <c r="EZ373">
        <v>0.278731</v>
      </c>
      <c r="FA373">
        <v>20.2879</v>
      </c>
      <c r="FB373">
        <v>5.19168</v>
      </c>
      <c r="FC373">
        <v>11.9441</v>
      </c>
      <c r="FD373">
        <v>4.9558</v>
      </c>
      <c r="FE373">
        <v>3.285</v>
      </c>
      <c r="FF373">
        <v>9999</v>
      </c>
      <c r="FG373">
        <v>9999</v>
      </c>
      <c r="FH373">
        <v>9999</v>
      </c>
      <c r="FI373">
        <v>999.9</v>
      </c>
      <c r="FJ373">
        <v>1.86127</v>
      </c>
      <c r="FK373">
        <v>1.86264</v>
      </c>
      <c r="FL373">
        <v>1.86005</v>
      </c>
      <c r="FM373">
        <v>1.85837</v>
      </c>
      <c r="FN373">
        <v>1.86218</v>
      </c>
      <c r="FO373">
        <v>1.85894</v>
      </c>
      <c r="FP373">
        <v>1.85791</v>
      </c>
      <c r="FQ373">
        <v>1.8608</v>
      </c>
      <c r="FR373">
        <v>0</v>
      </c>
      <c r="FS373">
        <v>0</v>
      </c>
      <c r="FT373">
        <v>0</v>
      </c>
      <c r="FU373">
        <v>4.5</v>
      </c>
      <c r="FV373" t="s">
        <v>361</v>
      </c>
      <c r="FW373" t="s">
        <v>362</v>
      </c>
      <c r="FX373" t="s">
        <v>363</v>
      </c>
      <c r="FY373" t="s">
        <v>364</v>
      </c>
      <c r="FZ373" t="s">
        <v>364</v>
      </c>
      <c r="GA373" t="s">
        <v>363</v>
      </c>
      <c r="GB373">
        <v>0</v>
      </c>
      <c r="GC373">
        <v>100</v>
      </c>
      <c r="GD373">
        <v>100</v>
      </c>
      <c r="GE373">
        <v>-0.361</v>
      </c>
      <c r="GF373">
        <v>0.2974</v>
      </c>
      <c r="GG373">
        <v>-1.589593225013521</v>
      </c>
      <c r="GH373">
        <v>0.00192992804097616</v>
      </c>
      <c r="GI373">
        <v>3.244687122451424E-06</v>
      </c>
      <c r="GJ373">
        <v>-2.087531120305573E-09</v>
      </c>
      <c r="GK373">
        <v>0.05776174702018427</v>
      </c>
      <c r="GL373">
        <v>0.005089068596103195</v>
      </c>
      <c r="GM373">
        <v>0.0003257216593697226</v>
      </c>
      <c r="GN373">
        <v>-1.562898368296355E-06</v>
      </c>
      <c r="GO373">
        <v>0</v>
      </c>
      <c r="GP373">
        <v>1257</v>
      </c>
      <c r="GQ373">
        <v>1</v>
      </c>
      <c r="GR373">
        <v>31</v>
      </c>
      <c r="GS373">
        <v>281.5</v>
      </c>
      <c r="GT373">
        <v>281.4</v>
      </c>
      <c r="GU373">
        <v>1.07788</v>
      </c>
      <c r="GV373">
        <v>2.39502</v>
      </c>
      <c r="GW373">
        <v>1.44775</v>
      </c>
      <c r="GX373">
        <v>2.20215</v>
      </c>
      <c r="GY373">
        <v>1.44653</v>
      </c>
      <c r="GZ373">
        <v>2.34131</v>
      </c>
      <c r="HA373">
        <v>33.2216</v>
      </c>
      <c r="HB373">
        <v>14.6311</v>
      </c>
      <c r="HC373">
        <v>18</v>
      </c>
      <c r="HD373">
        <v>532.099</v>
      </c>
      <c r="HE373">
        <v>522.792</v>
      </c>
      <c r="HF373">
        <v>24.9999</v>
      </c>
      <c r="HG373">
        <v>30.7573</v>
      </c>
      <c r="HH373">
        <v>30.0001</v>
      </c>
      <c r="HI373">
        <v>31.1268</v>
      </c>
      <c r="HJ373">
        <v>31.1359</v>
      </c>
      <c r="HK373">
        <v>21.5538</v>
      </c>
      <c r="HL373">
        <v>20.3331</v>
      </c>
      <c r="HM373">
        <v>100</v>
      </c>
      <c r="HN373">
        <v>25</v>
      </c>
      <c r="HO373">
        <v>420</v>
      </c>
      <c r="HP373">
        <v>21.5</v>
      </c>
      <c r="HQ373">
        <v>103.132</v>
      </c>
      <c r="HR373">
        <v>102.015</v>
      </c>
    </row>
    <row r="374" spans="1:226">
      <c r="A374">
        <v>356</v>
      </c>
      <c r="B374">
        <v>1774683216.6</v>
      </c>
      <c r="C374">
        <v>1470.599999904633</v>
      </c>
      <c r="D374" t="s">
        <v>1074</v>
      </c>
      <c r="E374" t="s">
        <v>1075</v>
      </c>
      <c r="F374">
        <v>5</v>
      </c>
      <c r="I374">
        <v>1774683213.7</v>
      </c>
      <c r="J374">
        <f>(K374)/1000</f>
        <v>0</v>
      </c>
      <c r="K374">
        <f>IF(BF374, AN374, AH374)</f>
        <v>0</v>
      </c>
      <c r="L374">
        <f>IF(BF374, AI374, AG374)</f>
        <v>0</v>
      </c>
      <c r="M374">
        <f>BH374 - IF(AU374&gt;1, L374*BB374*100.0/(AW374), 0)</f>
        <v>0</v>
      </c>
      <c r="N374">
        <f>((T374-J374/2)*M374-L374)/(T374+J374/2)</f>
        <v>0</v>
      </c>
      <c r="O374">
        <f>N374*(BO374+BP374)/1000.0</f>
        <v>0</v>
      </c>
      <c r="P374">
        <f>(BH374 - IF(AU374&gt;1, L374*BB374*100.0/(AW374), 0))*(BO374+BP374)/1000.0</f>
        <v>0</v>
      </c>
      <c r="Q374">
        <f>2.0/((1/S374-1/R374)+SIGN(S374)*SQRT((1/S374-1/R374)*(1/S374-1/R374) + 4*BC374/((BC374+1)*(BC374+1))*(2*1/S374*1/R374-1/R374*1/R374)))</f>
        <v>0</v>
      </c>
      <c r="R374">
        <f>IF(LEFT(BD374,1)&lt;&gt;"0",IF(LEFT(BD374,1)="1",3.0,BE374),$D$5+$E$5*(BV374*BO374/($K$5*1000))+$F$5*(BV374*BO374/($K$5*1000))*MAX(MIN(BB374,$J$5),$I$5)*MAX(MIN(BB374,$J$5),$I$5)+$G$5*MAX(MIN(BB374,$J$5),$I$5)*(BV374*BO374/($K$5*1000))+$H$5*(BV374*BO374/($K$5*1000))*(BV374*BO374/($K$5*1000)))</f>
        <v>0</v>
      </c>
      <c r="S374">
        <f>J374*(1000-(1000*0.61365*exp(17.502*W374/(240.97+W374))/(BO374+BP374)+BJ374)/2)/(1000*0.61365*exp(17.502*W374/(240.97+W374))/(BO374+BP374)-BJ374)</f>
        <v>0</v>
      </c>
      <c r="T374">
        <f>1/((BC374+1)/(Q374/1.6)+1/(R374/1.37)) + BC374/((BC374+1)/(Q374/1.6) + BC374/(R374/1.37))</f>
        <v>0</v>
      </c>
      <c r="U374">
        <f>(AX374*BA374)</f>
        <v>0</v>
      </c>
      <c r="V374">
        <f>(BQ374+(U374+2*0.95*5.67E-8*(((BQ374+$B$9)+273)^4-(BQ374+273)^4)-44100*J374)/(1.84*29.3*R374+8*0.95*5.67E-8*(BQ374+273)^3))</f>
        <v>0</v>
      </c>
      <c r="W374">
        <f>($C$9*BR374+$D$9*BS374+$E$9*V374)</f>
        <v>0</v>
      </c>
      <c r="X374">
        <f>0.61365*exp(17.502*W374/(240.97+W374))</f>
        <v>0</v>
      </c>
      <c r="Y374">
        <f>(Z374/AA374*100)</f>
        <v>0</v>
      </c>
      <c r="Z374">
        <f>BJ374*(BO374+BP374)/1000</f>
        <v>0</v>
      </c>
      <c r="AA374">
        <f>0.61365*exp(17.502*BQ374/(240.97+BQ374))</f>
        <v>0</v>
      </c>
      <c r="AB374">
        <f>(X374-BJ374*(BO374+BP374)/1000)</f>
        <v>0</v>
      </c>
      <c r="AC374">
        <f>(-J374*44100)</f>
        <v>0</v>
      </c>
      <c r="AD374">
        <f>2*29.3*R374*0.92*(BQ374-W374)</f>
        <v>0</v>
      </c>
      <c r="AE374">
        <f>2*0.95*5.67E-8*(((BQ374+$B$9)+273)^4-(W374+273)^4)</f>
        <v>0</v>
      </c>
      <c r="AF374">
        <f>U374+AE374+AC374+AD374</f>
        <v>0</v>
      </c>
      <c r="AG374">
        <f>BN374*AU374*(BI374-BH374*(1000-AU374*BK374)/(1000-AU374*BJ374))/(100*BB374)</f>
        <v>0</v>
      </c>
      <c r="AH374">
        <f>1000*BN374*AU374*(BJ374-BK374)/(100*BB374*(1000-AU374*BJ374))</f>
        <v>0</v>
      </c>
      <c r="AI374">
        <f>(AJ374 - AK374 - BO374*1E3/(8.314*(BQ374+273.15)) * AM374/BN374 * AL374) * BN374/(100*BB374) * (1000 - BK374)/1000</f>
        <v>0</v>
      </c>
      <c r="AJ374">
        <v>429.3195112476049</v>
      </c>
      <c r="AK374">
        <v>428.8090060606058</v>
      </c>
      <c r="AL374">
        <v>5.720797032431367E-06</v>
      </c>
      <c r="AM374">
        <v>61.35787655002243</v>
      </c>
      <c r="AN374">
        <f>(AP374 - AO374 + BO374*1E3/(8.314*(BQ374+273.15)) * AR374/BN374 * AQ374) * BN374/(100*BB374) * 1000/(1000 - AP374)</f>
        <v>0</v>
      </c>
      <c r="AO374">
        <v>21.5317152774999</v>
      </c>
      <c r="AP374">
        <v>21.51107412587413</v>
      </c>
      <c r="AQ374">
        <v>1.03738158032859E-06</v>
      </c>
      <c r="AR374">
        <v>91.88205700752289</v>
      </c>
      <c r="AS374">
        <v>0</v>
      </c>
      <c r="AT374">
        <v>0</v>
      </c>
      <c r="AU374">
        <f>IF(AS374*$H$15&gt;=AW374,1.0,(AW374/(AW374-AS374*$H$15)))</f>
        <v>0</v>
      </c>
      <c r="AV374">
        <f>(AU374-1)*100</f>
        <v>0</v>
      </c>
      <c r="AW374">
        <f>MAX(0,($B$15+$C$15*BV374)/(1+$D$15*BV374)*BO374/(BQ374+273)*$E$15)</f>
        <v>0</v>
      </c>
      <c r="AX374">
        <f>$B$13*BW374+$C$13*BX374+$F$13*CI374*(1-CL374)</f>
        <v>0</v>
      </c>
      <c r="AY374">
        <f>AX374*AZ374</f>
        <v>0</v>
      </c>
      <c r="AZ374">
        <f>($B$13*$D$11+$C$13*$D$11+$F$13*((CV374+CN374)/MAX(CV374+CN374+CW374, 0.1)*$I$11+CW374/MAX(CV374+CN374+CW374, 0.1)*$J$11))/($B$13+$C$13+$F$13)</f>
        <v>0</v>
      </c>
      <c r="BA374">
        <f>($B$13*$K$11+$C$13*$K$11+$F$13*((CV374+CN374)/MAX(CV374+CN374+CW374, 0.1)*$P$11+CW374/MAX(CV374+CN374+CW374, 0.1)*$Q$11))/($B$13+$C$13+$F$13)</f>
        <v>0</v>
      </c>
      <c r="BB374">
        <v>6</v>
      </c>
      <c r="BC374">
        <v>0.5</v>
      </c>
      <c r="BD374" t="s">
        <v>358</v>
      </c>
      <c r="BE374">
        <v>2</v>
      </c>
      <c r="BF374" t="b">
        <v>1</v>
      </c>
      <c r="BG374">
        <v>1774683213.7</v>
      </c>
      <c r="BH374">
        <v>419.5782</v>
      </c>
      <c r="BI374">
        <v>420.042</v>
      </c>
      <c r="BJ374">
        <v>21.50979</v>
      </c>
      <c r="BK374">
        <v>21.53247</v>
      </c>
      <c r="BL374">
        <v>419.9397</v>
      </c>
      <c r="BM374">
        <v>21.21243</v>
      </c>
      <c r="BN374">
        <v>499.9965</v>
      </c>
      <c r="BO374">
        <v>101.0287</v>
      </c>
      <c r="BP374">
        <v>0.10003127</v>
      </c>
      <c r="BQ374">
        <v>26.09965</v>
      </c>
      <c r="BR374">
        <v>26.36174</v>
      </c>
      <c r="BS374">
        <v>999.9</v>
      </c>
      <c r="BT374">
        <v>0</v>
      </c>
      <c r="BU374">
        <v>0</v>
      </c>
      <c r="BV374">
        <v>9991.678000000002</v>
      </c>
      <c r="BW374">
        <v>0</v>
      </c>
      <c r="BX374">
        <v>0.3833920000000001</v>
      </c>
      <c r="BY374">
        <v>-0.4637085</v>
      </c>
      <c r="BZ374">
        <v>428.8016000000001</v>
      </c>
      <c r="CA374">
        <v>429.2854</v>
      </c>
      <c r="CB374">
        <v>-0.02268143</v>
      </c>
      <c r="CC374">
        <v>420.042</v>
      </c>
      <c r="CD374">
        <v>21.53247</v>
      </c>
      <c r="CE374">
        <v>2.173108</v>
      </c>
      <c r="CF374">
        <v>2.1754</v>
      </c>
      <c r="CG374">
        <v>18.76545</v>
      </c>
      <c r="CH374">
        <v>18.78231</v>
      </c>
      <c r="CI374">
        <v>499.9954</v>
      </c>
      <c r="CJ374">
        <v>0</v>
      </c>
      <c r="CK374">
        <v>1</v>
      </c>
      <c r="CL374">
        <v>0</v>
      </c>
      <c r="CM374">
        <v>1.42307</v>
      </c>
      <c r="CN374">
        <v>0</v>
      </c>
      <c r="CO374">
        <v>27.45336</v>
      </c>
      <c r="CP374">
        <v>2557.809</v>
      </c>
      <c r="CQ374">
        <v>37.2185</v>
      </c>
      <c r="CR374">
        <v>42</v>
      </c>
      <c r="CS374">
        <v>39.375</v>
      </c>
      <c r="CT374">
        <v>41.43089999999999</v>
      </c>
      <c r="CU374">
        <v>38.1124</v>
      </c>
      <c r="CV374">
        <v>0</v>
      </c>
      <c r="CW374">
        <v>499.996</v>
      </c>
      <c r="CX374">
        <v>0</v>
      </c>
      <c r="CY374">
        <v>1774683215</v>
      </c>
      <c r="CZ374">
        <v>0</v>
      </c>
      <c r="DA374">
        <v>1774666326.5</v>
      </c>
      <c r="DB374" t="s">
        <v>359</v>
      </c>
      <c r="DC374">
        <v>1774666322</v>
      </c>
      <c r="DD374">
        <v>1774666326.5</v>
      </c>
      <c r="DE374">
        <v>2</v>
      </c>
      <c r="DF374">
        <v>0.343</v>
      </c>
      <c r="DG374">
        <v>-0.026</v>
      </c>
      <c r="DH374">
        <v>-0.36</v>
      </c>
      <c r="DI374">
        <v>0.298</v>
      </c>
      <c r="DJ374">
        <v>420</v>
      </c>
      <c r="DK374">
        <v>22</v>
      </c>
      <c r="DL374">
        <v>0.17</v>
      </c>
      <c r="DM374">
        <v>0.02</v>
      </c>
      <c r="DN374">
        <v>-0.4234373658536586</v>
      </c>
      <c r="DO374">
        <v>-0.2451528710801391</v>
      </c>
      <c r="DP374">
        <v>0.03905433597473047</v>
      </c>
      <c r="DQ374">
        <v>0</v>
      </c>
      <c r="DR374">
        <v>-0.02348555853658537</v>
      </c>
      <c r="DS374">
        <v>0.00597544808362371</v>
      </c>
      <c r="DT374">
        <v>0.0007282696167095318</v>
      </c>
      <c r="DU374">
        <v>1</v>
      </c>
      <c r="DV374">
        <v>1</v>
      </c>
      <c r="DW374">
        <v>2</v>
      </c>
      <c r="DX374" t="s">
        <v>367</v>
      </c>
      <c r="DY374">
        <v>3.1305</v>
      </c>
      <c r="DZ374">
        <v>2.80652</v>
      </c>
      <c r="EA374">
        <v>0.09974520000000001</v>
      </c>
      <c r="EB374">
        <v>0.09946579999999999</v>
      </c>
      <c r="EC374">
        <v>0.10588</v>
      </c>
      <c r="ED374">
        <v>0.105647</v>
      </c>
      <c r="EE374">
        <v>21146.5</v>
      </c>
      <c r="EF374">
        <v>27416.9</v>
      </c>
      <c r="EG374">
        <v>26444.2</v>
      </c>
      <c r="EH374">
        <v>32998</v>
      </c>
      <c r="EI374">
        <v>34924.6</v>
      </c>
      <c r="EJ374">
        <v>40305.4</v>
      </c>
      <c r="EK374">
        <v>41091.5</v>
      </c>
      <c r="EL374">
        <v>46057.2</v>
      </c>
      <c r="EM374">
        <v>2.0347</v>
      </c>
      <c r="EN374">
        <v>1.99965</v>
      </c>
      <c r="EO374">
        <v>0.082992</v>
      </c>
      <c r="EP374">
        <v>0</v>
      </c>
      <c r="EQ374">
        <v>25.0101</v>
      </c>
      <c r="ER374">
        <v>999.9</v>
      </c>
      <c r="ES374">
        <v>67.40000000000001</v>
      </c>
      <c r="ET374">
        <v>27.4</v>
      </c>
      <c r="EU374">
        <v>24.4438</v>
      </c>
      <c r="EV374">
        <v>60.6308</v>
      </c>
      <c r="EW374">
        <v>31.7308</v>
      </c>
      <c r="EX374">
        <v>1</v>
      </c>
      <c r="EY374">
        <v>0.294726</v>
      </c>
      <c r="EZ374">
        <v>0.278785</v>
      </c>
      <c r="FA374">
        <v>20.2879</v>
      </c>
      <c r="FB374">
        <v>5.19183</v>
      </c>
      <c r="FC374">
        <v>11.9441</v>
      </c>
      <c r="FD374">
        <v>4.9557</v>
      </c>
      <c r="FE374">
        <v>3.285</v>
      </c>
      <c r="FF374">
        <v>9999</v>
      </c>
      <c r="FG374">
        <v>9999</v>
      </c>
      <c r="FH374">
        <v>9999</v>
      </c>
      <c r="FI374">
        <v>999.9</v>
      </c>
      <c r="FJ374">
        <v>1.86127</v>
      </c>
      <c r="FK374">
        <v>1.86264</v>
      </c>
      <c r="FL374">
        <v>1.86005</v>
      </c>
      <c r="FM374">
        <v>1.85837</v>
      </c>
      <c r="FN374">
        <v>1.86218</v>
      </c>
      <c r="FO374">
        <v>1.85896</v>
      </c>
      <c r="FP374">
        <v>1.85791</v>
      </c>
      <c r="FQ374">
        <v>1.86081</v>
      </c>
      <c r="FR374">
        <v>0</v>
      </c>
      <c r="FS374">
        <v>0</v>
      </c>
      <c r="FT374">
        <v>0</v>
      </c>
      <c r="FU374">
        <v>4.5</v>
      </c>
      <c r="FV374" t="s">
        <v>361</v>
      </c>
      <c r="FW374" t="s">
        <v>362</v>
      </c>
      <c r="FX374" t="s">
        <v>363</v>
      </c>
      <c r="FY374" t="s">
        <v>364</v>
      </c>
      <c r="FZ374" t="s">
        <v>364</v>
      </c>
      <c r="GA374" t="s">
        <v>363</v>
      </c>
      <c r="GB374">
        <v>0</v>
      </c>
      <c r="GC374">
        <v>100</v>
      </c>
      <c r="GD374">
        <v>100</v>
      </c>
      <c r="GE374">
        <v>-0.362</v>
      </c>
      <c r="GF374">
        <v>0.2973</v>
      </c>
      <c r="GG374">
        <v>-1.589593225013521</v>
      </c>
      <c r="GH374">
        <v>0.00192992804097616</v>
      </c>
      <c r="GI374">
        <v>3.244687122451424E-06</v>
      </c>
      <c r="GJ374">
        <v>-2.087531120305573E-09</v>
      </c>
      <c r="GK374">
        <v>0.05776174702018427</v>
      </c>
      <c r="GL374">
        <v>0.005089068596103195</v>
      </c>
      <c r="GM374">
        <v>0.0003257216593697226</v>
      </c>
      <c r="GN374">
        <v>-1.562898368296355E-06</v>
      </c>
      <c r="GO374">
        <v>0</v>
      </c>
      <c r="GP374">
        <v>1257</v>
      </c>
      <c r="GQ374">
        <v>1</v>
      </c>
      <c r="GR374">
        <v>31</v>
      </c>
      <c r="GS374">
        <v>281.6</v>
      </c>
      <c r="GT374">
        <v>281.5</v>
      </c>
      <c r="GU374">
        <v>1.07788</v>
      </c>
      <c r="GV374">
        <v>2.39136</v>
      </c>
      <c r="GW374">
        <v>1.44775</v>
      </c>
      <c r="GX374">
        <v>2.20215</v>
      </c>
      <c r="GY374">
        <v>1.44653</v>
      </c>
      <c r="GZ374">
        <v>2.36328</v>
      </c>
      <c r="HA374">
        <v>33.2216</v>
      </c>
      <c r="HB374">
        <v>14.6399</v>
      </c>
      <c r="HC374">
        <v>18</v>
      </c>
      <c r="HD374">
        <v>532.052</v>
      </c>
      <c r="HE374">
        <v>522.843</v>
      </c>
      <c r="HF374">
        <v>24.9999</v>
      </c>
      <c r="HG374">
        <v>30.7573</v>
      </c>
      <c r="HH374">
        <v>30.0001</v>
      </c>
      <c r="HI374">
        <v>31.1268</v>
      </c>
      <c r="HJ374">
        <v>31.1359</v>
      </c>
      <c r="HK374">
        <v>21.5552</v>
      </c>
      <c r="HL374">
        <v>20.3331</v>
      </c>
      <c r="HM374">
        <v>100</v>
      </c>
      <c r="HN374">
        <v>25</v>
      </c>
      <c r="HO374">
        <v>420</v>
      </c>
      <c r="HP374">
        <v>21.5</v>
      </c>
      <c r="HQ374">
        <v>103.132</v>
      </c>
      <c r="HR374">
        <v>102.015</v>
      </c>
    </row>
    <row r="375" spans="1:226">
      <c r="A375">
        <v>357</v>
      </c>
      <c r="B375">
        <v>1774683220.6</v>
      </c>
      <c r="C375">
        <v>1474.599999904633</v>
      </c>
      <c r="D375" t="s">
        <v>1076</v>
      </c>
      <c r="E375" t="s">
        <v>1077</v>
      </c>
      <c r="F375">
        <v>5</v>
      </c>
      <c r="I375">
        <v>1774683217.7</v>
      </c>
      <c r="J375">
        <f>(K375)/1000</f>
        <v>0</v>
      </c>
      <c r="K375">
        <f>IF(BF375, AN375, AH375)</f>
        <v>0</v>
      </c>
      <c r="L375">
        <f>IF(BF375, AI375, AG375)</f>
        <v>0</v>
      </c>
      <c r="M375">
        <f>BH375 - IF(AU375&gt;1, L375*BB375*100.0/(AW375), 0)</f>
        <v>0</v>
      </c>
      <c r="N375">
        <f>((T375-J375/2)*M375-L375)/(T375+J375/2)</f>
        <v>0</v>
      </c>
      <c r="O375">
        <f>N375*(BO375+BP375)/1000.0</f>
        <v>0</v>
      </c>
      <c r="P375">
        <f>(BH375 - IF(AU375&gt;1, L375*BB375*100.0/(AW375), 0))*(BO375+BP375)/1000.0</f>
        <v>0</v>
      </c>
      <c r="Q375">
        <f>2.0/((1/S375-1/R375)+SIGN(S375)*SQRT((1/S375-1/R375)*(1/S375-1/R375) + 4*BC375/((BC375+1)*(BC375+1))*(2*1/S375*1/R375-1/R375*1/R375)))</f>
        <v>0</v>
      </c>
      <c r="R375">
        <f>IF(LEFT(BD375,1)&lt;&gt;"0",IF(LEFT(BD375,1)="1",3.0,BE375),$D$5+$E$5*(BV375*BO375/($K$5*1000))+$F$5*(BV375*BO375/($K$5*1000))*MAX(MIN(BB375,$J$5),$I$5)*MAX(MIN(BB375,$J$5),$I$5)+$G$5*MAX(MIN(BB375,$J$5),$I$5)*(BV375*BO375/($K$5*1000))+$H$5*(BV375*BO375/($K$5*1000))*(BV375*BO375/($K$5*1000)))</f>
        <v>0</v>
      </c>
      <c r="S375">
        <f>J375*(1000-(1000*0.61365*exp(17.502*W375/(240.97+W375))/(BO375+BP375)+BJ375)/2)/(1000*0.61365*exp(17.502*W375/(240.97+W375))/(BO375+BP375)-BJ375)</f>
        <v>0</v>
      </c>
      <c r="T375">
        <f>1/((BC375+1)/(Q375/1.6)+1/(R375/1.37)) + BC375/((BC375+1)/(Q375/1.6) + BC375/(R375/1.37))</f>
        <v>0</v>
      </c>
      <c r="U375">
        <f>(AX375*BA375)</f>
        <v>0</v>
      </c>
      <c r="V375">
        <f>(BQ375+(U375+2*0.95*5.67E-8*(((BQ375+$B$9)+273)^4-(BQ375+273)^4)-44100*J375)/(1.84*29.3*R375+8*0.95*5.67E-8*(BQ375+273)^3))</f>
        <v>0</v>
      </c>
      <c r="W375">
        <f>($C$9*BR375+$D$9*BS375+$E$9*V375)</f>
        <v>0</v>
      </c>
      <c r="X375">
        <f>0.61365*exp(17.502*W375/(240.97+W375))</f>
        <v>0</v>
      </c>
      <c r="Y375">
        <f>(Z375/AA375*100)</f>
        <v>0</v>
      </c>
      <c r="Z375">
        <f>BJ375*(BO375+BP375)/1000</f>
        <v>0</v>
      </c>
      <c r="AA375">
        <f>0.61365*exp(17.502*BQ375/(240.97+BQ375))</f>
        <v>0</v>
      </c>
      <c r="AB375">
        <f>(X375-BJ375*(BO375+BP375)/1000)</f>
        <v>0</v>
      </c>
      <c r="AC375">
        <f>(-J375*44100)</f>
        <v>0</v>
      </c>
      <c r="AD375">
        <f>2*29.3*R375*0.92*(BQ375-W375)</f>
        <v>0</v>
      </c>
      <c r="AE375">
        <f>2*0.95*5.67E-8*(((BQ375+$B$9)+273)^4-(W375+273)^4)</f>
        <v>0</v>
      </c>
      <c r="AF375">
        <f>U375+AE375+AC375+AD375</f>
        <v>0</v>
      </c>
      <c r="AG375">
        <f>BN375*AU375*(BI375-BH375*(1000-AU375*BK375)/(1000-AU375*BJ375))/(100*BB375)</f>
        <v>0</v>
      </c>
      <c r="AH375">
        <f>1000*BN375*AU375*(BJ375-BK375)/(100*BB375*(1000-AU375*BJ375))</f>
        <v>0</v>
      </c>
      <c r="AI375">
        <f>(AJ375 - AK375 - BO375*1E3/(8.314*(BQ375+273.15)) * AM375/BN375 * AL375) * BN375/(100*BB375) * (1000 - BK375)/1000</f>
        <v>0</v>
      </c>
      <c r="AJ375">
        <v>429.2035453227004</v>
      </c>
      <c r="AK375">
        <v>428.835206060606</v>
      </c>
      <c r="AL375">
        <v>1.028734150475127E-05</v>
      </c>
      <c r="AM375">
        <v>61.35787655002243</v>
      </c>
      <c r="AN375">
        <f>(AP375 - AO375 + BO375*1E3/(8.314*(BQ375+273.15)) * AR375/BN375 * AQ375) * BN375/(100*BB375) * 1000/(1000 - AP375)</f>
        <v>0</v>
      </c>
      <c r="AO375">
        <v>21.53373845056646</v>
      </c>
      <c r="AP375">
        <v>21.51036993006992</v>
      </c>
      <c r="AQ375">
        <v>-6.162977448186365E-08</v>
      </c>
      <c r="AR375">
        <v>91.88205700752289</v>
      </c>
      <c r="AS375">
        <v>0</v>
      </c>
      <c r="AT375">
        <v>0</v>
      </c>
      <c r="AU375">
        <f>IF(AS375*$H$15&gt;=AW375,1.0,(AW375/(AW375-AS375*$H$15)))</f>
        <v>0</v>
      </c>
      <c r="AV375">
        <f>(AU375-1)*100</f>
        <v>0</v>
      </c>
      <c r="AW375">
        <f>MAX(0,($B$15+$C$15*BV375)/(1+$D$15*BV375)*BO375/(BQ375+273)*$E$15)</f>
        <v>0</v>
      </c>
      <c r="AX375">
        <f>$B$13*BW375+$C$13*BX375+$F$13*CI375*(1-CL375)</f>
        <v>0</v>
      </c>
      <c r="AY375">
        <f>AX375*AZ375</f>
        <v>0</v>
      </c>
      <c r="AZ375">
        <f>($B$13*$D$11+$C$13*$D$11+$F$13*((CV375+CN375)/MAX(CV375+CN375+CW375, 0.1)*$I$11+CW375/MAX(CV375+CN375+CW375, 0.1)*$J$11))/($B$13+$C$13+$F$13)</f>
        <v>0</v>
      </c>
      <c r="BA375">
        <f>($B$13*$K$11+$C$13*$K$11+$F$13*((CV375+CN375)/MAX(CV375+CN375+CW375, 0.1)*$P$11+CW375/MAX(CV375+CN375+CW375, 0.1)*$Q$11))/($B$13+$C$13+$F$13)</f>
        <v>0</v>
      </c>
      <c r="BB375">
        <v>6</v>
      </c>
      <c r="BC375">
        <v>0.5</v>
      </c>
      <c r="BD375" t="s">
        <v>358</v>
      </c>
      <c r="BE375">
        <v>2</v>
      </c>
      <c r="BF375" t="b">
        <v>1</v>
      </c>
      <c r="BG375">
        <v>1774683217.7</v>
      </c>
      <c r="BH375">
        <v>419.5944</v>
      </c>
      <c r="BI375">
        <v>419.9832</v>
      </c>
      <c r="BJ375">
        <v>21.51057</v>
      </c>
      <c r="BK375">
        <v>21.53404</v>
      </c>
      <c r="BL375">
        <v>419.9557</v>
      </c>
      <c r="BM375">
        <v>21.21321</v>
      </c>
      <c r="BN375">
        <v>499.9960000000001</v>
      </c>
      <c r="BO375">
        <v>101.0296</v>
      </c>
      <c r="BP375">
        <v>0.09979862999999999</v>
      </c>
      <c r="BQ375">
        <v>26.09814</v>
      </c>
      <c r="BR375">
        <v>26.36807</v>
      </c>
      <c r="BS375">
        <v>999.9</v>
      </c>
      <c r="BT375">
        <v>0</v>
      </c>
      <c r="BU375">
        <v>0</v>
      </c>
      <c r="BV375">
        <v>10032.482</v>
      </c>
      <c r="BW375">
        <v>0</v>
      </c>
      <c r="BX375">
        <v>0.3833920000000001</v>
      </c>
      <c r="BY375">
        <v>-0.3889068000000001</v>
      </c>
      <c r="BZ375">
        <v>428.8184</v>
      </c>
      <c r="CA375">
        <v>429.2261</v>
      </c>
      <c r="CB375">
        <v>-0.02346286</v>
      </c>
      <c r="CC375">
        <v>419.9832</v>
      </c>
      <c r="CD375">
        <v>21.53404</v>
      </c>
      <c r="CE375">
        <v>2.173203</v>
      </c>
      <c r="CF375">
        <v>2.175575</v>
      </c>
      <c r="CG375">
        <v>18.76614</v>
      </c>
      <c r="CH375">
        <v>18.78357</v>
      </c>
      <c r="CI375">
        <v>499.9936000000001</v>
      </c>
      <c r="CJ375">
        <v>0</v>
      </c>
      <c r="CK375">
        <v>1</v>
      </c>
      <c r="CL375">
        <v>0</v>
      </c>
      <c r="CM375">
        <v>1.75349</v>
      </c>
      <c r="CN375">
        <v>0</v>
      </c>
      <c r="CO375">
        <v>27.13223</v>
      </c>
      <c r="CP375">
        <v>2557.803</v>
      </c>
      <c r="CQ375">
        <v>37.25</v>
      </c>
      <c r="CR375">
        <v>41.9873</v>
      </c>
      <c r="CS375">
        <v>39.3874</v>
      </c>
      <c r="CT375">
        <v>41.456</v>
      </c>
      <c r="CU375">
        <v>38.125</v>
      </c>
      <c r="CV375">
        <v>0</v>
      </c>
      <c r="CW375">
        <v>499.9920000000001</v>
      </c>
      <c r="CX375">
        <v>0</v>
      </c>
      <c r="CY375">
        <v>1774683219.2</v>
      </c>
      <c r="CZ375">
        <v>0</v>
      </c>
      <c r="DA375">
        <v>1774666326.5</v>
      </c>
      <c r="DB375" t="s">
        <v>359</v>
      </c>
      <c r="DC375">
        <v>1774666322</v>
      </c>
      <c r="DD375">
        <v>1774666326.5</v>
      </c>
      <c r="DE375">
        <v>2</v>
      </c>
      <c r="DF375">
        <v>0.343</v>
      </c>
      <c r="DG375">
        <v>-0.026</v>
      </c>
      <c r="DH375">
        <v>-0.36</v>
      </c>
      <c r="DI375">
        <v>0.298</v>
      </c>
      <c r="DJ375">
        <v>420</v>
      </c>
      <c r="DK375">
        <v>22</v>
      </c>
      <c r="DL375">
        <v>0.17</v>
      </c>
      <c r="DM375">
        <v>0.02</v>
      </c>
      <c r="DN375">
        <v>-0.4198325609756097</v>
      </c>
      <c r="DO375">
        <v>0.004838655052265193</v>
      </c>
      <c r="DP375">
        <v>0.04475989228449341</v>
      </c>
      <c r="DQ375">
        <v>1</v>
      </c>
      <c r="DR375">
        <v>-0.02326593658536586</v>
      </c>
      <c r="DS375">
        <v>0.00127280487804874</v>
      </c>
      <c r="DT375">
        <v>0.0005547526329666785</v>
      </c>
      <c r="DU375">
        <v>1</v>
      </c>
      <c r="DV375">
        <v>2</v>
      </c>
      <c r="DW375">
        <v>2</v>
      </c>
      <c r="DX375" t="s">
        <v>360</v>
      </c>
      <c r="DY375">
        <v>3.13045</v>
      </c>
      <c r="DZ375">
        <v>2.80659</v>
      </c>
      <c r="EA375">
        <v>0.0997518</v>
      </c>
      <c r="EB375">
        <v>0.0994563</v>
      </c>
      <c r="EC375">
        <v>0.105883</v>
      </c>
      <c r="ED375">
        <v>0.10565</v>
      </c>
      <c r="EE375">
        <v>21146.6</v>
      </c>
      <c r="EF375">
        <v>27417</v>
      </c>
      <c r="EG375">
        <v>26444.5</v>
      </c>
      <c r="EH375">
        <v>32997.7</v>
      </c>
      <c r="EI375">
        <v>34924.7</v>
      </c>
      <c r="EJ375">
        <v>40304.9</v>
      </c>
      <c r="EK375">
        <v>41091.7</v>
      </c>
      <c r="EL375">
        <v>46056.8</v>
      </c>
      <c r="EM375">
        <v>2.03465</v>
      </c>
      <c r="EN375">
        <v>1.99977</v>
      </c>
      <c r="EO375">
        <v>0.08291750000000001</v>
      </c>
      <c r="EP375">
        <v>0</v>
      </c>
      <c r="EQ375">
        <v>25.007</v>
      </c>
      <c r="ER375">
        <v>999.9</v>
      </c>
      <c r="ES375">
        <v>67.40000000000001</v>
      </c>
      <c r="ET375">
        <v>27.4</v>
      </c>
      <c r="EU375">
        <v>24.4449</v>
      </c>
      <c r="EV375">
        <v>60.2608</v>
      </c>
      <c r="EW375">
        <v>31.7989</v>
      </c>
      <c r="EX375">
        <v>1</v>
      </c>
      <c r="EY375">
        <v>0.29469</v>
      </c>
      <c r="EZ375">
        <v>0.278249</v>
      </c>
      <c r="FA375">
        <v>20.286</v>
      </c>
      <c r="FB375">
        <v>5.19138</v>
      </c>
      <c r="FC375">
        <v>11.9441</v>
      </c>
      <c r="FD375">
        <v>4.9557</v>
      </c>
      <c r="FE375">
        <v>3.285</v>
      </c>
      <c r="FF375">
        <v>9999</v>
      </c>
      <c r="FG375">
        <v>9999</v>
      </c>
      <c r="FH375">
        <v>9999</v>
      </c>
      <c r="FI375">
        <v>999.9</v>
      </c>
      <c r="FJ375">
        <v>1.86127</v>
      </c>
      <c r="FK375">
        <v>1.86264</v>
      </c>
      <c r="FL375">
        <v>1.86005</v>
      </c>
      <c r="FM375">
        <v>1.85837</v>
      </c>
      <c r="FN375">
        <v>1.86218</v>
      </c>
      <c r="FO375">
        <v>1.85897</v>
      </c>
      <c r="FP375">
        <v>1.85791</v>
      </c>
      <c r="FQ375">
        <v>1.86081</v>
      </c>
      <c r="FR375">
        <v>0</v>
      </c>
      <c r="FS375">
        <v>0</v>
      </c>
      <c r="FT375">
        <v>0</v>
      </c>
      <c r="FU375">
        <v>4.5</v>
      </c>
      <c r="FV375" t="s">
        <v>361</v>
      </c>
      <c r="FW375" t="s">
        <v>362</v>
      </c>
      <c r="FX375" t="s">
        <v>363</v>
      </c>
      <c r="FY375" t="s">
        <v>364</v>
      </c>
      <c r="FZ375" t="s">
        <v>364</v>
      </c>
      <c r="GA375" t="s">
        <v>363</v>
      </c>
      <c r="GB375">
        <v>0</v>
      </c>
      <c r="GC375">
        <v>100</v>
      </c>
      <c r="GD375">
        <v>100</v>
      </c>
      <c r="GE375">
        <v>-0.361</v>
      </c>
      <c r="GF375">
        <v>0.2974</v>
      </c>
      <c r="GG375">
        <v>-1.589593225013521</v>
      </c>
      <c r="GH375">
        <v>0.00192992804097616</v>
      </c>
      <c r="GI375">
        <v>3.244687122451424E-06</v>
      </c>
      <c r="GJ375">
        <v>-2.087531120305573E-09</v>
      </c>
      <c r="GK375">
        <v>0.05776174702018427</v>
      </c>
      <c r="GL375">
        <v>0.005089068596103195</v>
      </c>
      <c r="GM375">
        <v>0.0003257216593697226</v>
      </c>
      <c r="GN375">
        <v>-1.562898368296355E-06</v>
      </c>
      <c r="GO375">
        <v>0</v>
      </c>
      <c r="GP375">
        <v>1257</v>
      </c>
      <c r="GQ375">
        <v>1</v>
      </c>
      <c r="GR375">
        <v>31</v>
      </c>
      <c r="GS375">
        <v>281.6</v>
      </c>
      <c r="GT375">
        <v>281.6</v>
      </c>
      <c r="GU375">
        <v>1.07788</v>
      </c>
      <c r="GV375">
        <v>2.3877</v>
      </c>
      <c r="GW375">
        <v>1.44775</v>
      </c>
      <c r="GX375">
        <v>2.20337</v>
      </c>
      <c r="GY375">
        <v>1.44653</v>
      </c>
      <c r="GZ375">
        <v>2.39746</v>
      </c>
      <c r="HA375">
        <v>33.2216</v>
      </c>
      <c r="HB375">
        <v>14.6399</v>
      </c>
      <c r="HC375">
        <v>18</v>
      </c>
      <c r="HD375">
        <v>532.02</v>
      </c>
      <c r="HE375">
        <v>522.928</v>
      </c>
      <c r="HF375">
        <v>24.9998</v>
      </c>
      <c r="HG375">
        <v>30.7573</v>
      </c>
      <c r="HH375">
        <v>30</v>
      </c>
      <c r="HI375">
        <v>31.1268</v>
      </c>
      <c r="HJ375">
        <v>31.1359</v>
      </c>
      <c r="HK375">
        <v>21.5558</v>
      </c>
      <c r="HL375">
        <v>20.3331</v>
      </c>
      <c r="HM375">
        <v>100</v>
      </c>
      <c r="HN375">
        <v>25</v>
      </c>
      <c r="HO375">
        <v>420</v>
      </c>
      <c r="HP375">
        <v>21.5</v>
      </c>
      <c r="HQ375">
        <v>103.133</v>
      </c>
      <c r="HR375">
        <v>102.014</v>
      </c>
    </row>
    <row r="376" spans="1:226">
      <c r="A376">
        <v>358</v>
      </c>
      <c r="B376">
        <v>1774683224.6</v>
      </c>
      <c r="C376">
        <v>1478.599999904633</v>
      </c>
      <c r="D376" t="s">
        <v>1078</v>
      </c>
      <c r="E376" t="s">
        <v>1079</v>
      </c>
      <c r="F376">
        <v>5</v>
      </c>
      <c r="I376">
        <v>1774683221.7</v>
      </c>
      <c r="J376">
        <f>(K376)/1000</f>
        <v>0</v>
      </c>
      <c r="K376">
        <f>IF(BF376, AN376, AH376)</f>
        <v>0</v>
      </c>
      <c r="L376">
        <f>IF(BF376, AI376, AG376)</f>
        <v>0</v>
      </c>
      <c r="M376">
        <f>BH376 - IF(AU376&gt;1, L376*BB376*100.0/(AW376), 0)</f>
        <v>0</v>
      </c>
      <c r="N376">
        <f>((T376-J376/2)*M376-L376)/(T376+J376/2)</f>
        <v>0</v>
      </c>
      <c r="O376">
        <f>N376*(BO376+BP376)/1000.0</f>
        <v>0</v>
      </c>
      <c r="P376">
        <f>(BH376 - IF(AU376&gt;1, L376*BB376*100.0/(AW376), 0))*(BO376+BP376)/1000.0</f>
        <v>0</v>
      </c>
      <c r="Q376">
        <f>2.0/((1/S376-1/R376)+SIGN(S376)*SQRT((1/S376-1/R376)*(1/S376-1/R376) + 4*BC376/((BC376+1)*(BC376+1))*(2*1/S376*1/R376-1/R376*1/R376)))</f>
        <v>0</v>
      </c>
      <c r="R376">
        <f>IF(LEFT(BD376,1)&lt;&gt;"0",IF(LEFT(BD376,1)="1",3.0,BE376),$D$5+$E$5*(BV376*BO376/($K$5*1000))+$F$5*(BV376*BO376/($K$5*1000))*MAX(MIN(BB376,$J$5),$I$5)*MAX(MIN(BB376,$J$5),$I$5)+$G$5*MAX(MIN(BB376,$J$5),$I$5)*(BV376*BO376/($K$5*1000))+$H$5*(BV376*BO376/($K$5*1000))*(BV376*BO376/($K$5*1000)))</f>
        <v>0</v>
      </c>
      <c r="S376">
        <f>J376*(1000-(1000*0.61365*exp(17.502*W376/(240.97+W376))/(BO376+BP376)+BJ376)/2)/(1000*0.61365*exp(17.502*W376/(240.97+W376))/(BO376+BP376)-BJ376)</f>
        <v>0</v>
      </c>
      <c r="T376">
        <f>1/((BC376+1)/(Q376/1.6)+1/(R376/1.37)) + BC376/((BC376+1)/(Q376/1.6) + BC376/(R376/1.37))</f>
        <v>0</v>
      </c>
      <c r="U376">
        <f>(AX376*BA376)</f>
        <v>0</v>
      </c>
      <c r="V376">
        <f>(BQ376+(U376+2*0.95*5.67E-8*(((BQ376+$B$9)+273)^4-(BQ376+273)^4)-44100*J376)/(1.84*29.3*R376+8*0.95*5.67E-8*(BQ376+273)^3))</f>
        <v>0</v>
      </c>
      <c r="W376">
        <f>($C$9*BR376+$D$9*BS376+$E$9*V376)</f>
        <v>0</v>
      </c>
      <c r="X376">
        <f>0.61365*exp(17.502*W376/(240.97+W376))</f>
        <v>0</v>
      </c>
      <c r="Y376">
        <f>(Z376/AA376*100)</f>
        <v>0</v>
      </c>
      <c r="Z376">
        <f>BJ376*(BO376+BP376)/1000</f>
        <v>0</v>
      </c>
      <c r="AA376">
        <f>0.61365*exp(17.502*BQ376/(240.97+BQ376))</f>
        <v>0</v>
      </c>
      <c r="AB376">
        <f>(X376-BJ376*(BO376+BP376)/1000)</f>
        <v>0</v>
      </c>
      <c r="AC376">
        <f>(-J376*44100)</f>
        <v>0</v>
      </c>
      <c r="AD376">
        <f>2*29.3*R376*0.92*(BQ376-W376)</f>
        <v>0</v>
      </c>
      <c r="AE376">
        <f>2*0.95*5.67E-8*(((BQ376+$B$9)+273)^4-(W376+273)^4)</f>
        <v>0</v>
      </c>
      <c r="AF376">
        <f>U376+AE376+AC376+AD376</f>
        <v>0</v>
      </c>
      <c r="AG376">
        <f>BN376*AU376*(BI376-BH376*(1000-AU376*BK376)/(1000-AU376*BJ376))/(100*BB376)</f>
        <v>0</v>
      </c>
      <c r="AH376">
        <f>1000*BN376*AU376*(BJ376-BK376)/(100*BB376*(1000-AU376*BJ376))</f>
        <v>0</v>
      </c>
      <c r="AI376">
        <f>(AJ376 - AK376 - BO376*1E3/(8.314*(BQ376+273.15)) * AM376/BN376 * AL376) * BN376/(100*BB376) * (1000 - BK376)/1000</f>
        <v>0</v>
      </c>
      <c r="AJ376">
        <v>429.217752380461</v>
      </c>
      <c r="AK376">
        <v>428.8283999999998</v>
      </c>
      <c r="AL376">
        <v>-2.134489652302113E-06</v>
      </c>
      <c r="AM376">
        <v>61.35787655002243</v>
      </c>
      <c r="AN376">
        <f>(AP376 - AO376 + BO376*1E3/(8.314*(BQ376+273.15)) * AR376/BN376 * AQ376) * BN376/(100*BB376) * 1000/(1000 - AP376)</f>
        <v>0</v>
      </c>
      <c r="AO376">
        <v>21.53411679920321</v>
      </c>
      <c r="AP376">
        <v>21.51175314685316</v>
      </c>
      <c r="AQ376">
        <v>3.993145873042581E-07</v>
      </c>
      <c r="AR376">
        <v>91.88205700752289</v>
      </c>
      <c r="AS376">
        <v>0</v>
      </c>
      <c r="AT376">
        <v>0</v>
      </c>
      <c r="AU376">
        <f>IF(AS376*$H$15&gt;=AW376,1.0,(AW376/(AW376-AS376*$H$15)))</f>
        <v>0</v>
      </c>
      <c r="AV376">
        <f>(AU376-1)*100</f>
        <v>0</v>
      </c>
      <c r="AW376">
        <f>MAX(0,($B$15+$C$15*BV376)/(1+$D$15*BV376)*BO376/(BQ376+273)*$E$15)</f>
        <v>0</v>
      </c>
      <c r="AX376">
        <f>$B$13*BW376+$C$13*BX376+$F$13*CI376*(1-CL376)</f>
        <v>0</v>
      </c>
      <c r="AY376">
        <f>AX376*AZ376</f>
        <v>0</v>
      </c>
      <c r="AZ376">
        <f>($B$13*$D$11+$C$13*$D$11+$F$13*((CV376+CN376)/MAX(CV376+CN376+CW376, 0.1)*$I$11+CW376/MAX(CV376+CN376+CW376, 0.1)*$J$11))/($B$13+$C$13+$F$13)</f>
        <v>0</v>
      </c>
      <c r="BA376">
        <f>($B$13*$K$11+$C$13*$K$11+$F$13*((CV376+CN376)/MAX(CV376+CN376+CW376, 0.1)*$P$11+CW376/MAX(CV376+CN376+CW376, 0.1)*$Q$11))/($B$13+$C$13+$F$13)</f>
        <v>0</v>
      </c>
      <c r="BB376">
        <v>6</v>
      </c>
      <c r="BC376">
        <v>0.5</v>
      </c>
      <c r="BD376" t="s">
        <v>358</v>
      </c>
      <c r="BE376">
        <v>2</v>
      </c>
      <c r="BF376" t="b">
        <v>1</v>
      </c>
      <c r="BG376">
        <v>1774683221.7</v>
      </c>
      <c r="BH376">
        <v>419.6057000000001</v>
      </c>
      <c r="BI376">
        <v>419.9845999999999</v>
      </c>
      <c r="BJ376">
        <v>21.51115</v>
      </c>
      <c r="BK376">
        <v>21.53419</v>
      </c>
      <c r="BL376">
        <v>419.9671</v>
      </c>
      <c r="BM376">
        <v>21.21377</v>
      </c>
      <c r="BN376">
        <v>500.0108</v>
      </c>
      <c r="BO376">
        <v>101.03</v>
      </c>
      <c r="BP376">
        <v>0.10009879</v>
      </c>
      <c r="BQ376">
        <v>26.09759</v>
      </c>
      <c r="BR376">
        <v>26.3635</v>
      </c>
      <c r="BS376">
        <v>999.9</v>
      </c>
      <c r="BT376">
        <v>0</v>
      </c>
      <c r="BU376">
        <v>0</v>
      </c>
      <c r="BV376">
        <v>10003.43</v>
      </c>
      <c r="BW376">
        <v>0</v>
      </c>
      <c r="BX376">
        <v>0.3833920000000001</v>
      </c>
      <c r="BY376">
        <v>-0.378891</v>
      </c>
      <c r="BZ376">
        <v>428.8303</v>
      </c>
      <c r="CA376">
        <v>429.2275000000001</v>
      </c>
      <c r="CB376">
        <v>-0.02302781</v>
      </c>
      <c r="CC376">
        <v>419.9845999999999</v>
      </c>
      <c r="CD376">
        <v>21.53419</v>
      </c>
      <c r="CE376">
        <v>2.173265</v>
      </c>
      <c r="CF376">
        <v>2.175593</v>
      </c>
      <c r="CG376">
        <v>18.7666</v>
      </c>
      <c r="CH376">
        <v>18.7837</v>
      </c>
      <c r="CI376">
        <v>499.9952</v>
      </c>
      <c r="CJ376">
        <v>0</v>
      </c>
      <c r="CK376">
        <v>1</v>
      </c>
      <c r="CL376">
        <v>0</v>
      </c>
      <c r="CM376">
        <v>1.796</v>
      </c>
      <c r="CN376">
        <v>0</v>
      </c>
      <c r="CO376">
        <v>27.18265</v>
      </c>
      <c r="CP376">
        <v>2557.809</v>
      </c>
      <c r="CQ376">
        <v>37.25</v>
      </c>
      <c r="CR376">
        <v>41.7872</v>
      </c>
      <c r="CS376">
        <v>39.3309</v>
      </c>
      <c r="CT376">
        <v>41.2435</v>
      </c>
      <c r="CU376">
        <v>38.0935</v>
      </c>
      <c r="CV376">
        <v>0</v>
      </c>
      <c r="CW376">
        <v>499.9930000000001</v>
      </c>
      <c r="CX376">
        <v>0</v>
      </c>
      <c r="CY376">
        <v>1774683222.8</v>
      </c>
      <c r="CZ376">
        <v>0</v>
      </c>
      <c r="DA376">
        <v>1774666326.5</v>
      </c>
      <c r="DB376" t="s">
        <v>359</v>
      </c>
      <c r="DC376">
        <v>1774666322</v>
      </c>
      <c r="DD376">
        <v>1774666326.5</v>
      </c>
      <c r="DE376">
        <v>2</v>
      </c>
      <c r="DF376">
        <v>0.343</v>
      </c>
      <c r="DG376">
        <v>-0.026</v>
      </c>
      <c r="DH376">
        <v>-0.36</v>
      </c>
      <c r="DI376">
        <v>0.298</v>
      </c>
      <c r="DJ376">
        <v>420</v>
      </c>
      <c r="DK376">
        <v>22</v>
      </c>
      <c r="DL376">
        <v>0.17</v>
      </c>
      <c r="DM376">
        <v>0.02</v>
      </c>
      <c r="DN376">
        <v>-0.4095779024390244</v>
      </c>
      <c r="DO376">
        <v>0.07958519163762992</v>
      </c>
      <c r="DP376">
        <v>0.04921750004939741</v>
      </c>
      <c r="DQ376">
        <v>1</v>
      </c>
      <c r="DR376">
        <v>-0.02315754146341463</v>
      </c>
      <c r="DS376">
        <v>0.001239581184669012</v>
      </c>
      <c r="DT376">
        <v>0.0005564867556882149</v>
      </c>
      <c r="DU376">
        <v>1</v>
      </c>
      <c r="DV376">
        <v>2</v>
      </c>
      <c r="DW376">
        <v>2</v>
      </c>
      <c r="DX376" t="s">
        <v>360</v>
      </c>
      <c r="DY376">
        <v>3.13046</v>
      </c>
      <c r="DZ376">
        <v>2.80655</v>
      </c>
      <c r="EA376">
        <v>0.0997499</v>
      </c>
      <c r="EB376">
        <v>0.099471</v>
      </c>
      <c r="EC376">
        <v>0.105883</v>
      </c>
      <c r="ED376">
        <v>0.105651</v>
      </c>
      <c r="EE376">
        <v>21146.7</v>
      </c>
      <c r="EF376">
        <v>27416.8</v>
      </c>
      <c r="EG376">
        <v>26444.6</v>
      </c>
      <c r="EH376">
        <v>32998</v>
      </c>
      <c r="EI376">
        <v>34924.7</v>
      </c>
      <c r="EJ376">
        <v>40305.4</v>
      </c>
      <c r="EK376">
        <v>41091.8</v>
      </c>
      <c r="EL376">
        <v>46057.4</v>
      </c>
      <c r="EM376">
        <v>2.0349</v>
      </c>
      <c r="EN376">
        <v>1.99968</v>
      </c>
      <c r="EO376">
        <v>0.0829324</v>
      </c>
      <c r="EP376">
        <v>0</v>
      </c>
      <c r="EQ376">
        <v>25.0047</v>
      </c>
      <c r="ER376">
        <v>999.9</v>
      </c>
      <c r="ES376">
        <v>67.40000000000001</v>
      </c>
      <c r="ET376">
        <v>27.4</v>
      </c>
      <c r="EU376">
        <v>24.4464</v>
      </c>
      <c r="EV376">
        <v>60.9708</v>
      </c>
      <c r="EW376">
        <v>31.8229</v>
      </c>
      <c r="EX376">
        <v>1</v>
      </c>
      <c r="EY376">
        <v>0.29468</v>
      </c>
      <c r="EZ376">
        <v>0.277111</v>
      </c>
      <c r="FA376">
        <v>20.2861</v>
      </c>
      <c r="FB376">
        <v>5.19168</v>
      </c>
      <c r="FC376">
        <v>11.9441</v>
      </c>
      <c r="FD376">
        <v>4.95565</v>
      </c>
      <c r="FE376">
        <v>3.285</v>
      </c>
      <c r="FF376">
        <v>9999</v>
      </c>
      <c r="FG376">
        <v>9999</v>
      </c>
      <c r="FH376">
        <v>9999</v>
      </c>
      <c r="FI376">
        <v>999.9</v>
      </c>
      <c r="FJ376">
        <v>1.86127</v>
      </c>
      <c r="FK376">
        <v>1.86264</v>
      </c>
      <c r="FL376">
        <v>1.86005</v>
      </c>
      <c r="FM376">
        <v>1.85837</v>
      </c>
      <c r="FN376">
        <v>1.86218</v>
      </c>
      <c r="FO376">
        <v>1.85893</v>
      </c>
      <c r="FP376">
        <v>1.85791</v>
      </c>
      <c r="FQ376">
        <v>1.86081</v>
      </c>
      <c r="FR376">
        <v>0</v>
      </c>
      <c r="FS376">
        <v>0</v>
      </c>
      <c r="FT376">
        <v>0</v>
      </c>
      <c r="FU376">
        <v>4.5</v>
      </c>
      <c r="FV376" t="s">
        <v>361</v>
      </c>
      <c r="FW376" t="s">
        <v>362</v>
      </c>
      <c r="FX376" t="s">
        <v>363</v>
      </c>
      <c r="FY376" t="s">
        <v>364</v>
      </c>
      <c r="FZ376" t="s">
        <v>364</v>
      </c>
      <c r="GA376" t="s">
        <v>363</v>
      </c>
      <c r="GB376">
        <v>0</v>
      </c>
      <c r="GC376">
        <v>100</v>
      </c>
      <c r="GD376">
        <v>100</v>
      </c>
      <c r="GE376">
        <v>-0.361</v>
      </c>
      <c r="GF376">
        <v>0.2974</v>
      </c>
      <c r="GG376">
        <v>-1.589593225013521</v>
      </c>
      <c r="GH376">
        <v>0.00192992804097616</v>
      </c>
      <c r="GI376">
        <v>3.244687122451424E-06</v>
      </c>
      <c r="GJ376">
        <v>-2.087531120305573E-09</v>
      </c>
      <c r="GK376">
        <v>0.05776174702018427</v>
      </c>
      <c r="GL376">
        <v>0.005089068596103195</v>
      </c>
      <c r="GM376">
        <v>0.0003257216593697226</v>
      </c>
      <c r="GN376">
        <v>-1.562898368296355E-06</v>
      </c>
      <c r="GO376">
        <v>0</v>
      </c>
      <c r="GP376">
        <v>1257</v>
      </c>
      <c r="GQ376">
        <v>1</v>
      </c>
      <c r="GR376">
        <v>31</v>
      </c>
      <c r="GS376">
        <v>281.7</v>
      </c>
      <c r="GT376">
        <v>281.6</v>
      </c>
      <c r="GU376">
        <v>1.07788</v>
      </c>
      <c r="GV376">
        <v>2.38159</v>
      </c>
      <c r="GW376">
        <v>1.44775</v>
      </c>
      <c r="GX376">
        <v>2.20215</v>
      </c>
      <c r="GY376">
        <v>1.44653</v>
      </c>
      <c r="GZ376">
        <v>2.38647</v>
      </c>
      <c r="HA376">
        <v>33.2216</v>
      </c>
      <c r="HB376">
        <v>14.6311</v>
      </c>
      <c r="HC376">
        <v>18</v>
      </c>
      <c r="HD376">
        <v>532.178</v>
      </c>
      <c r="HE376">
        <v>522.86</v>
      </c>
      <c r="HF376">
        <v>24.9997</v>
      </c>
      <c r="HG376">
        <v>30.7573</v>
      </c>
      <c r="HH376">
        <v>30</v>
      </c>
      <c r="HI376">
        <v>31.1268</v>
      </c>
      <c r="HJ376">
        <v>31.1359</v>
      </c>
      <c r="HK376">
        <v>21.5544</v>
      </c>
      <c r="HL376">
        <v>20.3331</v>
      </c>
      <c r="HM376">
        <v>100</v>
      </c>
      <c r="HN376">
        <v>25</v>
      </c>
      <c r="HO376">
        <v>420</v>
      </c>
      <c r="HP376">
        <v>21.5</v>
      </c>
      <c r="HQ376">
        <v>103.133</v>
      </c>
      <c r="HR376">
        <v>102.015</v>
      </c>
    </row>
    <row r="377" spans="1:226">
      <c r="A377">
        <v>359</v>
      </c>
      <c r="B377">
        <v>1774683228.6</v>
      </c>
      <c r="C377">
        <v>1482.599999904633</v>
      </c>
      <c r="D377" t="s">
        <v>1080</v>
      </c>
      <c r="E377" t="s">
        <v>1081</v>
      </c>
      <c r="F377">
        <v>5</v>
      </c>
      <c r="I377">
        <v>1774683225.7</v>
      </c>
      <c r="J377">
        <f>(K377)/1000</f>
        <v>0</v>
      </c>
      <c r="K377">
        <f>IF(BF377, AN377, AH377)</f>
        <v>0</v>
      </c>
      <c r="L377">
        <f>IF(BF377, AI377, AG377)</f>
        <v>0</v>
      </c>
      <c r="M377">
        <f>BH377 - IF(AU377&gt;1, L377*BB377*100.0/(AW377), 0)</f>
        <v>0</v>
      </c>
      <c r="N377">
        <f>((T377-J377/2)*M377-L377)/(T377+J377/2)</f>
        <v>0</v>
      </c>
      <c r="O377">
        <f>N377*(BO377+BP377)/1000.0</f>
        <v>0</v>
      </c>
      <c r="P377">
        <f>(BH377 - IF(AU377&gt;1, L377*BB377*100.0/(AW377), 0))*(BO377+BP377)/1000.0</f>
        <v>0</v>
      </c>
      <c r="Q377">
        <f>2.0/((1/S377-1/R377)+SIGN(S377)*SQRT((1/S377-1/R377)*(1/S377-1/R377) + 4*BC377/((BC377+1)*(BC377+1))*(2*1/S377*1/R377-1/R377*1/R377)))</f>
        <v>0</v>
      </c>
      <c r="R377">
        <f>IF(LEFT(BD377,1)&lt;&gt;"0",IF(LEFT(BD377,1)="1",3.0,BE377),$D$5+$E$5*(BV377*BO377/($K$5*1000))+$F$5*(BV377*BO377/($K$5*1000))*MAX(MIN(BB377,$J$5),$I$5)*MAX(MIN(BB377,$J$5),$I$5)+$G$5*MAX(MIN(BB377,$J$5),$I$5)*(BV377*BO377/($K$5*1000))+$H$5*(BV377*BO377/($K$5*1000))*(BV377*BO377/($K$5*1000)))</f>
        <v>0</v>
      </c>
      <c r="S377">
        <f>J377*(1000-(1000*0.61365*exp(17.502*W377/(240.97+W377))/(BO377+BP377)+BJ377)/2)/(1000*0.61365*exp(17.502*W377/(240.97+W377))/(BO377+BP377)-BJ377)</f>
        <v>0</v>
      </c>
      <c r="T377">
        <f>1/((BC377+1)/(Q377/1.6)+1/(R377/1.37)) + BC377/((BC377+1)/(Q377/1.6) + BC377/(R377/1.37))</f>
        <v>0</v>
      </c>
      <c r="U377">
        <f>(AX377*BA377)</f>
        <v>0</v>
      </c>
      <c r="V377">
        <f>(BQ377+(U377+2*0.95*5.67E-8*(((BQ377+$B$9)+273)^4-(BQ377+273)^4)-44100*J377)/(1.84*29.3*R377+8*0.95*5.67E-8*(BQ377+273)^3))</f>
        <v>0</v>
      </c>
      <c r="W377">
        <f>($C$9*BR377+$D$9*BS377+$E$9*V377)</f>
        <v>0</v>
      </c>
      <c r="X377">
        <f>0.61365*exp(17.502*W377/(240.97+W377))</f>
        <v>0</v>
      </c>
      <c r="Y377">
        <f>(Z377/AA377*100)</f>
        <v>0</v>
      </c>
      <c r="Z377">
        <f>BJ377*(BO377+BP377)/1000</f>
        <v>0</v>
      </c>
      <c r="AA377">
        <f>0.61365*exp(17.502*BQ377/(240.97+BQ377))</f>
        <v>0</v>
      </c>
      <c r="AB377">
        <f>(X377-BJ377*(BO377+BP377)/1000)</f>
        <v>0</v>
      </c>
      <c r="AC377">
        <f>(-J377*44100)</f>
        <v>0</v>
      </c>
      <c r="AD377">
        <f>2*29.3*R377*0.92*(BQ377-W377)</f>
        <v>0</v>
      </c>
      <c r="AE377">
        <f>2*0.95*5.67E-8*(((BQ377+$B$9)+273)^4-(W377+273)^4)</f>
        <v>0</v>
      </c>
      <c r="AF377">
        <f>U377+AE377+AC377+AD377</f>
        <v>0</v>
      </c>
      <c r="AG377">
        <f>BN377*AU377*(BI377-BH377*(1000-AU377*BK377)/(1000-AU377*BJ377))/(100*BB377)</f>
        <v>0</v>
      </c>
      <c r="AH377">
        <f>1000*BN377*AU377*(BJ377-BK377)/(100*BB377*(1000-AU377*BJ377))</f>
        <v>0</v>
      </c>
      <c r="AI377">
        <f>(AJ377 - AK377 - BO377*1E3/(8.314*(BQ377+273.15)) * AM377/BN377 * AL377) * BN377/(100*BB377) * (1000 - BK377)/1000</f>
        <v>0</v>
      </c>
      <c r="AJ377">
        <v>429.269785510913</v>
      </c>
      <c r="AK377">
        <v>428.8443878787878</v>
      </c>
      <c r="AL377">
        <v>3.610041056782971E-06</v>
      </c>
      <c r="AM377">
        <v>61.35787655002243</v>
      </c>
      <c r="AN377">
        <f>(AP377 - AO377 + BO377*1E3/(8.314*(BQ377+273.15)) * AR377/BN377 * AQ377) * BN377/(100*BB377) * 1000/(1000 - AP377)</f>
        <v>0</v>
      </c>
      <c r="AO377">
        <v>21.53452459736024</v>
      </c>
      <c r="AP377">
        <v>21.51317062937062</v>
      </c>
      <c r="AQ377">
        <v>7.676173651612399E-07</v>
      </c>
      <c r="AR377">
        <v>91.88205700752289</v>
      </c>
      <c r="AS377">
        <v>0</v>
      </c>
      <c r="AT377">
        <v>0</v>
      </c>
      <c r="AU377">
        <f>IF(AS377*$H$15&gt;=AW377,1.0,(AW377/(AW377-AS377*$H$15)))</f>
        <v>0</v>
      </c>
      <c r="AV377">
        <f>(AU377-1)*100</f>
        <v>0</v>
      </c>
      <c r="AW377">
        <f>MAX(0,($B$15+$C$15*BV377)/(1+$D$15*BV377)*BO377/(BQ377+273)*$E$15)</f>
        <v>0</v>
      </c>
      <c r="AX377">
        <f>$B$13*BW377+$C$13*BX377+$F$13*CI377*(1-CL377)</f>
        <v>0</v>
      </c>
      <c r="AY377">
        <f>AX377*AZ377</f>
        <v>0</v>
      </c>
      <c r="AZ377">
        <f>($B$13*$D$11+$C$13*$D$11+$F$13*((CV377+CN377)/MAX(CV377+CN377+CW377, 0.1)*$I$11+CW377/MAX(CV377+CN377+CW377, 0.1)*$J$11))/($B$13+$C$13+$F$13)</f>
        <v>0</v>
      </c>
      <c r="BA377">
        <f>($B$13*$K$11+$C$13*$K$11+$F$13*((CV377+CN377)/MAX(CV377+CN377+CW377, 0.1)*$P$11+CW377/MAX(CV377+CN377+CW377, 0.1)*$Q$11))/($B$13+$C$13+$F$13)</f>
        <v>0</v>
      </c>
      <c r="BB377">
        <v>6</v>
      </c>
      <c r="BC377">
        <v>0.5</v>
      </c>
      <c r="BD377" t="s">
        <v>358</v>
      </c>
      <c r="BE377">
        <v>2</v>
      </c>
      <c r="BF377" t="b">
        <v>1</v>
      </c>
      <c r="BG377">
        <v>1774683225.7</v>
      </c>
      <c r="BH377">
        <v>419.6102</v>
      </c>
      <c r="BI377">
        <v>420.0223</v>
      </c>
      <c r="BJ377">
        <v>21.5125</v>
      </c>
      <c r="BK377">
        <v>21.53455</v>
      </c>
      <c r="BL377">
        <v>419.9716</v>
      </c>
      <c r="BM377">
        <v>21.2151</v>
      </c>
      <c r="BN377">
        <v>500.0654</v>
      </c>
      <c r="BO377">
        <v>101.0288</v>
      </c>
      <c r="BP377">
        <v>0.10016301</v>
      </c>
      <c r="BQ377">
        <v>26.09807</v>
      </c>
      <c r="BR377">
        <v>26.36185</v>
      </c>
      <c r="BS377">
        <v>999.9</v>
      </c>
      <c r="BT377">
        <v>0</v>
      </c>
      <c r="BU377">
        <v>0</v>
      </c>
      <c r="BV377">
        <v>9975.877</v>
      </c>
      <c r="BW377">
        <v>0</v>
      </c>
      <c r="BX377">
        <v>0.3833920000000001</v>
      </c>
      <c r="BY377">
        <v>-0.4121033</v>
      </c>
      <c r="BZ377">
        <v>428.8354</v>
      </c>
      <c r="CA377">
        <v>429.2663000000001</v>
      </c>
      <c r="CB377">
        <v>-0.02203503</v>
      </c>
      <c r="CC377">
        <v>420.0223</v>
      </c>
      <c r="CD377">
        <v>21.53455</v>
      </c>
      <c r="CE377">
        <v>2.173378</v>
      </c>
      <c r="CF377">
        <v>2.175605</v>
      </c>
      <c r="CG377">
        <v>18.76743</v>
      </c>
      <c r="CH377">
        <v>18.78381</v>
      </c>
      <c r="CI377">
        <v>499.9984000000001</v>
      </c>
      <c r="CJ377">
        <v>0</v>
      </c>
      <c r="CK377">
        <v>1</v>
      </c>
      <c r="CL377">
        <v>0</v>
      </c>
      <c r="CM377">
        <v>1.60236</v>
      </c>
      <c r="CN377">
        <v>0</v>
      </c>
      <c r="CO377">
        <v>27.43015</v>
      </c>
      <c r="CP377">
        <v>2557.824</v>
      </c>
      <c r="CQ377">
        <v>37.2311</v>
      </c>
      <c r="CR377">
        <v>41.5997</v>
      </c>
      <c r="CS377">
        <v>39.2497</v>
      </c>
      <c r="CT377">
        <v>41.02480000000001</v>
      </c>
      <c r="CU377">
        <v>38.0186</v>
      </c>
      <c r="CV377">
        <v>0</v>
      </c>
      <c r="CW377">
        <v>499.9979999999999</v>
      </c>
      <c r="CX377">
        <v>0</v>
      </c>
      <c r="CY377">
        <v>1774683227</v>
      </c>
      <c r="CZ377">
        <v>0</v>
      </c>
      <c r="DA377">
        <v>1774666326.5</v>
      </c>
      <c r="DB377" t="s">
        <v>359</v>
      </c>
      <c r="DC377">
        <v>1774666322</v>
      </c>
      <c r="DD377">
        <v>1774666326.5</v>
      </c>
      <c r="DE377">
        <v>2</v>
      </c>
      <c r="DF377">
        <v>0.343</v>
      </c>
      <c r="DG377">
        <v>-0.026</v>
      </c>
      <c r="DH377">
        <v>-0.36</v>
      </c>
      <c r="DI377">
        <v>0.298</v>
      </c>
      <c r="DJ377">
        <v>420</v>
      </c>
      <c r="DK377">
        <v>22</v>
      </c>
      <c r="DL377">
        <v>0.17</v>
      </c>
      <c r="DM377">
        <v>0.02</v>
      </c>
      <c r="DN377">
        <v>-0.4172511951219512</v>
      </c>
      <c r="DO377">
        <v>0.2169776236933804</v>
      </c>
      <c r="DP377">
        <v>0.04549723243001925</v>
      </c>
      <c r="DQ377">
        <v>0</v>
      </c>
      <c r="DR377">
        <v>-0.02286064878048781</v>
      </c>
      <c r="DS377">
        <v>0.003470696864111472</v>
      </c>
      <c r="DT377">
        <v>0.0007397010513885607</v>
      </c>
      <c r="DU377">
        <v>1</v>
      </c>
      <c r="DV377">
        <v>1</v>
      </c>
      <c r="DW377">
        <v>2</v>
      </c>
      <c r="DX377" t="s">
        <v>367</v>
      </c>
      <c r="DY377">
        <v>3.13051</v>
      </c>
      <c r="DZ377">
        <v>2.80632</v>
      </c>
      <c r="EA377">
        <v>0.0997519</v>
      </c>
      <c r="EB377">
        <v>0.0994678</v>
      </c>
      <c r="EC377">
        <v>0.105887</v>
      </c>
      <c r="ED377">
        <v>0.105653</v>
      </c>
      <c r="EE377">
        <v>21146.7</v>
      </c>
      <c r="EF377">
        <v>27416.7</v>
      </c>
      <c r="EG377">
        <v>26444.6</v>
      </c>
      <c r="EH377">
        <v>32997.8</v>
      </c>
      <c r="EI377">
        <v>34924.6</v>
      </c>
      <c r="EJ377">
        <v>40304.8</v>
      </c>
      <c r="EK377">
        <v>41091.8</v>
      </c>
      <c r="EL377">
        <v>46056.9</v>
      </c>
      <c r="EM377">
        <v>2.03468</v>
      </c>
      <c r="EN377">
        <v>1.99975</v>
      </c>
      <c r="EO377">
        <v>0.08247790000000001</v>
      </c>
      <c r="EP377">
        <v>0</v>
      </c>
      <c r="EQ377">
        <v>25.0017</v>
      </c>
      <c r="ER377">
        <v>999.9</v>
      </c>
      <c r="ES377">
        <v>67.40000000000001</v>
      </c>
      <c r="ET377">
        <v>27.4</v>
      </c>
      <c r="EU377">
        <v>24.444</v>
      </c>
      <c r="EV377">
        <v>61.1108</v>
      </c>
      <c r="EW377">
        <v>31.7428</v>
      </c>
      <c r="EX377">
        <v>1</v>
      </c>
      <c r="EY377">
        <v>0.294726</v>
      </c>
      <c r="EZ377">
        <v>0.27601</v>
      </c>
      <c r="FA377">
        <v>20.2861</v>
      </c>
      <c r="FB377">
        <v>5.19228</v>
      </c>
      <c r="FC377">
        <v>11.9441</v>
      </c>
      <c r="FD377">
        <v>4.9558</v>
      </c>
      <c r="FE377">
        <v>3.28503</v>
      </c>
      <c r="FF377">
        <v>9999</v>
      </c>
      <c r="FG377">
        <v>9999</v>
      </c>
      <c r="FH377">
        <v>9999</v>
      </c>
      <c r="FI377">
        <v>999.9</v>
      </c>
      <c r="FJ377">
        <v>1.86127</v>
      </c>
      <c r="FK377">
        <v>1.86264</v>
      </c>
      <c r="FL377">
        <v>1.86005</v>
      </c>
      <c r="FM377">
        <v>1.85837</v>
      </c>
      <c r="FN377">
        <v>1.86217</v>
      </c>
      <c r="FO377">
        <v>1.85892</v>
      </c>
      <c r="FP377">
        <v>1.85791</v>
      </c>
      <c r="FQ377">
        <v>1.86081</v>
      </c>
      <c r="FR377">
        <v>0</v>
      </c>
      <c r="FS377">
        <v>0</v>
      </c>
      <c r="FT377">
        <v>0</v>
      </c>
      <c r="FU377">
        <v>4.5</v>
      </c>
      <c r="FV377" t="s">
        <v>361</v>
      </c>
      <c r="FW377" t="s">
        <v>362</v>
      </c>
      <c r="FX377" t="s">
        <v>363</v>
      </c>
      <c r="FY377" t="s">
        <v>364</v>
      </c>
      <c r="FZ377" t="s">
        <v>364</v>
      </c>
      <c r="GA377" t="s">
        <v>363</v>
      </c>
      <c r="GB377">
        <v>0</v>
      </c>
      <c r="GC377">
        <v>100</v>
      </c>
      <c r="GD377">
        <v>100</v>
      </c>
      <c r="GE377">
        <v>-0.361</v>
      </c>
      <c r="GF377">
        <v>0.2974</v>
      </c>
      <c r="GG377">
        <v>-1.589593225013521</v>
      </c>
      <c r="GH377">
        <v>0.00192992804097616</v>
      </c>
      <c r="GI377">
        <v>3.244687122451424E-06</v>
      </c>
      <c r="GJ377">
        <v>-2.087531120305573E-09</v>
      </c>
      <c r="GK377">
        <v>0.05776174702018427</v>
      </c>
      <c r="GL377">
        <v>0.005089068596103195</v>
      </c>
      <c r="GM377">
        <v>0.0003257216593697226</v>
      </c>
      <c r="GN377">
        <v>-1.562898368296355E-06</v>
      </c>
      <c r="GO377">
        <v>0</v>
      </c>
      <c r="GP377">
        <v>1257</v>
      </c>
      <c r="GQ377">
        <v>1</v>
      </c>
      <c r="GR377">
        <v>31</v>
      </c>
      <c r="GS377">
        <v>281.8</v>
      </c>
      <c r="GT377">
        <v>281.7</v>
      </c>
      <c r="GU377">
        <v>1.07788</v>
      </c>
      <c r="GV377">
        <v>2.38281</v>
      </c>
      <c r="GW377">
        <v>1.44775</v>
      </c>
      <c r="GX377">
        <v>2.20215</v>
      </c>
      <c r="GY377">
        <v>1.44653</v>
      </c>
      <c r="GZ377">
        <v>2.38403</v>
      </c>
      <c r="HA377">
        <v>33.2216</v>
      </c>
      <c r="HB377">
        <v>14.6311</v>
      </c>
      <c r="HC377">
        <v>18</v>
      </c>
      <c r="HD377">
        <v>532.0359999999999</v>
      </c>
      <c r="HE377">
        <v>522.9109999999999</v>
      </c>
      <c r="HF377">
        <v>24.9997</v>
      </c>
      <c r="HG377">
        <v>30.7573</v>
      </c>
      <c r="HH377">
        <v>30.0001</v>
      </c>
      <c r="HI377">
        <v>31.1268</v>
      </c>
      <c r="HJ377">
        <v>31.1359</v>
      </c>
      <c r="HK377">
        <v>21.5538</v>
      </c>
      <c r="HL377">
        <v>20.3331</v>
      </c>
      <c r="HM377">
        <v>100</v>
      </c>
      <c r="HN377">
        <v>25</v>
      </c>
      <c r="HO377">
        <v>420</v>
      </c>
      <c r="HP377">
        <v>21.5</v>
      </c>
      <c r="HQ377">
        <v>103.133</v>
      </c>
      <c r="HR377">
        <v>102.014</v>
      </c>
    </row>
    <row r="378" spans="1:226">
      <c r="A378">
        <v>360</v>
      </c>
      <c r="B378">
        <v>1774683232.6</v>
      </c>
      <c r="C378">
        <v>1486.599999904633</v>
      </c>
      <c r="D378" t="s">
        <v>1082</v>
      </c>
      <c r="E378" t="s">
        <v>1083</v>
      </c>
      <c r="F378">
        <v>5</v>
      </c>
      <c r="I378">
        <v>1774683229.7</v>
      </c>
      <c r="J378">
        <f>(K378)/1000</f>
        <v>0</v>
      </c>
      <c r="K378">
        <f>IF(BF378, AN378, AH378)</f>
        <v>0</v>
      </c>
      <c r="L378">
        <f>IF(BF378, AI378, AG378)</f>
        <v>0</v>
      </c>
      <c r="M378">
        <f>BH378 - IF(AU378&gt;1, L378*BB378*100.0/(AW378), 0)</f>
        <v>0</v>
      </c>
      <c r="N378">
        <f>((T378-J378/2)*M378-L378)/(T378+J378/2)</f>
        <v>0</v>
      </c>
      <c r="O378">
        <f>N378*(BO378+BP378)/1000.0</f>
        <v>0</v>
      </c>
      <c r="P378">
        <f>(BH378 - IF(AU378&gt;1, L378*BB378*100.0/(AW378), 0))*(BO378+BP378)/1000.0</f>
        <v>0</v>
      </c>
      <c r="Q378">
        <f>2.0/((1/S378-1/R378)+SIGN(S378)*SQRT((1/S378-1/R378)*(1/S378-1/R378) + 4*BC378/((BC378+1)*(BC378+1))*(2*1/S378*1/R378-1/R378*1/R378)))</f>
        <v>0</v>
      </c>
      <c r="R378">
        <f>IF(LEFT(BD378,1)&lt;&gt;"0",IF(LEFT(BD378,1)="1",3.0,BE378),$D$5+$E$5*(BV378*BO378/($K$5*1000))+$F$5*(BV378*BO378/($K$5*1000))*MAX(MIN(BB378,$J$5),$I$5)*MAX(MIN(BB378,$J$5),$I$5)+$G$5*MAX(MIN(BB378,$J$5),$I$5)*(BV378*BO378/($K$5*1000))+$H$5*(BV378*BO378/($K$5*1000))*(BV378*BO378/($K$5*1000)))</f>
        <v>0</v>
      </c>
      <c r="S378">
        <f>J378*(1000-(1000*0.61365*exp(17.502*W378/(240.97+W378))/(BO378+BP378)+BJ378)/2)/(1000*0.61365*exp(17.502*W378/(240.97+W378))/(BO378+BP378)-BJ378)</f>
        <v>0</v>
      </c>
      <c r="T378">
        <f>1/((BC378+1)/(Q378/1.6)+1/(R378/1.37)) + BC378/((BC378+1)/(Q378/1.6) + BC378/(R378/1.37))</f>
        <v>0</v>
      </c>
      <c r="U378">
        <f>(AX378*BA378)</f>
        <v>0</v>
      </c>
      <c r="V378">
        <f>(BQ378+(U378+2*0.95*5.67E-8*(((BQ378+$B$9)+273)^4-(BQ378+273)^4)-44100*J378)/(1.84*29.3*R378+8*0.95*5.67E-8*(BQ378+273)^3))</f>
        <v>0</v>
      </c>
      <c r="W378">
        <f>($C$9*BR378+$D$9*BS378+$E$9*V378)</f>
        <v>0</v>
      </c>
      <c r="X378">
        <f>0.61365*exp(17.502*W378/(240.97+W378))</f>
        <v>0</v>
      </c>
      <c r="Y378">
        <f>(Z378/AA378*100)</f>
        <v>0</v>
      </c>
      <c r="Z378">
        <f>BJ378*(BO378+BP378)/1000</f>
        <v>0</v>
      </c>
      <c r="AA378">
        <f>0.61365*exp(17.502*BQ378/(240.97+BQ378))</f>
        <v>0</v>
      </c>
      <c r="AB378">
        <f>(X378-BJ378*(BO378+BP378)/1000)</f>
        <v>0</v>
      </c>
      <c r="AC378">
        <f>(-J378*44100)</f>
        <v>0</v>
      </c>
      <c r="AD378">
        <f>2*29.3*R378*0.92*(BQ378-W378)</f>
        <v>0</v>
      </c>
      <c r="AE378">
        <f>2*0.95*5.67E-8*(((BQ378+$B$9)+273)^4-(W378+273)^4)</f>
        <v>0</v>
      </c>
      <c r="AF378">
        <f>U378+AE378+AC378+AD378</f>
        <v>0</v>
      </c>
      <c r="AG378">
        <f>BN378*AU378*(BI378-BH378*(1000-AU378*BK378)/(1000-AU378*BJ378))/(100*BB378)</f>
        <v>0</v>
      </c>
      <c r="AH378">
        <f>1000*BN378*AU378*(BJ378-BK378)/(100*BB378*(1000-AU378*BJ378))</f>
        <v>0</v>
      </c>
      <c r="AI378">
        <f>(AJ378 - AK378 - BO378*1E3/(8.314*(BQ378+273.15)) * AM378/BN378 * AL378) * BN378/(100*BB378) * (1000 - BK378)/1000</f>
        <v>0</v>
      </c>
      <c r="AJ378">
        <v>429.2681022082526</v>
      </c>
      <c r="AK378">
        <v>428.871206060606</v>
      </c>
      <c r="AL378">
        <v>6.468378784320118E-06</v>
      </c>
      <c r="AM378">
        <v>61.35787655002243</v>
      </c>
      <c r="AN378">
        <f>(AP378 - AO378 + BO378*1E3/(8.314*(BQ378+273.15)) * AR378/BN378 * AQ378) * BN378/(100*BB378) * 1000/(1000 - AP378)</f>
        <v>0</v>
      </c>
      <c r="AO378">
        <v>21.53566780004892</v>
      </c>
      <c r="AP378">
        <v>21.51166433566434</v>
      </c>
      <c r="AQ378">
        <v>-2.39704545489188E-07</v>
      </c>
      <c r="AR378">
        <v>91.88205700752289</v>
      </c>
      <c r="AS378">
        <v>0</v>
      </c>
      <c r="AT378">
        <v>0</v>
      </c>
      <c r="AU378">
        <f>IF(AS378*$H$15&gt;=AW378,1.0,(AW378/(AW378-AS378*$H$15)))</f>
        <v>0</v>
      </c>
      <c r="AV378">
        <f>(AU378-1)*100</f>
        <v>0</v>
      </c>
      <c r="AW378">
        <f>MAX(0,($B$15+$C$15*BV378)/(1+$D$15*BV378)*BO378/(BQ378+273)*$E$15)</f>
        <v>0</v>
      </c>
      <c r="AX378">
        <f>$B$13*BW378+$C$13*BX378+$F$13*CI378*(1-CL378)</f>
        <v>0</v>
      </c>
      <c r="AY378">
        <f>AX378*AZ378</f>
        <v>0</v>
      </c>
      <c r="AZ378">
        <f>($B$13*$D$11+$C$13*$D$11+$F$13*((CV378+CN378)/MAX(CV378+CN378+CW378, 0.1)*$I$11+CW378/MAX(CV378+CN378+CW378, 0.1)*$J$11))/($B$13+$C$13+$F$13)</f>
        <v>0</v>
      </c>
      <c r="BA378">
        <f>($B$13*$K$11+$C$13*$K$11+$F$13*((CV378+CN378)/MAX(CV378+CN378+CW378, 0.1)*$P$11+CW378/MAX(CV378+CN378+CW378, 0.1)*$Q$11))/($B$13+$C$13+$F$13)</f>
        <v>0</v>
      </c>
      <c r="BB378">
        <v>6</v>
      </c>
      <c r="BC378">
        <v>0.5</v>
      </c>
      <c r="BD378" t="s">
        <v>358</v>
      </c>
      <c r="BE378">
        <v>2</v>
      </c>
      <c r="BF378" t="b">
        <v>1</v>
      </c>
      <c r="BG378">
        <v>1774683229.7</v>
      </c>
      <c r="BH378">
        <v>419.6376</v>
      </c>
      <c r="BI378">
        <v>420.0128000000001</v>
      </c>
      <c r="BJ378">
        <v>21.51247</v>
      </c>
      <c r="BK378">
        <v>21.53617</v>
      </c>
      <c r="BL378">
        <v>419.9989</v>
      </c>
      <c r="BM378">
        <v>21.21506</v>
      </c>
      <c r="BN378">
        <v>500.0069</v>
      </c>
      <c r="BO378">
        <v>101.0284</v>
      </c>
      <c r="BP378">
        <v>0.09990763999999999</v>
      </c>
      <c r="BQ378">
        <v>26.0987</v>
      </c>
      <c r="BR378">
        <v>26.35437</v>
      </c>
      <c r="BS378">
        <v>999.9</v>
      </c>
      <c r="BT378">
        <v>0</v>
      </c>
      <c r="BU378">
        <v>0</v>
      </c>
      <c r="BV378">
        <v>9996.434999999999</v>
      </c>
      <c r="BW378">
        <v>0</v>
      </c>
      <c r="BX378">
        <v>0.3833920000000001</v>
      </c>
      <c r="BY378">
        <v>-0.3752319</v>
      </c>
      <c r="BZ378">
        <v>428.8636</v>
      </c>
      <c r="CA378">
        <v>429.2575</v>
      </c>
      <c r="CB378">
        <v>-0.02370397</v>
      </c>
      <c r="CC378">
        <v>420.0128000000001</v>
      </c>
      <c r="CD378">
        <v>21.53617</v>
      </c>
      <c r="CE378">
        <v>2.173373</v>
      </c>
      <c r="CF378">
        <v>2.175767</v>
      </c>
      <c r="CG378">
        <v>18.76738</v>
      </c>
      <c r="CH378">
        <v>18.785</v>
      </c>
      <c r="CI378">
        <v>500.0046</v>
      </c>
      <c r="CJ378">
        <v>0</v>
      </c>
      <c r="CK378">
        <v>1</v>
      </c>
      <c r="CL378">
        <v>0</v>
      </c>
      <c r="CM378">
        <v>1.93616</v>
      </c>
      <c r="CN378">
        <v>0</v>
      </c>
      <c r="CO378">
        <v>27.32811999999999</v>
      </c>
      <c r="CP378">
        <v>2557.856</v>
      </c>
      <c r="CQ378">
        <v>37.187</v>
      </c>
      <c r="CR378">
        <v>41.4434</v>
      </c>
      <c r="CS378">
        <v>39.1808</v>
      </c>
      <c r="CT378">
        <v>40.8373</v>
      </c>
      <c r="CU378">
        <v>37.9497</v>
      </c>
      <c r="CV378">
        <v>0</v>
      </c>
      <c r="CW378">
        <v>500.006</v>
      </c>
      <c r="CX378">
        <v>0</v>
      </c>
      <c r="CY378">
        <v>1774683231.2</v>
      </c>
      <c r="CZ378">
        <v>0</v>
      </c>
      <c r="DA378">
        <v>1774666326.5</v>
      </c>
      <c r="DB378" t="s">
        <v>359</v>
      </c>
      <c r="DC378">
        <v>1774666322</v>
      </c>
      <c r="DD378">
        <v>1774666326.5</v>
      </c>
      <c r="DE378">
        <v>2</v>
      </c>
      <c r="DF378">
        <v>0.343</v>
      </c>
      <c r="DG378">
        <v>-0.026</v>
      </c>
      <c r="DH378">
        <v>-0.36</v>
      </c>
      <c r="DI378">
        <v>0.298</v>
      </c>
      <c r="DJ378">
        <v>420</v>
      </c>
      <c r="DK378">
        <v>22</v>
      </c>
      <c r="DL378">
        <v>0.17</v>
      </c>
      <c r="DM378">
        <v>0.02</v>
      </c>
      <c r="DN378">
        <v>-0.4048617804878049</v>
      </c>
      <c r="DO378">
        <v>0.2354453519163762</v>
      </c>
      <c r="DP378">
        <v>0.04568215699838379</v>
      </c>
      <c r="DQ378">
        <v>0</v>
      </c>
      <c r="DR378">
        <v>-0.02295867073170732</v>
      </c>
      <c r="DS378">
        <v>-0.001385981184668976</v>
      </c>
      <c r="DT378">
        <v>0.0009547538204584218</v>
      </c>
      <c r="DU378">
        <v>1</v>
      </c>
      <c r="DV378">
        <v>1</v>
      </c>
      <c r="DW378">
        <v>2</v>
      </c>
      <c r="DX378" t="s">
        <v>367</v>
      </c>
      <c r="DY378">
        <v>3.13039</v>
      </c>
      <c r="DZ378">
        <v>2.80641</v>
      </c>
      <c r="EA378">
        <v>0.0997572</v>
      </c>
      <c r="EB378">
        <v>0.09946140000000001</v>
      </c>
      <c r="EC378">
        <v>0.105886</v>
      </c>
      <c r="ED378">
        <v>0.105658</v>
      </c>
      <c r="EE378">
        <v>21146.6</v>
      </c>
      <c r="EF378">
        <v>27417.1</v>
      </c>
      <c r="EG378">
        <v>26444.6</v>
      </c>
      <c r="EH378">
        <v>32998</v>
      </c>
      <c r="EI378">
        <v>34924.5</v>
      </c>
      <c r="EJ378">
        <v>40305</v>
      </c>
      <c r="EK378">
        <v>41091.6</v>
      </c>
      <c r="EL378">
        <v>46057.3</v>
      </c>
      <c r="EM378">
        <v>2.03465</v>
      </c>
      <c r="EN378">
        <v>1.99982</v>
      </c>
      <c r="EO378">
        <v>0.082843</v>
      </c>
      <c r="EP378">
        <v>0</v>
      </c>
      <c r="EQ378">
        <v>24.9996</v>
      </c>
      <c r="ER378">
        <v>999.9</v>
      </c>
      <c r="ES378">
        <v>67.40000000000001</v>
      </c>
      <c r="ET378">
        <v>27.4</v>
      </c>
      <c r="EU378">
        <v>24.4451</v>
      </c>
      <c r="EV378">
        <v>61.1008</v>
      </c>
      <c r="EW378">
        <v>31.6346</v>
      </c>
      <c r="EX378">
        <v>1</v>
      </c>
      <c r="EY378">
        <v>0.294756</v>
      </c>
      <c r="EZ378">
        <v>0.275019</v>
      </c>
      <c r="FA378">
        <v>20.2859</v>
      </c>
      <c r="FB378">
        <v>5.19198</v>
      </c>
      <c r="FC378">
        <v>11.9441</v>
      </c>
      <c r="FD378">
        <v>4.95575</v>
      </c>
      <c r="FE378">
        <v>3.285</v>
      </c>
      <c r="FF378">
        <v>9999</v>
      </c>
      <c r="FG378">
        <v>9999</v>
      </c>
      <c r="FH378">
        <v>9999</v>
      </c>
      <c r="FI378">
        <v>999.9</v>
      </c>
      <c r="FJ378">
        <v>1.86127</v>
      </c>
      <c r="FK378">
        <v>1.86264</v>
      </c>
      <c r="FL378">
        <v>1.86005</v>
      </c>
      <c r="FM378">
        <v>1.85837</v>
      </c>
      <c r="FN378">
        <v>1.86218</v>
      </c>
      <c r="FO378">
        <v>1.85895</v>
      </c>
      <c r="FP378">
        <v>1.85791</v>
      </c>
      <c r="FQ378">
        <v>1.86081</v>
      </c>
      <c r="FR378">
        <v>0</v>
      </c>
      <c r="FS378">
        <v>0</v>
      </c>
      <c r="FT378">
        <v>0</v>
      </c>
      <c r="FU378">
        <v>4.5</v>
      </c>
      <c r="FV378" t="s">
        <v>361</v>
      </c>
      <c r="FW378" t="s">
        <v>362</v>
      </c>
      <c r="FX378" t="s">
        <v>363</v>
      </c>
      <c r="FY378" t="s">
        <v>364</v>
      </c>
      <c r="FZ378" t="s">
        <v>364</v>
      </c>
      <c r="GA378" t="s">
        <v>363</v>
      </c>
      <c r="GB378">
        <v>0</v>
      </c>
      <c r="GC378">
        <v>100</v>
      </c>
      <c r="GD378">
        <v>100</v>
      </c>
      <c r="GE378">
        <v>-0.361</v>
      </c>
      <c r="GF378">
        <v>0.2974</v>
      </c>
      <c r="GG378">
        <v>-1.589593225013521</v>
      </c>
      <c r="GH378">
        <v>0.00192992804097616</v>
      </c>
      <c r="GI378">
        <v>3.244687122451424E-06</v>
      </c>
      <c r="GJ378">
        <v>-2.087531120305573E-09</v>
      </c>
      <c r="GK378">
        <v>0.05776174702018427</v>
      </c>
      <c r="GL378">
        <v>0.005089068596103195</v>
      </c>
      <c r="GM378">
        <v>0.0003257216593697226</v>
      </c>
      <c r="GN378">
        <v>-1.562898368296355E-06</v>
      </c>
      <c r="GO378">
        <v>0</v>
      </c>
      <c r="GP378">
        <v>1257</v>
      </c>
      <c r="GQ378">
        <v>1</v>
      </c>
      <c r="GR378">
        <v>31</v>
      </c>
      <c r="GS378">
        <v>281.8</v>
      </c>
      <c r="GT378">
        <v>281.8</v>
      </c>
      <c r="GU378">
        <v>1.07788</v>
      </c>
      <c r="GV378">
        <v>2.3938</v>
      </c>
      <c r="GW378">
        <v>1.44775</v>
      </c>
      <c r="GX378">
        <v>2.20215</v>
      </c>
      <c r="GY378">
        <v>1.44653</v>
      </c>
      <c r="GZ378">
        <v>2.33643</v>
      </c>
      <c r="HA378">
        <v>33.2216</v>
      </c>
      <c r="HB378">
        <v>14.6311</v>
      </c>
      <c r="HC378">
        <v>18</v>
      </c>
      <c r="HD378">
        <v>532.02</v>
      </c>
      <c r="HE378">
        <v>522.962</v>
      </c>
      <c r="HF378">
        <v>24.9997</v>
      </c>
      <c r="HG378">
        <v>30.7573</v>
      </c>
      <c r="HH378">
        <v>30.0001</v>
      </c>
      <c r="HI378">
        <v>31.1268</v>
      </c>
      <c r="HJ378">
        <v>31.1359</v>
      </c>
      <c r="HK378">
        <v>21.5561</v>
      </c>
      <c r="HL378">
        <v>20.3331</v>
      </c>
      <c r="HM378">
        <v>100</v>
      </c>
      <c r="HN378">
        <v>25</v>
      </c>
      <c r="HO378">
        <v>420</v>
      </c>
      <c r="HP378">
        <v>21.5</v>
      </c>
      <c r="HQ378">
        <v>103.133</v>
      </c>
      <c r="HR378">
        <v>102.015</v>
      </c>
    </row>
    <row r="379" spans="1:226">
      <c r="A379">
        <v>361</v>
      </c>
      <c r="B379">
        <v>1774683236.6</v>
      </c>
      <c r="C379">
        <v>1490.599999904633</v>
      </c>
      <c r="D379" t="s">
        <v>1084</v>
      </c>
      <c r="E379" t="s">
        <v>1085</v>
      </c>
      <c r="F379">
        <v>5</v>
      </c>
      <c r="I379">
        <v>1774683233.7</v>
      </c>
      <c r="J379">
        <f>(K379)/1000</f>
        <v>0</v>
      </c>
      <c r="K379">
        <f>IF(BF379, AN379, AH379)</f>
        <v>0</v>
      </c>
      <c r="L379">
        <f>IF(BF379, AI379, AG379)</f>
        <v>0</v>
      </c>
      <c r="M379">
        <f>BH379 - IF(AU379&gt;1, L379*BB379*100.0/(AW379), 0)</f>
        <v>0</v>
      </c>
      <c r="N379">
        <f>((T379-J379/2)*M379-L379)/(T379+J379/2)</f>
        <v>0</v>
      </c>
      <c r="O379">
        <f>N379*(BO379+BP379)/1000.0</f>
        <v>0</v>
      </c>
      <c r="P379">
        <f>(BH379 - IF(AU379&gt;1, L379*BB379*100.0/(AW379), 0))*(BO379+BP379)/1000.0</f>
        <v>0</v>
      </c>
      <c r="Q379">
        <f>2.0/((1/S379-1/R379)+SIGN(S379)*SQRT((1/S379-1/R379)*(1/S379-1/R379) + 4*BC379/((BC379+1)*(BC379+1))*(2*1/S379*1/R379-1/R379*1/R379)))</f>
        <v>0</v>
      </c>
      <c r="R379">
        <f>IF(LEFT(BD379,1)&lt;&gt;"0",IF(LEFT(BD379,1)="1",3.0,BE379),$D$5+$E$5*(BV379*BO379/($K$5*1000))+$F$5*(BV379*BO379/($K$5*1000))*MAX(MIN(BB379,$J$5),$I$5)*MAX(MIN(BB379,$J$5),$I$5)+$G$5*MAX(MIN(BB379,$J$5),$I$5)*(BV379*BO379/($K$5*1000))+$H$5*(BV379*BO379/($K$5*1000))*(BV379*BO379/($K$5*1000)))</f>
        <v>0</v>
      </c>
      <c r="S379">
        <f>J379*(1000-(1000*0.61365*exp(17.502*W379/(240.97+W379))/(BO379+BP379)+BJ379)/2)/(1000*0.61365*exp(17.502*W379/(240.97+W379))/(BO379+BP379)-BJ379)</f>
        <v>0</v>
      </c>
      <c r="T379">
        <f>1/((BC379+1)/(Q379/1.6)+1/(R379/1.37)) + BC379/((BC379+1)/(Q379/1.6) + BC379/(R379/1.37))</f>
        <v>0</v>
      </c>
      <c r="U379">
        <f>(AX379*BA379)</f>
        <v>0</v>
      </c>
      <c r="V379">
        <f>(BQ379+(U379+2*0.95*5.67E-8*(((BQ379+$B$9)+273)^4-(BQ379+273)^4)-44100*J379)/(1.84*29.3*R379+8*0.95*5.67E-8*(BQ379+273)^3))</f>
        <v>0</v>
      </c>
      <c r="W379">
        <f>($C$9*BR379+$D$9*BS379+$E$9*V379)</f>
        <v>0</v>
      </c>
      <c r="X379">
        <f>0.61365*exp(17.502*W379/(240.97+W379))</f>
        <v>0</v>
      </c>
      <c r="Y379">
        <f>(Z379/AA379*100)</f>
        <v>0</v>
      </c>
      <c r="Z379">
        <f>BJ379*(BO379+BP379)/1000</f>
        <v>0</v>
      </c>
      <c r="AA379">
        <f>0.61365*exp(17.502*BQ379/(240.97+BQ379))</f>
        <v>0</v>
      </c>
      <c r="AB379">
        <f>(X379-BJ379*(BO379+BP379)/1000)</f>
        <v>0</v>
      </c>
      <c r="AC379">
        <f>(-J379*44100)</f>
        <v>0</v>
      </c>
      <c r="AD379">
        <f>2*29.3*R379*0.92*(BQ379-W379)</f>
        <v>0</v>
      </c>
      <c r="AE379">
        <f>2*0.95*5.67E-8*(((BQ379+$B$9)+273)^4-(W379+273)^4)</f>
        <v>0</v>
      </c>
      <c r="AF379">
        <f>U379+AE379+AC379+AD379</f>
        <v>0</v>
      </c>
      <c r="AG379">
        <f>BN379*AU379*(BI379-BH379*(1000-AU379*BK379)/(1000-AU379*BJ379))/(100*BB379)</f>
        <v>0</v>
      </c>
      <c r="AH379">
        <f>1000*BN379*AU379*(BJ379-BK379)/(100*BB379*(1000-AU379*BJ379))</f>
        <v>0</v>
      </c>
      <c r="AI379">
        <f>(AJ379 - AK379 - BO379*1E3/(8.314*(BQ379+273.15)) * AM379/BN379 * AL379) * BN379/(100*BB379) * (1000 - BK379)/1000</f>
        <v>0</v>
      </c>
      <c r="AJ379">
        <v>429.1803948049252</v>
      </c>
      <c r="AK379">
        <v>428.8001393939392</v>
      </c>
      <c r="AL379">
        <v>-2.232477294770373E-05</v>
      </c>
      <c r="AM379">
        <v>61.35787655002243</v>
      </c>
      <c r="AN379">
        <f>(AP379 - AO379 + BO379*1E3/(8.314*(BQ379+273.15)) * AR379/BN379 * AQ379) * BN379/(100*BB379) * 1000/(1000 - AP379)</f>
        <v>0</v>
      </c>
      <c r="AO379">
        <v>21.53675224579576</v>
      </c>
      <c r="AP379">
        <v>21.51425104895107</v>
      </c>
      <c r="AQ379">
        <v>4.156893392991582E-07</v>
      </c>
      <c r="AR379">
        <v>91.88205700752289</v>
      </c>
      <c r="AS379">
        <v>0</v>
      </c>
      <c r="AT379">
        <v>0</v>
      </c>
      <c r="AU379">
        <f>IF(AS379*$H$15&gt;=AW379,1.0,(AW379/(AW379-AS379*$H$15)))</f>
        <v>0</v>
      </c>
      <c r="AV379">
        <f>(AU379-1)*100</f>
        <v>0</v>
      </c>
      <c r="AW379">
        <f>MAX(0,($B$15+$C$15*BV379)/(1+$D$15*BV379)*BO379/(BQ379+273)*$E$15)</f>
        <v>0</v>
      </c>
      <c r="AX379">
        <f>$B$13*BW379+$C$13*BX379+$F$13*CI379*(1-CL379)</f>
        <v>0</v>
      </c>
      <c r="AY379">
        <f>AX379*AZ379</f>
        <v>0</v>
      </c>
      <c r="AZ379">
        <f>($B$13*$D$11+$C$13*$D$11+$F$13*((CV379+CN379)/MAX(CV379+CN379+CW379, 0.1)*$I$11+CW379/MAX(CV379+CN379+CW379, 0.1)*$J$11))/($B$13+$C$13+$F$13)</f>
        <v>0</v>
      </c>
      <c r="BA379">
        <f>($B$13*$K$11+$C$13*$K$11+$F$13*((CV379+CN379)/MAX(CV379+CN379+CW379, 0.1)*$P$11+CW379/MAX(CV379+CN379+CW379, 0.1)*$Q$11))/($B$13+$C$13+$F$13)</f>
        <v>0</v>
      </c>
      <c r="BB379">
        <v>6</v>
      </c>
      <c r="BC379">
        <v>0.5</v>
      </c>
      <c r="BD379" t="s">
        <v>358</v>
      </c>
      <c r="BE379">
        <v>2</v>
      </c>
      <c r="BF379" t="b">
        <v>1</v>
      </c>
      <c r="BG379">
        <v>1774683233.7</v>
      </c>
      <c r="BH379">
        <v>419.6133</v>
      </c>
      <c r="BI379">
        <v>419.9613000000001</v>
      </c>
      <c r="BJ379">
        <v>21.5128</v>
      </c>
      <c r="BK379">
        <v>21.53651</v>
      </c>
      <c r="BL379">
        <v>419.975</v>
      </c>
      <c r="BM379">
        <v>21.2154</v>
      </c>
      <c r="BN379">
        <v>499.9935</v>
      </c>
      <c r="BO379">
        <v>101.03</v>
      </c>
      <c r="BP379">
        <v>0.09998525</v>
      </c>
      <c r="BQ379">
        <v>26.09966</v>
      </c>
      <c r="BR379">
        <v>26.36275</v>
      </c>
      <c r="BS379">
        <v>999.9</v>
      </c>
      <c r="BT379">
        <v>0</v>
      </c>
      <c r="BU379">
        <v>0</v>
      </c>
      <c r="BV379">
        <v>10007.25</v>
      </c>
      <c r="BW379">
        <v>0</v>
      </c>
      <c r="BX379">
        <v>0.3833920000000001</v>
      </c>
      <c r="BY379">
        <v>-0.3477844</v>
      </c>
      <c r="BZ379">
        <v>428.8389</v>
      </c>
      <c r="CA379">
        <v>429.2048</v>
      </c>
      <c r="CB379">
        <v>-0.02369957</v>
      </c>
      <c r="CC379">
        <v>419.9613000000001</v>
      </c>
      <c r="CD379">
        <v>21.53651</v>
      </c>
      <c r="CE379">
        <v>2.17344</v>
      </c>
      <c r="CF379">
        <v>2.175831</v>
      </c>
      <c r="CG379">
        <v>18.76786</v>
      </c>
      <c r="CH379">
        <v>18.78547</v>
      </c>
      <c r="CI379">
        <v>499.9962</v>
      </c>
      <c r="CJ379">
        <v>0</v>
      </c>
      <c r="CK379">
        <v>1</v>
      </c>
      <c r="CL379">
        <v>0</v>
      </c>
      <c r="CM379">
        <v>1.90807</v>
      </c>
      <c r="CN379">
        <v>0</v>
      </c>
      <c r="CO379">
        <v>27.65087</v>
      </c>
      <c r="CP379">
        <v>2557.813</v>
      </c>
      <c r="CQ379">
        <v>37.1436</v>
      </c>
      <c r="CR379">
        <v>41.2873</v>
      </c>
      <c r="CS379">
        <v>39.1059</v>
      </c>
      <c r="CT379">
        <v>40.65600000000001</v>
      </c>
      <c r="CU379">
        <v>37.8811</v>
      </c>
      <c r="CV379">
        <v>0</v>
      </c>
      <c r="CW379">
        <v>499.996</v>
      </c>
      <c r="CX379">
        <v>0</v>
      </c>
      <c r="CY379">
        <v>1774683234.8</v>
      </c>
      <c r="CZ379">
        <v>0</v>
      </c>
      <c r="DA379">
        <v>1774666326.5</v>
      </c>
      <c r="DB379" t="s">
        <v>359</v>
      </c>
      <c r="DC379">
        <v>1774666322</v>
      </c>
      <c r="DD379">
        <v>1774666326.5</v>
      </c>
      <c r="DE379">
        <v>2</v>
      </c>
      <c r="DF379">
        <v>0.343</v>
      </c>
      <c r="DG379">
        <v>-0.026</v>
      </c>
      <c r="DH379">
        <v>-0.36</v>
      </c>
      <c r="DI379">
        <v>0.298</v>
      </c>
      <c r="DJ379">
        <v>420</v>
      </c>
      <c r="DK379">
        <v>22</v>
      </c>
      <c r="DL379">
        <v>0.17</v>
      </c>
      <c r="DM379">
        <v>0.02</v>
      </c>
      <c r="DN379">
        <v>-0.379222825</v>
      </c>
      <c r="DO379">
        <v>0.159918765478424</v>
      </c>
      <c r="DP379">
        <v>0.03794057120213631</v>
      </c>
      <c r="DQ379">
        <v>0</v>
      </c>
      <c r="DR379">
        <v>-0.0231783475</v>
      </c>
      <c r="DS379">
        <v>-0.002667448030018727</v>
      </c>
      <c r="DT379">
        <v>0.001056996195590954</v>
      </c>
      <c r="DU379">
        <v>1</v>
      </c>
      <c r="DV379">
        <v>1</v>
      </c>
      <c r="DW379">
        <v>2</v>
      </c>
      <c r="DX379" t="s">
        <v>367</v>
      </c>
      <c r="DY379">
        <v>3.13058</v>
      </c>
      <c r="DZ379">
        <v>2.80655</v>
      </c>
      <c r="EA379">
        <v>0.09974329999999999</v>
      </c>
      <c r="EB379">
        <v>0.09946199999999999</v>
      </c>
      <c r="EC379">
        <v>0.105893</v>
      </c>
      <c r="ED379">
        <v>0.105658</v>
      </c>
      <c r="EE379">
        <v>21146.8</v>
      </c>
      <c r="EF379">
        <v>27417</v>
      </c>
      <c r="EG379">
        <v>26444.5</v>
      </c>
      <c r="EH379">
        <v>32997.9</v>
      </c>
      <c r="EI379">
        <v>34924.4</v>
      </c>
      <c r="EJ379">
        <v>40305</v>
      </c>
      <c r="EK379">
        <v>41091.8</v>
      </c>
      <c r="EL379">
        <v>46057.4</v>
      </c>
      <c r="EM379">
        <v>2.03485</v>
      </c>
      <c r="EN379">
        <v>1.9995</v>
      </c>
      <c r="EO379">
        <v>0.0839159</v>
      </c>
      <c r="EP379">
        <v>0</v>
      </c>
      <c r="EQ379">
        <v>24.9975</v>
      </c>
      <c r="ER379">
        <v>999.9</v>
      </c>
      <c r="ES379">
        <v>67.40000000000001</v>
      </c>
      <c r="ET379">
        <v>27.4</v>
      </c>
      <c r="EU379">
        <v>24.4461</v>
      </c>
      <c r="EV379">
        <v>61.0608</v>
      </c>
      <c r="EW379">
        <v>31.5345</v>
      </c>
      <c r="EX379">
        <v>1</v>
      </c>
      <c r="EY379">
        <v>0.294756</v>
      </c>
      <c r="EZ379">
        <v>0.273698</v>
      </c>
      <c r="FA379">
        <v>20.2861</v>
      </c>
      <c r="FB379">
        <v>5.19213</v>
      </c>
      <c r="FC379">
        <v>11.9441</v>
      </c>
      <c r="FD379">
        <v>4.9557</v>
      </c>
      <c r="FE379">
        <v>3.285</v>
      </c>
      <c r="FF379">
        <v>9999</v>
      </c>
      <c r="FG379">
        <v>9999</v>
      </c>
      <c r="FH379">
        <v>9999</v>
      </c>
      <c r="FI379">
        <v>999.9</v>
      </c>
      <c r="FJ379">
        <v>1.86127</v>
      </c>
      <c r="FK379">
        <v>1.86264</v>
      </c>
      <c r="FL379">
        <v>1.86005</v>
      </c>
      <c r="FM379">
        <v>1.85837</v>
      </c>
      <c r="FN379">
        <v>1.86218</v>
      </c>
      <c r="FO379">
        <v>1.85892</v>
      </c>
      <c r="FP379">
        <v>1.85791</v>
      </c>
      <c r="FQ379">
        <v>1.8608</v>
      </c>
      <c r="FR379">
        <v>0</v>
      </c>
      <c r="FS379">
        <v>0</v>
      </c>
      <c r="FT379">
        <v>0</v>
      </c>
      <c r="FU379">
        <v>4.5</v>
      </c>
      <c r="FV379" t="s">
        <v>361</v>
      </c>
      <c r="FW379" t="s">
        <v>362</v>
      </c>
      <c r="FX379" t="s">
        <v>363</v>
      </c>
      <c r="FY379" t="s">
        <v>364</v>
      </c>
      <c r="FZ379" t="s">
        <v>364</v>
      </c>
      <c r="GA379" t="s">
        <v>363</v>
      </c>
      <c r="GB379">
        <v>0</v>
      </c>
      <c r="GC379">
        <v>100</v>
      </c>
      <c r="GD379">
        <v>100</v>
      </c>
      <c r="GE379">
        <v>-0.361</v>
      </c>
      <c r="GF379">
        <v>0.2975</v>
      </c>
      <c r="GG379">
        <v>-1.589593225013521</v>
      </c>
      <c r="GH379">
        <v>0.00192992804097616</v>
      </c>
      <c r="GI379">
        <v>3.244687122451424E-06</v>
      </c>
      <c r="GJ379">
        <v>-2.087531120305573E-09</v>
      </c>
      <c r="GK379">
        <v>0.05776174702018427</v>
      </c>
      <c r="GL379">
        <v>0.005089068596103195</v>
      </c>
      <c r="GM379">
        <v>0.0003257216593697226</v>
      </c>
      <c r="GN379">
        <v>-1.562898368296355E-06</v>
      </c>
      <c r="GO379">
        <v>0</v>
      </c>
      <c r="GP379">
        <v>1257</v>
      </c>
      <c r="GQ379">
        <v>1</v>
      </c>
      <c r="GR379">
        <v>31</v>
      </c>
      <c r="GS379">
        <v>281.9</v>
      </c>
      <c r="GT379">
        <v>281.8</v>
      </c>
      <c r="GU379">
        <v>1.07788</v>
      </c>
      <c r="GV379">
        <v>2.3999</v>
      </c>
      <c r="GW379">
        <v>1.44775</v>
      </c>
      <c r="GX379">
        <v>2.20215</v>
      </c>
      <c r="GY379">
        <v>1.44653</v>
      </c>
      <c r="GZ379">
        <v>2.24487</v>
      </c>
      <c r="HA379">
        <v>33.1992</v>
      </c>
      <c r="HB379">
        <v>14.6224</v>
      </c>
      <c r="HC379">
        <v>18</v>
      </c>
      <c r="HD379">
        <v>532.147</v>
      </c>
      <c r="HE379">
        <v>522.741</v>
      </c>
      <c r="HF379">
        <v>24.9996</v>
      </c>
      <c r="HG379">
        <v>30.7573</v>
      </c>
      <c r="HH379">
        <v>30.0001</v>
      </c>
      <c r="HI379">
        <v>31.1268</v>
      </c>
      <c r="HJ379">
        <v>31.1359</v>
      </c>
      <c r="HK379">
        <v>21.5538</v>
      </c>
      <c r="HL379">
        <v>20.3331</v>
      </c>
      <c r="HM379">
        <v>100</v>
      </c>
      <c r="HN379">
        <v>25</v>
      </c>
      <c r="HO379">
        <v>420</v>
      </c>
      <c r="HP379">
        <v>21.5</v>
      </c>
      <c r="HQ379">
        <v>103.133</v>
      </c>
      <c r="HR379">
        <v>102.015</v>
      </c>
    </row>
    <row r="380" spans="1:226">
      <c r="A380">
        <v>362</v>
      </c>
      <c r="B380">
        <v>1774683240.6</v>
      </c>
      <c r="C380">
        <v>1494.599999904633</v>
      </c>
      <c r="D380" t="s">
        <v>1086</v>
      </c>
      <c r="E380" t="s">
        <v>1087</v>
      </c>
      <c r="F380">
        <v>5</v>
      </c>
      <c r="I380">
        <v>1774683237.7</v>
      </c>
      <c r="J380">
        <f>(K380)/1000</f>
        <v>0</v>
      </c>
      <c r="K380">
        <f>IF(BF380, AN380, AH380)</f>
        <v>0</v>
      </c>
      <c r="L380">
        <f>IF(BF380, AI380, AG380)</f>
        <v>0</v>
      </c>
      <c r="M380">
        <f>BH380 - IF(AU380&gt;1, L380*BB380*100.0/(AW380), 0)</f>
        <v>0</v>
      </c>
      <c r="N380">
        <f>((T380-J380/2)*M380-L380)/(T380+J380/2)</f>
        <v>0</v>
      </c>
      <c r="O380">
        <f>N380*(BO380+BP380)/1000.0</f>
        <v>0</v>
      </c>
      <c r="P380">
        <f>(BH380 - IF(AU380&gt;1, L380*BB380*100.0/(AW380), 0))*(BO380+BP380)/1000.0</f>
        <v>0</v>
      </c>
      <c r="Q380">
        <f>2.0/((1/S380-1/R380)+SIGN(S380)*SQRT((1/S380-1/R380)*(1/S380-1/R380) + 4*BC380/((BC380+1)*(BC380+1))*(2*1/S380*1/R380-1/R380*1/R380)))</f>
        <v>0</v>
      </c>
      <c r="R380">
        <f>IF(LEFT(BD380,1)&lt;&gt;"0",IF(LEFT(BD380,1)="1",3.0,BE380),$D$5+$E$5*(BV380*BO380/($K$5*1000))+$F$5*(BV380*BO380/($K$5*1000))*MAX(MIN(BB380,$J$5),$I$5)*MAX(MIN(BB380,$J$5),$I$5)+$G$5*MAX(MIN(BB380,$J$5),$I$5)*(BV380*BO380/($K$5*1000))+$H$5*(BV380*BO380/($K$5*1000))*(BV380*BO380/($K$5*1000)))</f>
        <v>0</v>
      </c>
      <c r="S380">
        <f>J380*(1000-(1000*0.61365*exp(17.502*W380/(240.97+W380))/(BO380+BP380)+BJ380)/2)/(1000*0.61365*exp(17.502*W380/(240.97+W380))/(BO380+BP380)-BJ380)</f>
        <v>0</v>
      </c>
      <c r="T380">
        <f>1/((BC380+1)/(Q380/1.6)+1/(R380/1.37)) + BC380/((BC380+1)/(Q380/1.6) + BC380/(R380/1.37))</f>
        <v>0</v>
      </c>
      <c r="U380">
        <f>(AX380*BA380)</f>
        <v>0</v>
      </c>
      <c r="V380">
        <f>(BQ380+(U380+2*0.95*5.67E-8*(((BQ380+$B$9)+273)^4-(BQ380+273)^4)-44100*J380)/(1.84*29.3*R380+8*0.95*5.67E-8*(BQ380+273)^3))</f>
        <v>0</v>
      </c>
      <c r="W380">
        <f>($C$9*BR380+$D$9*BS380+$E$9*V380)</f>
        <v>0</v>
      </c>
      <c r="X380">
        <f>0.61365*exp(17.502*W380/(240.97+W380))</f>
        <v>0</v>
      </c>
      <c r="Y380">
        <f>(Z380/AA380*100)</f>
        <v>0</v>
      </c>
      <c r="Z380">
        <f>BJ380*(BO380+BP380)/1000</f>
        <v>0</v>
      </c>
      <c r="AA380">
        <f>0.61365*exp(17.502*BQ380/(240.97+BQ380))</f>
        <v>0</v>
      </c>
      <c r="AB380">
        <f>(X380-BJ380*(BO380+BP380)/1000)</f>
        <v>0</v>
      </c>
      <c r="AC380">
        <f>(-J380*44100)</f>
        <v>0</v>
      </c>
      <c r="AD380">
        <f>2*29.3*R380*0.92*(BQ380-W380)</f>
        <v>0</v>
      </c>
      <c r="AE380">
        <f>2*0.95*5.67E-8*(((BQ380+$B$9)+273)^4-(W380+273)^4)</f>
        <v>0</v>
      </c>
      <c r="AF380">
        <f>U380+AE380+AC380+AD380</f>
        <v>0</v>
      </c>
      <c r="AG380">
        <f>BN380*AU380*(BI380-BH380*(1000-AU380*BK380)/(1000-AU380*BJ380))/(100*BB380)</f>
        <v>0</v>
      </c>
      <c r="AH380">
        <f>1000*BN380*AU380*(BJ380-BK380)/(100*BB380*(1000-AU380*BJ380))</f>
        <v>0</v>
      </c>
      <c r="AI380">
        <f>(AJ380 - AK380 - BO380*1E3/(8.314*(BQ380+273.15)) * AM380/BN380 * AL380) * BN380/(100*BB380) * (1000 - BK380)/1000</f>
        <v>0</v>
      </c>
      <c r="AJ380">
        <v>429.2529854498487</v>
      </c>
      <c r="AK380">
        <v>428.8548484848484</v>
      </c>
      <c r="AL380">
        <v>1.890745449857569E-05</v>
      </c>
      <c r="AM380">
        <v>61.35787655002243</v>
      </c>
      <c r="AN380">
        <f>(AP380 - AO380 + BO380*1E3/(8.314*(BQ380+273.15)) * AR380/BN380 * AQ380) * BN380/(100*BB380) * 1000/(1000 - AP380)</f>
        <v>0</v>
      </c>
      <c r="AO380">
        <v>21.53632194967125</v>
      </c>
      <c r="AP380">
        <v>21.51550629370631</v>
      </c>
      <c r="AQ380">
        <v>-1.547788386679983E-07</v>
      </c>
      <c r="AR380">
        <v>91.88205700752289</v>
      </c>
      <c r="AS380">
        <v>0</v>
      </c>
      <c r="AT380">
        <v>0</v>
      </c>
      <c r="AU380">
        <f>IF(AS380*$H$15&gt;=AW380,1.0,(AW380/(AW380-AS380*$H$15)))</f>
        <v>0</v>
      </c>
      <c r="AV380">
        <f>(AU380-1)*100</f>
        <v>0</v>
      </c>
      <c r="AW380">
        <f>MAX(0,($B$15+$C$15*BV380)/(1+$D$15*BV380)*BO380/(BQ380+273)*$E$15)</f>
        <v>0</v>
      </c>
      <c r="AX380">
        <f>$B$13*BW380+$C$13*BX380+$F$13*CI380*(1-CL380)</f>
        <v>0</v>
      </c>
      <c r="AY380">
        <f>AX380*AZ380</f>
        <v>0</v>
      </c>
      <c r="AZ380">
        <f>($B$13*$D$11+$C$13*$D$11+$F$13*((CV380+CN380)/MAX(CV380+CN380+CW380, 0.1)*$I$11+CW380/MAX(CV380+CN380+CW380, 0.1)*$J$11))/($B$13+$C$13+$F$13)</f>
        <v>0</v>
      </c>
      <c r="BA380">
        <f>($B$13*$K$11+$C$13*$K$11+$F$13*((CV380+CN380)/MAX(CV380+CN380+CW380, 0.1)*$P$11+CW380/MAX(CV380+CN380+CW380, 0.1)*$Q$11))/($B$13+$C$13+$F$13)</f>
        <v>0</v>
      </c>
      <c r="BB380">
        <v>6</v>
      </c>
      <c r="BC380">
        <v>0.5</v>
      </c>
      <c r="BD380" t="s">
        <v>358</v>
      </c>
      <c r="BE380">
        <v>2</v>
      </c>
      <c r="BF380" t="b">
        <v>1</v>
      </c>
      <c r="BG380">
        <v>1774683237.7</v>
      </c>
      <c r="BH380">
        <v>419.5999</v>
      </c>
      <c r="BI380">
        <v>419.9862000000001</v>
      </c>
      <c r="BJ380">
        <v>21.51451</v>
      </c>
      <c r="BK380">
        <v>21.53599</v>
      </c>
      <c r="BL380">
        <v>419.9615</v>
      </c>
      <c r="BM380">
        <v>21.21708</v>
      </c>
      <c r="BN380">
        <v>500.0400000000001</v>
      </c>
      <c r="BO380">
        <v>101.0296</v>
      </c>
      <c r="BP380">
        <v>0.100085</v>
      </c>
      <c r="BQ380">
        <v>26.10027</v>
      </c>
      <c r="BR380">
        <v>26.3675</v>
      </c>
      <c r="BS380">
        <v>999.9</v>
      </c>
      <c r="BT380">
        <v>0</v>
      </c>
      <c r="BU380">
        <v>0</v>
      </c>
      <c r="BV380">
        <v>9994.369999999999</v>
      </c>
      <c r="BW380">
        <v>0</v>
      </c>
      <c r="BX380">
        <v>0.3833920000000001</v>
      </c>
      <c r="BY380">
        <v>-0.386261</v>
      </c>
      <c r="BZ380">
        <v>428.8259</v>
      </c>
      <c r="CA380">
        <v>429.23</v>
      </c>
      <c r="CB380">
        <v>-0.02148322</v>
      </c>
      <c r="CC380">
        <v>419.9862000000001</v>
      </c>
      <c r="CD380">
        <v>21.53599</v>
      </c>
      <c r="CE380">
        <v>2.173603</v>
      </c>
      <c r="CF380">
        <v>2.175774</v>
      </c>
      <c r="CG380">
        <v>18.76906</v>
      </c>
      <c r="CH380">
        <v>18.78504</v>
      </c>
      <c r="CI380">
        <v>499.9982</v>
      </c>
      <c r="CJ380">
        <v>0</v>
      </c>
      <c r="CK380">
        <v>1</v>
      </c>
      <c r="CL380">
        <v>0</v>
      </c>
      <c r="CM380">
        <v>1.98319</v>
      </c>
      <c r="CN380">
        <v>0</v>
      </c>
      <c r="CO380">
        <v>27.80572</v>
      </c>
      <c r="CP380">
        <v>2557.824</v>
      </c>
      <c r="CQ380">
        <v>37.125</v>
      </c>
      <c r="CR380">
        <v>41.1623</v>
      </c>
      <c r="CS380">
        <v>39.0434</v>
      </c>
      <c r="CT380">
        <v>40.46849999999999</v>
      </c>
      <c r="CU380">
        <v>37.8246</v>
      </c>
      <c r="CV380">
        <v>0</v>
      </c>
      <c r="CW380">
        <v>500</v>
      </c>
      <c r="CX380">
        <v>0</v>
      </c>
      <c r="CY380">
        <v>1774683239</v>
      </c>
      <c r="CZ380">
        <v>0</v>
      </c>
      <c r="DA380">
        <v>1774666326.5</v>
      </c>
      <c r="DB380" t="s">
        <v>359</v>
      </c>
      <c r="DC380">
        <v>1774666322</v>
      </c>
      <c r="DD380">
        <v>1774666326.5</v>
      </c>
      <c r="DE380">
        <v>2</v>
      </c>
      <c r="DF380">
        <v>0.343</v>
      </c>
      <c r="DG380">
        <v>-0.026</v>
      </c>
      <c r="DH380">
        <v>-0.36</v>
      </c>
      <c r="DI380">
        <v>0.298</v>
      </c>
      <c r="DJ380">
        <v>420</v>
      </c>
      <c r="DK380">
        <v>22</v>
      </c>
      <c r="DL380">
        <v>0.17</v>
      </c>
      <c r="DM380">
        <v>0.02</v>
      </c>
      <c r="DN380">
        <v>-0.3802162682926829</v>
      </c>
      <c r="DO380">
        <v>0.00300666898954625</v>
      </c>
      <c r="DP380">
        <v>0.03444746848075918</v>
      </c>
      <c r="DQ380">
        <v>1</v>
      </c>
      <c r="DR380">
        <v>-0.02279282195121951</v>
      </c>
      <c r="DS380">
        <v>0.002229993031358856</v>
      </c>
      <c r="DT380">
        <v>0.001252505428353398</v>
      </c>
      <c r="DU380">
        <v>1</v>
      </c>
      <c r="DV380">
        <v>2</v>
      </c>
      <c r="DW380">
        <v>2</v>
      </c>
      <c r="DX380" t="s">
        <v>360</v>
      </c>
      <c r="DY380">
        <v>3.13043</v>
      </c>
      <c r="DZ380">
        <v>2.80641</v>
      </c>
      <c r="EA380">
        <v>0.0997541</v>
      </c>
      <c r="EB380">
        <v>0.0994655</v>
      </c>
      <c r="EC380">
        <v>0.105896</v>
      </c>
      <c r="ED380">
        <v>0.105654</v>
      </c>
      <c r="EE380">
        <v>21146.4</v>
      </c>
      <c r="EF380">
        <v>27417.1</v>
      </c>
      <c r="EG380">
        <v>26444.4</v>
      </c>
      <c r="EH380">
        <v>32998.2</v>
      </c>
      <c r="EI380">
        <v>34924.2</v>
      </c>
      <c r="EJ380">
        <v>40305.7</v>
      </c>
      <c r="EK380">
        <v>41091.7</v>
      </c>
      <c r="EL380">
        <v>46057.9</v>
      </c>
      <c r="EM380">
        <v>2.03492</v>
      </c>
      <c r="EN380">
        <v>1.9997</v>
      </c>
      <c r="EO380">
        <v>0.0832975</v>
      </c>
      <c r="EP380">
        <v>0</v>
      </c>
      <c r="EQ380">
        <v>24.9959</v>
      </c>
      <c r="ER380">
        <v>999.9</v>
      </c>
      <c r="ES380">
        <v>67.40000000000001</v>
      </c>
      <c r="ET380">
        <v>27.4</v>
      </c>
      <c r="EU380">
        <v>24.4439</v>
      </c>
      <c r="EV380">
        <v>61.0208</v>
      </c>
      <c r="EW380">
        <v>31.5264</v>
      </c>
      <c r="EX380">
        <v>1</v>
      </c>
      <c r="EY380">
        <v>0.294695</v>
      </c>
      <c r="EZ380">
        <v>0.272007</v>
      </c>
      <c r="FA380">
        <v>20.286</v>
      </c>
      <c r="FB380">
        <v>5.19198</v>
      </c>
      <c r="FC380">
        <v>11.9441</v>
      </c>
      <c r="FD380">
        <v>4.9555</v>
      </c>
      <c r="FE380">
        <v>3.285</v>
      </c>
      <c r="FF380">
        <v>9999</v>
      </c>
      <c r="FG380">
        <v>9999</v>
      </c>
      <c r="FH380">
        <v>9999</v>
      </c>
      <c r="FI380">
        <v>999.9</v>
      </c>
      <c r="FJ380">
        <v>1.86127</v>
      </c>
      <c r="FK380">
        <v>1.86264</v>
      </c>
      <c r="FL380">
        <v>1.86005</v>
      </c>
      <c r="FM380">
        <v>1.85837</v>
      </c>
      <c r="FN380">
        <v>1.86218</v>
      </c>
      <c r="FO380">
        <v>1.8589</v>
      </c>
      <c r="FP380">
        <v>1.85791</v>
      </c>
      <c r="FQ380">
        <v>1.86081</v>
      </c>
      <c r="FR380">
        <v>0</v>
      </c>
      <c r="FS380">
        <v>0</v>
      </c>
      <c r="FT380">
        <v>0</v>
      </c>
      <c r="FU380">
        <v>4.5</v>
      </c>
      <c r="FV380" t="s">
        <v>361</v>
      </c>
      <c r="FW380" t="s">
        <v>362</v>
      </c>
      <c r="FX380" t="s">
        <v>363</v>
      </c>
      <c r="FY380" t="s">
        <v>364</v>
      </c>
      <c r="FZ380" t="s">
        <v>364</v>
      </c>
      <c r="GA380" t="s">
        <v>363</v>
      </c>
      <c r="GB380">
        <v>0</v>
      </c>
      <c r="GC380">
        <v>100</v>
      </c>
      <c r="GD380">
        <v>100</v>
      </c>
      <c r="GE380">
        <v>-0.362</v>
      </c>
      <c r="GF380">
        <v>0.2975</v>
      </c>
      <c r="GG380">
        <v>-1.589593225013521</v>
      </c>
      <c r="GH380">
        <v>0.00192992804097616</v>
      </c>
      <c r="GI380">
        <v>3.244687122451424E-06</v>
      </c>
      <c r="GJ380">
        <v>-2.087531120305573E-09</v>
      </c>
      <c r="GK380">
        <v>0.05776174702018427</v>
      </c>
      <c r="GL380">
        <v>0.005089068596103195</v>
      </c>
      <c r="GM380">
        <v>0.0003257216593697226</v>
      </c>
      <c r="GN380">
        <v>-1.562898368296355E-06</v>
      </c>
      <c r="GO380">
        <v>0</v>
      </c>
      <c r="GP380">
        <v>1257</v>
      </c>
      <c r="GQ380">
        <v>1</v>
      </c>
      <c r="GR380">
        <v>31</v>
      </c>
      <c r="GS380">
        <v>282</v>
      </c>
      <c r="GT380">
        <v>281.9</v>
      </c>
      <c r="GU380">
        <v>1.07788</v>
      </c>
      <c r="GV380">
        <v>2.3999</v>
      </c>
      <c r="GW380">
        <v>1.44775</v>
      </c>
      <c r="GX380">
        <v>2.20215</v>
      </c>
      <c r="GY380">
        <v>1.44653</v>
      </c>
      <c r="GZ380">
        <v>2.25952</v>
      </c>
      <c r="HA380">
        <v>33.2216</v>
      </c>
      <c r="HB380">
        <v>14.6311</v>
      </c>
      <c r="HC380">
        <v>18</v>
      </c>
      <c r="HD380">
        <v>532.194</v>
      </c>
      <c r="HE380">
        <v>522.877</v>
      </c>
      <c r="HF380">
        <v>24.9995</v>
      </c>
      <c r="HG380">
        <v>30.7573</v>
      </c>
      <c r="HH380">
        <v>30.0001</v>
      </c>
      <c r="HI380">
        <v>31.1268</v>
      </c>
      <c r="HJ380">
        <v>31.1359</v>
      </c>
      <c r="HK380">
        <v>21.5543</v>
      </c>
      <c r="HL380">
        <v>20.3331</v>
      </c>
      <c r="HM380">
        <v>100</v>
      </c>
      <c r="HN380">
        <v>25</v>
      </c>
      <c r="HO380">
        <v>420</v>
      </c>
      <c r="HP380">
        <v>21.5</v>
      </c>
      <c r="HQ380">
        <v>103.132</v>
      </c>
      <c r="HR380">
        <v>102.016</v>
      </c>
    </row>
    <row r="381" spans="1:226">
      <c r="A381">
        <v>363</v>
      </c>
      <c r="B381">
        <v>1774683244.6</v>
      </c>
      <c r="C381">
        <v>1498.599999904633</v>
      </c>
      <c r="D381" t="s">
        <v>1088</v>
      </c>
      <c r="E381" t="s">
        <v>1089</v>
      </c>
      <c r="F381">
        <v>5</v>
      </c>
      <c r="I381">
        <v>1774683241.7</v>
      </c>
      <c r="J381">
        <f>(K381)/1000</f>
        <v>0</v>
      </c>
      <c r="K381">
        <f>IF(BF381, AN381, AH381)</f>
        <v>0</v>
      </c>
      <c r="L381">
        <f>IF(BF381, AI381, AG381)</f>
        <v>0</v>
      </c>
      <c r="M381">
        <f>BH381 - IF(AU381&gt;1, L381*BB381*100.0/(AW381), 0)</f>
        <v>0</v>
      </c>
      <c r="N381">
        <f>((T381-J381/2)*M381-L381)/(T381+J381/2)</f>
        <v>0</v>
      </c>
      <c r="O381">
        <f>N381*(BO381+BP381)/1000.0</f>
        <v>0</v>
      </c>
      <c r="P381">
        <f>(BH381 - IF(AU381&gt;1, L381*BB381*100.0/(AW381), 0))*(BO381+BP381)/1000.0</f>
        <v>0</v>
      </c>
      <c r="Q381">
        <f>2.0/((1/S381-1/R381)+SIGN(S381)*SQRT((1/S381-1/R381)*(1/S381-1/R381) + 4*BC381/((BC381+1)*(BC381+1))*(2*1/S381*1/R381-1/R381*1/R381)))</f>
        <v>0</v>
      </c>
      <c r="R381">
        <f>IF(LEFT(BD381,1)&lt;&gt;"0",IF(LEFT(BD381,1)="1",3.0,BE381),$D$5+$E$5*(BV381*BO381/($K$5*1000))+$F$5*(BV381*BO381/($K$5*1000))*MAX(MIN(BB381,$J$5),$I$5)*MAX(MIN(BB381,$J$5),$I$5)+$G$5*MAX(MIN(BB381,$J$5),$I$5)*(BV381*BO381/($K$5*1000))+$H$5*(BV381*BO381/($K$5*1000))*(BV381*BO381/($K$5*1000)))</f>
        <v>0</v>
      </c>
      <c r="S381">
        <f>J381*(1000-(1000*0.61365*exp(17.502*W381/(240.97+W381))/(BO381+BP381)+BJ381)/2)/(1000*0.61365*exp(17.502*W381/(240.97+W381))/(BO381+BP381)-BJ381)</f>
        <v>0</v>
      </c>
      <c r="T381">
        <f>1/((BC381+1)/(Q381/1.6)+1/(R381/1.37)) + BC381/((BC381+1)/(Q381/1.6) + BC381/(R381/1.37))</f>
        <v>0</v>
      </c>
      <c r="U381">
        <f>(AX381*BA381)</f>
        <v>0</v>
      </c>
      <c r="V381">
        <f>(BQ381+(U381+2*0.95*5.67E-8*(((BQ381+$B$9)+273)^4-(BQ381+273)^4)-44100*J381)/(1.84*29.3*R381+8*0.95*5.67E-8*(BQ381+273)^3))</f>
        <v>0</v>
      </c>
      <c r="W381">
        <f>($C$9*BR381+$D$9*BS381+$E$9*V381)</f>
        <v>0</v>
      </c>
      <c r="X381">
        <f>0.61365*exp(17.502*W381/(240.97+W381))</f>
        <v>0</v>
      </c>
      <c r="Y381">
        <f>(Z381/AA381*100)</f>
        <v>0</v>
      </c>
      <c r="Z381">
        <f>BJ381*(BO381+BP381)/1000</f>
        <v>0</v>
      </c>
      <c r="AA381">
        <f>0.61365*exp(17.502*BQ381/(240.97+BQ381))</f>
        <v>0</v>
      </c>
      <c r="AB381">
        <f>(X381-BJ381*(BO381+BP381)/1000)</f>
        <v>0</v>
      </c>
      <c r="AC381">
        <f>(-J381*44100)</f>
        <v>0</v>
      </c>
      <c r="AD381">
        <f>2*29.3*R381*0.92*(BQ381-W381)</f>
        <v>0</v>
      </c>
      <c r="AE381">
        <f>2*0.95*5.67E-8*(((BQ381+$B$9)+273)^4-(W381+273)^4)</f>
        <v>0</v>
      </c>
      <c r="AF381">
        <f>U381+AE381+AC381+AD381</f>
        <v>0</v>
      </c>
      <c r="AG381">
        <f>BN381*AU381*(BI381-BH381*(1000-AU381*BK381)/(1000-AU381*BJ381))/(100*BB381)</f>
        <v>0</v>
      </c>
      <c r="AH381">
        <f>1000*BN381*AU381*(BJ381-BK381)/(100*BB381*(1000-AU381*BJ381))</f>
        <v>0</v>
      </c>
      <c r="AI381">
        <f>(AJ381 - AK381 - BO381*1E3/(8.314*(BQ381+273.15)) * AM381/BN381 * AL381) * BN381/(100*BB381) * (1000 - BK381)/1000</f>
        <v>0</v>
      </c>
      <c r="AJ381">
        <v>429.2362980009751</v>
      </c>
      <c r="AK381">
        <v>428.841727272727</v>
      </c>
      <c r="AL381">
        <v>-6.144352757265201E-06</v>
      </c>
      <c r="AM381">
        <v>61.35787655002243</v>
      </c>
      <c r="AN381">
        <f>(AP381 - AO381 + BO381*1E3/(8.314*(BQ381+273.15)) * AR381/BN381 * AQ381) * BN381/(100*BB381) * 1000/(1000 - AP381)</f>
        <v>0</v>
      </c>
      <c r="AO381">
        <v>21.53572460811377</v>
      </c>
      <c r="AP381">
        <v>21.51455874125876</v>
      </c>
      <c r="AQ381">
        <v>6.134641559674351E-07</v>
      </c>
      <c r="AR381">
        <v>91.88205700752289</v>
      </c>
      <c r="AS381">
        <v>0</v>
      </c>
      <c r="AT381">
        <v>0</v>
      </c>
      <c r="AU381">
        <f>IF(AS381*$H$15&gt;=AW381,1.0,(AW381/(AW381-AS381*$H$15)))</f>
        <v>0</v>
      </c>
      <c r="AV381">
        <f>(AU381-1)*100</f>
        <v>0</v>
      </c>
      <c r="AW381">
        <f>MAX(0,($B$15+$C$15*BV381)/(1+$D$15*BV381)*BO381/(BQ381+273)*$E$15)</f>
        <v>0</v>
      </c>
      <c r="AX381">
        <f>$B$13*BW381+$C$13*BX381+$F$13*CI381*(1-CL381)</f>
        <v>0</v>
      </c>
      <c r="AY381">
        <f>AX381*AZ381</f>
        <v>0</v>
      </c>
      <c r="AZ381">
        <f>($B$13*$D$11+$C$13*$D$11+$F$13*((CV381+CN381)/MAX(CV381+CN381+CW381, 0.1)*$I$11+CW381/MAX(CV381+CN381+CW381, 0.1)*$J$11))/($B$13+$C$13+$F$13)</f>
        <v>0</v>
      </c>
      <c r="BA381">
        <f>($B$13*$K$11+$C$13*$K$11+$F$13*((CV381+CN381)/MAX(CV381+CN381+CW381, 0.1)*$P$11+CW381/MAX(CV381+CN381+CW381, 0.1)*$Q$11))/($B$13+$C$13+$F$13)</f>
        <v>0</v>
      </c>
      <c r="BB381">
        <v>6</v>
      </c>
      <c r="BC381">
        <v>0.5</v>
      </c>
      <c r="BD381" t="s">
        <v>358</v>
      </c>
      <c r="BE381">
        <v>2</v>
      </c>
      <c r="BF381" t="b">
        <v>1</v>
      </c>
      <c r="BG381">
        <v>1774683241.7</v>
      </c>
      <c r="BH381">
        <v>419.6201</v>
      </c>
      <c r="BI381">
        <v>420.0024</v>
      </c>
      <c r="BJ381">
        <v>21.51515</v>
      </c>
      <c r="BK381">
        <v>21.53635</v>
      </c>
      <c r="BL381">
        <v>419.9815</v>
      </c>
      <c r="BM381">
        <v>21.21771</v>
      </c>
      <c r="BN381">
        <v>499.9875</v>
      </c>
      <c r="BO381">
        <v>101.0288</v>
      </c>
      <c r="BP381">
        <v>0.09988080000000001</v>
      </c>
      <c r="BQ381">
        <v>26.09968</v>
      </c>
      <c r="BR381">
        <v>26.36597</v>
      </c>
      <c r="BS381">
        <v>999.9</v>
      </c>
      <c r="BT381">
        <v>0</v>
      </c>
      <c r="BU381">
        <v>0</v>
      </c>
      <c r="BV381">
        <v>10007.636</v>
      </c>
      <c r="BW381">
        <v>0</v>
      </c>
      <c r="BX381">
        <v>0.3833920000000001</v>
      </c>
      <c r="BY381">
        <v>-0.3822876</v>
      </c>
      <c r="BZ381">
        <v>428.8468000000001</v>
      </c>
      <c r="CA381">
        <v>429.2467</v>
      </c>
      <c r="CB381">
        <v>-0.0211958</v>
      </c>
      <c r="CC381">
        <v>420.0024</v>
      </c>
      <c r="CD381">
        <v>21.53635</v>
      </c>
      <c r="CE381">
        <v>2.173653</v>
      </c>
      <c r="CF381">
        <v>2.175796</v>
      </c>
      <c r="CG381">
        <v>18.76945</v>
      </c>
      <c r="CH381">
        <v>18.78519</v>
      </c>
      <c r="CI381">
        <v>499.9995</v>
      </c>
      <c r="CJ381">
        <v>0</v>
      </c>
      <c r="CK381">
        <v>1</v>
      </c>
      <c r="CL381">
        <v>0</v>
      </c>
      <c r="CM381">
        <v>1.83007</v>
      </c>
      <c r="CN381">
        <v>0</v>
      </c>
      <c r="CO381">
        <v>28.02220000000001</v>
      </c>
      <c r="CP381">
        <v>2557.831</v>
      </c>
      <c r="CQ381">
        <v>37.0935</v>
      </c>
      <c r="CR381">
        <v>41.0123</v>
      </c>
      <c r="CS381">
        <v>38.9685</v>
      </c>
      <c r="CT381">
        <v>40.306</v>
      </c>
      <c r="CU381">
        <v>37.781</v>
      </c>
      <c r="CV381">
        <v>0</v>
      </c>
      <c r="CW381">
        <v>500</v>
      </c>
      <c r="CX381">
        <v>0</v>
      </c>
      <c r="CY381">
        <v>1774683243.2</v>
      </c>
      <c r="CZ381">
        <v>0</v>
      </c>
      <c r="DA381">
        <v>1774666326.5</v>
      </c>
      <c r="DB381" t="s">
        <v>359</v>
      </c>
      <c r="DC381">
        <v>1774666322</v>
      </c>
      <c r="DD381">
        <v>1774666326.5</v>
      </c>
      <c r="DE381">
        <v>2</v>
      </c>
      <c r="DF381">
        <v>0.343</v>
      </c>
      <c r="DG381">
        <v>-0.026</v>
      </c>
      <c r="DH381">
        <v>-0.36</v>
      </c>
      <c r="DI381">
        <v>0.298</v>
      </c>
      <c r="DJ381">
        <v>420</v>
      </c>
      <c r="DK381">
        <v>22</v>
      </c>
      <c r="DL381">
        <v>0.17</v>
      </c>
      <c r="DM381">
        <v>0.02</v>
      </c>
      <c r="DN381">
        <v>-0.3822043658536585</v>
      </c>
      <c r="DO381">
        <v>0.09694862717769881</v>
      </c>
      <c r="DP381">
        <v>0.03141557332835226</v>
      </c>
      <c r="DQ381">
        <v>1</v>
      </c>
      <c r="DR381">
        <v>-0.02242884390243903</v>
      </c>
      <c r="DS381">
        <v>0.005480724041811788</v>
      </c>
      <c r="DT381">
        <v>0.001442970543966682</v>
      </c>
      <c r="DU381">
        <v>1</v>
      </c>
      <c r="DV381">
        <v>2</v>
      </c>
      <c r="DW381">
        <v>2</v>
      </c>
      <c r="DX381" t="s">
        <v>360</v>
      </c>
      <c r="DY381">
        <v>3.13046</v>
      </c>
      <c r="DZ381">
        <v>2.80644</v>
      </c>
      <c r="EA381">
        <v>0.0997498</v>
      </c>
      <c r="EB381">
        <v>0.0994646</v>
      </c>
      <c r="EC381">
        <v>0.105893</v>
      </c>
      <c r="ED381">
        <v>0.105658</v>
      </c>
      <c r="EE381">
        <v>21146.7</v>
      </c>
      <c r="EF381">
        <v>27417.4</v>
      </c>
      <c r="EG381">
        <v>26444.6</v>
      </c>
      <c r="EH381">
        <v>32998.5</v>
      </c>
      <c r="EI381">
        <v>34924.3</v>
      </c>
      <c r="EJ381">
        <v>40305.6</v>
      </c>
      <c r="EK381">
        <v>41091.8</v>
      </c>
      <c r="EL381">
        <v>46058</v>
      </c>
      <c r="EM381">
        <v>2.03485</v>
      </c>
      <c r="EN381">
        <v>1.99962</v>
      </c>
      <c r="EO381">
        <v>0.0840127</v>
      </c>
      <c r="EP381">
        <v>0</v>
      </c>
      <c r="EQ381">
        <v>24.994</v>
      </c>
      <c r="ER381">
        <v>999.9</v>
      </c>
      <c r="ES381">
        <v>67.40000000000001</v>
      </c>
      <c r="ET381">
        <v>27.4</v>
      </c>
      <c r="EU381">
        <v>24.4446</v>
      </c>
      <c r="EV381">
        <v>60.8008</v>
      </c>
      <c r="EW381">
        <v>31.5705</v>
      </c>
      <c r="EX381">
        <v>1</v>
      </c>
      <c r="EY381">
        <v>0.294718</v>
      </c>
      <c r="EZ381">
        <v>0.270915</v>
      </c>
      <c r="FA381">
        <v>20.2861</v>
      </c>
      <c r="FB381">
        <v>5.19183</v>
      </c>
      <c r="FC381">
        <v>11.9441</v>
      </c>
      <c r="FD381">
        <v>4.9556</v>
      </c>
      <c r="FE381">
        <v>3.285</v>
      </c>
      <c r="FF381">
        <v>9999</v>
      </c>
      <c r="FG381">
        <v>9999</v>
      </c>
      <c r="FH381">
        <v>9999</v>
      </c>
      <c r="FI381">
        <v>999.9</v>
      </c>
      <c r="FJ381">
        <v>1.86127</v>
      </c>
      <c r="FK381">
        <v>1.86264</v>
      </c>
      <c r="FL381">
        <v>1.86005</v>
      </c>
      <c r="FM381">
        <v>1.85837</v>
      </c>
      <c r="FN381">
        <v>1.86218</v>
      </c>
      <c r="FO381">
        <v>1.85889</v>
      </c>
      <c r="FP381">
        <v>1.85791</v>
      </c>
      <c r="FQ381">
        <v>1.86081</v>
      </c>
      <c r="FR381">
        <v>0</v>
      </c>
      <c r="FS381">
        <v>0</v>
      </c>
      <c r="FT381">
        <v>0</v>
      </c>
      <c r="FU381">
        <v>4.5</v>
      </c>
      <c r="FV381" t="s">
        <v>361</v>
      </c>
      <c r="FW381" t="s">
        <v>362</v>
      </c>
      <c r="FX381" t="s">
        <v>363</v>
      </c>
      <c r="FY381" t="s">
        <v>364</v>
      </c>
      <c r="FZ381" t="s">
        <v>364</v>
      </c>
      <c r="GA381" t="s">
        <v>363</v>
      </c>
      <c r="GB381">
        <v>0</v>
      </c>
      <c r="GC381">
        <v>100</v>
      </c>
      <c r="GD381">
        <v>100</v>
      </c>
      <c r="GE381">
        <v>-0.361</v>
      </c>
      <c r="GF381">
        <v>0.2975</v>
      </c>
      <c r="GG381">
        <v>-1.589593225013521</v>
      </c>
      <c r="GH381">
        <v>0.00192992804097616</v>
      </c>
      <c r="GI381">
        <v>3.244687122451424E-06</v>
      </c>
      <c r="GJ381">
        <v>-2.087531120305573E-09</v>
      </c>
      <c r="GK381">
        <v>0.05776174702018427</v>
      </c>
      <c r="GL381">
        <v>0.005089068596103195</v>
      </c>
      <c r="GM381">
        <v>0.0003257216593697226</v>
      </c>
      <c r="GN381">
        <v>-1.562898368296355E-06</v>
      </c>
      <c r="GO381">
        <v>0</v>
      </c>
      <c r="GP381">
        <v>1257</v>
      </c>
      <c r="GQ381">
        <v>1</v>
      </c>
      <c r="GR381">
        <v>31</v>
      </c>
      <c r="GS381">
        <v>282</v>
      </c>
      <c r="GT381">
        <v>282</v>
      </c>
      <c r="GU381">
        <v>1.07788</v>
      </c>
      <c r="GV381">
        <v>2.39502</v>
      </c>
      <c r="GW381">
        <v>1.44775</v>
      </c>
      <c r="GX381">
        <v>2.20215</v>
      </c>
      <c r="GY381">
        <v>1.44653</v>
      </c>
      <c r="GZ381">
        <v>2.31079</v>
      </c>
      <c r="HA381">
        <v>33.2216</v>
      </c>
      <c r="HB381">
        <v>14.6311</v>
      </c>
      <c r="HC381">
        <v>18</v>
      </c>
      <c r="HD381">
        <v>532.147</v>
      </c>
      <c r="HE381">
        <v>522.826</v>
      </c>
      <c r="HF381">
        <v>24.9996</v>
      </c>
      <c r="HG381">
        <v>30.7573</v>
      </c>
      <c r="HH381">
        <v>30.0001</v>
      </c>
      <c r="HI381">
        <v>31.1268</v>
      </c>
      <c r="HJ381">
        <v>31.1359</v>
      </c>
      <c r="HK381">
        <v>21.5544</v>
      </c>
      <c r="HL381">
        <v>20.3331</v>
      </c>
      <c r="HM381">
        <v>100</v>
      </c>
      <c r="HN381">
        <v>25</v>
      </c>
      <c r="HO381">
        <v>420</v>
      </c>
      <c r="HP381">
        <v>21.5</v>
      </c>
      <c r="HQ381">
        <v>103.133</v>
      </c>
      <c r="HR381">
        <v>102.016</v>
      </c>
    </row>
    <row r="382" spans="1:226">
      <c r="A382">
        <v>364</v>
      </c>
      <c r="B382">
        <v>1774683248.6</v>
      </c>
      <c r="C382">
        <v>1502.599999904633</v>
      </c>
      <c r="D382" t="s">
        <v>1090</v>
      </c>
      <c r="E382" t="s">
        <v>1091</v>
      </c>
      <c r="F382">
        <v>5</v>
      </c>
      <c r="I382">
        <v>1774683245.7</v>
      </c>
      <c r="J382">
        <f>(K382)/1000</f>
        <v>0</v>
      </c>
      <c r="K382">
        <f>IF(BF382, AN382, AH382)</f>
        <v>0</v>
      </c>
      <c r="L382">
        <f>IF(BF382, AI382, AG382)</f>
        <v>0</v>
      </c>
      <c r="M382">
        <f>BH382 - IF(AU382&gt;1, L382*BB382*100.0/(AW382), 0)</f>
        <v>0</v>
      </c>
      <c r="N382">
        <f>((T382-J382/2)*M382-L382)/(T382+J382/2)</f>
        <v>0</v>
      </c>
      <c r="O382">
        <f>N382*(BO382+BP382)/1000.0</f>
        <v>0</v>
      </c>
      <c r="P382">
        <f>(BH382 - IF(AU382&gt;1, L382*BB382*100.0/(AW382), 0))*(BO382+BP382)/1000.0</f>
        <v>0</v>
      </c>
      <c r="Q382">
        <f>2.0/((1/S382-1/R382)+SIGN(S382)*SQRT((1/S382-1/R382)*(1/S382-1/R382) + 4*BC382/((BC382+1)*(BC382+1))*(2*1/S382*1/R382-1/R382*1/R382)))</f>
        <v>0</v>
      </c>
      <c r="R382">
        <f>IF(LEFT(BD382,1)&lt;&gt;"0",IF(LEFT(BD382,1)="1",3.0,BE382),$D$5+$E$5*(BV382*BO382/($K$5*1000))+$F$5*(BV382*BO382/($K$5*1000))*MAX(MIN(BB382,$J$5),$I$5)*MAX(MIN(BB382,$J$5),$I$5)+$G$5*MAX(MIN(BB382,$J$5),$I$5)*(BV382*BO382/($K$5*1000))+$H$5*(BV382*BO382/($K$5*1000))*(BV382*BO382/($K$5*1000)))</f>
        <v>0</v>
      </c>
      <c r="S382">
        <f>J382*(1000-(1000*0.61365*exp(17.502*W382/(240.97+W382))/(BO382+BP382)+BJ382)/2)/(1000*0.61365*exp(17.502*W382/(240.97+W382))/(BO382+BP382)-BJ382)</f>
        <v>0</v>
      </c>
      <c r="T382">
        <f>1/((BC382+1)/(Q382/1.6)+1/(R382/1.37)) + BC382/((BC382+1)/(Q382/1.6) + BC382/(R382/1.37))</f>
        <v>0</v>
      </c>
      <c r="U382">
        <f>(AX382*BA382)</f>
        <v>0</v>
      </c>
      <c r="V382">
        <f>(BQ382+(U382+2*0.95*5.67E-8*(((BQ382+$B$9)+273)^4-(BQ382+273)^4)-44100*J382)/(1.84*29.3*R382+8*0.95*5.67E-8*(BQ382+273)^3))</f>
        <v>0</v>
      </c>
      <c r="W382">
        <f>($C$9*BR382+$D$9*BS382+$E$9*V382)</f>
        <v>0</v>
      </c>
      <c r="X382">
        <f>0.61365*exp(17.502*W382/(240.97+W382))</f>
        <v>0</v>
      </c>
      <c r="Y382">
        <f>(Z382/AA382*100)</f>
        <v>0</v>
      </c>
      <c r="Z382">
        <f>BJ382*(BO382+BP382)/1000</f>
        <v>0</v>
      </c>
      <c r="AA382">
        <f>0.61365*exp(17.502*BQ382/(240.97+BQ382))</f>
        <v>0</v>
      </c>
      <c r="AB382">
        <f>(X382-BJ382*(BO382+BP382)/1000)</f>
        <v>0</v>
      </c>
      <c r="AC382">
        <f>(-J382*44100)</f>
        <v>0</v>
      </c>
      <c r="AD382">
        <f>2*29.3*R382*0.92*(BQ382-W382)</f>
        <v>0</v>
      </c>
      <c r="AE382">
        <f>2*0.95*5.67E-8*(((BQ382+$B$9)+273)^4-(W382+273)^4)</f>
        <v>0</v>
      </c>
      <c r="AF382">
        <f>U382+AE382+AC382+AD382</f>
        <v>0</v>
      </c>
      <c r="AG382">
        <f>BN382*AU382*(BI382-BH382*(1000-AU382*BK382)/(1000-AU382*BJ382))/(100*BB382)</f>
        <v>0</v>
      </c>
      <c r="AH382">
        <f>1000*BN382*AU382*(BJ382-BK382)/(100*BB382*(1000-AU382*BJ382))</f>
        <v>0</v>
      </c>
      <c r="AI382">
        <f>(AJ382 - AK382 - BO382*1E3/(8.314*(BQ382+273.15)) * AM382/BN382 * AL382) * BN382/(100*BB382) * (1000 - BK382)/1000</f>
        <v>0</v>
      </c>
      <c r="AJ382">
        <v>429.2587605611788</v>
      </c>
      <c r="AK382">
        <v>428.8201818181818</v>
      </c>
      <c r="AL382">
        <v>-4.248015462516351E-06</v>
      </c>
      <c r="AM382">
        <v>61.35787655002243</v>
      </c>
      <c r="AN382">
        <f>(AP382 - AO382 + BO382*1E3/(8.314*(BQ382+273.15)) * AR382/BN382 * AQ382) * BN382/(100*BB382) * 1000/(1000 - AP382)</f>
        <v>0</v>
      </c>
      <c r="AO382">
        <v>21.53674020675096</v>
      </c>
      <c r="AP382">
        <v>21.51458671328673</v>
      </c>
      <c r="AQ382">
        <v>-5.597598731379219E-07</v>
      </c>
      <c r="AR382">
        <v>91.88205700752289</v>
      </c>
      <c r="AS382">
        <v>0</v>
      </c>
      <c r="AT382">
        <v>0</v>
      </c>
      <c r="AU382">
        <f>IF(AS382*$H$15&gt;=AW382,1.0,(AW382/(AW382-AS382*$H$15)))</f>
        <v>0</v>
      </c>
      <c r="AV382">
        <f>(AU382-1)*100</f>
        <v>0</v>
      </c>
      <c r="AW382">
        <f>MAX(0,($B$15+$C$15*BV382)/(1+$D$15*BV382)*BO382/(BQ382+273)*$E$15)</f>
        <v>0</v>
      </c>
      <c r="AX382">
        <f>$B$13*BW382+$C$13*BX382+$F$13*CI382*(1-CL382)</f>
        <v>0</v>
      </c>
      <c r="AY382">
        <f>AX382*AZ382</f>
        <v>0</v>
      </c>
      <c r="AZ382">
        <f>($B$13*$D$11+$C$13*$D$11+$F$13*((CV382+CN382)/MAX(CV382+CN382+CW382, 0.1)*$I$11+CW382/MAX(CV382+CN382+CW382, 0.1)*$J$11))/($B$13+$C$13+$F$13)</f>
        <v>0</v>
      </c>
      <c r="BA382">
        <f>($B$13*$K$11+$C$13*$K$11+$F$13*((CV382+CN382)/MAX(CV382+CN382+CW382, 0.1)*$P$11+CW382/MAX(CV382+CN382+CW382, 0.1)*$Q$11))/($B$13+$C$13+$F$13)</f>
        <v>0</v>
      </c>
      <c r="BB382">
        <v>6</v>
      </c>
      <c r="BC382">
        <v>0.5</v>
      </c>
      <c r="BD382" t="s">
        <v>358</v>
      </c>
      <c r="BE382">
        <v>2</v>
      </c>
      <c r="BF382" t="b">
        <v>1</v>
      </c>
      <c r="BG382">
        <v>1774683245.7</v>
      </c>
      <c r="BH382">
        <v>419.6014</v>
      </c>
      <c r="BI382">
        <v>420.0116</v>
      </c>
      <c r="BJ382">
        <v>21.51462</v>
      </c>
      <c r="BK382">
        <v>21.53615</v>
      </c>
      <c r="BL382">
        <v>419.9629</v>
      </c>
      <c r="BM382">
        <v>21.21717</v>
      </c>
      <c r="BN382">
        <v>499.9891</v>
      </c>
      <c r="BO382">
        <v>101.0292</v>
      </c>
      <c r="BP382">
        <v>0.10005086</v>
      </c>
      <c r="BQ382">
        <v>26.10005</v>
      </c>
      <c r="BR382">
        <v>26.37107</v>
      </c>
      <c r="BS382">
        <v>999.9</v>
      </c>
      <c r="BT382">
        <v>0</v>
      </c>
      <c r="BU382">
        <v>0</v>
      </c>
      <c r="BV382">
        <v>9993.505000000001</v>
      </c>
      <c r="BW382">
        <v>0</v>
      </c>
      <c r="BX382">
        <v>0.3833920000000001</v>
      </c>
      <c r="BY382">
        <v>-0.4100495</v>
      </c>
      <c r="BZ382">
        <v>428.8275</v>
      </c>
      <c r="CA382">
        <v>429.2562</v>
      </c>
      <c r="CB382">
        <v>-0.02152747</v>
      </c>
      <c r="CC382">
        <v>420.0116</v>
      </c>
      <c r="CD382">
        <v>21.53615</v>
      </c>
      <c r="CE382">
        <v>2.173607</v>
      </c>
      <c r="CF382">
        <v>2.175782</v>
      </c>
      <c r="CG382">
        <v>18.76912</v>
      </c>
      <c r="CH382">
        <v>18.7851</v>
      </c>
      <c r="CI382">
        <v>499.9972999999999</v>
      </c>
      <c r="CJ382">
        <v>0</v>
      </c>
      <c r="CK382">
        <v>1</v>
      </c>
      <c r="CL382">
        <v>0</v>
      </c>
      <c r="CM382">
        <v>1.67984</v>
      </c>
      <c r="CN382">
        <v>0</v>
      </c>
      <c r="CO382">
        <v>28.19398</v>
      </c>
      <c r="CP382">
        <v>2557.82</v>
      </c>
      <c r="CQ382">
        <v>37.0496</v>
      </c>
      <c r="CR382">
        <v>40.8747</v>
      </c>
      <c r="CS382">
        <v>38.906</v>
      </c>
      <c r="CT382">
        <v>40.1497</v>
      </c>
      <c r="CU382">
        <v>37.7059</v>
      </c>
      <c r="CV382">
        <v>0</v>
      </c>
      <c r="CW382">
        <v>499.997</v>
      </c>
      <c r="CX382">
        <v>0</v>
      </c>
      <c r="CY382">
        <v>1774683246.8</v>
      </c>
      <c r="CZ382">
        <v>0</v>
      </c>
      <c r="DA382">
        <v>1774666326.5</v>
      </c>
      <c r="DB382" t="s">
        <v>359</v>
      </c>
      <c r="DC382">
        <v>1774666322</v>
      </c>
      <c r="DD382">
        <v>1774666326.5</v>
      </c>
      <c r="DE382">
        <v>2</v>
      </c>
      <c r="DF382">
        <v>0.343</v>
      </c>
      <c r="DG382">
        <v>-0.026</v>
      </c>
      <c r="DH382">
        <v>-0.36</v>
      </c>
      <c r="DI382">
        <v>0.298</v>
      </c>
      <c r="DJ382">
        <v>420</v>
      </c>
      <c r="DK382">
        <v>22</v>
      </c>
      <c r="DL382">
        <v>0.17</v>
      </c>
      <c r="DM382">
        <v>0.02</v>
      </c>
      <c r="DN382">
        <v>-0.3809635609756098</v>
      </c>
      <c r="DO382">
        <v>-0.1442182369337988</v>
      </c>
      <c r="DP382">
        <v>0.02979155300813513</v>
      </c>
      <c r="DQ382">
        <v>0</v>
      </c>
      <c r="DR382">
        <v>-0.02233226341463414</v>
      </c>
      <c r="DS382">
        <v>0.009753305226480873</v>
      </c>
      <c r="DT382">
        <v>0.001465313896573283</v>
      </c>
      <c r="DU382">
        <v>1</v>
      </c>
      <c r="DV382">
        <v>1</v>
      </c>
      <c r="DW382">
        <v>2</v>
      </c>
      <c r="DX382" t="s">
        <v>367</v>
      </c>
      <c r="DY382">
        <v>3.13045</v>
      </c>
      <c r="DZ382">
        <v>2.80646</v>
      </c>
      <c r="EA382">
        <v>0.09975290000000001</v>
      </c>
      <c r="EB382">
        <v>0.09947259999999999</v>
      </c>
      <c r="EC382">
        <v>0.105893</v>
      </c>
      <c r="ED382">
        <v>0.105655</v>
      </c>
      <c r="EE382">
        <v>21146.6</v>
      </c>
      <c r="EF382">
        <v>27416.9</v>
      </c>
      <c r="EG382">
        <v>26444.6</v>
      </c>
      <c r="EH382">
        <v>32998.2</v>
      </c>
      <c r="EI382">
        <v>34924.3</v>
      </c>
      <c r="EJ382">
        <v>40305.3</v>
      </c>
      <c r="EK382">
        <v>41091.8</v>
      </c>
      <c r="EL382">
        <v>46057.5</v>
      </c>
      <c r="EM382">
        <v>2.03478</v>
      </c>
      <c r="EN382">
        <v>1.99955</v>
      </c>
      <c r="EO382">
        <v>0.0835881</v>
      </c>
      <c r="EP382">
        <v>0</v>
      </c>
      <c r="EQ382">
        <v>24.9933</v>
      </c>
      <c r="ER382">
        <v>999.9</v>
      </c>
      <c r="ES382">
        <v>67.40000000000001</v>
      </c>
      <c r="ET382">
        <v>27.4</v>
      </c>
      <c r="EU382">
        <v>24.4426</v>
      </c>
      <c r="EV382">
        <v>61.0008</v>
      </c>
      <c r="EW382">
        <v>31.6386</v>
      </c>
      <c r="EX382">
        <v>1</v>
      </c>
      <c r="EY382">
        <v>0.294665</v>
      </c>
      <c r="EZ382">
        <v>0.269875</v>
      </c>
      <c r="FA382">
        <v>20.2862</v>
      </c>
      <c r="FB382">
        <v>5.19183</v>
      </c>
      <c r="FC382">
        <v>11.9441</v>
      </c>
      <c r="FD382">
        <v>4.9557</v>
      </c>
      <c r="FE382">
        <v>3.285</v>
      </c>
      <c r="FF382">
        <v>9999</v>
      </c>
      <c r="FG382">
        <v>9999</v>
      </c>
      <c r="FH382">
        <v>9999</v>
      </c>
      <c r="FI382">
        <v>999.9</v>
      </c>
      <c r="FJ382">
        <v>1.86127</v>
      </c>
      <c r="FK382">
        <v>1.86264</v>
      </c>
      <c r="FL382">
        <v>1.86005</v>
      </c>
      <c r="FM382">
        <v>1.85837</v>
      </c>
      <c r="FN382">
        <v>1.86218</v>
      </c>
      <c r="FO382">
        <v>1.8589</v>
      </c>
      <c r="FP382">
        <v>1.85791</v>
      </c>
      <c r="FQ382">
        <v>1.8608</v>
      </c>
      <c r="FR382">
        <v>0</v>
      </c>
      <c r="FS382">
        <v>0</v>
      </c>
      <c r="FT382">
        <v>0</v>
      </c>
      <c r="FU382">
        <v>4.5</v>
      </c>
      <c r="FV382" t="s">
        <v>361</v>
      </c>
      <c r="FW382" t="s">
        <v>362</v>
      </c>
      <c r="FX382" t="s">
        <v>363</v>
      </c>
      <c r="FY382" t="s">
        <v>364</v>
      </c>
      <c r="FZ382" t="s">
        <v>364</v>
      </c>
      <c r="GA382" t="s">
        <v>363</v>
      </c>
      <c r="GB382">
        <v>0</v>
      </c>
      <c r="GC382">
        <v>100</v>
      </c>
      <c r="GD382">
        <v>100</v>
      </c>
      <c r="GE382">
        <v>-0.362</v>
      </c>
      <c r="GF382">
        <v>0.2974</v>
      </c>
      <c r="GG382">
        <v>-1.589593225013521</v>
      </c>
      <c r="GH382">
        <v>0.00192992804097616</v>
      </c>
      <c r="GI382">
        <v>3.244687122451424E-06</v>
      </c>
      <c r="GJ382">
        <v>-2.087531120305573E-09</v>
      </c>
      <c r="GK382">
        <v>0.05776174702018427</v>
      </c>
      <c r="GL382">
        <v>0.005089068596103195</v>
      </c>
      <c r="GM382">
        <v>0.0003257216593697226</v>
      </c>
      <c r="GN382">
        <v>-1.562898368296355E-06</v>
      </c>
      <c r="GO382">
        <v>0</v>
      </c>
      <c r="GP382">
        <v>1257</v>
      </c>
      <c r="GQ382">
        <v>1</v>
      </c>
      <c r="GR382">
        <v>31</v>
      </c>
      <c r="GS382">
        <v>282.1</v>
      </c>
      <c r="GT382">
        <v>282</v>
      </c>
      <c r="GU382">
        <v>1.07788</v>
      </c>
      <c r="GV382">
        <v>2.39258</v>
      </c>
      <c r="GW382">
        <v>1.44775</v>
      </c>
      <c r="GX382">
        <v>2.20337</v>
      </c>
      <c r="GY382">
        <v>1.44653</v>
      </c>
      <c r="GZ382">
        <v>2.35474</v>
      </c>
      <c r="HA382">
        <v>33.2216</v>
      </c>
      <c r="HB382">
        <v>14.6224</v>
      </c>
      <c r="HC382">
        <v>18</v>
      </c>
      <c r="HD382">
        <v>532.099</v>
      </c>
      <c r="HE382">
        <v>522.775</v>
      </c>
      <c r="HF382">
        <v>24.9996</v>
      </c>
      <c r="HG382">
        <v>30.7573</v>
      </c>
      <c r="HH382">
        <v>30</v>
      </c>
      <c r="HI382">
        <v>31.1268</v>
      </c>
      <c r="HJ382">
        <v>31.1359</v>
      </c>
      <c r="HK382">
        <v>21.5531</v>
      </c>
      <c r="HL382">
        <v>20.3331</v>
      </c>
      <c r="HM382">
        <v>100</v>
      </c>
      <c r="HN382">
        <v>25</v>
      </c>
      <c r="HO382">
        <v>420</v>
      </c>
      <c r="HP382">
        <v>21.5</v>
      </c>
      <c r="HQ382">
        <v>103.133</v>
      </c>
      <c r="HR382">
        <v>102.015</v>
      </c>
    </row>
    <row r="383" spans="1:226">
      <c r="A383">
        <v>365</v>
      </c>
      <c r="B383">
        <v>1774683252.6</v>
      </c>
      <c r="C383">
        <v>1506.599999904633</v>
      </c>
      <c r="D383" t="s">
        <v>1092</v>
      </c>
      <c r="E383" t="s">
        <v>1093</v>
      </c>
      <c r="F383">
        <v>5</v>
      </c>
      <c r="I383">
        <v>1774683249.7</v>
      </c>
      <c r="J383">
        <f>(K383)/1000</f>
        <v>0</v>
      </c>
      <c r="K383">
        <f>IF(BF383, AN383, AH383)</f>
        <v>0</v>
      </c>
      <c r="L383">
        <f>IF(BF383, AI383, AG383)</f>
        <v>0</v>
      </c>
      <c r="M383">
        <f>BH383 - IF(AU383&gt;1, L383*BB383*100.0/(AW383), 0)</f>
        <v>0</v>
      </c>
      <c r="N383">
        <f>((T383-J383/2)*M383-L383)/(T383+J383/2)</f>
        <v>0</v>
      </c>
      <c r="O383">
        <f>N383*(BO383+BP383)/1000.0</f>
        <v>0</v>
      </c>
      <c r="P383">
        <f>(BH383 - IF(AU383&gt;1, L383*BB383*100.0/(AW383), 0))*(BO383+BP383)/1000.0</f>
        <v>0</v>
      </c>
      <c r="Q383">
        <f>2.0/((1/S383-1/R383)+SIGN(S383)*SQRT((1/S383-1/R383)*(1/S383-1/R383) + 4*BC383/((BC383+1)*(BC383+1))*(2*1/S383*1/R383-1/R383*1/R383)))</f>
        <v>0</v>
      </c>
      <c r="R383">
        <f>IF(LEFT(BD383,1)&lt;&gt;"0",IF(LEFT(BD383,1)="1",3.0,BE383),$D$5+$E$5*(BV383*BO383/($K$5*1000))+$F$5*(BV383*BO383/($K$5*1000))*MAX(MIN(BB383,$J$5),$I$5)*MAX(MIN(BB383,$J$5),$I$5)+$G$5*MAX(MIN(BB383,$J$5),$I$5)*(BV383*BO383/($K$5*1000))+$H$5*(BV383*BO383/($K$5*1000))*(BV383*BO383/($K$5*1000)))</f>
        <v>0</v>
      </c>
      <c r="S383">
        <f>J383*(1000-(1000*0.61365*exp(17.502*W383/(240.97+W383))/(BO383+BP383)+BJ383)/2)/(1000*0.61365*exp(17.502*W383/(240.97+W383))/(BO383+BP383)-BJ383)</f>
        <v>0</v>
      </c>
      <c r="T383">
        <f>1/((BC383+1)/(Q383/1.6)+1/(R383/1.37)) + BC383/((BC383+1)/(Q383/1.6) + BC383/(R383/1.37))</f>
        <v>0</v>
      </c>
      <c r="U383">
        <f>(AX383*BA383)</f>
        <v>0</v>
      </c>
      <c r="V383">
        <f>(BQ383+(U383+2*0.95*5.67E-8*(((BQ383+$B$9)+273)^4-(BQ383+273)^4)-44100*J383)/(1.84*29.3*R383+8*0.95*5.67E-8*(BQ383+273)^3))</f>
        <v>0</v>
      </c>
      <c r="W383">
        <f>($C$9*BR383+$D$9*BS383+$E$9*V383)</f>
        <v>0</v>
      </c>
      <c r="X383">
        <f>0.61365*exp(17.502*W383/(240.97+W383))</f>
        <v>0</v>
      </c>
      <c r="Y383">
        <f>(Z383/AA383*100)</f>
        <v>0</v>
      </c>
      <c r="Z383">
        <f>BJ383*(BO383+BP383)/1000</f>
        <v>0</v>
      </c>
      <c r="AA383">
        <f>0.61365*exp(17.502*BQ383/(240.97+BQ383))</f>
        <v>0</v>
      </c>
      <c r="AB383">
        <f>(X383-BJ383*(BO383+BP383)/1000)</f>
        <v>0</v>
      </c>
      <c r="AC383">
        <f>(-J383*44100)</f>
        <v>0</v>
      </c>
      <c r="AD383">
        <f>2*29.3*R383*0.92*(BQ383-W383)</f>
        <v>0</v>
      </c>
      <c r="AE383">
        <f>2*0.95*5.67E-8*(((BQ383+$B$9)+273)^4-(W383+273)^4)</f>
        <v>0</v>
      </c>
      <c r="AF383">
        <f>U383+AE383+AC383+AD383</f>
        <v>0</v>
      </c>
      <c r="AG383">
        <f>BN383*AU383*(BI383-BH383*(1000-AU383*BK383)/(1000-AU383*BJ383))/(100*BB383)</f>
        <v>0</v>
      </c>
      <c r="AH383">
        <f>1000*BN383*AU383*(BJ383-BK383)/(100*BB383*(1000-AU383*BJ383))</f>
        <v>0</v>
      </c>
      <c r="AI383">
        <f>(AJ383 - AK383 - BO383*1E3/(8.314*(BQ383+273.15)) * AM383/BN383 * AL383) * BN383/(100*BB383) * (1000 - BK383)/1000</f>
        <v>0</v>
      </c>
      <c r="AJ383">
        <v>429.2661980830109</v>
      </c>
      <c r="AK383">
        <v>428.8177575757575</v>
      </c>
      <c r="AL383">
        <v>-6.279060252544643E-06</v>
      </c>
      <c r="AM383">
        <v>61.35787655002243</v>
      </c>
      <c r="AN383">
        <f>(AP383 - AO383 + BO383*1E3/(8.314*(BQ383+273.15)) * AR383/BN383 * AQ383) * BN383/(100*BB383) * 1000/(1000 - AP383)</f>
        <v>0</v>
      </c>
      <c r="AO383">
        <v>21.53534289994696</v>
      </c>
      <c r="AP383">
        <v>21.51547972027974</v>
      </c>
      <c r="AQ383">
        <v>2.152949986865659E-07</v>
      </c>
      <c r="AR383">
        <v>91.88205700752289</v>
      </c>
      <c r="AS383">
        <v>0</v>
      </c>
      <c r="AT383">
        <v>0</v>
      </c>
      <c r="AU383">
        <f>IF(AS383*$H$15&gt;=AW383,1.0,(AW383/(AW383-AS383*$H$15)))</f>
        <v>0</v>
      </c>
      <c r="AV383">
        <f>(AU383-1)*100</f>
        <v>0</v>
      </c>
      <c r="AW383">
        <f>MAX(0,($B$15+$C$15*BV383)/(1+$D$15*BV383)*BO383/(BQ383+273)*$E$15)</f>
        <v>0</v>
      </c>
      <c r="AX383">
        <f>$B$13*BW383+$C$13*BX383+$F$13*CI383*(1-CL383)</f>
        <v>0</v>
      </c>
      <c r="AY383">
        <f>AX383*AZ383</f>
        <v>0</v>
      </c>
      <c r="AZ383">
        <f>($B$13*$D$11+$C$13*$D$11+$F$13*((CV383+CN383)/MAX(CV383+CN383+CW383, 0.1)*$I$11+CW383/MAX(CV383+CN383+CW383, 0.1)*$J$11))/($B$13+$C$13+$F$13)</f>
        <v>0</v>
      </c>
      <c r="BA383">
        <f>($B$13*$K$11+$C$13*$K$11+$F$13*((CV383+CN383)/MAX(CV383+CN383+CW383, 0.1)*$P$11+CW383/MAX(CV383+CN383+CW383, 0.1)*$Q$11))/($B$13+$C$13+$F$13)</f>
        <v>0</v>
      </c>
      <c r="BB383">
        <v>6</v>
      </c>
      <c r="BC383">
        <v>0.5</v>
      </c>
      <c r="BD383" t="s">
        <v>358</v>
      </c>
      <c r="BE383">
        <v>2</v>
      </c>
      <c r="BF383" t="b">
        <v>1</v>
      </c>
      <c r="BG383">
        <v>1774683249.7</v>
      </c>
      <c r="BH383">
        <v>419.6037</v>
      </c>
      <c r="BI383">
        <v>420.0113</v>
      </c>
      <c r="BJ383">
        <v>21.5149</v>
      </c>
      <c r="BK383">
        <v>21.53543</v>
      </c>
      <c r="BL383">
        <v>419.9653</v>
      </c>
      <c r="BM383">
        <v>21.21745</v>
      </c>
      <c r="BN383">
        <v>500.0291</v>
      </c>
      <c r="BO383">
        <v>101.0304</v>
      </c>
      <c r="BP383">
        <v>0.09999975999999999</v>
      </c>
      <c r="BQ383">
        <v>26.09882</v>
      </c>
      <c r="BR383">
        <v>26.35865</v>
      </c>
      <c r="BS383">
        <v>999.9</v>
      </c>
      <c r="BT383">
        <v>0</v>
      </c>
      <c r="BU383">
        <v>0</v>
      </c>
      <c r="BV383">
        <v>10001.125</v>
      </c>
      <c r="BW383">
        <v>0</v>
      </c>
      <c r="BX383">
        <v>0.3833920000000001</v>
      </c>
      <c r="BY383">
        <v>-0.4075164</v>
      </c>
      <c r="BZ383">
        <v>428.8301</v>
      </c>
      <c r="CA383">
        <v>429.2554</v>
      </c>
      <c r="CB383">
        <v>-0.02053032</v>
      </c>
      <c r="CC383">
        <v>420.0113</v>
      </c>
      <c r="CD383">
        <v>21.53543</v>
      </c>
      <c r="CE383">
        <v>2.173655</v>
      </c>
      <c r="CF383">
        <v>2.175729</v>
      </c>
      <c r="CG383">
        <v>18.76947</v>
      </c>
      <c r="CH383">
        <v>18.78473</v>
      </c>
      <c r="CI383">
        <v>500.001</v>
      </c>
      <c r="CJ383">
        <v>0</v>
      </c>
      <c r="CK383">
        <v>1</v>
      </c>
      <c r="CL383">
        <v>0</v>
      </c>
      <c r="CM383">
        <v>1.69905</v>
      </c>
      <c r="CN383">
        <v>0</v>
      </c>
      <c r="CO383">
        <v>27.92047</v>
      </c>
      <c r="CP383">
        <v>2557.839</v>
      </c>
      <c r="CQ383">
        <v>37.0062</v>
      </c>
      <c r="CR383">
        <v>40.7623</v>
      </c>
      <c r="CS383">
        <v>38.8687</v>
      </c>
      <c r="CT383">
        <v>39.9935</v>
      </c>
      <c r="CU383">
        <v>37.656</v>
      </c>
      <c r="CV383">
        <v>0</v>
      </c>
      <c r="CW383">
        <v>500.0020000000001</v>
      </c>
      <c r="CX383">
        <v>0</v>
      </c>
      <c r="CY383">
        <v>1774683251</v>
      </c>
      <c r="CZ383">
        <v>0</v>
      </c>
      <c r="DA383">
        <v>1774666326.5</v>
      </c>
      <c r="DB383" t="s">
        <v>359</v>
      </c>
      <c r="DC383">
        <v>1774666322</v>
      </c>
      <c r="DD383">
        <v>1774666326.5</v>
      </c>
      <c r="DE383">
        <v>2</v>
      </c>
      <c r="DF383">
        <v>0.343</v>
      </c>
      <c r="DG383">
        <v>-0.026</v>
      </c>
      <c r="DH383">
        <v>-0.36</v>
      </c>
      <c r="DI383">
        <v>0.298</v>
      </c>
      <c r="DJ383">
        <v>420</v>
      </c>
      <c r="DK383">
        <v>22</v>
      </c>
      <c r="DL383">
        <v>0.17</v>
      </c>
      <c r="DM383">
        <v>0.02</v>
      </c>
      <c r="DN383">
        <v>-0.3864477804878049</v>
      </c>
      <c r="DO383">
        <v>-0.2153592334494774</v>
      </c>
      <c r="DP383">
        <v>0.03096023997709997</v>
      </c>
      <c r="DQ383">
        <v>0</v>
      </c>
      <c r="DR383">
        <v>-0.02177941219512195</v>
      </c>
      <c r="DS383">
        <v>0.01006532613240417</v>
      </c>
      <c r="DT383">
        <v>0.001379377872703828</v>
      </c>
      <c r="DU383">
        <v>1</v>
      </c>
      <c r="DV383">
        <v>1</v>
      </c>
      <c r="DW383">
        <v>2</v>
      </c>
      <c r="DX383" t="s">
        <v>367</v>
      </c>
      <c r="DY383">
        <v>3.13048</v>
      </c>
      <c r="DZ383">
        <v>2.80652</v>
      </c>
      <c r="EA383">
        <v>0.0997412</v>
      </c>
      <c r="EB383">
        <v>0.0994579</v>
      </c>
      <c r="EC383">
        <v>0.1059</v>
      </c>
      <c r="ED383">
        <v>0.105654</v>
      </c>
      <c r="EE383">
        <v>21146.7</v>
      </c>
      <c r="EF383">
        <v>27417.5</v>
      </c>
      <c r="EG383">
        <v>26444.3</v>
      </c>
      <c r="EH383">
        <v>32998.3</v>
      </c>
      <c r="EI383">
        <v>34924</v>
      </c>
      <c r="EJ383">
        <v>40305.6</v>
      </c>
      <c r="EK383">
        <v>41091.7</v>
      </c>
      <c r="EL383">
        <v>46057.8</v>
      </c>
      <c r="EM383">
        <v>2.03498</v>
      </c>
      <c r="EN383">
        <v>1.99972</v>
      </c>
      <c r="EO383">
        <v>0.0833943</v>
      </c>
      <c r="EP383">
        <v>0</v>
      </c>
      <c r="EQ383">
        <v>24.9919</v>
      </c>
      <c r="ER383">
        <v>999.9</v>
      </c>
      <c r="ES383">
        <v>67.40000000000001</v>
      </c>
      <c r="ET383">
        <v>27.4</v>
      </c>
      <c r="EU383">
        <v>24.4432</v>
      </c>
      <c r="EV383">
        <v>60.9908</v>
      </c>
      <c r="EW383">
        <v>31.7588</v>
      </c>
      <c r="EX383">
        <v>1</v>
      </c>
      <c r="EY383">
        <v>0.294665</v>
      </c>
      <c r="EZ383">
        <v>0.268704</v>
      </c>
      <c r="FA383">
        <v>20.2862</v>
      </c>
      <c r="FB383">
        <v>5.19168</v>
      </c>
      <c r="FC383">
        <v>11.9441</v>
      </c>
      <c r="FD383">
        <v>4.95565</v>
      </c>
      <c r="FE383">
        <v>3.285</v>
      </c>
      <c r="FF383">
        <v>9999</v>
      </c>
      <c r="FG383">
        <v>9999</v>
      </c>
      <c r="FH383">
        <v>9999</v>
      </c>
      <c r="FI383">
        <v>999.9</v>
      </c>
      <c r="FJ383">
        <v>1.86127</v>
      </c>
      <c r="FK383">
        <v>1.86264</v>
      </c>
      <c r="FL383">
        <v>1.86005</v>
      </c>
      <c r="FM383">
        <v>1.85837</v>
      </c>
      <c r="FN383">
        <v>1.86218</v>
      </c>
      <c r="FO383">
        <v>1.8589</v>
      </c>
      <c r="FP383">
        <v>1.85791</v>
      </c>
      <c r="FQ383">
        <v>1.8608</v>
      </c>
      <c r="FR383">
        <v>0</v>
      </c>
      <c r="FS383">
        <v>0</v>
      </c>
      <c r="FT383">
        <v>0</v>
      </c>
      <c r="FU383">
        <v>4.5</v>
      </c>
      <c r="FV383" t="s">
        <v>361</v>
      </c>
      <c r="FW383" t="s">
        <v>362</v>
      </c>
      <c r="FX383" t="s">
        <v>363</v>
      </c>
      <c r="FY383" t="s">
        <v>364</v>
      </c>
      <c r="FZ383" t="s">
        <v>364</v>
      </c>
      <c r="GA383" t="s">
        <v>363</v>
      </c>
      <c r="GB383">
        <v>0</v>
      </c>
      <c r="GC383">
        <v>100</v>
      </c>
      <c r="GD383">
        <v>100</v>
      </c>
      <c r="GE383">
        <v>-0.361</v>
      </c>
      <c r="GF383">
        <v>0.2975</v>
      </c>
      <c r="GG383">
        <v>-1.589593225013521</v>
      </c>
      <c r="GH383">
        <v>0.00192992804097616</v>
      </c>
      <c r="GI383">
        <v>3.244687122451424E-06</v>
      </c>
      <c r="GJ383">
        <v>-2.087531120305573E-09</v>
      </c>
      <c r="GK383">
        <v>0.05776174702018427</v>
      </c>
      <c r="GL383">
        <v>0.005089068596103195</v>
      </c>
      <c r="GM383">
        <v>0.0003257216593697226</v>
      </c>
      <c r="GN383">
        <v>-1.562898368296355E-06</v>
      </c>
      <c r="GO383">
        <v>0</v>
      </c>
      <c r="GP383">
        <v>1257</v>
      </c>
      <c r="GQ383">
        <v>1</v>
      </c>
      <c r="GR383">
        <v>31</v>
      </c>
      <c r="GS383">
        <v>282.2</v>
      </c>
      <c r="GT383">
        <v>282.1</v>
      </c>
      <c r="GU383">
        <v>1.07788</v>
      </c>
      <c r="GV383">
        <v>2.38892</v>
      </c>
      <c r="GW383">
        <v>1.44775</v>
      </c>
      <c r="GX383">
        <v>2.20215</v>
      </c>
      <c r="GY383">
        <v>1.44653</v>
      </c>
      <c r="GZ383">
        <v>2.3877</v>
      </c>
      <c r="HA383">
        <v>33.2216</v>
      </c>
      <c r="HB383">
        <v>14.6311</v>
      </c>
      <c r="HC383">
        <v>18</v>
      </c>
      <c r="HD383">
        <v>532.226</v>
      </c>
      <c r="HE383">
        <v>522.894</v>
      </c>
      <c r="HF383">
        <v>24.9996</v>
      </c>
      <c r="HG383">
        <v>30.7573</v>
      </c>
      <c r="HH383">
        <v>30</v>
      </c>
      <c r="HI383">
        <v>31.1268</v>
      </c>
      <c r="HJ383">
        <v>31.1359</v>
      </c>
      <c r="HK383">
        <v>21.5548</v>
      </c>
      <c r="HL383">
        <v>20.3331</v>
      </c>
      <c r="HM383">
        <v>100</v>
      </c>
      <c r="HN383">
        <v>25</v>
      </c>
      <c r="HO383">
        <v>420</v>
      </c>
      <c r="HP383">
        <v>21.5</v>
      </c>
      <c r="HQ383">
        <v>103.132</v>
      </c>
      <c r="HR383">
        <v>102.016</v>
      </c>
    </row>
    <row r="384" spans="1:226">
      <c r="A384">
        <v>366</v>
      </c>
      <c r="B384">
        <v>1774683256.6</v>
      </c>
      <c r="C384">
        <v>1510.599999904633</v>
      </c>
      <c r="D384" t="s">
        <v>1094</v>
      </c>
      <c r="E384" t="s">
        <v>1095</v>
      </c>
      <c r="F384">
        <v>5</v>
      </c>
      <c r="I384">
        <v>1774683253.7</v>
      </c>
      <c r="J384">
        <f>(K384)/1000</f>
        <v>0</v>
      </c>
      <c r="K384">
        <f>IF(BF384, AN384, AH384)</f>
        <v>0</v>
      </c>
      <c r="L384">
        <f>IF(BF384, AI384, AG384)</f>
        <v>0</v>
      </c>
      <c r="M384">
        <f>BH384 - IF(AU384&gt;1, L384*BB384*100.0/(AW384), 0)</f>
        <v>0</v>
      </c>
      <c r="N384">
        <f>((T384-J384/2)*M384-L384)/(T384+J384/2)</f>
        <v>0</v>
      </c>
      <c r="O384">
        <f>N384*(BO384+BP384)/1000.0</f>
        <v>0</v>
      </c>
      <c r="P384">
        <f>(BH384 - IF(AU384&gt;1, L384*BB384*100.0/(AW384), 0))*(BO384+BP384)/1000.0</f>
        <v>0</v>
      </c>
      <c r="Q384">
        <f>2.0/((1/S384-1/R384)+SIGN(S384)*SQRT((1/S384-1/R384)*(1/S384-1/R384) + 4*BC384/((BC384+1)*(BC384+1))*(2*1/S384*1/R384-1/R384*1/R384)))</f>
        <v>0</v>
      </c>
      <c r="R384">
        <f>IF(LEFT(BD384,1)&lt;&gt;"0",IF(LEFT(BD384,1)="1",3.0,BE384),$D$5+$E$5*(BV384*BO384/($K$5*1000))+$F$5*(BV384*BO384/($K$5*1000))*MAX(MIN(BB384,$J$5),$I$5)*MAX(MIN(BB384,$J$5),$I$5)+$G$5*MAX(MIN(BB384,$J$5),$I$5)*(BV384*BO384/($K$5*1000))+$H$5*(BV384*BO384/($K$5*1000))*(BV384*BO384/($K$5*1000)))</f>
        <v>0</v>
      </c>
      <c r="S384">
        <f>J384*(1000-(1000*0.61365*exp(17.502*W384/(240.97+W384))/(BO384+BP384)+BJ384)/2)/(1000*0.61365*exp(17.502*W384/(240.97+W384))/(BO384+BP384)-BJ384)</f>
        <v>0</v>
      </c>
      <c r="T384">
        <f>1/((BC384+1)/(Q384/1.6)+1/(R384/1.37)) + BC384/((BC384+1)/(Q384/1.6) + BC384/(R384/1.37))</f>
        <v>0</v>
      </c>
      <c r="U384">
        <f>(AX384*BA384)</f>
        <v>0</v>
      </c>
      <c r="V384">
        <f>(BQ384+(U384+2*0.95*5.67E-8*(((BQ384+$B$9)+273)^4-(BQ384+273)^4)-44100*J384)/(1.84*29.3*R384+8*0.95*5.67E-8*(BQ384+273)^3))</f>
        <v>0</v>
      </c>
      <c r="W384">
        <f>($C$9*BR384+$D$9*BS384+$E$9*V384)</f>
        <v>0</v>
      </c>
      <c r="X384">
        <f>0.61365*exp(17.502*W384/(240.97+W384))</f>
        <v>0</v>
      </c>
      <c r="Y384">
        <f>(Z384/AA384*100)</f>
        <v>0</v>
      </c>
      <c r="Z384">
        <f>BJ384*(BO384+BP384)/1000</f>
        <v>0</v>
      </c>
      <c r="AA384">
        <f>0.61365*exp(17.502*BQ384/(240.97+BQ384))</f>
        <v>0</v>
      </c>
      <c r="AB384">
        <f>(X384-BJ384*(BO384+BP384)/1000)</f>
        <v>0</v>
      </c>
      <c r="AC384">
        <f>(-J384*44100)</f>
        <v>0</v>
      </c>
      <c r="AD384">
        <f>2*29.3*R384*0.92*(BQ384-W384)</f>
        <v>0</v>
      </c>
      <c r="AE384">
        <f>2*0.95*5.67E-8*(((BQ384+$B$9)+273)^4-(W384+273)^4)</f>
        <v>0</v>
      </c>
      <c r="AF384">
        <f>U384+AE384+AC384+AD384</f>
        <v>0</v>
      </c>
      <c r="AG384">
        <f>BN384*AU384*(BI384-BH384*(1000-AU384*BK384)/(1000-AU384*BJ384))/(100*BB384)</f>
        <v>0</v>
      </c>
      <c r="AH384">
        <f>1000*BN384*AU384*(BJ384-BK384)/(100*BB384*(1000-AU384*BJ384))</f>
        <v>0</v>
      </c>
      <c r="AI384">
        <f>(AJ384 - AK384 - BO384*1E3/(8.314*(BQ384+273.15)) * AM384/BN384 * AL384) * BN384/(100*BB384) * (1000 - BK384)/1000</f>
        <v>0</v>
      </c>
      <c r="AJ384">
        <v>429.2251625584349</v>
      </c>
      <c r="AK384">
        <v>428.7754545454544</v>
      </c>
      <c r="AL384">
        <v>-7.078445122322349E-06</v>
      </c>
      <c r="AM384">
        <v>61.35787655002243</v>
      </c>
      <c r="AN384">
        <f>(AP384 - AO384 + BO384*1E3/(8.314*(BQ384+273.15)) * AR384/BN384 * AQ384) * BN384/(100*BB384) * 1000/(1000 - AP384)</f>
        <v>0</v>
      </c>
      <c r="AO384">
        <v>21.53539883509928</v>
      </c>
      <c r="AP384">
        <v>21.51593846153848</v>
      </c>
      <c r="AQ384">
        <v>1.191499821507706E-06</v>
      </c>
      <c r="AR384">
        <v>91.88205700752289</v>
      </c>
      <c r="AS384">
        <v>0</v>
      </c>
      <c r="AT384">
        <v>0</v>
      </c>
      <c r="AU384">
        <f>IF(AS384*$H$15&gt;=AW384,1.0,(AW384/(AW384-AS384*$H$15)))</f>
        <v>0</v>
      </c>
      <c r="AV384">
        <f>(AU384-1)*100</f>
        <v>0</v>
      </c>
      <c r="AW384">
        <f>MAX(0,($B$15+$C$15*BV384)/(1+$D$15*BV384)*BO384/(BQ384+273)*$E$15)</f>
        <v>0</v>
      </c>
      <c r="AX384">
        <f>$B$13*BW384+$C$13*BX384+$F$13*CI384*(1-CL384)</f>
        <v>0</v>
      </c>
      <c r="AY384">
        <f>AX384*AZ384</f>
        <v>0</v>
      </c>
      <c r="AZ384">
        <f>($B$13*$D$11+$C$13*$D$11+$F$13*((CV384+CN384)/MAX(CV384+CN384+CW384, 0.1)*$I$11+CW384/MAX(CV384+CN384+CW384, 0.1)*$J$11))/($B$13+$C$13+$F$13)</f>
        <v>0</v>
      </c>
      <c r="BA384">
        <f>($B$13*$K$11+$C$13*$K$11+$F$13*((CV384+CN384)/MAX(CV384+CN384+CW384, 0.1)*$P$11+CW384/MAX(CV384+CN384+CW384, 0.1)*$Q$11))/($B$13+$C$13+$F$13)</f>
        <v>0</v>
      </c>
      <c r="BB384">
        <v>6</v>
      </c>
      <c r="BC384">
        <v>0.5</v>
      </c>
      <c r="BD384" t="s">
        <v>358</v>
      </c>
      <c r="BE384">
        <v>2</v>
      </c>
      <c r="BF384" t="b">
        <v>1</v>
      </c>
      <c r="BG384">
        <v>1774683253.7</v>
      </c>
      <c r="BH384">
        <v>419.5654</v>
      </c>
      <c r="BI384">
        <v>419.9971</v>
      </c>
      <c r="BJ384">
        <v>21.51594</v>
      </c>
      <c r="BK384">
        <v>21.53526</v>
      </c>
      <c r="BL384">
        <v>419.927</v>
      </c>
      <c r="BM384">
        <v>21.2185</v>
      </c>
      <c r="BN384">
        <v>499.9981</v>
      </c>
      <c r="BO384">
        <v>101.0295</v>
      </c>
      <c r="BP384">
        <v>0.10001201</v>
      </c>
      <c r="BQ384">
        <v>26.09904</v>
      </c>
      <c r="BR384">
        <v>26.36278</v>
      </c>
      <c r="BS384">
        <v>999.9</v>
      </c>
      <c r="BT384">
        <v>0</v>
      </c>
      <c r="BU384">
        <v>0</v>
      </c>
      <c r="BV384">
        <v>10002.511</v>
      </c>
      <c r="BW384">
        <v>0</v>
      </c>
      <c r="BX384">
        <v>0.3833920000000001</v>
      </c>
      <c r="BY384">
        <v>-0.4318634</v>
      </c>
      <c r="BZ384">
        <v>428.7913</v>
      </c>
      <c r="CA384">
        <v>429.2411</v>
      </c>
      <c r="CB384">
        <v>-0.01931076</v>
      </c>
      <c r="CC384">
        <v>419.9971</v>
      </c>
      <c r="CD384">
        <v>21.53526</v>
      </c>
      <c r="CE384">
        <v>2.173744</v>
      </c>
      <c r="CF384">
        <v>2.175694</v>
      </c>
      <c r="CG384">
        <v>18.77012</v>
      </c>
      <c r="CH384">
        <v>18.78447</v>
      </c>
      <c r="CI384">
        <v>500.0001999999999</v>
      </c>
      <c r="CJ384">
        <v>0</v>
      </c>
      <c r="CK384">
        <v>1</v>
      </c>
      <c r="CL384">
        <v>0</v>
      </c>
      <c r="CM384">
        <v>1.77103</v>
      </c>
      <c r="CN384">
        <v>0</v>
      </c>
      <c r="CO384">
        <v>27.7248</v>
      </c>
      <c r="CP384">
        <v>2557.835</v>
      </c>
      <c r="CQ384">
        <v>37</v>
      </c>
      <c r="CR384">
        <v>40.6686</v>
      </c>
      <c r="CS384">
        <v>38.806</v>
      </c>
      <c r="CT384">
        <v>39.8497</v>
      </c>
      <c r="CU384">
        <v>37.6187</v>
      </c>
      <c r="CV384">
        <v>0</v>
      </c>
      <c r="CW384">
        <v>500</v>
      </c>
      <c r="CX384">
        <v>0</v>
      </c>
      <c r="CY384">
        <v>1774683255.2</v>
      </c>
      <c r="CZ384">
        <v>0</v>
      </c>
      <c r="DA384">
        <v>1774666326.5</v>
      </c>
      <c r="DB384" t="s">
        <v>359</v>
      </c>
      <c r="DC384">
        <v>1774666322</v>
      </c>
      <c r="DD384">
        <v>1774666326.5</v>
      </c>
      <c r="DE384">
        <v>2</v>
      </c>
      <c r="DF384">
        <v>0.343</v>
      </c>
      <c r="DG384">
        <v>-0.026</v>
      </c>
      <c r="DH384">
        <v>-0.36</v>
      </c>
      <c r="DI384">
        <v>0.298</v>
      </c>
      <c r="DJ384">
        <v>420</v>
      </c>
      <c r="DK384">
        <v>22</v>
      </c>
      <c r="DL384">
        <v>0.17</v>
      </c>
      <c r="DM384">
        <v>0.02</v>
      </c>
      <c r="DN384">
        <v>-0.4078384</v>
      </c>
      <c r="DO384">
        <v>-0.1512550694183855</v>
      </c>
      <c r="DP384">
        <v>0.02416633185425541</v>
      </c>
      <c r="DQ384">
        <v>0</v>
      </c>
      <c r="DR384">
        <v>-0.02066312</v>
      </c>
      <c r="DS384">
        <v>0.008562578611632319</v>
      </c>
      <c r="DT384">
        <v>0.001184469330797552</v>
      </c>
      <c r="DU384">
        <v>1</v>
      </c>
      <c r="DV384">
        <v>1</v>
      </c>
      <c r="DW384">
        <v>2</v>
      </c>
      <c r="DX384" t="s">
        <v>367</v>
      </c>
      <c r="DY384">
        <v>3.13038</v>
      </c>
      <c r="DZ384">
        <v>2.80638</v>
      </c>
      <c r="EA384">
        <v>0.0997402</v>
      </c>
      <c r="EB384">
        <v>0.0994699</v>
      </c>
      <c r="EC384">
        <v>0.105897</v>
      </c>
      <c r="ED384">
        <v>0.105651</v>
      </c>
      <c r="EE384">
        <v>21146.8</v>
      </c>
      <c r="EF384">
        <v>27417.1</v>
      </c>
      <c r="EG384">
        <v>26444.4</v>
      </c>
      <c r="EH384">
        <v>32998.4</v>
      </c>
      <c r="EI384">
        <v>34924.1</v>
      </c>
      <c r="EJ384">
        <v>40305.5</v>
      </c>
      <c r="EK384">
        <v>41091.7</v>
      </c>
      <c r="EL384">
        <v>46057.5</v>
      </c>
      <c r="EM384">
        <v>2.03437</v>
      </c>
      <c r="EN384">
        <v>1.9999</v>
      </c>
      <c r="EO384">
        <v>0.0840649</v>
      </c>
      <c r="EP384">
        <v>0</v>
      </c>
      <c r="EQ384">
        <v>24.9912</v>
      </c>
      <c r="ER384">
        <v>999.9</v>
      </c>
      <c r="ES384">
        <v>67.40000000000001</v>
      </c>
      <c r="ET384">
        <v>27.4</v>
      </c>
      <c r="EU384">
        <v>24.4449</v>
      </c>
      <c r="EV384">
        <v>60.9808</v>
      </c>
      <c r="EW384">
        <v>31.8349</v>
      </c>
      <c r="EX384">
        <v>1</v>
      </c>
      <c r="EY384">
        <v>0.294629</v>
      </c>
      <c r="EZ384">
        <v>0.267718</v>
      </c>
      <c r="FA384">
        <v>20.2863</v>
      </c>
      <c r="FB384">
        <v>5.19183</v>
      </c>
      <c r="FC384">
        <v>11.9441</v>
      </c>
      <c r="FD384">
        <v>4.95575</v>
      </c>
      <c r="FE384">
        <v>3.285</v>
      </c>
      <c r="FF384">
        <v>9999</v>
      </c>
      <c r="FG384">
        <v>9999</v>
      </c>
      <c r="FH384">
        <v>9999</v>
      </c>
      <c r="FI384">
        <v>999.9</v>
      </c>
      <c r="FJ384">
        <v>1.86127</v>
      </c>
      <c r="FK384">
        <v>1.86264</v>
      </c>
      <c r="FL384">
        <v>1.86005</v>
      </c>
      <c r="FM384">
        <v>1.85837</v>
      </c>
      <c r="FN384">
        <v>1.86218</v>
      </c>
      <c r="FO384">
        <v>1.85895</v>
      </c>
      <c r="FP384">
        <v>1.85791</v>
      </c>
      <c r="FQ384">
        <v>1.86081</v>
      </c>
      <c r="FR384">
        <v>0</v>
      </c>
      <c r="FS384">
        <v>0</v>
      </c>
      <c r="FT384">
        <v>0</v>
      </c>
      <c r="FU384">
        <v>4.5</v>
      </c>
      <c r="FV384" t="s">
        <v>361</v>
      </c>
      <c r="FW384" t="s">
        <v>362</v>
      </c>
      <c r="FX384" t="s">
        <v>363</v>
      </c>
      <c r="FY384" t="s">
        <v>364</v>
      </c>
      <c r="FZ384" t="s">
        <v>364</v>
      </c>
      <c r="GA384" t="s">
        <v>363</v>
      </c>
      <c r="GB384">
        <v>0</v>
      </c>
      <c r="GC384">
        <v>100</v>
      </c>
      <c r="GD384">
        <v>100</v>
      </c>
      <c r="GE384">
        <v>-0.362</v>
      </c>
      <c r="GF384">
        <v>0.2974</v>
      </c>
      <c r="GG384">
        <v>-1.589593225013521</v>
      </c>
      <c r="GH384">
        <v>0.00192992804097616</v>
      </c>
      <c r="GI384">
        <v>3.244687122451424E-06</v>
      </c>
      <c r="GJ384">
        <v>-2.087531120305573E-09</v>
      </c>
      <c r="GK384">
        <v>0.05776174702018427</v>
      </c>
      <c r="GL384">
        <v>0.005089068596103195</v>
      </c>
      <c r="GM384">
        <v>0.0003257216593697226</v>
      </c>
      <c r="GN384">
        <v>-1.562898368296355E-06</v>
      </c>
      <c r="GO384">
        <v>0</v>
      </c>
      <c r="GP384">
        <v>1257</v>
      </c>
      <c r="GQ384">
        <v>1</v>
      </c>
      <c r="GR384">
        <v>31</v>
      </c>
      <c r="GS384">
        <v>282.2</v>
      </c>
      <c r="GT384">
        <v>282.2</v>
      </c>
      <c r="GU384">
        <v>1.07788</v>
      </c>
      <c r="GV384">
        <v>2.38647</v>
      </c>
      <c r="GW384">
        <v>1.44775</v>
      </c>
      <c r="GX384">
        <v>2.20215</v>
      </c>
      <c r="GY384">
        <v>1.44653</v>
      </c>
      <c r="GZ384">
        <v>2.39502</v>
      </c>
      <c r="HA384">
        <v>33.2216</v>
      </c>
      <c r="HB384">
        <v>14.6311</v>
      </c>
      <c r="HC384">
        <v>18</v>
      </c>
      <c r="HD384">
        <v>531.846</v>
      </c>
      <c r="HE384">
        <v>523.013</v>
      </c>
      <c r="HF384">
        <v>24.9997</v>
      </c>
      <c r="HG384">
        <v>30.7573</v>
      </c>
      <c r="HH384">
        <v>30</v>
      </c>
      <c r="HI384">
        <v>31.1268</v>
      </c>
      <c r="HJ384">
        <v>31.1359</v>
      </c>
      <c r="HK384">
        <v>21.5541</v>
      </c>
      <c r="HL384">
        <v>20.3331</v>
      </c>
      <c r="HM384">
        <v>100</v>
      </c>
      <c r="HN384">
        <v>25</v>
      </c>
      <c r="HO384">
        <v>420</v>
      </c>
      <c r="HP384">
        <v>21.5</v>
      </c>
      <c r="HQ384">
        <v>103.132</v>
      </c>
      <c r="HR384">
        <v>102.016</v>
      </c>
    </row>
    <row r="385" spans="1:226">
      <c r="A385">
        <v>367</v>
      </c>
      <c r="B385">
        <v>1774683260.6</v>
      </c>
      <c r="C385">
        <v>1514.599999904633</v>
      </c>
      <c r="D385" t="s">
        <v>1096</v>
      </c>
      <c r="E385" t="s">
        <v>1097</v>
      </c>
      <c r="F385">
        <v>5</v>
      </c>
      <c r="I385">
        <v>1774683257.7</v>
      </c>
      <c r="J385">
        <f>(K385)/1000</f>
        <v>0</v>
      </c>
      <c r="K385">
        <f>IF(BF385, AN385, AH385)</f>
        <v>0</v>
      </c>
      <c r="L385">
        <f>IF(BF385, AI385, AG385)</f>
        <v>0</v>
      </c>
      <c r="M385">
        <f>BH385 - IF(AU385&gt;1, L385*BB385*100.0/(AW385), 0)</f>
        <v>0</v>
      </c>
      <c r="N385">
        <f>((T385-J385/2)*M385-L385)/(T385+J385/2)</f>
        <v>0</v>
      </c>
      <c r="O385">
        <f>N385*(BO385+BP385)/1000.0</f>
        <v>0</v>
      </c>
      <c r="P385">
        <f>(BH385 - IF(AU385&gt;1, L385*BB385*100.0/(AW385), 0))*(BO385+BP385)/1000.0</f>
        <v>0</v>
      </c>
      <c r="Q385">
        <f>2.0/((1/S385-1/R385)+SIGN(S385)*SQRT((1/S385-1/R385)*(1/S385-1/R385) + 4*BC385/((BC385+1)*(BC385+1))*(2*1/S385*1/R385-1/R385*1/R385)))</f>
        <v>0</v>
      </c>
      <c r="R385">
        <f>IF(LEFT(BD385,1)&lt;&gt;"0",IF(LEFT(BD385,1)="1",3.0,BE385),$D$5+$E$5*(BV385*BO385/($K$5*1000))+$F$5*(BV385*BO385/($K$5*1000))*MAX(MIN(BB385,$J$5),$I$5)*MAX(MIN(BB385,$J$5),$I$5)+$G$5*MAX(MIN(BB385,$J$5),$I$5)*(BV385*BO385/($K$5*1000))+$H$5*(BV385*BO385/($K$5*1000))*(BV385*BO385/($K$5*1000)))</f>
        <v>0</v>
      </c>
      <c r="S385">
        <f>J385*(1000-(1000*0.61365*exp(17.502*W385/(240.97+W385))/(BO385+BP385)+BJ385)/2)/(1000*0.61365*exp(17.502*W385/(240.97+W385))/(BO385+BP385)-BJ385)</f>
        <v>0</v>
      </c>
      <c r="T385">
        <f>1/((BC385+1)/(Q385/1.6)+1/(R385/1.37)) + BC385/((BC385+1)/(Q385/1.6) + BC385/(R385/1.37))</f>
        <v>0</v>
      </c>
      <c r="U385">
        <f>(AX385*BA385)</f>
        <v>0</v>
      </c>
      <c r="V385">
        <f>(BQ385+(U385+2*0.95*5.67E-8*(((BQ385+$B$9)+273)^4-(BQ385+273)^4)-44100*J385)/(1.84*29.3*R385+8*0.95*5.67E-8*(BQ385+273)^3))</f>
        <v>0</v>
      </c>
      <c r="W385">
        <f>($C$9*BR385+$D$9*BS385+$E$9*V385)</f>
        <v>0</v>
      </c>
      <c r="X385">
        <f>0.61365*exp(17.502*W385/(240.97+W385))</f>
        <v>0</v>
      </c>
      <c r="Y385">
        <f>(Z385/AA385*100)</f>
        <v>0</v>
      </c>
      <c r="Z385">
        <f>BJ385*(BO385+BP385)/1000</f>
        <v>0</v>
      </c>
      <c r="AA385">
        <f>0.61365*exp(17.502*BQ385/(240.97+BQ385))</f>
        <v>0</v>
      </c>
      <c r="AB385">
        <f>(X385-BJ385*(BO385+BP385)/1000)</f>
        <v>0</v>
      </c>
      <c r="AC385">
        <f>(-J385*44100)</f>
        <v>0</v>
      </c>
      <c r="AD385">
        <f>2*29.3*R385*0.92*(BQ385-W385)</f>
        <v>0</v>
      </c>
      <c r="AE385">
        <f>2*0.95*5.67E-8*(((BQ385+$B$9)+273)^4-(W385+273)^4)</f>
        <v>0</v>
      </c>
      <c r="AF385">
        <f>U385+AE385+AC385+AD385</f>
        <v>0</v>
      </c>
      <c r="AG385">
        <f>BN385*AU385*(BI385-BH385*(1000-AU385*BK385)/(1000-AU385*BJ385))/(100*BB385)</f>
        <v>0</v>
      </c>
      <c r="AH385">
        <f>1000*BN385*AU385*(BJ385-BK385)/(100*BB385*(1000-AU385*BJ385))</f>
        <v>0</v>
      </c>
      <c r="AI385">
        <f>(AJ385 - AK385 - BO385*1E3/(8.314*(BQ385+273.15)) * AM385/BN385 * AL385) * BN385/(100*BB385) * (1000 - BK385)/1000</f>
        <v>0</v>
      </c>
      <c r="AJ385">
        <v>429.2621116955413</v>
      </c>
      <c r="AK385">
        <v>428.7931636363637</v>
      </c>
      <c r="AL385">
        <v>5.207459078603449E-06</v>
      </c>
      <c r="AM385">
        <v>61.35787655002243</v>
      </c>
      <c r="AN385">
        <f>(AP385 - AO385 + BO385*1E3/(8.314*(BQ385+273.15)) * AR385/BN385 * AQ385) * BN385/(100*BB385) * 1000/(1000 - AP385)</f>
        <v>0</v>
      </c>
      <c r="AO385">
        <v>21.53505302612805</v>
      </c>
      <c r="AP385">
        <v>21.51629230769231</v>
      </c>
      <c r="AQ385">
        <v>-1.112073249078038E-06</v>
      </c>
      <c r="AR385">
        <v>91.88205700752289</v>
      </c>
      <c r="AS385">
        <v>0</v>
      </c>
      <c r="AT385">
        <v>0</v>
      </c>
      <c r="AU385">
        <f>IF(AS385*$H$15&gt;=AW385,1.0,(AW385/(AW385-AS385*$H$15)))</f>
        <v>0</v>
      </c>
      <c r="AV385">
        <f>(AU385-1)*100</f>
        <v>0</v>
      </c>
      <c r="AW385">
        <f>MAX(0,($B$15+$C$15*BV385)/(1+$D$15*BV385)*BO385/(BQ385+273)*$E$15)</f>
        <v>0</v>
      </c>
      <c r="AX385">
        <f>$B$13*BW385+$C$13*BX385+$F$13*CI385*(1-CL385)</f>
        <v>0</v>
      </c>
      <c r="AY385">
        <f>AX385*AZ385</f>
        <v>0</v>
      </c>
      <c r="AZ385">
        <f>($B$13*$D$11+$C$13*$D$11+$F$13*((CV385+CN385)/MAX(CV385+CN385+CW385, 0.1)*$I$11+CW385/MAX(CV385+CN385+CW385, 0.1)*$J$11))/($B$13+$C$13+$F$13)</f>
        <v>0</v>
      </c>
      <c r="BA385">
        <f>($B$13*$K$11+$C$13*$K$11+$F$13*((CV385+CN385)/MAX(CV385+CN385+CW385, 0.1)*$P$11+CW385/MAX(CV385+CN385+CW385, 0.1)*$Q$11))/($B$13+$C$13+$F$13)</f>
        <v>0</v>
      </c>
      <c r="BB385">
        <v>6</v>
      </c>
      <c r="BC385">
        <v>0.5</v>
      </c>
      <c r="BD385" t="s">
        <v>358</v>
      </c>
      <c r="BE385">
        <v>2</v>
      </c>
      <c r="BF385" t="b">
        <v>1</v>
      </c>
      <c r="BG385">
        <v>1774683257.7</v>
      </c>
      <c r="BH385">
        <v>419.5588</v>
      </c>
      <c r="BI385">
        <v>420.0116</v>
      </c>
      <c r="BJ385">
        <v>21.5158</v>
      </c>
      <c r="BK385">
        <v>21.53556</v>
      </c>
      <c r="BL385">
        <v>419.9202999999999</v>
      </c>
      <c r="BM385">
        <v>21.21836</v>
      </c>
      <c r="BN385">
        <v>499.9861</v>
      </c>
      <c r="BO385">
        <v>101.0289</v>
      </c>
      <c r="BP385">
        <v>0.09991746999999999</v>
      </c>
      <c r="BQ385">
        <v>26.09949</v>
      </c>
      <c r="BR385">
        <v>26.36743</v>
      </c>
      <c r="BS385">
        <v>999.9</v>
      </c>
      <c r="BT385">
        <v>0</v>
      </c>
      <c r="BU385">
        <v>0</v>
      </c>
      <c r="BV385">
        <v>9999.504000000001</v>
      </c>
      <c r="BW385">
        <v>0</v>
      </c>
      <c r="BX385">
        <v>0.3833920000000001</v>
      </c>
      <c r="BY385">
        <v>-0.4528106</v>
      </c>
      <c r="BZ385">
        <v>428.7845</v>
      </c>
      <c r="CA385">
        <v>429.2559</v>
      </c>
      <c r="CB385">
        <v>-0.01975536</v>
      </c>
      <c r="CC385">
        <v>420.0116</v>
      </c>
      <c r="CD385">
        <v>21.53556</v>
      </c>
      <c r="CE385">
        <v>2.17372</v>
      </c>
      <c r="CF385">
        <v>2.175717</v>
      </c>
      <c r="CG385">
        <v>18.76993</v>
      </c>
      <c r="CH385">
        <v>18.78462</v>
      </c>
      <c r="CI385">
        <v>500.0054999999999</v>
      </c>
      <c r="CJ385">
        <v>0</v>
      </c>
      <c r="CK385">
        <v>1</v>
      </c>
      <c r="CL385">
        <v>0</v>
      </c>
      <c r="CM385">
        <v>1.68582</v>
      </c>
      <c r="CN385">
        <v>0</v>
      </c>
      <c r="CO385">
        <v>27.89537</v>
      </c>
      <c r="CP385">
        <v>2557.861</v>
      </c>
      <c r="CQ385">
        <v>36.9559</v>
      </c>
      <c r="CR385">
        <v>40.5623</v>
      </c>
      <c r="CS385">
        <v>38.7437</v>
      </c>
      <c r="CT385">
        <v>39.7123</v>
      </c>
      <c r="CU385">
        <v>37.5746</v>
      </c>
      <c r="CV385">
        <v>0</v>
      </c>
      <c r="CW385">
        <v>500.006</v>
      </c>
      <c r="CX385">
        <v>0</v>
      </c>
      <c r="CY385">
        <v>1774683258.8</v>
      </c>
      <c r="CZ385">
        <v>0</v>
      </c>
      <c r="DA385">
        <v>1774666326.5</v>
      </c>
      <c r="DB385" t="s">
        <v>359</v>
      </c>
      <c r="DC385">
        <v>1774666322</v>
      </c>
      <c r="DD385">
        <v>1774666326.5</v>
      </c>
      <c r="DE385">
        <v>2</v>
      </c>
      <c r="DF385">
        <v>0.343</v>
      </c>
      <c r="DG385">
        <v>-0.026</v>
      </c>
      <c r="DH385">
        <v>-0.36</v>
      </c>
      <c r="DI385">
        <v>0.298</v>
      </c>
      <c r="DJ385">
        <v>420</v>
      </c>
      <c r="DK385">
        <v>22</v>
      </c>
      <c r="DL385">
        <v>0.17</v>
      </c>
      <c r="DM385">
        <v>0.02</v>
      </c>
      <c r="DN385">
        <v>-0.414808625</v>
      </c>
      <c r="DO385">
        <v>-0.2629293545966211</v>
      </c>
      <c r="DP385">
        <v>0.03040584298838588</v>
      </c>
      <c r="DQ385">
        <v>0</v>
      </c>
      <c r="DR385">
        <v>-0.0204209325</v>
      </c>
      <c r="DS385">
        <v>0.006935658911819924</v>
      </c>
      <c r="DT385">
        <v>0.001112944803300572</v>
      </c>
      <c r="DU385">
        <v>1</v>
      </c>
      <c r="DV385">
        <v>1</v>
      </c>
      <c r="DW385">
        <v>2</v>
      </c>
      <c r="DX385" t="s">
        <v>367</v>
      </c>
      <c r="DY385">
        <v>3.13045</v>
      </c>
      <c r="DZ385">
        <v>2.80635</v>
      </c>
      <c r="EA385">
        <v>0.0997415</v>
      </c>
      <c r="EB385">
        <v>0.0994684</v>
      </c>
      <c r="EC385">
        <v>0.105896</v>
      </c>
      <c r="ED385">
        <v>0.105658</v>
      </c>
      <c r="EE385">
        <v>21146.7</v>
      </c>
      <c r="EF385">
        <v>27416.6</v>
      </c>
      <c r="EG385">
        <v>26444.3</v>
      </c>
      <c r="EH385">
        <v>32997.7</v>
      </c>
      <c r="EI385">
        <v>34924</v>
      </c>
      <c r="EJ385">
        <v>40304.5</v>
      </c>
      <c r="EK385">
        <v>41091.5</v>
      </c>
      <c r="EL385">
        <v>46056.8</v>
      </c>
      <c r="EM385">
        <v>2.03455</v>
      </c>
      <c r="EN385">
        <v>1.99995</v>
      </c>
      <c r="EO385">
        <v>0.0841692</v>
      </c>
      <c r="EP385">
        <v>0</v>
      </c>
      <c r="EQ385">
        <v>24.9896</v>
      </c>
      <c r="ER385">
        <v>999.9</v>
      </c>
      <c r="ES385">
        <v>67.40000000000001</v>
      </c>
      <c r="ET385">
        <v>27.4</v>
      </c>
      <c r="EU385">
        <v>24.4454</v>
      </c>
      <c r="EV385">
        <v>60.8808</v>
      </c>
      <c r="EW385">
        <v>31.8109</v>
      </c>
      <c r="EX385">
        <v>1</v>
      </c>
      <c r="EY385">
        <v>0.294599</v>
      </c>
      <c r="EZ385">
        <v>0.266675</v>
      </c>
      <c r="FA385">
        <v>20.2862</v>
      </c>
      <c r="FB385">
        <v>5.19258</v>
      </c>
      <c r="FC385">
        <v>11.9441</v>
      </c>
      <c r="FD385">
        <v>4.956</v>
      </c>
      <c r="FE385">
        <v>3.285</v>
      </c>
      <c r="FF385">
        <v>9999</v>
      </c>
      <c r="FG385">
        <v>9999</v>
      </c>
      <c r="FH385">
        <v>9999</v>
      </c>
      <c r="FI385">
        <v>999.9</v>
      </c>
      <c r="FJ385">
        <v>1.86127</v>
      </c>
      <c r="FK385">
        <v>1.86264</v>
      </c>
      <c r="FL385">
        <v>1.86005</v>
      </c>
      <c r="FM385">
        <v>1.85837</v>
      </c>
      <c r="FN385">
        <v>1.86217</v>
      </c>
      <c r="FO385">
        <v>1.85889</v>
      </c>
      <c r="FP385">
        <v>1.85791</v>
      </c>
      <c r="FQ385">
        <v>1.86081</v>
      </c>
      <c r="FR385">
        <v>0</v>
      </c>
      <c r="FS385">
        <v>0</v>
      </c>
      <c r="FT385">
        <v>0</v>
      </c>
      <c r="FU385">
        <v>4.5</v>
      </c>
      <c r="FV385" t="s">
        <v>361</v>
      </c>
      <c r="FW385" t="s">
        <v>362</v>
      </c>
      <c r="FX385" t="s">
        <v>363</v>
      </c>
      <c r="FY385" t="s">
        <v>364</v>
      </c>
      <c r="FZ385" t="s">
        <v>364</v>
      </c>
      <c r="GA385" t="s">
        <v>363</v>
      </c>
      <c r="GB385">
        <v>0</v>
      </c>
      <c r="GC385">
        <v>100</v>
      </c>
      <c r="GD385">
        <v>100</v>
      </c>
      <c r="GE385">
        <v>-0.361</v>
      </c>
      <c r="GF385">
        <v>0.2974</v>
      </c>
      <c r="GG385">
        <v>-1.589593225013521</v>
      </c>
      <c r="GH385">
        <v>0.00192992804097616</v>
      </c>
      <c r="GI385">
        <v>3.244687122451424E-06</v>
      </c>
      <c r="GJ385">
        <v>-2.087531120305573E-09</v>
      </c>
      <c r="GK385">
        <v>0.05776174702018427</v>
      </c>
      <c r="GL385">
        <v>0.005089068596103195</v>
      </c>
      <c r="GM385">
        <v>0.0003257216593697226</v>
      </c>
      <c r="GN385">
        <v>-1.562898368296355E-06</v>
      </c>
      <c r="GO385">
        <v>0</v>
      </c>
      <c r="GP385">
        <v>1257</v>
      </c>
      <c r="GQ385">
        <v>1</v>
      </c>
      <c r="GR385">
        <v>31</v>
      </c>
      <c r="GS385">
        <v>282.3</v>
      </c>
      <c r="GT385">
        <v>282.2</v>
      </c>
      <c r="GU385">
        <v>1.07788</v>
      </c>
      <c r="GV385">
        <v>2.38037</v>
      </c>
      <c r="GW385">
        <v>1.44775</v>
      </c>
      <c r="GX385">
        <v>2.20337</v>
      </c>
      <c r="GY385">
        <v>1.44653</v>
      </c>
      <c r="GZ385">
        <v>2.37671</v>
      </c>
      <c r="HA385">
        <v>33.2216</v>
      </c>
      <c r="HB385">
        <v>14.6311</v>
      </c>
      <c r="HC385">
        <v>18</v>
      </c>
      <c r="HD385">
        <v>531.956</v>
      </c>
      <c r="HE385">
        <v>523.047</v>
      </c>
      <c r="HF385">
        <v>24.9996</v>
      </c>
      <c r="HG385">
        <v>30.7556</v>
      </c>
      <c r="HH385">
        <v>30</v>
      </c>
      <c r="HI385">
        <v>31.1268</v>
      </c>
      <c r="HJ385">
        <v>31.1359</v>
      </c>
      <c r="HK385">
        <v>21.5537</v>
      </c>
      <c r="HL385">
        <v>20.3331</v>
      </c>
      <c r="HM385">
        <v>100</v>
      </c>
      <c r="HN385">
        <v>25</v>
      </c>
      <c r="HO385">
        <v>420</v>
      </c>
      <c r="HP385">
        <v>21.5</v>
      </c>
      <c r="HQ385">
        <v>103.132</v>
      </c>
      <c r="HR385">
        <v>102.014</v>
      </c>
    </row>
    <row r="386" spans="1:226">
      <c r="A386">
        <v>368</v>
      </c>
      <c r="B386">
        <v>1774683264.6</v>
      </c>
      <c r="C386">
        <v>1518.599999904633</v>
      </c>
      <c r="D386" t="s">
        <v>1098</v>
      </c>
      <c r="E386" t="s">
        <v>1099</v>
      </c>
      <c r="F386">
        <v>5</v>
      </c>
      <c r="I386">
        <v>1774683261.7</v>
      </c>
      <c r="J386">
        <f>(K386)/1000</f>
        <v>0</v>
      </c>
      <c r="K386">
        <f>IF(BF386, AN386, AH386)</f>
        <v>0</v>
      </c>
      <c r="L386">
        <f>IF(BF386, AI386, AG386)</f>
        <v>0</v>
      </c>
      <c r="M386">
        <f>BH386 - IF(AU386&gt;1, L386*BB386*100.0/(AW386), 0)</f>
        <v>0</v>
      </c>
      <c r="N386">
        <f>((T386-J386/2)*M386-L386)/(T386+J386/2)</f>
        <v>0</v>
      </c>
      <c r="O386">
        <f>N386*(BO386+BP386)/1000.0</f>
        <v>0</v>
      </c>
      <c r="P386">
        <f>(BH386 - IF(AU386&gt;1, L386*BB386*100.0/(AW386), 0))*(BO386+BP386)/1000.0</f>
        <v>0</v>
      </c>
      <c r="Q386">
        <f>2.0/((1/S386-1/R386)+SIGN(S386)*SQRT((1/S386-1/R386)*(1/S386-1/R386) + 4*BC386/((BC386+1)*(BC386+1))*(2*1/S386*1/R386-1/R386*1/R386)))</f>
        <v>0</v>
      </c>
      <c r="R386">
        <f>IF(LEFT(BD386,1)&lt;&gt;"0",IF(LEFT(BD386,1)="1",3.0,BE386),$D$5+$E$5*(BV386*BO386/($K$5*1000))+$F$5*(BV386*BO386/($K$5*1000))*MAX(MIN(BB386,$J$5),$I$5)*MAX(MIN(BB386,$J$5),$I$5)+$G$5*MAX(MIN(BB386,$J$5),$I$5)*(BV386*BO386/($K$5*1000))+$H$5*(BV386*BO386/($K$5*1000))*(BV386*BO386/($K$5*1000)))</f>
        <v>0</v>
      </c>
      <c r="S386">
        <f>J386*(1000-(1000*0.61365*exp(17.502*W386/(240.97+W386))/(BO386+BP386)+BJ386)/2)/(1000*0.61365*exp(17.502*W386/(240.97+W386))/(BO386+BP386)-BJ386)</f>
        <v>0</v>
      </c>
      <c r="T386">
        <f>1/((BC386+1)/(Q386/1.6)+1/(R386/1.37)) + BC386/((BC386+1)/(Q386/1.6) + BC386/(R386/1.37))</f>
        <v>0</v>
      </c>
      <c r="U386">
        <f>(AX386*BA386)</f>
        <v>0</v>
      </c>
      <c r="V386">
        <f>(BQ386+(U386+2*0.95*5.67E-8*(((BQ386+$B$9)+273)^4-(BQ386+273)^4)-44100*J386)/(1.84*29.3*R386+8*0.95*5.67E-8*(BQ386+273)^3))</f>
        <v>0</v>
      </c>
      <c r="W386">
        <f>($C$9*BR386+$D$9*BS386+$E$9*V386)</f>
        <v>0</v>
      </c>
      <c r="X386">
        <f>0.61365*exp(17.502*W386/(240.97+W386))</f>
        <v>0</v>
      </c>
      <c r="Y386">
        <f>(Z386/AA386*100)</f>
        <v>0</v>
      </c>
      <c r="Z386">
        <f>BJ386*(BO386+BP386)/1000</f>
        <v>0</v>
      </c>
      <c r="AA386">
        <f>0.61365*exp(17.502*BQ386/(240.97+BQ386))</f>
        <v>0</v>
      </c>
      <c r="AB386">
        <f>(X386-BJ386*(BO386+BP386)/1000)</f>
        <v>0</v>
      </c>
      <c r="AC386">
        <f>(-J386*44100)</f>
        <v>0</v>
      </c>
      <c r="AD386">
        <f>2*29.3*R386*0.92*(BQ386-W386)</f>
        <v>0</v>
      </c>
      <c r="AE386">
        <f>2*0.95*5.67E-8*(((BQ386+$B$9)+273)^4-(W386+273)^4)</f>
        <v>0</v>
      </c>
      <c r="AF386">
        <f>U386+AE386+AC386+AD386</f>
        <v>0</v>
      </c>
      <c r="AG386">
        <f>BN386*AU386*(BI386-BH386*(1000-AU386*BK386)/(1000-AU386*BJ386))/(100*BB386)</f>
        <v>0</v>
      </c>
      <c r="AH386">
        <f>1000*BN386*AU386*(BJ386-BK386)/(100*BB386*(1000-AU386*BJ386))</f>
        <v>0</v>
      </c>
      <c r="AI386">
        <f>(AJ386 - AK386 - BO386*1E3/(8.314*(BQ386+273.15)) * AM386/BN386 * AL386) * BN386/(100*BB386) * (1000 - BK386)/1000</f>
        <v>0</v>
      </c>
      <c r="AJ386">
        <v>429.2520065747602</v>
      </c>
      <c r="AK386">
        <v>428.7847090909091</v>
      </c>
      <c r="AL386">
        <v>-5.518825335033605E-08</v>
      </c>
      <c r="AM386">
        <v>61.35787655002243</v>
      </c>
      <c r="AN386">
        <f>(AP386 - AO386 + BO386*1E3/(8.314*(BQ386+273.15)) * AR386/BN386 * AQ386) * BN386/(100*BB386) * 1000/(1000 - AP386)</f>
        <v>0</v>
      </c>
      <c r="AO386">
        <v>21.53649148368211</v>
      </c>
      <c r="AP386">
        <v>21.51525174825176</v>
      </c>
      <c r="AQ386">
        <v>2.156947826146941E-07</v>
      </c>
      <c r="AR386">
        <v>91.88205700752289</v>
      </c>
      <c r="AS386">
        <v>0</v>
      </c>
      <c r="AT386">
        <v>0</v>
      </c>
      <c r="AU386">
        <f>IF(AS386*$H$15&gt;=AW386,1.0,(AW386/(AW386-AS386*$H$15)))</f>
        <v>0</v>
      </c>
      <c r="AV386">
        <f>(AU386-1)*100</f>
        <v>0</v>
      </c>
      <c r="AW386">
        <f>MAX(0,($B$15+$C$15*BV386)/(1+$D$15*BV386)*BO386/(BQ386+273)*$E$15)</f>
        <v>0</v>
      </c>
      <c r="AX386">
        <f>$B$13*BW386+$C$13*BX386+$F$13*CI386*(1-CL386)</f>
        <v>0</v>
      </c>
      <c r="AY386">
        <f>AX386*AZ386</f>
        <v>0</v>
      </c>
      <c r="AZ386">
        <f>($B$13*$D$11+$C$13*$D$11+$F$13*((CV386+CN386)/MAX(CV386+CN386+CW386, 0.1)*$I$11+CW386/MAX(CV386+CN386+CW386, 0.1)*$J$11))/($B$13+$C$13+$F$13)</f>
        <v>0</v>
      </c>
      <c r="BA386">
        <f>($B$13*$K$11+$C$13*$K$11+$F$13*((CV386+CN386)/MAX(CV386+CN386+CW386, 0.1)*$P$11+CW386/MAX(CV386+CN386+CW386, 0.1)*$Q$11))/($B$13+$C$13+$F$13)</f>
        <v>0</v>
      </c>
      <c r="BB386">
        <v>6</v>
      </c>
      <c r="BC386">
        <v>0.5</v>
      </c>
      <c r="BD386" t="s">
        <v>358</v>
      </c>
      <c r="BE386">
        <v>2</v>
      </c>
      <c r="BF386" t="b">
        <v>1</v>
      </c>
      <c r="BG386">
        <v>1774683261.7</v>
      </c>
      <c r="BH386">
        <v>419.5545</v>
      </c>
      <c r="BI386">
        <v>420.0001</v>
      </c>
      <c r="BJ386">
        <v>21.51588</v>
      </c>
      <c r="BK386">
        <v>21.53646</v>
      </c>
      <c r="BL386">
        <v>419.9161</v>
      </c>
      <c r="BM386">
        <v>21.2184</v>
      </c>
      <c r="BN386">
        <v>499.9677</v>
      </c>
      <c r="BO386">
        <v>101.0287</v>
      </c>
      <c r="BP386">
        <v>0.09991186999999999</v>
      </c>
      <c r="BQ386">
        <v>26.0966</v>
      </c>
      <c r="BR386">
        <v>26.36656</v>
      </c>
      <c r="BS386">
        <v>999.9</v>
      </c>
      <c r="BT386">
        <v>0</v>
      </c>
      <c r="BU386">
        <v>0</v>
      </c>
      <c r="BV386">
        <v>10002.75</v>
      </c>
      <c r="BW386">
        <v>0</v>
      </c>
      <c r="BX386">
        <v>0.3833920000000001</v>
      </c>
      <c r="BY386">
        <v>-0.4454649</v>
      </c>
      <c r="BZ386">
        <v>428.7802</v>
      </c>
      <c r="CA386">
        <v>429.2446</v>
      </c>
      <c r="CB386">
        <v>-0.02059785</v>
      </c>
      <c r="CC386">
        <v>420.0001</v>
      </c>
      <c r="CD386">
        <v>21.53646</v>
      </c>
      <c r="CE386">
        <v>2.173718999999999</v>
      </c>
      <c r="CF386">
        <v>2.175802</v>
      </c>
      <c r="CG386">
        <v>18.76992</v>
      </c>
      <c r="CH386">
        <v>18.78523</v>
      </c>
      <c r="CI386">
        <v>500.0018</v>
      </c>
      <c r="CJ386">
        <v>0</v>
      </c>
      <c r="CK386">
        <v>1</v>
      </c>
      <c r="CL386">
        <v>0</v>
      </c>
      <c r="CM386">
        <v>1.91234</v>
      </c>
      <c r="CN386">
        <v>0</v>
      </c>
      <c r="CO386">
        <v>27.65393</v>
      </c>
      <c r="CP386">
        <v>2557.843</v>
      </c>
      <c r="CQ386">
        <v>36.8936</v>
      </c>
      <c r="CR386">
        <v>40.4497</v>
      </c>
      <c r="CS386">
        <v>38.6996</v>
      </c>
      <c r="CT386">
        <v>39.5873</v>
      </c>
      <c r="CU386">
        <v>37.531</v>
      </c>
      <c r="CV386">
        <v>0</v>
      </c>
      <c r="CW386">
        <v>500.0020000000001</v>
      </c>
      <c r="CX386">
        <v>0</v>
      </c>
      <c r="CY386">
        <v>1774683263</v>
      </c>
      <c r="CZ386">
        <v>0</v>
      </c>
      <c r="DA386">
        <v>1774666326.5</v>
      </c>
      <c r="DB386" t="s">
        <v>359</v>
      </c>
      <c r="DC386">
        <v>1774666322</v>
      </c>
      <c r="DD386">
        <v>1774666326.5</v>
      </c>
      <c r="DE386">
        <v>2</v>
      </c>
      <c r="DF386">
        <v>0.343</v>
      </c>
      <c r="DG386">
        <v>-0.026</v>
      </c>
      <c r="DH386">
        <v>-0.36</v>
      </c>
      <c r="DI386">
        <v>0.298</v>
      </c>
      <c r="DJ386">
        <v>420</v>
      </c>
      <c r="DK386">
        <v>22</v>
      </c>
      <c r="DL386">
        <v>0.17</v>
      </c>
      <c r="DM386">
        <v>0.02</v>
      </c>
      <c r="DN386">
        <v>-0.4300186829268293</v>
      </c>
      <c r="DO386">
        <v>-0.1841303414634145</v>
      </c>
      <c r="DP386">
        <v>0.02528510149537019</v>
      </c>
      <c r="DQ386">
        <v>0</v>
      </c>
      <c r="DR386">
        <v>-0.02040286341463415</v>
      </c>
      <c r="DS386">
        <v>0.00401990174216026</v>
      </c>
      <c r="DT386">
        <v>0.001075250747785246</v>
      </c>
      <c r="DU386">
        <v>1</v>
      </c>
      <c r="DV386">
        <v>1</v>
      </c>
      <c r="DW386">
        <v>2</v>
      </c>
      <c r="DX386" t="s">
        <v>367</v>
      </c>
      <c r="DY386">
        <v>3.13045</v>
      </c>
      <c r="DZ386">
        <v>2.80645</v>
      </c>
      <c r="EA386">
        <v>0.0997387</v>
      </c>
      <c r="EB386">
        <v>0.09946140000000001</v>
      </c>
      <c r="EC386">
        <v>0.105896</v>
      </c>
      <c r="ED386">
        <v>0.105656</v>
      </c>
      <c r="EE386">
        <v>21146.7</v>
      </c>
      <c r="EF386">
        <v>27416.7</v>
      </c>
      <c r="EG386">
        <v>26444.3</v>
      </c>
      <c r="EH386">
        <v>32997.4</v>
      </c>
      <c r="EI386">
        <v>34924.1</v>
      </c>
      <c r="EJ386">
        <v>40304.5</v>
      </c>
      <c r="EK386">
        <v>41091.6</v>
      </c>
      <c r="EL386">
        <v>46056.7</v>
      </c>
      <c r="EM386">
        <v>2.03478</v>
      </c>
      <c r="EN386">
        <v>1.99993</v>
      </c>
      <c r="EO386">
        <v>0.0836104</v>
      </c>
      <c r="EP386">
        <v>0</v>
      </c>
      <c r="EQ386">
        <v>24.9875</v>
      </c>
      <c r="ER386">
        <v>999.9</v>
      </c>
      <c r="ES386">
        <v>67.40000000000001</v>
      </c>
      <c r="ET386">
        <v>27.4</v>
      </c>
      <c r="EU386">
        <v>24.443</v>
      </c>
      <c r="EV386">
        <v>60.8708</v>
      </c>
      <c r="EW386">
        <v>31.7748</v>
      </c>
      <c r="EX386">
        <v>1</v>
      </c>
      <c r="EY386">
        <v>0.294604</v>
      </c>
      <c r="EZ386">
        <v>0.265752</v>
      </c>
      <c r="FA386">
        <v>20.2863</v>
      </c>
      <c r="FB386">
        <v>5.19183</v>
      </c>
      <c r="FC386">
        <v>11.9441</v>
      </c>
      <c r="FD386">
        <v>4.95575</v>
      </c>
      <c r="FE386">
        <v>3.285</v>
      </c>
      <c r="FF386">
        <v>9999</v>
      </c>
      <c r="FG386">
        <v>9999</v>
      </c>
      <c r="FH386">
        <v>9999</v>
      </c>
      <c r="FI386">
        <v>999.9</v>
      </c>
      <c r="FJ386">
        <v>1.86127</v>
      </c>
      <c r="FK386">
        <v>1.86264</v>
      </c>
      <c r="FL386">
        <v>1.86005</v>
      </c>
      <c r="FM386">
        <v>1.85837</v>
      </c>
      <c r="FN386">
        <v>1.86218</v>
      </c>
      <c r="FO386">
        <v>1.85891</v>
      </c>
      <c r="FP386">
        <v>1.85791</v>
      </c>
      <c r="FQ386">
        <v>1.86081</v>
      </c>
      <c r="FR386">
        <v>0</v>
      </c>
      <c r="FS386">
        <v>0</v>
      </c>
      <c r="FT386">
        <v>0</v>
      </c>
      <c r="FU386">
        <v>4.5</v>
      </c>
      <c r="FV386" t="s">
        <v>361</v>
      </c>
      <c r="FW386" t="s">
        <v>362</v>
      </c>
      <c r="FX386" t="s">
        <v>363</v>
      </c>
      <c r="FY386" t="s">
        <v>364</v>
      </c>
      <c r="FZ386" t="s">
        <v>364</v>
      </c>
      <c r="GA386" t="s">
        <v>363</v>
      </c>
      <c r="GB386">
        <v>0</v>
      </c>
      <c r="GC386">
        <v>100</v>
      </c>
      <c r="GD386">
        <v>100</v>
      </c>
      <c r="GE386">
        <v>-0.362</v>
      </c>
      <c r="GF386">
        <v>0.2975</v>
      </c>
      <c r="GG386">
        <v>-1.589593225013521</v>
      </c>
      <c r="GH386">
        <v>0.00192992804097616</v>
      </c>
      <c r="GI386">
        <v>3.244687122451424E-06</v>
      </c>
      <c r="GJ386">
        <v>-2.087531120305573E-09</v>
      </c>
      <c r="GK386">
        <v>0.05776174702018427</v>
      </c>
      <c r="GL386">
        <v>0.005089068596103195</v>
      </c>
      <c r="GM386">
        <v>0.0003257216593697226</v>
      </c>
      <c r="GN386">
        <v>-1.562898368296355E-06</v>
      </c>
      <c r="GO386">
        <v>0</v>
      </c>
      <c r="GP386">
        <v>1257</v>
      </c>
      <c r="GQ386">
        <v>1</v>
      </c>
      <c r="GR386">
        <v>31</v>
      </c>
      <c r="GS386">
        <v>282.4</v>
      </c>
      <c r="GT386">
        <v>282.3</v>
      </c>
      <c r="GU386">
        <v>1.07666</v>
      </c>
      <c r="GV386">
        <v>2.38281</v>
      </c>
      <c r="GW386">
        <v>1.44775</v>
      </c>
      <c r="GX386">
        <v>2.20337</v>
      </c>
      <c r="GY386">
        <v>1.44653</v>
      </c>
      <c r="GZ386">
        <v>2.37793</v>
      </c>
      <c r="HA386">
        <v>33.2216</v>
      </c>
      <c r="HB386">
        <v>14.6311</v>
      </c>
      <c r="HC386">
        <v>18</v>
      </c>
      <c r="HD386">
        <v>532.099</v>
      </c>
      <c r="HE386">
        <v>523.03</v>
      </c>
      <c r="HF386">
        <v>24.9997</v>
      </c>
      <c r="HG386">
        <v>30.7546</v>
      </c>
      <c r="HH386">
        <v>30</v>
      </c>
      <c r="HI386">
        <v>31.1268</v>
      </c>
      <c r="HJ386">
        <v>31.1359</v>
      </c>
      <c r="HK386">
        <v>21.554</v>
      </c>
      <c r="HL386">
        <v>20.3331</v>
      </c>
      <c r="HM386">
        <v>100</v>
      </c>
      <c r="HN386">
        <v>25</v>
      </c>
      <c r="HO386">
        <v>420</v>
      </c>
      <c r="HP386">
        <v>21.5</v>
      </c>
      <c r="HQ386">
        <v>103.132</v>
      </c>
      <c r="HR386">
        <v>102.013</v>
      </c>
    </row>
    <row r="387" spans="1:226">
      <c r="A387">
        <v>369</v>
      </c>
      <c r="B387">
        <v>1774683268.6</v>
      </c>
      <c r="C387">
        <v>1522.599999904633</v>
      </c>
      <c r="D387" t="s">
        <v>1100</v>
      </c>
      <c r="E387" t="s">
        <v>1101</v>
      </c>
      <c r="F387">
        <v>5</v>
      </c>
      <c r="I387">
        <v>1774683265.7</v>
      </c>
      <c r="J387">
        <f>(K387)/1000</f>
        <v>0</v>
      </c>
      <c r="K387">
        <f>IF(BF387, AN387, AH387)</f>
        <v>0</v>
      </c>
      <c r="L387">
        <f>IF(BF387, AI387, AG387)</f>
        <v>0</v>
      </c>
      <c r="M387">
        <f>BH387 - IF(AU387&gt;1, L387*BB387*100.0/(AW387), 0)</f>
        <v>0</v>
      </c>
      <c r="N387">
        <f>((T387-J387/2)*M387-L387)/(T387+J387/2)</f>
        <v>0</v>
      </c>
      <c r="O387">
        <f>N387*(BO387+BP387)/1000.0</f>
        <v>0</v>
      </c>
      <c r="P387">
        <f>(BH387 - IF(AU387&gt;1, L387*BB387*100.0/(AW387), 0))*(BO387+BP387)/1000.0</f>
        <v>0</v>
      </c>
      <c r="Q387">
        <f>2.0/((1/S387-1/R387)+SIGN(S387)*SQRT((1/S387-1/R387)*(1/S387-1/R387) + 4*BC387/((BC387+1)*(BC387+1))*(2*1/S387*1/R387-1/R387*1/R387)))</f>
        <v>0</v>
      </c>
      <c r="R387">
        <f>IF(LEFT(BD387,1)&lt;&gt;"0",IF(LEFT(BD387,1)="1",3.0,BE387),$D$5+$E$5*(BV387*BO387/($K$5*1000))+$F$5*(BV387*BO387/($K$5*1000))*MAX(MIN(BB387,$J$5),$I$5)*MAX(MIN(BB387,$J$5),$I$5)+$G$5*MAX(MIN(BB387,$J$5),$I$5)*(BV387*BO387/($K$5*1000))+$H$5*(BV387*BO387/($K$5*1000))*(BV387*BO387/($K$5*1000)))</f>
        <v>0</v>
      </c>
      <c r="S387">
        <f>J387*(1000-(1000*0.61365*exp(17.502*W387/(240.97+W387))/(BO387+BP387)+BJ387)/2)/(1000*0.61365*exp(17.502*W387/(240.97+W387))/(BO387+BP387)-BJ387)</f>
        <v>0</v>
      </c>
      <c r="T387">
        <f>1/((BC387+1)/(Q387/1.6)+1/(R387/1.37)) + BC387/((BC387+1)/(Q387/1.6) + BC387/(R387/1.37))</f>
        <v>0</v>
      </c>
      <c r="U387">
        <f>(AX387*BA387)</f>
        <v>0</v>
      </c>
      <c r="V387">
        <f>(BQ387+(U387+2*0.95*5.67E-8*(((BQ387+$B$9)+273)^4-(BQ387+273)^4)-44100*J387)/(1.84*29.3*R387+8*0.95*5.67E-8*(BQ387+273)^3))</f>
        <v>0</v>
      </c>
      <c r="W387">
        <f>($C$9*BR387+$D$9*BS387+$E$9*V387)</f>
        <v>0</v>
      </c>
      <c r="X387">
        <f>0.61365*exp(17.502*W387/(240.97+W387))</f>
        <v>0</v>
      </c>
      <c r="Y387">
        <f>(Z387/AA387*100)</f>
        <v>0</v>
      </c>
      <c r="Z387">
        <f>BJ387*(BO387+BP387)/1000</f>
        <v>0</v>
      </c>
      <c r="AA387">
        <f>0.61365*exp(17.502*BQ387/(240.97+BQ387))</f>
        <v>0</v>
      </c>
      <c r="AB387">
        <f>(X387-BJ387*(BO387+BP387)/1000)</f>
        <v>0</v>
      </c>
      <c r="AC387">
        <f>(-J387*44100)</f>
        <v>0</v>
      </c>
      <c r="AD387">
        <f>2*29.3*R387*0.92*(BQ387-W387)</f>
        <v>0</v>
      </c>
      <c r="AE387">
        <f>2*0.95*5.67E-8*(((BQ387+$B$9)+273)^4-(W387+273)^4)</f>
        <v>0</v>
      </c>
      <c r="AF387">
        <f>U387+AE387+AC387+AD387</f>
        <v>0</v>
      </c>
      <c r="AG387">
        <f>BN387*AU387*(BI387-BH387*(1000-AU387*BK387)/(1000-AU387*BJ387))/(100*BB387)</f>
        <v>0</v>
      </c>
      <c r="AH387">
        <f>1000*BN387*AU387*(BJ387-BK387)/(100*BB387*(1000-AU387*BJ387))</f>
        <v>0</v>
      </c>
      <c r="AI387">
        <f>(AJ387 - AK387 - BO387*1E3/(8.314*(BQ387+273.15)) * AM387/BN387 * AL387) * BN387/(100*BB387) * (1000 - BK387)/1000</f>
        <v>0</v>
      </c>
      <c r="AJ387">
        <v>429.2282307303047</v>
      </c>
      <c r="AK387">
        <v>428.756903030303</v>
      </c>
      <c r="AL387">
        <v>-7.602788048997489E-06</v>
      </c>
      <c r="AM387">
        <v>61.35787655002243</v>
      </c>
      <c r="AN387">
        <f>(AP387 - AO387 + BO387*1E3/(8.314*(BQ387+273.15)) * AR387/BN387 * AQ387) * BN387/(100*BB387) * 1000/(1000 - AP387)</f>
        <v>0</v>
      </c>
      <c r="AO387">
        <v>21.53644526047713</v>
      </c>
      <c r="AP387">
        <v>21.51484265734266</v>
      </c>
      <c r="AQ387">
        <v>-6.633185195323645E-07</v>
      </c>
      <c r="AR387">
        <v>91.88205700752289</v>
      </c>
      <c r="AS387">
        <v>0</v>
      </c>
      <c r="AT387">
        <v>0</v>
      </c>
      <c r="AU387">
        <f>IF(AS387*$H$15&gt;=AW387,1.0,(AW387/(AW387-AS387*$H$15)))</f>
        <v>0</v>
      </c>
      <c r="AV387">
        <f>(AU387-1)*100</f>
        <v>0</v>
      </c>
      <c r="AW387">
        <f>MAX(0,($B$15+$C$15*BV387)/(1+$D$15*BV387)*BO387/(BQ387+273)*$E$15)</f>
        <v>0</v>
      </c>
      <c r="AX387">
        <f>$B$13*BW387+$C$13*BX387+$F$13*CI387*(1-CL387)</f>
        <v>0</v>
      </c>
      <c r="AY387">
        <f>AX387*AZ387</f>
        <v>0</v>
      </c>
      <c r="AZ387">
        <f>($B$13*$D$11+$C$13*$D$11+$F$13*((CV387+CN387)/MAX(CV387+CN387+CW387, 0.1)*$I$11+CW387/MAX(CV387+CN387+CW387, 0.1)*$J$11))/($B$13+$C$13+$F$13)</f>
        <v>0</v>
      </c>
      <c r="BA387">
        <f>($B$13*$K$11+$C$13*$K$11+$F$13*((CV387+CN387)/MAX(CV387+CN387+CW387, 0.1)*$P$11+CW387/MAX(CV387+CN387+CW387, 0.1)*$Q$11))/($B$13+$C$13+$F$13)</f>
        <v>0</v>
      </c>
      <c r="BB387">
        <v>6</v>
      </c>
      <c r="BC387">
        <v>0.5</v>
      </c>
      <c r="BD387" t="s">
        <v>358</v>
      </c>
      <c r="BE387">
        <v>2</v>
      </c>
      <c r="BF387" t="b">
        <v>1</v>
      </c>
      <c r="BG387">
        <v>1774683265.7</v>
      </c>
      <c r="BH387">
        <v>419.5488</v>
      </c>
      <c r="BI387">
        <v>419.9874</v>
      </c>
      <c r="BJ387">
        <v>21.5149</v>
      </c>
      <c r="BK387">
        <v>21.53618</v>
      </c>
      <c r="BL387">
        <v>419.9107</v>
      </c>
      <c r="BM387">
        <v>21.21746</v>
      </c>
      <c r="BN387">
        <v>500.0262999999999</v>
      </c>
      <c r="BO387">
        <v>101.0288</v>
      </c>
      <c r="BP387">
        <v>0.10009239</v>
      </c>
      <c r="BQ387">
        <v>26.09445</v>
      </c>
      <c r="BR387">
        <v>26.35507</v>
      </c>
      <c r="BS387">
        <v>999.9</v>
      </c>
      <c r="BT387">
        <v>0</v>
      </c>
      <c r="BU387">
        <v>0</v>
      </c>
      <c r="BV387">
        <v>9992.623</v>
      </c>
      <c r="BW387">
        <v>0</v>
      </c>
      <c r="BX387">
        <v>0.3833920000000001</v>
      </c>
      <c r="BY387">
        <v>-0.4384369</v>
      </c>
      <c r="BZ387">
        <v>428.774</v>
      </c>
      <c r="CA387">
        <v>429.2315</v>
      </c>
      <c r="CB387">
        <v>-0.0212782</v>
      </c>
      <c r="CC387">
        <v>419.9874</v>
      </c>
      <c r="CD387">
        <v>21.53618</v>
      </c>
      <c r="CE387">
        <v>2.173624</v>
      </c>
      <c r="CF387">
        <v>2.175775</v>
      </c>
      <c r="CG387">
        <v>18.76921</v>
      </c>
      <c r="CH387">
        <v>18.78505</v>
      </c>
      <c r="CI387">
        <v>499.9981</v>
      </c>
      <c r="CJ387">
        <v>0</v>
      </c>
      <c r="CK387">
        <v>1</v>
      </c>
      <c r="CL387">
        <v>0</v>
      </c>
      <c r="CM387">
        <v>2.00594</v>
      </c>
      <c r="CN387">
        <v>0</v>
      </c>
      <c r="CO387">
        <v>27.76364</v>
      </c>
      <c r="CP387">
        <v>2557.822</v>
      </c>
      <c r="CQ387">
        <v>36.875</v>
      </c>
      <c r="CR387">
        <v>40.3559</v>
      </c>
      <c r="CS387">
        <v>38.656</v>
      </c>
      <c r="CT387">
        <v>39.4747</v>
      </c>
      <c r="CU387">
        <v>37.4811</v>
      </c>
      <c r="CV387">
        <v>0</v>
      </c>
      <c r="CW387">
        <v>499.999</v>
      </c>
      <c r="CX387">
        <v>0</v>
      </c>
      <c r="CY387">
        <v>1774683267.2</v>
      </c>
      <c r="CZ387">
        <v>0</v>
      </c>
      <c r="DA387">
        <v>1774666326.5</v>
      </c>
      <c r="DB387" t="s">
        <v>359</v>
      </c>
      <c r="DC387">
        <v>1774666322</v>
      </c>
      <c r="DD387">
        <v>1774666326.5</v>
      </c>
      <c r="DE387">
        <v>2</v>
      </c>
      <c r="DF387">
        <v>0.343</v>
      </c>
      <c r="DG387">
        <v>-0.026</v>
      </c>
      <c r="DH387">
        <v>-0.36</v>
      </c>
      <c r="DI387">
        <v>0.298</v>
      </c>
      <c r="DJ387">
        <v>420</v>
      </c>
      <c r="DK387">
        <v>22</v>
      </c>
      <c r="DL387">
        <v>0.17</v>
      </c>
      <c r="DM387">
        <v>0.02</v>
      </c>
      <c r="DN387">
        <v>-0.4357485365853659</v>
      </c>
      <c r="DO387">
        <v>-0.1235607177700351</v>
      </c>
      <c r="DP387">
        <v>0.02408776262438381</v>
      </c>
      <c r="DQ387">
        <v>0</v>
      </c>
      <c r="DR387">
        <v>-0.02031498780487805</v>
      </c>
      <c r="DS387">
        <v>-0.00381225156794427</v>
      </c>
      <c r="DT387">
        <v>0.000947193431502007</v>
      </c>
      <c r="DU387">
        <v>1</v>
      </c>
      <c r="DV387">
        <v>1</v>
      </c>
      <c r="DW387">
        <v>2</v>
      </c>
      <c r="DX387" t="s">
        <v>367</v>
      </c>
      <c r="DY387">
        <v>3.13056</v>
      </c>
      <c r="DZ387">
        <v>2.8065</v>
      </c>
      <c r="EA387">
        <v>0.0997397</v>
      </c>
      <c r="EB387">
        <v>0.0994612</v>
      </c>
      <c r="EC387">
        <v>0.105895</v>
      </c>
      <c r="ED387">
        <v>0.105655</v>
      </c>
      <c r="EE387">
        <v>21146.8</v>
      </c>
      <c r="EF387">
        <v>27417.1</v>
      </c>
      <c r="EG387">
        <v>26444.4</v>
      </c>
      <c r="EH387">
        <v>32997.9</v>
      </c>
      <c r="EI387">
        <v>34924.3</v>
      </c>
      <c r="EJ387">
        <v>40305</v>
      </c>
      <c r="EK387">
        <v>41091.8</v>
      </c>
      <c r="EL387">
        <v>46057.2</v>
      </c>
      <c r="EM387">
        <v>2.03482</v>
      </c>
      <c r="EN387">
        <v>1.99965</v>
      </c>
      <c r="EO387">
        <v>0.08300689999999999</v>
      </c>
      <c r="EP387">
        <v>0</v>
      </c>
      <c r="EQ387">
        <v>24.9856</v>
      </c>
      <c r="ER387">
        <v>999.9</v>
      </c>
      <c r="ES387">
        <v>67.40000000000001</v>
      </c>
      <c r="ET387">
        <v>27.4</v>
      </c>
      <c r="EU387">
        <v>24.4433</v>
      </c>
      <c r="EV387">
        <v>60.5908</v>
      </c>
      <c r="EW387">
        <v>31.6306</v>
      </c>
      <c r="EX387">
        <v>1</v>
      </c>
      <c r="EY387">
        <v>0.294568</v>
      </c>
      <c r="EZ387">
        <v>0.264409</v>
      </c>
      <c r="FA387">
        <v>20.2864</v>
      </c>
      <c r="FB387">
        <v>5.19153</v>
      </c>
      <c r="FC387">
        <v>11.9441</v>
      </c>
      <c r="FD387">
        <v>4.9557</v>
      </c>
      <c r="FE387">
        <v>3.285</v>
      </c>
      <c r="FF387">
        <v>9999</v>
      </c>
      <c r="FG387">
        <v>9999</v>
      </c>
      <c r="FH387">
        <v>9999</v>
      </c>
      <c r="FI387">
        <v>999.9</v>
      </c>
      <c r="FJ387">
        <v>1.86127</v>
      </c>
      <c r="FK387">
        <v>1.86264</v>
      </c>
      <c r="FL387">
        <v>1.86005</v>
      </c>
      <c r="FM387">
        <v>1.85837</v>
      </c>
      <c r="FN387">
        <v>1.86217</v>
      </c>
      <c r="FO387">
        <v>1.85894</v>
      </c>
      <c r="FP387">
        <v>1.85791</v>
      </c>
      <c r="FQ387">
        <v>1.86081</v>
      </c>
      <c r="FR387">
        <v>0</v>
      </c>
      <c r="FS387">
        <v>0</v>
      </c>
      <c r="FT387">
        <v>0</v>
      </c>
      <c r="FU387">
        <v>4.5</v>
      </c>
      <c r="FV387" t="s">
        <v>361</v>
      </c>
      <c r="FW387" t="s">
        <v>362</v>
      </c>
      <c r="FX387" t="s">
        <v>363</v>
      </c>
      <c r="FY387" t="s">
        <v>364</v>
      </c>
      <c r="FZ387" t="s">
        <v>364</v>
      </c>
      <c r="GA387" t="s">
        <v>363</v>
      </c>
      <c r="GB387">
        <v>0</v>
      </c>
      <c r="GC387">
        <v>100</v>
      </c>
      <c r="GD387">
        <v>100</v>
      </c>
      <c r="GE387">
        <v>-0.361</v>
      </c>
      <c r="GF387">
        <v>0.2974</v>
      </c>
      <c r="GG387">
        <v>-1.589593225013521</v>
      </c>
      <c r="GH387">
        <v>0.00192992804097616</v>
      </c>
      <c r="GI387">
        <v>3.244687122451424E-06</v>
      </c>
      <c r="GJ387">
        <v>-2.087531120305573E-09</v>
      </c>
      <c r="GK387">
        <v>0.05776174702018427</v>
      </c>
      <c r="GL387">
        <v>0.005089068596103195</v>
      </c>
      <c r="GM387">
        <v>0.0003257216593697226</v>
      </c>
      <c r="GN387">
        <v>-1.562898368296355E-06</v>
      </c>
      <c r="GO387">
        <v>0</v>
      </c>
      <c r="GP387">
        <v>1257</v>
      </c>
      <c r="GQ387">
        <v>1</v>
      </c>
      <c r="GR387">
        <v>31</v>
      </c>
      <c r="GS387">
        <v>282.4</v>
      </c>
      <c r="GT387">
        <v>282.4</v>
      </c>
      <c r="GU387">
        <v>1.07788</v>
      </c>
      <c r="GV387">
        <v>2.39258</v>
      </c>
      <c r="GW387">
        <v>1.44775</v>
      </c>
      <c r="GX387">
        <v>2.20215</v>
      </c>
      <c r="GY387">
        <v>1.44653</v>
      </c>
      <c r="GZ387">
        <v>2.34253</v>
      </c>
      <c r="HA387">
        <v>33.2216</v>
      </c>
      <c r="HB387">
        <v>14.6311</v>
      </c>
      <c r="HC387">
        <v>18</v>
      </c>
      <c r="HD387">
        <v>532.131</v>
      </c>
      <c r="HE387">
        <v>522.843</v>
      </c>
      <c r="HF387">
        <v>24.9996</v>
      </c>
      <c r="HG387">
        <v>30.7546</v>
      </c>
      <c r="HH387">
        <v>30</v>
      </c>
      <c r="HI387">
        <v>31.1268</v>
      </c>
      <c r="HJ387">
        <v>31.1359</v>
      </c>
      <c r="HK387">
        <v>21.5551</v>
      </c>
      <c r="HL387">
        <v>20.3331</v>
      </c>
      <c r="HM387">
        <v>100</v>
      </c>
      <c r="HN387">
        <v>25</v>
      </c>
      <c r="HO387">
        <v>420</v>
      </c>
      <c r="HP387">
        <v>21.5</v>
      </c>
      <c r="HQ387">
        <v>103.133</v>
      </c>
      <c r="HR387">
        <v>102.015</v>
      </c>
    </row>
    <row r="388" spans="1:226">
      <c r="A388">
        <v>370</v>
      </c>
      <c r="B388">
        <v>1774683272.6</v>
      </c>
      <c r="C388">
        <v>1526.599999904633</v>
      </c>
      <c r="D388" t="s">
        <v>1102</v>
      </c>
      <c r="E388" t="s">
        <v>1103</v>
      </c>
      <c r="F388">
        <v>5</v>
      </c>
      <c r="I388">
        <v>1774683269.7</v>
      </c>
      <c r="J388">
        <f>(K388)/1000</f>
        <v>0</v>
      </c>
      <c r="K388">
        <f>IF(BF388, AN388, AH388)</f>
        <v>0</v>
      </c>
      <c r="L388">
        <f>IF(BF388, AI388, AG388)</f>
        <v>0</v>
      </c>
      <c r="M388">
        <f>BH388 - IF(AU388&gt;1, L388*BB388*100.0/(AW388), 0)</f>
        <v>0</v>
      </c>
      <c r="N388">
        <f>((T388-J388/2)*M388-L388)/(T388+J388/2)</f>
        <v>0</v>
      </c>
      <c r="O388">
        <f>N388*(BO388+BP388)/1000.0</f>
        <v>0</v>
      </c>
      <c r="P388">
        <f>(BH388 - IF(AU388&gt;1, L388*BB388*100.0/(AW388), 0))*(BO388+BP388)/1000.0</f>
        <v>0</v>
      </c>
      <c r="Q388">
        <f>2.0/((1/S388-1/R388)+SIGN(S388)*SQRT((1/S388-1/R388)*(1/S388-1/R388) + 4*BC388/((BC388+1)*(BC388+1))*(2*1/S388*1/R388-1/R388*1/R388)))</f>
        <v>0</v>
      </c>
      <c r="R388">
        <f>IF(LEFT(BD388,1)&lt;&gt;"0",IF(LEFT(BD388,1)="1",3.0,BE388),$D$5+$E$5*(BV388*BO388/($K$5*1000))+$F$5*(BV388*BO388/($K$5*1000))*MAX(MIN(BB388,$J$5),$I$5)*MAX(MIN(BB388,$J$5),$I$5)+$G$5*MAX(MIN(BB388,$J$5),$I$5)*(BV388*BO388/($K$5*1000))+$H$5*(BV388*BO388/($K$5*1000))*(BV388*BO388/($K$5*1000)))</f>
        <v>0</v>
      </c>
      <c r="S388">
        <f>J388*(1000-(1000*0.61365*exp(17.502*W388/(240.97+W388))/(BO388+BP388)+BJ388)/2)/(1000*0.61365*exp(17.502*W388/(240.97+W388))/(BO388+BP388)-BJ388)</f>
        <v>0</v>
      </c>
      <c r="T388">
        <f>1/((BC388+1)/(Q388/1.6)+1/(R388/1.37)) + BC388/((BC388+1)/(Q388/1.6) + BC388/(R388/1.37))</f>
        <v>0</v>
      </c>
      <c r="U388">
        <f>(AX388*BA388)</f>
        <v>0</v>
      </c>
      <c r="V388">
        <f>(BQ388+(U388+2*0.95*5.67E-8*(((BQ388+$B$9)+273)^4-(BQ388+273)^4)-44100*J388)/(1.84*29.3*R388+8*0.95*5.67E-8*(BQ388+273)^3))</f>
        <v>0</v>
      </c>
      <c r="W388">
        <f>($C$9*BR388+$D$9*BS388+$E$9*V388)</f>
        <v>0</v>
      </c>
      <c r="X388">
        <f>0.61365*exp(17.502*W388/(240.97+W388))</f>
        <v>0</v>
      </c>
      <c r="Y388">
        <f>(Z388/AA388*100)</f>
        <v>0</v>
      </c>
      <c r="Z388">
        <f>BJ388*(BO388+BP388)/1000</f>
        <v>0</v>
      </c>
      <c r="AA388">
        <f>0.61365*exp(17.502*BQ388/(240.97+BQ388))</f>
        <v>0</v>
      </c>
      <c r="AB388">
        <f>(X388-BJ388*(BO388+BP388)/1000)</f>
        <v>0</v>
      </c>
      <c r="AC388">
        <f>(-J388*44100)</f>
        <v>0</v>
      </c>
      <c r="AD388">
        <f>2*29.3*R388*0.92*(BQ388-W388)</f>
        <v>0</v>
      </c>
      <c r="AE388">
        <f>2*0.95*5.67E-8*(((BQ388+$B$9)+273)^4-(W388+273)^4)</f>
        <v>0</v>
      </c>
      <c r="AF388">
        <f>U388+AE388+AC388+AD388</f>
        <v>0</v>
      </c>
      <c r="AG388">
        <f>BN388*AU388*(BI388-BH388*(1000-AU388*BK388)/(1000-AU388*BJ388))/(100*BB388)</f>
        <v>0</v>
      </c>
      <c r="AH388">
        <f>1000*BN388*AU388*(BJ388-BK388)/(100*BB388*(1000-AU388*BJ388))</f>
        <v>0</v>
      </c>
      <c r="AI388">
        <f>(AJ388 - AK388 - BO388*1E3/(8.314*(BQ388+273.15)) * AM388/BN388 * AL388) * BN388/(100*BB388) * (1000 - BK388)/1000</f>
        <v>0</v>
      </c>
      <c r="AJ388">
        <v>429.2185037577141</v>
      </c>
      <c r="AK388">
        <v>428.7886727272725</v>
      </c>
      <c r="AL388">
        <v>4.833148661597278E-06</v>
      </c>
      <c r="AM388">
        <v>61.35787655002243</v>
      </c>
      <c r="AN388">
        <f>(AP388 - AO388 + BO388*1E3/(8.314*(BQ388+273.15)) * AR388/BN388 * AQ388) * BN388/(100*BB388) * 1000/(1000 - AP388)</f>
        <v>0</v>
      </c>
      <c r="AO388">
        <v>21.53623143893952</v>
      </c>
      <c r="AP388">
        <v>21.51608041958043</v>
      </c>
      <c r="AQ388">
        <v>1.159933087661183E-06</v>
      </c>
      <c r="AR388">
        <v>91.88205700752289</v>
      </c>
      <c r="AS388">
        <v>0</v>
      </c>
      <c r="AT388">
        <v>0</v>
      </c>
      <c r="AU388">
        <f>IF(AS388*$H$15&gt;=AW388,1.0,(AW388/(AW388-AS388*$H$15)))</f>
        <v>0</v>
      </c>
      <c r="AV388">
        <f>(AU388-1)*100</f>
        <v>0</v>
      </c>
      <c r="AW388">
        <f>MAX(0,($B$15+$C$15*BV388)/(1+$D$15*BV388)*BO388/(BQ388+273)*$E$15)</f>
        <v>0</v>
      </c>
      <c r="AX388">
        <f>$B$13*BW388+$C$13*BX388+$F$13*CI388*(1-CL388)</f>
        <v>0</v>
      </c>
      <c r="AY388">
        <f>AX388*AZ388</f>
        <v>0</v>
      </c>
      <c r="AZ388">
        <f>($B$13*$D$11+$C$13*$D$11+$F$13*((CV388+CN388)/MAX(CV388+CN388+CW388, 0.1)*$I$11+CW388/MAX(CV388+CN388+CW388, 0.1)*$J$11))/($B$13+$C$13+$F$13)</f>
        <v>0</v>
      </c>
      <c r="BA388">
        <f>($B$13*$K$11+$C$13*$K$11+$F$13*((CV388+CN388)/MAX(CV388+CN388+CW388, 0.1)*$P$11+CW388/MAX(CV388+CN388+CW388, 0.1)*$Q$11))/($B$13+$C$13+$F$13)</f>
        <v>0</v>
      </c>
      <c r="BB388">
        <v>6</v>
      </c>
      <c r="BC388">
        <v>0.5</v>
      </c>
      <c r="BD388" t="s">
        <v>358</v>
      </c>
      <c r="BE388">
        <v>2</v>
      </c>
      <c r="BF388" t="b">
        <v>1</v>
      </c>
      <c r="BG388">
        <v>1774683269.7</v>
      </c>
      <c r="BH388">
        <v>419.555</v>
      </c>
      <c r="BI388">
        <v>419.9826</v>
      </c>
      <c r="BJ388">
        <v>21.51567</v>
      </c>
      <c r="BK388">
        <v>21.53587</v>
      </c>
      <c r="BL388">
        <v>419.9165999999999</v>
      </c>
      <c r="BM388">
        <v>21.21821</v>
      </c>
      <c r="BN388">
        <v>500.0544</v>
      </c>
      <c r="BO388">
        <v>101.0289</v>
      </c>
      <c r="BP388">
        <v>0.10002924</v>
      </c>
      <c r="BQ388">
        <v>26.09462</v>
      </c>
      <c r="BR388">
        <v>26.34946</v>
      </c>
      <c r="BS388">
        <v>999.9</v>
      </c>
      <c r="BT388">
        <v>0</v>
      </c>
      <c r="BU388">
        <v>0</v>
      </c>
      <c r="BV388">
        <v>10000.618</v>
      </c>
      <c r="BW388">
        <v>0</v>
      </c>
      <c r="BX388">
        <v>0.3833920000000001</v>
      </c>
      <c r="BY388">
        <v>-0.4275909999999999</v>
      </c>
      <c r="BZ388">
        <v>428.7805</v>
      </c>
      <c r="CA388">
        <v>429.2264999999999</v>
      </c>
      <c r="CB388">
        <v>-0.02021161</v>
      </c>
      <c r="CC388">
        <v>419.9826</v>
      </c>
      <c r="CD388">
        <v>21.53587</v>
      </c>
      <c r="CE388">
        <v>2.173703</v>
      </c>
      <c r="CF388">
        <v>2.175745</v>
      </c>
      <c r="CG388">
        <v>18.76979</v>
      </c>
      <c r="CH388">
        <v>18.78483</v>
      </c>
      <c r="CI388">
        <v>500.0023</v>
      </c>
      <c r="CJ388">
        <v>0</v>
      </c>
      <c r="CK388">
        <v>1</v>
      </c>
      <c r="CL388">
        <v>0</v>
      </c>
      <c r="CM388">
        <v>1.84991</v>
      </c>
      <c r="CN388">
        <v>0</v>
      </c>
      <c r="CO388">
        <v>27.93244</v>
      </c>
      <c r="CP388">
        <v>2557.845</v>
      </c>
      <c r="CQ388">
        <v>36.8561</v>
      </c>
      <c r="CR388">
        <v>40.2623</v>
      </c>
      <c r="CS388">
        <v>38.5935</v>
      </c>
      <c r="CT388">
        <v>39.3497</v>
      </c>
      <c r="CU388">
        <v>37.437</v>
      </c>
      <c r="CV388">
        <v>0</v>
      </c>
      <c r="CW388">
        <v>500.003</v>
      </c>
      <c r="CX388">
        <v>0</v>
      </c>
      <c r="CY388">
        <v>1774683270.8</v>
      </c>
      <c r="CZ388">
        <v>0</v>
      </c>
      <c r="DA388">
        <v>1774666326.5</v>
      </c>
      <c r="DB388" t="s">
        <v>359</v>
      </c>
      <c r="DC388">
        <v>1774666322</v>
      </c>
      <c r="DD388">
        <v>1774666326.5</v>
      </c>
      <c r="DE388">
        <v>2</v>
      </c>
      <c r="DF388">
        <v>0.343</v>
      </c>
      <c r="DG388">
        <v>-0.026</v>
      </c>
      <c r="DH388">
        <v>-0.36</v>
      </c>
      <c r="DI388">
        <v>0.298</v>
      </c>
      <c r="DJ388">
        <v>420</v>
      </c>
      <c r="DK388">
        <v>22</v>
      </c>
      <c r="DL388">
        <v>0.17</v>
      </c>
      <c r="DM388">
        <v>0.02</v>
      </c>
      <c r="DN388">
        <v>-0.4379019268292684</v>
      </c>
      <c r="DO388">
        <v>0.04008539372822272</v>
      </c>
      <c r="DP388">
        <v>0.02327855778198641</v>
      </c>
      <c r="DQ388">
        <v>1</v>
      </c>
      <c r="DR388">
        <v>-0.02020487317073171</v>
      </c>
      <c r="DS388">
        <v>-0.004873992334494773</v>
      </c>
      <c r="DT388">
        <v>0.0009536097289425319</v>
      </c>
      <c r="DU388">
        <v>1</v>
      </c>
      <c r="DV388">
        <v>2</v>
      </c>
      <c r="DW388">
        <v>2</v>
      </c>
      <c r="DX388" t="s">
        <v>360</v>
      </c>
      <c r="DY388">
        <v>3.13044</v>
      </c>
      <c r="DZ388">
        <v>2.8064</v>
      </c>
      <c r="EA388">
        <v>0.09973890000000001</v>
      </c>
      <c r="EB388">
        <v>0.0994642</v>
      </c>
      <c r="EC388">
        <v>0.105898</v>
      </c>
      <c r="ED388">
        <v>0.105655</v>
      </c>
      <c r="EE388">
        <v>21146.7</v>
      </c>
      <c r="EF388">
        <v>27417</v>
      </c>
      <c r="EG388">
        <v>26444.3</v>
      </c>
      <c r="EH388">
        <v>32998</v>
      </c>
      <c r="EI388">
        <v>34924.1</v>
      </c>
      <c r="EJ388">
        <v>40305.3</v>
      </c>
      <c r="EK388">
        <v>41091.8</v>
      </c>
      <c r="EL388">
        <v>46057.5</v>
      </c>
      <c r="EM388">
        <v>2.03482</v>
      </c>
      <c r="EN388">
        <v>1.9998</v>
      </c>
      <c r="EO388">
        <v>0.0837445</v>
      </c>
      <c r="EP388">
        <v>0</v>
      </c>
      <c r="EQ388">
        <v>24.9838</v>
      </c>
      <c r="ER388">
        <v>999.9</v>
      </c>
      <c r="ES388">
        <v>67.40000000000001</v>
      </c>
      <c r="ET388">
        <v>27.5</v>
      </c>
      <c r="EU388">
        <v>24.5869</v>
      </c>
      <c r="EV388">
        <v>60.9708</v>
      </c>
      <c r="EW388">
        <v>31.5545</v>
      </c>
      <c r="EX388">
        <v>1</v>
      </c>
      <c r="EY388">
        <v>0.294578</v>
      </c>
      <c r="EZ388">
        <v>0.263214</v>
      </c>
      <c r="FA388">
        <v>20.2863</v>
      </c>
      <c r="FB388">
        <v>5.19213</v>
      </c>
      <c r="FC388">
        <v>11.9441</v>
      </c>
      <c r="FD388">
        <v>4.9558</v>
      </c>
      <c r="FE388">
        <v>3.285</v>
      </c>
      <c r="FF388">
        <v>9999</v>
      </c>
      <c r="FG388">
        <v>9999</v>
      </c>
      <c r="FH388">
        <v>9999</v>
      </c>
      <c r="FI388">
        <v>999.9</v>
      </c>
      <c r="FJ388">
        <v>1.86127</v>
      </c>
      <c r="FK388">
        <v>1.86264</v>
      </c>
      <c r="FL388">
        <v>1.86005</v>
      </c>
      <c r="FM388">
        <v>1.85837</v>
      </c>
      <c r="FN388">
        <v>1.86217</v>
      </c>
      <c r="FO388">
        <v>1.85894</v>
      </c>
      <c r="FP388">
        <v>1.85791</v>
      </c>
      <c r="FQ388">
        <v>1.86081</v>
      </c>
      <c r="FR388">
        <v>0</v>
      </c>
      <c r="FS388">
        <v>0</v>
      </c>
      <c r="FT388">
        <v>0</v>
      </c>
      <c r="FU388">
        <v>4.5</v>
      </c>
      <c r="FV388" t="s">
        <v>361</v>
      </c>
      <c r="FW388" t="s">
        <v>362</v>
      </c>
      <c r="FX388" t="s">
        <v>363</v>
      </c>
      <c r="FY388" t="s">
        <v>364</v>
      </c>
      <c r="FZ388" t="s">
        <v>364</v>
      </c>
      <c r="GA388" t="s">
        <v>363</v>
      </c>
      <c r="GB388">
        <v>0</v>
      </c>
      <c r="GC388">
        <v>100</v>
      </c>
      <c r="GD388">
        <v>100</v>
      </c>
      <c r="GE388">
        <v>-0.361</v>
      </c>
      <c r="GF388">
        <v>0.2975</v>
      </c>
      <c r="GG388">
        <v>-1.589593225013521</v>
      </c>
      <c r="GH388">
        <v>0.00192992804097616</v>
      </c>
      <c r="GI388">
        <v>3.244687122451424E-06</v>
      </c>
      <c r="GJ388">
        <v>-2.087531120305573E-09</v>
      </c>
      <c r="GK388">
        <v>0.05776174702018427</v>
      </c>
      <c r="GL388">
        <v>0.005089068596103195</v>
      </c>
      <c r="GM388">
        <v>0.0003257216593697226</v>
      </c>
      <c r="GN388">
        <v>-1.562898368296355E-06</v>
      </c>
      <c r="GO388">
        <v>0</v>
      </c>
      <c r="GP388">
        <v>1257</v>
      </c>
      <c r="GQ388">
        <v>1</v>
      </c>
      <c r="GR388">
        <v>31</v>
      </c>
      <c r="GS388">
        <v>282.5</v>
      </c>
      <c r="GT388">
        <v>282.4</v>
      </c>
      <c r="GU388">
        <v>1.07788</v>
      </c>
      <c r="GV388">
        <v>2.39868</v>
      </c>
      <c r="GW388">
        <v>1.44775</v>
      </c>
      <c r="GX388">
        <v>2.20215</v>
      </c>
      <c r="GY388">
        <v>1.44653</v>
      </c>
      <c r="GZ388">
        <v>2.25342</v>
      </c>
      <c r="HA388">
        <v>33.2216</v>
      </c>
      <c r="HB388">
        <v>14.6136</v>
      </c>
      <c r="HC388">
        <v>18</v>
      </c>
      <c r="HD388">
        <v>532.131</v>
      </c>
      <c r="HE388">
        <v>522.9450000000001</v>
      </c>
      <c r="HF388">
        <v>24.9996</v>
      </c>
      <c r="HG388">
        <v>30.7546</v>
      </c>
      <c r="HH388">
        <v>30</v>
      </c>
      <c r="HI388">
        <v>31.1268</v>
      </c>
      <c r="HJ388">
        <v>31.1359</v>
      </c>
      <c r="HK388">
        <v>21.555</v>
      </c>
      <c r="HL388">
        <v>20.3331</v>
      </c>
      <c r="HM388">
        <v>100</v>
      </c>
      <c r="HN388">
        <v>25</v>
      </c>
      <c r="HO388">
        <v>420</v>
      </c>
      <c r="HP388">
        <v>21.5</v>
      </c>
      <c r="HQ388">
        <v>103.132</v>
      </c>
      <c r="HR388">
        <v>102.015</v>
      </c>
    </row>
    <row r="389" spans="1:226">
      <c r="A389">
        <v>371</v>
      </c>
      <c r="B389">
        <v>1774683276.6</v>
      </c>
      <c r="C389">
        <v>1530.599999904633</v>
      </c>
      <c r="D389" t="s">
        <v>1104</v>
      </c>
      <c r="E389" t="s">
        <v>1105</v>
      </c>
      <c r="F389">
        <v>5</v>
      </c>
      <c r="I389">
        <v>1774683273.7</v>
      </c>
      <c r="J389">
        <f>(K389)/1000</f>
        <v>0</v>
      </c>
      <c r="K389">
        <f>IF(BF389, AN389, AH389)</f>
        <v>0</v>
      </c>
      <c r="L389">
        <f>IF(BF389, AI389, AG389)</f>
        <v>0</v>
      </c>
      <c r="M389">
        <f>BH389 - IF(AU389&gt;1, L389*BB389*100.0/(AW389), 0)</f>
        <v>0</v>
      </c>
      <c r="N389">
        <f>((T389-J389/2)*M389-L389)/(T389+J389/2)</f>
        <v>0</v>
      </c>
      <c r="O389">
        <f>N389*(BO389+BP389)/1000.0</f>
        <v>0</v>
      </c>
      <c r="P389">
        <f>(BH389 - IF(AU389&gt;1, L389*BB389*100.0/(AW389), 0))*(BO389+BP389)/1000.0</f>
        <v>0</v>
      </c>
      <c r="Q389">
        <f>2.0/((1/S389-1/R389)+SIGN(S389)*SQRT((1/S389-1/R389)*(1/S389-1/R389) + 4*BC389/((BC389+1)*(BC389+1))*(2*1/S389*1/R389-1/R389*1/R389)))</f>
        <v>0</v>
      </c>
      <c r="R389">
        <f>IF(LEFT(BD389,1)&lt;&gt;"0",IF(LEFT(BD389,1)="1",3.0,BE389),$D$5+$E$5*(BV389*BO389/($K$5*1000))+$F$5*(BV389*BO389/($K$5*1000))*MAX(MIN(BB389,$J$5),$I$5)*MAX(MIN(BB389,$J$5),$I$5)+$G$5*MAX(MIN(BB389,$J$5),$I$5)*(BV389*BO389/($K$5*1000))+$H$5*(BV389*BO389/($K$5*1000))*(BV389*BO389/($K$5*1000)))</f>
        <v>0</v>
      </c>
      <c r="S389">
        <f>J389*(1000-(1000*0.61365*exp(17.502*W389/(240.97+W389))/(BO389+BP389)+BJ389)/2)/(1000*0.61365*exp(17.502*W389/(240.97+W389))/(BO389+BP389)-BJ389)</f>
        <v>0</v>
      </c>
      <c r="T389">
        <f>1/((BC389+1)/(Q389/1.6)+1/(R389/1.37)) + BC389/((BC389+1)/(Q389/1.6) + BC389/(R389/1.37))</f>
        <v>0</v>
      </c>
      <c r="U389">
        <f>(AX389*BA389)</f>
        <v>0</v>
      </c>
      <c r="V389">
        <f>(BQ389+(U389+2*0.95*5.67E-8*(((BQ389+$B$9)+273)^4-(BQ389+273)^4)-44100*J389)/(1.84*29.3*R389+8*0.95*5.67E-8*(BQ389+273)^3))</f>
        <v>0</v>
      </c>
      <c r="W389">
        <f>($C$9*BR389+$D$9*BS389+$E$9*V389)</f>
        <v>0</v>
      </c>
      <c r="X389">
        <f>0.61365*exp(17.502*W389/(240.97+W389))</f>
        <v>0</v>
      </c>
      <c r="Y389">
        <f>(Z389/AA389*100)</f>
        <v>0</v>
      </c>
      <c r="Z389">
        <f>BJ389*(BO389+BP389)/1000</f>
        <v>0</v>
      </c>
      <c r="AA389">
        <f>0.61365*exp(17.502*BQ389/(240.97+BQ389))</f>
        <v>0</v>
      </c>
      <c r="AB389">
        <f>(X389-BJ389*(BO389+BP389)/1000)</f>
        <v>0</v>
      </c>
      <c r="AC389">
        <f>(-J389*44100)</f>
        <v>0</v>
      </c>
      <c r="AD389">
        <f>2*29.3*R389*0.92*(BQ389-W389)</f>
        <v>0</v>
      </c>
      <c r="AE389">
        <f>2*0.95*5.67E-8*(((BQ389+$B$9)+273)^4-(W389+273)^4)</f>
        <v>0</v>
      </c>
      <c r="AF389">
        <f>U389+AE389+AC389+AD389</f>
        <v>0</v>
      </c>
      <c r="AG389">
        <f>BN389*AU389*(BI389-BH389*(1000-AU389*BK389)/(1000-AU389*BJ389))/(100*BB389)</f>
        <v>0</v>
      </c>
      <c r="AH389">
        <f>1000*BN389*AU389*(BJ389-BK389)/(100*BB389*(1000-AU389*BJ389))</f>
        <v>0</v>
      </c>
      <c r="AI389">
        <f>(AJ389 - AK389 - BO389*1E3/(8.314*(BQ389+273.15)) * AM389/BN389 * AL389) * BN389/(100*BB389) * (1000 - BK389)/1000</f>
        <v>0</v>
      </c>
      <c r="AJ389">
        <v>429.2743154342075</v>
      </c>
      <c r="AK389">
        <v>428.8087212121209</v>
      </c>
      <c r="AL389">
        <v>9.457695682922334E-06</v>
      </c>
      <c r="AM389">
        <v>61.35787655002243</v>
      </c>
      <c r="AN389">
        <f>(AP389 - AO389 + BO389*1E3/(8.314*(BQ389+273.15)) * AR389/BN389 * AQ389) * BN389/(100*BB389) * 1000/(1000 - AP389)</f>
        <v>0</v>
      </c>
      <c r="AO389">
        <v>21.53558015441403</v>
      </c>
      <c r="AP389">
        <v>21.51576433566435</v>
      </c>
      <c r="AQ389">
        <v>-6.066851025789588E-07</v>
      </c>
      <c r="AR389">
        <v>91.88205700752289</v>
      </c>
      <c r="AS389">
        <v>0</v>
      </c>
      <c r="AT389">
        <v>0</v>
      </c>
      <c r="AU389">
        <f>IF(AS389*$H$15&gt;=AW389,1.0,(AW389/(AW389-AS389*$H$15)))</f>
        <v>0</v>
      </c>
      <c r="AV389">
        <f>(AU389-1)*100</f>
        <v>0</v>
      </c>
      <c r="AW389">
        <f>MAX(0,($B$15+$C$15*BV389)/(1+$D$15*BV389)*BO389/(BQ389+273)*$E$15)</f>
        <v>0</v>
      </c>
      <c r="AX389">
        <f>$B$13*BW389+$C$13*BX389+$F$13*CI389*(1-CL389)</f>
        <v>0</v>
      </c>
      <c r="AY389">
        <f>AX389*AZ389</f>
        <v>0</v>
      </c>
      <c r="AZ389">
        <f>($B$13*$D$11+$C$13*$D$11+$F$13*((CV389+CN389)/MAX(CV389+CN389+CW389, 0.1)*$I$11+CW389/MAX(CV389+CN389+CW389, 0.1)*$J$11))/($B$13+$C$13+$F$13)</f>
        <v>0</v>
      </c>
      <c r="BA389">
        <f>($B$13*$K$11+$C$13*$K$11+$F$13*((CV389+CN389)/MAX(CV389+CN389+CW389, 0.1)*$P$11+CW389/MAX(CV389+CN389+CW389, 0.1)*$Q$11))/($B$13+$C$13+$F$13)</f>
        <v>0</v>
      </c>
      <c r="BB389">
        <v>6</v>
      </c>
      <c r="BC389">
        <v>0.5</v>
      </c>
      <c r="BD389" t="s">
        <v>358</v>
      </c>
      <c r="BE389">
        <v>2</v>
      </c>
      <c r="BF389" t="b">
        <v>1</v>
      </c>
      <c r="BG389">
        <v>1774683273.7</v>
      </c>
      <c r="BH389">
        <v>419.5662</v>
      </c>
      <c r="BI389">
        <v>420.0085</v>
      </c>
      <c r="BJ389">
        <v>21.51585</v>
      </c>
      <c r="BK389">
        <v>21.53613</v>
      </c>
      <c r="BL389">
        <v>419.9279</v>
      </c>
      <c r="BM389">
        <v>21.21841</v>
      </c>
      <c r="BN389">
        <v>500.017</v>
      </c>
      <c r="BO389">
        <v>101.0287</v>
      </c>
      <c r="BP389">
        <v>0.09998543000000001</v>
      </c>
      <c r="BQ389">
        <v>26.09418</v>
      </c>
      <c r="BR389">
        <v>26.35767</v>
      </c>
      <c r="BS389">
        <v>999.9</v>
      </c>
      <c r="BT389">
        <v>0</v>
      </c>
      <c r="BU389">
        <v>0</v>
      </c>
      <c r="BV389">
        <v>9995.867999999999</v>
      </c>
      <c r="BW389">
        <v>0</v>
      </c>
      <c r="BX389">
        <v>0.3833920000000001</v>
      </c>
      <c r="BY389">
        <v>-0.4421875</v>
      </c>
      <c r="BZ389">
        <v>428.7921</v>
      </c>
      <c r="CA389">
        <v>429.2529000000001</v>
      </c>
      <c r="CB389">
        <v>-0.02028026</v>
      </c>
      <c r="CC389">
        <v>420.0085</v>
      </c>
      <c r="CD389">
        <v>21.53613</v>
      </c>
      <c r="CE389">
        <v>2.17372</v>
      </c>
      <c r="CF389">
        <v>2.175768</v>
      </c>
      <c r="CG389">
        <v>18.76992</v>
      </c>
      <c r="CH389">
        <v>18.785</v>
      </c>
      <c r="CI389">
        <v>500.0063</v>
      </c>
      <c r="CJ389">
        <v>0</v>
      </c>
      <c r="CK389">
        <v>1</v>
      </c>
      <c r="CL389">
        <v>0</v>
      </c>
      <c r="CM389">
        <v>1.65305</v>
      </c>
      <c r="CN389">
        <v>0</v>
      </c>
      <c r="CO389">
        <v>28.08204</v>
      </c>
      <c r="CP389">
        <v>2557.864</v>
      </c>
      <c r="CQ389">
        <v>36.8058</v>
      </c>
      <c r="CR389">
        <v>40.1686</v>
      </c>
      <c r="CS389">
        <v>38.5434</v>
      </c>
      <c r="CT389">
        <v>39.2247</v>
      </c>
      <c r="CU389">
        <v>37.3936</v>
      </c>
      <c r="CV389">
        <v>0</v>
      </c>
      <c r="CW389">
        <v>500.0069999999999</v>
      </c>
      <c r="CX389">
        <v>0</v>
      </c>
      <c r="CY389">
        <v>1774683275</v>
      </c>
      <c r="CZ389">
        <v>0</v>
      </c>
      <c r="DA389">
        <v>1774666326.5</v>
      </c>
      <c r="DB389" t="s">
        <v>359</v>
      </c>
      <c r="DC389">
        <v>1774666322</v>
      </c>
      <c r="DD389">
        <v>1774666326.5</v>
      </c>
      <c r="DE389">
        <v>2</v>
      </c>
      <c r="DF389">
        <v>0.343</v>
      </c>
      <c r="DG389">
        <v>-0.026</v>
      </c>
      <c r="DH389">
        <v>-0.36</v>
      </c>
      <c r="DI389">
        <v>0.298</v>
      </c>
      <c r="DJ389">
        <v>420</v>
      </c>
      <c r="DK389">
        <v>22</v>
      </c>
      <c r="DL389">
        <v>0.17</v>
      </c>
      <c r="DM389">
        <v>0.02</v>
      </c>
      <c r="DN389">
        <v>-0.4438573170731708</v>
      </c>
      <c r="DO389">
        <v>0.05536214634146349</v>
      </c>
      <c r="DP389">
        <v>0.02310602888007331</v>
      </c>
      <c r="DQ389">
        <v>1</v>
      </c>
      <c r="DR389">
        <v>-0.02044994390243902</v>
      </c>
      <c r="DS389">
        <v>-0.001443503832752596</v>
      </c>
      <c r="DT389">
        <v>0.0008015740737034548</v>
      </c>
      <c r="DU389">
        <v>1</v>
      </c>
      <c r="DV389">
        <v>2</v>
      </c>
      <c r="DW389">
        <v>2</v>
      </c>
      <c r="DX389" t="s">
        <v>360</v>
      </c>
      <c r="DY389">
        <v>3.1305</v>
      </c>
      <c r="DZ389">
        <v>2.80649</v>
      </c>
      <c r="EA389">
        <v>0.0997469</v>
      </c>
      <c r="EB389">
        <v>0.09946190000000001</v>
      </c>
      <c r="EC389">
        <v>0.105897</v>
      </c>
      <c r="ED389">
        <v>0.105658</v>
      </c>
      <c r="EE389">
        <v>21146.7</v>
      </c>
      <c r="EF389">
        <v>27416.9</v>
      </c>
      <c r="EG389">
        <v>26444.5</v>
      </c>
      <c r="EH389">
        <v>32997.8</v>
      </c>
      <c r="EI389">
        <v>34924.3</v>
      </c>
      <c r="EJ389">
        <v>40305</v>
      </c>
      <c r="EK389">
        <v>41091.9</v>
      </c>
      <c r="EL389">
        <v>46057.4</v>
      </c>
      <c r="EM389">
        <v>2.0348</v>
      </c>
      <c r="EN389">
        <v>1.99965</v>
      </c>
      <c r="EO389">
        <v>0.0842437</v>
      </c>
      <c r="EP389">
        <v>0</v>
      </c>
      <c r="EQ389">
        <v>24.9822</v>
      </c>
      <c r="ER389">
        <v>999.9</v>
      </c>
      <c r="ES389">
        <v>67.40000000000001</v>
      </c>
      <c r="ET389">
        <v>27.4</v>
      </c>
      <c r="EU389">
        <v>24.4466</v>
      </c>
      <c r="EV389">
        <v>61.2308</v>
      </c>
      <c r="EW389">
        <v>31.5064</v>
      </c>
      <c r="EX389">
        <v>1</v>
      </c>
      <c r="EY389">
        <v>0.294281</v>
      </c>
      <c r="EZ389">
        <v>0.262135</v>
      </c>
      <c r="FA389">
        <v>20.2863</v>
      </c>
      <c r="FB389">
        <v>5.19108</v>
      </c>
      <c r="FC389">
        <v>11.9441</v>
      </c>
      <c r="FD389">
        <v>4.9556</v>
      </c>
      <c r="FE389">
        <v>3.285</v>
      </c>
      <c r="FF389">
        <v>9999</v>
      </c>
      <c r="FG389">
        <v>9999</v>
      </c>
      <c r="FH389">
        <v>9999</v>
      </c>
      <c r="FI389">
        <v>999.9</v>
      </c>
      <c r="FJ389">
        <v>1.86127</v>
      </c>
      <c r="FK389">
        <v>1.86264</v>
      </c>
      <c r="FL389">
        <v>1.86005</v>
      </c>
      <c r="FM389">
        <v>1.85837</v>
      </c>
      <c r="FN389">
        <v>1.86217</v>
      </c>
      <c r="FO389">
        <v>1.85893</v>
      </c>
      <c r="FP389">
        <v>1.85791</v>
      </c>
      <c r="FQ389">
        <v>1.86081</v>
      </c>
      <c r="FR389">
        <v>0</v>
      </c>
      <c r="FS389">
        <v>0</v>
      </c>
      <c r="FT389">
        <v>0</v>
      </c>
      <c r="FU389">
        <v>4.5</v>
      </c>
      <c r="FV389" t="s">
        <v>361</v>
      </c>
      <c r="FW389" t="s">
        <v>362</v>
      </c>
      <c r="FX389" t="s">
        <v>363</v>
      </c>
      <c r="FY389" t="s">
        <v>364</v>
      </c>
      <c r="FZ389" t="s">
        <v>364</v>
      </c>
      <c r="GA389" t="s">
        <v>363</v>
      </c>
      <c r="GB389">
        <v>0</v>
      </c>
      <c r="GC389">
        <v>100</v>
      </c>
      <c r="GD389">
        <v>100</v>
      </c>
      <c r="GE389">
        <v>-0.361</v>
      </c>
      <c r="GF389">
        <v>0.2974</v>
      </c>
      <c r="GG389">
        <v>-1.589593225013521</v>
      </c>
      <c r="GH389">
        <v>0.00192992804097616</v>
      </c>
      <c r="GI389">
        <v>3.244687122451424E-06</v>
      </c>
      <c r="GJ389">
        <v>-2.087531120305573E-09</v>
      </c>
      <c r="GK389">
        <v>0.05776174702018427</v>
      </c>
      <c r="GL389">
        <v>0.005089068596103195</v>
      </c>
      <c r="GM389">
        <v>0.0003257216593697226</v>
      </c>
      <c r="GN389">
        <v>-1.562898368296355E-06</v>
      </c>
      <c r="GO389">
        <v>0</v>
      </c>
      <c r="GP389">
        <v>1257</v>
      </c>
      <c r="GQ389">
        <v>1</v>
      </c>
      <c r="GR389">
        <v>31</v>
      </c>
      <c r="GS389">
        <v>282.6</v>
      </c>
      <c r="GT389">
        <v>282.5</v>
      </c>
      <c r="GU389">
        <v>1.07788</v>
      </c>
      <c r="GV389">
        <v>2.40234</v>
      </c>
      <c r="GW389">
        <v>1.44775</v>
      </c>
      <c r="GX389">
        <v>2.20337</v>
      </c>
      <c r="GY389">
        <v>1.44653</v>
      </c>
      <c r="GZ389">
        <v>2.26685</v>
      </c>
      <c r="HA389">
        <v>33.2216</v>
      </c>
      <c r="HB389">
        <v>14.6224</v>
      </c>
      <c r="HC389">
        <v>18</v>
      </c>
      <c r="HD389">
        <v>532.115</v>
      </c>
      <c r="HE389">
        <v>522.843</v>
      </c>
      <c r="HF389">
        <v>24.9996</v>
      </c>
      <c r="HG389">
        <v>30.7546</v>
      </c>
      <c r="HH389">
        <v>30</v>
      </c>
      <c r="HI389">
        <v>31.1268</v>
      </c>
      <c r="HJ389">
        <v>31.1359</v>
      </c>
      <c r="HK389">
        <v>21.5552</v>
      </c>
      <c r="HL389">
        <v>20.3331</v>
      </c>
      <c r="HM389">
        <v>100</v>
      </c>
      <c r="HN389">
        <v>25</v>
      </c>
      <c r="HO389">
        <v>420</v>
      </c>
      <c r="HP389">
        <v>21.5</v>
      </c>
      <c r="HQ389">
        <v>103.133</v>
      </c>
      <c r="HR389">
        <v>102.015</v>
      </c>
    </row>
    <row r="390" spans="1:226">
      <c r="A390">
        <v>372</v>
      </c>
      <c r="B390">
        <v>1774683280.6</v>
      </c>
      <c r="C390">
        <v>1534.599999904633</v>
      </c>
      <c r="D390" t="s">
        <v>1106</v>
      </c>
      <c r="E390" t="s">
        <v>1107</v>
      </c>
      <c r="F390">
        <v>5</v>
      </c>
      <c r="I390">
        <v>1774683277.7</v>
      </c>
      <c r="J390">
        <f>(K390)/1000</f>
        <v>0</v>
      </c>
      <c r="K390">
        <f>IF(BF390, AN390, AH390)</f>
        <v>0</v>
      </c>
      <c r="L390">
        <f>IF(BF390, AI390, AG390)</f>
        <v>0</v>
      </c>
      <c r="M390">
        <f>BH390 - IF(AU390&gt;1, L390*BB390*100.0/(AW390), 0)</f>
        <v>0</v>
      </c>
      <c r="N390">
        <f>((T390-J390/2)*M390-L390)/(T390+J390/2)</f>
        <v>0</v>
      </c>
      <c r="O390">
        <f>N390*(BO390+BP390)/1000.0</f>
        <v>0</v>
      </c>
      <c r="P390">
        <f>(BH390 - IF(AU390&gt;1, L390*BB390*100.0/(AW390), 0))*(BO390+BP390)/1000.0</f>
        <v>0</v>
      </c>
      <c r="Q390">
        <f>2.0/((1/S390-1/R390)+SIGN(S390)*SQRT((1/S390-1/R390)*(1/S390-1/R390) + 4*BC390/((BC390+1)*(BC390+1))*(2*1/S390*1/R390-1/R390*1/R390)))</f>
        <v>0</v>
      </c>
      <c r="R390">
        <f>IF(LEFT(BD390,1)&lt;&gt;"0",IF(LEFT(BD390,1)="1",3.0,BE390),$D$5+$E$5*(BV390*BO390/($K$5*1000))+$F$5*(BV390*BO390/($K$5*1000))*MAX(MIN(BB390,$J$5),$I$5)*MAX(MIN(BB390,$J$5),$I$5)+$G$5*MAX(MIN(BB390,$J$5),$I$5)*(BV390*BO390/($K$5*1000))+$H$5*(BV390*BO390/($K$5*1000))*(BV390*BO390/($K$5*1000)))</f>
        <v>0</v>
      </c>
      <c r="S390">
        <f>J390*(1000-(1000*0.61365*exp(17.502*W390/(240.97+W390))/(BO390+BP390)+BJ390)/2)/(1000*0.61365*exp(17.502*W390/(240.97+W390))/(BO390+BP390)-BJ390)</f>
        <v>0</v>
      </c>
      <c r="T390">
        <f>1/((BC390+1)/(Q390/1.6)+1/(R390/1.37)) + BC390/((BC390+1)/(Q390/1.6) + BC390/(R390/1.37))</f>
        <v>0</v>
      </c>
      <c r="U390">
        <f>(AX390*BA390)</f>
        <v>0</v>
      </c>
      <c r="V390">
        <f>(BQ390+(U390+2*0.95*5.67E-8*(((BQ390+$B$9)+273)^4-(BQ390+273)^4)-44100*J390)/(1.84*29.3*R390+8*0.95*5.67E-8*(BQ390+273)^3))</f>
        <v>0</v>
      </c>
      <c r="W390">
        <f>($C$9*BR390+$D$9*BS390+$E$9*V390)</f>
        <v>0</v>
      </c>
      <c r="X390">
        <f>0.61365*exp(17.502*W390/(240.97+W390))</f>
        <v>0</v>
      </c>
      <c r="Y390">
        <f>(Z390/AA390*100)</f>
        <v>0</v>
      </c>
      <c r="Z390">
        <f>BJ390*(BO390+BP390)/1000</f>
        <v>0</v>
      </c>
      <c r="AA390">
        <f>0.61365*exp(17.502*BQ390/(240.97+BQ390))</f>
        <v>0</v>
      </c>
      <c r="AB390">
        <f>(X390-BJ390*(BO390+BP390)/1000)</f>
        <v>0</v>
      </c>
      <c r="AC390">
        <f>(-J390*44100)</f>
        <v>0</v>
      </c>
      <c r="AD390">
        <f>2*29.3*R390*0.92*(BQ390-W390)</f>
        <v>0</v>
      </c>
      <c r="AE390">
        <f>2*0.95*5.67E-8*(((BQ390+$B$9)+273)^4-(W390+273)^4)</f>
        <v>0</v>
      </c>
      <c r="AF390">
        <f>U390+AE390+AC390+AD390</f>
        <v>0</v>
      </c>
      <c r="AG390">
        <f>BN390*AU390*(BI390-BH390*(1000-AU390*BK390)/(1000-AU390*BJ390))/(100*BB390)</f>
        <v>0</v>
      </c>
      <c r="AH390">
        <f>1000*BN390*AU390*(BJ390-BK390)/(100*BB390*(1000-AU390*BJ390))</f>
        <v>0</v>
      </c>
      <c r="AI390">
        <f>(AJ390 - AK390 - BO390*1E3/(8.314*(BQ390+273.15)) * AM390/BN390 * AL390) * BN390/(100*BB390) * (1000 - BK390)/1000</f>
        <v>0</v>
      </c>
      <c r="AJ390">
        <v>429.212099068081</v>
      </c>
      <c r="AK390">
        <v>428.7958121212121</v>
      </c>
      <c r="AL390">
        <v>-5.289592403684293E-06</v>
      </c>
      <c r="AM390">
        <v>61.35787655002243</v>
      </c>
      <c r="AN390">
        <f>(AP390 - AO390 + BO390*1E3/(8.314*(BQ390+273.15)) * AR390/BN390 * AQ390) * BN390/(100*BB390) * 1000/(1000 - AP390)</f>
        <v>0</v>
      </c>
      <c r="AO390">
        <v>21.53704293714561</v>
      </c>
      <c r="AP390">
        <v>21.51613776223777</v>
      </c>
      <c r="AQ390">
        <v>4.140654871024284E-07</v>
      </c>
      <c r="AR390">
        <v>91.88205700752289</v>
      </c>
      <c r="AS390">
        <v>0</v>
      </c>
      <c r="AT390">
        <v>0</v>
      </c>
      <c r="AU390">
        <f>IF(AS390*$H$15&gt;=AW390,1.0,(AW390/(AW390-AS390*$H$15)))</f>
        <v>0</v>
      </c>
      <c r="AV390">
        <f>(AU390-1)*100</f>
        <v>0</v>
      </c>
      <c r="AW390">
        <f>MAX(0,($B$15+$C$15*BV390)/(1+$D$15*BV390)*BO390/(BQ390+273)*$E$15)</f>
        <v>0</v>
      </c>
      <c r="AX390">
        <f>$B$13*BW390+$C$13*BX390+$F$13*CI390*(1-CL390)</f>
        <v>0</v>
      </c>
      <c r="AY390">
        <f>AX390*AZ390</f>
        <v>0</v>
      </c>
      <c r="AZ390">
        <f>($B$13*$D$11+$C$13*$D$11+$F$13*((CV390+CN390)/MAX(CV390+CN390+CW390, 0.1)*$I$11+CW390/MAX(CV390+CN390+CW390, 0.1)*$J$11))/($B$13+$C$13+$F$13)</f>
        <v>0</v>
      </c>
      <c r="BA390">
        <f>($B$13*$K$11+$C$13*$K$11+$F$13*((CV390+CN390)/MAX(CV390+CN390+CW390, 0.1)*$P$11+CW390/MAX(CV390+CN390+CW390, 0.1)*$Q$11))/($B$13+$C$13+$F$13)</f>
        <v>0</v>
      </c>
      <c r="BB390">
        <v>6</v>
      </c>
      <c r="BC390">
        <v>0.5</v>
      </c>
      <c r="BD390" t="s">
        <v>358</v>
      </c>
      <c r="BE390">
        <v>2</v>
      </c>
      <c r="BF390" t="b">
        <v>1</v>
      </c>
      <c r="BG390">
        <v>1774683277.7</v>
      </c>
      <c r="BH390">
        <v>419.5774</v>
      </c>
      <c r="BI390">
        <v>419.9932000000001</v>
      </c>
      <c r="BJ390">
        <v>21.51599</v>
      </c>
      <c r="BK390">
        <v>21.53665</v>
      </c>
      <c r="BL390">
        <v>419.9389</v>
      </c>
      <c r="BM390">
        <v>21.21853</v>
      </c>
      <c r="BN390">
        <v>499.9835</v>
      </c>
      <c r="BO390">
        <v>101.0282</v>
      </c>
      <c r="BP390">
        <v>0.09989378</v>
      </c>
      <c r="BQ390">
        <v>26.09233</v>
      </c>
      <c r="BR390">
        <v>26.36128</v>
      </c>
      <c r="BS390">
        <v>999.9</v>
      </c>
      <c r="BT390">
        <v>0</v>
      </c>
      <c r="BU390">
        <v>0</v>
      </c>
      <c r="BV390">
        <v>10010.25</v>
      </c>
      <c r="BW390">
        <v>0</v>
      </c>
      <c r="BX390">
        <v>0.3833920000000001</v>
      </c>
      <c r="BY390">
        <v>-0.4159303</v>
      </c>
      <c r="BZ390">
        <v>428.8033</v>
      </c>
      <c r="CA390">
        <v>429.2376</v>
      </c>
      <c r="CB390">
        <v>-0.02066212</v>
      </c>
      <c r="CC390">
        <v>419.9932000000001</v>
      </c>
      <c r="CD390">
        <v>21.53665</v>
      </c>
      <c r="CE390">
        <v>2.173718</v>
      </c>
      <c r="CF390">
        <v>2.175805</v>
      </c>
      <c r="CG390">
        <v>18.76993</v>
      </c>
      <c r="CH390">
        <v>18.78528</v>
      </c>
      <c r="CI390">
        <v>500.0177</v>
      </c>
      <c r="CJ390">
        <v>0</v>
      </c>
      <c r="CK390">
        <v>1</v>
      </c>
      <c r="CL390">
        <v>0</v>
      </c>
      <c r="CM390">
        <v>1.78492</v>
      </c>
      <c r="CN390">
        <v>0</v>
      </c>
      <c r="CO390">
        <v>27.87911</v>
      </c>
      <c r="CP390">
        <v>2557.923</v>
      </c>
      <c r="CQ390">
        <v>36.7624</v>
      </c>
      <c r="CR390">
        <v>40.0747</v>
      </c>
      <c r="CS390">
        <v>38.4937</v>
      </c>
      <c r="CT390">
        <v>39.0997</v>
      </c>
      <c r="CU390">
        <v>37.3561</v>
      </c>
      <c r="CV390">
        <v>0</v>
      </c>
      <c r="CW390">
        <v>500.0179999999999</v>
      </c>
      <c r="CX390">
        <v>0</v>
      </c>
      <c r="CY390">
        <v>1774683279.2</v>
      </c>
      <c r="CZ390">
        <v>0</v>
      </c>
      <c r="DA390">
        <v>1774666326.5</v>
      </c>
      <c r="DB390" t="s">
        <v>359</v>
      </c>
      <c r="DC390">
        <v>1774666322</v>
      </c>
      <c r="DD390">
        <v>1774666326.5</v>
      </c>
      <c r="DE390">
        <v>2</v>
      </c>
      <c r="DF390">
        <v>0.343</v>
      </c>
      <c r="DG390">
        <v>-0.026</v>
      </c>
      <c r="DH390">
        <v>-0.36</v>
      </c>
      <c r="DI390">
        <v>0.298</v>
      </c>
      <c r="DJ390">
        <v>420</v>
      </c>
      <c r="DK390">
        <v>22</v>
      </c>
      <c r="DL390">
        <v>0.17</v>
      </c>
      <c r="DM390">
        <v>0.02</v>
      </c>
      <c r="DN390">
        <v>-0.43300095</v>
      </c>
      <c r="DO390">
        <v>0.1226890356472796</v>
      </c>
      <c r="DP390">
        <v>0.0276409434534623</v>
      </c>
      <c r="DQ390">
        <v>0</v>
      </c>
      <c r="DR390">
        <v>-0.0206632175</v>
      </c>
      <c r="DS390">
        <v>0.0009235013133208266</v>
      </c>
      <c r="DT390">
        <v>0.0006672409875328031</v>
      </c>
      <c r="DU390">
        <v>1</v>
      </c>
      <c r="DV390">
        <v>1</v>
      </c>
      <c r="DW390">
        <v>2</v>
      </c>
      <c r="DX390" t="s">
        <v>367</v>
      </c>
      <c r="DY390">
        <v>3.13044</v>
      </c>
      <c r="DZ390">
        <v>2.80649</v>
      </c>
      <c r="EA390">
        <v>0.0997434</v>
      </c>
      <c r="EB390">
        <v>0.099468</v>
      </c>
      <c r="EC390">
        <v>0.105898</v>
      </c>
      <c r="ED390">
        <v>0.105652</v>
      </c>
      <c r="EE390">
        <v>21146.9</v>
      </c>
      <c r="EF390">
        <v>27416.6</v>
      </c>
      <c r="EG390">
        <v>26444.6</v>
      </c>
      <c r="EH390">
        <v>32997.6</v>
      </c>
      <c r="EI390">
        <v>34924.5</v>
      </c>
      <c r="EJ390">
        <v>40305</v>
      </c>
      <c r="EK390">
        <v>41092.2</v>
      </c>
      <c r="EL390">
        <v>46057</v>
      </c>
      <c r="EM390">
        <v>2.03463</v>
      </c>
      <c r="EN390">
        <v>1.99995</v>
      </c>
      <c r="EO390">
        <v>0.0839829</v>
      </c>
      <c r="EP390">
        <v>0</v>
      </c>
      <c r="EQ390">
        <v>24.9807</v>
      </c>
      <c r="ER390">
        <v>999.9</v>
      </c>
      <c r="ES390">
        <v>67.40000000000001</v>
      </c>
      <c r="ET390">
        <v>27.5</v>
      </c>
      <c r="EU390">
        <v>24.5886</v>
      </c>
      <c r="EV390">
        <v>60.9208</v>
      </c>
      <c r="EW390">
        <v>31.5385</v>
      </c>
      <c r="EX390">
        <v>1</v>
      </c>
      <c r="EY390">
        <v>0.294672</v>
      </c>
      <c r="EZ390">
        <v>0.261029</v>
      </c>
      <c r="FA390">
        <v>20.2864</v>
      </c>
      <c r="FB390">
        <v>5.19123</v>
      </c>
      <c r="FC390">
        <v>11.9441</v>
      </c>
      <c r="FD390">
        <v>4.9557</v>
      </c>
      <c r="FE390">
        <v>3.285</v>
      </c>
      <c r="FF390">
        <v>9999</v>
      </c>
      <c r="FG390">
        <v>9999</v>
      </c>
      <c r="FH390">
        <v>9999</v>
      </c>
      <c r="FI390">
        <v>999.9</v>
      </c>
      <c r="FJ390">
        <v>1.86127</v>
      </c>
      <c r="FK390">
        <v>1.86264</v>
      </c>
      <c r="FL390">
        <v>1.86005</v>
      </c>
      <c r="FM390">
        <v>1.85837</v>
      </c>
      <c r="FN390">
        <v>1.86217</v>
      </c>
      <c r="FO390">
        <v>1.85889</v>
      </c>
      <c r="FP390">
        <v>1.85791</v>
      </c>
      <c r="FQ390">
        <v>1.86081</v>
      </c>
      <c r="FR390">
        <v>0</v>
      </c>
      <c r="FS390">
        <v>0</v>
      </c>
      <c r="FT390">
        <v>0</v>
      </c>
      <c r="FU390">
        <v>4.5</v>
      </c>
      <c r="FV390" t="s">
        <v>361</v>
      </c>
      <c r="FW390" t="s">
        <v>362</v>
      </c>
      <c r="FX390" t="s">
        <v>363</v>
      </c>
      <c r="FY390" t="s">
        <v>364</v>
      </c>
      <c r="FZ390" t="s">
        <v>364</v>
      </c>
      <c r="GA390" t="s">
        <v>363</v>
      </c>
      <c r="GB390">
        <v>0</v>
      </c>
      <c r="GC390">
        <v>100</v>
      </c>
      <c r="GD390">
        <v>100</v>
      </c>
      <c r="GE390">
        <v>-0.362</v>
      </c>
      <c r="GF390">
        <v>0.2975</v>
      </c>
      <c r="GG390">
        <v>-1.589593225013521</v>
      </c>
      <c r="GH390">
        <v>0.00192992804097616</v>
      </c>
      <c r="GI390">
        <v>3.244687122451424E-06</v>
      </c>
      <c r="GJ390">
        <v>-2.087531120305573E-09</v>
      </c>
      <c r="GK390">
        <v>0.05776174702018427</v>
      </c>
      <c r="GL390">
        <v>0.005089068596103195</v>
      </c>
      <c r="GM390">
        <v>0.0003257216593697226</v>
      </c>
      <c r="GN390">
        <v>-1.562898368296355E-06</v>
      </c>
      <c r="GO390">
        <v>0</v>
      </c>
      <c r="GP390">
        <v>1257</v>
      </c>
      <c r="GQ390">
        <v>1</v>
      </c>
      <c r="GR390">
        <v>31</v>
      </c>
      <c r="GS390">
        <v>282.6</v>
      </c>
      <c r="GT390">
        <v>282.6</v>
      </c>
      <c r="GU390">
        <v>1.07788</v>
      </c>
      <c r="GV390">
        <v>2.40112</v>
      </c>
      <c r="GW390">
        <v>1.44775</v>
      </c>
      <c r="GX390">
        <v>2.20215</v>
      </c>
      <c r="GY390">
        <v>1.44653</v>
      </c>
      <c r="GZ390">
        <v>2.29858</v>
      </c>
      <c r="HA390">
        <v>33.2216</v>
      </c>
      <c r="HB390">
        <v>14.6224</v>
      </c>
      <c r="HC390">
        <v>18</v>
      </c>
      <c r="HD390">
        <v>532.004</v>
      </c>
      <c r="HE390">
        <v>523.047</v>
      </c>
      <c r="HF390">
        <v>24.9996</v>
      </c>
      <c r="HG390">
        <v>30.7546</v>
      </c>
      <c r="HH390">
        <v>30.0001</v>
      </c>
      <c r="HI390">
        <v>31.1268</v>
      </c>
      <c r="HJ390">
        <v>31.1359</v>
      </c>
      <c r="HK390">
        <v>21.5538</v>
      </c>
      <c r="HL390">
        <v>20.3331</v>
      </c>
      <c r="HM390">
        <v>100</v>
      </c>
      <c r="HN390">
        <v>25</v>
      </c>
      <c r="HO390">
        <v>420</v>
      </c>
      <c r="HP390">
        <v>21.5</v>
      </c>
      <c r="HQ390">
        <v>103.134</v>
      </c>
      <c r="HR390">
        <v>102.014</v>
      </c>
    </row>
    <row r="391" spans="1:226">
      <c r="A391">
        <v>373</v>
      </c>
      <c r="B391">
        <v>1774683284.6</v>
      </c>
      <c r="C391">
        <v>1538.599999904633</v>
      </c>
      <c r="D391" t="s">
        <v>1108</v>
      </c>
      <c r="E391" t="s">
        <v>1109</v>
      </c>
      <c r="F391">
        <v>5</v>
      </c>
      <c r="I391">
        <v>1774683281.7</v>
      </c>
      <c r="J391">
        <f>(K391)/1000</f>
        <v>0</v>
      </c>
      <c r="K391">
        <f>IF(BF391, AN391, AH391)</f>
        <v>0</v>
      </c>
      <c r="L391">
        <f>IF(BF391, AI391, AG391)</f>
        <v>0</v>
      </c>
      <c r="M391">
        <f>BH391 - IF(AU391&gt;1, L391*BB391*100.0/(AW391), 0)</f>
        <v>0</v>
      </c>
      <c r="N391">
        <f>((T391-J391/2)*M391-L391)/(T391+J391/2)</f>
        <v>0</v>
      </c>
      <c r="O391">
        <f>N391*(BO391+BP391)/1000.0</f>
        <v>0</v>
      </c>
      <c r="P391">
        <f>(BH391 - IF(AU391&gt;1, L391*BB391*100.0/(AW391), 0))*(BO391+BP391)/1000.0</f>
        <v>0</v>
      </c>
      <c r="Q391">
        <f>2.0/((1/S391-1/R391)+SIGN(S391)*SQRT((1/S391-1/R391)*(1/S391-1/R391) + 4*BC391/((BC391+1)*(BC391+1))*(2*1/S391*1/R391-1/R391*1/R391)))</f>
        <v>0</v>
      </c>
      <c r="R391">
        <f>IF(LEFT(BD391,1)&lt;&gt;"0",IF(LEFT(BD391,1)="1",3.0,BE391),$D$5+$E$5*(BV391*BO391/($K$5*1000))+$F$5*(BV391*BO391/($K$5*1000))*MAX(MIN(BB391,$J$5),$I$5)*MAX(MIN(BB391,$J$5),$I$5)+$G$5*MAX(MIN(BB391,$J$5),$I$5)*(BV391*BO391/($K$5*1000))+$H$5*(BV391*BO391/($K$5*1000))*(BV391*BO391/($K$5*1000)))</f>
        <v>0</v>
      </c>
      <c r="S391">
        <f>J391*(1000-(1000*0.61365*exp(17.502*W391/(240.97+W391))/(BO391+BP391)+BJ391)/2)/(1000*0.61365*exp(17.502*W391/(240.97+W391))/(BO391+BP391)-BJ391)</f>
        <v>0</v>
      </c>
      <c r="T391">
        <f>1/((BC391+1)/(Q391/1.6)+1/(R391/1.37)) + BC391/((BC391+1)/(Q391/1.6) + BC391/(R391/1.37))</f>
        <v>0</v>
      </c>
      <c r="U391">
        <f>(AX391*BA391)</f>
        <v>0</v>
      </c>
      <c r="V391">
        <f>(BQ391+(U391+2*0.95*5.67E-8*(((BQ391+$B$9)+273)^4-(BQ391+273)^4)-44100*J391)/(1.84*29.3*R391+8*0.95*5.67E-8*(BQ391+273)^3))</f>
        <v>0</v>
      </c>
      <c r="W391">
        <f>($C$9*BR391+$D$9*BS391+$E$9*V391)</f>
        <v>0</v>
      </c>
      <c r="X391">
        <f>0.61365*exp(17.502*W391/(240.97+W391))</f>
        <v>0</v>
      </c>
      <c r="Y391">
        <f>(Z391/AA391*100)</f>
        <v>0</v>
      </c>
      <c r="Z391">
        <f>BJ391*(BO391+BP391)/1000</f>
        <v>0</v>
      </c>
      <c r="AA391">
        <f>0.61365*exp(17.502*BQ391/(240.97+BQ391))</f>
        <v>0</v>
      </c>
      <c r="AB391">
        <f>(X391-BJ391*(BO391+BP391)/1000)</f>
        <v>0</v>
      </c>
      <c r="AC391">
        <f>(-J391*44100)</f>
        <v>0</v>
      </c>
      <c r="AD391">
        <f>2*29.3*R391*0.92*(BQ391-W391)</f>
        <v>0</v>
      </c>
      <c r="AE391">
        <f>2*0.95*5.67E-8*(((BQ391+$B$9)+273)^4-(W391+273)^4)</f>
        <v>0</v>
      </c>
      <c r="AF391">
        <f>U391+AE391+AC391+AD391</f>
        <v>0</v>
      </c>
      <c r="AG391">
        <f>BN391*AU391*(BI391-BH391*(1000-AU391*BK391)/(1000-AU391*BJ391))/(100*BB391)</f>
        <v>0</v>
      </c>
      <c r="AH391">
        <f>1000*BN391*AU391*(BJ391-BK391)/(100*BB391*(1000-AU391*BJ391))</f>
        <v>0</v>
      </c>
      <c r="AI391">
        <f>(AJ391 - AK391 - BO391*1E3/(8.314*(BQ391+273.15)) * AM391/BN391 * AL391) * BN391/(100*BB391) * (1000 - BK391)/1000</f>
        <v>0</v>
      </c>
      <c r="AJ391">
        <v>429.2612493136349</v>
      </c>
      <c r="AK391">
        <v>428.8369151515153</v>
      </c>
      <c r="AL391">
        <v>1.126670776891008E-05</v>
      </c>
      <c r="AM391">
        <v>61.35787655002243</v>
      </c>
      <c r="AN391">
        <f>(AP391 - AO391 + BO391*1E3/(8.314*(BQ391+273.15)) * AR391/BN391 * AQ391) * BN391/(100*BB391) * 1000/(1000 - AP391)</f>
        <v>0</v>
      </c>
      <c r="AO391">
        <v>21.53518688342456</v>
      </c>
      <c r="AP391">
        <v>21.51615804195805</v>
      </c>
      <c r="AQ391">
        <v>-3.139401807888811E-08</v>
      </c>
      <c r="AR391">
        <v>91.88205700752289</v>
      </c>
      <c r="AS391">
        <v>0</v>
      </c>
      <c r="AT391">
        <v>0</v>
      </c>
      <c r="AU391">
        <f>IF(AS391*$H$15&gt;=AW391,1.0,(AW391/(AW391-AS391*$H$15)))</f>
        <v>0</v>
      </c>
      <c r="AV391">
        <f>(AU391-1)*100</f>
        <v>0</v>
      </c>
      <c r="AW391">
        <f>MAX(0,($B$15+$C$15*BV391)/(1+$D$15*BV391)*BO391/(BQ391+273)*$E$15)</f>
        <v>0</v>
      </c>
      <c r="AX391">
        <f>$B$13*BW391+$C$13*BX391+$F$13*CI391*(1-CL391)</f>
        <v>0</v>
      </c>
      <c r="AY391">
        <f>AX391*AZ391</f>
        <v>0</v>
      </c>
      <c r="AZ391">
        <f>($B$13*$D$11+$C$13*$D$11+$F$13*((CV391+CN391)/MAX(CV391+CN391+CW391, 0.1)*$I$11+CW391/MAX(CV391+CN391+CW391, 0.1)*$J$11))/($B$13+$C$13+$F$13)</f>
        <v>0</v>
      </c>
      <c r="BA391">
        <f>($B$13*$K$11+$C$13*$K$11+$F$13*((CV391+CN391)/MAX(CV391+CN391+CW391, 0.1)*$P$11+CW391/MAX(CV391+CN391+CW391, 0.1)*$Q$11))/($B$13+$C$13+$F$13)</f>
        <v>0</v>
      </c>
      <c r="BB391">
        <v>6</v>
      </c>
      <c r="BC391">
        <v>0.5</v>
      </c>
      <c r="BD391" t="s">
        <v>358</v>
      </c>
      <c r="BE391">
        <v>2</v>
      </c>
      <c r="BF391" t="b">
        <v>1</v>
      </c>
      <c r="BG391">
        <v>1774683281.7</v>
      </c>
      <c r="BH391">
        <v>419.5905000000001</v>
      </c>
      <c r="BI391">
        <v>420.013</v>
      </c>
      <c r="BJ391">
        <v>21.51623</v>
      </c>
      <c r="BK391">
        <v>21.5352</v>
      </c>
      <c r="BL391">
        <v>419.9518999999999</v>
      </c>
      <c r="BM391">
        <v>21.21875</v>
      </c>
      <c r="BN391">
        <v>499.9639000000001</v>
      </c>
      <c r="BO391">
        <v>101.0291</v>
      </c>
      <c r="BP391">
        <v>0.09998361</v>
      </c>
      <c r="BQ391">
        <v>26.09212</v>
      </c>
      <c r="BR391">
        <v>26.35572</v>
      </c>
      <c r="BS391">
        <v>999.9</v>
      </c>
      <c r="BT391">
        <v>0</v>
      </c>
      <c r="BU391">
        <v>0</v>
      </c>
      <c r="BV391">
        <v>10001.873</v>
      </c>
      <c r="BW391">
        <v>0</v>
      </c>
      <c r="BX391">
        <v>0.3833920000000001</v>
      </c>
      <c r="BY391">
        <v>-0.4224884999999999</v>
      </c>
      <c r="BZ391">
        <v>428.8171</v>
      </c>
      <c r="CA391">
        <v>429.2572</v>
      </c>
      <c r="CB391">
        <v>-0.0189768</v>
      </c>
      <c r="CC391">
        <v>420.013</v>
      </c>
      <c r="CD391">
        <v>21.5352</v>
      </c>
      <c r="CE391">
        <v>2.173765</v>
      </c>
      <c r="CF391">
        <v>2.175681</v>
      </c>
      <c r="CG391">
        <v>18.77026</v>
      </c>
      <c r="CH391">
        <v>18.78437</v>
      </c>
      <c r="CI391">
        <v>500.0074</v>
      </c>
      <c r="CJ391">
        <v>0</v>
      </c>
      <c r="CK391">
        <v>1</v>
      </c>
      <c r="CL391">
        <v>0</v>
      </c>
      <c r="CM391">
        <v>1.69234</v>
      </c>
      <c r="CN391">
        <v>0</v>
      </c>
      <c r="CO391">
        <v>27.92166</v>
      </c>
      <c r="CP391">
        <v>2557.87</v>
      </c>
      <c r="CQ391">
        <v>36.7437</v>
      </c>
      <c r="CR391">
        <v>40.0061</v>
      </c>
      <c r="CS391">
        <v>38.4496</v>
      </c>
      <c r="CT391">
        <v>38.9935</v>
      </c>
      <c r="CU391">
        <v>37.312</v>
      </c>
      <c r="CV391">
        <v>0</v>
      </c>
      <c r="CW391">
        <v>500.006</v>
      </c>
      <c r="CX391">
        <v>0</v>
      </c>
      <c r="CY391">
        <v>1774683282.8</v>
      </c>
      <c r="CZ391">
        <v>0</v>
      </c>
      <c r="DA391">
        <v>1774666326.5</v>
      </c>
      <c r="DB391" t="s">
        <v>359</v>
      </c>
      <c r="DC391">
        <v>1774666322</v>
      </c>
      <c r="DD391">
        <v>1774666326.5</v>
      </c>
      <c r="DE391">
        <v>2</v>
      </c>
      <c r="DF391">
        <v>0.343</v>
      </c>
      <c r="DG391">
        <v>-0.026</v>
      </c>
      <c r="DH391">
        <v>-0.36</v>
      </c>
      <c r="DI391">
        <v>0.298</v>
      </c>
      <c r="DJ391">
        <v>420</v>
      </c>
      <c r="DK391">
        <v>22</v>
      </c>
      <c r="DL391">
        <v>0.17</v>
      </c>
      <c r="DM391">
        <v>0.02</v>
      </c>
      <c r="DN391">
        <v>-0.4280760487804878</v>
      </c>
      <c r="DO391">
        <v>0.04841153310104575</v>
      </c>
      <c r="DP391">
        <v>0.02569181797719325</v>
      </c>
      <c r="DQ391">
        <v>1</v>
      </c>
      <c r="DR391">
        <v>-0.02028851951219512</v>
      </c>
      <c r="DS391">
        <v>0.006753537282229924</v>
      </c>
      <c r="DT391">
        <v>0.0009865850738339584</v>
      </c>
      <c r="DU391">
        <v>1</v>
      </c>
      <c r="DV391">
        <v>2</v>
      </c>
      <c r="DW391">
        <v>2</v>
      </c>
      <c r="DX391" t="s">
        <v>360</v>
      </c>
      <c r="DY391">
        <v>3.1304</v>
      </c>
      <c r="DZ391">
        <v>2.80638</v>
      </c>
      <c r="EA391">
        <v>0.0997498</v>
      </c>
      <c r="EB391">
        <v>0.0994664</v>
      </c>
      <c r="EC391">
        <v>0.105898</v>
      </c>
      <c r="ED391">
        <v>0.105652</v>
      </c>
      <c r="EE391">
        <v>21146.8</v>
      </c>
      <c r="EF391">
        <v>27416.8</v>
      </c>
      <c r="EG391">
        <v>26444.7</v>
      </c>
      <c r="EH391">
        <v>32997.9</v>
      </c>
      <c r="EI391">
        <v>34924.6</v>
      </c>
      <c r="EJ391">
        <v>40305.1</v>
      </c>
      <c r="EK391">
        <v>41092.3</v>
      </c>
      <c r="EL391">
        <v>46057.1</v>
      </c>
      <c r="EM391">
        <v>2.03472</v>
      </c>
      <c r="EN391">
        <v>1.9998</v>
      </c>
      <c r="EO391">
        <v>0.0838265</v>
      </c>
      <c r="EP391">
        <v>0</v>
      </c>
      <c r="EQ391">
        <v>24.9791</v>
      </c>
      <c r="ER391">
        <v>999.9</v>
      </c>
      <c r="ES391">
        <v>67.40000000000001</v>
      </c>
      <c r="ET391">
        <v>27.5</v>
      </c>
      <c r="EU391">
        <v>24.5866</v>
      </c>
      <c r="EV391">
        <v>60.8808</v>
      </c>
      <c r="EW391">
        <v>31.6947</v>
      </c>
      <c r="EX391">
        <v>1</v>
      </c>
      <c r="EY391">
        <v>0.294317</v>
      </c>
      <c r="EZ391">
        <v>0.259858</v>
      </c>
      <c r="FA391">
        <v>20.2863</v>
      </c>
      <c r="FB391">
        <v>5.19198</v>
      </c>
      <c r="FC391">
        <v>11.9441</v>
      </c>
      <c r="FD391">
        <v>4.9557</v>
      </c>
      <c r="FE391">
        <v>3.285</v>
      </c>
      <c r="FF391">
        <v>9999</v>
      </c>
      <c r="FG391">
        <v>9999</v>
      </c>
      <c r="FH391">
        <v>9999</v>
      </c>
      <c r="FI391">
        <v>999.9</v>
      </c>
      <c r="FJ391">
        <v>1.86127</v>
      </c>
      <c r="FK391">
        <v>1.86264</v>
      </c>
      <c r="FL391">
        <v>1.86005</v>
      </c>
      <c r="FM391">
        <v>1.85837</v>
      </c>
      <c r="FN391">
        <v>1.86216</v>
      </c>
      <c r="FO391">
        <v>1.85887</v>
      </c>
      <c r="FP391">
        <v>1.85791</v>
      </c>
      <c r="FQ391">
        <v>1.8608</v>
      </c>
      <c r="FR391">
        <v>0</v>
      </c>
      <c r="FS391">
        <v>0</v>
      </c>
      <c r="FT391">
        <v>0</v>
      </c>
      <c r="FU391">
        <v>4.5</v>
      </c>
      <c r="FV391" t="s">
        <v>361</v>
      </c>
      <c r="FW391" t="s">
        <v>362</v>
      </c>
      <c r="FX391" t="s">
        <v>363</v>
      </c>
      <c r="FY391" t="s">
        <v>364</v>
      </c>
      <c r="FZ391" t="s">
        <v>364</v>
      </c>
      <c r="GA391" t="s">
        <v>363</v>
      </c>
      <c r="GB391">
        <v>0</v>
      </c>
      <c r="GC391">
        <v>100</v>
      </c>
      <c r="GD391">
        <v>100</v>
      </c>
      <c r="GE391">
        <v>-0.362</v>
      </c>
      <c r="GF391">
        <v>0.2975</v>
      </c>
      <c r="GG391">
        <v>-1.589593225013521</v>
      </c>
      <c r="GH391">
        <v>0.00192992804097616</v>
      </c>
      <c r="GI391">
        <v>3.244687122451424E-06</v>
      </c>
      <c r="GJ391">
        <v>-2.087531120305573E-09</v>
      </c>
      <c r="GK391">
        <v>0.05776174702018427</v>
      </c>
      <c r="GL391">
        <v>0.005089068596103195</v>
      </c>
      <c r="GM391">
        <v>0.0003257216593697226</v>
      </c>
      <c r="GN391">
        <v>-1.562898368296355E-06</v>
      </c>
      <c r="GO391">
        <v>0</v>
      </c>
      <c r="GP391">
        <v>1257</v>
      </c>
      <c r="GQ391">
        <v>1</v>
      </c>
      <c r="GR391">
        <v>31</v>
      </c>
      <c r="GS391">
        <v>282.7</v>
      </c>
      <c r="GT391">
        <v>282.6</v>
      </c>
      <c r="GU391">
        <v>1.07788</v>
      </c>
      <c r="GV391">
        <v>2.39502</v>
      </c>
      <c r="GW391">
        <v>1.44775</v>
      </c>
      <c r="GX391">
        <v>2.20215</v>
      </c>
      <c r="GY391">
        <v>1.44653</v>
      </c>
      <c r="GZ391">
        <v>2.33154</v>
      </c>
      <c r="HA391">
        <v>33.244</v>
      </c>
      <c r="HB391">
        <v>14.6224</v>
      </c>
      <c r="HC391">
        <v>18</v>
      </c>
      <c r="HD391">
        <v>532.067</v>
      </c>
      <c r="HE391">
        <v>522.9450000000001</v>
      </c>
      <c r="HF391">
        <v>24.9996</v>
      </c>
      <c r="HG391">
        <v>30.7546</v>
      </c>
      <c r="HH391">
        <v>30</v>
      </c>
      <c r="HI391">
        <v>31.1268</v>
      </c>
      <c r="HJ391">
        <v>31.1359</v>
      </c>
      <c r="HK391">
        <v>21.5543</v>
      </c>
      <c r="HL391">
        <v>20.3331</v>
      </c>
      <c r="HM391">
        <v>100</v>
      </c>
      <c r="HN391">
        <v>25</v>
      </c>
      <c r="HO391">
        <v>420</v>
      </c>
      <c r="HP391">
        <v>21.5</v>
      </c>
      <c r="HQ391">
        <v>103.134</v>
      </c>
      <c r="HR391">
        <v>102.014</v>
      </c>
    </row>
    <row r="392" spans="1:226">
      <c r="A392">
        <v>374</v>
      </c>
      <c r="B392">
        <v>1774683288.6</v>
      </c>
      <c r="C392">
        <v>1542.599999904633</v>
      </c>
      <c r="D392" t="s">
        <v>1110</v>
      </c>
      <c r="E392" t="s">
        <v>1111</v>
      </c>
      <c r="F392">
        <v>5</v>
      </c>
      <c r="I392">
        <v>1774683285.7</v>
      </c>
      <c r="J392">
        <f>(K392)/1000</f>
        <v>0</v>
      </c>
      <c r="K392">
        <f>IF(BF392, AN392, AH392)</f>
        <v>0</v>
      </c>
      <c r="L392">
        <f>IF(BF392, AI392, AG392)</f>
        <v>0</v>
      </c>
      <c r="M392">
        <f>BH392 - IF(AU392&gt;1, L392*BB392*100.0/(AW392), 0)</f>
        <v>0</v>
      </c>
      <c r="N392">
        <f>((T392-J392/2)*M392-L392)/(T392+J392/2)</f>
        <v>0</v>
      </c>
      <c r="O392">
        <f>N392*(BO392+BP392)/1000.0</f>
        <v>0</v>
      </c>
      <c r="P392">
        <f>(BH392 - IF(AU392&gt;1, L392*BB392*100.0/(AW392), 0))*(BO392+BP392)/1000.0</f>
        <v>0</v>
      </c>
      <c r="Q392">
        <f>2.0/((1/S392-1/R392)+SIGN(S392)*SQRT((1/S392-1/R392)*(1/S392-1/R392) + 4*BC392/((BC392+1)*(BC392+1))*(2*1/S392*1/R392-1/R392*1/R392)))</f>
        <v>0</v>
      </c>
      <c r="R392">
        <f>IF(LEFT(BD392,1)&lt;&gt;"0",IF(LEFT(BD392,1)="1",3.0,BE392),$D$5+$E$5*(BV392*BO392/($K$5*1000))+$F$5*(BV392*BO392/($K$5*1000))*MAX(MIN(BB392,$J$5),$I$5)*MAX(MIN(BB392,$J$5),$I$5)+$G$5*MAX(MIN(BB392,$J$5),$I$5)*(BV392*BO392/($K$5*1000))+$H$5*(BV392*BO392/($K$5*1000))*(BV392*BO392/($K$5*1000)))</f>
        <v>0</v>
      </c>
      <c r="S392">
        <f>J392*(1000-(1000*0.61365*exp(17.502*W392/(240.97+W392))/(BO392+BP392)+BJ392)/2)/(1000*0.61365*exp(17.502*W392/(240.97+W392))/(BO392+BP392)-BJ392)</f>
        <v>0</v>
      </c>
      <c r="T392">
        <f>1/((BC392+1)/(Q392/1.6)+1/(R392/1.37)) + BC392/((BC392+1)/(Q392/1.6) + BC392/(R392/1.37))</f>
        <v>0</v>
      </c>
      <c r="U392">
        <f>(AX392*BA392)</f>
        <v>0</v>
      </c>
      <c r="V392">
        <f>(BQ392+(U392+2*0.95*5.67E-8*(((BQ392+$B$9)+273)^4-(BQ392+273)^4)-44100*J392)/(1.84*29.3*R392+8*0.95*5.67E-8*(BQ392+273)^3))</f>
        <v>0</v>
      </c>
      <c r="W392">
        <f>($C$9*BR392+$D$9*BS392+$E$9*V392)</f>
        <v>0</v>
      </c>
      <c r="X392">
        <f>0.61365*exp(17.502*W392/(240.97+W392))</f>
        <v>0</v>
      </c>
      <c r="Y392">
        <f>(Z392/AA392*100)</f>
        <v>0</v>
      </c>
      <c r="Z392">
        <f>BJ392*(BO392+BP392)/1000</f>
        <v>0</v>
      </c>
      <c r="AA392">
        <f>0.61365*exp(17.502*BQ392/(240.97+BQ392))</f>
        <v>0</v>
      </c>
      <c r="AB392">
        <f>(X392-BJ392*(BO392+BP392)/1000)</f>
        <v>0</v>
      </c>
      <c r="AC392">
        <f>(-J392*44100)</f>
        <v>0</v>
      </c>
      <c r="AD392">
        <f>2*29.3*R392*0.92*(BQ392-W392)</f>
        <v>0</v>
      </c>
      <c r="AE392">
        <f>2*0.95*5.67E-8*(((BQ392+$B$9)+273)^4-(W392+273)^4)</f>
        <v>0</v>
      </c>
      <c r="AF392">
        <f>U392+AE392+AC392+AD392</f>
        <v>0</v>
      </c>
      <c r="AG392">
        <f>BN392*AU392*(BI392-BH392*(1000-AU392*BK392)/(1000-AU392*BJ392))/(100*BB392)</f>
        <v>0</v>
      </c>
      <c r="AH392">
        <f>1000*BN392*AU392*(BJ392-BK392)/(100*BB392*(1000-AU392*BJ392))</f>
        <v>0</v>
      </c>
      <c r="AI392">
        <f>(AJ392 - AK392 - BO392*1E3/(8.314*(BQ392+273.15)) * AM392/BN392 * AL392) * BN392/(100*BB392) * (1000 - BK392)/1000</f>
        <v>0</v>
      </c>
      <c r="AJ392">
        <v>429.2286178699476</v>
      </c>
      <c r="AK392">
        <v>428.8315696969696</v>
      </c>
      <c r="AL392">
        <v>-9.44878669408981E-07</v>
      </c>
      <c r="AM392">
        <v>61.35787655002243</v>
      </c>
      <c r="AN392">
        <f>(AP392 - AO392 + BO392*1E3/(8.314*(BQ392+273.15)) * AR392/BN392 * AQ392) * BN392/(100*BB392) * 1000/(1000 - AP392)</f>
        <v>0</v>
      </c>
      <c r="AO392">
        <v>21.53485262375747</v>
      </c>
      <c r="AP392">
        <v>21.51593496503499</v>
      </c>
      <c r="AQ392">
        <v>-5.716692765224803E-07</v>
      </c>
      <c r="AR392">
        <v>91.88205700752289</v>
      </c>
      <c r="AS392">
        <v>0</v>
      </c>
      <c r="AT392">
        <v>0</v>
      </c>
      <c r="AU392">
        <f>IF(AS392*$H$15&gt;=AW392,1.0,(AW392/(AW392-AS392*$H$15)))</f>
        <v>0</v>
      </c>
      <c r="AV392">
        <f>(AU392-1)*100</f>
        <v>0</v>
      </c>
      <c r="AW392">
        <f>MAX(0,($B$15+$C$15*BV392)/(1+$D$15*BV392)*BO392/(BQ392+273)*$E$15)</f>
        <v>0</v>
      </c>
      <c r="AX392">
        <f>$B$13*BW392+$C$13*BX392+$F$13*CI392*(1-CL392)</f>
        <v>0</v>
      </c>
      <c r="AY392">
        <f>AX392*AZ392</f>
        <v>0</v>
      </c>
      <c r="AZ392">
        <f>($B$13*$D$11+$C$13*$D$11+$F$13*((CV392+CN392)/MAX(CV392+CN392+CW392, 0.1)*$I$11+CW392/MAX(CV392+CN392+CW392, 0.1)*$J$11))/($B$13+$C$13+$F$13)</f>
        <v>0</v>
      </c>
      <c r="BA392">
        <f>($B$13*$K$11+$C$13*$K$11+$F$13*((CV392+CN392)/MAX(CV392+CN392+CW392, 0.1)*$P$11+CW392/MAX(CV392+CN392+CW392, 0.1)*$Q$11))/($B$13+$C$13+$F$13)</f>
        <v>0</v>
      </c>
      <c r="BB392">
        <v>6</v>
      </c>
      <c r="BC392">
        <v>0.5</v>
      </c>
      <c r="BD392" t="s">
        <v>358</v>
      </c>
      <c r="BE392">
        <v>2</v>
      </c>
      <c r="BF392" t="b">
        <v>1</v>
      </c>
      <c r="BG392">
        <v>1774683285.7</v>
      </c>
      <c r="BH392">
        <v>419.6061</v>
      </c>
      <c r="BI392">
        <v>419.9894</v>
      </c>
      <c r="BJ392">
        <v>21.51584</v>
      </c>
      <c r="BK392">
        <v>21.53534</v>
      </c>
      <c r="BL392">
        <v>419.9673</v>
      </c>
      <c r="BM392">
        <v>21.21839</v>
      </c>
      <c r="BN392">
        <v>499.9914</v>
      </c>
      <c r="BO392">
        <v>101.0294</v>
      </c>
      <c r="BP392">
        <v>0.09997351000000002</v>
      </c>
      <c r="BQ392">
        <v>26.09402</v>
      </c>
      <c r="BR392">
        <v>26.35575</v>
      </c>
      <c r="BS392">
        <v>999.9</v>
      </c>
      <c r="BT392">
        <v>0</v>
      </c>
      <c r="BU392">
        <v>0</v>
      </c>
      <c r="BV392">
        <v>10009.058</v>
      </c>
      <c r="BW392">
        <v>0</v>
      </c>
      <c r="BX392">
        <v>0.3833920000000001</v>
      </c>
      <c r="BY392">
        <v>-0.38349</v>
      </c>
      <c r="BZ392">
        <v>428.8326</v>
      </c>
      <c r="CA392">
        <v>429.2332</v>
      </c>
      <c r="CB392">
        <v>-0.01949157</v>
      </c>
      <c r="CC392">
        <v>419.9894</v>
      </c>
      <c r="CD392">
        <v>21.53534</v>
      </c>
      <c r="CE392">
        <v>2.17373</v>
      </c>
      <c r="CF392">
        <v>2.175699</v>
      </c>
      <c r="CG392">
        <v>18.77001</v>
      </c>
      <c r="CH392">
        <v>18.78451</v>
      </c>
      <c r="CI392">
        <v>500.0049999999999</v>
      </c>
      <c r="CJ392">
        <v>0</v>
      </c>
      <c r="CK392">
        <v>1</v>
      </c>
      <c r="CL392">
        <v>0</v>
      </c>
      <c r="CM392">
        <v>1.77728</v>
      </c>
      <c r="CN392">
        <v>0</v>
      </c>
      <c r="CO392">
        <v>27.92104</v>
      </c>
      <c r="CP392">
        <v>2557.858000000001</v>
      </c>
      <c r="CQ392">
        <v>36.6934</v>
      </c>
      <c r="CR392">
        <v>39.931</v>
      </c>
      <c r="CS392">
        <v>38.3936</v>
      </c>
      <c r="CT392">
        <v>38.8873</v>
      </c>
      <c r="CU392">
        <v>37.2686</v>
      </c>
      <c r="CV392">
        <v>0</v>
      </c>
      <c r="CW392">
        <v>500.005</v>
      </c>
      <c r="CX392">
        <v>0</v>
      </c>
      <c r="CY392">
        <v>1774683287</v>
      </c>
      <c r="CZ392">
        <v>0</v>
      </c>
      <c r="DA392">
        <v>1774666326.5</v>
      </c>
      <c r="DB392" t="s">
        <v>359</v>
      </c>
      <c r="DC392">
        <v>1774666322</v>
      </c>
      <c r="DD392">
        <v>1774666326.5</v>
      </c>
      <c r="DE392">
        <v>2</v>
      </c>
      <c r="DF392">
        <v>0.343</v>
      </c>
      <c r="DG392">
        <v>-0.026</v>
      </c>
      <c r="DH392">
        <v>-0.36</v>
      </c>
      <c r="DI392">
        <v>0.298</v>
      </c>
      <c r="DJ392">
        <v>420</v>
      </c>
      <c r="DK392">
        <v>22</v>
      </c>
      <c r="DL392">
        <v>0.17</v>
      </c>
      <c r="DM392">
        <v>0.02</v>
      </c>
      <c r="DN392">
        <v>-0.4177104878048781</v>
      </c>
      <c r="DO392">
        <v>0.1780222578397218</v>
      </c>
      <c r="DP392">
        <v>0.03219056705728191</v>
      </c>
      <c r="DQ392">
        <v>0</v>
      </c>
      <c r="DR392">
        <v>-0.01992830731707317</v>
      </c>
      <c r="DS392">
        <v>0.004283924738675955</v>
      </c>
      <c r="DT392">
        <v>0.0008823874143316248</v>
      </c>
      <c r="DU392">
        <v>1</v>
      </c>
      <c r="DV392">
        <v>1</v>
      </c>
      <c r="DW392">
        <v>2</v>
      </c>
      <c r="DX392" t="s">
        <v>367</v>
      </c>
      <c r="DY392">
        <v>3.13053</v>
      </c>
      <c r="DZ392">
        <v>2.80664</v>
      </c>
      <c r="EA392">
        <v>0.0997466</v>
      </c>
      <c r="EB392">
        <v>0.0994611</v>
      </c>
      <c r="EC392">
        <v>0.105898</v>
      </c>
      <c r="ED392">
        <v>0.105656</v>
      </c>
      <c r="EE392">
        <v>21146.9</v>
      </c>
      <c r="EF392">
        <v>27416.8</v>
      </c>
      <c r="EG392">
        <v>26444.7</v>
      </c>
      <c r="EH392">
        <v>32997.6</v>
      </c>
      <c r="EI392">
        <v>34924.5</v>
      </c>
      <c r="EJ392">
        <v>40304.9</v>
      </c>
      <c r="EK392">
        <v>41092.2</v>
      </c>
      <c r="EL392">
        <v>46057.1</v>
      </c>
      <c r="EM392">
        <v>2.03475</v>
      </c>
      <c r="EN392">
        <v>1.99962</v>
      </c>
      <c r="EO392">
        <v>0.08434800000000001</v>
      </c>
      <c r="EP392">
        <v>0</v>
      </c>
      <c r="EQ392">
        <v>24.9772</v>
      </c>
      <c r="ER392">
        <v>999.9</v>
      </c>
      <c r="ES392">
        <v>67.40000000000001</v>
      </c>
      <c r="ET392">
        <v>27.5</v>
      </c>
      <c r="EU392">
        <v>24.5885</v>
      </c>
      <c r="EV392">
        <v>60.6608</v>
      </c>
      <c r="EW392">
        <v>31.7548</v>
      </c>
      <c r="EX392">
        <v>1</v>
      </c>
      <c r="EY392">
        <v>0.294459</v>
      </c>
      <c r="EZ392">
        <v>0.258597</v>
      </c>
      <c r="FA392">
        <v>20.2863</v>
      </c>
      <c r="FB392">
        <v>5.19153</v>
      </c>
      <c r="FC392">
        <v>11.9441</v>
      </c>
      <c r="FD392">
        <v>4.9557</v>
      </c>
      <c r="FE392">
        <v>3.285</v>
      </c>
      <c r="FF392">
        <v>9999</v>
      </c>
      <c r="FG392">
        <v>9999</v>
      </c>
      <c r="FH392">
        <v>9999</v>
      </c>
      <c r="FI392">
        <v>999.9</v>
      </c>
      <c r="FJ392">
        <v>1.86127</v>
      </c>
      <c r="FK392">
        <v>1.86264</v>
      </c>
      <c r="FL392">
        <v>1.86005</v>
      </c>
      <c r="FM392">
        <v>1.85837</v>
      </c>
      <c r="FN392">
        <v>1.86216</v>
      </c>
      <c r="FO392">
        <v>1.85891</v>
      </c>
      <c r="FP392">
        <v>1.85791</v>
      </c>
      <c r="FQ392">
        <v>1.86081</v>
      </c>
      <c r="FR392">
        <v>0</v>
      </c>
      <c r="FS392">
        <v>0</v>
      </c>
      <c r="FT392">
        <v>0</v>
      </c>
      <c r="FU392">
        <v>4.5</v>
      </c>
      <c r="FV392" t="s">
        <v>361</v>
      </c>
      <c r="FW392" t="s">
        <v>362</v>
      </c>
      <c r="FX392" t="s">
        <v>363</v>
      </c>
      <c r="FY392" t="s">
        <v>364</v>
      </c>
      <c r="FZ392" t="s">
        <v>364</v>
      </c>
      <c r="GA392" t="s">
        <v>363</v>
      </c>
      <c r="GB392">
        <v>0</v>
      </c>
      <c r="GC392">
        <v>100</v>
      </c>
      <c r="GD392">
        <v>100</v>
      </c>
      <c r="GE392">
        <v>-0.361</v>
      </c>
      <c r="GF392">
        <v>0.2975</v>
      </c>
      <c r="GG392">
        <v>-1.589593225013521</v>
      </c>
      <c r="GH392">
        <v>0.00192992804097616</v>
      </c>
      <c r="GI392">
        <v>3.244687122451424E-06</v>
      </c>
      <c r="GJ392">
        <v>-2.087531120305573E-09</v>
      </c>
      <c r="GK392">
        <v>0.05776174702018427</v>
      </c>
      <c r="GL392">
        <v>0.005089068596103195</v>
      </c>
      <c r="GM392">
        <v>0.0003257216593697226</v>
      </c>
      <c r="GN392">
        <v>-1.562898368296355E-06</v>
      </c>
      <c r="GO392">
        <v>0</v>
      </c>
      <c r="GP392">
        <v>1257</v>
      </c>
      <c r="GQ392">
        <v>1</v>
      </c>
      <c r="GR392">
        <v>31</v>
      </c>
      <c r="GS392">
        <v>282.8</v>
      </c>
      <c r="GT392">
        <v>282.7</v>
      </c>
      <c r="GU392">
        <v>1.07788</v>
      </c>
      <c r="GV392">
        <v>2.3877</v>
      </c>
      <c r="GW392">
        <v>1.44775</v>
      </c>
      <c r="GX392">
        <v>2.20215</v>
      </c>
      <c r="GY392">
        <v>1.44653</v>
      </c>
      <c r="GZ392">
        <v>2.38037</v>
      </c>
      <c r="HA392">
        <v>33.2216</v>
      </c>
      <c r="HB392">
        <v>14.6311</v>
      </c>
      <c r="HC392">
        <v>18</v>
      </c>
      <c r="HD392">
        <v>532.083</v>
      </c>
      <c r="HE392">
        <v>522.826</v>
      </c>
      <c r="HF392">
        <v>24.9996</v>
      </c>
      <c r="HG392">
        <v>30.7546</v>
      </c>
      <c r="HH392">
        <v>30.0001</v>
      </c>
      <c r="HI392">
        <v>31.1268</v>
      </c>
      <c r="HJ392">
        <v>31.1359</v>
      </c>
      <c r="HK392">
        <v>21.5537</v>
      </c>
      <c r="HL392">
        <v>20.3331</v>
      </c>
      <c r="HM392">
        <v>100</v>
      </c>
      <c r="HN392">
        <v>25</v>
      </c>
      <c r="HO392">
        <v>420</v>
      </c>
      <c r="HP392">
        <v>21.5</v>
      </c>
      <c r="HQ392">
        <v>103.134</v>
      </c>
      <c r="HR392">
        <v>102.014</v>
      </c>
    </row>
    <row r="393" spans="1:226">
      <c r="A393">
        <v>375</v>
      </c>
      <c r="B393">
        <v>1774683292.6</v>
      </c>
      <c r="C393">
        <v>1546.599999904633</v>
      </c>
      <c r="D393" t="s">
        <v>1112</v>
      </c>
      <c r="E393" t="s">
        <v>1113</v>
      </c>
      <c r="F393">
        <v>5</v>
      </c>
      <c r="I393">
        <v>1774683289.7</v>
      </c>
      <c r="J393">
        <f>(K393)/1000</f>
        <v>0</v>
      </c>
      <c r="K393">
        <f>IF(BF393, AN393, AH393)</f>
        <v>0</v>
      </c>
      <c r="L393">
        <f>IF(BF393, AI393, AG393)</f>
        <v>0</v>
      </c>
      <c r="M393">
        <f>BH393 - IF(AU393&gt;1, L393*BB393*100.0/(AW393), 0)</f>
        <v>0</v>
      </c>
      <c r="N393">
        <f>((T393-J393/2)*M393-L393)/(T393+J393/2)</f>
        <v>0</v>
      </c>
      <c r="O393">
        <f>N393*(BO393+BP393)/1000.0</f>
        <v>0</v>
      </c>
      <c r="P393">
        <f>(BH393 - IF(AU393&gt;1, L393*BB393*100.0/(AW393), 0))*(BO393+BP393)/1000.0</f>
        <v>0</v>
      </c>
      <c r="Q393">
        <f>2.0/((1/S393-1/R393)+SIGN(S393)*SQRT((1/S393-1/R393)*(1/S393-1/R393) + 4*BC393/((BC393+1)*(BC393+1))*(2*1/S393*1/R393-1/R393*1/R393)))</f>
        <v>0</v>
      </c>
      <c r="R393">
        <f>IF(LEFT(BD393,1)&lt;&gt;"0",IF(LEFT(BD393,1)="1",3.0,BE393),$D$5+$E$5*(BV393*BO393/($K$5*1000))+$F$5*(BV393*BO393/($K$5*1000))*MAX(MIN(BB393,$J$5),$I$5)*MAX(MIN(BB393,$J$5),$I$5)+$G$5*MAX(MIN(BB393,$J$5),$I$5)*(BV393*BO393/($K$5*1000))+$H$5*(BV393*BO393/($K$5*1000))*(BV393*BO393/($K$5*1000)))</f>
        <v>0</v>
      </c>
      <c r="S393">
        <f>J393*(1000-(1000*0.61365*exp(17.502*W393/(240.97+W393))/(BO393+BP393)+BJ393)/2)/(1000*0.61365*exp(17.502*W393/(240.97+W393))/(BO393+BP393)-BJ393)</f>
        <v>0</v>
      </c>
      <c r="T393">
        <f>1/((BC393+1)/(Q393/1.6)+1/(R393/1.37)) + BC393/((BC393+1)/(Q393/1.6) + BC393/(R393/1.37))</f>
        <v>0</v>
      </c>
      <c r="U393">
        <f>(AX393*BA393)</f>
        <v>0</v>
      </c>
      <c r="V393">
        <f>(BQ393+(U393+2*0.95*5.67E-8*(((BQ393+$B$9)+273)^4-(BQ393+273)^4)-44100*J393)/(1.84*29.3*R393+8*0.95*5.67E-8*(BQ393+273)^3))</f>
        <v>0</v>
      </c>
      <c r="W393">
        <f>($C$9*BR393+$D$9*BS393+$E$9*V393)</f>
        <v>0</v>
      </c>
      <c r="X393">
        <f>0.61365*exp(17.502*W393/(240.97+W393))</f>
        <v>0</v>
      </c>
      <c r="Y393">
        <f>(Z393/AA393*100)</f>
        <v>0</v>
      </c>
      <c r="Z393">
        <f>BJ393*(BO393+BP393)/1000</f>
        <v>0</v>
      </c>
      <c r="AA393">
        <f>0.61365*exp(17.502*BQ393/(240.97+BQ393))</f>
        <v>0</v>
      </c>
      <c r="AB393">
        <f>(X393-BJ393*(BO393+BP393)/1000)</f>
        <v>0</v>
      </c>
      <c r="AC393">
        <f>(-J393*44100)</f>
        <v>0</v>
      </c>
      <c r="AD393">
        <f>2*29.3*R393*0.92*(BQ393-W393)</f>
        <v>0</v>
      </c>
      <c r="AE393">
        <f>2*0.95*5.67E-8*(((BQ393+$B$9)+273)^4-(W393+273)^4)</f>
        <v>0</v>
      </c>
      <c r="AF393">
        <f>U393+AE393+AC393+AD393</f>
        <v>0</v>
      </c>
      <c r="AG393">
        <f>BN393*AU393*(BI393-BH393*(1000-AU393*BK393)/(1000-AU393*BJ393))/(100*BB393)</f>
        <v>0</v>
      </c>
      <c r="AH393">
        <f>1000*BN393*AU393*(BJ393-BK393)/(100*BB393*(1000-AU393*BJ393))</f>
        <v>0</v>
      </c>
      <c r="AI393">
        <f>(AJ393 - AK393 - BO393*1E3/(8.314*(BQ393+273.15)) * AM393/BN393 * AL393) * BN393/(100*BB393) * (1000 - BK393)/1000</f>
        <v>0</v>
      </c>
      <c r="AJ393">
        <v>429.2472119839447</v>
      </c>
      <c r="AK393">
        <v>428.7893454545454</v>
      </c>
      <c r="AL393">
        <v>-1.074932117661821E-05</v>
      </c>
      <c r="AM393">
        <v>61.35787655002243</v>
      </c>
      <c r="AN393">
        <f>(AP393 - AO393 + BO393*1E3/(8.314*(BQ393+273.15)) * AR393/BN393 * AQ393) * BN393/(100*BB393) * 1000/(1000 - AP393)</f>
        <v>0</v>
      </c>
      <c r="AO393">
        <v>21.53652087385699</v>
      </c>
      <c r="AP393">
        <v>21.51506293706295</v>
      </c>
      <c r="AQ393">
        <v>5.223002755946988E-07</v>
      </c>
      <c r="AR393">
        <v>91.88205700752289</v>
      </c>
      <c r="AS393">
        <v>0</v>
      </c>
      <c r="AT393">
        <v>0</v>
      </c>
      <c r="AU393">
        <f>IF(AS393*$H$15&gt;=AW393,1.0,(AW393/(AW393-AS393*$H$15)))</f>
        <v>0</v>
      </c>
      <c r="AV393">
        <f>(AU393-1)*100</f>
        <v>0</v>
      </c>
      <c r="AW393">
        <f>MAX(0,($B$15+$C$15*BV393)/(1+$D$15*BV393)*BO393/(BQ393+273)*$E$15)</f>
        <v>0</v>
      </c>
      <c r="AX393">
        <f>$B$13*BW393+$C$13*BX393+$F$13*CI393*(1-CL393)</f>
        <v>0</v>
      </c>
      <c r="AY393">
        <f>AX393*AZ393</f>
        <v>0</v>
      </c>
      <c r="AZ393">
        <f>($B$13*$D$11+$C$13*$D$11+$F$13*((CV393+CN393)/MAX(CV393+CN393+CW393, 0.1)*$I$11+CW393/MAX(CV393+CN393+CW393, 0.1)*$J$11))/($B$13+$C$13+$F$13)</f>
        <v>0</v>
      </c>
      <c r="BA393">
        <f>($B$13*$K$11+$C$13*$K$11+$F$13*((CV393+CN393)/MAX(CV393+CN393+CW393, 0.1)*$P$11+CW393/MAX(CV393+CN393+CW393, 0.1)*$Q$11))/($B$13+$C$13+$F$13)</f>
        <v>0</v>
      </c>
      <c r="BB393">
        <v>6</v>
      </c>
      <c r="BC393">
        <v>0.5</v>
      </c>
      <c r="BD393" t="s">
        <v>358</v>
      </c>
      <c r="BE393">
        <v>2</v>
      </c>
      <c r="BF393" t="b">
        <v>1</v>
      </c>
      <c r="BG393">
        <v>1774683289.7</v>
      </c>
      <c r="BH393">
        <v>419.5837</v>
      </c>
      <c r="BI393">
        <v>419.9971</v>
      </c>
      <c r="BJ393">
        <v>21.51564</v>
      </c>
      <c r="BK393">
        <v>21.53594</v>
      </c>
      <c r="BL393">
        <v>419.9453</v>
      </c>
      <c r="BM393">
        <v>21.21822</v>
      </c>
      <c r="BN393">
        <v>500.0546000000001</v>
      </c>
      <c r="BO393">
        <v>101.0281</v>
      </c>
      <c r="BP393">
        <v>0.1001157</v>
      </c>
      <c r="BQ393">
        <v>26.09308</v>
      </c>
      <c r="BR393">
        <v>26.35509</v>
      </c>
      <c r="BS393">
        <v>999.9</v>
      </c>
      <c r="BT393">
        <v>0</v>
      </c>
      <c r="BU393">
        <v>0</v>
      </c>
      <c r="BV393">
        <v>9992.620999999999</v>
      </c>
      <c r="BW393">
        <v>0</v>
      </c>
      <c r="BX393">
        <v>0.3833920000000001</v>
      </c>
      <c r="BY393">
        <v>-0.4135222</v>
      </c>
      <c r="BZ393">
        <v>428.8098</v>
      </c>
      <c r="CA393">
        <v>429.2415</v>
      </c>
      <c r="CB393">
        <v>-0.02028006</v>
      </c>
      <c r="CC393">
        <v>419.9971</v>
      </c>
      <c r="CD393">
        <v>21.53594</v>
      </c>
      <c r="CE393">
        <v>2.173685</v>
      </c>
      <c r="CF393">
        <v>2.175734</v>
      </c>
      <c r="CG393">
        <v>18.76968</v>
      </c>
      <c r="CH393">
        <v>18.78476</v>
      </c>
      <c r="CI393">
        <v>500.0041</v>
      </c>
      <c r="CJ393">
        <v>0</v>
      </c>
      <c r="CK393">
        <v>1</v>
      </c>
      <c r="CL393">
        <v>0</v>
      </c>
      <c r="CM393">
        <v>1.69139</v>
      </c>
      <c r="CN393">
        <v>0</v>
      </c>
      <c r="CO393">
        <v>28.09997</v>
      </c>
      <c r="CP393">
        <v>2557.855</v>
      </c>
      <c r="CQ393">
        <v>36.6622</v>
      </c>
      <c r="CR393">
        <v>39.8435</v>
      </c>
      <c r="CS393">
        <v>38.3435</v>
      </c>
      <c r="CT393">
        <v>38.7936</v>
      </c>
      <c r="CU393">
        <v>37.2185</v>
      </c>
      <c r="CV393">
        <v>0</v>
      </c>
      <c r="CW393">
        <v>500.005</v>
      </c>
      <c r="CX393">
        <v>0</v>
      </c>
      <c r="CY393">
        <v>1774683291.2</v>
      </c>
      <c r="CZ393">
        <v>0</v>
      </c>
      <c r="DA393">
        <v>1774666326.5</v>
      </c>
      <c r="DB393" t="s">
        <v>359</v>
      </c>
      <c r="DC393">
        <v>1774666322</v>
      </c>
      <c r="DD393">
        <v>1774666326.5</v>
      </c>
      <c r="DE393">
        <v>2</v>
      </c>
      <c r="DF393">
        <v>0.343</v>
      </c>
      <c r="DG393">
        <v>-0.026</v>
      </c>
      <c r="DH393">
        <v>-0.36</v>
      </c>
      <c r="DI393">
        <v>0.298</v>
      </c>
      <c r="DJ393">
        <v>420</v>
      </c>
      <c r="DK393">
        <v>22</v>
      </c>
      <c r="DL393">
        <v>0.17</v>
      </c>
      <c r="DM393">
        <v>0.02</v>
      </c>
      <c r="DN393">
        <v>-0.4156135499999999</v>
      </c>
      <c r="DO393">
        <v>0.1526563677298315</v>
      </c>
      <c r="DP393">
        <v>0.03237518278400139</v>
      </c>
      <c r="DQ393">
        <v>0</v>
      </c>
      <c r="DR393">
        <v>-0.019895455</v>
      </c>
      <c r="DS393">
        <v>0.001699141463414664</v>
      </c>
      <c r="DT393">
        <v>0.0008875605241193413</v>
      </c>
      <c r="DU393">
        <v>1</v>
      </c>
      <c r="DV393">
        <v>1</v>
      </c>
      <c r="DW393">
        <v>2</v>
      </c>
      <c r="DX393" t="s">
        <v>367</v>
      </c>
      <c r="DY393">
        <v>3.13042</v>
      </c>
      <c r="DZ393">
        <v>2.80636</v>
      </c>
      <c r="EA393">
        <v>0.099743</v>
      </c>
      <c r="EB393">
        <v>0.09946770000000001</v>
      </c>
      <c r="EC393">
        <v>0.105894</v>
      </c>
      <c r="ED393">
        <v>0.105653</v>
      </c>
      <c r="EE393">
        <v>21147</v>
      </c>
      <c r="EF393">
        <v>27416.8</v>
      </c>
      <c r="EG393">
        <v>26444.7</v>
      </c>
      <c r="EH393">
        <v>32997.9</v>
      </c>
      <c r="EI393">
        <v>34924.6</v>
      </c>
      <c r="EJ393">
        <v>40305.3</v>
      </c>
      <c r="EK393">
        <v>41092.2</v>
      </c>
      <c r="EL393">
        <v>46057.4</v>
      </c>
      <c r="EM393">
        <v>2.03463</v>
      </c>
      <c r="EN393">
        <v>1.9999</v>
      </c>
      <c r="EO393">
        <v>0.0836924</v>
      </c>
      <c r="EP393">
        <v>0</v>
      </c>
      <c r="EQ393">
        <v>24.9754</v>
      </c>
      <c r="ER393">
        <v>999.9</v>
      </c>
      <c r="ES393">
        <v>67.40000000000001</v>
      </c>
      <c r="ET393">
        <v>27.4</v>
      </c>
      <c r="EU393">
        <v>24.4449</v>
      </c>
      <c r="EV393">
        <v>61.3408</v>
      </c>
      <c r="EW393">
        <v>31.8069</v>
      </c>
      <c r="EX393">
        <v>1</v>
      </c>
      <c r="EY393">
        <v>0.294207</v>
      </c>
      <c r="EZ393">
        <v>0.257533</v>
      </c>
      <c r="FA393">
        <v>20.2864</v>
      </c>
      <c r="FB393">
        <v>5.19168</v>
      </c>
      <c r="FC393">
        <v>11.9441</v>
      </c>
      <c r="FD393">
        <v>4.95565</v>
      </c>
      <c r="FE393">
        <v>3.285</v>
      </c>
      <c r="FF393">
        <v>9999</v>
      </c>
      <c r="FG393">
        <v>9999</v>
      </c>
      <c r="FH393">
        <v>9999</v>
      </c>
      <c r="FI393">
        <v>999.9</v>
      </c>
      <c r="FJ393">
        <v>1.86127</v>
      </c>
      <c r="FK393">
        <v>1.86264</v>
      </c>
      <c r="FL393">
        <v>1.86005</v>
      </c>
      <c r="FM393">
        <v>1.85837</v>
      </c>
      <c r="FN393">
        <v>1.86217</v>
      </c>
      <c r="FO393">
        <v>1.8589</v>
      </c>
      <c r="FP393">
        <v>1.85791</v>
      </c>
      <c r="FQ393">
        <v>1.8608</v>
      </c>
      <c r="FR393">
        <v>0</v>
      </c>
      <c r="FS393">
        <v>0</v>
      </c>
      <c r="FT393">
        <v>0</v>
      </c>
      <c r="FU393">
        <v>4.5</v>
      </c>
      <c r="FV393" t="s">
        <v>361</v>
      </c>
      <c r="FW393" t="s">
        <v>362</v>
      </c>
      <c r="FX393" t="s">
        <v>363</v>
      </c>
      <c r="FY393" t="s">
        <v>364</v>
      </c>
      <c r="FZ393" t="s">
        <v>364</v>
      </c>
      <c r="GA393" t="s">
        <v>363</v>
      </c>
      <c r="GB393">
        <v>0</v>
      </c>
      <c r="GC393">
        <v>100</v>
      </c>
      <c r="GD393">
        <v>100</v>
      </c>
      <c r="GE393">
        <v>-0.362</v>
      </c>
      <c r="GF393">
        <v>0.2975</v>
      </c>
      <c r="GG393">
        <v>-1.589593225013521</v>
      </c>
      <c r="GH393">
        <v>0.00192992804097616</v>
      </c>
      <c r="GI393">
        <v>3.244687122451424E-06</v>
      </c>
      <c r="GJ393">
        <v>-2.087531120305573E-09</v>
      </c>
      <c r="GK393">
        <v>0.05776174702018427</v>
      </c>
      <c r="GL393">
        <v>0.005089068596103195</v>
      </c>
      <c r="GM393">
        <v>0.0003257216593697226</v>
      </c>
      <c r="GN393">
        <v>-1.562898368296355E-06</v>
      </c>
      <c r="GO393">
        <v>0</v>
      </c>
      <c r="GP393">
        <v>1257</v>
      </c>
      <c r="GQ393">
        <v>1</v>
      </c>
      <c r="GR393">
        <v>31</v>
      </c>
      <c r="GS393">
        <v>282.8</v>
      </c>
      <c r="GT393">
        <v>282.8</v>
      </c>
      <c r="GU393">
        <v>1.07788</v>
      </c>
      <c r="GV393">
        <v>2.39502</v>
      </c>
      <c r="GW393">
        <v>1.44775</v>
      </c>
      <c r="GX393">
        <v>2.20215</v>
      </c>
      <c r="GY393">
        <v>1.44653</v>
      </c>
      <c r="GZ393">
        <v>2.33643</v>
      </c>
      <c r="HA393">
        <v>33.2216</v>
      </c>
      <c r="HB393">
        <v>14.6224</v>
      </c>
      <c r="HC393">
        <v>18</v>
      </c>
      <c r="HD393">
        <v>532.004</v>
      </c>
      <c r="HE393">
        <v>523.013</v>
      </c>
      <c r="HF393">
        <v>24.9996</v>
      </c>
      <c r="HG393">
        <v>30.7546</v>
      </c>
      <c r="HH393">
        <v>30</v>
      </c>
      <c r="HI393">
        <v>31.1268</v>
      </c>
      <c r="HJ393">
        <v>31.1359</v>
      </c>
      <c r="HK393">
        <v>21.5538</v>
      </c>
      <c r="HL393">
        <v>20.3331</v>
      </c>
      <c r="HM393">
        <v>100</v>
      </c>
      <c r="HN393">
        <v>25</v>
      </c>
      <c r="HO393">
        <v>420</v>
      </c>
      <c r="HP393">
        <v>21.5</v>
      </c>
      <c r="HQ393">
        <v>103.134</v>
      </c>
      <c r="HR393">
        <v>102.015</v>
      </c>
    </row>
    <row r="394" spans="1:226">
      <c r="A394">
        <v>376</v>
      </c>
      <c r="B394">
        <v>1774683296.6</v>
      </c>
      <c r="C394">
        <v>1550.599999904633</v>
      </c>
      <c r="D394" t="s">
        <v>1114</v>
      </c>
      <c r="E394" t="s">
        <v>1115</v>
      </c>
      <c r="F394">
        <v>5</v>
      </c>
      <c r="I394">
        <v>1774683293.7</v>
      </c>
      <c r="J394">
        <f>(K394)/1000</f>
        <v>0</v>
      </c>
      <c r="K394">
        <f>IF(BF394, AN394, AH394)</f>
        <v>0</v>
      </c>
      <c r="L394">
        <f>IF(BF394, AI394, AG394)</f>
        <v>0</v>
      </c>
      <c r="M394">
        <f>BH394 - IF(AU394&gt;1, L394*BB394*100.0/(AW394), 0)</f>
        <v>0</v>
      </c>
      <c r="N394">
        <f>((T394-J394/2)*M394-L394)/(T394+J394/2)</f>
        <v>0</v>
      </c>
      <c r="O394">
        <f>N394*(BO394+BP394)/1000.0</f>
        <v>0</v>
      </c>
      <c r="P394">
        <f>(BH394 - IF(AU394&gt;1, L394*BB394*100.0/(AW394), 0))*(BO394+BP394)/1000.0</f>
        <v>0</v>
      </c>
      <c r="Q394">
        <f>2.0/((1/S394-1/R394)+SIGN(S394)*SQRT((1/S394-1/R394)*(1/S394-1/R394) + 4*BC394/((BC394+1)*(BC394+1))*(2*1/S394*1/R394-1/R394*1/R394)))</f>
        <v>0</v>
      </c>
      <c r="R394">
        <f>IF(LEFT(BD394,1)&lt;&gt;"0",IF(LEFT(BD394,1)="1",3.0,BE394),$D$5+$E$5*(BV394*BO394/($K$5*1000))+$F$5*(BV394*BO394/($K$5*1000))*MAX(MIN(BB394,$J$5),$I$5)*MAX(MIN(BB394,$J$5),$I$5)+$G$5*MAX(MIN(BB394,$J$5),$I$5)*(BV394*BO394/($K$5*1000))+$H$5*(BV394*BO394/($K$5*1000))*(BV394*BO394/($K$5*1000)))</f>
        <v>0</v>
      </c>
      <c r="S394">
        <f>J394*(1000-(1000*0.61365*exp(17.502*W394/(240.97+W394))/(BO394+BP394)+BJ394)/2)/(1000*0.61365*exp(17.502*W394/(240.97+W394))/(BO394+BP394)-BJ394)</f>
        <v>0</v>
      </c>
      <c r="T394">
        <f>1/((BC394+1)/(Q394/1.6)+1/(R394/1.37)) + BC394/((BC394+1)/(Q394/1.6) + BC394/(R394/1.37))</f>
        <v>0</v>
      </c>
      <c r="U394">
        <f>(AX394*BA394)</f>
        <v>0</v>
      </c>
      <c r="V394">
        <f>(BQ394+(U394+2*0.95*5.67E-8*(((BQ394+$B$9)+273)^4-(BQ394+273)^4)-44100*J394)/(1.84*29.3*R394+8*0.95*5.67E-8*(BQ394+273)^3))</f>
        <v>0</v>
      </c>
      <c r="W394">
        <f>($C$9*BR394+$D$9*BS394+$E$9*V394)</f>
        <v>0</v>
      </c>
      <c r="X394">
        <f>0.61365*exp(17.502*W394/(240.97+W394))</f>
        <v>0</v>
      </c>
      <c r="Y394">
        <f>(Z394/AA394*100)</f>
        <v>0</v>
      </c>
      <c r="Z394">
        <f>BJ394*(BO394+BP394)/1000</f>
        <v>0</v>
      </c>
      <c r="AA394">
        <f>0.61365*exp(17.502*BQ394/(240.97+BQ394))</f>
        <v>0</v>
      </c>
      <c r="AB394">
        <f>(X394-BJ394*(BO394+BP394)/1000)</f>
        <v>0</v>
      </c>
      <c r="AC394">
        <f>(-J394*44100)</f>
        <v>0</v>
      </c>
      <c r="AD394">
        <f>2*29.3*R394*0.92*(BQ394-W394)</f>
        <v>0</v>
      </c>
      <c r="AE394">
        <f>2*0.95*5.67E-8*(((BQ394+$B$9)+273)^4-(W394+273)^4)</f>
        <v>0</v>
      </c>
      <c r="AF394">
        <f>U394+AE394+AC394+AD394</f>
        <v>0</v>
      </c>
      <c r="AG394">
        <f>BN394*AU394*(BI394-BH394*(1000-AU394*BK394)/(1000-AU394*BJ394))/(100*BB394)</f>
        <v>0</v>
      </c>
      <c r="AH394">
        <f>1000*BN394*AU394*(BJ394-BK394)/(100*BB394*(1000-AU394*BJ394))</f>
        <v>0</v>
      </c>
      <c r="AI394">
        <f>(AJ394 - AK394 - BO394*1E3/(8.314*(BQ394+273.15)) * AM394/BN394 * AL394) * BN394/(100*BB394) * (1000 - BK394)/1000</f>
        <v>0</v>
      </c>
      <c r="AJ394">
        <v>429.2723051386457</v>
      </c>
      <c r="AK394">
        <v>428.826303030303</v>
      </c>
      <c r="AL394">
        <v>8.193822082143722E-06</v>
      </c>
      <c r="AM394">
        <v>61.35787655002243</v>
      </c>
      <c r="AN394">
        <f>(AP394 - AO394 + BO394*1E3/(8.314*(BQ394+273.15)) * AR394/BN394 * AQ394) * BN394/(100*BB394) * 1000/(1000 - AP394)</f>
        <v>0</v>
      </c>
      <c r="AO394">
        <v>21.53557885783496</v>
      </c>
      <c r="AP394">
        <v>21.51559440559442</v>
      </c>
      <c r="AQ394">
        <v>7.869578181046538E-08</v>
      </c>
      <c r="AR394">
        <v>91.88205700752289</v>
      </c>
      <c r="AS394">
        <v>0</v>
      </c>
      <c r="AT394">
        <v>0</v>
      </c>
      <c r="AU394">
        <f>IF(AS394*$H$15&gt;=AW394,1.0,(AW394/(AW394-AS394*$H$15)))</f>
        <v>0</v>
      </c>
      <c r="AV394">
        <f>(AU394-1)*100</f>
        <v>0</v>
      </c>
      <c r="AW394">
        <f>MAX(0,($B$15+$C$15*BV394)/(1+$D$15*BV394)*BO394/(BQ394+273)*$E$15)</f>
        <v>0</v>
      </c>
      <c r="AX394">
        <f>$B$13*BW394+$C$13*BX394+$F$13*CI394*(1-CL394)</f>
        <v>0</v>
      </c>
      <c r="AY394">
        <f>AX394*AZ394</f>
        <v>0</v>
      </c>
      <c r="AZ394">
        <f>($B$13*$D$11+$C$13*$D$11+$F$13*((CV394+CN394)/MAX(CV394+CN394+CW394, 0.1)*$I$11+CW394/MAX(CV394+CN394+CW394, 0.1)*$J$11))/($B$13+$C$13+$F$13)</f>
        <v>0</v>
      </c>
      <c r="BA394">
        <f>($B$13*$K$11+$C$13*$K$11+$F$13*((CV394+CN394)/MAX(CV394+CN394+CW394, 0.1)*$P$11+CW394/MAX(CV394+CN394+CW394, 0.1)*$Q$11))/($B$13+$C$13+$F$13)</f>
        <v>0</v>
      </c>
      <c r="BB394">
        <v>6</v>
      </c>
      <c r="BC394">
        <v>0.5</v>
      </c>
      <c r="BD394" t="s">
        <v>358</v>
      </c>
      <c r="BE394">
        <v>2</v>
      </c>
      <c r="BF394" t="b">
        <v>1</v>
      </c>
      <c r="BG394">
        <v>1774683293.7</v>
      </c>
      <c r="BH394">
        <v>419.5842</v>
      </c>
      <c r="BI394">
        <v>420.0205999999999</v>
      </c>
      <c r="BJ394">
        <v>21.51553</v>
      </c>
      <c r="BK394">
        <v>21.53546</v>
      </c>
      <c r="BL394">
        <v>419.9458000000001</v>
      </c>
      <c r="BM394">
        <v>21.21809</v>
      </c>
      <c r="BN394">
        <v>500.0006999999999</v>
      </c>
      <c r="BO394">
        <v>101.0278</v>
      </c>
      <c r="BP394">
        <v>0.10002531</v>
      </c>
      <c r="BQ394">
        <v>26.08999</v>
      </c>
      <c r="BR394">
        <v>26.33979</v>
      </c>
      <c r="BS394">
        <v>999.9</v>
      </c>
      <c r="BT394">
        <v>0</v>
      </c>
      <c r="BU394">
        <v>0</v>
      </c>
      <c r="BV394">
        <v>9985.422999999999</v>
      </c>
      <c r="BW394">
        <v>0</v>
      </c>
      <c r="BX394">
        <v>0.3833920000000001</v>
      </c>
      <c r="BY394">
        <v>-0.4363891</v>
      </c>
      <c r="BZ394">
        <v>428.8102</v>
      </c>
      <c r="CA394">
        <v>429.265</v>
      </c>
      <c r="CB394">
        <v>-0.01992873</v>
      </c>
      <c r="CC394">
        <v>420.0205999999999</v>
      </c>
      <c r="CD394">
        <v>21.53546</v>
      </c>
      <c r="CE394">
        <v>2.173664</v>
      </c>
      <c r="CF394">
        <v>2.175677</v>
      </c>
      <c r="CG394">
        <v>18.76952</v>
      </c>
      <c r="CH394">
        <v>18.78434</v>
      </c>
      <c r="CI394">
        <v>364.7448</v>
      </c>
      <c r="CJ394">
        <v>0</v>
      </c>
      <c r="CK394">
        <v>1</v>
      </c>
      <c r="CL394">
        <v>0</v>
      </c>
      <c r="CM394">
        <v>1.70359</v>
      </c>
      <c r="CN394">
        <v>0</v>
      </c>
      <c r="CO394">
        <v>20.9264</v>
      </c>
      <c r="CP394">
        <v>1865.914</v>
      </c>
      <c r="CQ394">
        <v>36.6187</v>
      </c>
      <c r="CR394">
        <v>39.7623</v>
      </c>
      <c r="CS394">
        <v>38.3058</v>
      </c>
      <c r="CT394">
        <v>38.6997</v>
      </c>
      <c r="CU394">
        <v>37.187</v>
      </c>
      <c r="CV394">
        <v>0</v>
      </c>
      <c r="CW394">
        <v>364.745</v>
      </c>
      <c r="CX394">
        <v>0</v>
      </c>
      <c r="CY394">
        <v>1774683294.8</v>
      </c>
      <c r="CZ394">
        <v>0</v>
      </c>
      <c r="DA394">
        <v>1774666326.5</v>
      </c>
      <c r="DB394" t="s">
        <v>359</v>
      </c>
      <c r="DC394">
        <v>1774666322</v>
      </c>
      <c r="DD394">
        <v>1774666326.5</v>
      </c>
      <c r="DE394">
        <v>2</v>
      </c>
      <c r="DF394">
        <v>0.343</v>
      </c>
      <c r="DG394">
        <v>-0.026</v>
      </c>
      <c r="DH394">
        <v>-0.36</v>
      </c>
      <c r="DI394">
        <v>0.298</v>
      </c>
      <c r="DJ394">
        <v>420</v>
      </c>
      <c r="DK394">
        <v>22</v>
      </c>
      <c r="DL394">
        <v>0.17</v>
      </c>
      <c r="DM394">
        <v>0.02</v>
      </c>
      <c r="DN394">
        <v>-0.4133300731707318</v>
      </c>
      <c r="DO394">
        <v>-0.07221880139372856</v>
      </c>
      <c r="DP394">
        <v>0.02871135158051623</v>
      </c>
      <c r="DQ394">
        <v>1</v>
      </c>
      <c r="DR394">
        <v>-0.01989550487804878</v>
      </c>
      <c r="DS394">
        <v>0.0006407979094076296</v>
      </c>
      <c r="DT394">
        <v>0.0008543887516819231</v>
      </c>
      <c r="DU394">
        <v>1</v>
      </c>
      <c r="DV394">
        <v>2</v>
      </c>
      <c r="DW394">
        <v>2</v>
      </c>
      <c r="DX394" t="s">
        <v>360</v>
      </c>
      <c r="DY394">
        <v>3.13046</v>
      </c>
      <c r="DZ394">
        <v>2.80635</v>
      </c>
      <c r="EA394">
        <v>0.09974719999999999</v>
      </c>
      <c r="EB394">
        <v>0.0994626</v>
      </c>
      <c r="EC394">
        <v>0.105894</v>
      </c>
      <c r="ED394">
        <v>0.105651</v>
      </c>
      <c r="EE394">
        <v>21146.8</v>
      </c>
      <c r="EF394">
        <v>27417.1</v>
      </c>
      <c r="EG394">
        <v>26444.7</v>
      </c>
      <c r="EH394">
        <v>32998</v>
      </c>
      <c r="EI394">
        <v>34924.5</v>
      </c>
      <c r="EJ394">
        <v>40305.3</v>
      </c>
      <c r="EK394">
        <v>41092</v>
      </c>
      <c r="EL394">
        <v>46057.4</v>
      </c>
      <c r="EM394">
        <v>2.03472</v>
      </c>
      <c r="EN394">
        <v>1.99995</v>
      </c>
      <c r="EO394">
        <v>0.0805855</v>
      </c>
      <c r="EP394">
        <v>0</v>
      </c>
      <c r="EQ394">
        <v>24.9738</v>
      </c>
      <c r="ER394">
        <v>999.9</v>
      </c>
      <c r="ES394">
        <v>67.40000000000001</v>
      </c>
      <c r="ET394">
        <v>27.4</v>
      </c>
      <c r="EU394">
        <v>24.4445</v>
      </c>
      <c r="EV394">
        <v>61.0008</v>
      </c>
      <c r="EW394">
        <v>31.7788</v>
      </c>
      <c r="EX394">
        <v>1</v>
      </c>
      <c r="EY394">
        <v>0.294352</v>
      </c>
      <c r="EZ394">
        <v>0.255934</v>
      </c>
      <c r="FA394">
        <v>20.2882</v>
      </c>
      <c r="FB394">
        <v>5.19108</v>
      </c>
      <c r="FC394">
        <v>11.9441</v>
      </c>
      <c r="FD394">
        <v>4.9557</v>
      </c>
      <c r="FE394">
        <v>3.285</v>
      </c>
      <c r="FF394">
        <v>9999</v>
      </c>
      <c r="FG394">
        <v>9999</v>
      </c>
      <c r="FH394">
        <v>9999</v>
      </c>
      <c r="FI394">
        <v>999.9</v>
      </c>
      <c r="FJ394">
        <v>1.86127</v>
      </c>
      <c r="FK394">
        <v>1.86264</v>
      </c>
      <c r="FL394">
        <v>1.86005</v>
      </c>
      <c r="FM394">
        <v>1.85837</v>
      </c>
      <c r="FN394">
        <v>1.86217</v>
      </c>
      <c r="FO394">
        <v>1.85894</v>
      </c>
      <c r="FP394">
        <v>1.85791</v>
      </c>
      <c r="FQ394">
        <v>1.86081</v>
      </c>
      <c r="FR394">
        <v>0</v>
      </c>
      <c r="FS394">
        <v>0</v>
      </c>
      <c r="FT394">
        <v>0</v>
      </c>
      <c r="FU394">
        <v>4.5</v>
      </c>
      <c r="FV394" t="s">
        <v>361</v>
      </c>
      <c r="FW394" t="s">
        <v>362</v>
      </c>
      <c r="FX394" t="s">
        <v>363</v>
      </c>
      <c r="FY394" t="s">
        <v>364</v>
      </c>
      <c r="FZ394" t="s">
        <v>364</v>
      </c>
      <c r="GA394" t="s">
        <v>363</v>
      </c>
      <c r="GB394">
        <v>0</v>
      </c>
      <c r="GC394">
        <v>100</v>
      </c>
      <c r="GD394">
        <v>100</v>
      </c>
      <c r="GE394">
        <v>-0.361</v>
      </c>
      <c r="GF394">
        <v>0.2975</v>
      </c>
      <c r="GG394">
        <v>-1.589593225013521</v>
      </c>
      <c r="GH394">
        <v>0.00192992804097616</v>
      </c>
      <c r="GI394">
        <v>3.244687122451424E-06</v>
      </c>
      <c r="GJ394">
        <v>-2.087531120305573E-09</v>
      </c>
      <c r="GK394">
        <v>0.05776174702018427</v>
      </c>
      <c r="GL394">
        <v>0.005089068596103195</v>
      </c>
      <c r="GM394">
        <v>0.0003257216593697226</v>
      </c>
      <c r="GN394">
        <v>-1.562898368296355E-06</v>
      </c>
      <c r="GO394">
        <v>0</v>
      </c>
      <c r="GP394">
        <v>1257</v>
      </c>
      <c r="GQ394">
        <v>1</v>
      </c>
      <c r="GR394">
        <v>31</v>
      </c>
      <c r="GS394">
        <v>282.9</v>
      </c>
      <c r="GT394">
        <v>282.8</v>
      </c>
      <c r="GU394">
        <v>1.07788</v>
      </c>
      <c r="GV394">
        <v>2.38281</v>
      </c>
      <c r="GW394">
        <v>1.44775</v>
      </c>
      <c r="GX394">
        <v>2.20215</v>
      </c>
      <c r="GY394">
        <v>1.44653</v>
      </c>
      <c r="GZ394">
        <v>2.3877</v>
      </c>
      <c r="HA394">
        <v>33.2216</v>
      </c>
      <c r="HB394">
        <v>14.6311</v>
      </c>
      <c r="HC394">
        <v>18</v>
      </c>
      <c r="HD394">
        <v>532.068</v>
      </c>
      <c r="HE394">
        <v>523.047</v>
      </c>
      <c r="HF394">
        <v>24.9996</v>
      </c>
      <c r="HG394">
        <v>30.7522</v>
      </c>
      <c r="HH394">
        <v>30.0002</v>
      </c>
      <c r="HI394">
        <v>31.1268</v>
      </c>
      <c r="HJ394">
        <v>31.1359</v>
      </c>
      <c r="HK394">
        <v>21.5546</v>
      </c>
      <c r="HL394">
        <v>20.3331</v>
      </c>
      <c r="HM394">
        <v>100</v>
      </c>
      <c r="HN394">
        <v>25</v>
      </c>
      <c r="HO394">
        <v>420</v>
      </c>
      <c r="HP394">
        <v>21.5</v>
      </c>
      <c r="HQ394">
        <v>103.133</v>
      </c>
      <c r="HR394">
        <v>102.015</v>
      </c>
    </row>
    <row r="395" spans="1:226">
      <c r="A395">
        <v>377</v>
      </c>
      <c r="B395">
        <v>1774683300.6</v>
      </c>
      <c r="C395">
        <v>1554.599999904633</v>
      </c>
      <c r="D395" t="s">
        <v>1116</v>
      </c>
      <c r="E395" t="s">
        <v>1117</v>
      </c>
      <c r="F395">
        <v>5</v>
      </c>
      <c r="I395">
        <v>1774683297.7</v>
      </c>
      <c r="J395">
        <f>(K395)/1000</f>
        <v>0</v>
      </c>
      <c r="K395">
        <f>IF(BF395, AN395, AH395)</f>
        <v>0</v>
      </c>
      <c r="L395">
        <f>IF(BF395, AI395, AG395)</f>
        <v>0</v>
      </c>
      <c r="M395">
        <f>BH395 - IF(AU395&gt;1, L395*BB395*100.0/(AW395), 0)</f>
        <v>0</v>
      </c>
      <c r="N395">
        <f>((T395-J395/2)*M395-L395)/(T395+J395/2)</f>
        <v>0</v>
      </c>
      <c r="O395">
        <f>N395*(BO395+BP395)/1000.0</f>
        <v>0</v>
      </c>
      <c r="P395">
        <f>(BH395 - IF(AU395&gt;1, L395*BB395*100.0/(AW395), 0))*(BO395+BP395)/1000.0</f>
        <v>0</v>
      </c>
      <c r="Q395">
        <f>2.0/((1/S395-1/R395)+SIGN(S395)*SQRT((1/S395-1/R395)*(1/S395-1/R395) + 4*BC395/((BC395+1)*(BC395+1))*(2*1/S395*1/R395-1/R395*1/R395)))</f>
        <v>0</v>
      </c>
      <c r="R395">
        <f>IF(LEFT(BD395,1)&lt;&gt;"0",IF(LEFT(BD395,1)="1",3.0,BE395),$D$5+$E$5*(BV395*BO395/($K$5*1000))+$F$5*(BV395*BO395/($K$5*1000))*MAX(MIN(BB395,$J$5),$I$5)*MAX(MIN(BB395,$J$5),$I$5)+$G$5*MAX(MIN(BB395,$J$5),$I$5)*(BV395*BO395/($K$5*1000))+$H$5*(BV395*BO395/($K$5*1000))*(BV395*BO395/($K$5*1000)))</f>
        <v>0</v>
      </c>
      <c r="S395">
        <f>J395*(1000-(1000*0.61365*exp(17.502*W395/(240.97+W395))/(BO395+BP395)+BJ395)/2)/(1000*0.61365*exp(17.502*W395/(240.97+W395))/(BO395+BP395)-BJ395)</f>
        <v>0</v>
      </c>
      <c r="T395">
        <f>1/((BC395+1)/(Q395/1.6)+1/(R395/1.37)) + BC395/((BC395+1)/(Q395/1.6) + BC395/(R395/1.37))</f>
        <v>0</v>
      </c>
      <c r="U395">
        <f>(AX395*BA395)</f>
        <v>0</v>
      </c>
      <c r="V395">
        <f>(BQ395+(U395+2*0.95*5.67E-8*(((BQ395+$B$9)+273)^4-(BQ395+273)^4)-44100*J395)/(1.84*29.3*R395+8*0.95*5.67E-8*(BQ395+273)^3))</f>
        <v>0</v>
      </c>
      <c r="W395">
        <f>($C$9*BR395+$D$9*BS395+$E$9*V395)</f>
        <v>0</v>
      </c>
      <c r="X395">
        <f>0.61365*exp(17.502*W395/(240.97+W395))</f>
        <v>0</v>
      </c>
      <c r="Y395">
        <f>(Z395/AA395*100)</f>
        <v>0</v>
      </c>
      <c r="Z395">
        <f>BJ395*(BO395+BP395)/1000</f>
        <v>0</v>
      </c>
      <c r="AA395">
        <f>0.61365*exp(17.502*BQ395/(240.97+BQ395))</f>
        <v>0</v>
      </c>
      <c r="AB395">
        <f>(X395-BJ395*(BO395+BP395)/1000)</f>
        <v>0</v>
      </c>
      <c r="AC395">
        <f>(-J395*44100)</f>
        <v>0</v>
      </c>
      <c r="AD395">
        <f>2*29.3*R395*0.92*(BQ395-W395)</f>
        <v>0</v>
      </c>
      <c r="AE395">
        <f>2*0.95*5.67E-8*(((BQ395+$B$9)+273)^4-(W395+273)^4)</f>
        <v>0</v>
      </c>
      <c r="AF395">
        <f>U395+AE395+AC395+AD395</f>
        <v>0</v>
      </c>
      <c r="AG395">
        <f>BN395*AU395*(BI395-BH395*(1000-AU395*BK395)/(1000-AU395*BJ395))/(100*BB395)</f>
        <v>0</v>
      </c>
      <c r="AH395">
        <f>1000*BN395*AU395*(BJ395-BK395)/(100*BB395*(1000-AU395*BJ395))</f>
        <v>0</v>
      </c>
      <c r="AI395">
        <f>(AJ395 - AK395 - BO395*1E3/(8.314*(BQ395+273.15)) * AM395/BN395 * AL395) * BN395/(100*BB395) * (1000 - BK395)/1000</f>
        <v>0</v>
      </c>
      <c r="AJ395">
        <v>429.219926274415</v>
      </c>
      <c r="AK395">
        <v>428.7959575757577</v>
      </c>
      <c r="AL395">
        <v>-9.701629277676438E-06</v>
      </c>
      <c r="AM395">
        <v>61.35787655002243</v>
      </c>
      <c r="AN395">
        <f>(AP395 - AO395 + BO395*1E3/(8.314*(BQ395+273.15)) * AR395/BN395 * AQ395) * BN395/(100*BB395) * 1000/(1000 - AP395)</f>
        <v>0</v>
      </c>
      <c r="AO395">
        <v>21.53504570867456</v>
      </c>
      <c r="AP395">
        <v>21.51315524475526</v>
      </c>
      <c r="AQ395">
        <v>-2.695707365386492E-07</v>
      </c>
      <c r="AR395">
        <v>91.88205700752289</v>
      </c>
      <c r="AS395">
        <v>0</v>
      </c>
      <c r="AT395">
        <v>0</v>
      </c>
      <c r="AU395">
        <f>IF(AS395*$H$15&gt;=AW395,1.0,(AW395/(AW395-AS395*$H$15)))</f>
        <v>0</v>
      </c>
      <c r="AV395">
        <f>(AU395-1)*100</f>
        <v>0</v>
      </c>
      <c r="AW395">
        <f>MAX(0,($B$15+$C$15*BV395)/(1+$D$15*BV395)*BO395/(BQ395+273)*$E$15)</f>
        <v>0</v>
      </c>
      <c r="AX395">
        <f>$B$13*BW395+$C$13*BX395+$F$13*CI395*(1-CL395)</f>
        <v>0</v>
      </c>
      <c r="AY395">
        <f>AX395*AZ395</f>
        <v>0</v>
      </c>
      <c r="AZ395">
        <f>($B$13*$D$11+$C$13*$D$11+$F$13*((CV395+CN395)/MAX(CV395+CN395+CW395, 0.1)*$I$11+CW395/MAX(CV395+CN395+CW395, 0.1)*$J$11))/($B$13+$C$13+$F$13)</f>
        <v>0</v>
      </c>
      <c r="BA395">
        <f>($B$13*$K$11+$C$13*$K$11+$F$13*((CV395+CN395)/MAX(CV395+CN395+CW395, 0.1)*$P$11+CW395/MAX(CV395+CN395+CW395, 0.1)*$Q$11))/($B$13+$C$13+$F$13)</f>
        <v>0</v>
      </c>
      <c r="BB395">
        <v>6</v>
      </c>
      <c r="BC395">
        <v>0.5</v>
      </c>
      <c r="BD395" t="s">
        <v>358</v>
      </c>
      <c r="BE395">
        <v>2</v>
      </c>
      <c r="BF395" t="b">
        <v>1</v>
      </c>
      <c r="BG395">
        <v>1774683297.7</v>
      </c>
      <c r="BH395">
        <v>419.5902</v>
      </c>
      <c r="BI395">
        <v>419.9887</v>
      </c>
      <c r="BJ395">
        <v>21.51463</v>
      </c>
      <c r="BK395">
        <v>21.53531</v>
      </c>
      <c r="BL395">
        <v>419.9519</v>
      </c>
      <c r="BM395">
        <v>21.21718</v>
      </c>
      <c r="BN395">
        <v>499.9991</v>
      </c>
      <c r="BO395">
        <v>101.0291</v>
      </c>
      <c r="BP395">
        <v>0.09975785999999999</v>
      </c>
      <c r="BQ395">
        <v>26.07646</v>
      </c>
      <c r="BR395">
        <v>26.25388999999999</v>
      </c>
      <c r="BS395">
        <v>999.9</v>
      </c>
      <c r="BT395">
        <v>0</v>
      </c>
      <c r="BU395">
        <v>0</v>
      </c>
      <c r="BV395">
        <v>10021.15</v>
      </c>
      <c r="BW395">
        <v>0</v>
      </c>
      <c r="BX395">
        <v>0.3833920000000001</v>
      </c>
      <c r="BY395">
        <v>-0.3982636000000001</v>
      </c>
      <c r="BZ395">
        <v>428.8161</v>
      </c>
      <c r="CA395">
        <v>429.2321</v>
      </c>
      <c r="CB395">
        <v>-0.02067929</v>
      </c>
      <c r="CC395">
        <v>419.9887</v>
      </c>
      <c r="CD395">
        <v>21.53531</v>
      </c>
      <c r="CE395">
        <v>2.173604</v>
      </c>
      <c r="CF395">
        <v>2.175691</v>
      </c>
      <c r="CG395">
        <v>18.76908</v>
      </c>
      <c r="CH395">
        <v>18.78444</v>
      </c>
      <c r="CI395">
        <v>215.0428</v>
      </c>
      <c r="CJ395">
        <v>0</v>
      </c>
      <c r="CK395">
        <v>1</v>
      </c>
      <c r="CL395">
        <v>0</v>
      </c>
      <c r="CM395">
        <v>1.77485</v>
      </c>
      <c r="CN395">
        <v>0</v>
      </c>
      <c r="CO395">
        <v>12.81847</v>
      </c>
      <c r="CP395">
        <v>1100.087</v>
      </c>
      <c r="CQ395">
        <v>36.5746</v>
      </c>
      <c r="CR395">
        <v>39.7122</v>
      </c>
      <c r="CS395">
        <v>38.2624</v>
      </c>
      <c r="CT395">
        <v>38.6185</v>
      </c>
      <c r="CU395">
        <v>37.1436</v>
      </c>
      <c r="CV395">
        <v>0</v>
      </c>
      <c r="CW395">
        <v>215.041</v>
      </c>
      <c r="CX395">
        <v>0</v>
      </c>
      <c r="CY395">
        <v>1774683299</v>
      </c>
      <c r="CZ395">
        <v>0</v>
      </c>
      <c r="DA395">
        <v>1774666326.5</v>
      </c>
      <c r="DB395" t="s">
        <v>359</v>
      </c>
      <c r="DC395">
        <v>1774666322</v>
      </c>
      <c r="DD395">
        <v>1774666326.5</v>
      </c>
      <c r="DE395">
        <v>2</v>
      </c>
      <c r="DF395">
        <v>0.343</v>
      </c>
      <c r="DG395">
        <v>-0.026</v>
      </c>
      <c r="DH395">
        <v>-0.36</v>
      </c>
      <c r="DI395">
        <v>0.298</v>
      </c>
      <c r="DJ395">
        <v>420</v>
      </c>
      <c r="DK395">
        <v>22</v>
      </c>
      <c r="DL395">
        <v>0.17</v>
      </c>
      <c r="DM395">
        <v>0.02</v>
      </c>
      <c r="DN395">
        <v>-0.4118041707317074</v>
      </c>
      <c r="DO395">
        <v>0.0325460905923334</v>
      </c>
      <c r="DP395">
        <v>0.02971377969890806</v>
      </c>
      <c r="DQ395">
        <v>1</v>
      </c>
      <c r="DR395">
        <v>-0.01983796097560975</v>
      </c>
      <c r="DS395">
        <v>-0.005877890592334529</v>
      </c>
      <c r="DT395">
        <v>0.0008324935581316866</v>
      </c>
      <c r="DU395">
        <v>1</v>
      </c>
      <c r="DV395">
        <v>2</v>
      </c>
      <c r="DW395">
        <v>2</v>
      </c>
      <c r="DX395" t="s">
        <v>360</v>
      </c>
      <c r="DY395">
        <v>3.13043</v>
      </c>
      <c r="DZ395">
        <v>2.80648</v>
      </c>
      <c r="EA395">
        <v>0.0997436</v>
      </c>
      <c r="EB395">
        <v>0.0994623</v>
      </c>
      <c r="EC395">
        <v>0.105887</v>
      </c>
      <c r="ED395">
        <v>0.105651</v>
      </c>
      <c r="EE395">
        <v>21146.9</v>
      </c>
      <c r="EF395">
        <v>27417.4</v>
      </c>
      <c r="EG395">
        <v>26444.6</v>
      </c>
      <c r="EH395">
        <v>32998.4</v>
      </c>
      <c r="EI395">
        <v>34924.8</v>
      </c>
      <c r="EJ395">
        <v>40305.8</v>
      </c>
      <c r="EK395">
        <v>41092</v>
      </c>
      <c r="EL395">
        <v>46057.9</v>
      </c>
      <c r="EM395">
        <v>2.03457</v>
      </c>
      <c r="EN395">
        <v>2.0001</v>
      </c>
      <c r="EO395">
        <v>0.0731796</v>
      </c>
      <c r="EP395">
        <v>0</v>
      </c>
      <c r="EQ395">
        <v>24.9717</v>
      </c>
      <c r="ER395">
        <v>999.9</v>
      </c>
      <c r="ES395">
        <v>67.40000000000001</v>
      </c>
      <c r="ET395">
        <v>27.4</v>
      </c>
      <c r="EU395">
        <v>24.444</v>
      </c>
      <c r="EV395">
        <v>60.9008</v>
      </c>
      <c r="EW395">
        <v>31.7067</v>
      </c>
      <c r="EX395">
        <v>1</v>
      </c>
      <c r="EY395">
        <v>0.294182</v>
      </c>
      <c r="EZ395">
        <v>0.254951</v>
      </c>
      <c r="FA395">
        <v>20.2888</v>
      </c>
      <c r="FB395">
        <v>5.19183</v>
      </c>
      <c r="FC395">
        <v>11.9441</v>
      </c>
      <c r="FD395">
        <v>4.9558</v>
      </c>
      <c r="FE395">
        <v>3.285</v>
      </c>
      <c r="FF395">
        <v>9999</v>
      </c>
      <c r="FG395">
        <v>9999</v>
      </c>
      <c r="FH395">
        <v>9999</v>
      </c>
      <c r="FI395">
        <v>999.9</v>
      </c>
      <c r="FJ395">
        <v>1.86127</v>
      </c>
      <c r="FK395">
        <v>1.86264</v>
      </c>
      <c r="FL395">
        <v>1.86005</v>
      </c>
      <c r="FM395">
        <v>1.85837</v>
      </c>
      <c r="FN395">
        <v>1.86218</v>
      </c>
      <c r="FO395">
        <v>1.85895</v>
      </c>
      <c r="FP395">
        <v>1.85791</v>
      </c>
      <c r="FQ395">
        <v>1.86081</v>
      </c>
      <c r="FR395">
        <v>0</v>
      </c>
      <c r="FS395">
        <v>0</v>
      </c>
      <c r="FT395">
        <v>0</v>
      </c>
      <c r="FU395">
        <v>4.5</v>
      </c>
      <c r="FV395" t="s">
        <v>361</v>
      </c>
      <c r="FW395" t="s">
        <v>362</v>
      </c>
      <c r="FX395" t="s">
        <v>363</v>
      </c>
      <c r="FY395" t="s">
        <v>364</v>
      </c>
      <c r="FZ395" t="s">
        <v>364</v>
      </c>
      <c r="GA395" t="s">
        <v>363</v>
      </c>
      <c r="GB395">
        <v>0</v>
      </c>
      <c r="GC395">
        <v>100</v>
      </c>
      <c r="GD395">
        <v>100</v>
      </c>
      <c r="GE395">
        <v>-0.362</v>
      </c>
      <c r="GF395">
        <v>0.2974</v>
      </c>
      <c r="GG395">
        <v>-1.589593225013521</v>
      </c>
      <c r="GH395">
        <v>0.00192992804097616</v>
      </c>
      <c r="GI395">
        <v>3.244687122451424E-06</v>
      </c>
      <c r="GJ395">
        <v>-2.087531120305573E-09</v>
      </c>
      <c r="GK395">
        <v>0.05776174702018427</v>
      </c>
      <c r="GL395">
        <v>0.005089068596103195</v>
      </c>
      <c r="GM395">
        <v>0.0003257216593697226</v>
      </c>
      <c r="GN395">
        <v>-1.562898368296355E-06</v>
      </c>
      <c r="GO395">
        <v>0</v>
      </c>
      <c r="GP395">
        <v>1257</v>
      </c>
      <c r="GQ395">
        <v>1</v>
      </c>
      <c r="GR395">
        <v>31</v>
      </c>
      <c r="GS395">
        <v>283</v>
      </c>
      <c r="GT395">
        <v>282.9</v>
      </c>
      <c r="GU395">
        <v>1.07788</v>
      </c>
      <c r="GV395">
        <v>2.38403</v>
      </c>
      <c r="GW395">
        <v>1.44775</v>
      </c>
      <c r="GX395">
        <v>2.20215</v>
      </c>
      <c r="GY395">
        <v>1.44653</v>
      </c>
      <c r="GZ395">
        <v>2.37427</v>
      </c>
      <c r="HA395">
        <v>33.2216</v>
      </c>
      <c r="HB395">
        <v>14.6311</v>
      </c>
      <c r="HC395">
        <v>18</v>
      </c>
      <c r="HD395">
        <v>531.972</v>
      </c>
      <c r="HE395">
        <v>523.149</v>
      </c>
      <c r="HF395">
        <v>24.9996</v>
      </c>
      <c r="HG395">
        <v>30.752</v>
      </c>
      <c r="HH395">
        <v>30</v>
      </c>
      <c r="HI395">
        <v>31.1268</v>
      </c>
      <c r="HJ395">
        <v>31.1359</v>
      </c>
      <c r="HK395">
        <v>21.5556</v>
      </c>
      <c r="HL395">
        <v>20.3331</v>
      </c>
      <c r="HM395">
        <v>100</v>
      </c>
      <c r="HN395">
        <v>25</v>
      </c>
      <c r="HO395">
        <v>420</v>
      </c>
      <c r="HP395">
        <v>21.5</v>
      </c>
      <c r="HQ395">
        <v>103.133</v>
      </c>
      <c r="HR395">
        <v>102.016</v>
      </c>
    </row>
    <row r="396" spans="1:226">
      <c r="A396">
        <v>378</v>
      </c>
      <c r="B396">
        <v>1774683304.6</v>
      </c>
      <c r="C396">
        <v>1558.599999904633</v>
      </c>
      <c r="D396" t="s">
        <v>1118</v>
      </c>
      <c r="E396" t="s">
        <v>1119</v>
      </c>
      <c r="F396">
        <v>5</v>
      </c>
      <c r="I396">
        <v>1774683301.7</v>
      </c>
      <c r="J396">
        <f>(K396)/1000</f>
        <v>0</v>
      </c>
      <c r="K396">
        <f>IF(BF396, AN396, AH396)</f>
        <v>0</v>
      </c>
      <c r="L396">
        <f>IF(BF396, AI396, AG396)</f>
        <v>0</v>
      </c>
      <c r="M396">
        <f>BH396 - IF(AU396&gt;1, L396*BB396*100.0/(AW396), 0)</f>
        <v>0</v>
      </c>
      <c r="N396">
        <f>((T396-J396/2)*M396-L396)/(T396+J396/2)</f>
        <v>0</v>
      </c>
      <c r="O396">
        <f>N396*(BO396+BP396)/1000.0</f>
        <v>0</v>
      </c>
      <c r="P396">
        <f>(BH396 - IF(AU396&gt;1, L396*BB396*100.0/(AW396), 0))*(BO396+BP396)/1000.0</f>
        <v>0</v>
      </c>
      <c r="Q396">
        <f>2.0/((1/S396-1/R396)+SIGN(S396)*SQRT((1/S396-1/R396)*(1/S396-1/R396) + 4*BC396/((BC396+1)*(BC396+1))*(2*1/S396*1/R396-1/R396*1/R396)))</f>
        <v>0</v>
      </c>
      <c r="R396">
        <f>IF(LEFT(BD396,1)&lt;&gt;"0",IF(LEFT(BD396,1)="1",3.0,BE396),$D$5+$E$5*(BV396*BO396/($K$5*1000))+$F$5*(BV396*BO396/($K$5*1000))*MAX(MIN(BB396,$J$5),$I$5)*MAX(MIN(BB396,$J$5),$I$5)+$G$5*MAX(MIN(BB396,$J$5),$I$5)*(BV396*BO396/($K$5*1000))+$H$5*(BV396*BO396/($K$5*1000))*(BV396*BO396/($K$5*1000)))</f>
        <v>0</v>
      </c>
      <c r="S396">
        <f>J396*(1000-(1000*0.61365*exp(17.502*W396/(240.97+W396))/(BO396+BP396)+BJ396)/2)/(1000*0.61365*exp(17.502*W396/(240.97+W396))/(BO396+BP396)-BJ396)</f>
        <v>0</v>
      </c>
      <c r="T396">
        <f>1/((BC396+1)/(Q396/1.6)+1/(R396/1.37)) + BC396/((BC396+1)/(Q396/1.6) + BC396/(R396/1.37))</f>
        <v>0</v>
      </c>
      <c r="U396">
        <f>(AX396*BA396)</f>
        <v>0</v>
      </c>
      <c r="V396">
        <f>(BQ396+(U396+2*0.95*5.67E-8*(((BQ396+$B$9)+273)^4-(BQ396+273)^4)-44100*J396)/(1.84*29.3*R396+8*0.95*5.67E-8*(BQ396+273)^3))</f>
        <v>0</v>
      </c>
      <c r="W396">
        <f>($C$9*BR396+$D$9*BS396+$E$9*V396)</f>
        <v>0</v>
      </c>
      <c r="X396">
        <f>0.61365*exp(17.502*W396/(240.97+W396))</f>
        <v>0</v>
      </c>
      <c r="Y396">
        <f>(Z396/AA396*100)</f>
        <v>0</v>
      </c>
      <c r="Z396">
        <f>BJ396*(BO396+BP396)/1000</f>
        <v>0</v>
      </c>
      <c r="AA396">
        <f>0.61365*exp(17.502*BQ396/(240.97+BQ396))</f>
        <v>0</v>
      </c>
      <c r="AB396">
        <f>(X396-BJ396*(BO396+BP396)/1000)</f>
        <v>0</v>
      </c>
      <c r="AC396">
        <f>(-J396*44100)</f>
        <v>0</v>
      </c>
      <c r="AD396">
        <f>2*29.3*R396*0.92*(BQ396-W396)</f>
        <v>0</v>
      </c>
      <c r="AE396">
        <f>2*0.95*5.67E-8*(((BQ396+$B$9)+273)^4-(W396+273)^4)</f>
        <v>0</v>
      </c>
      <c r="AF396">
        <f>U396+AE396+AC396+AD396</f>
        <v>0</v>
      </c>
      <c r="AG396">
        <f>BN396*AU396*(BI396-BH396*(1000-AU396*BK396)/(1000-AU396*BJ396))/(100*BB396)</f>
        <v>0</v>
      </c>
      <c r="AH396">
        <f>1000*BN396*AU396*(BJ396-BK396)/(100*BB396*(1000-AU396*BJ396))</f>
        <v>0</v>
      </c>
      <c r="AI396">
        <f>(AJ396 - AK396 - BO396*1E3/(8.314*(BQ396+273.15)) * AM396/BN396 * AL396) * BN396/(100*BB396) * (1000 - BK396)/1000</f>
        <v>0</v>
      </c>
      <c r="AJ396">
        <v>429.2424879589939</v>
      </c>
      <c r="AK396">
        <v>428.8231696969694</v>
      </c>
      <c r="AL396">
        <v>8.115490431732146E-06</v>
      </c>
      <c r="AM396">
        <v>61.35787655002243</v>
      </c>
      <c r="AN396">
        <f>(AP396 - AO396 + BO396*1E3/(8.314*(BQ396+273.15)) * AR396/BN396 * AQ396) * BN396/(100*BB396) * 1000/(1000 - AP396)</f>
        <v>0</v>
      </c>
      <c r="AO396">
        <v>21.53474272250278</v>
      </c>
      <c r="AP396">
        <v>21.51066713286715</v>
      </c>
      <c r="AQ396">
        <v>-1.663627964070132E-06</v>
      </c>
      <c r="AR396">
        <v>91.88205700752289</v>
      </c>
      <c r="AS396">
        <v>0</v>
      </c>
      <c r="AT396">
        <v>0</v>
      </c>
      <c r="AU396">
        <f>IF(AS396*$H$15&gt;=AW396,1.0,(AW396/(AW396-AS396*$H$15)))</f>
        <v>0</v>
      </c>
      <c r="AV396">
        <f>(AU396-1)*100</f>
        <v>0</v>
      </c>
      <c r="AW396">
        <f>MAX(0,($B$15+$C$15*BV396)/(1+$D$15*BV396)*BO396/(BQ396+273)*$E$15)</f>
        <v>0</v>
      </c>
      <c r="AX396">
        <f>$B$13*BW396+$C$13*BX396+$F$13*CI396*(1-CL396)</f>
        <v>0</v>
      </c>
      <c r="AY396">
        <f>AX396*AZ396</f>
        <v>0</v>
      </c>
      <c r="AZ396">
        <f>($B$13*$D$11+$C$13*$D$11+$F$13*((CV396+CN396)/MAX(CV396+CN396+CW396, 0.1)*$I$11+CW396/MAX(CV396+CN396+CW396, 0.1)*$J$11))/($B$13+$C$13+$F$13)</f>
        <v>0</v>
      </c>
      <c r="BA396">
        <f>($B$13*$K$11+$C$13*$K$11+$F$13*((CV396+CN396)/MAX(CV396+CN396+CW396, 0.1)*$P$11+CW396/MAX(CV396+CN396+CW396, 0.1)*$Q$11))/($B$13+$C$13+$F$13)</f>
        <v>0</v>
      </c>
      <c r="BB396">
        <v>6</v>
      </c>
      <c r="BC396">
        <v>0.5</v>
      </c>
      <c r="BD396" t="s">
        <v>358</v>
      </c>
      <c r="BE396">
        <v>2</v>
      </c>
      <c r="BF396" t="b">
        <v>1</v>
      </c>
      <c r="BG396">
        <v>1774683301.7</v>
      </c>
      <c r="BH396">
        <v>419.5824000000001</v>
      </c>
      <c r="BI396">
        <v>419.9891000000001</v>
      </c>
      <c r="BJ396">
        <v>21.5118</v>
      </c>
      <c r="BK396">
        <v>21.53477</v>
      </c>
      <c r="BL396">
        <v>419.9441</v>
      </c>
      <c r="BM396">
        <v>21.21442</v>
      </c>
      <c r="BN396">
        <v>499.9943</v>
      </c>
      <c r="BO396">
        <v>101.0292</v>
      </c>
      <c r="BP396">
        <v>0.10008672</v>
      </c>
      <c r="BQ396">
        <v>26.06248</v>
      </c>
      <c r="BR396">
        <v>26.16296999999999</v>
      </c>
      <c r="BS396">
        <v>999.9</v>
      </c>
      <c r="BT396">
        <v>0</v>
      </c>
      <c r="BU396">
        <v>0</v>
      </c>
      <c r="BV396">
        <v>9995.805000000002</v>
      </c>
      <c r="BW396">
        <v>0</v>
      </c>
      <c r="BX396">
        <v>0.3833920000000001</v>
      </c>
      <c r="BY396">
        <v>-0.4065369</v>
      </c>
      <c r="BZ396">
        <v>428.8068999999999</v>
      </c>
      <c r="CA396">
        <v>429.2323</v>
      </c>
      <c r="CB396">
        <v>-0.02297839</v>
      </c>
      <c r="CC396">
        <v>419.9891000000001</v>
      </c>
      <c r="CD396">
        <v>21.53477</v>
      </c>
      <c r="CE396">
        <v>2.173323</v>
      </c>
      <c r="CF396">
        <v>2.175643</v>
      </c>
      <c r="CG396">
        <v>18.76701</v>
      </c>
      <c r="CH396">
        <v>18.78408</v>
      </c>
      <c r="CI396">
        <v>201.0302</v>
      </c>
      <c r="CJ396">
        <v>0</v>
      </c>
      <c r="CK396">
        <v>1</v>
      </c>
      <c r="CL396">
        <v>0</v>
      </c>
      <c r="CM396">
        <v>1.74554</v>
      </c>
      <c r="CN396">
        <v>0</v>
      </c>
      <c r="CO396">
        <v>12.01684</v>
      </c>
      <c r="CP396">
        <v>1028.403</v>
      </c>
      <c r="CQ396">
        <v>36.5186</v>
      </c>
      <c r="CR396">
        <v>39.656</v>
      </c>
      <c r="CS396">
        <v>38.2059</v>
      </c>
      <c r="CT396">
        <v>38.5186</v>
      </c>
      <c r="CU396">
        <v>37.0935</v>
      </c>
      <c r="CV396">
        <v>0</v>
      </c>
      <c r="CW396">
        <v>201.03</v>
      </c>
      <c r="CX396">
        <v>0</v>
      </c>
      <c r="CY396">
        <v>1774683303.2</v>
      </c>
      <c r="CZ396">
        <v>0</v>
      </c>
      <c r="DA396">
        <v>1774666326.5</v>
      </c>
      <c r="DB396" t="s">
        <v>359</v>
      </c>
      <c r="DC396">
        <v>1774666322</v>
      </c>
      <c r="DD396">
        <v>1774666326.5</v>
      </c>
      <c r="DE396">
        <v>2</v>
      </c>
      <c r="DF396">
        <v>0.343</v>
      </c>
      <c r="DG396">
        <v>-0.026</v>
      </c>
      <c r="DH396">
        <v>-0.36</v>
      </c>
      <c r="DI396">
        <v>0.298</v>
      </c>
      <c r="DJ396">
        <v>420</v>
      </c>
      <c r="DK396">
        <v>22</v>
      </c>
      <c r="DL396">
        <v>0.17</v>
      </c>
      <c r="DM396">
        <v>0.02</v>
      </c>
      <c r="DN396">
        <v>-0.4079068536585365</v>
      </c>
      <c r="DO396">
        <v>-0.03446224390243889</v>
      </c>
      <c r="DP396">
        <v>0.02852051803531932</v>
      </c>
      <c r="DQ396">
        <v>1</v>
      </c>
      <c r="DR396">
        <v>-0.02065732195121951</v>
      </c>
      <c r="DS396">
        <v>-0.01149989059233452</v>
      </c>
      <c r="DT396">
        <v>0.001438314790083104</v>
      </c>
      <c r="DU396">
        <v>1</v>
      </c>
      <c r="DV396">
        <v>2</v>
      </c>
      <c r="DW396">
        <v>2</v>
      </c>
      <c r="DX396" t="s">
        <v>360</v>
      </c>
      <c r="DY396">
        <v>3.13049</v>
      </c>
      <c r="DZ396">
        <v>2.8065</v>
      </c>
      <c r="EA396">
        <v>0.0997454</v>
      </c>
      <c r="EB396">
        <v>0.09945900000000001</v>
      </c>
      <c r="EC396">
        <v>0.105878</v>
      </c>
      <c r="ED396">
        <v>0.105651</v>
      </c>
      <c r="EE396">
        <v>21146.7</v>
      </c>
      <c r="EF396">
        <v>27417.3</v>
      </c>
      <c r="EG396">
        <v>26444.4</v>
      </c>
      <c r="EH396">
        <v>32998.1</v>
      </c>
      <c r="EI396">
        <v>34924.9</v>
      </c>
      <c r="EJ396">
        <v>40305.5</v>
      </c>
      <c r="EK396">
        <v>41091.7</v>
      </c>
      <c r="EL396">
        <v>46057.5</v>
      </c>
      <c r="EM396">
        <v>2.03465</v>
      </c>
      <c r="EN396">
        <v>1.99993</v>
      </c>
      <c r="EO396">
        <v>0.0712126</v>
      </c>
      <c r="EP396">
        <v>0</v>
      </c>
      <c r="EQ396">
        <v>24.9684</v>
      </c>
      <c r="ER396">
        <v>999.9</v>
      </c>
      <c r="ES396">
        <v>67.40000000000001</v>
      </c>
      <c r="ET396">
        <v>27.4</v>
      </c>
      <c r="EU396">
        <v>24.4452</v>
      </c>
      <c r="EV396">
        <v>61.2208</v>
      </c>
      <c r="EW396">
        <v>31.5905</v>
      </c>
      <c r="EX396">
        <v>1</v>
      </c>
      <c r="EY396">
        <v>0.294207</v>
      </c>
      <c r="EZ396">
        <v>0.25354</v>
      </c>
      <c r="FA396">
        <v>20.2892</v>
      </c>
      <c r="FB396">
        <v>5.19213</v>
      </c>
      <c r="FC396">
        <v>11.9441</v>
      </c>
      <c r="FD396">
        <v>4.9558</v>
      </c>
      <c r="FE396">
        <v>3.285</v>
      </c>
      <c r="FF396">
        <v>9999</v>
      </c>
      <c r="FG396">
        <v>9999</v>
      </c>
      <c r="FH396">
        <v>9999</v>
      </c>
      <c r="FI396">
        <v>999.9</v>
      </c>
      <c r="FJ396">
        <v>1.86127</v>
      </c>
      <c r="FK396">
        <v>1.86264</v>
      </c>
      <c r="FL396">
        <v>1.86005</v>
      </c>
      <c r="FM396">
        <v>1.85837</v>
      </c>
      <c r="FN396">
        <v>1.86217</v>
      </c>
      <c r="FO396">
        <v>1.85894</v>
      </c>
      <c r="FP396">
        <v>1.85791</v>
      </c>
      <c r="FQ396">
        <v>1.86081</v>
      </c>
      <c r="FR396">
        <v>0</v>
      </c>
      <c r="FS396">
        <v>0</v>
      </c>
      <c r="FT396">
        <v>0</v>
      </c>
      <c r="FU396">
        <v>4.5</v>
      </c>
      <c r="FV396" t="s">
        <v>361</v>
      </c>
      <c r="FW396" t="s">
        <v>362</v>
      </c>
      <c r="FX396" t="s">
        <v>363</v>
      </c>
      <c r="FY396" t="s">
        <v>364</v>
      </c>
      <c r="FZ396" t="s">
        <v>364</v>
      </c>
      <c r="GA396" t="s">
        <v>363</v>
      </c>
      <c r="GB396">
        <v>0</v>
      </c>
      <c r="GC396">
        <v>100</v>
      </c>
      <c r="GD396">
        <v>100</v>
      </c>
      <c r="GE396">
        <v>-0.362</v>
      </c>
      <c r="GF396">
        <v>0.2973</v>
      </c>
      <c r="GG396">
        <v>-1.589593225013521</v>
      </c>
      <c r="GH396">
        <v>0.00192992804097616</v>
      </c>
      <c r="GI396">
        <v>3.244687122451424E-06</v>
      </c>
      <c r="GJ396">
        <v>-2.087531120305573E-09</v>
      </c>
      <c r="GK396">
        <v>0.05776174702018427</v>
      </c>
      <c r="GL396">
        <v>0.005089068596103195</v>
      </c>
      <c r="GM396">
        <v>0.0003257216593697226</v>
      </c>
      <c r="GN396">
        <v>-1.562898368296355E-06</v>
      </c>
      <c r="GO396">
        <v>0</v>
      </c>
      <c r="GP396">
        <v>1257</v>
      </c>
      <c r="GQ396">
        <v>1</v>
      </c>
      <c r="GR396">
        <v>31</v>
      </c>
      <c r="GS396">
        <v>283</v>
      </c>
      <c r="GT396">
        <v>283</v>
      </c>
      <c r="GU396">
        <v>1.07788</v>
      </c>
      <c r="GV396">
        <v>2.39624</v>
      </c>
      <c r="GW396">
        <v>1.44775</v>
      </c>
      <c r="GX396">
        <v>2.20337</v>
      </c>
      <c r="GY396">
        <v>1.44653</v>
      </c>
      <c r="GZ396">
        <v>2.30713</v>
      </c>
      <c r="HA396">
        <v>33.2216</v>
      </c>
      <c r="HB396">
        <v>14.6311</v>
      </c>
      <c r="HC396">
        <v>18</v>
      </c>
      <c r="HD396">
        <v>532.02</v>
      </c>
      <c r="HE396">
        <v>523.03</v>
      </c>
      <c r="HF396">
        <v>24.9996</v>
      </c>
      <c r="HG396">
        <v>30.752</v>
      </c>
      <c r="HH396">
        <v>30.0001</v>
      </c>
      <c r="HI396">
        <v>31.1268</v>
      </c>
      <c r="HJ396">
        <v>31.1359</v>
      </c>
      <c r="HK396">
        <v>21.5578</v>
      </c>
      <c r="HL396">
        <v>20.3331</v>
      </c>
      <c r="HM396">
        <v>100</v>
      </c>
      <c r="HN396">
        <v>25</v>
      </c>
      <c r="HO396">
        <v>420</v>
      </c>
      <c r="HP396">
        <v>21.5</v>
      </c>
      <c r="HQ396">
        <v>103.133</v>
      </c>
      <c r="HR396">
        <v>102.015</v>
      </c>
    </row>
    <row r="397" spans="1:226">
      <c r="A397">
        <v>379</v>
      </c>
      <c r="B397">
        <v>1774683308.6</v>
      </c>
      <c r="C397">
        <v>1562.599999904633</v>
      </c>
      <c r="D397" t="s">
        <v>1120</v>
      </c>
      <c r="E397" t="s">
        <v>1121</v>
      </c>
      <c r="F397">
        <v>5</v>
      </c>
      <c r="I397">
        <v>1774683305.7</v>
      </c>
      <c r="J397">
        <f>(K397)/1000</f>
        <v>0</v>
      </c>
      <c r="K397">
        <f>IF(BF397, AN397, AH397)</f>
        <v>0</v>
      </c>
      <c r="L397">
        <f>IF(BF397, AI397, AG397)</f>
        <v>0</v>
      </c>
      <c r="M397">
        <f>BH397 - IF(AU397&gt;1, L397*BB397*100.0/(AW397), 0)</f>
        <v>0</v>
      </c>
      <c r="N397">
        <f>((T397-J397/2)*M397-L397)/(T397+J397/2)</f>
        <v>0</v>
      </c>
      <c r="O397">
        <f>N397*(BO397+BP397)/1000.0</f>
        <v>0</v>
      </c>
      <c r="P397">
        <f>(BH397 - IF(AU397&gt;1, L397*BB397*100.0/(AW397), 0))*(BO397+BP397)/1000.0</f>
        <v>0</v>
      </c>
      <c r="Q397">
        <f>2.0/((1/S397-1/R397)+SIGN(S397)*SQRT((1/S397-1/R397)*(1/S397-1/R397) + 4*BC397/((BC397+1)*(BC397+1))*(2*1/S397*1/R397-1/R397*1/R397)))</f>
        <v>0</v>
      </c>
      <c r="R397">
        <f>IF(LEFT(BD397,1)&lt;&gt;"0",IF(LEFT(BD397,1)="1",3.0,BE397),$D$5+$E$5*(BV397*BO397/($K$5*1000))+$F$5*(BV397*BO397/($K$5*1000))*MAX(MIN(BB397,$J$5),$I$5)*MAX(MIN(BB397,$J$5),$I$5)+$G$5*MAX(MIN(BB397,$J$5),$I$5)*(BV397*BO397/($K$5*1000))+$H$5*(BV397*BO397/($K$5*1000))*(BV397*BO397/($K$5*1000)))</f>
        <v>0</v>
      </c>
      <c r="S397">
        <f>J397*(1000-(1000*0.61365*exp(17.502*W397/(240.97+W397))/(BO397+BP397)+BJ397)/2)/(1000*0.61365*exp(17.502*W397/(240.97+W397))/(BO397+BP397)-BJ397)</f>
        <v>0</v>
      </c>
      <c r="T397">
        <f>1/((BC397+1)/(Q397/1.6)+1/(R397/1.37)) + BC397/((BC397+1)/(Q397/1.6) + BC397/(R397/1.37))</f>
        <v>0</v>
      </c>
      <c r="U397">
        <f>(AX397*BA397)</f>
        <v>0</v>
      </c>
      <c r="V397">
        <f>(BQ397+(U397+2*0.95*5.67E-8*(((BQ397+$B$9)+273)^4-(BQ397+273)^4)-44100*J397)/(1.84*29.3*R397+8*0.95*5.67E-8*(BQ397+273)^3))</f>
        <v>0</v>
      </c>
      <c r="W397">
        <f>($C$9*BR397+$D$9*BS397+$E$9*V397)</f>
        <v>0</v>
      </c>
      <c r="X397">
        <f>0.61365*exp(17.502*W397/(240.97+W397))</f>
        <v>0</v>
      </c>
      <c r="Y397">
        <f>(Z397/AA397*100)</f>
        <v>0</v>
      </c>
      <c r="Z397">
        <f>BJ397*(BO397+BP397)/1000</f>
        <v>0</v>
      </c>
      <c r="AA397">
        <f>0.61365*exp(17.502*BQ397/(240.97+BQ397))</f>
        <v>0</v>
      </c>
      <c r="AB397">
        <f>(X397-BJ397*(BO397+BP397)/1000)</f>
        <v>0</v>
      </c>
      <c r="AC397">
        <f>(-J397*44100)</f>
        <v>0</v>
      </c>
      <c r="AD397">
        <f>2*29.3*R397*0.92*(BQ397-W397)</f>
        <v>0</v>
      </c>
      <c r="AE397">
        <f>2*0.95*5.67E-8*(((BQ397+$B$9)+273)^4-(W397+273)^4)</f>
        <v>0</v>
      </c>
      <c r="AF397">
        <f>U397+AE397+AC397+AD397</f>
        <v>0</v>
      </c>
      <c r="AG397">
        <f>BN397*AU397*(BI397-BH397*(1000-AU397*BK397)/(1000-AU397*BJ397))/(100*BB397)</f>
        <v>0</v>
      </c>
      <c r="AH397">
        <f>1000*BN397*AU397*(BJ397-BK397)/(100*BB397*(1000-AU397*BJ397))</f>
        <v>0</v>
      </c>
      <c r="AI397">
        <f>(AJ397 - AK397 - BO397*1E3/(8.314*(BQ397+273.15)) * AM397/BN397 * AL397) * BN397/(100*BB397) * (1000 - BK397)/1000</f>
        <v>0</v>
      </c>
      <c r="AJ397">
        <v>429.2227262198577</v>
      </c>
      <c r="AK397">
        <v>428.8147454545456</v>
      </c>
      <c r="AL397">
        <v>1.819056796905349E-06</v>
      </c>
      <c r="AM397">
        <v>61.35787655002243</v>
      </c>
      <c r="AN397">
        <f>(AP397 - AO397 + BO397*1E3/(8.314*(BQ397+273.15)) * AR397/BN397 * AQ397) * BN397/(100*BB397) * 1000/(1000 - AP397)</f>
        <v>0</v>
      </c>
      <c r="AO397">
        <v>21.53460174576413</v>
      </c>
      <c r="AP397">
        <v>21.50910349650351</v>
      </c>
      <c r="AQ397">
        <v>-4.527075097192957E-07</v>
      </c>
      <c r="AR397">
        <v>91.88205700752289</v>
      </c>
      <c r="AS397">
        <v>0</v>
      </c>
      <c r="AT397">
        <v>0</v>
      </c>
      <c r="AU397">
        <f>IF(AS397*$H$15&gt;=AW397,1.0,(AW397/(AW397-AS397*$H$15)))</f>
        <v>0</v>
      </c>
      <c r="AV397">
        <f>(AU397-1)*100</f>
        <v>0</v>
      </c>
      <c r="AW397">
        <f>MAX(0,($B$15+$C$15*BV397)/(1+$D$15*BV397)*BO397/(BQ397+273)*$E$15)</f>
        <v>0</v>
      </c>
      <c r="AX397">
        <f>$B$13*BW397+$C$13*BX397+$F$13*CI397*(1-CL397)</f>
        <v>0</v>
      </c>
      <c r="AY397">
        <f>AX397*AZ397</f>
        <v>0</v>
      </c>
      <c r="AZ397">
        <f>($B$13*$D$11+$C$13*$D$11+$F$13*((CV397+CN397)/MAX(CV397+CN397+CW397, 0.1)*$I$11+CW397/MAX(CV397+CN397+CW397, 0.1)*$J$11))/($B$13+$C$13+$F$13)</f>
        <v>0</v>
      </c>
      <c r="BA397">
        <f>($B$13*$K$11+$C$13*$K$11+$F$13*((CV397+CN397)/MAX(CV397+CN397+CW397, 0.1)*$P$11+CW397/MAX(CV397+CN397+CW397, 0.1)*$Q$11))/($B$13+$C$13+$F$13)</f>
        <v>0</v>
      </c>
      <c r="BB397">
        <v>6</v>
      </c>
      <c r="BC397">
        <v>0.5</v>
      </c>
      <c r="BD397" t="s">
        <v>358</v>
      </c>
      <c r="BE397">
        <v>2</v>
      </c>
      <c r="BF397" t="b">
        <v>1</v>
      </c>
      <c r="BG397">
        <v>1774683305.7</v>
      </c>
      <c r="BH397">
        <v>419.5875</v>
      </c>
      <c r="BI397">
        <v>419.9893</v>
      </c>
      <c r="BJ397">
        <v>21.50992</v>
      </c>
      <c r="BK397">
        <v>21.53505</v>
      </c>
      <c r="BL397">
        <v>419.9492999999999</v>
      </c>
      <c r="BM397">
        <v>21.21257</v>
      </c>
      <c r="BN397">
        <v>500.0275</v>
      </c>
      <c r="BO397">
        <v>101.0293</v>
      </c>
      <c r="BP397">
        <v>0.10007255</v>
      </c>
      <c r="BQ397">
        <v>26.05243</v>
      </c>
      <c r="BR397">
        <v>26.12767</v>
      </c>
      <c r="BS397">
        <v>999.9</v>
      </c>
      <c r="BT397">
        <v>0</v>
      </c>
      <c r="BU397">
        <v>0</v>
      </c>
      <c r="BV397">
        <v>9988.245999999999</v>
      </c>
      <c r="BW397">
        <v>0</v>
      </c>
      <c r="BX397">
        <v>0.3833920000000001</v>
      </c>
      <c r="BY397">
        <v>-0.4016021</v>
      </c>
      <c r="BZ397">
        <v>428.8113999999999</v>
      </c>
      <c r="CA397">
        <v>429.2327999999999</v>
      </c>
      <c r="CB397">
        <v>-0.025144</v>
      </c>
      <c r="CC397">
        <v>419.9893</v>
      </c>
      <c r="CD397">
        <v>21.53505</v>
      </c>
      <c r="CE397">
        <v>2.173132</v>
      </c>
      <c r="CF397">
        <v>2.175672</v>
      </c>
      <c r="CG397">
        <v>18.76561</v>
      </c>
      <c r="CH397">
        <v>18.78428</v>
      </c>
      <c r="CI397">
        <v>200.0628</v>
      </c>
      <c r="CJ397">
        <v>0</v>
      </c>
      <c r="CK397">
        <v>1</v>
      </c>
      <c r="CL397">
        <v>0</v>
      </c>
      <c r="CM397">
        <v>1.68938</v>
      </c>
      <c r="CN397">
        <v>0</v>
      </c>
      <c r="CO397">
        <v>11.99848</v>
      </c>
      <c r="CP397">
        <v>1023.453</v>
      </c>
      <c r="CQ397">
        <v>36.4685</v>
      </c>
      <c r="CR397">
        <v>39.5809</v>
      </c>
      <c r="CS397">
        <v>38.1684</v>
      </c>
      <c r="CT397">
        <v>38.4373</v>
      </c>
      <c r="CU397">
        <v>37.0558</v>
      </c>
      <c r="CV397">
        <v>0</v>
      </c>
      <c r="CW397">
        <v>200.063</v>
      </c>
      <c r="CX397">
        <v>0</v>
      </c>
      <c r="CY397">
        <v>1774683306.8</v>
      </c>
      <c r="CZ397">
        <v>0</v>
      </c>
      <c r="DA397">
        <v>1774666326.5</v>
      </c>
      <c r="DB397" t="s">
        <v>359</v>
      </c>
      <c r="DC397">
        <v>1774666322</v>
      </c>
      <c r="DD397">
        <v>1774666326.5</v>
      </c>
      <c r="DE397">
        <v>2</v>
      </c>
      <c r="DF397">
        <v>0.343</v>
      </c>
      <c r="DG397">
        <v>-0.026</v>
      </c>
      <c r="DH397">
        <v>-0.36</v>
      </c>
      <c r="DI397">
        <v>0.298</v>
      </c>
      <c r="DJ397">
        <v>420</v>
      </c>
      <c r="DK397">
        <v>22</v>
      </c>
      <c r="DL397">
        <v>0.17</v>
      </c>
      <c r="DM397">
        <v>0.02</v>
      </c>
      <c r="DN397">
        <v>-0.4096909999999999</v>
      </c>
      <c r="DO397">
        <v>0.04609312891986105</v>
      </c>
      <c r="DP397">
        <v>0.0274619094179201</v>
      </c>
      <c r="DQ397">
        <v>1</v>
      </c>
      <c r="DR397">
        <v>-0.0217917756097561</v>
      </c>
      <c r="DS397">
        <v>-0.0189070662020906</v>
      </c>
      <c r="DT397">
        <v>0.002141499915409244</v>
      </c>
      <c r="DU397">
        <v>1</v>
      </c>
      <c r="DV397">
        <v>2</v>
      </c>
      <c r="DW397">
        <v>2</v>
      </c>
      <c r="DX397" t="s">
        <v>360</v>
      </c>
      <c r="DY397">
        <v>3.13052</v>
      </c>
      <c r="DZ397">
        <v>2.80641</v>
      </c>
      <c r="EA397">
        <v>0.0997507</v>
      </c>
      <c r="EB397">
        <v>0.0994747</v>
      </c>
      <c r="EC397">
        <v>0.105875</v>
      </c>
      <c r="ED397">
        <v>0.105657</v>
      </c>
      <c r="EE397">
        <v>21146.6</v>
      </c>
      <c r="EF397">
        <v>27416.5</v>
      </c>
      <c r="EG397">
        <v>26444.5</v>
      </c>
      <c r="EH397">
        <v>32997.8</v>
      </c>
      <c r="EI397">
        <v>34925.1</v>
      </c>
      <c r="EJ397">
        <v>40304.9</v>
      </c>
      <c r="EK397">
        <v>41091.8</v>
      </c>
      <c r="EL397">
        <v>46057.1</v>
      </c>
      <c r="EM397">
        <v>2.0348</v>
      </c>
      <c r="EN397">
        <v>1.9998</v>
      </c>
      <c r="EO397">
        <v>0.0700653</v>
      </c>
      <c r="EP397">
        <v>0</v>
      </c>
      <c r="EQ397">
        <v>24.9639</v>
      </c>
      <c r="ER397">
        <v>999.9</v>
      </c>
      <c r="ES397">
        <v>67.40000000000001</v>
      </c>
      <c r="ET397">
        <v>27.4</v>
      </c>
      <c r="EU397">
        <v>24.446</v>
      </c>
      <c r="EV397">
        <v>60.7608</v>
      </c>
      <c r="EW397">
        <v>31.4984</v>
      </c>
      <c r="EX397">
        <v>1</v>
      </c>
      <c r="EY397">
        <v>0.294296</v>
      </c>
      <c r="EZ397">
        <v>0.251743</v>
      </c>
      <c r="FA397">
        <v>20.2891</v>
      </c>
      <c r="FB397">
        <v>5.19198</v>
      </c>
      <c r="FC397">
        <v>11.9441</v>
      </c>
      <c r="FD397">
        <v>4.95565</v>
      </c>
      <c r="FE397">
        <v>3.285</v>
      </c>
      <c r="FF397">
        <v>9999</v>
      </c>
      <c r="FG397">
        <v>9999</v>
      </c>
      <c r="FH397">
        <v>9999</v>
      </c>
      <c r="FI397">
        <v>999.9</v>
      </c>
      <c r="FJ397">
        <v>1.86127</v>
      </c>
      <c r="FK397">
        <v>1.86264</v>
      </c>
      <c r="FL397">
        <v>1.86005</v>
      </c>
      <c r="FM397">
        <v>1.85837</v>
      </c>
      <c r="FN397">
        <v>1.86217</v>
      </c>
      <c r="FO397">
        <v>1.85892</v>
      </c>
      <c r="FP397">
        <v>1.85791</v>
      </c>
      <c r="FQ397">
        <v>1.86081</v>
      </c>
      <c r="FR397">
        <v>0</v>
      </c>
      <c r="FS397">
        <v>0</v>
      </c>
      <c r="FT397">
        <v>0</v>
      </c>
      <c r="FU397">
        <v>4.5</v>
      </c>
      <c r="FV397" t="s">
        <v>361</v>
      </c>
      <c r="FW397" t="s">
        <v>362</v>
      </c>
      <c r="FX397" t="s">
        <v>363</v>
      </c>
      <c r="FY397" t="s">
        <v>364</v>
      </c>
      <c r="FZ397" t="s">
        <v>364</v>
      </c>
      <c r="GA397" t="s">
        <v>363</v>
      </c>
      <c r="GB397">
        <v>0</v>
      </c>
      <c r="GC397">
        <v>100</v>
      </c>
      <c r="GD397">
        <v>100</v>
      </c>
      <c r="GE397">
        <v>-0.361</v>
      </c>
      <c r="GF397">
        <v>0.2974</v>
      </c>
      <c r="GG397">
        <v>-1.589593225013521</v>
      </c>
      <c r="GH397">
        <v>0.00192992804097616</v>
      </c>
      <c r="GI397">
        <v>3.244687122451424E-06</v>
      </c>
      <c r="GJ397">
        <v>-2.087531120305573E-09</v>
      </c>
      <c r="GK397">
        <v>0.05776174702018427</v>
      </c>
      <c r="GL397">
        <v>0.005089068596103195</v>
      </c>
      <c r="GM397">
        <v>0.0003257216593697226</v>
      </c>
      <c r="GN397">
        <v>-1.562898368296355E-06</v>
      </c>
      <c r="GO397">
        <v>0</v>
      </c>
      <c r="GP397">
        <v>1257</v>
      </c>
      <c r="GQ397">
        <v>1</v>
      </c>
      <c r="GR397">
        <v>31</v>
      </c>
      <c r="GS397">
        <v>283.1</v>
      </c>
      <c r="GT397">
        <v>283</v>
      </c>
      <c r="GU397">
        <v>1.07788</v>
      </c>
      <c r="GV397">
        <v>2.3999</v>
      </c>
      <c r="GW397">
        <v>1.44775</v>
      </c>
      <c r="GX397">
        <v>2.20215</v>
      </c>
      <c r="GY397">
        <v>1.44653</v>
      </c>
      <c r="GZ397">
        <v>2.2644</v>
      </c>
      <c r="HA397">
        <v>33.2216</v>
      </c>
      <c r="HB397">
        <v>14.6224</v>
      </c>
      <c r="HC397">
        <v>18</v>
      </c>
      <c r="HD397">
        <v>532.115</v>
      </c>
      <c r="HE397">
        <v>522.9450000000001</v>
      </c>
      <c r="HF397">
        <v>24.9995</v>
      </c>
      <c r="HG397">
        <v>30.752</v>
      </c>
      <c r="HH397">
        <v>30</v>
      </c>
      <c r="HI397">
        <v>31.1268</v>
      </c>
      <c r="HJ397">
        <v>31.1359</v>
      </c>
      <c r="HK397">
        <v>21.5553</v>
      </c>
      <c r="HL397">
        <v>20.3331</v>
      </c>
      <c r="HM397">
        <v>100</v>
      </c>
      <c r="HN397">
        <v>25</v>
      </c>
      <c r="HO397">
        <v>420</v>
      </c>
      <c r="HP397">
        <v>21.5</v>
      </c>
      <c r="HQ397">
        <v>103.133</v>
      </c>
      <c r="HR397">
        <v>102.014</v>
      </c>
    </row>
    <row r="398" spans="1:226">
      <c r="A398">
        <v>380</v>
      </c>
      <c r="B398">
        <v>1774683312.6</v>
      </c>
      <c r="C398">
        <v>1566.599999904633</v>
      </c>
      <c r="D398" t="s">
        <v>1122</v>
      </c>
      <c r="E398" t="s">
        <v>1123</v>
      </c>
      <c r="F398">
        <v>5</v>
      </c>
      <c r="I398">
        <v>1774683309.7</v>
      </c>
      <c r="J398">
        <f>(K398)/1000</f>
        <v>0</v>
      </c>
      <c r="K398">
        <f>IF(BF398, AN398, AH398)</f>
        <v>0</v>
      </c>
      <c r="L398">
        <f>IF(BF398, AI398, AG398)</f>
        <v>0</v>
      </c>
      <c r="M398">
        <f>BH398 - IF(AU398&gt;1, L398*BB398*100.0/(AW398), 0)</f>
        <v>0</v>
      </c>
      <c r="N398">
        <f>((T398-J398/2)*M398-L398)/(T398+J398/2)</f>
        <v>0</v>
      </c>
      <c r="O398">
        <f>N398*(BO398+BP398)/1000.0</f>
        <v>0</v>
      </c>
      <c r="P398">
        <f>(BH398 - IF(AU398&gt;1, L398*BB398*100.0/(AW398), 0))*(BO398+BP398)/1000.0</f>
        <v>0</v>
      </c>
      <c r="Q398">
        <f>2.0/((1/S398-1/R398)+SIGN(S398)*SQRT((1/S398-1/R398)*(1/S398-1/R398) + 4*BC398/((BC398+1)*(BC398+1))*(2*1/S398*1/R398-1/R398*1/R398)))</f>
        <v>0</v>
      </c>
      <c r="R398">
        <f>IF(LEFT(BD398,1)&lt;&gt;"0",IF(LEFT(BD398,1)="1",3.0,BE398),$D$5+$E$5*(BV398*BO398/($K$5*1000))+$F$5*(BV398*BO398/($K$5*1000))*MAX(MIN(BB398,$J$5),$I$5)*MAX(MIN(BB398,$J$5),$I$5)+$G$5*MAX(MIN(BB398,$J$5),$I$5)*(BV398*BO398/($K$5*1000))+$H$5*(BV398*BO398/($K$5*1000))*(BV398*BO398/($K$5*1000)))</f>
        <v>0</v>
      </c>
      <c r="S398">
        <f>J398*(1000-(1000*0.61365*exp(17.502*W398/(240.97+W398))/(BO398+BP398)+BJ398)/2)/(1000*0.61365*exp(17.502*W398/(240.97+W398))/(BO398+BP398)-BJ398)</f>
        <v>0</v>
      </c>
      <c r="T398">
        <f>1/((BC398+1)/(Q398/1.6)+1/(R398/1.37)) + BC398/((BC398+1)/(Q398/1.6) + BC398/(R398/1.37))</f>
        <v>0</v>
      </c>
      <c r="U398">
        <f>(AX398*BA398)</f>
        <v>0</v>
      </c>
      <c r="V398">
        <f>(BQ398+(U398+2*0.95*5.67E-8*(((BQ398+$B$9)+273)^4-(BQ398+273)^4)-44100*J398)/(1.84*29.3*R398+8*0.95*5.67E-8*(BQ398+273)^3))</f>
        <v>0</v>
      </c>
      <c r="W398">
        <f>($C$9*BR398+$D$9*BS398+$E$9*V398)</f>
        <v>0</v>
      </c>
      <c r="X398">
        <f>0.61365*exp(17.502*W398/(240.97+W398))</f>
        <v>0</v>
      </c>
      <c r="Y398">
        <f>(Z398/AA398*100)</f>
        <v>0</v>
      </c>
      <c r="Z398">
        <f>BJ398*(BO398+BP398)/1000</f>
        <v>0</v>
      </c>
      <c r="AA398">
        <f>0.61365*exp(17.502*BQ398/(240.97+BQ398))</f>
        <v>0</v>
      </c>
      <c r="AB398">
        <f>(X398-BJ398*(BO398+BP398)/1000)</f>
        <v>0</v>
      </c>
      <c r="AC398">
        <f>(-J398*44100)</f>
        <v>0</v>
      </c>
      <c r="AD398">
        <f>2*29.3*R398*0.92*(BQ398-W398)</f>
        <v>0</v>
      </c>
      <c r="AE398">
        <f>2*0.95*5.67E-8*(((BQ398+$B$9)+273)^4-(W398+273)^4)</f>
        <v>0</v>
      </c>
      <c r="AF398">
        <f>U398+AE398+AC398+AD398</f>
        <v>0</v>
      </c>
      <c r="AG398">
        <f>BN398*AU398*(BI398-BH398*(1000-AU398*BK398)/(1000-AU398*BJ398))/(100*BB398)</f>
        <v>0</v>
      </c>
      <c r="AH398">
        <f>1000*BN398*AU398*(BJ398-BK398)/(100*BB398*(1000-AU398*BJ398))</f>
        <v>0</v>
      </c>
      <c r="AI398">
        <f>(AJ398 - AK398 - BO398*1E3/(8.314*(BQ398+273.15)) * AM398/BN398 * AL398) * BN398/(100*BB398) * (1000 - BK398)/1000</f>
        <v>0</v>
      </c>
      <c r="AJ398">
        <v>429.2868761538543</v>
      </c>
      <c r="AK398">
        <v>428.785909090909</v>
      </c>
      <c r="AL398">
        <v>-1.310986878519087E-05</v>
      </c>
      <c r="AM398">
        <v>61.35787655002243</v>
      </c>
      <c r="AN398">
        <f>(AP398 - AO398 + BO398*1E3/(8.314*(BQ398+273.15)) * AR398/BN398 * AQ398) * BN398/(100*BB398) * 1000/(1000 - AP398)</f>
        <v>0</v>
      </c>
      <c r="AO398">
        <v>21.53625128109271</v>
      </c>
      <c r="AP398">
        <v>21.50894055944058</v>
      </c>
      <c r="AQ398">
        <v>9.063921945397989E-07</v>
      </c>
      <c r="AR398">
        <v>91.88205700752289</v>
      </c>
      <c r="AS398">
        <v>0</v>
      </c>
      <c r="AT398">
        <v>0</v>
      </c>
      <c r="AU398">
        <f>IF(AS398*$H$15&gt;=AW398,1.0,(AW398/(AW398-AS398*$H$15)))</f>
        <v>0</v>
      </c>
      <c r="AV398">
        <f>(AU398-1)*100</f>
        <v>0</v>
      </c>
      <c r="AW398">
        <f>MAX(0,($B$15+$C$15*BV398)/(1+$D$15*BV398)*BO398/(BQ398+273)*$E$15)</f>
        <v>0</v>
      </c>
      <c r="AX398">
        <f>$B$13*BW398+$C$13*BX398+$F$13*CI398*(1-CL398)</f>
        <v>0</v>
      </c>
      <c r="AY398">
        <f>AX398*AZ398</f>
        <v>0</v>
      </c>
      <c r="AZ398">
        <f>($B$13*$D$11+$C$13*$D$11+$F$13*((CV398+CN398)/MAX(CV398+CN398+CW398, 0.1)*$I$11+CW398/MAX(CV398+CN398+CW398, 0.1)*$J$11))/($B$13+$C$13+$F$13)</f>
        <v>0</v>
      </c>
      <c r="BA398">
        <f>($B$13*$K$11+$C$13*$K$11+$F$13*((CV398+CN398)/MAX(CV398+CN398+CW398, 0.1)*$P$11+CW398/MAX(CV398+CN398+CW398, 0.1)*$Q$11))/($B$13+$C$13+$F$13)</f>
        <v>0</v>
      </c>
      <c r="BB398">
        <v>6</v>
      </c>
      <c r="BC398">
        <v>0.5</v>
      </c>
      <c r="BD398" t="s">
        <v>358</v>
      </c>
      <c r="BE398">
        <v>2</v>
      </c>
      <c r="BF398" t="b">
        <v>1</v>
      </c>
      <c r="BG398">
        <v>1774683309.7</v>
      </c>
      <c r="BH398">
        <v>419.5833000000001</v>
      </c>
      <c r="BI398">
        <v>420.0366</v>
      </c>
      <c r="BJ398">
        <v>21.50958</v>
      </c>
      <c r="BK398">
        <v>21.53624</v>
      </c>
      <c r="BL398">
        <v>419.9449</v>
      </c>
      <c r="BM398">
        <v>21.21224</v>
      </c>
      <c r="BN398">
        <v>500.006</v>
      </c>
      <c r="BO398">
        <v>101.029</v>
      </c>
      <c r="BP398">
        <v>0.09993841000000001</v>
      </c>
      <c r="BQ398">
        <v>26.04566</v>
      </c>
      <c r="BR398">
        <v>26.11391</v>
      </c>
      <c r="BS398">
        <v>999.9</v>
      </c>
      <c r="BT398">
        <v>0</v>
      </c>
      <c r="BU398">
        <v>0</v>
      </c>
      <c r="BV398">
        <v>10004.812</v>
      </c>
      <c r="BW398">
        <v>0</v>
      </c>
      <c r="BX398">
        <v>0.3833920000000001</v>
      </c>
      <c r="BY398">
        <v>-0.453186</v>
      </c>
      <c r="BZ398">
        <v>428.8069</v>
      </c>
      <c r="CA398">
        <v>429.2816</v>
      </c>
      <c r="CB398">
        <v>-0.02666053</v>
      </c>
      <c r="CC398">
        <v>420.0366</v>
      </c>
      <c r="CD398">
        <v>21.53624</v>
      </c>
      <c r="CE398">
        <v>2.173093</v>
      </c>
      <c r="CF398">
        <v>2.175785</v>
      </c>
      <c r="CG398">
        <v>18.76531</v>
      </c>
      <c r="CH398">
        <v>18.78511</v>
      </c>
      <c r="CI398">
        <v>200.0069</v>
      </c>
      <c r="CJ398">
        <v>0</v>
      </c>
      <c r="CK398">
        <v>1</v>
      </c>
      <c r="CL398">
        <v>0</v>
      </c>
      <c r="CM398">
        <v>1.70583</v>
      </c>
      <c r="CN398">
        <v>0</v>
      </c>
      <c r="CO398">
        <v>12.1606</v>
      </c>
      <c r="CP398">
        <v>1023.168</v>
      </c>
      <c r="CQ398">
        <v>36.406</v>
      </c>
      <c r="CR398">
        <v>39.5434</v>
      </c>
      <c r="CS398">
        <v>38.125</v>
      </c>
      <c r="CT398">
        <v>38.3561</v>
      </c>
      <c r="CU398">
        <v>37.0124</v>
      </c>
      <c r="CV398">
        <v>0</v>
      </c>
      <c r="CW398">
        <v>200.007</v>
      </c>
      <c r="CX398">
        <v>0</v>
      </c>
      <c r="CY398">
        <v>1774683311</v>
      </c>
      <c r="CZ398">
        <v>0</v>
      </c>
      <c r="DA398">
        <v>1774666326.5</v>
      </c>
      <c r="DB398" t="s">
        <v>359</v>
      </c>
      <c r="DC398">
        <v>1774666322</v>
      </c>
      <c r="DD398">
        <v>1774666326.5</v>
      </c>
      <c r="DE398">
        <v>2</v>
      </c>
      <c r="DF398">
        <v>0.343</v>
      </c>
      <c r="DG398">
        <v>-0.026</v>
      </c>
      <c r="DH398">
        <v>-0.36</v>
      </c>
      <c r="DI398">
        <v>0.298</v>
      </c>
      <c r="DJ398">
        <v>420</v>
      </c>
      <c r="DK398">
        <v>22</v>
      </c>
      <c r="DL398">
        <v>0.17</v>
      </c>
      <c r="DM398">
        <v>0.02</v>
      </c>
      <c r="DN398">
        <v>-0.4195407804878049</v>
      </c>
      <c r="DO398">
        <v>-0.04531720557491327</v>
      </c>
      <c r="DP398">
        <v>0.02887669180051722</v>
      </c>
      <c r="DQ398">
        <v>1</v>
      </c>
      <c r="DR398">
        <v>-0.02304532682926829</v>
      </c>
      <c r="DS398">
        <v>-0.02575244947735185</v>
      </c>
      <c r="DT398">
        <v>0.00265652515543808</v>
      </c>
      <c r="DU398">
        <v>1</v>
      </c>
      <c r="DV398">
        <v>2</v>
      </c>
      <c r="DW398">
        <v>2</v>
      </c>
      <c r="DX398" t="s">
        <v>360</v>
      </c>
      <c r="DY398">
        <v>3.13044</v>
      </c>
      <c r="DZ398">
        <v>2.80647</v>
      </c>
      <c r="EA398">
        <v>0.09974239999999999</v>
      </c>
      <c r="EB398">
        <v>0.0994739</v>
      </c>
      <c r="EC398">
        <v>0.105869</v>
      </c>
      <c r="ED398">
        <v>0.105653</v>
      </c>
      <c r="EE398">
        <v>21146.8</v>
      </c>
      <c r="EF398">
        <v>27416.6</v>
      </c>
      <c r="EG398">
        <v>26444.4</v>
      </c>
      <c r="EH398">
        <v>32997.9</v>
      </c>
      <c r="EI398">
        <v>34925.2</v>
      </c>
      <c r="EJ398">
        <v>40305</v>
      </c>
      <c r="EK398">
        <v>41091.7</v>
      </c>
      <c r="EL398">
        <v>46057.1</v>
      </c>
      <c r="EM398">
        <v>2.03488</v>
      </c>
      <c r="EN398">
        <v>1.99962</v>
      </c>
      <c r="EO398">
        <v>0.0706017</v>
      </c>
      <c r="EP398">
        <v>0</v>
      </c>
      <c r="EQ398">
        <v>24.9582</v>
      </c>
      <c r="ER398">
        <v>999.9</v>
      </c>
      <c r="ES398">
        <v>67.40000000000001</v>
      </c>
      <c r="ET398">
        <v>27.5</v>
      </c>
      <c r="EU398">
        <v>24.5877</v>
      </c>
      <c r="EV398">
        <v>61.0808</v>
      </c>
      <c r="EW398">
        <v>31.5224</v>
      </c>
      <c r="EX398">
        <v>1</v>
      </c>
      <c r="EY398">
        <v>0.294162</v>
      </c>
      <c r="EZ398">
        <v>0.250602</v>
      </c>
      <c r="FA398">
        <v>20.2893</v>
      </c>
      <c r="FB398">
        <v>5.19153</v>
      </c>
      <c r="FC398">
        <v>11.9441</v>
      </c>
      <c r="FD398">
        <v>4.95575</v>
      </c>
      <c r="FE398">
        <v>3.285</v>
      </c>
      <c r="FF398">
        <v>9999</v>
      </c>
      <c r="FG398">
        <v>9999</v>
      </c>
      <c r="FH398">
        <v>9999</v>
      </c>
      <c r="FI398">
        <v>999.9</v>
      </c>
      <c r="FJ398">
        <v>1.86127</v>
      </c>
      <c r="FK398">
        <v>1.86264</v>
      </c>
      <c r="FL398">
        <v>1.86005</v>
      </c>
      <c r="FM398">
        <v>1.85837</v>
      </c>
      <c r="FN398">
        <v>1.86217</v>
      </c>
      <c r="FO398">
        <v>1.85892</v>
      </c>
      <c r="FP398">
        <v>1.85791</v>
      </c>
      <c r="FQ398">
        <v>1.86081</v>
      </c>
      <c r="FR398">
        <v>0</v>
      </c>
      <c r="FS398">
        <v>0</v>
      </c>
      <c r="FT398">
        <v>0</v>
      </c>
      <c r="FU398">
        <v>4.5</v>
      </c>
      <c r="FV398" t="s">
        <v>361</v>
      </c>
      <c r="FW398" t="s">
        <v>362</v>
      </c>
      <c r="FX398" t="s">
        <v>363</v>
      </c>
      <c r="FY398" t="s">
        <v>364</v>
      </c>
      <c r="FZ398" t="s">
        <v>364</v>
      </c>
      <c r="GA398" t="s">
        <v>363</v>
      </c>
      <c r="GB398">
        <v>0</v>
      </c>
      <c r="GC398">
        <v>100</v>
      </c>
      <c r="GD398">
        <v>100</v>
      </c>
      <c r="GE398">
        <v>-0.362</v>
      </c>
      <c r="GF398">
        <v>0.2974</v>
      </c>
      <c r="GG398">
        <v>-1.589593225013521</v>
      </c>
      <c r="GH398">
        <v>0.00192992804097616</v>
      </c>
      <c r="GI398">
        <v>3.244687122451424E-06</v>
      </c>
      <c r="GJ398">
        <v>-2.087531120305573E-09</v>
      </c>
      <c r="GK398">
        <v>0.05776174702018427</v>
      </c>
      <c r="GL398">
        <v>0.005089068596103195</v>
      </c>
      <c r="GM398">
        <v>0.0003257216593697226</v>
      </c>
      <c r="GN398">
        <v>-1.562898368296355E-06</v>
      </c>
      <c r="GO398">
        <v>0</v>
      </c>
      <c r="GP398">
        <v>1257</v>
      </c>
      <c r="GQ398">
        <v>1</v>
      </c>
      <c r="GR398">
        <v>31</v>
      </c>
      <c r="GS398">
        <v>283.2</v>
      </c>
      <c r="GT398">
        <v>283.1</v>
      </c>
      <c r="GU398">
        <v>1.07788</v>
      </c>
      <c r="GV398">
        <v>2.40112</v>
      </c>
      <c r="GW398">
        <v>1.44775</v>
      </c>
      <c r="GX398">
        <v>2.20215</v>
      </c>
      <c r="GY398">
        <v>1.44653</v>
      </c>
      <c r="GZ398">
        <v>2.29858</v>
      </c>
      <c r="HA398">
        <v>33.2216</v>
      </c>
      <c r="HB398">
        <v>14.6224</v>
      </c>
      <c r="HC398">
        <v>18</v>
      </c>
      <c r="HD398">
        <v>532.163</v>
      </c>
      <c r="HE398">
        <v>522.826</v>
      </c>
      <c r="HF398">
        <v>24.9996</v>
      </c>
      <c r="HG398">
        <v>30.752</v>
      </c>
      <c r="HH398">
        <v>30.0001</v>
      </c>
      <c r="HI398">
        <v>31.1268</v>
      </c>
      <c r="HJ398">
        <v>31.1359</v>
      </c>
      <c r="HK398">
        <v>21.5518</v>
      </c>
      <c r="HL398">
        <v>20.3331</v>
      </c>
      <c r="HM398">
        <v>100</v>
      </c>
      <c r="HN398">
        <v>25</v>
      </c>
      <c r="HO398">
        <v>420</v>
      </c>
      <c r="HP398">
        <v>21.5</v>
      </c>
      <c r="HQ398">
        <v>103.133</v>
      </c>
      <c r="HR398">
        <v>102.014</v>
      </c>
    </row>
    <row r="399" spans="1:226">
      <c r="A399">
        <v>381</v>
      </c>
      <c r="B399">
        <v>1774683316.6</v>
      </c>
      <c r="C399">
        <v>1570.599999904633</v>
      </c>
      <c r="D399" t="s">
        <v>1124</v>
      </c>
      <c r="E399" t="s">
        <v>1125</v>
      </c>
      <c r="F399">
        <v>5</v>
      </c>
      <c r="I399">
        <v>1774683313.7</v>
      </c>
      <c r="J399">
        <f>(K399)/1000</f>
        <v>0</v>
      </c>
      <c r="K399">
        <f>IF(BF399, AN399, AH399)</f>
        <v>0</v>
      </c>
      <c r="L399">
        <f>IF(BF399, AI399, AG399)</f>
        <v>0</v>
      </c>
      <c r="M399">
        <f>BH399 - IF(AU399&gt;1, L399*BB399*100.0/(AW399), 0)</f>
        <v>0</v>
      </c>
      <c r="N399">
        <f>((T399-J399/2)*M399-L399)/(T399+J399/2)</f>
        <v>0</v>
      </c>
      <c r="O399">
        <f>N399*(BO399+BP399)/1000.0</f>
        <v>0</v>
      </c>
      <c r="P399">
        <f>(BH399 - IF(AU399&gt;1, L399*BB399*100.0/(AW399), 0))*(BO399+BP399)/1000.0</f>
        <v>0</v>
      </c>
      <c r="Q399">
        <f>2.0/((1/S399-1/R399)+SIGN(S399)*SQRT((1/S399-1/R399)*(1/S399-1/R399) + 4*BC399/((BC399+1)*(BC399+1))*(2*1/S399*1/R399-1/R399*1/R399)))</f>
        <v>0</v>
      </c>
      <c r="R399">
        <f>IF(LEFT(BD399,1)&lt;&gt;"0",IF(LEFT(BD399,1)="1",3.0,BE399),$D$5+$E$5*(BV399*BO399/($K$5*1000))+$F$5*(BV399*BO399/($K$5*1000))*MAX(MIN(BB399,$J$5),$I$5)*MAX(MIN(BB399,$J$5),$I$5)+$G$5*MAX(MIN(BB399,$J$5),$I$5)*(BV399*BO399/($K$5*1000))+$H$5*(BV399*BO399/($K$5*1000))*(BV399*BO399/($K$5*1000)))</f>
        <v>0</v>
      </c>
      <c r="S399">
        <f>J399*(1000-(1000*0.61365*exp(17.502*W399/(240.97+W399))/(BO399+BP399)+BJ399)/2)/(1000*0.61365*exp(17.502*W399/(240.97+W399))/(BO399+BP399)-BJ399)</f>
        <v>0</v>
      </c>
      <c r="T399">
        <f>1/((BC399+1)/(Q399/1.6)+1/(R399/1.37)) + BC399/((BC399+1)/(Q399/1.6) + BC399/(R399/1.37))</f>
        <v>0</v>
      </c>
      <c r="U399">
        <f>(AX399*BA399)</f>
        <v>0</v>
      </c>
      <c r="V399">
        <f>(BQ399+(U399+2*0.95*5.67E-8*(((BQ399+$B$9)+273)^4-(BQ399+273)^4)-44100*J399)/(1.84*29.3*R399+8*0.95*5.67E-8*(BQ399+273)^3))</f>
        <v>0</v>
      </c>
      <c r="W399">
        <f>($C$9*BR399+$D$9*BS399+$E$9*V399)</f>
        <v>0</v>
      </c>
      <c r="X399">
        <f>0.61365*exp(17.502*W399/(240.97+W399))</f>
        <v>0</v>
      </c>
      <c r="Y399">
        <f>(Z399/AA399*100)</f>
        <v>0</v>
      </c>
      <c r="Z399">
        <f>BJ399*(BO399+BP399)/1000</f>
        <v>0</v>
      </c>
      <c r="AA399">
        <f>0.61365*exp(17.502*BQ399/(240.97+BQ399))</f>
        <v>0</v>
      </c>
      <c r="AB399">
        <f>(X399-BJ399*(BO399+BP399)/1000)</f>
        <v>0</v>
      </c>
      <c r="AC399">
        <f>(-J399*44100)</f>
        <v>0</v>
      </c>
      <c r="AD399">
        <f>2*29.3*R399*0.92*(BQ399-W399)</f>
        <v>0</v>
      </c>
      <c r="AE399">
        <f>2*0.95*5.67E-8*(((BQ399+$B$9)+273)^4-(W399+273)^4)</f>
        <v>0</v>
      </c>
      <c r="AF399">
        <f>U399+AE399+AC399+AD399</f>
        <v>0</v>
      </c>
      <c r="AG399">
        <f>BN399*AU399*(BI399-BH399*(1000-AU399*BK399)/(1000-AU399*BJ399))/(100*BB399)</f>
        <v>0</v>
      </c>
      <c r="AH399">
        <f>1000*BN399*AU399*(BJ399-BK399)/(100*BB399*(1000-AU399*BJ399))</f>
        <v>0</v>
      </c>
      <c r="AI399">
        <f>(AJ399 - AK399 - BO399*1E3/(8.314*(BQ399+273.15)) * AM399/BN399 * AL399) * BN399/(100*BB399) * (1000 - BK399)/1000</f>
        <v>0</v>
      </c>
      <c r="AJ399">
        <v>429.2667258901398</v>
      </c>
      <c r="AK399">
        <v>428.8349454545452</v>
      </c>
      <c r="AL399">
        <v>1.214082808208465E-05</v>
      </c>
      <c r="AM399">
        <v>61.35787655002243</v>
      </c>
      <c r="AN399">
        <f>(AP399 - AO399 + BO399*1E3/(8.314*(BQ399+273.15)) * AR399/BN399 * AQ399) * BN399/(100*BB399) * 1000/(1000 - AP399)</f>
        <v>0</v>
      </c>
      <c r="AO399">
        <v>21.53574224304569</v>
      </c>
      <c r="AP399">
        <v>21.50716783216784</v>
      </c>
      <c r="AQ399">
        <v>-2.272938764449846E-06</v>
      </c>
      <c r="AR399">
        <v>91.88205700752289</v>
      </c>
      <c r="AS399">
        <v>0</v>
      </c>
      <c r="AT399">
        <v>0</v>
      </c>
      <c r="AU399">
        <f>IF(AS399*$H$15&gt;=AW399,1.0,(AW399/(AW399-AS399*$H$15)))</f>
        <v>0</v>
      </c>
      <c r="AV399">
        <f>(AU399-1)*100</f>
        <v>0</v>
      </c>
      <c r="AW399">
        <f>MAX(0,($B$15+$C$15*BV399)/(1+$D$15*BV399)*BO399/(BQ399+273)*$E$15)</f>
        <v>0</v>
      </c>
      <c r="AX399">
        <f>$B$13*BW399+$C$13*BX399+$F$13*CI399*(1-CL399)</f>
        <v>0</v>
      </c>
      <c r="AY399">
        <f>AX399*AZ399</f>
        <v>0</v>
      </c>
      <c r="AZ399">
        <f>($B$13*$D$11+$C$13*$D$11+$F$13*((CV399+CN399)/MAX(CV399+CN399+CW399, 0.1)*$I$11+CW399/MAX(CV399+CN399+CW399, 0.1)*$J$11))/($B$13+$C$13+$F$13)</f>
        <v>0</v>
      </c>
      <c r="BA399">
        <f>($B$13*$K$11+$C$13*$K$11+$F$13*((CV399+CN399)/MAX(CV399+CN399+CW399, 0.1)*$P$11+CW399/MAX(CV399+CN399+CW399, 0.1)*$Q$11))/($B$13+$C$13+$F$13)</f>
        <v>0</v>
      </c>
      <c r="BB399">
        <v>6</v>
      </c>
      <c r="BC399">
        <v>0.5</v>
      </c>
      <c r="BD399" t="s">
        <v>358</v>
      </c>
      <c r="BE399">
        <v>2</v>
      </c>
      <c r="BF399" t="b">
        <v>1</v>
      </c>
      <c r="BG399">
        <v>1774683313.7</v>
      </c>
      <c r="BH399">
        <v>419.5901</v>
      </c>
      <c r="BI399">
        <v>420.0137</v>
      </c>
      <c r="BJ399">
        <v>21.50754</v>
      </c>
      <c r="BK399">
        <v>21.53511</v>
      </c>
      <c r="BL399">
        <v>419.9516</v>
      </c>
      <c r="BM399">
        <v>21.21022</v>
      </c>
      <c r="BN399">
        <v>500.0132</v>
      </c>
      <c r="BO399">
        <v>101.0282</v>
      </c>
      <c r="BP399">
        <v>0.1000514</v>
      </c>
      <c r="BQ399">
        <v>26.03787</v>
      </c>
      <c r="BR399">
        <v>26.11076</v>
      </c>
      <c r="BS399">
        <v>999.9</v>
      </c>
      <c r="BT399">
        <v>0</v>
      </c>
      <c r="BU399">
        <v>0</v>
      </c>
      <c r="BV399">
        <v>9995.188</v>
      </c>
      <c r="BW399">
        <v>0</v>
      </c>
      <c r="BX399">
        <v>0.3833920000000001</v>
      </c>
      <c r="BY399">
        <v>-0.4237243000000001</v>
      </c>
      <c r="BZ399">
        <v>428.8129</v>
      </c>
      <c r="CA399">
        <v>429.2578999999999</v>
      </c>
      <c r="CB399">
        <v>-0.02759723</v>
      </c>
      <c r="CC399">
        <v>420.0137</v>
      </c>
      <c r="CD399">
        <v>21.53511</v>
      </c>
      <c r="CE399">
        <v>2.172868</v>
      </c>
      <c r="CF399">
        <v>2.175657</v>
      </c>
      <c r="CG399">
        <v>18.76367</v>
      </c>
      <c r="CH399">
        <v>18.78416</v>
      </c>
      <c r="CI399">
        <v>199.9966</v>
      </c>
      <c r="CJ399">
        <v>0</v>
      </c>
      <c r="CK399">
        <v>1</v>
      </c>
      <c r="CL399">
        <v>0</v>
      </c>
      <c r="CM399">
        <v>1.75732</v>
      </c>
      <c r="CN399">
        <v>0</v>
      </c>
      <c r="CO399">
        <v>12.011</v>
      </c>
      <c r="CP399">
        <v>1023.115</v>
      </c>
      <c r="CQ399">
        <v>36.3687</v>
      </c>
      <c r="CR399">
        <v>39.4685</v>
      </c>
      <c r="CS399">
        <v>38.0809</v>
      </c>
      <c r="CT399">
        <v>38.281</v>
      </c>
      <c r="CU399">
        <v>36.9685</v>
      </c>
      <c r="CV399">
        <v>0</v>
      </c>
      <c r="CW399">
        <v>199.997</v>
      </c>
      <c r="CX399">
        <v>0</v>
      </c>
      <c r="CY399">
        <v>1774683315.2</v>
      </c>
      <c r="CZ399">
        <v>0</v>
      </c>
      <c r="DA399">
        <v>1774666326.5</v>
      </c>
      <c r="DB399" t="s">
        <v>359</v>
      </c>
      <c r="DC399">
        <v>1774666322</v>
      </c>
      <c r="DD399">
        <v>1774666326.5</v>
      </c>
      <c r="DE399">
        <v>2</v>
      </c>
      <c r="DF399">
        <v>0.343</v>
      </c>
      <c r="DG399">
        <v>-0.026</v>
      </c>
      <c r="DH399">
        <v>-0.36</v>
      </c>
      <c r="DI399">
        <v>0.298</v>
      </c>
      <c r="DJ399">
        <v>420</v>
      </c>
      <c r="DK399">
        <v>22</v>
      </c>
      <c r="DL399">
        <v>0.17</v>
      </c>
      <c r="DM399">
        <v>0.02</v>
      </c>
      <c r="DN399">
        <v>-0.4165828048780488</v>
      </c>
      <c r="DO399">
        <v>-0.1443074425087111</v>
      </c>
      <c r="DP399">
        <v>0.03437146688909667</v>
      </c>
      <c r="DQ399">
        <v>0</v>
      </c>
      <c r="DR399">
        <v>-0.02457850975609756</v>
      </c>
      <c r="DS399">
        <v>-0.02728458606271779</v>
      </c>
      <c r="DT399">
        <v>0.002765111424280278</v>
      </c>
      <c r="DU399">
        <v>1</v>
      </c>
      <c r="DV399">
        <v>1</v>
      </c>
      <c r="DW399">
        <v>2</v>
      </c>
      <c r="DX399" t="s">
        <v>367</v>
      </c>
      <c r="DY399">
        <v>3.13053</v>
      </c>
      <c r="DZ399">
        <v>2.80643</v>
      </c>
      <c r="EA399">
        <v>0.0997469</v>
      </c>
      <c r="EB399">
        <v>0.09945130000000001</v>
      </c>
      <c r="EC399">
        <v>0.105869</v>
      </c>
      <c r="ED399">
        <v>0.105652</v>
      </c>
      <c r="EE399">
        <v>21146.7</v>
      </c>
      <c r="EF399">
        <v>27417.4</v>
      </c>
      <c r="EG399">
        <v>26444.5</v>
      </c>
      <c r="EH399">
        <v>32997.9</v>
      </c>
      <c r="EI399">
        <v>34925.3</v>
      </c>
      <c r="EJ399">
        <v>40305.2</v>
      </c>
      <c r="EK399">
        <v>41091.8</v>
      </c>
      <c r="EL399">
        <v>46057.3</v>
      </c>
      <c r="EM399">
        <v>2.0349</v>
      </c>
      <c r="EN399">
        <v>1.99975</v>
      </c>
      <c r="EO399">
        <v>0.0703037</v>
      </c>
      <c r="EP399">
        <v>0</v>
      </c>
      <c r="EQ399">
        <v>24.9519</v>
      </c>
      <c r="ER399">
        <v>999.9</v>
      </c>
      <c r="ES399">
        <v>67.40000000000001</v>
      </c>
      <c r="ET399">
        <v>27.4</v>
      </c>
      <c r="EU399">
        <v>24.4468</v>
      </c>
      <c r="EV399">
        <v>60.6808</v>
      </c>
      <c r="EW399">
        <v>31.5946</v>
      </c>
      <c r="EX399">
        <v>1</v>
      </c>
      <c r="EY399">
        <v>0.294192</v>
      </c>
      <c r="EZ399">
        <v>0.249281</v>
      </c>
      <c r="FA399">
        <v>20.2892</v>
      </c>
      <c r="FB399">
        <v>5.19153</v>
      </c>
      <c r="FC399">
        <v>11.9441</v>
      </c>
      <c r="FD399">
        <v>4.95565</v>
      </c>
      <c r="FE399">
        <v>3.285</v>
      </c>
      <c r="FF399">
        <v>9999</v>
      </c>
      <c r="FG399">
        <v>9999</v>
      </c>
      <c r="FH399">
        <v>9999</v>
      </c>
      <c r="FI399">
        <v>999.9</v>
      </c>
      <c r="FJ399">
        <v>1.86127</v>
      </c>
      <c r="FK399">
        <v>1.86264</v>
      </c>
      <c r="FL399">
        <v>1.86005</v>
      </c>
      <c r="FM399">
        <v>1.85837</v>
      </c>
      <c r="FN399">
        <v>1.86216</v>
      </c>
      <c r="FO399">
        <v>1.85895</v>
      </c>
      <c r="FP399">
        <v>1.85791</v>
      </c>
      <c r="FQ399">
        <v>1.86081</v>
      </c>
      <c r="FR399">
        <v>0</v>
      </c>
      <c r="FS399">
        <v>0</v>
      </c>
      <c r="FT399">
        <v>0</v>
      </c>
      <c r="FU399">
        <v>4.5</v>
      </c>
      <c r="FV399" t="s">
        <v>361</v>
      </c>
      <c r="FW399" t="s">
        <v>362</v>
      </c>
      <c r="FX399" t="s">
        <v>363</v>
      </c>
      <c r="FY399" t="s">
        <v>364</v>
      </c>
      <c r="FZ399" t="s">
        <v>364</v>
      </c>
      <c r="GA399" t="s">
        <v>363</v>
      </c>
      <c r="GB399">
        <v>0</v>
      </c>
      <c r="GC399">
        <v>100</v>
      </c>
      <c r="GD399">
        <v>100</v>
      </c>
      <c r="GE399">
        <v>-0.361</v>
      </c>
      <c r="GF399">
        <v>0.2973</v>
      </c>
      <c r="GG399">
        <v>-1.589593225013521</v>
      </c>
      <c r="GH399">
        <v>0.00192992804097616</v>
      </c>
      <c r="GI399">
        <v>3.244687122451424E-06</v>
      </c>
      <c r="GJ399">
        <v>-2.087531120305573E-09</v>
      </c>
      <c r="GK399">
        <v>0.05776174702018427</v>
      </c>
      <c r="GL399">
        <v>0.005089068596103195</v>
      </c>
      <c r="GM399">
        <v>0.0003257216593697226</v>
      </c>
      <c r="GN399">
        <v>-1.562898368296355E-06</v>
      </c>
      <c r="GO399">
        <v>0</v>
      </c>
      <c r="GP399">
        <v>1257</v>
      </c>
      <c r="GQ399">
        <v>1</v>
      </c>
      <c r="GR399">
        <v>31</v>
      </c>
      <c r="GS399">
        <v>283.2</v>
      </c>
      <c r="GT399">
        <v>283.2</v>
      </c>
      <c r="GU399">
        <v>1.07788</v>
      </c>
      <c r="GV399">
        <v>2.39624</v>
      </c>
      <c r="GW399">
        <v>1.44775</v>
      </c>
      <c r="GX399">
        <v>2.20215</v>
      </c>
      <c r="GY399">
        <v>1.44653</v>
      </c>
      <c r="GZ399">
        <v>2.33032</v>
      </c>
      <c r="HA399">
        <v>33.2216</v>
      </c>
      <c r="HB399">
        <v>14.6311</v>
      </c>
      <c r="HC399">
        <v>18</v>
      </c>
      <c r="HD399">
        <v>532.178</v>
      </c>
      <c r="HE399">
        <v>522.9109999999999</v>
      </c>
      <c r="HF399">
        <v>24.9996</v>
      </c>
      <c r="HG399">
        <v>30.752</v>
      </c>
      <c r="HH399">
        <v>30.0001</v>
      </c>
      <c r="HI399">
        <v>31.1268</v>
      </c>
      <c r="HJ399">
        <v>31.1359</v>
      </c>
      <c r="HK399">
        <v>21.5553</v>
      </c>
      <c r="HL399">
        <v>20.3331</v>
      </c>
      <c r="HM399">
        <v>100</v>
      </c>
      <c r="HN399">
        <v>25</v>
      </c>
      <c r="HO399">
        <v>420</v>
      </c>
      <c r="HP399">
        <v>21.5</v>
      </c>
      <c r="HQ399">
        <v>103.133</v>
      </c>
      <c r="HR399">
        <v>102.015</v>
      </c>
    </row>
    <row r="400" spans="1:226">
      <c r="A400">
        <v>382</v>
      </c>
      <c r="B400">
        <v>1774683320.6</v>
      </c>
      <c r="C400">
        <v>1574.599999904633</v>
      </c>
      <c r="D400" t="s">
        <v>1126</v>
      </c>
      <c r="E400" t="s">
        <v>1127</v>
      </c>
      <c r="F400">
        <v>5</v>
      </c>
      <c r="I400">
        <v>1774683317.7</v>
      </c>
      <c r="J400">
        <f>(K400)/1000</f>
        <v>0</v>
      </c>
      <c r="K400">
        <f>IF(BF400, AN400, AH400)</f>
        <v>0</v>
      </c>
      <c r="L400">
        <f>IF(BF400, AI400, AG400)</f>
        <v>0</v>
      </c>
      <c r="M400">
        <f>BH400 - IF(AU400&gt;1, L400*BB400*100.0/(AW400), 0)</f>
        <v>0</v>
      </c>
      <c r="N400">
        <f>((T400-J400/2)*M400-L400)/(T400+J400/2)</f>
        <v>0</v>
      </c>
      <c r="O400">
        <f>N400*(BO400+BP400)/1000.0</f>
        <v>0</v>
      </c>
      <c r="P400">
        <f>(BH400 - IF(AU400&gt;1, L400*BB400*100.0/(AW400), 0))*(BO400+BP400)/1000.0</f>
        <v>0</v>
      </c>
      <c r="Q400">
        <f>2.0/((1/S400-1/R400)+SIGN(S400)*SQRT((1/S400-1/R400)*(1/S400-1/R400) + 4*BC400/((BC400+1)*(BC400+1))*(2*1/S400*1/R400-1/R400*1/R400)))</f>
        <v>0</v>
      </c>
      <c r="R400">
        <f>IF(LEFT(BD400,1)&lt;&gt;"0",IF(LEFT(BD400,1)="1",3.0,BE400),$D$5+$E$5*(BV400*BO400/($K$5*1000))+$F$5*(BV400*BO400/($K$5*1000))*MAX(MIN(BB400,$J$5),$I$5)*MAX(MIN(BB400,$J$5),$I$5)+$G$5*MAX(MIN(BB400,$J$5),$I$5)*(BV400*BO400/($K$5*1000))+$H$5*(BV400*BO400/($K$5*1000))*(BV400*BO400/($K$5*1000)))</f>
        <v>0</v>
      </c>
      <c r="S400">
        <f>J400*(1000-(1000*0.61365*exp(17.502*W400/(240.97+W400))/(BO400+BP400)+BJ400)/2)/(1000*0.61365*exp(17.502*W400/(240.97+W400))/(BO400+BP400)-BJ400)</f>
        <v>0</v>
      </c>
      <c r="T400">
        <f>1/((BC400+1)/(Q400/1.6)+1/(R400/1.37)) + BC400/((BC400+1)/(Q400/1.6) + BC400/(R400/1.37))</f>
        <v>0</v>
      </c>
      <c r="U400">
        <f>(AX400*BA400)</f>
        <v>0</v>
      </c>
      <c r="V400">
        <f>(BQ400+(U400+2*0.95*5.67E-8*(((BQ400+$B$9)+273)^4-(BQ400+273)^4)-44100*J400)/(1.84*29.3*R400+8*0.95*5.67E-8*(BQ400+273)^3))</f>
        <v>0</v>
      </c>
      <c r="W400">
        <f>($C$9*BR400+$D$9*BS400+$E$9*V400)</f>
        <v>0</v>
      </c>
      <c r="X400">
        <f>0.61365*exp(17.502*W400/(240.97+W400))</f>
        <v>0</v>
      </c>
      <c r="Y400">
        <f>(Z400/AA400*100)</f>
        <v>0</v>
      </c>
      <c r="Z400">
        <f>BJ400*(BO400+BP400)/1000</f>
        <v>0</v>
      </c>
      <c r="AA400">
        <f>0.61365*exp(17.502*BQ400/(240.97+BQ400))</f>
        <v>0</v>
      </c>
      <c r="AB400">
        <f>(X400-BJ400*(BO400+BP400)/1000)</f>
        <v>0</v>
      </c>
      <c r="AC400">
        <f>(-J400*44100)</f>
        <v>0</v>
      </c>
      <c r="AD400">
        <f>2*29.3*R400*0.92*(BQ400-W400)</f>
        <v>0</v>
      </c>
      <c r="AE400">
        <f>2*0.95*5.67E-8*(((BQ400+$B$9)+273)^4-(W400+273)^4)</f>
        <v>0</v>
      </c>
      <c r="AF400">
        <f>U400+AE400+AC400+AD400</f>
        <v>0</v>
      </c>
      <c r="AG400">
        <f>BN400*AU400*(BI400-BH400*(1000-AU400*BK400)/(1000-AU400*BJ400))/(100*BB400)</f>
        <v>0</v>
      </c>
      <c r="AH400">
        <f>1000*BN400*AU400*(BJ400-BK400)/(100*BB400*(1000-AU400*BJ400))</f>
        <v>0</v>
      </c>
      <c r="AI400">
        <f>(AJ400 - AK400 - BO400*1E3/(8.314*(BQ400+273.15)) * AM400/BN400 * AL400) * BN400/(100*BB400) * (1000 - BK400)/1000</f>
        <v>0</v>
      </c>
      <c r="AJ400">
        <v>429.1792750609279</v>
      </c>
      <c r="AK400">
        <v>428.8024969696968</v>
      </c>
      <c r="AL400">
        <v>-6.631276606820428E-06</v>
      </c>
      <c r="AM400">
        <v>61.35787655002243</v>
      </c>
      <c r="AN400">
        <f>(AP400 - AO400 + BO400*1E3/(8.314*(BQ400+273.15)) * AR400/BN400 * AQ400) * BN400/(100*BB400) * 1000/(1000 - AP400)</f>
        <v>0</v>
      </c>
      <c r="AO400">
        <v>21.53515226610408</v>
      </c>
      <c r="AP400">
        <v>21.50972167832169</v>
      </c>
      <c r="AQ400">
        <v>1.715928167968778E-06</v>
      </c>
      <c r="AR400">
        <v>91.88205700752289</v>
      </c>
      <c r="AS400">
        <v>0</v>
      </c>
      <c r="AT400">
        <v>0</v>
      </c>
      <c r="AU400">
        <f>IF(AS400*$H$15&gt;=AW400,1.0,(AW400/(AW400-AS400*$H$15)))</f>
        <v>0</v>
      </c>
      <c r="AV400">
        <f>(AU400-1)*100</f>
        <v>0</v>
      </c>
      <c r="AW400">
        <f>MAX(0,($B$15+$C$15*BV400)/(1+$D$15*BV400)*BO400/(BQ400+273)*$E$15)</f>
        <v>0</v>
      </c>
      <c r="AX400">
        <f>$B$13*BW400+$C$13*BX400+$F$13*CI400*(1-CL400)</f>
        <v>0</v>
      </c>
      <c r="AY400">
        <f>AX400*AZ400</f>
        <v>0</v>
      </c>
      <c r="AZ400">
        <f>($B$13*$D$11+$C$13*$D$11+$F$13*((CV400+CN400)/MAX(CV400+CN400+CW400, 0.1)*$I$11+CW400/MAX(CV400+CN400+CW400, 0.1)*$J$11))/($B$13+$C$13+$F$13)</f>
        <v>0</v>
      </c>
      <c r="BA400">
        <f>($B$13*$K$11+$C$13*$K$11+$F$13*((CV400+CN400)/MAX(CV400+CN400+CW400, 0.1)*$P$11+CW400/MAX(CV400+CN400+CW400, 0.1)*$Q$11))/($B$13+$C$13+$F$13)</f>
        <v>0</v>
      </c>
      <c r="BB400">
        <v>6</v>
      </c>
      <c r="BC400">
        <v>0.5</v>
      </c>
      <c r="BD400" t="s">
        <v>358</v>
      </c>
      <c r="BE400">
        <v>2</v>
      </c>
      <c r="BF400" t="b">
        <v>1</v>
      </c>
      <c r="BG400">
        <v>1774683317.7</v>
      </c>
      <c r="BH400">
        <v>419.596</v>
      </c>
      <c r="BI400">
        <v>419.9546</v>
      </c>
      <c r="BJ400">
        <v>21.50868</v>
      </c>
      <c r="BK400">
        <v>21.53548</v>
      </c>
      <c r="BL400">
        <v>419.9576</v>
      </c>
      <c r="BM400">
        <v>21.21135</v>
      </c>
      <c r="BN400">
        <v>499.9863</v>
      </c>
      <c r="BO400">
        <v>101.0282</v>
      </c>
      <c r="BP400">
        <v>0.09993677000000001</v>
      </c>
      <c r="BQ400">
        <v>26.03377</v>
      </c>
      <c r="BR400">
        <v>26.10167</v>
      </c>
      <c r="BS400">
        <v>999.9</v>
      </c>
      <c r="BT400">
        <v>0</v>
      </c>
      <c r="BU400">
        <v>0</v>
      </c>
      <c r="BV400">
        <v>10003.323</v>
      </c>
      <c r="BW400">
        <v>0</v>
      </c>
      <c r="BX400">
        <v>0.3833920000000001</v>
      </c>
      <c r="BY400">
        <v>-0.3586028</v>
      </c>
      <c r="BZ400">
        <v>428.8194999999999</v>
      </c>
      <c r="CA400">
        <v>429.1978</v>
      </c>
      <c r="CB400">
        <v>-0.02681446</v>
      </c>
      <c r="CC400">
        <v>419.9546</v>
      </c>
      <c r="CD400">
        <v>21.53548</v>
      </c>
      <c r="CE400">
        <v>2.172982999999999</v>
      </c>
      <c r="CF400">
        <v>2.175692000000001</v>
      </c>
      <c r="CG400">
        <v>18.76452</v>
      </c>
      <c r="CH400">
        <v>18.78443</v>
      </c>
      <c r="CI400">
        <v>199.9993</v>
      </c>
      <c r="CJ400">
        <v>0</v>
      </c>
      <c r="CK400">
        <v>1</v>
      </c>
      <c r="CL400">
        <v>0</v>
      </c>
      <c r="CM400">
        <v>1.72426</v>
      </c>
      <c r="CN400">
        <v>0</v>
      </c>
      <c r="CO400">
        <v>12.2865</v>
      </c>
      <c r="CP400">
        <v>1023.129</v>
      </c>
      <c r="CQ400">
        <v>36.3184</v>
      </c>
      <c r="CR400">
        <v>39.4184</v>
      </c>
      <c r="CS400">
        <v>38.0434</v>
      </c>
      <c r="CT400">
        <v>38.2311</v>
      </c>
      <c r="CU400">
        <v>36.906</v>
      </c>
      <c r="CV400">
        <v>0</v>
      </c>
      <c r="CW400">
        <v>200</v>
      </c>
      <c r="CX400">
        <v>0</v>
      </c>
      <c r="CY400">
        <v>1774683318.8</v>
      </c>
      <c r="CZ400">
        <v>0</v>
      </c>
      <c r="DA400">
        <v>1774666326.5</v>
      </c>
      <c r="DB400" t="s">
        <v>359</v>
      </c>
      <c r="DC400">
        <v>1774666322</v>
      </c>
      <c r="DD400">
        <v>1774666326.5</v>
      </c>
      <c r="DE400">
        <v>2</v>
      </c>
      <c r="DF400">
        <v>0.343</v>
      </c>
      <c r="DG400">
        <v>-0.026</v>
      </c>
      <c r="DH400">
        <v>-0.36</v>
      </c>
      <c r="DI400">
        <v>0.298</v>
      </c>
      <c r="DJ400">
        <v>420</v>
      </c>
      <c r="DK400">
        <v>22</v>
      </c>
      <c r="DL400">
        <v>0.17</v>
      </c>
      <c r="DM400">
        <v>0.02</v>
      </c>
      <c r="DN400">
        <v>-0.4081495121951219</v>
      </c>
      <c r="DO400">
        <v>0.1269850243902437</v>
      </c>
      <c r="DP400">
        <v>0.0430357032480559</v>
      </c>
      <c r="DQ400">
        <v>0</v>
      </c>
      <c r="DR400">
        <v>-0.02579325609756098</v>
      </c>
      <c r="DS400">
        <v>-0.01509677142857142</v>
      </c>
      <c r="DT400">
        <v>0.001859295624173998</v>
      </c>
      <c r="DU400">
        <v>1</v>
      </c>
      <c r="DV400">
        <v>1</v>
      </c>
      <c r="DW400">
        <v>2</v>
      </c>
      <c r="DX400" t="s">
        <v>367</v>
      </c>
      <c r="DY400">
        <v>3.13031</v>
      </c>
      <c r="DZ400">
        <v>2.80641</v>
      </c>
      <c r="EA400">
        <v>0.099746</v>
      </c>
      <c r="EB400">
        <v>0.0994655</v>
      </c>
      <c r="EC400">
        <v>0.105875</v>
      </c>
      <c r="ED400">
        <v>0.105654</v>
      </c>
      <c r="EE400">
        <v>21146.9</v>
      </c>
      <c r="EF400">
        <v>27417.2</v>
      </c>
      <c r="EG400">
        <v>26444.7</v>
      </c>
      <c r="EH400">
        <v>32998.2</v>
      </c>
      <c r="EI400">
        <v>34925.4</v>
      </c>
      <c r="EJ400">
        <v>40305.3</v>
      </c>
      <c r="EK400">
        <v>41092.2</v>
      </c>
      <c r="EL400">
        <v>46057.4</v>
      </c>
      <c r="EM400">
        <v>2.03457</v>
      </c>
      <c r="EN400">
        <v>1.99995</v>
      </c>
      <c r="EO400">
        <v>0.070177</v>
      </c>
      <c r="EP400">
        <v>0</v>
      </c>
      <c r="EQ400">
        <v>24.9458</v>
      </c>
      <c r="ER400">
        <v>999.9</v>
      </c>
      <c r="ES400">
        <v>67.40000000000001</v>
      </c>
      <c r="ET400">
        <v>27.4</v>
      </c>
      <c r="EU400">
        <v>24.4445</v>
      </c>
      <c r="EV400">
        <v>60.7608</v>
      </c>
      <c r="EW400">
        <v>31.7348</v>
      </c>
      <c r="EX400">
        <v>1</v>
      </c>
      <c r="EY400">
        <v>0.294118</v>
      </c>
      <c r="EZ400">
        <v>0.248464</v>
      </c>
      <c r="FA400">
        <v>20.2893</v>
      </c>
      <c r="FB400">
        <v>5.19183</v>
      </c>
      <c r="FC400">
        <v>11.9441</v>
      </c>
      <c r="FD400">
        <v>4.9558</v>
      </c>
      <c r="FE400">
        <v>3.285</v>
      </c>
      <c r="FF400">
        <v>9999</v>
      </c>
      <c r="FG400">
        <v>9999</v>
      </c>
      <c r="FH400">
        <v>9999</v>
      </c>
      <c r="FI400">
        <v>999.9</v>
      </c>
      <c r="FJ400">
        <v>1.86127</v>
      </c>
      <c r="FK400">
        <v>1.86264</v>
      </c>
      <c r="FL400">
        <v>1.86005</v>
      </c>
      <c r="FM400">
        <v>1.85837</v>
      </c>
      <c r="FN400">
        <v>1.86216</v>
      </c>
      <c r="FO400">
        <v>1.85893</v>
      </c>
      <c r="FP400">
        <v>1.85791</v>
      </c>
      <c r="FQ400">
        <v>1.86081</v>
      </c>
      <c r="FR400">
        <v>0</v>
      </c>
      <c r="FS400">
        <v>0</v>
      </c>
      <c r="FT400">
        <v>0</v>
      </c>
      <c r="FU400">
        <v>4.5</v>
      </c>
      <c r="FV400" t="s">
        <v>361</v>
      </c>
      <c r="FW400" t="s">
        <v>362</v>
      </c>
      <c r="FX400" t="s">
        <v>363</v>
      </c>
      <c r="FY400" t="s">
        <v>364</v>
      </c>
      <c r="FZ400" t="s">
        <v>364</v>
      </c>
      <c r="GA400" t="s">
        <v>363</v>
      </c>
      <c r="GB400">
        <v>0</v>
      </c>
      <c r="GC400">
        <v>100</v>
      </c>
      <c r="GD400">
        <v>100</v>
      </c>
      <c r="GE400">
        <v>-0.361</v>
      </c>
      <c r="GF400">
        <v>0.2974</v>
      </c>
      <c r="GG400">
        <v>-1.589593225013521</v>
      </c>
      <c r="GH400">
        <v>0.00192992804097616</v>
      </c>
      <c r="GI400">
        <v>3.244687122451424E-06</v>
      </c>
      <c r="GJ400">
        <v>-2.087531120305573E-09</v>
      </c>
      <c r="GK400">
        <v>0.05776174702018427</v>
      </c>
      <c r="GL400">
        <v>0.005089068596103195</v>
      </c>
      <c r="GM400">
        <v>0.0003257216593697226</v>
      </c>
      <c r="GN400">
        <v>-1.562898368296355E-06</v>
      </c>
      <c r="GO400">
        <v>0</v>
      </c>
      <c r="GP400">
        <v>1257</v>
      </c>
      <c r="GQ400">
        <v>1</v>
      </c>
      <c r="GR400">
        <v>31</v>
      </c>
      <c r="GS400">
        <v>283.3</v>
      </c>
      <c r="GT400">
        <v>283.2</v>
      </c>
      <c r="GU400">
        <v>1.07788</v>
      </c>
      <c r="GV400">
        <v>2.38525</v>
      </c>
      <c r="GW400">
        <v>1.44775</v>
      </c>
      <c r="GX400">
        <v>2.20215</v>
      </c>
      <c r="GY400">
        <v>1.44653</v>
      </c>
      <c r="GZ400">
        <v>2.35962</v>
      </c>
      <c r="HA400">
        <v>33.2216</v>
      </c>
      <c r="HB400">
        <v>14.6224</v>
      </c>
      <c r="HC400">
        <v>18</v>
      </c>
      <c r="HD400">
        <v>531.9640000000001</v>
      </c>
      <c r="HE400">
        <v>523.045</v>
      </c>
      <c r="HF400">
        <v>24.9997</v>
      </c>
      <c r="HG400">
        <v>30.752</v>
      </c>
      <c r="HH400">
        <v>30.0001</v>
      </c>
      <c r="HI400">
        <v>31.1257</v>
      </c>
      <c r="HJ400">
        <v>31.1356</v>
      </c>
      <c r="HK400">
        <v>21.5545</v>
      </c>
      <c r="HL400">
        <v>20.3331</v>
      </c>
      <c r="HM400">
        <v>100</v>
      </c>
      <c r="HN400">
        <v>25</v>
      </c>
      <c r="HO400">
        <v>420</v>
      </c>
      <c r="HP400">
        <v>21.5</v>
      </c>
      <c r="HQ400">
        <v>103.134</v>
      </c>
      <c r="HR400">
        <v>102.015</v>
      </c>
    </row>
    <row r="401" spans="1:226">
      <c r="A401">
        <v>383</v>
      </c>
      <c r="B401">
        <v>1774683324.6</v>
      </c>
      <c r="C401">
        <v>1578.599999904633</v>
      </c>
      <c r="D401" t="s">
        <v>1128</v>
      </c>
      <c r="E401" t="s">
        <v>1129</v>
      </c>
      <c r="F401">
        <v>5</v>
      </c>
      <c r="I401">
        <v>1774683321.7</v>
      </c>
      <c r="J401">
        <f>(K401)/1000</f>
        <v>0</v>
      </c>
      <c r="K401">
        <f>IF(BF401, AN401, AH401)</f>
        <v>0</v>
      </c>
      <c r="L401">
        <f>IF(BF401, AI401, AG401)</f>
        <v>0</v>
      </c>
      <c r="M401">
        <f>BH401 - IF(AU401&gt;1, L401*BB401*100.0/(AW401), 0)</f>
        <v>0</v>
      </c>
      <c r="N401">
        <f>((T401-J401/2)*M401-L401)/(T401+J401/2)</f>
        <v>0</v>
      </c>
      <c r="O401">
        <f>N401*(BO401+BP401)/1000.0</f>
        <v>0</v>
      </c>
      <c r="P401">
        <f>(BH401 - IF(AU401&gt;1, L401*BB401*100.0/(AW401), 0))*(BO401+BP401)/1000.0</f>
        <v>0</v>
      </c>
      <c r="Q401">
        <f>2.0/((1/S401-1/R401)+SIGN(S401)*SQRT((1/S401-1/R401)*(1/S401-1/R401) + 4*BC401/((BC401+1)*(BC401+1))*(2*1/S401*1/R401-1/R401*1/R401)))</f>
        <v>0</v>
      </c>
      <c r="R401">
        <f>IF(LEFT(BD401,1)&lt;&gt;"0",IF(LEFT(BD401,1)="1",3.0,BE401),$D$5+$E$5*(BV401*BO401/($K$5*1000))+$F$5*(BV401*BO401/($K$5*1000))*MAX(MIN(BB401,$J$5),$I$5)*MAX(MIN(BB401,$J$5),$I$5)+$G$5*MAX(MIN(BB401,$J$5),$I$5)*(BV401*BO401/($K$5*1000))+$H$5*(BV401*BO401/($K$5*1000))*(BV401*BO401/($K$5*1000)))</f>
        <v>0</v>
      </c>
      <c r="S401">
        <f>J401*(1000-(1000*0.61365*exp(17.502*W401/(240.97+W401))/(BO401+BP401)+BJ401)/2)/(1000*0.61365*exp(17.502*W401/(240.97+W401))/(BO401+BP401)-BJ401)</f>
        <v>0</v>
      </c>
      <c r="T401">
        <f>1/((BC401+1)/(Q401/1.6)+1/(R401/1.37)) + BC401/((BC401+1)/(Q401/1.6) + BC401/(R401/1.37))</f>
        <v>0</v>
      </c>
      <c r="U401">
        <f>(AX401*BA401)</f>
        <v>0</v>
      </c>
      <c r="V401">
        <f>(BQ401+(U401+2*0.95*5.67E-8*(((BQ401+$B$9)+273)^4-(BQ401+273)^4)-44100*J401)/(1.84*29.3*R401+8*0.95*5.67E-8*(BQ401+273)^3))</f>
        <v>0</v>
      </c>
      <c r="W401">
        <f>($C$9*BR401+$D$9*BS401+$E$9*V401)</f>
        <v>0</v>
      </c>
      <c r="X401">
        <f>0.61365*exp(17.502*W401/(240.97+W401))</f>
        <v>0</v>
      </c>
      <c r="Y401">
        <f>(Z401/AA401*100)</f>
        <v>0</v>
      </c>
      <c r="Z401">
        <f>BJ401*(BO401+BP401)/1000</f>
        <v>0</v>
      </c>
      <c r="AA401">
        <f>0.61365*exp(17.502*BQ401/(240.97+BQ401))</f>
        <v>0</v>
      </c>
      <c r="AB401">
        <f>(X401-BJ401*(BO401+BP401)/1000)</f>
        <v>0</v>
      </c>
      <c r="AC401">
        <f>(-J401*44100)</f>
        <v>0</v>
      </c>
      <c r="AD401">
        <f>2*29.3*R401*0.92*(BQ401-W401)</f>
        <v>0</v>
      </c>
      <c r="AE401">
        <f>2*0.95*5.67E-8*(((BQ401+$B$9)+273)^4-(W401+273)^4)</f>
        <v>0</v>
      </c>
      <c r="AF401">
        <f>U401+AE401+AC401+AD401</f>
        <v>0</v>
      </c>
      <c r="AG401">
        <f>BN401*AU401*(BI401-BH401*(1000-AU401*BK401)/(1000-AU401*BJ401))/(100*BB401)</f>
        <v>0</v>
      </c>
      <c r="AH401">
        <f>1000*BN401*AU401*(BJ401-BK401)/(100*BB401*(1000-AU401*BJ401))</f>
        <v>0</v>
      </c>
      <c r="AI401">
        <f>(AJ401 - AK401 - BO401*1E3/(8.314*(BQ401+273.15)) * AM401/BN401 * AL401) * BN401/(100*BB401) * (1000 - BK401)/1000</f>
        <v>0</v>
      </c>
      <c r="AJ401">
        <v>429.2896162523897</v>
      </c>
      <c r="AK401">
        <v>428.8484484848481</v>
      </c>
      <c r="AL401">
        <v>1.45342471412106E-05</v>
      </c>
      <c r="AM401">
        <v>61.35787655002243</v>
      </c>
      <c r="AN401">
        <f>(AP401 - AO401 + BO401*1E3/(8.314*(BQ401+273.15)) * AR401/BN401 * AQ401) * BN401/(100*BB401) * 1000/(1000 - AP401)</f>
        <v>0</v>
      </c>
      <c r="AO401">
        <v>21.53584068052791</v>
      </c>
      <c r="AP401">
        <v>21.50730489510491</v>
      </c>
      <c r="AQ401">
        <v>-2.59708476439554E-07</v>
      </c>
      <c r="AR401">
        <v>91.88205700752289</v>
      </c>
      <c r="AS401">
        <v>0</v>
      </c>
      <c r="AT401">
        <v>0</v>
      </c>
      <c r="AU401">
        <f>IF(AS401*$H$15&gt;=AW401,1.0,(AW401/(AW401-AS401*$H$15)))</f>
        <v>0</v>
      </c>
      <c r="AV401">
        <f>(AU401-1)*100</f>
        <v>0</v>
      </c>
      <c r="AW401">
        <f>MAX(0,($B$15+$C$15*BV401)/(1+$D$15*BV401)*BO401/(BQ401+273)*$E$15)</f>
        <v>0</v>
      </c>
      <c r="AX401">
        <f>$B$13*BW401+$C$13*BX401+$F$13*CI401*(1-CL401)</f>
        <v>0</v>
      </c>
      <c r="AY401">
        <f>AX401*AZ401</f>
        <v>0</v>
      </c>
      <c r="AZ401">
        <f>($B$13*$D$11+$C$13*$D$11+$F$13*((CV401+CN401)/MAX(CV401+CN401+CW401, 0.1)*$I$11+CW401/MAX(CV401+CN401+CW401, 0.1)*$J$11))/($B$13+$C$13+$F$13)</f>
        <v>0</v>
      </c>
      <c r="BA401">
        <f>($B$13*$K$11+$C$13*$K$11+$F$13*((CV401+CN401)/MAX(CV401+CN401+CW401, 0.1)*$P$11+CW401/MAX(CV401+CN401+CW401, 0.1)*$Q$11))/($B$13+$C$13+$F$13)</f>
        <v>0</v>
      </c>
      <c r="BB401">
        <v>6</v>
      </c>
      <c r="BC401">
        <v>0.5</v>
      </c>
      <c r="BD401" t="s">
        <v>358</v>
      </c>
      <c r="BE401">
        <v>2</v>
      </c>
      <c r="BF401" t="b">
        <v>1</v>
      </c>
      <c r="BG401">
        <v>1774683321.7</v>
      </c>
      <c r="BH401">
        <v>419.5940000000001</v>
      </c>
      <c r="BI401">
        <v>420.0367</v>
      </c>
      <c r="BJ401">
        <v>21.50867</v>
      </c>
      <c r="BK401">
        <v>21.53577</v>
      </c>
      <c r="BL401">
        <v>419.9557</v>
      </c>
      <c r="BM401">
        <v>21.21135</v>
      </c>
      <c r="BN401">
        <v>499.9405</v>
      </c>
      <c r="BO401">
        <v>101.0287</v>
      </c>
      <c r="BP401">
        <v>0.09991825</v>
      </c>
      <c r="BQ401">
        <v>26.02922</v>
      </c>
      <c r="BR401">
        <v>26.10404</v>
      </c>
      <c r="BS401">
        <v>999.9</v>
      </c>
      <c r="BT401">
        <v>0</v>
      </c>
      <c r="BU401">
        <v>0</v>
      </c>
      <c r="BV401">
        <v>10004.508</v>
      </c>
      <c r="BW401">
        <v>0</v>
      </c>
      <c r="BX401">
        <v>0.3833920000000001</v>
      </c>
      <c r="BY401">
        <v>-0.4427641999999999</v>
      </c>
      <c r="BZ401">
        <v>428.8174</v>
      </c>
      <c r="CA401">
        <v>429.2817</v>
      </c>
      <c r="CB401">
        <v>-0.02710074</v>
      </c>
      <c r="CC401">
        <v>420.0367</v>
      </c>
      <c r="CD401">
        <v>21.53577</v>
      </c>
      <c r="CE401">
        <v>2.172991</v>
      </c>
      <c r="CF401">
        <v>2.175728</v>
      </c>
      <c r="CG401">
        <v>18.76457</v>
      </c>
      <c r="CH401">
        <v>18.78472</v>
      </c>
      <c r="CI401">
        <v>200.0017</v>
      </c>
      <c r="CJ401">
        <v>0</v>
      </c>
      <c r="CK401">
        <v>1</v>
      </c>
      <c r="CL401">
        <v>0</v>
      </c>
      <c r="CM401">
        <v>1.84693</v>
      </c>
      <c r="CN401">
        <v>0</v>
      </c>
      <c r="CO401">
        <v>12.38007</v>
      </c>
      <c r="CP401">
        <v>1023.141</v>
      </c>
      <c r="CQ401">
        <v>36.2624</v>
      </c>
      <c r="CR401">
        <v>39.3561</v>
      </c>
      <c r="CS401">
        <v>37.9937</v>
      </c>
      <c r="CT401">
        <v>38.156</v>
      </c>
      <c r="CU401">
        <v>36.875</v>
      </c>
      <c r="CV401">
        <v>0</v>
      </c>
      <c r="CW401">
        <v>200.001</v>
      </c>
      <c r="CX401">
        <v>0</v>
      </c>
      <c r="CY401">
        <v>1774683323</v>
      </c>
      <c r="CZ401">
        <v>0</v>
      </c>
      <c r="DA401">
        <v>1774666326.5</v>
      </c>
      <c r="DB401" t="s">
        <v>359</v>
      </c>
      <c r="DC401">
        <v>1774666322</v>
      </c>
      <c r="DD401">
        <v>1774666326.5</v>
      </c>
      <c r="DE401">
        <v>2</v>
      </c>
      <c r="DF401">
        <v>0.343</v>
      </c>
      <c r="DG401">
        <v>-0.026</v>
      </c>
      <c r="DH401">
        <v>-0.36</v>
      </c>
      <c r="DI401">
        <v>0.298</v>
      </c>
      <c r="DJ401">
        <v>420</v>
      </c>
      <c r="DK401">
        <v>22</v>
      </c>
      <c r="DL401">
        <v>0.17</v>
      </c>
      <c r="DM401">
        <v>0.02</v>
      </c>
      <c r="DN401">
        <v>-0.4162165609756097</v>
      </c>
      <c r="DO401">
        <v>-0.02428452961672421</v>
      </c>
      <c r="DP401">
        <v>0.04856006789787554</v>
      </c>
      <c r="DQ401">
        <v>1</v>
      </c>
      <c r="DR401">
        <v>-0.02661295121951219</v>
      </c>
      <c r="DS401">
        <v>-0.006638682229965158</v>
      </c>
      <c r="DT401">
        <v>0.001162054442518319</v>
      </c>
      <c r="DU401">
        <v>1</v>
      </c>
      <c r="DV401">
        <v>2</v>
      </c>
      <c r="DW401">
        <v>2</v>
      </c>
      <c r="DX401" t="s">
        <v>360</v>
      </c>
      <c r="DY401">
        <v>3.13042</v>
      </c>
      <c r="DZ401">
        <v>2.80643</v>
      </c>
      <c r="EA401">
        <v>0.0997543</v>
      </c>
      <c r="EB401">
        <v>0.0994805</v>
      </c>
      <c r="EC401">
        <v>0.105868</v>
      </c>
      <c r="ED401">
        <v>0.105656</v>
      </c>
      <c r="EE401">
        <v>21146.8</v>
      </c>
      <c r="EF401">
        <v>27416.8</v>
      </c>
      <c r="EG401">
        <v>26444.8</v>
      </c>
      <c r="EH401">
        <v>32998.3</v>
      </c>
      <c r="EI401">
        <v>34925.7</v>
      </c>
      <c r="EJ401">
        <v>40305.3</v>
      </c>
      <c r="EK401">
        <v>41092.3</v>
      </c>
      <c r="EL401">
        <v>46057.6</v>
      </c>
      <c r="EM401">
        <v>2.0349</v>
      </c>
      <c r="EN401">
        <v>1.99975</v>
      </c>
      <c r="EO401">
        <v>0.07131700000000001</v>
      </c>
      <c r="EP401">
        <v>0</v>
      </c>
      <c r="EQ401">
        <v>24.9398</v>
      </c>
      <c r="ER401">
        <v>999.9</v>
      </c>
      <c r="ES401">
        <v>67.40000000000001</v>
      </c>
      <c r="ET401">
        <v>27.5</v>
      </c>
      <c r="EU401">
        <v>24.5876</v>
      </c>
      <c r="EV401">
        <v>60.8108</v>
      </c>
      <c r="EW401">
        <v>31.8269</v>
      </c>
      <c r="EX401">
        <v>1</v>
      </c>
      <c r="EY401">
        <v>0.294101</v>
      </c>
      <c r="EZ401">
        <v>0.247914</v>
      </c>
      <c r="FA401">
        <v>20.2891</v>
      </c>
      <c r="FB401">
        <v>5.19183</v>
      </c>
      <c r="FC401">
        <v>11.9441</v>
      </c>
      <c r="FD401">
        <v>4.95565</v>
      </c>
      <c r="FE401">
        <v>3.285</v>
      </c>
      <c r="FF401">
        <v>9999</v>
      </c>
      <c r="FG401">
        <v>9999</v>
      </c>
      <c r="FH401">
        <v>9999</v>
      </c>
      <c r="FI401">
        <v>999.9</v>
      </c>
      <c r="FJ401">
        <v>1.86127</v>
      </c>
      <c r="FK401">
        <v>1.86264</v>
      </c>
      <c r="FL401">
        <v>1.86005</v>
      </c>
      <c r="FM401">
        <v>1.85837</v>
      </c>
      <c r="FN401">
        <v>1.86216</v>
      </c>
      <c r="FO401">
        <v>1.85891</v>
      </c>
      <c r="FP401">
        <v>1.85791</v>
      </c>
      <c r="FQ401">
        <v>1.86081</v>
      </c>
      <c r="FR401">
        <v>0</v>
      </c>
      <c r="FS401">
        <v>0</v>
      </c>
      <c r="FT401">
        <v>0</v>
      </c>
      <c r="FU401">
        <v>4.5</v>
      </c>
      <c r="FV401" t="s">
        <v>361</v>
      </c>
      <c r="FW401" t="s">
        <v>362</v>
      </c>
      <c r="FX401" t="s">
        <v>363</v>
      </c>
      <c r="FY401" t="s">
        <v>364</v>
      </c>
      <c r="FZ401" t="s">
        <v>364</v>
      </c>
      <c r="GA401" t="s">
        <v>363</v>
      </c>
      <c r="GB401">
        <v>0</v>
      </c>
      <c r="GC401">
        <v>100</v>
      </c>
      <c r="GD401">
        <v>100</v>
      </c>
      <c r="GE401">
        <v>-0.361</v>
      </c>
      <c r="GF401">
        <v>0.2973</v>
      </c>
      <c r="GG401">
        <v>-1.589593225013521</v>
      </c>
      <c r="GH401">
        <v>0.00192992804097616</v>
      </c>
      <c r="GI401">
        <v>3.244687122451424E-06</v>
      </c>
      <c r="GJ401">
        <v>-2.087531120305573E-09</v>
      </c>
      <c r="GK401">
        <v>0.05776174702018427</v>
      </c>
      <c r="GL401">
        <v>0.005089068596103195</v>
      </c>
      <c r="GM401">
        <v>0.0003257216593697226</v>
      </c>
      <c r="GN401">
        <v>-1.562898368296355E-06</v>
      </c>
      <c r="GO401">
        <v>0</v>
      </c>
      <c r="GP401">
        <v>1257</v>
      </c>
      <c r="GQ401">
        <v>1</v>
      </c>
      <c r="GR401">
        <v>31</v>
      </c>
      <c r="GS401">
        <v>283.4</v>
      </c>
      <c r="GT401">
        <v>283.3</v>
      </c>
      <c r="GU401">
        <v>1.07788</v>
      </c>
      <c r="GV401">
        <v>2.38403</v>
      </c>
      <c r="GW401">
        <v>1.44775</v>
      </c>
      <c r="GX401">
        <v>2.20337</v>
      </c>
      <c r="GY401">
        <v>1.44653</v>
      </c>
      <c r="GZ401">
        <v>2.39868</v>
      </c>
      <c r="HA401">
        <v>33.2216</v>
      </c>
      <c r="HB401">
        <v>14.6311</v>
      </c>
      <c r="HC401">
        <v>18</v>
      </c>
      <c r="HD401">
        <v>532.1559999999999</v>
      </c>
      <c r="HE401">
        <v>522.888</v>
      </c>
      <c r="HF401">
        <v>24.9997</v>
      </c>
      <c r="HG401">
        <v>30.7513</v>
      </c>
      <c r="HH401">
        <v>30.0001</v>
      </c>
      <c r="HI401">
        <v>31.1241</v>
      </c>
      <c r="HJ401">
        <v>31.1331</v>
      </c>
      <c r="HK401">
        <v>21.5509</v>
      </c>
      <c r="HL401">
        <v>20.3331</v>
      </c>
      <c r="HM401">
        <v>100</v>
      </c>
      <c r="HN401">
        <v>25</v>
      </c>
      <c r="HO401">
        <v>420</v>
      </c>
      <c r="HP401">
        <v>21.5</v>
      </c>
      <c r="HQ401">
        <v>103.134</v>
      </c>
      <c r="HR401">
        <v>102.015</v>
      </c>
    </row>
    <row r="402" spans="1:226">
      <c r="A402">
        <v>384</v>
      </c>
      <c r="B402">
        <v>1774683328.6</v>
      </c>
      <c r="C402">
        <v>1582.599999904633</v>
      </c>
      <c r="D402" t="s">
        <v>1130</v>
      </c>
      <c r="E402" t="s">
        <v>1131</v>
      </c>
      <c r="F402">
        <v>5</v>
      </c>
      <c r="I402">
        <v>1774683325.7</v>
      </c>
      <c r="J402">
        <f>(K402)/1000</f>
        <v>0</v>
      </c>
      <c r="K402">
        <f>IF(BF402, AN402, AH402)</f>
        <v>0</v>
      </c>
      <c r="L402">
        <f>IF(BF402, AI402, AG402)</f>
        <v>0</v>
      </c>
      <c r="M402">
        <f>BH402 - IF(AU402&gt;1, L402*BB402*100.0/(AW402), 0)</f>
        <v>0</v>
      </c>
      <c r="N402">
        <f>((T402-J402/2)*M402-L402)/(T402+J402/2)</f>
        <v>0</v>
      </c>
      <c r="O402">
        <f>N402*(BO402+BP402)/1000.0</f>
        <v>0</v>
      </c>
      <c r="P402">
        <f>(BH402 - IF(AU402&gt;1, L402*BB402*100.0/(AW402), 0))*(BO402+BP402)/1000.0</f>
        <v>0</v>
      </c>
      <c r="Q402">
        <f>2.0/((1/S402-1/R402)+SIGN(S402)*SQRT((1/S402-1/R402)*(1/S402-1/R402) + 4*BC402/((BC402+1)*(BC402+1))*(2*1/S402*1/R402-1/R402*1/R402)))</f>
        <v>0</v>
      </c>
      <c r="R402">
        <f>IF(LEFT(BD402,1)&lt;&gt;"0",IF(LEFT(BD402,1)="1",3.0,BE402),$D$5+$E$5*(BV402*BO402/($K$5*1000))+$F$5*(BV402*BO402/($K$5*1000))*MAX(MIN(BB402,$J$5),$I$5)*MAX(MIN(BB402,$J$5),$I$5)+$G$5*MAX(MIN(BB402,$J$5),$I$5)*(BV402*BO402/($K$5*1000))+$H$5*(BV402*BO402/($K$5*1000))*(BV402*BO402/($K$5*1000)))</f>
        <v>0</v>
      </c>
      <c r="S402">
        <f>J402*(1000-(1000*0.61365*exp(17.502*W402/(240.97+W402))/(BO402+BP402)+BJ402)/2)/(1000*0.61365*exp(17.502*W402/(240.97+W402))/(BO402+BP402)-BJ402)</f>
        <v>0</v>
      </c>
      <c r="T402">
        <f>1/((BC402+1)/(Q402/1.6)+1/(R402/1.37)) + BC402/((BC402+1)/(Q402/1.6) + BC402/(R402/1.37))</f>
        <v>0</v>
      </c>
      <c r="U402">
        <f>(AX402*BA402)</f>
        <v>0</v>
      </c>
      <c r="V402">
        <f>(BQ402+(U402+2*0.95*5.67E-8*(((BQ402+$B$9)+273)^4-(BQ402+273)^4)-44100*J402)/(1.84*29.3*R402+8*0.95*5.67E-8*(BQ402+273)^3))</f>
        <v>0</v>
      </c>
      <c r="W402">
        <f>($C$9*BR402+$D$9*BS402+$E$9*V402)</f>
        <v>0</v>
      </c>
      <c r="X402">
        <f>0.61365*exp(17.502*W402/(240.97+W402))</f>
        <v>0</v>
      </c>
      <c r="Y402">
        <f>(Z402/AA402*100)</f>
        <v>0</v>
      </c>
      <c r="Z402">
        <f>BJ402*(BO402+BP402)/1000</f>
        <v>0</v>
      </c>
      <c r="AA402">
        <f>0.61365*exp(17.502*BQ402/(240.97+BQ402))</f>
        <v>0</v>
      </c>
      <c r="AB402">
        <f>(X402-BJ402*(BO402+BP402)/1000)</f>
        <v>0</v>
      </c>
      <c r="AC402">
        <f>(-J402*44100)</f>
        <v>0</v>
      </c>
      <c r="AD402">
        <f>2*29.3*R402*0.92*(BQ402-W402)</f>
        <v>0</v>
      </c>
      <c r="AE402">
        <f>2*0.95*5.67E-8*(((BQ402+$B$9)+273)^4-(W402+273)^4)</f>
        <v>0</v>
      </c>
      <c r="AF402">
        <f>U402+AE402+AC402+AD402</f>
        <v>0</v>
      </c>
      <c r="AG402">
        <f>BN402*AU402*(BI402-BH402*(1000-AU402*BK402)/(1000-AU402*BJ402))/(100*BB402)</f>
        <v>0</v>
      </c>
      <c r="AH402">
        <f>1000*BN402*AU402*(BJ402-BK402)/(100*BB402*(1000-AU402*BJ402))</f>
        <v>0</v>
      </c>
      <c r="AI402">
        <f>(AJ402 - AK402 - BO402*1E3/(8.314*(BQ402+273.15)) * AM402/BN402 * AL402) * BN402/(100*BB402) * (1000 - BK402)/1000</f>
        <v>0</v>
      </c>
      <c r="AJ402">
        <v>429.3373681325953</v>
      </c>
      <c r="AK402">
        <v>428.8418242424243</v>
      </c>
      <c r="AL402">
        <v>-3.800937569466565E-06</v>
      </c>
      <c r="AM402">
        <v>61.35787655002243</v>
      </c>
      <c r="AN402">
        <f>(AP402 - AO402 + BO402*1E3/(8.314*(BQ402+273.15)) * AR402/BN402 * AQ402) * BN402/(100*BB402) * 1000/(1000 - AP402)</f>
        <v>0</v>
      </c>
      <c r="AO402">
        <v>21.53621382721776</v>
      </c>
      <c r="AP402">
        <v>21.50796293706296</v>
      </c>
      <c r="AQ402">
        <v>-5.31894906011501E-07</v>
      </c>
      <c r="AR402">
        <v>91.88205700752289</v>
      </c>
      <c r="AS402">
        <v>0</v>
      </c>
      <c r="AT402">
        <v>0</v>
      </c>
      <c r="AU402">
        <f>IF(AS402*$H$15&gt;=AW402,1.0,(AW402/(AW402-AS402*$H$15)))</f>
        <v>0</v>
      </c>
      <c r="AV402">
        <f>(AU402-1)*100</f>
        <v>0</v>
      </c>
      <c r="AW402">
        <f>MAX(0,($B$15+$C$15*BV402)/(1+$D$15*BV402)*BO402/(BQ402+273)*$E$15)</f>
        <v>0</v>
      </c>
      <c r="AX402">
        <f>$B$13*BW402+$C$13*BX402+$F$13*CI402*(1-CL402)</f>
        <v>0</v>
      </c>
      <c r="AY402">
        <f>AX402*AZ402</f>
        <v>0</v>
      </c>
      <c r="AZ402">
        <f>($B$13*$D$11+$C$13*$D$11+$F$13*((CV402+CN402)/MAX(CV402+CN402+CW402, 0.1)*$I$11+CW402/MAX(CV402+CN402+CW402, 0.1)*$J$11))/($B$13+$C$13+$F$13)</f>
        <v>0</v>
      </c>
      <c r="BA402">
        <f>($B$13*$K$11+$C$13*$K$11+$F$13*((CV402+CN402)/MAX(CV402+CN402+CW402, 0.1)*$P$11+CW402/MAX(CV402+CN402+CW402, 0.1)*$Q$11))/($B$13+$C$13+$F$13)</f>
        <v>0</v>
      </c>
      <c r="BB402">
        <v>6</v>
      </c>
      <c r="BC402">
        <v>0.5</v>
      </c>
      <c r="BD402" t="s">
        <v>358</v>
      </c>
      <c r="BE402">
        <v>2</v>
      </c>
      <c r="BF402" t="b">
        <v>1</v>
      </c>
      <c r="BG402">
        <v>1774683325.7</v>
      </c>
      <c r="BH402">
        <v>419.6189000000001</v>
      </c>
      <c r="BI402">
        <v>420.0579</v>
      </c>
      <c r="BJ402">
        <v>21.50752</v>
      </c>
      <c r="BK402">
        <v>21.53589</v>
      </c>
      <c r="BL402">
        <v>419.9803</v>
      </c>
      <c r="BM402">
        <v>21.21022</v>
      </c>
      <c r="BN402">
        <v>499.9992999999999</v>
      </c>
      <c r="BO402">
        <v>101.0283</v>
      </c>
      <c r="BP402">
        <v>0.10010259</v>
      </c>
      <c r="BQ402">
        <v>26.0233</v>
      </c>
      <c r="BR402">
        <v>26.10317</v>
      </c>
      <c r="BS402">
        <v>999.9</v>
      </c>
      <c r="BT402">
        <v>0</v>
      </c>
      <c r="BU402">
        <v>0</v>
      </c>
      <c r="BV402">
        <v>9991.505999999999</v>
      </c>
      <c r="BW402">
        <v>0</v>
      </c>
      <c r="BX402">
        <v>0.3833920000000001</v>
      </c>
      <c r="BY402">
        <v>-0.4391266</v>
      </c>
      <c r="BZ402">
        <v>428.8423</v>
      </c>
      <c r="CA402">
        <v>429.3035000000001</v>
      </c>
      <c r="CB402">
        <v>-0.02837925</v>
      </c>
      <c r="CC402">
        <v>420.0579</v>
      </c>
      <c r="CD402">
        <v>21.53589</v>
      </c>
      <c r="CE402">
        <v>2.172868</v>
      </c>
      <c r="CF402">
        <v>2.175734</v>
      </c>
      <c r="CG402">
        <v>18.76364</v>
      </c>
      <c r="CH402">
        <v>18.78477</v>
      </c>
      <c r="CI402">
        <v>200.0057</v>
      </c>
      <c r="CJ402">
        <v>0</v>
      </c>
      <c r="CK402">
        <v>1</v>
      </c>
      <c r="CL402">
        <v>0</v>
      </c>
      <c r="CM402">
        <v>1.81211</v>
      </c>
      <c r="CN402">
        <v>0</v>
      </c>
      <c r="CO402">
        <v>12.36107</v>
      </c>
      <c r="CP402">
        <v>1023.161</v>
      </c>
      <c r="CQ402">
        <v>36.2059</v>
      </c>
      <c r="CR402">
        <v>39.3058</v>
      </c>
      <c r="CS402">
        <v>37.9496</v>
      </c>
      <c r="CT402">
        <v>38.0809</v>
      </c>
      <c r="CU402">
        <v>36.8309</v>
      </c>
      <c r="CV402">
        <v>0</v>
      </c>
      <c r="CW402">
        <v>200.005</v>
      </c>
      <c r="CX402">
        <v>0</v>
      </c>
      <c r="CY402">
        <v>1774683327.2</v>
      </c>
      <c r="CZ402">
        <v>0</v>
      </c>
      <c r="DA402">
        <v>1774666326.5</v>
      </c>
      <c r="DB402" t="s">
        <v>359</v>
      </c>
      <c r="DC402">
        <v>1774666322</v>
      </c>
      <c r="DD402">
        <v>1774666326.5</v>
      </c>
      <c r="DE402">
        <v>2</v>
      </c>
      <c r="DF402">
        <v>0.343</v>
      </c>
      <c r="DG402">
        <v>-0.026</v>
      </c>
      <c r="DH402">
        <v>-0.36</v>
      </c>
      <c r="DI402">
        <v>0.298</v>
      </c>
      <c r="DJ402">
        <v>420</v>
      </c>
      <c r="DK402">
        <v>22</v>
      </c>
      <c r="DL402">
        <v>0.17</v>
      </c>
      <c r="DM402">
        <v>0.02</v>
      </c>
      <c r="DN402">
        <v>-0.4252825121951219</v>
      </c>
      <c r="DO402">
        <v>0.005812202090592661</v>
      </c>
      <c r="DP402">
        <v>0.05099085096612774</v>
      </c>
      <c r="DQ402">
        <v>1</v>
      </c>
      <c r="DR402">
        <v>-0.02736138048780488</v>
      </c>
      <c r="DS402">
        <v>-0.004684958885017495</v>
      </c>
      <c r="DT402">
        <v>0.000926179282865644</v>
      </c>
      <c r="DU402">
        <v>1</v>
      </c>
      <c r="DV402">
        <v>2</v>
      </c>
      <c r="DW402">
        <v>2</v>
      </c>
      <c r="DX402" t="s">
        <v>360</v>
      </c>
      <c r="DY402">
        <v>3.13055</v>
      </c>
      <c r="DZ402">
        <v>2.80648</v>
      </c>
      <c r="EA402">
        <v>0.0997484</v>
      </c>
      <c r="EB402">
        <v>0.09945</v>
      </c>
      <c r="EC402">
        <v>0.105872</v>
      </c>
      <c r="ED402">
        <v>0.105651</v>
      </c>
      <c r="EE402">
        <v>21146.9</v>
      </c>
      <c r="EF402">
        <v>27417.5</v>
      </c>
      <c r="EG402">
        <v>26444.7</v>
      </c>
      <c r="EH402">
        <v>32998.1</v>
      </c>
      <c r="EI402">
        <v>34925.4</v>
      </c>
      <c r="EJ402">
        <v>40305.4</v>
      </c>
      <c r="EK402">
        <v>41092.1</v>
      </c>
      <c r="EL402">
        <v>46057.5</v>
      </c>
      <c r="EM402">
        <v>2.0351</v>
      </c>
      <c r="EN402">
        <v>1.99958</v>
      </c>
      <c r="EO402">
        <v>0.0708848</v>
      </c>
      <c r="EP402">
        <v>0</v>
      </c>
      <c r="EQ402">
        <v>24.9335</v>
      </c>
      <c r="ER402">
        <v>999.9</v>
      </c>
      <c r="ES402">
        <v>67.40000000000001</v>
      </c>
      <c r="ET402">
        <v>27.4</v>
      </c>
      <c r="EU402">
        <v>24.4429</v>
      </c>
      <c r="EV402">
        <v>60.7708</v>
      </c>
      <c r="EW402">
        <v>31.7989</v>
      </c>
      <c r="EX402">
        <v>1</v>
      </c>
      <c r="EY402">
        <v>0.294062</v>
      </c>
      <c r="EZ402">
        <v>0.246645</v>
      </c>
      <c r="FA402">
        <v>20.2892</v>
      </c>
      <c r="FB402">
        <v>5.19168</v>
      </c>
      <c r="FC402">
        <v>11.9441</v>
      </c>
      <c r="FD402">
        <v>4.95575</v>
      </c>
      <c r="FE402">
        <v>3.285</v>
      </c>
      <c r="FF402">
        <v>9999</v>
      </c>
      <c r="FG402">
        <v>9999</v>
      </c>
      <c r="FH402">
        <v>9999</v>
      </c>
      <c r="FI402">
        <v>999.9</v>
      </c>
      <c r="FJ402">
        <v>1.86127</v>
      </c>
      <c r="FK402">
        <v>1.86264</v>
      </c>
      <c r="FL402">
        <v>1.86005</v>
      </c>
      <c r="FM402">
        <v>1.85837</v>
      </c>
      <c r="FN402">
        <v>1.86213</v>
      </c>
      <c r="FO402">
        <v>1.85892</v>
      </c>
      <c r="FP402">
        <v>1.85791</v>
      </c>
      <c r="FQ402">
        <v>1.86081</v>
      </c>
      <c r="FR402">
        <v>0</v>
      </c>
      <c r="FS402">
        <v>0</v>
      </c>
      <c r="FT402">
        <v>0</v>
      </c>
      <c r="FU402">
        <v>4.5</v>
      </c>
      <c r="FV402" t="s">
        <v>361</v>
      </c>
      <c r="FW402" t="s">
        <v>362</v>
      </c>
      <c r="FX402" t="s">
        <v>363</v>
      </c>
      <c r="FY402" t="s">
        <v>364</v>
      </c>
      <c r="FZ402" t="s">
        <v>364</v>
      </c>
      <c r="GA402" t="s">
        <v>363</v>
      </c>
      <c r="GB402">
        <v>0</v>
      </c>
      <c r="GC402">
        <v>100</v>
      </c>
      <c r="GD402">
        <v>100</v>
      </c>
      <c r="GE402">
        <v>-0.362</v>
      </c>
      <c r="GF402">
        <v>0.2973</v>
      </c>
      <c r="GG402">
        <v>-1.589593225013521</v>
      </c>
      <c r="GH402">
        <v>0.00192992804097616</v>
      </c>
      <c r="GI402">
        <v>3.244687122451424E-06</v>
      </c>
      <c r="GJ402">
        <v>-2.087531120305573E-09</v>
      </c>
      <c r="GK402">
        <v>0.05776174702018427</v>
      </c>
      <c r="GL402">
        <v>0.005089068596103195</v>
      </c>
      <c r="GM402">
        <v>0.0003257216593697226</v>
      </c>
      <c r="GN402">
        <v>-1.562898368296355E-06</v>
      </c>
      <c r="GO402">
        <v>0</v>
      </c>
      <c r="GP402">
        <v>1257</v>
      </c>
      <c r="GQ402">
        <v>1</v>
      </c>
      <c r="GR402">
        <v>31</v>
      </c>
      <c r="GS402">
        <v>283.4</v>
      </c>
      <c r="GT402">
        <v>283.4</v>
      </c>
      <c r="GU402">
        <v>1.07788</v>
      </c>
      <c r="GV402">
        <v>2.38159</v>
      </c>
      <c r="GW402">
        <v>1.44775</v>
      </c>
      <c r="GX402">
        <v>2.20215</v>
      </c>
      <c r="GY402">
        <v>1.44653</v>
      </c>
      <c r="GZ402">
        <v>2.39502</v>
      </c>
      <c r="HA402">
        <v>33.2216</v>
      </c>
      <c r="HB402">
        <v>14.6311</v>
      </c>
      <c r="HC402">
        <v>18</v>
      </c>
      <c r="HD402">
        <v>532.283</v>
      </c>
      <c r="HE402">
        <v>522.769</v>
      </c>
      <c r="HF402">
        <v>24.9997</v>
      </c>
      <c r="HG402">
        <v>30.7496</v>
      </c>
      <c r="HH402">
        <v>30</v>
      </c>
      <c r="HI402">
        <v>31.1241</v>
      </c>
      <c r="HJ402">
        <v>31.1331</v>
      </c>
      <c r="HK402">
        <v>21.5554</v>
      </c>
      <c r="HL402">
        <v>20.3331</v>
      </c>
      <c r="HM402">
        <v>100</v>
      </c>
      <c r="HN402">
        <v>25</v>
      </c>
      <c r="HO402">
        <v>420</v>
      </c>
      <c r="HP402">
        <v>21.5</v>
      </c>
      <c r="HQ402">
        <v>103.134</v>
      </c>
      <c r="HR402">
        <v>102.015</v>
      </c>
    </row>
    <row r="403" spans="1:226">
      <c r="A403">
        <v>385</v>
      </c>
      <c r="B403">
        <v>1774683332.6</v>
      </c>
      <c r="C403">
        <v>1586.599999904633</v>
      </c>
      <c r="D403" t="s">
        <v>1132</v>
      </c>
      <c r="E403" t="s">
        <v>1133</v>
      </c>
      <c r="F403">
        <v>5</v>
      </c>
      <c r="I403">
        <v>1774683329.7</v>
      </c>
      <c r="J403">
        <f>(K403)/1000</f>
        <v>0</v>
      </c>
      <c r="K403">
        <f>IF(BF403, AN403, AH403)</f>
        <v>0</v>
      </c>
      <c r="L403">
        <f>IF(BF403, AI403, AG403)</f>
        <v>0</v>
      </c>
      <c r="M403">
        <f>BH403 - IF(AU403&gt;1, L403*BB403*100.0/(AW403), 0)</f>
        <v>0</v>
      </c>
      <c r="N403">
        <f>((T403-J403/2)*M403-L403)/(T403+J403/2)</f>
        <v>0</v>
      </c>
      <c r="O403">
        <f>N403*(BO403+BP403)/1000.0</f>
        <v>0</v>
      </c>
      <c r="P403">
        <f>(BH403 - IF(AU403&gt;1, L403*BB403*100.0/(AW403), 0))*(BO403+BP403)/1000.0</f>
        <v>0</v>
      </c>
      <c r="Q403">
        <f>2.0/((1/S403-1/R403)+SIGN(S403)*SQRT((1/S403-1/R403)*(1/S403-1/R403) + 4*BC403/((BC403+1)*(BC403+1))*(2*1/S403*1/R403-1/R403*1/R403)))</f>
        <v>0</v>
      </c>
      <c r="R403">
        <f>IF(LEFT(BD403,1)&lt;&gt;"0",IF(LEFT(BD403,1)="1",3.0,BE403),$D$5+$E$5*(BV403*BO403/($K$5*1000))+$F$5*(BV403*BO403/($K$5*1000))*MAX(MIN(BB403,$J$5),$I$5)*MAX(MIN(BB403,$J$5),$I$5)+$G$5*MAX(MIN(BB403,$J$5),$I$5)*(BV403*BO403/($K$5*1000))+$H$5*(BV403*BO403/($K$5*1000))*(BV403*BO403/($K$5*1000)))</f>
        <v>0</v>
      </c>
      <c r="S403">
        <f>J403*(1000-(1000*0.61365*exp(17.502*W403/(240.97+W403))/(BO403+BP403)+BJ403)/2)/(1000*0.61365*exp(17.502*W403/(240.97+W403))/(BO403+BP403)-BJ403)</f>
        <v>0</v>
      </c>
      <c r="T403">
        <f>1/((BC403+1)/(Q403/1.6)+1/(R403/1.37)) + BC403/((BC403+1)/(Q403/1.6) + BC403/(R403/1.37))</f>
        <v>0</v>
      </c>
      <c r="U403">
        <f>(AX403*BA403)</f>
        <v>0</v>
      </c>
      <c r="V403">
        <f>(BQ403+(U403+2*0.95*5.67E-8*(((BQ403+$B$9)+273)^4-(BQ403+273)^4)-44100*J403)/(1.84*29.3*R403+8*0.95*5.67E-8*(BQ403+273)^3))</f>
        <v>0</v>
      </c>
      <c r="W403">
        <f>($C$9*BR403+$D$9*BS403+$E$9*V403)</f>
        <v>0</v>
      </c>
      <c r="X403">
        <f>0.61365*exp(17.502*W403/(240.97+W403))</f>
        <v>0</v>
      </c>
      <c r="Y403">
        <f>(Z403/AA403*100)</f>
        <v>0</v>
      </c>
      <c r="Z403">
        <f>BJ403*(BO403+BP403)/1000</f>
        <v>0</v>
      </c>
      <c r="AA403">
        <f>0.61365*exp(17.502*BQ403/(240.97+BQ403))</f>
        <v>0</v>
      </c>
      <c r="AB403">
        <f>(X403-BJ403*(BO403+BP403)/1000)</f>
        <v>0</v>
      </c>
      <c r="AC403">
        <f>(-J403*44100)</f>
        <v>0</v>
      </c>
      <c r="AD403">
        <f>2*29.3*R403*0.92*(BQ403-W403)</f>
        <v>0</v>
      </c>
      <c r="AE403">
        <f>2*0.95*5.67E-8*(((BQ403+$B$9)+273)^4-(W403+273)^4)</f>
        <v>0</v>
      </c>
      <c r="AF403">
        <f>U403+AE403+AC403+AD403</f>
        <v>0</v>
      </c>
      <c r="AG403">
        <f>BN403*AU403*(BI403-BH403*(1000-AU403*BK403)/(1000-AU403*BJ403))/(100*BB403)</f>
        <v>0</v>
      </c>
      <c r="AH403">
        <f>1000*BN403*AU403*(BJ403-BK403)/(100*BB403*(1000-AU403*BJ403))</f>
        <v>0</v>
      </c>
      <c r="AI403">
        <f>(AJ403 - AK403 - BO403*1E3/(8.314*(BQ403+273.15)) * AM403/BN403 * AL403) * BN403/(100*BB403) * (1000 - BK403)/1000</f>
        <v>0</v>
      </c>
      <c r="AJ403">
        <v>429.1290310337101</v>
      </c>
      <c r="AK403">
        <v>428.7342424242424</v>
      </c>
      <c r="AL403">
        <v>-3.401737436576902E-05</v>
      </c>
      <c r="AM403">
        <v>61.35787655002243</v>
      </c>
      <c r="AN403">
        <f>(AP403 - AO403 + BO403*1E3/(8.314*(BQ403+273.15)) * AR403/BN403 * AQ403) * BN403/(100*BB403) * 1000/(1000 - AP403)</f>
        <v>0</v>
      </c>
      <c r="AO403">
        <v>21.53505225686914</v>
      </c>
      <c r="AP403">
        <v>21.50930909090911</v>
      </c>
      <c r="AQ403">
        <v>1.171301404185727E-06</v>
      </c>
      <c r="AR403">
        <v>91.88205700752289</v>
      </c>
      <c r="AS403">
        <v>0</v>
      </c>
      <c r="AT403">
        <v>0</v>
      </c>
      <c r="AU403">
        <f>IF(AS403*$H$15&gt;=AW403,1.0,(AW403/(AW403-AS403*$H$15)))</f>
        <v>0</v>
      </c>
      <c r="AV403">
        <f>(AU403-1)*100</f>
        <v>0</v>
      </c>
      <c r="AW403">
        <f>MAX(0,($B$15+$C$15*BV403)/(1+$D$15*BV403)*BO403/(BQ403+273)*$E$15)</f>
        <v>0</v>
      </c>
      <c r="AX403">
        <f>$B$13*BW403+$C$13*BX403+$F$13*CI403*(1-CL403)</f>
        <v>0</v>
      </c>
      <c r="AY403">
        <f>AX403*AZ403</f>
        <v>0</v>
      </c>
      <c r="AZ403">
        <f>($B$13*$D$11+$C$13*$D$11+$F$13*((CV403+CN403)/MAX(CV403+CN403+CW403, 0.1)*$I$11+CW403/MAX(CV403+CN403+CW403, 0.1)*$J$11))/($B$13+$C$13+$F$13)</f>
        <v>0</v>
      </c>
      <c r="BA403">
        <f>($B$13*$K$11+$C$13*$K$11+$F$13*((CV403+CN403)/MAX(CV403+CN403+CW403, 0.1)*$P$11+CW403/MAX(CV403+CN403+CW403, 0.1)*$Q$11))/($B$13+$C$13+$F$13)</f>
        <v>0</v>
      </c>
      <c r="BB403">
        <v>6</v>
      </c>
      <c r="BC403">
        <v>0.5</v>
      </c>
      <c r="BD403" t="s">
        <v>358</v>
      </c>
      <c r="BE403">
        <v>2</v>
      </c>
      <c r="BF403" t="b">
        <v>1</v>
      </c>
      <c r="BG403">
        <v>1774683329.7</v>
      </c>
      <c r="BH403">
        <v>419.5835999999999</v>
      </c>
      <c r="BI403">
        <v>419.9369</v>
      </c>
      <c r="BJ403">
        <v>21.50891</v>
      </c>
      <c r="BK403">
        <v>21.53564</v>
      </c>
      <c r="BL403">
        <v>419.9451</v>
      </c>
      <c r="BM403">
        <v>21.21158</v>
      </c>
      <c r="BN403">
        <v>500.0446</v>
      </c>
      <c r="BO403">
        <v>101.0287</v>
      </c>
      <c r="BP403">
        <v>0.10007107</v>
      </c>
      <c r="BQ403">
        <v>26.01724</v>
      </c>
      <c r="BR403">
        <v>26.09591</v>
      </c>
      <c r="BS403">
        <v>999.9</v>
      </c>
      <c r="BT403">
        <v>0</v>
      </c>
      <c r="BU403">
        <v>0</v>
      </c>
      <c r="BV403">
        <v>9994.258</v>
      </c>
      <c r="BW403">
        <v>0</v>
      </c>
      <c r="BX403">
        <v>0.3833920000000001</v>
      </c>
      <c r="BY403">
        <v>-0.3534241</v>
      </c>
      <c r="BZ403">
        <v>428.8067</v>
      </c>
      <c r="CA403">
        <v>429.1798</v>
      </c>
      <c r="CB403">
        <v>-0.02673226</v>
      </c>
      <c r="CC403">
        <v>419.9369</v>
      </c>
      <c r="CD403">
        <v>21.53564</v>
      </c>
      <c r="CE403">
        <v>2.173016</v>
      </c>
      <c r="CF403">
        <v>2.175718</v>
      </c>
      <c r="CG403">
        <v>18.76475</v>
      </c>
      <c r="CH403">
        <v>18.78463</v>
      </c>
      <c r="CI403">
        <v>199.9981</v>
      </c>
      <c r="CJ403">
        <v>0</v>
      </c>
      <c r="CK403">
        <v>1</v>
      </c>
      <c r="CL403">
        <v>0</v>
      </c>
      <c r="CM403">
        <v>1.50825</v>
      </c>
      <c r="CN403">
        <v>0</v>
      </c>
      <c r="CO403">
        <v>12.325</v>
      </c>
      <c r="CP403">
        <v>1023.124</v>
      </c>
      <c r="CQ403">
        <v>36.156</v>
      </c>
      <c r="CR403">
        <v>39.2624</v>
      </c>
      <c r="CS403">
        <v>37.906</v>
      </c>
      <c r="CT403">
        <v>38.0434</v>
      </c>
      <c r="CU403">
        <v>36.781</v>
      </c>
      <c r="CV403">
        <v>0</v>
      </c>
      <c r="CW403">
        <v>199.997</v>
      </c>
      <c r="CX403">
        <v>0</v>
      </c>
      <c r="CY403">
        <v>1774683330.8</v>
      </c>
      <c r="CZ403">
        <v>0</v>
      </c>
      <c r="DA403">
        <v>1774666326.5</v>
      </c>
      <c r="DB403" t="s">
        <v>359</v>
      </c>
      <c r="DC403">
        <v>1774666322</v>
      </c>
      <c r="DD403">
        <v>1774666326.5</v>
      </c>
      <c r="DE403">
        <v>2</v>
      </c>
      <c r="DF403">
        <v>0.343</v>
      </c>
      <c r="DG403">
        <v>-0.026</v>
      </c>
      <c r="DH403">
        <v>-0.36</v>
      </c>
      <c r="DI403">
        <v>0.298</v>
      </c>
      <c r="DJ403">
        <v>420</v>
      </c>
      <c r="DK403">
        <v>22</v>
      </c>
      <c r="DL403">
        <v>0.17</v>
      </c>
      <c r="DM403">
        <v>0.02</v>
      </c>
      <c r="DN403">
        <v>-0.402106268292683</v>
      </c>
      <c r="DO403">
        <v>0.1727359442508701</v>
      </c>
      <c r="DP403">
        <v>0.06428873012946924</v>
      </c>
      <c r="DQ403">
        <v>0</v>
      </c>
      <c r="DR403">
        <v>-0.02730522926829269</v>
      </c>
      <c r="DS403">
        <v>0.001214859930313557</v>
      </c>
      <c r="DT403">
        <v>0.0009816253314470288</v>
      </c>
      <c r="DU403">
        <v>1</v>
      </c>
      <c r="DV403">
        <v>1</v>
      </c>
      <c r="DW403">
        <v>2</v>
      </c>
      <c r="DX403" t="s">
        <v>367</v>
      </c>
      <c r="DY403">
        <v>3.13047</v>
      </c>
      <c r="DZ403">
        <v>2.80645</v>
      </c>
      <c r="EA403">
        <v>0.09973609999999999</v>
      </c>
      <c r="EB403">
        <v>0.0994676</v>
      </c>
      <c r="EC403">
        <v>0.105875</v>
      </c>
      <c r="ED403">
        <v>0.105657</v>
      </c>
      <c r="EE403">
        <v>21147</v>
      </c>
      <c r="EF403">
        <v>27416.9</v>
      </c>
      <c r="EG403">
        <v>26444.5</v>
      </c>
      <c r="EH403">
        <v>32998</v>
      </c>
      <c r="EI403">
        <v>34925.2</v>
      </c>
      <c r="EJ403">
        <v>40305</v>
      </c>
      <c r="EK403">
        <v>41091.9</v>
      </c>
      <c r="EL403">
        <v>46057.3</v>
      </c>
      <c r="EM403">
        <v>2.03472</v>
      </c>
      <c r="EN403">
        <v>1.99995</v>
      </c>
      <c r="EO403">
        <v>0.07133929999999999</v>
      </c>
      <c r="EP403">
        <v>0</v>
      </c>
      <c r="EQ403">
        <v>24.9277</v>
      </c>
      <c r="ER403">
        <v>999.9</v>
      </c>
      <c r="ES403">
        <v>67.40000000000001</v>
      </c>
      <c r="ET403">
        <v>27.4</v>
      </c>
      <c r="EU403">
        <v>24.4444</v>
      </c>
      <c r="EV403">
        <v>61.1208</v>
      </c>
      <c r="EW403">
        <v>31.7388</v>
      </c>
      <c r="EX403">
        <v>1</v>
      </c>
      <c r="EY403">
        <v>0.294047</v>
      </c>
      <c r="EZ403">
        <v>0.245866</v>
      </c>
      <c r="FA403">
        <v>20.2893</v>
      </c>
      <c r="FB403">
        <v>5.19183</v>
      </c>
      <c r="FC403">
        <v>11.9441</v>
      </c>
      <c r="FD403">
        <v>4.9558</v>
      </c>
      <c r="FE403">
        <v>3.285</v>
      </c>
      <c r="FF403">
        <v>9999</v>
      </c>
      <c r="FG403">
        <v>9999</v>
      </c>
      <c r="FH403">
        <v>9999</v>
      </c>
      <c r="FI403">
        <v>999.9</v>
      </c>
      <c r="FJ403">
        <v>1.86127</v>
      </c>
      <c r="FK403">
        <v>1.86264</v>
      </c>
      <c r="FL403">
        <v>1.86005</v>
      </c>
      <c r="FM403">
        <v>1.85837</v>
      </c>
      <c r="FN403">
        <v>1.86213</v>
      </c>
      <c r="FO403">
        <v>1.85893</v>
      </c>
      <c r="FP403">
        <v>1.85791</v>
      </c>
      <c r="FQ403">
        <v>1.86081</v>
      </c>
      <c r="FR403">
        <v>0</v>
      </c>
      <c r="FS403">
        <v>0</v>
      </c>
      <c r="FT403">
        <v>0</v>
      </c>
      <c r="FU403">
        <v>4.5</v>
      </c>
      <c r="FV403" t="s">
        <v>361</v>
      </c>
      <c r="FW403" t="s">
        <v>362</v>
      </c>
      <c r="FX403" t="s">
        <v>363</v>
      </c>
      <c r="FY403" t="s">
        <v>364</v>
      </c>
      <c r="FZ403" t="s">
        <v>364</v>
      </c>
      <c r="GA403" t="s">
        <v>363</v>
      </c>
      <c r="GB403">
        <v>0</v>
      </c>
      <c r="GC403">
        <v>100</v>
      </c>
      <c r="GD403">
        <v>100</v>
      </c>
      <c r="GE403">
        <v>-0.362</v>
      </c>
      <c r="GF403">
        <v>0.2973</v>
      </c>
      <c r="GG403">
        <v>-1.589593225013521</v>
      </c>
      <c r="GH403">
        <v>0.00192992804097616</v>
      </c>
      <c r="GI403">
        <v>3.244687122451424E-06</v>
      </c>
      <c r="GJ403">
        <v>-2.087531120305573E-09</v>
      </c>
      <c r="GK403">
        <v>0.05776174702018427</v>
      </c>
      <c r="GL403">
        <v>0.005089068596103195</v>
      </c>
      <c r="GM403">
        <v>0.0003257216593697226</v>
      </c>
      <c r="GN403">
        <v>-1.562898368296355E-06</v>
      </c>
      <c r="GO403">
        <v>0</v>
      </c>
      <c r="GP403">
        <v>1257</v>
      </c>
      <c r="GQ403">
        <v>1</v>
      </c>
      <c r="GR403">
        <v>31</v>
      </c>
      <c r="GS403">
        <v>283.5</v>
      </c>
      <c r="GT403">
        <v>283.4</v>
      </c>
      <c r="GU403">
        <v>1.07788</v>
      </c>
      <c r="GV403">
        <v>2.38281</v>
      </c>
      <c r="GW403">
        <v>1.44775</v>
      </c>
      <c r="GX403">
        <v>2.20337</v>
      </c>
      <c r="GY403">
        <v>1.44653</v>
      </c>
      <c r="GZ403">
        <v>2.38647</v>
      </c>
      <c r="HA403">
        <v>33.2216</v>
      </c>
      <c r="HB403">
        <v>14.6224</v>
      </c>
      <c r="HC403">
        <v>18</v>
      </c>
      <c r="HD403">
        <v>532.045</v>
      </c>
      <c r="HE403">
        <v>523.023</v>
      </c>
      <c r="HF403">
        <v>24.9997</v>
      </c>
      <c r="HG403">
        <v>30.7493</v>
      </c>
      <c r="HH403">
        <v>30</v>
      </c>
      <c r="HI403">
        <v>31.1241</v>
      </c>
      <c r="HJ403">
        <v>31.1331</v>
      </c>
      <c r="HK403">
        <v>21.5547</v>
      </c>
      <c r="HL403">
        <v>20.3331</v>
      </c>
      <c r="HM403">
        <v>100</v>
      </c>
      <c r="HN403">
        <v>25</v>
      </c>
      <c r="HO403">
        <v>420</v>
      </c>
      <c r="HP403">
        <v>21.5</v>
      </c>
      <c r="HQ403">
        <v>103.133</v>
      </c>
      <c r="HR403">
        <v>102.015</v>
      </c>
    </row>
    <row r="404" spans="1:226">
      <c r="A404">
        <v>386</v>
      </c>
      <c r="B404">
        <v>1774683336.6</v>
      </c>
      <c r="C404">
        <v>1590.599999904633</v>
      </c>
      <c r="D404" t="s">
        <v>1134</v>
      </c>
      <c r="E404" t="s">
        <v>1135</v>
      </c>
      <c r="F404">
        <v>5</v>
      </c>
      <c r="I404">
        <v>1774683333.7</v>
      </c>
      <c r="J404">
        <f>(K404)/1000</f>
        <v>0</v>
      </c>
      <c r="K404">
        <f>IF(BF404, AN404, AH404)</f>
        <v>0</v>
      </c>
      <c r="L404">
        <f>IF(BF404, AI404, AG404)</f>
        <v>0</v>
      </c>
      <c r="M404">
        <f>BH404 - IF(AU404&gt;1, L404*BB404*100.0/(AW404), 0)</f>
        <v>0</v>
      </c>
      <c r="N404">
        <f>((T404-J404/2)*M404-L404)/(T404+J404/2)</f>
        <v>0</v>
      </c>
      <c r="O404">
        <f>N404*(BO404+BP404)/1000.0</f>
        <v>0</v>
      </c>
      <c r="P404">
        <f>(BH404 - IF(AU404&gt;1, L404*BB404*100.0/(AW404), 0))*(BO404+BP404)/1000.0</f>
        <v>0</v>
      </c>
      <c r="Q404">
        <f>2.0/((1/S404-1/R404)+SIGN(S404)*SQRT((1/S404-1/R404)*(1/S404-1/R404) + 4*BC404/((BC404+1)*(BC404+1))*(2*1/S404*1/R404-1/R404*1/R404)))</f>
        <v>0</v>
      </c>
      <c r="R404">
        <f>IF(LEFT(BD404,1)&lt;&gt;"0",IF(LEFT(BD404,1)="1",3.0,BE404),$D$5+$E$5*(BV404*BO404/($K$5*1000))+$F$5*(BV404*BO404/($K$5*1000))*MAX(MIN(BB404,$J$5),$I$5)*MAX(MIN(BB404,$J$5),$I$5)+$G$5*MAX(MIN(BB404,$J$5),$I$5)*(BV404*BO404/($K$5*1000))+$H$5*(BV404*BO404/($K$5*1000))*(BV404*BO404/($K$5*1000)))</f>
        <v>0</v>
      </c>
      <c r="S404">
        <f>J404*(1000-(1000*0.61365*exp(17.502*W404/(240.97+W404))/(BO404+BP404)+BJ404)/2)/(1000*0.61365*exp(17.502*W404/(240.97+W404))/(BO404+BP404)-BJ404)</f>
        <v>0</v>
      </c>
      <c r="T404">
        <f>1/((BC404+1)/(Q404/1.6)+1/(R404/1.37)) + BC404/((BC404+1)/(Q404/1.6) + BC404/(R404/1.37))</f>
        <v>0</v>
      </c>
      <c r="U404">
        <f>(AX404*BA404)</f>
        <v>0</v>
      </c>
      <c r="V404">
        <f>(BQ404+(U404+2*0.95*5.67E-8*(((BQ404+$B$9)+273)^4-(BQ404+273)^4)-44100*J404)/(1.84*29.3*R404+8*0.95*5.67E-8*(BQ404+273)^3))</f>
        <v>0</v>
      </c>
      <c r="W404">
        <f>($C$9*BR404+$D$9*BS404+$E$9*V404)</f>
        <v>0</v>
      </c>
      <c r="X404">
        <f>0.61365*exp(17.502*W404/(240.97+W404))</f>
        <v>0</v>
      </c>
      <c r="Y404">
        <f>(Z404/AA404*100)</f>
        <v>0</v>
      </c>
      <c r="Z404">
        <f>BJ404*(BO404+BP404)/1000</f>
        <v>0</v>
      </c>
      <c r="AA404">
        <f>0.61365*exp(17.502*BQ404/(240.97+BQ404))</f>
        <v>0</v>
      </c>
      <c r="AB404">
        <f>(X404-BJ404*(BO404+BP404)/1000)</f>
        <v>0</v>
      </c>
      <c r="AC404">
        <f>(-J404*44100)</f>
        <v>0</v>
      </c>
      <c r="AD404">
        <f>2*29.3*R404*0.92*(BQ404-W404)</f>
        <v>0</v>
      </c>
      <c r="AE404">
        <f>2*0.95*5.67E-8*(((BQ404+$B$9)+273)^4-(W404+273)^4)</f>
        <v>0</v>
      </c>
      <c r="AF404">
        <f>U404+AE404+AC404+AD404</f>
        <v>0</v>
      </c>
      <c r="AG404">
        <f>BN404*AU404*(BI404-BH404*(1000-AU404*BK404)/(1000-AU404*BJ404))/(100*BB404)</f>
        <v>0</v>
      </c>
      <c r="AH404">
        <f>1000*BN404*AU404*(BJ404-BK404)/(100*BB404*(1000-AU404*BJ404))</f>
        <v>0</v>
      </c>
      <c r="AI404">
        <f>(AJ404 - AK404 - BO404*1E3/(8.314*(BQ404+273.15)) * AM404/BN404 * AL404) * BN404/(100*BB404) * (1000 - BK404)/1000</f>
        <v>0</v>
      </c>
      <c r="AJ404">
        <v>429.2806095981914</v>
      </c>
      <c r="AK404">
        <v>428.8172121212121</v>
      </c>
      <c r="AL404">
        <v>2.456383974950682E-05</v>
      </c>
      <c r="AM404">
        <v>61.35787655002243</v>
      </c>
      <c r="AN404">
        <f>(AP404 - AO404 + BO404*1E3/(8.314*(BQ404+273.15)) * AR404/BN404 * AQ404) * BN404/(100*BB404) * 1000/(1000 - AP404)</f>
        <v>0</v>
      </c>
      <c r="AO404">
        <v>21.53609398261941</v>
      </c>
      <c r="AP404">
        <v>21.50964755244756</v>
      </c>
      <c r="AQ404">
        <v>-1.026708948856615E-07</v>
      </c>
      <c r="AR404">
        <v>91.88205700752289</v>
      </c>
      <c r="AS404">
        <v>0</v>
      </c>
      <c r="AT404">
        <v>0</v>
      </c>
      <c r="AU404">
        <f>IF(AS404*$H$15&gt;=AW404,1.0,(AW404/(AW404-AS404*$H$15)))</f>
        <v>0</v>
      </c>
      <c r="AV404">
        <f>(AU404-1)*100</f>
        <v>0</v>
      </c>
      <c r="AW404">
        <f>MAX(0,($B$15+$C$15*BV404)/(1+$D$15*BV404)*BO404/(BQ404+273)*$E$15)</f>
        <v>0</v>
      </c>
      <c r="AX404">
        <f>$B$13*BW404+$C$13*BX404+$F$13*CI404*(1-CL404)</f>
        <v>0</v>
      </c>
      <c r="AY404">
        <f>AX404*AZ404</f>
        <v>0</v>
      </c>
      <c r="AZ404">
        <f>($B$13*$D$11+$C$13*$D$11+$F$13*((CV404+CN404)/MAX(CV404+CN404+CW404, 0.1)*$I$11+CW404/MAX(CV404+CN404+CW404, 0.1)*$J$11))/($B$13+$C$13+$F$13)</f>
        <v>0</v>
      </c>
      <c r="BA404">
        <f>($B$13*$K$11+$C$13*$K$11+$F$13*((CV404+CN404)/MAX(CV404+CN404+CW404, 0.1)*$P$11+CW404/MAX(CV404+CN404+CW404, 0.1)*$Q$11))/($B$13+$C$13+$F$13)</f>
        <v>0</v>
      </c>
      <c r="BB404">
        <v>6</v>
      </c>
      <c r="BC404">
        <v>0.5</v>
      </c>
      <c r="BD404" t="s">
        <v>358</v>
      </c>
      <c r="BE404">
        <v>2</v>
      </c>
      <c r="BF404" t="b">
        <v>1</v>
      </c>
      <c r="BG404">
        <v>1774683333.7</v>
      </c>
      <c r="BH404">
        <v>419.5496999999999</v>
      </c>
      <c r="BI404">
        <v>420.0068</v>
      </c>
      <c r="BJ404">
        <v>21.50934</v>
      </c>
      <c r="BK404">
        <v>21.53582</v>
      </c>
      <c r="BL404">
        <v>419.9109999999999</v>
      </c>
      <c r="BM404">
        <v>21.21199</v>
      </c>
      <c r="BN404">
        <v>500.0331</v>
      </c>
      <c r="BO404">
        <v>101.0287</v>
      </c>
      <c r="BP404">
        <v>0.10003845</v>
      </c>
      <c r="BQ404">
        <v>26.01207</v>
      </c>
      <c r="BR404">
        <v>26.09271</v>
      </c>
      <c r="BS404">
        <v>999.9</v>
      </c>
      <c r="BT404">
        <v>0</v>
      </c>
      <c r="BU404">
        <v>0</v>
      </c>
      <c r="BV404">
        <v>9991.195</v>
      </c>
      <c r="BW404">
        <v>0</v>
      </c>
      <c r="BX404">
        <v>0.3833920000000001</v>
      </c>
      <c r="BY404">
        <v>-0.4574248000000001</v>
      </c>
      <c r="BZ404">
        <v>428.7722</v>
      </c>
      <c r="CA404">
        <v>429.2513</v>
      </c>
      <c r="CB404">
        <v>-0.0264721</v>
      </c>
      <c r="CC404">
        <v>420.0068</v>
      </c>
      <c r="CD404">
        <v>21.53582</v>
      </c>
      <c r="CE404">
        <v>2.17306</v>
      </c>
      <c r="CF404">
        <v>2.175734</v>
      </c>
      <c r="CG404">
        <v>18.7651</v>
      </c>
      <c r="CH404">
        <v>18.78475</v>
      </c>
      <c r="CI404">
        <v>200.0026</v>
      </c>
      <c r="CJ404">
        <v>0</v>
      </c>
      <c r="CK404">
        <v>1</v>
      </c>
      <c r="CL404">
        <v>0</v>
      </c>
      <c r="CM404">
        <v>1.6435</v>
      </c>
      <c r="CN404">
        <v>0</v>
      </c>
      <c r="CO404">
        <v>12.53</v>
      </c>
      <c r="CP404">
        <v>1023.145</v>
      </c>
      <c r="CQ404">
        <v>36.1187</v>
      </c>
      <c r="CR404">
        <v>39.2185</v>
      </c>
      <c r="CS404">
        <v>37.8561</v>
      </c>
      <c r="CT404">
        <v>37.9811</v>
      </c>
      <c r="CU404">
        <v>36.7185</v>
      </c>
      <c r="CV404">
        <v>0</v>
      </c>
      <c r="CW404">
        <v>200.003</v>
      </c>
      <c r="CX404">
        <v>0</v>
      </c>
      <c r="CY404">
        <v>1774683335</v>
      </c>
      <c r="CZ404">
        <v>0</v>
      </c>
      <c r="DA404">
        <v>1774666326.5</v>
      </c>
      <c r="DB404" t="s">
        <v>359</v>
      </c>
      <c r="DC404">
        <v>1774666322</v>
      </c>
      <c r="DD404">
        <v>1774666326.5</v>
      </c>
      <c r="DE404">
        <v>2</v>
      </c>
      <c r="DF404">
        <v>0.343</v>
      </c>
      <c r="DG404">
        <v>-0.026</v>
      </c>
      <c r="DH404">
        <v>-0.36</v>
      </c>
      <c r="DI404">
        <v>0.298</v>
      </c>
      <c r="DJ404">
        <v>420</v>
      </c>
      <c r="DK404">
        <v>22</v>
      </c>
      <c r="DL404">
        <v>0.17</v>
      </c>
      <c r="DM404">
        <v>0.02</v>
      </c>
      <c r="DN404">
        <v>-0.4094036829268292</v>
      </c>
      <c r="DO404">
        <v>-0.2119440000000011</v>
      </c>
      <c r="DP404">
        <v>0.06806865677278115</v>
      </c>
      <c r="DQ404">
        <v>0</v>
      </c>
      <c r="DR404">
        <v>-0.02706239512195122</v>
      </c>
      <c r="DS404">
        <v>0.00187574425087104</v>
      </c>
      <c r="DT404">
        <v>0.001007647877654718</v>
      </c>
      <c r="DU404">
        <v>1</v>
      </c>
      <c r="DV404">
        <v>1</v>
      </c>
      <c r="DW404">
        <v>2</v>
      </c>
      <c r="DX404" t="s">
        <v>367</v>
      </c>
      <c r="DY404">
        <v>3.1305</v>
      </c>
      <c r="DZ404">
        <v>2.80636</v>
      </c>
      <c r="EA404">
        <v>0.0997441</v>
      </c>
      <c r="EB404">
        <v>0.0994654</v>
      </c>
      <c r="EC404">
        <v>0.105874</v>
      </c>
      <c r="ED404">
        <v>0.105654</v>
      </c>
      <c r="EE404">
        <v>21146.9</v>
      </c>
      <c r="EF404">
        <v>27417.3</v>
      </c>
      <c r="EG404">
        <v>26444.7</v>
      </c>
      <c r="EH404">
        <v>32998.3</v>
      </c>
      <c r="EI404">
        <v>34925.2</v>
      </c>
      <c r="EJ404">
        <v>40305.4</v>
      </c>
      <c r="EK404">
        <v>41091.9</v>
      </c>
      <c r="EL404">
        <v>46057.6</v>
      </c>
      <c r="EM404">
        <v>2.0348</v>
      </c>
      <c r="EN404">
        <v>1.99993</v>
      </c>
      <c r="EO404">
        <v>0.0707507</v>
      </c>
      <c r="EP404">
        <v>0</v>
      </c>
      <c r="EQ404">
        <v>24.9219</v>
      </c>
      <c r="ER404">
        <v>999.9</v>
      </c>
      <c r="ES404">
        <v>67.40000000000001</v>
      </c>
      <c r="ET404">
        <v>27.4</v>
      </c>
      <c r="EU404">
        <v>24.4455</v>
      </c>
      <c r="EV404">
        <v>61.0208</v>
      </c>
      <c r="EW404">
        <v>31.6466</v>
      </c>
      <c r="EX404">
        <v>1</v>
      </c>
      <c r="EY404">
        <v>0.294024</v>
      </c>
      <c r="EZ404">
        <v>0.245517</v>
      </c>
      <c r="FA404">
        <v>20.2892</v>
      </c>
      <c r="FB404">
        <v>5.19168</v>
      </c>
      <c r="FC404">
        <v>11.9441</v>
      </c>
      <c r="FD404">
        <v>4.9557</v>
      </c>
      <c r="FE404">
        <v>3.285</v>
      </c>
      <c r="FF404">
        <v>9999</v>
      </c>
      <c r="FG404">
        <v>9999</v>
      </c>
      <c r="FH404">
        <v>9999</v>
      </c>
      <c r="FI404">
        <v>999.9</v>
      </c>
      <c r="FJ404">
        <v>1.86127</v>
      </c>
      <c r="FK404">
        <v>1.86264</v>
      </c>
      <c r="FL404">
        <v>1.86005</v>
      </c>
      <c r="FM404">
        <v>1.85837</v>
      </c>
      <c r="FN404">
        <v>1.86213</v>
      </c>
      <c r="FO404">
        <v>1.85893</v>
      </c>
      <c r="FP404">
        <v>1.85791</v>
      </c>
      <c r="FQ404">
        <v>1.86081</v>
      </c>
      <c r="FR404">
        <v>0</v>
      </c>
      <c r="FS404">
        <v>0</v>
      </c>
      <c r="FT404">
        <v>0</v>
      </c>
      <c r="FU404">
        <v>4.5</v>
      </c>
      <c r="FV404" t="s">
        <v>361</v>
      </c>
      <c r="FW404" t="s">
        <v>362</v>
      </c>
      <c r="FX404" t="s">
        <v>363</v>
      </c>
      <c r="FY404" t="s">
        <v>364</v>
      </c>
      <c r="FZ404" t="s">
        <v>364</v>
      </c>
      <c r="GA404" t="s">
        <v>363</v>
      </c>
      <c r="GB404">
        <v>0</v>
      </c>
      <c r="GC404">
        <v>100</v>
      </c>
      <c r="GD404">
        <v>100</v>
      </c>
      <c r="GE404">
        <v>-0.362</v>
      </c>
      <c r="GF404">
        <v>0.2973</v>
      </c>
      <c r="GG404">
        <v>-1.589593225013521</v>
      </c>
      <c r="GH404">
        <v>0.00192992804097616</v>
      </c>
      <c r="GI404">
        <v>3.244687122451424E-06</v>
      </c>
      <c r="GJ404">
        <v>-2.087531120305573E-09</v>
      </c>
      <c r="GK404">
        <v>0.05776174702018427</v>
      </c>
      <c r="GL404">
        <v>0.005089068596103195</v>
      </c>
      <c r="GM404">
        <v>0.0003257216593697226</v>
      </c>
      <c r="GN404">
        <v>-1.562898368296355E-06</v>
      </c>
      <c r="GO404">
        <v>0</v>
      </c>
      <c r="GP404">
        <v>1257</v>
      </c>
      <c r="GQ404">
        <v>1</v>
      </c>
      <c r="GR404">
        <v>31</v>
      </c>
      <c r="GS404">
        <v>283.6</v>
      </c>
      <c r="GT404">
        <v>283.5</v>
      </c>
      <c r="GU404">
        <v>1.07788</v>
      </c>
      <c r="GV404">
        <v>2.39014</v>
      </c>
      <c r="GW404">
        <v>1.44775</v>
      </c>
      <c r="GX404">
        <v>2.20215</v>
      </c>
      <c r="GY404">
        <v>1.44653</v>
      </c>
      <c r="GZ404">
        <v>2.36328</v>
      </c>
      <c r="HA404">
        <v>33.2216</v>
      </c>
      <c r="HB404">
        <v>14.6311</v>
      </c>
      <c r="HC404">
        <v>18</v>
      </c>
      <c r="HD404">
        <v>532.093</v>
      </c>
      <c r="HE404">
        <v>523.0069999999999</v>
      </c>
      <c r="HF404">
        <v>24.9998</v>
      </c>
      <c r="HG404">
        <v>30.7493</v>
      </c>
      <c r="HH404">
        <v>30</v>
      </c>
      <c r="HI404">
        <v>31.1241</v>
      </c>
      <c r="HJ404">
        <v>31.1331</v>
      </c>
      <c r="HK404">
        <v>21.5547</v>
      </c>
      <c r="HL404">
        <v>20.3331</v>
      </c>
      <c r="HM404">
        <v>100</v>
      </c>
      <c r="HN404">
        <v>25</v>
      </c>
      <c r="HO404">
        <v>420</v>
      </c>
      <c r="HP404">
        <v>21.5</v>
      </c>
      <c r="HQ404">
        <v>103.133</v>
      </c>
      <c r="HR404">
        <v>102.016</v>
      </c>
    </row>
    <row r="405" spans="1:226">
      <c r="A405">
        <v>387</v>
      </c>
      <c r="B405">
        <v>1774683340.6</v>
      </c>
      <c r="C405">
        <v>1594.599999904633</v>
      </c>
      <c r="D405" t="s">
        <v>1136</v>
      </c>
      <c r="E405" t="s">
        <v>1137</v>
      </c>
      <c r="F405">
        <v>5</v>
      </c>
      <c r="I405">
        <v>1774683337.7</v>
      </c>
      <c r="J405">
        <f>(K405)/1000</f>
        <v>0</v>
      </c>
      <c r="K405">
        <f>IF(BF405, AN405, AH405)</f>
        <v>0</v>
      </c>
      <c r="L405">
        <f>IF(BF405, AI405, AG405)</f>
        <v>0</v>
      </c>
      <c r="M405">
        <f>BH405 - IF(AU405&gt;1, L405*BB405*100.0/(AW405), 0)</f>
        <v>0</v>
      </c>
      <c r="N405">
        <f>((T405-J405/2)*M405-L405)/(T405+J405/2)</f>
        <v>0</v>
      </c>
      <c r="O405">
        <f>N405*(BO405+BP405)/1000.0</f>
        <v>0</v>
      </c>
      <c r="P405">
        <f>(BH405 - IF(AU405&gt;1, L405*BB405*100.0/(AW405), 0))*(BO405+BP405)/1000.0</f>
        <v>0</v>
      </c>
      <c r="Q405">
        <f>2.0/((1/S405-1/R405)+SIGN(S405)*SQRT((1/S405-1/R405)*(1/S405-1/R405) + 4*BC405/((BC405+1)*(BC405+1))*(2*1/S405*1/R405-1/R405*1/R405)))</f>
        <v>0</v>
      </c>
      <c r="R405">
        <f>IF(LEFT(BD405,1)&lt;&gt;"0",IF(LEFT(BD405,1)="1",3.0,BE405),$D$5+$E$5*(BV405*BO405/($K$5*1000))+$F$5*(BV405*BO405/($K$5*1000))*MAX(MIN(BB405,$J$5),$I$5)*MAX(MIN(BB405,$J$5),$I$5)+$G$5*MAX(MIN(BB405,$J$5),$I$5)*(BV405*BO405/($K$5*1000))+$H$5*(BV405*BO405/($K$5*1000))*(BV405*BO405/($K$5*1000)))</f>
        <v>0</v>
      </c>
      <c r="S405">
        <f>J405*(1000-(1000*0.61365*exp(17.502*W405/(240.97+W405))/(BO405+BP405)+BJ405)/2)/(1000*0.61365*exp(17.502*W405/(240.97+W405))/(BO405+BP405)-BJ405)</f>
        <v>0</v>
      </c>
      <c r="T405">
        <f>1/((BC405+1)/(Q405/1.6)+1/(R405/1.37)) + BC405/((BC405+1)/(Q405/1.6) + BC405/(R405/1.37))</f>
        <v>0</v>
      </c>
      <c r="U405">
        <f>(AX405*BA405)</f>
        <v>0</v>
      </c>
      <c r="V405">
        <f>(BQ405+(U405+2*0.95*5.67E-8*(((BQ405+$B$9)+273)^4-(BQ405+273)^4)-44100*J405)/(1.84*29.3*R405+8*0.95*5.67E-8*(BQ405+273)^3))</f>
        <v>0</v>
      </c>
      <c r="W405">
        <f>($C$9*BR405+$D$9*BS405+$E$9*V405)</f>
        <v>0</v>
      </c>
      <c r="X405">
        <f>0.61365*exp(17.502*W405/(240.97+W405))</f>
        <v>0</v>
      </c>
      <c r="Y405">
        <f>(Z405/AA405*100)</f>
        <v>0</v>
      </c>
      <c r="Z405">
        <f>BJ405*(BO405+BP405)/1000</f>
        <v>0</v>
      </c>
      <c r="AA405">
        <f>0.61365*exp(17.502*BQ405/(240.97+BQ405))</f>
        <v>0</v>
      </c>
      <c r="AB405">
        <f>(X405-BJ405*(BO405+BP405)/1000)</f>
        <v>0</v>
      </c>
      <c r="AC405">
        <f>(-J405*44100)</f>
        <v>0</v>
      </c>
      <c r="AD405">
        <f>2*29.3*R405*0.92*(BQ405-W405)</f>
        <v>0</v>
      </c>
      <c r="AE405">
        <f>2*0.95*5.67E-8*(((BQ405+$B$9)+273)^4-(W405+273)^4)</f>
        <v>0</v>
      </c>
      <c r="AF405">
        <f>U405+AE405+AC405+AD405</f>
        <v>0</v>
      </c>
      <c r="AG405">
        <f>BN405*AU405*(BI405-BH405*(1000-AU405*BK405)/(1000-AU405*BJ405))/(100*BB405)</f>
        <v>0</v>
      </c>
      <c r="AH405">
        <f>1000*BN405*AU405*(BJ405-BK405)/(100*BB405*(1000-AU405*BJ405))</f>
        <v>0</v>
      </c>
      <c r="AI405">
        <f>(AJ405 - AK405 - BO405*1E3/(8.314*(BQ405+273.15)) * AM405/BN405 * AL405) * BN405/(100*BB405) * (1000 - BK405)/1000</f>
        <v>0</v>
      </c>
      <c r="AJ405">
        <v>429.2251783273334</v>
      </c>
      <c r="AK405">
        <v>428.830909090909</v>
      </c>
      <c r="AL405">
        <v>7.620991533930891E-06</v>
      </c>
      <c r="AM405">
        <v>61.35787655002243</v>
      </c>
      <c r="AN405">
        <f>(AP405 - AO405 + BO405*1E3/(8.314*(BQ405+273.15)) * AR405/BN405 * AQ405) * BN405/(100*BB405) * 1000/(1000 - AP405)</f>
        <v>0</v>
      </c>
      <c r="AO405">
        <v>21.53611078829254</v>
      </c>
      <c r="AP405">
        <v>21.50937202797203</v>
      </c>
      <c r="AQ405">
        <v>-8.9738509941997E-07</v>
      </c>
      <c r="AR405">
        <v>91.88205700752289</v>
      </c>
      <c r="AS405">
        <v>0</v>
      </c>
      <c r="AT405">
        <v>0</v>
      </c>
      <c r="AU405">
        <f>IF(AS405*$H$15&gt;=AW405,1.0,(AW405/(AW405-AS405*$H$15)))</f>
        <v>0</v>
      </c>
      <c r="AV405">
        <f>(AU405-1)*100</f>
        <v>0</v>
      </c>
      <c r="AW405">
        <f>MAX(0,($B$15+$C$15*BV405)/(1+$D$15*BV405)*BO405/(BQ405+273)*$E$15)</f>
        <v>0</v>
      </c>
      <c r="AX405">
        <f>$B$13*BW405+$C$13*BX405+$F$13*CI405*(1-CL405)</f>
        <v>0</v>
      </c>
      <c r="AY405">
        <f>AX405*AZ405</f>
        <v>0</v>
      </c>
      <c r="AZ405">
        <f>($B$13*$D$11+$C$13*$D$11+$F$13*((CV405+CN405)/MAX(CV405+CN405+CW405, 0.1)*$I$11+CW405/MAX(CV405+CN405+CW405, 0.1)*$J$11))/($B$13+$C$13+$F$13)</f>
        <v>0</v>
      </c>
      <c r="BA405">
        <f>($B$13*$K$11+$C$13*$K$11+$F$13*((CV405+CN405)/MAX(CV405+CN405+CW405, 0.1)*$P$11+CW405/MAX(CV405+CN405+CW405, 0.1)*$Q$11))/($B$13+$C$13+$F$13)</f>
        <v>0</v>
      </c>
      <c r="BB405">
        <v>6</v>
      </c>
      <c r="BC405">
        <v>0.5</v>
      </c>
      <c r="BD405" t="s">
        <v>358</v>
      </c>
      <c r="BE405">
        <v>2</v>
      </c>
      <c r="BF405" t="b">
        <v>1</v>
      </c>
      <c r="BG405">
        <v>1774683337.7</v>
      </c>
      <c r="BH405">
        <v>419.5905</v>
      </c>
      <c r="BI405">
        <v>419.9920999999999</v>
      </c>
      <c r="BJ405">
        <v>21.50914</v>
      </c>
      <c r="BK405">
        <v>21.53645</v>
      </c>
      <c r="BL405">
        <v>419.9519999999999</v>
      </c>
      <c r="BM405">
        <v>21.21179</v>
      </c>
      <c r="BN405">
        <v>500.0295</v>
      </c>
      <c r="BO405">
        <v>101.028</v>
      </c>
      <c r="BP405">
        <v>0.09988567</v>
      </c>
      <c r="BQ405">
        <v>26.00853</v>
      </c>
      <c r="BR405">
        <v>26.07956</v>
      </c>
      <c r="BS405">
        <v>999.9</v>
      </c>
      <c r="BT405">
        <v>0</v>
      </c>
      <c r="BU405">
        <v>0</v>
      </c>
      <c r="BV405">
        <v>10009.268</v>
      </c>
      <c r="BW405">
        <v>0</v>
      </c>
      <c r="BX405">
        <v>0.3833920000000001</v>
      </c>
      <c r="BY405">
        <v>-0.4017058999999999</v>
      </c>
      <c r="BZ405">
        <v>428.8141000000001</v>
      </c>
      <c r="CA405">
        <v>429.2365</v>
      </c>
      <c r="CB405">
        <v>-0.02732125</v>
      </c>
      <c r="CC405">
        <v>419.9920999999999</v>
      </c>
      <c r="CD405">
        <v>21.53645</v>
      </c>
      <c r="CE405">
        <v>2.173025</v>
      </c>
      <c r="CF405">
        <v>2.175787</v>
      </c>
      <c r="CG405">
        <v>18.76485</v>
      </c>
      <c r="CH405">
        <v>18.78513</v>
      </c>
      <c r="CI405">
        <v>199.9956</v>
      </c>
      <c r="CJ405">
        <v>0</v>
      </c>
      <c r="CK405">
        <v>1</v>
      </c>
      <c r="CL405">
        <v>0</v>
      </c>
      <c r="CM405">
        <v>1.86047</v>
      </c>
      <c r="CN405">
        <v>0</v>
      </c>
      <c r="CO405">
        <v>12.58949</v>
      </c>
      <c r="CP405">
        <v>1023.111</v>
      </c>
      <c r="CQ405">
        <v>36.0746</v>
      </c>
      <c r="CR405">
        <v>39.1808</v>
      </c>
      <c r="CS405">
        <v>37.812</v>
      </c>
      <c r="CT405">
        <v>37.906</v>
      </c>
      <c r="CU405">
        <v>36.6808</v>
      </c>
      <c r="CV405">
        <v>0</v>
      </c>
      <c r="CW405">
        <v>199.996</v>
      </c>
      <c r="CX405">
        <v>0</v>
      </c>
      <c r="CY405">
        <v>1774683339.2</v>
      </c>
      <c r="CZ405">
        <v>0</v>
      </c>
      <c r="DA405">
        <v>1774666326.5</v>
      </c>
      <c r="DB405" t="s">
        <v>359</v>
      </c>
      <c r="DC405">
        <v>1774666322</v>
      </c>
      <c r="DD405">
        <v>1774666326.5</v>
      </c>
      <c r="DE405">
        <v>2</v>
      </c>
      <c r="DF405">
        <v>0.343</v>
      </c>
      <c r="DG405">
        <v>-0.026</v>
      </c>
      <c r="DH405">
        <v>-0.36</v>
      </c>
      <c r="DI405">
        <v>0.298</v>
      </c>
      <c r="DJ405">
        <v>420</v>
      </c>
      <c r="DK405">
        <v>22</v>
      </c>
      <c r="DL405">
        <v>0.17</v>
      </c>
      <c r="DM405">
        <v>0.02</v>
      </c>
      <c r="DN405">
        <v>-0.4190115365853658</v>
      </c>
      <c r="DO405">
        <v>0.08740172822299641</v>
      </c>
      <c r="DP405">
        <v>0.06203722422793591</v>
      </c>
      <c r="DQ405">
        <v>1</v>
      </c>
      <c r="DR405">
        <v>-0.02721130975609756</v>
      </c>
      <c r="DS405">
        <v>0.0007583038327525429</v>
      </c>
      <c r="DT405">
        <v>0.001019430267428195</v>
      </c>
      <c r="DU405">
        <v>1</v>
      </c>
      <c r="DV405">
        <v>2</v>
      </c>
      <c r="DW405">
        <v>2</v>
      </c>
      <c r="DX405" t="s">
        <v>360</v>
      </c>
      <c r="DY405">
        <v>3.13041</v>
      </c>
      <c r="DZ405">
        <v>2.80654</v>
      </c>
      <c r="EA405">
        <v>0.09974860000000001</v>
      </c>
      <c r="EB405">
        <v>0.0994622</v>
      </c>
      <c r="EC405">
        <v>0.105877</v>
      </c>
      <c r="ED405">
        <v>0.105657</v>
      </c>
      <c r="EE405">
        <v>21146.7</v>
      </c>
      <c r="EF405">
        <v>27417.6</v>
      </c>
      <c r="EG405">
        <v>26444.5</v>
      </c>
      <c r="EH405">
        <v>32998.6</v>
      </c>
      <c r="EI405">
        <v>34925</v>
      </c>
      <c r="EJ405">
        <v>40305.9</v>
      </c>
      <c r="EK405">
        <v>41091.8</v>
      </c>
      <c r="EL405">
        <v>46058.3</v>
      </c>
      <c r="EM405">
        <v>2.0346</v>
      </c>
      <c r="EN405">
        <v>1.99993</v>
      </c>
      <c r="EO405">
        <v>0.0708699</v>
      </c>
      <c r="EP405">
        <v>0</v>
      </c>
      <c r="EQ405">
        <v>24.9169</v>
      </c>
      <c r="ER405">
        <v>999.9</v>
      </c>
      <c r="ES405">
        <v>67.40000000000001</v>
      </c>
      <c r="ET405">
        <v>27.4</v>
      </c>
      <c r="EU405">
        <v>24.4445</v>
      </c>
      <c r="EV405">
        <v>60.8008</v>
      </c>
      <c r="EW405">
        <v>31.5825</v>
      </c>
      <c r="EX405">
        <v>1</v>
      </c>
      <c r="EY405">
        <v>0.29404</v>
      </c>
      <c r="EZ405">
        <v>0.244771</v>
      </c>
      <c r="FA405">
        <v>20.2893</v>
      </c>
      <c r="FB405">
        <v>5.19198</v>
      </c>
      <c r="FC405">
        <v>11.9441</v>
      </c>
      <c r="FD405">
        <v>4.9557</v>
      </c>
      <c r="FE405">
        <v>3.285</v>
      </c>
      <c r="FF405">
        <v>9999</v>
      </c>
      <c r="FG405">
        <v>9999</v>
      </c>
      <c r="FH405">
        <v>9999</v>
      </c>
      <c r="FI405">
        <v>999.9</v>
      </c>
      <c r="FJ405">
        <v>1.86127</v>
      </c>
      <c r="FK405">
        <v>1.86264</v>
      </c>
      <c r="FL405">
        <v>1.86005</v>
      </c>
      <c r="FM405">
        <v>1.85837</v>
      </c>
      <c r="FN405">
        <v>1.86216</v>
      </c>
      <c r="FO405">
        <v>1.85892</v>
      </c>
      <c r="FP405">
        <v>1.85791</v>
      </c>
      <c r="FQ405">
        <v>1.86081</v>
      </c>
      <c r="FR405">
        <v>0</v>
      </c>
      <c r="FS405">
        <v>0</v>
      </c>
      <c r="FT405">
        <v>0</v>
      </c>
      <c r="FU405">
        <v>4.5</v>
      </c>
      <c r="FV405" t="s">
        <v>361</v>
      </c>
      <c r="FW405" t="s">
        <v>362</v>
      </c>
      <c r="FX405" t="s">
        <v>363</v>
      </c>
      <c r="FY405" t="s">
        <v>364</v>
      </c>
      <c r="FZ405" t="s">
        <v>364</v>
      </c>
      <c r="GA405" t="s">
        <v>363</v>
      </c>
      <c r="GB405">
        <v>0</v>
      </c>
      <c r="GC405">
        <v>100</v>
      </c>
      <c r="GD405">
        <v>100</v>
      </c>
      <c r="GE405">
        <v>-0.362</v>
      </c>
      <c r="GF405">
        <v>0.2973</v>
      </c>
      <c r="GG405">
        <v>-1.589593225013521</v>
      </c>
      <c r="GH405">
        <v>0.00192992804097616</v>
      </c>
      <c r="GI405">
        <v>3.244687122451424E-06</v>
      </c>
      <c r="GJ405">
        <v>-2.087531120305573E-09</v>
      </c>
      <c r="GK405">
        <v>0.05776174702018427</v>
      </c>
      <c r="GL405">
        <v>0.005089068596103195</v>
      </c>
      <c r="GM405">
        <v>0.0003257216593697226</v>
      </c>
      <c r="GN405">
        <v>-1.562898368296355E-06</v>
      </c>
      <c r="GO405">
        <v>0</v>
      </c>
      <c r="GP405">
        <v>1257</v>
      </c>
      <c r="GQ405">
        <v>1</v>
      </c>
      <c r="GR405">
        <v>31</v>
      </c>
      <c r="GS405">
        <v>283.6</v>
      </c>
      <c r="GT405">
        <v>283.6</v>
      </c>
      <c r="GU405">
        <v>1.07788</v>
      </c>
      <c r="GV405">
        <v>2.39868</v>
      </c>
      <c r="GW405">
        <v>1.44775</v>
      </c>
      <c r="GX405">
        <v>2.20215</v>
      </c>
      <c r="GY405">
        <v>1.44653</v>
      </c>
      <c r="GZ405">
        <v>2.27173</v>
      </c>
      <c r="HA405">
        <v>33.2216</v>
      </c>
      <c r="HB405">
        <v>14.6224</v>
      </c>
      <c r="HC405">
        <v>18</v>
      </c>
      <c r="HD405">
        <v>531.966</v>
      </c>
      <c r="HE405">
        <v>523.006</v>
      </c>
      <c r="HF405">
        <v>24.9997</v>
      </c>
      <c r="HG405">
        <v>30.7493</v>
      </c>
      <c r="HH405">
        <v>30</v>
      </c>
      <c r="HI405">
        <v>31.1241</v>
      </c>
      <c r="HJ405">
        <v>31.1331</v>
      </c>
      <c r="HK405">
        <v>21.5548</v>
      </c>
      <c r="HL405">
        <v>20.3331</v>
      </c>
      <c r="HM405">
        <v>100</v>
      </c>
      <c r="HN405">
        <v>25</v>
      </c>
      <c r="HO405">
        <v>420</v>
      </c>
      <c r="HP405">
        <v>21.5</v>
      </c>
      <c r="HQ405">
        <v>103.133</v>
      </c>
      <c r="HR405">
        <v>102.017</v>
      </c>
    </row>
    <row r="406" spans="1:226">
      <c r="A406">
        <v>388</v>
      </c>
      <c r="B406">
        <v>1774683344.6</v>
      </c>
      <c r="C406">
        <v>1598.599999904633</v>
      </c>
      <c r="D406" t="s">
        <v>1138</v>
      </c>
      <c r="E406" t="s">
        <v>1139</v>
      </c>
      <c r="F406">
        <v>5</v>
      </c>
      <c r="I406">
        <v>1774683341.7</v>
      </c>
      <c r="J406">
        <f>(K406)/1000</f>
        <v>0</v>
      </c>
      <c r="K406">
        <f>IF(BF406, AN406, AH406)</f>
        <v>0</v>
      </c>
      <c r="L406">
        <f>IF(BF406, AI406, AG406)</f>
        <v>0</v>
      </c>
      <c r="M406">
        <f>BH406 - IF(AU406&gt;1, L406*BB406*100.0/(AW406), 0)</f>
        <v>0</v>
      </c>
      <c r="N406">
        <f>((T406-J406/2)*M406-L406)/(T406+J406/2)</f>
        <v>0</v>
      </c>
      <c r="O406">
        <f>N406*(BO406+BP406)/1000.0</f>
        <v>0</v>
      </c>
      <c r="P406">
        <f>(BH406 - IF(AU406&gt;1, L406*BB406*100.0/(AW406), 0))*(BO406+BP406)/1000.0</f>
        <v>0</v>
      </c>
      <c r="Q406">
        <f>2.0/((1/S406-1/R406)+SIGN(S406)*SQRT((1/S406-1/R406)*(1/S406-1/R406) + 4*BC406/((BC406+1)*(BC406+1))*(2*1/S406*1/R406-1/R406*1/R406)))</f>
        <v>0</v>
      </c>
      <c r="R406">
        <f>IF(LEFT(BD406,1)&lt;&gt;"0",IF(LEFT(BD406,1)="1",3.0,BE406),$D$5+$E$5*(BV406*BO406/($K$5*1000))+$F$5*(BV406*BO406/($K$5*1000))*MAX(MIN(BB406,$J$5),$I$5)*MAX(MIN(BB406,$J$5),$I$5)+$G$5*MAX(MIN(BB406,$J$5),$I$5)*(BV406*BO406/($K$5*1000))+$H$5*(BV406*BO406/($K$5*1000))*(BV406*BO406/($K$5*1000)))</f>
        <v>0</v>
      </c>
      <c r="S406">
        <f>J406*(1000-(1000*0.61365*exp(17.502*W406/(240.97+W406))/(BO406+BP406)+BJ406)/2)/(1000*0.61365*exp(17.502*W406/(240.97+W406))/(BO406+BP406)-BJ406)</f>
        <v>0</v>
      </c>
      <c r="T406">
        <f>1/((BC406+1)/(Q406/1.6)+1/(R406/1.37)) + BC406/((BC406+1)/(Q406/1.6) + BC406/(R406/1.37))</f>
        <v>0</v>
      </c>
      <c r="U406">
        <f>(AX406*BA406)</f>
        <v>0</v>
      </c>
      <c r="V406">
        <f>(BQ406+(U406+2*0.95*5.67E-8*(((BQ406+$B$9)+273)^4-(BQ406+273)^4)-44100*J406)/(1.84*29.3*R406+8*0.95*5.67E-8*(BQ406+273)^3))</f>
        <v>0</v>
      </c>
      <c r="W406">
        <f>($C$9*BR406+$D$9*BS406+$E$9*V406)</f>
        <v>0</v>
      </c>
      <c r="X406">
        <f>0.61365*exp(17.502*W406/(240.97+W406))</f>
        <v>0</v>
      </c>
      <c r="Y406">
        <f>(Z406/AA406*100)</f>
        <v>0</v>
      </c>
      <c r="Z406">
        <f>BJ406*(BO406+BP406)/1000</f>
        <v>0</v>
      </c>
      <c r="AA406">
        <f>0.61365*exp(17.502*BQ406/(240.97+BQ406))</f>
        <v>0</v>
      </c>
      <c r="AB406">
        <f>(X406-BJ406*(BO406+BP406)/1000)</f>
        <v>0</v>
      </c>
      <c r="AC406">
        <f>(-J406*44100)</f>
        <v>0</v>
      </c>
      <c r="AD406">
        <f>2*29.3*R406*0.92*(BQ406-W406)</f>
        <v>0</v>
      </c>
      <c r="AE406">
        <f>2*0.95*5.67E-8*(((BQ406+$B$9)+273)^4-(W406+273)^4)</f>
        <v>0</v>
      </c>
      <c r="AF406">
        <f>U406+AE406+AC406+AD406</f>
        <v>0</v>
      </c>
      <c r="AG406">
        <f>BN406*AU406*(BI406-BH406*(1000-AU406*BK406)/(1000-AU406*BJ406))/(100*BB406)</f>
        <v>0</v>
      </c>
      <c r="AH406">
        <f>1000*BN406*AU406*(BJ406-BK406)/(100*BB406*(1000-AU406*BJ406))</f>
        <v>0</v>
      </c>
      <c r="AI406">
        <f>(AJ406 - AK406 - BO406*1E3/(8.314*(BQ406+273.15)) * AM406/BN406 * AL406) * BN406/(100*BB406) * (1000 - BK406)/1000</f>
        <v>0</v>
      </c>
      <c r="AJ406">
        <v>429.2550556315326</v>
      </c>
      <c r="AK406">
        <v>428.8290727272726</v>
      </c>
      <c r="AL406">
        <v>1.102711456849517E-06</v>
      </c>
      <c r="AM406">
        <v>61.35787655002243</v>
      </c>
      <c r="AN406">
        <f>(AP406 - AO406 + BO406*1E3/(8.314*(BQ406+273.15)) * AR406/BN406 * AQ406) * BN406/(100*BB406) * 1000/(1000 - AP406)</f>
        <v>0</v>
      </c>
      <c r="AO406">
        <v>21.53614087841723</v>
      </c>
      <c r="AP406">
        <v>21.5086237762238</v>
      </c>
      <c r="AQ406">
        <v>1.379705830377111E-06</v>
      </c>
      <c r="AR406">
        <v>91.88205700752289</v>
      </c>
      <c r="AS406">
        <v>0</v>
      </c>
      <c r="AT406">
        <v>0</v>
      </c>
      <c r="AU406">
        <f>IF(AS406*$H$15&gt;=AW406,1.0,(AW406/(AW406-AS406*$H$15)))</f>
        <v>0</v>
      </c>
      <c r="AV406">
        <f>(AU406-1)*100</f>
        <v>0</v>
      </c>
      <c r="AW406">
        <f>MAX(0,($B$15+$C$15*BV406)/(1+$D$15*BV406)*BO406/(BQ406+273)*$E$15)</f>
        <v>0</v>
      </c>
      <c r="AX406">
        <f>$B$13*BW406+$C$13*BX406+$F$13*CI406*(1-CL406)</f>
        <v>0</v>
      </c>
      <c r="AY406">
        <f>AX406*AZ406</f>
        <v>0</v>
      </c>
      <c r="AZ406">
        <f>($B$13*$D$11+$C$13*$D$11+$F$13*((CV406+CN406)/MAX(CV406+CN406+CW406, 0.1)*$I$11+CW406/MAX(CV406+CN406+CW406, 0.1)*$J$11))/($B$13+$C$13+$F$13)</f>
        <v>0</v>
      </c>
      <c r="BA406">
        <f>($B$13*$K$11+$C$13*$K$11+$F$13*((CV406+CN406)/MAX(CV406+CN406+CW406, 0.1)*$P$11+CW406/MAX(CV406+CN406+CW406, 0.1)*$Q$11))/($B$13+$C$13+$F$13)</f>
        <v>0</v>
      </c>
      <c r="BB406">
        <v>6</v>
      </c>
      <c r="BC406">
        <v>0.5</v>
      </c>
      <c r="BD406" t="s">
        <v>358</v>
      </c>
      <c r="BE406">
        <v>2</v>
      </c>
      <c r="BF406" t="b">
        <v>1</v>
      </c>
      <c r="BG406">
        <v>1774683341.7</v>
      </c>
      <c r="BH406">
        <v>419.5998000000001</v>
      </c>
      <c r="BI406">
        <v>420.0042</v>
      </c>
      <c r="BJ406">
        <v>21.50961</v>
      </c>
      <c r="BK406">
        <v>21.53556</v>
      </c>
      <c r="BL406">
        <v>419.9611</v>
      </c>
      <c r="BM406">
        <v>21.21226</v>
      </c>
      <c r="BN406">
        <v>500.012</v>
      </c>
      <c r="BO406">
        <v>101.028</v>
      </c>
      <c r="BP406">
        <v>0.09998800999999999</v>
      </c>
      <c r="BQ406">
        <v>26.0034</v>
      </c>
      <c r="BR406">
        <v>26.07987</v>
      </c>
      <c r="BS406">
        <v>999.9</v>
      </c>
      <c r="BT406">
        <v>0</v>
      </c>
      <c r="BU406">
        <v>0</v>
      </c>
      <c r="BV406">
        <v>10007.323</v>
      </c>
      <c r="BW406">
        <v>0</v>
      </c>
      <c r="BX406">
        <v>0.3833920000000001</v>
      </c>
      <c r="BY406">
        <v>-0.4045198</v>
      </c>
      <c r="BZ406">
        <v>428.8237</v>
      </c>
      <c r="CA406">
        <v>429.2482</v>
      </c>
      <c r="CB406">
        <v>-0.02596322</v>
      </c>
      <c r="CC406">
        <v>420.0042</v>
      </c>
      <c r="CD406">
        <v>21.53556</v>
      </c>
      <c r="CE406">
        <v>2.173077</v>
      </c>
      <c r="CF406">
        <v>2.175703</v>
      </c>
      <c r="CG406">
        <v>18.76521</v>
      </c>
      <c r="CH406">
        <v>18.78451</v>
      </c>
      <c r="CI406">
        <v>200.0016</v>
      </c>
      <c r="CJ406">
        <v>0</v>
      </c>
      <c r="CK406">
        <v>1</v>
      </c>
      <c r="CL406">
        <v>0</v>
      </c>
      <c r="CM406">
        <v>1.69895</v>
      </c>
      <c r="CN406">
        <v>0</v>
      </c>
      <c r="CO406">
        <v>12.55219</v>
      </c>
      <c r="CP406">
        <v>1023.141</v>
      </c>
      <c r="CQ406">
        <v>36.031</v>
      </c>
      <c r="CR406">
        <v>39.1374</v>
      </c>
      <c r="CS406">
        <v>37.7686</v>
      </c>
      <c r="CT406">
        <v>37.8561</v>
      </c>
      <c r="CU406">
        <v>36.6374</v>
      </c>
      <c r="CV406">
        <v>0</v>
      </c>
      <c r="CW406">
        <v>200.002</v>
      </c>
      <c r="CX406">
        <v>0</v>
      </c>
      <c r="CY406">
        <v>1774683342.8</v>
      </c>
      <c r="CZ406">
        <v>0</v>
      </c>
      <c r="DA406">
        <v>1774666326.5</v>
      </c>
      <c r="DB406" t="s">
        <v>359</v>
      </c>
      <c r="DC406">
        <v>1774666322</v>
      </c>
      <c r="DD406">
        <v>1774666326.5</v>
      </c>
      <c r="DE406">
        <v>2</v>
      </c>
      <c r="DF406">
        <v>0.343</v>
      </c>
      <c r="DG406">
        <v>-0.026</v>
      </c>
      <c r="DH406">
        <v>-0.36</v>
      </c>
      <c r="DI406">
        <v>0.298</v>
      </c>
      <c r="DJ406">
        <v>420</v>
      </c>
      <c r="DK406">
        <v>22</v>
      </c>
      <c r="DL406">
        <v>0.17</v>
      </c>
      <c r="DM406">
        <v>0.02</v>
      </c>
      <c r="DN406">
        <v>-0.4122426097560976</v>
      </c>
      <c r="DO406">
        <v>0.03670919163763</v>
      </c>
      <c r="DP406">
        <v>0.0591982829780985</v>
      </c>
      <c r="DQ406">
        <v>1</v>
      </c>
      <c r="DR406">
        <v>-0.02694846829268293</v>
      </c>
      <c r="DS406">
        <v>0.007443643902439057</v>
      </c>
      <c r="DT406">
        <v>0.00125063469885105</v>
      </c>
      <c r="DU406">
        <v>1</v>
      </c>
      <c r="DV406">
        <v>2</v>
      </c>
      <c r="DW406">
        <v>2</v>
      </c>
      <c r="DX406" t="s">
        <v>360</v>
      </c>
      <c r="DY406">
        <v>3.13053</v>
      </c>
      <c r="DZ406">
        <v>2.80651</v>
      </c>
      <c r="EA406">
        <v>0.0997503</v>
      </c>
      <c r="EB406">
        <v>0.0994655</v>
      </c>
      <c r="EC406">
        <v>0.105872</v>
      </c>
      <c r="ED406">
        <v>0.105652</v>
      </c>
      <c r="EE406">
        <v>21146.8</v>
      </c>
      <c r="EF406">
        <v>27417.1</v>
      </c>
      <c r="EG406">
        <v>26444.7</v>
      </c>
      <c r="EH406">
        <v>32998.1</v>
      </c>
      <c r="EI406">
        <v>34925.3</v>
      </c>
      <c r="EJ406">
        <v>40305.2</v>
      </c>
      <c r="EK406">
        <v>41092</v>
      </c>
      <c r="EL406">
        <v>46057.3</v>
      </c>
      <c r="EM406">
        <v>2.03482</v>
      </c>
      <c r="EN406">
        <v>1.9997</v>
      </c>
      <c r="EO406">
        <v>0.071086</v>
      </c>
      <c r="EP406">
        <v>0</v>
      </c>
      <c r="EQ406">
        <v>24.9127</v>
      </c>
      <c r="ER406">
        <v>999.9</v>
      </c>
      <c r="ES406">
        <v>67.40000000000001</v>
      </c>
      <c r="ET406">
        <v>27.5</v>
      </c>
      <c r="EU406">
        <v>24.5867</v>
      </c>
      <c r="EV406">
        <v>60.9708</v>
      </c>
      <c r="EW406">
        <v>31.5024</v>
      </c>
      <c r="EX406">
        <v>1</v>
      </c>
      <c r="EY406">
        <v>0.293963</v>
      </c>
      <c r="EZ406">
        <v>0.243592</v>
      </c>
      <c r="FA406">
        <v>20.2893</v>
      </c>
      <c r="FB406">
        <v>5.19213</v>
      </c>
      <c r="FC406">
        <v>11.9441</v>
      </c>
      <c r="FD406">
        <v>4.95585</v>
      </c>
      <c r="FE406">
        <v>3.285</v>
      </c>
      <c r="FF406">
        <v>9999</v>
      </c>
      <c r="FG406">
        <v>9999</v>
      </c>
      <c r="FH406">
        <v>9999</v>
      </c>
      <c r="FI406">
        <v>999.9</v>
      </c>
      <c r="FJ406">
        <v>1.86127</v>
      </c>
      <c r="FK406">
        <v>1.86264</v>
      </c>
      <c r="FL406">
        <v>1.86005</v>
      </c>
      <c r="FM406">
        <v>1.85837</v>
      </c>
      <c r="FN406">
        <v>1.86217</v>
      </c>
      <c r="FO406">
        <v>1.8589</v>
      </c>
      <c r="FP406">
        <v>1.85791</v>
      </c>
      <c r="FQ406">
        <v>1.86081</v>
      </c>
      <c r="FR406">
        <v>0</v>
      </c>
      <c r="FS406">
        <v>0</v>
      </c>
      <c r="FT406">
        <v>0</v>
      </c>
      <c r="FU406">
        <v>4.5</v>
      </c>
      <c r="FV406" t="s">
        <v>361</v>
      </c>
      <c r="FW406" t="s">
        <v>362</v>
      </c>
      <c r="FX406" t="s">
        <v>363</v>
      </c>
      <c r="FY406" t="s">
        <v>364</v>
      </c>
      <c r="FZ406" t="s">
        <v>364</v>
      </c>
      <c r="GA406" t="s">
        <v>363</v>
      </c>
      <c r="GB406">
        <v>0</v>
      </c>
      <c r="GC406">
        <v>100</v>
      </c>
      <c r="GD406">
        <v>100</v>
      </c>
      <c r="GE406">
        <v>-0.362</v>
      </c>
      <c r="GF406">
        <v>0.2974</v>
      </c>
      <c r="GG406">
        <v>-1.589593225013521</v>
      </c>
      <c r="GH406">
        <v>0.00192992804097616</v>
      </c>
      <c r="GI406">
        <v>3.244687122451424E-06</v>
      </c>
      <c r="GJ406">
        <v>-2.087531120305573E-09</v>
      </c>
      <c r="GK406">
        <v>0.05776174702018427</v>
      </c>
      <c r="GL406">
        <v>0.005089068596103195</v>
      </c>
      <c r="GM406">
        <v>0.0003257216593697226</v>
      </c>
      <c r="GN406">
        <v>-1.562898368296355E-06</v>
      </c>
      <c r="GO406">
        <v>0</v>
      </c>
      <c r="GP406">
        <v>1257</v>
      </c>
      <c r="GQ406">
        <v>1</v>
      </c>
      <c r="GR406">
        <v>31</v>
      </c>
      <c r="GS406">
        <v>283.7</v>
      </c>
      <c r="GT406">
        <v>283.6</v>
      </c>
      <c r="GU406">
        <v>1.07788</v>
      </c>
      <c r="GV406">
        <v>2.40723</v>
      </c>
      <c r="GW406">
        <v>1.44775</v>
      </c>
      <c r="GX406">
        <v>2.20215</v>
      </c>
      <c r="GY406">
        <v>1.44653</v>
      </c>
      <c r="GZ406">
        <v>2.26196</v>
      </c>
      <c r="HA406">
        <v>33.2216</v>
      </c>
      <c r="HB406">
        <v>14.6136</v>
      </c>
      <c r="HC406">
        <v>18</v>
      </c>
      <c r="HD406">
        <v>532.1079999999999</v>
      </c>
      <c r="HE406">
        <v>522.854</v>
      </c>
      <c r="HF406">
        <v>24.9997</v>
      </c>
      <c r="HG406">
        <v>30.7493</v>
      </c>
      <c r="HH406">
        <v>30</v>
      </c>
      <c r="HI406">
        <v>31.1241</v>
      </c>
      <c r="HJ406">
        <v>31.1331</v>
      </c>
      <c r="HK406">
        <v>21.5559</v>
      </c>
      <c r="HL406">
        <v>20.3331</v>
      </c>
      <c r="HM406">
        <v>100</v>
      </c>
      <c r="HN406">
        <v>25</v>
      </c>
      <c r="HO406">
        <v>420</v>
      </c>
      <c r="HP406">
        <v>21.5</v>
      </c>
      <c r="HQ406">
        <v>103.133</v>
      </c>
      <c r="HR406">
        <v>102.015</v>
      </c>
    </row>
    <row r="407" spans="1:226">
      <c r="A407">
        <v>389</v>
      </c>
      <c r="B407">
        <v>1774683348.6</v>
      </c>
      <c r="C407">
        <v>1602.599999904633</v>
      </c>
      <c r="D407" t="s">
        <v>1140</v>
      </c>
      <c r="E407" t="s">
        <v>1141</v>
      </c>
      <c r="F407">
        <v>5</v>
      </c>
      <c r="I407">
        <v>1774683345.7</v>
      </c>
      <c r="J407">
        <f>(K407)/1000</f>
        <v>0</v>
      </c>
      <c r="K407">
        <f>IF(BF407, AN407, AH407)</f>
        <v>0</v>
      </c>
      <c r="L407">
        <f>IF(BF407, AI407, AG407)</f>
        <v>0</v>
      </c>
      <c r="M407">
        <f>BH407 - IF(AU407&gt;1, L407*BB407*100.0/(AW407), 0)</f>
        <v>0</v>
      </c>
      <c r="N407">
        <f>((T407-J407/2)*M407-L407)/(T407+J407/2)</f>
        <v>0</v>
      </c>
      <c r="O407">
        <f>N407*(BO407+BP407)/1000.0</f>
        <v>0</v>
      </c>
      <c r="P407">
        <f>(BH407 - IF(AU407&gt;1, L407*BB407*100.0/(AW407), 0))*(BO407+BP407)/1000.0</f>
        <v>0</v>
      </c>
      <c r="Q407">
        <f>2.0/((1/S407-1/R407)+SIGN(S407)*SQRT((1/S407-1/R407)*(1/S407-1/R407) + 4*BC407/((BC407+1)*(BC407+1))*(2*1/S407*1/R407-1/R407*1/R407)))</f>
        <v>0</v>
      </c>
      <c r="R407">
        <f>IF(LEFT(BD407,1)&lt;&gt;"0",IF(LEFT(BD407,1)="1",3.0,BE407),$D$5+$E$5*(BV407*BO407/($K$5*1000))+$F$5*(BV407*BO407/($K$5*1000))*MAX(MIN(BB407,$J$5),$I$5)*MAX(MIN(BB407,$J$5),$I$5)+$G$5*MAX(MIN(BB407,$J$5),$I$5)*(BV407*BO407/($K$5*1000))+$H$5*(BV407*BO407/($K$5*1000))*(BV407*BO407/($K$5*1000)))</f>
        <v>0</v>
      </c>
      <c r="S407">
        <f>J407*(1000-(1000*0.61365*exp(17.502*W407/(240.97+W407))/(BO407+BP407)+BJ407)/2)/(1000*0.61365*exp(17.502*W407/(240.97+W407))/(BO407+BP407)-BJ407)</f>
        <v>0</v>
      </c>
      <c r="T407">
        <f>1/((BC407+1)/(Q407/1.6)+1/(R407/1.37)) + BC407/((BC407+1)/(Q407/1.6) + BC407/(R407/1.37))</f>
        <v>0</v>
      </c>
      <c r="U407">
        <f>(AX407*BA407)</f>
        <v>0</v>
      </c>
      <c r="V407">
        <f>(BQ407+(U407+2*0.95*5.67E-8*(((BQ407+$B$9)+273)^4-(BQ407+273)^4)-44100*J407)/(1.84*29.3*R407+8*0.95*5.67E-8*(BQ407+273)^3))</f>
        <v>0</v>
      </c>
      <c r="W407">
        <f>($C$9*BR407+$D$9*BS407+$E$9*V407)</f>
        <v>0</v>
      </c>
      <c r="X407">
        <f>0.61365*exp(17.502*W407/(240.97+W407))</f>
        <v>0</v>
      </c>
      <c r="Y407">
        <f>(Z407/AA407*100)</f>
        <v>0</v>
      </c>
      <c r="Z407">
        <f>BJ407*(BO407+BP407)/1000</f>
        <v>0</v>
      </c>
      <c r="AA407">
        <f>0.61365*exp(17.502*BQ407/(240.97+BQ407))</f>
        <v>0</v>
      </c>
      <c r="AB407">
        <f>(X407-BJ407*(BO407+BP407)/1000)</f>
        <v>0</v>
      </c>
      <c r="AC407">
        <f>(-J407*44100)</f>
        <v>0</v>
      </c>
      <c r="AD407">
        <f>2*29.3*R407*0.92*(BQ407-W407)</f>
        <v>0</v>
      </c>
      <c r="AE407">
        <f>2*0.95*5.67E-8*(((BQ407+$B$9)+273)^4-(W407+273)^4)</f>
        <v>0</v>
      </c>
      <c r="AF407">
        <f>U407+AE407+AC407+AD407</f>
        <v>0</v>
      </c>
      <c r="AG407">
        <f>BN407*AU407*(BI407-BH407*(1000-AU407*BK407)/(1000-AU407*BJ407))/(100*BB407)</f>
        <v>0</v>
      </c>
      <c r="AH407">
        <f>1000*BN407*AU407*(BJ407-BK407)/(100*BB407*(1000-AU407*BJ407))</f>
        <v>0</v>
      </c>
      <c r="AI407">
        <f>(AJ407 - AK407 - BO407*1E3/(8.314*(BQ407+273.15)) * AM407/BN407 * AL407) * BN407/(100*BB407) * (1000 - BK407)/1000</f>
        <v>0</v>
      </c>
      <c r="AJ407">
        <v>429.2203409651381</v>
      </c>
      <c r="AK407">
        <v>428.8471757575756</v>
      </c>
      <c r="AL407">
        <v>4.555527678865084E-06</v>
      </c>
      <c r="AM407">
        <v>61.35787655002243</v>
      </c>
      <c r="AN407">
        <f>(AP407 - AO407 + BO407*1E3/(8.314*(BQ407+273.15)) * AR407/BN407 * AQ407) * BN407/(100*BB407) * 1000/(1000 - AP407)</f>
        <v>0</v>
      </c>
      <c r="AO407">
        <v>21.53496276939606</v>
      </c>
      <c r="AP407">
        <v>21.50971538461539</v>
      </c>
      <c r="AQ407">
        <v>-3.418341132571825E-07</v>
      </c>
      <c r="AR407">
        <v>91.88205700752289</v>
      </c>
      <c r="AS407">
        <v>0</v>
      </c>
      <c r="AT407">
        <v>0</v>
      </c>
      <c r="AU407">
        <f>IF(AS407*$H$15&gt;=AW407,1.0,(AW407/(AW407-AS407*$H$15)))</f>
        <v>0</v>
      </c>
      <c r="AV407">
        <f>(AU407-1)*100</f>
        <v>0</v>
      </c>
      <c r="AW407">
        <f>MAX(0,($B$15+$C$15*BV407)/(1+$D$15*BV407)*BO407/(BQ407+273)*$E$15)</f>
        <v>0</v>
      </c>
      <c r="AX407">
        <f>$B$13*BW407+$C$13*BX407+$F$13*CI407*(1-CL407)</f>
        <v>0</v>
      </c>
      <c r="AY407">
        <f>AX407*AZ407</f>
        <v>0</v>
      </c>
      <c r="AZ407">
        <f>($B$13*$D$11+$C$13*$D$11+$F$13*((CV407+CN407)/MAX(CV407+CN407+CW407, 0.1)*$I$11+CW407/MAX(CV407+CN407+CW407, 0.1)*$J$11))/($B$13+$C$13+$F$13)</f>
        <v>0</v>
      </c>
      <c r="BA407">
        <f>($B$13*$K$11+$C$13*$K$11+$F$13*((CV407+CN407)/MAX(CV407+CN407+CW407, 0.1)*$P$11+CW407/MAX(CV407+CN407+CW407, 0.1)*$Q$11))/($B$13+$C$13+$F$13)</f>
        <v>0</v>
      </c>
      <c r="BB407">
        <v>6</v>
      </c>
      <c r="BC407">
        <v>0.5</v>
      </c>
      <c r="BD407" t="s">
        <v>358</v>
      </c>
      <c r="BE407">
        <v>2</v>
      </c>
      <c r="BF407" t="b">
        <v>1</v>
      </c>
      <c r="BG407">
        <v>1774683345.7</v>
      </c>
      <c r="BH407">
        <v>419.6157</v>
      </c>
      <c r="BI407">
        <v>419.9859</v>
      </c>
      <c r="BJ407">
        <v>21.50918</v>
      </c>
      <c r="BK407">
        <v>21.53522</v>
      </c>
      <c r="BL407">
        <v>419.9772</v>
      </c>
      <c r="BM407">
        <v>21.21182</v>
      </c>
      <c r="BN407">
        <v>500.0031</v>
      </c>
      <c r="BO407">
        <v>101.0284</v>
      </c>
      <c r="BP407">
        <v>0.09995022000000001</v>
      </c>
      <c r="BQ407">
        <v>25.99908</v>
      </c>
      <c r="BR407">
        <v>26.07801</v>
      </c>
      <c r="BS407">
        <v>999.9</v>
      </c>
      <c r="BT407">
        <v>0</v>
      </c>
      <c r="BU407">
        <v>0</v>
      </c>
      <c r="BV407">
        <v>10001.323</v>
      </c>
      <c r="BW407">
        <v>0</v>
      </c>
      <c r="BX407">
        <v>0.3833920000000001</v>
      </c>
      <c r="BY407">
        <v>-0.3701874</v>
      </c>
      <c r="BZ407">
        <v>428.84</v>
      </c>
      <c r="CA407">
        <v>429.2294</v>
      </c>
      <c r="CB407">
        <v>-0.02603703</v>
      </c>
      <c r="CC407">
        <v>419.9859</v>
      </c>
      <c r="CD407">
        <v>21.53522</v>
      </c>
      <c r="CE407">
        <v>2.173034</v>
      </c>
      <c r="CF407">
        <v>2.175666</v>
      </c>
      <c r="CG407">
        <v>18.7649</v>
      </c>
      <c r="CH407">
        <v>18.78425</v>
      </c>
      <c r="CI407">
        <v>200.0012</v>
      </c>
      <c r="CJ407">
        <v>0</v>
      </c>
      <c r="CK407">
        <v>1</v>
      </c>
      <c r="CL407">
        <v>0</v>
      </c>
      <c r="CM407">
        <v>1.52068</v>
      </c>
      <c r="CN407">
        <v>0</v>
      </c>
      <c r="CO407">
        <v>12.6468</v>
      </c>
      <c r="CP407">
        <v>1023.139</v>
      </c>
      <c r="CQ407">
        <v>35.9937</v>
      </c>
      <c r="CR407">
        <v>39.0809</v>
      </c>
      <c r="CS407">
        <v>37.7059</v>
      </c>
      <c r="CT407">
        <v>37.7934</v>
      </c>
      <c r="CU407">
        <v>36.5935</v>
      </c>
      <c r="CV407">
        <v>0</v>
      </c>
      <c r="CW407">
        <v>200.001</v>
      </c>
      <c r="CX407">
        <v>0</v>
      </c>
      <c r="CY407">
        <v>1774683347</v>
      </c>
      <c r="CZ407">
        <v>0</v>
      </c>
      <c r="DA407">
        <v>1774666326.5</v>
      </c>
      <c r="DB407" t="s">
        <v>359</v>
      </c>
      <c r="DC407">
        <v>1774666322</v>
      </c>
      <c r="DD407">
        <v>1774666326.5</v>
      </c>
      <c r="DE407">
        <v>2</v>
      </c>
      <c r="DF407">
        <v>0.343</v>
      </c>
      <c r="DG407">
        <v>-0.026</v>
      </c>
      <c r="DH407">
        <v>-0.36</v>
      </c>
      <c r="DI407">
        <v>0.298</v>
      </c>
      <c r="DJ407">
        <v>420</v>
      </c>
      <c r="DK407">
        <v>22</v>
      </c>
      <c r="DL407">
        <v>0.17</v>
      </c>
      <c r="DM407">
        <v>0.02</v>
      </c>
      <c r="DN407">
        <v>-0.3943399756097561</v>
      </c>
      <c r="DO407">
        <v>-0.008224996515679577</v>
      </c>
      <c r="DP407">
        <v>0.05665984266440829</v>
      </c>
      <c r="DQ407">
        <v>1</v>
      </c>
      <c r="DR407">
        <v>-0.0264697243902439</v>
      </c>
      <c r="DS407">
        <v>0.002528517073170778</v>
      </c>
      <c r="DT407">
        <v>0.0009267040737909409</v>
      </c>
      <c r="DU407">
        <v>1</v>
      </c>
      <c r="DV407">
        <v>2</v>
      </c>
      <c r="DW407">
        <v>2</v>
      </c>
      <c r="DX407" t="s">
        <v>360</v>
      </c>
      <c r="DY407">
        <v>3.13039</v>
      </c>
      <c r="DZ407">
        <v>2.80634</v>
      </c>
      <c r="EA407">
        <v>0.0997488</v>
      </c>
      <c r="EB407">
        <v>0.09946049999999999</v>
      </c>
      <c r="EC407">
        <v>0.105874</v>
      </c>
      <c r="ED407">
        <v>0.105653</v>
      </c>
      <c r="EE407">
        <v>21146.7</v>
      </c>
      <c r="EF407">
        <v>27417.4</v>
      </c>
      <c r="EG407">
        <v>26444.5</v>
      </c>
      <c r="EH407">
        <v>32998.3</v>
      </c>
      <c r="EI407">
        <v>34925.3</v>
      </c>
      <c r="EJ407">
        <v>40305.5</v>
      </c>
      <c r="EK407">
        <v>41092</v>
      </c>
      <c r="EL407">
        <v>46057.7</v>
      </c>
      <c r="EM407">
        <v>2.03472</v>
      </c>
      <c r="EN407">
        <v>1.99987</v>
      </c>
      <c r="EO407">
        <v>0.0712574</v>
      </c>
      <c r="EP407">
        <v>0</v>
      </c>
      <c r="EQ407">
        <v>24.9085</v>
      </c>
      <c r="ER407">
        <v>999.9</v>
      </c>
      <c r="ES407">
        <v>67.40000000000001</v>
      </c>
      <c r="ET407">
        <v>27.4</v>
      </c>
      <c r="EU407">
        <v>24.4439</v>
      </c>
      <c r="EV407">
        <v>60.6308</v>
      </c>
      <c r="EW407">
        <v>31.5665</v>
      </c>
      <c r="EX407">
        <v>1</v>
      </c>
      <c r="EY407">
        <v>0.293956</v>
      </c>
      <c r="EZ407">
        <v>0.242647</v>
      </c>
      <c r="FA407">
        <v>20.2892</v>
      </c>
      <c r="FB407">
        <v>5.19138</v>
      </c>
      <c r="FC407">
        <v>11.9441</v>
      </c>
      <c r="FD407">
        <v>4.95565</v>
      </c>
      <c r="FE407">
        <v>3.285</v>
      </c>
      <c r="FF407">
        <v>9999</v>
      </c>
      <c r="FG407">
        <v>9999</v>
      </c>
      <c r="FH407">
        <v>9999</v>
      </c>
      <c r="FI407">
        <v>999.9</v>
      </c>
      <c r="FJ407">
        <v>1.86127</v>
      </c>
      <c r="FK407">
        <v>1.86264</v>
      </c>
      <c r="FL407">
        <v>1.86005</v>
      </c>
      <c r="FM407">
        <v>1.85837</v>
      </c>
      <c r="FN407">
        <v>1.86218</v>
      </c>
      <c r="FO407">
        <v>1.85893</v>
      </c>
      <c r="FP407">
        <v>1.85791</v>
      </c>
      <c r="FQ407">
        <v>1.86081</v>
      </c>
      <c r="FR407">
        <v>0</v>
      </c>
      <c r="FS407">
        <v>0</v>
      </c>
      <c r="FT407">
        <v>0</v>
      </c>
      <c r="FU407">
        <v>4.5</v>
      </c>
      <c r="FV407" t="s">
        <v>361</v>
      </c>
      <c r="FW407" t="s">
        <v>362</v>
      </c>
      <c r="FX407" t="s">
        <v>363</v>
      </c>
      <c r="FY407" t="s">
        <v>364</v>
      </c>
      <c r="FZ407" t="s">
        <v>364</v>
      </c>
      <c r="GA407" t="s">
        <v>363</v>
      </c>
      <c r="GB407">
        <v>0</v>
      </c>
      <c r="GC407">
        <v>100</v>
      </c>
      <c r="GD407">
        <v>100</v>
      </c>
      <c r="GE407">
        <v>-0.362</v>
      </c>
      <c r="GF407">
        <v>0.2974</v>
      </c>
      <c r="GG407">
        <v>-1.589593225013521</v>
      </c>
      <c r="GH407">
        <v>0.00192992804097616</v>
      </c>
      <c r="GI407">
        <v>3.244687122451424E-06</v>
      </c>
      <c r="GJ407">
        <v>-2.087531120305573E-09</v>
      </c>
      <c r="GK407">
        <v>0.05776174702018427</v>
      </c>
      <c r="GL407">
        <v>0.005089068596103195</v>
      </c>
      <c r="GM407">
        <v>0.0003257216593697226</v>
      </c>
      <c r="GN407">
        <v>-1.562898368296355E-06</v>
      </c>
      <c r="GO407">
        <v>0</v>
      </c>
      <c r="GP407">
        <v>1257</v>
      </c>
      <c r="GQ407">
        <v>1</v>
      </c>
      <c r="GR407">
        <v>31</v>
      </c>
      <c r="GS407">
        <v>283.8</v>
      </c>
      <c r="GT407">
        <v>283.7</v>
      </c>
      <c r="GU407">
        <v>1.07788</v>
      </c>
      <c r="GV407">
        <v>2.3999</v>
      </c>
      <c r="GW407">
        <v>1.44775</v>
      </c>
      <c r="GX407">
        <v>2.20215</v>
      </c>
      <c r="GY407">
        <v>1.44653</v>
      </c>
      <c r="GZ407">
        <v>2.31567</v>
      </c>
      <c r="HA407">
        <v>33.2216</v>
      </c>
      <c r="HB407">
        <v>14.6224</v>
      </c>
      <c r="HC407">
        <v>18</v>
      </c>
      <c r="HD407">
        <v>532.045</v>
      </c>
      <c r="HE407">
        <v>522.973</v>
      </c>
      <c r="HF407">
        <v>24.9997</v>
      </c>
      <c r="HG407">
        <v>30.7493</v>
      </c>
      <c r="HH407">
        <v>30</v>
      </c>
      <c r="HI407">
        <v>31.1241</v>
      </c>
      <c r="HJ407">
        <v>31.1331</v>
      </c>
      <c r="HK407">
        <v>21.555</v>
      </c>
      <c r="HL407">
        <v>20.3331</v>
      </c>
      <c r="HM407">
        <v>100</v>
      </c>
      <c r="HN407">
        <v>25</v>
      </c>
      <c r="HO407">
        <v>420</v>
      </c>
      <c r="HP407">
        <v>21.5</v>
      </c>
      <c r="HQ407">
        <v>103.133</v>
      </c>
      <c r="HR407">
        <v>102.016</v>
      </c>
    </row>
    <row r="408" spans="1:226">
      <c r="A408">
        <v>390</v>
      </c>
      <c r="B408">
        <v>1774683352.6</v>
      </c>
      <c r="C408">
        <v>1606.599999904633</v>
      </c>
      <c r="D408" t="s">
        <v>1142</v>
      </c>
      <c r="E408" t="s">
        <v>1143</v>
      </c>
      <c r="F408">
        <v>5</v>
      </c>
      <c r="I408">
        <v>1774683349.7</v>
      </c>
      <c r="J408">
        <f>(K408)/1000</f>
        <v>0</v>
      </c>
      <c r="K408">
        <f>IF(BF408, AN408, AH408)</f>
        <v>0</v>
      </c>
      <c r="L408">
        <f>IF(BF408, AI408, AG408)</f>
        <v>0</v>
      </c>
      <c r="M408">
        <f>BH408 - IF(AU408&gt;1, L408*BB408*100.0/(AW408), 0)</f>
        <v>0</v>
      </c>
      <c r="N408">
        <f>((T408-J408/2)*M408-L408)/(T408+J408/2)</f>
        <v>0</v>
      </c>
      <c r="O408">
        <f>N408*(BO408+BP408)/1000.0</f>
        <v>0</v>
      </c>
      <c r="P408">
        <f>(BH408 - IF(AU408&gt;1, L408*BB408*100.0/(AW408), 0))*(BO408+BP408)/1000.0</f>
        <v>0</v>
      </c>
      <c r="Q408">
        <f>2.0/((1/S408-1/R408)+SIGN(S408)*SQRT((1/S408-1/R408)*(1/S408-1/R408) + 4*BC408/((BC408+1)*(BC408+1))*(2*1/S408*1/R408-1/R408*1/R408)))</f>
        <v>0</v>
      </c>
      <c r="R408">
        <f>IF(LEFT(BD408,1)&lt;&gt;"0",IF(LEFT(BD408,1)="1",3.0,BE408),$D$5+$E$5*(BV408*BO408/($K$5*1000))+$F$5*(BV408*BO408/($K$5*1000))*MAX(MIN(BB408,$J$5),$I$5)*MAX(MIN(BB408,$J$5),$I$5)+$G$5*MAX(MIN(BB408,$J$5),$I$5)*(BV408*BO408/($K$5*1000))+$H$5*(BV408*BO408/($K$5*1000))*(BV408*BO408/($K$5*1000)))</f>
        <v>0</v>
      </c>
      <c r="S408">
        <f>J408*(1000-(1000*0.61365*exp(17.502*W408/(240.97+W408))/(BO408+BP408)+BJ408)/2)/(1000*0.61365*exp(17.502*W408/(240.97+W408))/(BO408+BP408)-BJ408)</f>
        <v>0</v>
      </c>
      <c r="T408">
        <f>1/((BC408+1)/(Q408/1.6)+1/(R408/1.37)) + BC408/((BC408+1)/(Q408/1.6) + BC408/(R408/1.37))</f>
        <v>0</v>
      </c>
      <c r="U408">
        <f>(AX408*BA408)</f>
        <v>0</v>
      </c>
      <c r="V408">
        <f>(BQ408+(U408+2*0.95*5.67E-8*(((BQ408+$B$9)+273)^4-(BQ408+273)^4)-44100*J408)/(1.84*29.3*R408+8*0.95*5.67E-8*(BQ408+273)^3))</f>
        <v>0</v>
      </c>
      <c r="W408">
        <f>($C$9*BR408+$D$9*BS408+$E$9*V408)</f>
        <v>0</v>
      </c>
      <c r="X408">
        <f>0.61365*exp(17.502*W408/(240.97+W408))</f>
        <v>0</v>
      </c>
      <c r="Y408">
        <f>(Z408/AA408*100)</f>
        <v>0</v>
      </c>
      <c r="Z408">
        <f>BJ408*(BO408+BP408)/1000</f>
        <v>0</v>
      </c>
      <c r="AA408">
        <f>0.61365*exp(17.502*BQ408/(240.97+BQ408))</f>
        <v>0</v>
      </c>
      <c r="AB408">
        <f>(X408-BJ408*(BO408+BP408)/1000)</f>
        <v>0</v>
      </c>
      <c r="AC408">
        <f>(-J408*44100)</f>
        <v>0</v>
      </c>
      <c r="AD408">
        <f>2*29.3*R408*0.92*(BQ408-W408)</f>
        <v>0</v>
      </c>
      <c r="AE408">
        <f>2*0.95*5.67E-8*(((BQ408+$B$9)+273)^4-(W408+273)^4)</f>
        <v>0</v>
      </c>
      <c r="AF408">
        <f>U408+AE408+AC408+AD408</f>
        <v>0</v>
      </c>
      <c r="AG408">
        <f>BN408*AU408*(BI408-BH408*(1000-AU408*BK408)/(1000-AU408*BJ408))/(100*BB408)</f>
        <v>0</v>
      </c>
      <c r="AH408">
        <f>1000*BN408*AU408*(BJ408-BK408)/(100*BB408*(1000-AU408*BJ408))</f>
        <v>0</v>
      </c>
      <c r="AI408">
        <f>(AJ408 - AK408 - BO408*1E3/(8.314*(BQ408+273.15)) * AM408/BN408 * AL408) * BN408/(100*BB408) * (1000 - BK408)/1000</f>
        <v>0</v>
      </c>
      <c r="AJ408">
        <v>429.2420472909998</v>
      </c>
      <c r="AK408">
        <v>428.7857515151515</v>
      </c>
      <c r="AL408">
        <v>-1.634426629806043E-05</v>
      </c>
      <c r="AM408">
        <v>61.35787655002243</v>
      </c>
      <c r="AN408">
        <f>(AP408 - AO408 + BO408*1E3/(8.314*(BQ408+273.15)) * AR408/BN408 * AQ408) * BN408/(100*BB408) * 1000/(1000 - AP408)</f>
        <v>0</v>
      </c>
      <c r="AO408">
        <v>21.53575634009009</v>
      </c>
      <c r="AP408">
        <v>21.51004615384618</v>
      </c>
      <c r="AQ408">
        <v>-3.378182875698592E-07</v>
      </c>
      <c r="AR408">
        <v>91.88205700752289</v>
      </c>
      <c r="AS408">
        <v>0</v>
      </c>
      <c r="AT408">
        <v>0</v>
      </c>
      <c r="AU408">
        <f>IF(AS408*$H$15&gt;=AW408,1.0,(AW408/(AW408-AS408*$H$15)))</f>
        <v>0</v>
      </c>
      <c r="AV408">
        <f>(AU408-1)*100</f>
        <v>0</v>
      </c>
      <c r="AW408">
        <f>MAX(0,($B$15+$C$15*BV408)/(1+$D$15*BV408)*BO408/(BQ408+273)*$E$15)</f>
        <v>0</v>
      </c>
      <c r="AX408">
        <f>$B$13*BW408+$C$13*BX408+$F$13*CI408*(1-CL408)</f>
        <v>0</v>
      </c>
      <c r="AY408">
        <f>AX408*AZ408</f>
        <v>0</v>
      </c>
      <c r="AZ408">
        <f>($B$13*$D$11+$C$13*$D$11+$F$13*((CV408+CN408)/MAX(CV408+CN408+CW408, 0.1)*$I$11+CW408/MAX(CV408+CN408+CW408, 0.1)*$J$11))/($B$13+$C$13+$F$13)</f>
        <v>0</v>
      </c>
      <c r="BA408">
        <f>($B$13*$K$11+$C$13*$K$11+$F$13*((CV408+CN408)/MAX(CV408+CN408+CW408, 0.1)*$P$11+CW408/MAX(CV408+CN408+CW408, 0.1)*$Q$11))/($B$13+$C$13+$F$13)</f>
        <v>0</v>
      </c>
      <c r="BB408">
        <v>6</v>
      </c>
      <c r="BC408">
        <v>0.5</v>
      </c>
      <c r="BD408" t="s">
        <v>358</v>
      </c>
      <c r="BE408">
        <v>2</v>
      </c>
      <c r="BF408" t="b">
        <v>1</v>
      </c>
      <c r="BG408">
        <v>1774683349.7</v>
      </c>
      <c r="BH408">
        <v>419.5944</v>
      </c>
      <c r="BI408">
        <v>419.9993000000001</v>
      </c>
      <c r="BJ408">
        <v>21.50944</v>
      </c>
      <c r="BK408">
        <v>21.53595</v>
      </c>
      <c r="BL408">
        <v>419.9558</v>
      </c>
      <c r="BM408">
        <v>21.21206</v>
      </c>
      <c r="BN408">
        <v>499.9533</v>
      </c>
      <c r="BO408">
        <v>101.0279</v>
      </c>
      <c r="BP408">
        <v>0.09986713</v>
      </c>
      <c r="BQ408">
        <v>25.99584</v>
      </c>
      <c r="BR408">
        <v>26.07487</v>
      </c>
      <c r="BS408">
        <v>999.9</v>
      </c>
      <c r="BT408">
        <v>0</v>
      </c>
      <c r="BU408">
        <v>0</v>
      </c>
      <c r="BV408">
        <v>10013.122</v>
      </c>
      <c r="BW408">
        <v>0</v>
      </c>
      <c r="BX408">
        <v>0.3833920000000001</v>
      </c>
      <c r="BY408">
        <v>-0.4051086</v>
      </c>
      <c r="BZ408">
        <v>428.8181</v>
      </c>
      <c r="CA408">
        <v>429.2437</v>
      </c>
      <c r="CB408">
        <v>-0.02651633</v>
      </c>
      <c r="CC408">
        <v>419.9993000000001</v>
      </c>
      <c r="CD408">
        <v>21.53595</v>
      </c>
      <c r="CE408">
        <v>2.173052</v>
      </c>
      <c r="CF408">
        <v>2.175731</v>
      </c>
      <c r="CG408">
        <v>18.76501</v>
      </c>
      <c r="CH408">
        <v>18.78475</v>
      </c>
      <c r="CI408">
        <v>200.0009</v>
      </c>
      <c r="CJ408">
        <v>0</v>
      </c>
      <c r="CK408">
        <v>1</v>
      </c>
      <c r="CL408">
        <v>0</v>
      </c>
      <c r="CM408">
        <v>1.44314</v>
      </c>
      <c r="CN408">
        <v>0</v>
      </c>
      <c r="CO408">
        <v>12.93828</v>
      </c>
      <c r="CP408">
        <v>1023.138</v>
      </c>
      <c r="CQ408">
        <v>35.931</v>
      </c>
      <c r="CR408">
        <v>39.0434</v>
      </c>
      <c r="CS408">
        <v>37.6808</v>
      </c>
      <c r="CT408">
        <v>37.75</v>
      </c>
      <c r="CU408">
        <v>36.562</v>
      </c>
      <c r="CV408">
        <v>0</v>
      </c>
      <c r="CW408">
        <v>200.001</v>
      </c>
      <c r="CX408">
        <v>0</v>
      </c>
      <c r="CY408">
        <v>1774683351.2</v>
      </c>
      <c r="CZ408">
        <v>0</v>
      </c>
      <c r="DA408">
        <v>1774666326.5</v>
      </c>
      <c r="DB408" t="s">
        <v>359</v>
      </c>
      <c r="DC408">
        <v>1774666322</v>
      </c>
      <c r="DD408">
        <v>1774666326.5</v>
      </c>
      <c r="DE408">
        <v>2</v>
      </c>
      <c r="DF408">
        <v>0.343</v>
      </c>
      <c r="DG408">
        <v>-0.026</v>
      </c>
      <c r="DH408">
        <v>-0.36</v>
      </c>
      <c r="DI408">
        <v>0.298</v>
      </c>
      <c r="DJ408">
        <v>420</v>
      </c>
      <c r="DK408">
        <v>22</v>
      </c>
      <c r="DL408">
        <v>0.17</v>
      </c>
      <c r="DM408">
        <v>0.02</v>
      </c>
      <c r="DN408">
        <v>-0.409485625</v>
      </c>
      <c r="DO408">
        <v>0.2936330994371485</v>
      </c>
      <c r="DP408">
        <v>0.04384290262327958</v>
      </c>
      <c r="DQ408">
        <v>0</v>
      </c>
      <c r="DR408">
        <v>-0.02650085</v>
      </c>
      <c r="DS408">
        <v>0.001722018011257105</v>
      </c>
      <c r="DT408">
        <v>0.0008825574156959987</v>
      </c>
      <c r="DU408">
        <v>1</v>
      </c>
      <c r="DV408">
        <v>1</v>
      </c>
      <c r="DW408">
        <v>2</v>
      </c>
      <c r="DX408" t="s">
        <v>367</v>
      </c>
      <c r="DY408">
        <v>3.13048</v>
      </c>
      <c r="DZ408">
        <v>2.80656</v>
      </c>
      <c r="EA408">
        <v>0.0997427</v>
      </c>
      <c r="EB408">
        <v>0.0994709</v>
      </c>
      <c r="EC408">
        <v>0.105876</v>
      </c>
      <c r="ED408">
        <v>0.105655</v>
      </c>
      <c r="EE408">
        <v>21146.7</v>
      </c>
      <c r="EF408">
        <v>27417.4</v>
      </c>
      <c r="EG408">
        <v>26444.4</v>
      </c>
      <c r="EH408">
        <v>32998.7</v>
      </c>
      <c r="EI408">
        <v>34925</v>
      </c>
      <c r="EJ408">
        <v>40306</v>
      </c>
      <c r="EK408">
        <v>41091.8</v>
      </c>
      <c r="EL408">
        <v>46058.3</v>
      </c>
      <c r="EM408">
        <v>2.03465</v>
      </c>
      <c r="EN408">
        <v>1.99977</v>
      </c>
      <c r="EO408">
        <v>0.0714287</v>
      </c>
      <c r="EP408">
        <v>0</v>
      </c>
      <c r="EQ408">
        <v>24.9043</v>
      </c>
      <c r="ER408">
        <v>999.9</v>
      </c>
      <c r="ES408">
        <v>67.40000000000001</v>
      </c>
      <c r="ET408">
        <v>27.5</v>
      </c>
      <c r="EU408">
        <v>24.5857</v>
      </c>
      <c r="EV408">
        <v>60.7408</v>
      </c>
      <c r="EW408">
        <v>31.6466</v>
      </c>
      <c r="EX408">
        <v>1</v>
      </c>
      <c r="EY408">
        <v>0.293984</v>
      </c>
      <c r="EZ408">
        <v>0.241863</v>
      </c>
      <c r="FA408">
        <v>20.2893</v>
      </c>
      <c r="FB408">
        <v>5.19138</v>
      </c>
      <c r="FC408">
        <v>11.9441</v>
      </c>
      <c r="FD408">
        <v>4.95565</v>
      </c>
      <c r="FE408">
        <v>3.285</v>
      </c>
      <c r="FF408">
        <v>9999</v>
      </c>
      <c r="FG408">
        <v>9999</v>
      </c>
      <c r="FH408">
        <v>9999</v>
      </c>
      <c r="FI408">
        <v>999.9</v>
      </c>
      <c r="FJ408">
        <v>1.86127</v>
      </c>
      <c r="FK408">
        <v>1.86264</v>
      </c>
      <c r="FL408">
        <v>1.86005</v>
      </c>
      <c r="FM408">
        <v>1.85837</v>
      </c>
      <c r="FN408">
        <v>1.86216</v>
      </c>
      <c r="FO408">
        <v>1.85893</v>
      </c>
      <c r="FP408">
        <v>1.85791</v>
      </c>
      <c r="FQ408">
        <v>1.86081</v>
      </c>
      <c r="FR408">
        <v>0</v>
      </c>
      <c r="FS408">
        <v>0</v>
      </c>
      <c r="FT408">
        <v>0</v>
      </c>
      <c r="FU408">
        <v>4.5</v>
      </c>
      <c r="FV408" t="s">
        <v>361</v>
      </c>
      <c r="FW408" t="s">
        <v>362</v>
      </c>
      <c r="FX408" t="s">
        <v>363</v>
      </c>
      <c r="FY408" t="s">
        <v>364</v>
      </c>
      <c r="FZ408" t="s">
        <v>364</v>
      </c>
      <c r="GA408" t="s">
        <v>363</v>
      </c>
      <c r="GB408">
        <v>0</v>
      </c>
      <c r="GC408">
        <v>100</v>
      </c>
      <c r="GD408">
        <v>100</v>
      </c>
      <c r="GE408">
        <v>-0.362</v>
      </c>
      <c r="GF408">
        <v>0.2974</v>
      </c>
      <c r="GG408">
        <v>-1.589593225013521</v>
      </c>
      <c r="GH408">
        <v>0.00192992804097616</v>
      </c>
      <c r="GI408">
        <v>3.244687122451424E-06</v>
      </c>
      <c r="GJ408">
        <v>-2.087531120305573E-09</v>
      </c>
      <c r="GK408">
        <v>0.05776174702018427</v>
      </c>
      <c r="GL408">
        <v>0.005089068596103195</v>
      </c>
      <c r="GM408">
        <v>0.0003257216593697226</v>
      </c>
      <c r="GN408">
        <v>-1.562898368296355E-06</v>
      </c>
      <c r="GO408">
        <v>0</v>
      </c>
      <c r="GP408">
        <v>1257</v>
      </c>
      <c r="GQ408">
        <v>1</v>
      </c>
      <c r="GR408">
        <v>31</v>
      </c>
      <c r="GS408">
        <v>283.8</v>
      </c>
      <c r="GT408">
        <v>283.8</v>
      </c>
      <c r="GU408">
        <v>1.07788</v>
      </c>
      <c r="GV408">
        <v>2.39258</v>
      </c>
      <c r="GW408">
        <v>1.44775</v>
      </c>
      <c r="GX408">
        <v>2.20215</v>
      </c>
      <c r="GY408">
        <v>1.44653</v>
      </c>
      <c r="GZ408">
        <v>2.35474</v>
      </c>
      <c r="HA408">
        <v>33.2216</v>
      </c>
      <c r="HB408">
        <v>14.6224</v>
      </c>
      <c r="HC408">
        <v>18</v>
      </c>
      <c r="HD408">
        <v>531.997</v>
      </c>
      <c r="HE408">
        <v>522.905</v>
      </c>
      <c r="HF408">
        <v>24.9997</v>
      </c>
      <c r="HG408">
        <v>30.7493</v>
      </c>
      <c r="HH408">
        <v>30</v>
      </c>
      <c r="HI408">
        <v>31.1241</v>
      </c>
      <c r="HJ408">
        <v>31.1331</v>
      </c>
      <c r="HK408">
        <v>21.5529</v>
      </c>
      <c r="HL408">
        <v>20.3331</v>
      </c>
      <c r="HM408">
        <v>100</v>
      </c>
      <c r="HN408">
        <v>25</v>
      </c>
      <c r="HO408">
        <v>420</v>
      </c>
      <c r="HP408">
        <v>21.5</v>
      </c>
      <c r="HQ408">
        <v>103.133</v>
      </c>
      <c r="HR408">
        <v>102.017</v>
      </c>
    </row>
    <row r="409" spans="1:226">
      <c r="A409">
        <v>391</v>
      </c>
      <c r="B409">
        <v>1774683356.6</v>
      </c>
      <c r="C409">
        <v>1610.599999904633</v>
      </c>
      <c r="D409" t="s">
        <v>1144</v>
      </c>
      <c r="E409" t="s">
        <v>1145</v>
      </c>
      <c r="F409">
        <v>5</v>
      </c>
      <c r="I409">
        <v>1774683353.7</v>
      </c>
      <c r="J409">
        <f>(K409)/1000</f>
        <v>0</v>
      </c>
      <c r="K409">
        <f>IF(BF409, AN409, AH409)</f>
        <v>0</v>
      </c>
      <c r="L409">
        <f>IF(BF409, AI409, AG409)</f>
        <v>0</v>
      </c>
      <c r="M409">
        <f>BH409 - IF(AU409&gt;1, L409*BB409*100.0/(AW409), 0)</f>
        <v>0</v>
      </c>
      <c r="N409">
        <f>((T409-J409/2)*M409-L409)/(T409+J409/2)</f>
        <v>0</v>
      </c>
      <c r="O409">
        <f>N409*(BO409+BP409)/1000.0</f>
        <v>0</v>
      </c>
      <c r="P409">
        <f>(BH409 - IF(AU409&gt;1, L409*BB409*100.0/(AW409), 0))*(BO409+BP409)/1000.0</f>
        <v>0</v>
      </c>
      <c r="Q409">
        <f>2.0/((1/S409-1/R409)+SIGN(S409)*SQRT((1/S409-1/R409)*(1/S409-1/R409) + 4*BC409/((BC409+1)*(BC409+1))*(2*1/S409*1/R409-1/R409*1/R409)))</f>
        <v>0</v>
      </c>
      <c r="R409">
        <f>IF(LEFT(BD409,1)&lt;&gt;"0",IF(LEFT(BD409,1)="1",3.0,BE409),$D$5+$E$5*(BV409*BO409/($K$5*1000))+$F$5*(BV409*BO409/($K$5*1000))*MAX(MIN(BB409,$J$5),$I$5)*MAX(MIN(BB409,$J$5),$I$5)+$G$5*MAX(MIN(BB409,$J$5),$I$5)*(BV409*BO409/($K$5*1000))+$H$5*(BV409*BO409/($K$5*1000))*(BV409*BO409/($K$5*1000)))</f>
        <v>0</v>
      </c>
      <c r="S409">
        <f>J409*(1000-(1000*0.61365*exp(17.502*W409/(240.97+W409))/(BO409+BP409)+BJ409)/2)/(1000*0.61365*exp(17.502*W409/(240.97+W409))/(BO409+BP409)-BJ409)</f>
        <v>0</v>
      </c>
      <c r="T409">
        <f>1/((BC409+1)/(Q409/1.6)+1/(R409/1.37)) + BC409/((BC409+1)/(Q409/1.6) + BC409/(R409/1.37))</f>
        <v>0</v>
      </c>
      <c r="U409">
        <f>(AX409*BA409)</f>
        <v>0</v>
      </c>
      <c r="V409">
        <f>(BQ409+(U409+2*0.95*5.67E-8*(((BQ409+$B$9)+273)^4-(BQ409+273)^4)-44100*J409)/(1.84*29.3*R409+8*0.95*5.67E-8*(BQ409+273)^3))</f>
        <v>0</v>
      </c>
      <c r="W409">
        <f>($C$9*BR409+$D$9*BS409+$E$9*V409)</f>
        <v>0</v>
      </c>
      <c r="X409">
        <f>0.61365*exp(17.502*W409/(240.97+W409))</f>
        <v>0</v>
      </c>
      <c r="Y409">
        <f>(Z409/AA409*100)</f>
        <v>0</v>
      </c>
      <c r="Z409">
        <f>BJ409*(BO409+BP409)/1000</f>
        <v>0</v>
      </c>
      <c r="AA409">
        <f>0.61365*exp(17.502*BQ409/(240.97+BQ409))</f>
        <v>0</v>
      </c>
      <c r="AB409">
        <f>(X409-BJ409*(BO409+BP409)/1000)</f>
        <v>0</v>
      </c>
      <c r="AC409">
        <f>(-J409*44100)</f>
        <v>0</v>
      </c>
      <c r="AD409">
        <f>2*29.3*R409*0.92*(BQ409-W409)</f>
        <v>0</v>
      </c>
      <c r="AE409">
        <f>2*0.95*5.67E-8*(((BQ409+$B$9)+273)^4-(W409+273)^4)</f>
        <v>0</v>
      </c>
      <c r="AF409">
        <f>U409+AE409+AC409+AD409</f>
        <v>0</v>
      </c>
      <c r="AG409">
        <f>BN409*AU409*(BI409-BH409*(1000-AU409*BK409)/(1000-AU409*BJ409))/(100*BB409)</f>
        <v>0</v>
      </c>
      <c r="AH409">
        <f>1000*BN409*AU409*(BJ409-BK409)/(100*BB409*(1000-AU409*BJ409))</f>
        <v>0</v>
      </c>
      <c r="AI409">
        <f>(AJ409 - AK409 - BO409*1E3/(8.314*(BQ409+273.15)) * AM409/BN409 * AL409) * BN409/(100*BB409) * (1000 - BK409)/1000</f>
        <v>0</v>
      </c>
      <c r="AJ409">
        <v>429.2637576814334</v>
      </c>
      <c r="AK409">
        <v>428.8040121212121</v>
      </c>
      <c r="AL409">
        <v>4.651221240949985E-06</v>
      </c>
      <c r="AM409">
        <v>61.35787655002243</v>
      </c>
      <c r="AN409">
        <f>(AP409 - AO409 + BO409*1E3/(8.314*(BQ409+273.15)) * AR409/BN409 * AQ409) * BN409/(100*BB409) * 1000/(1000 - AP409)</f>
        <v>0</v>
      </c>
      <c r="AO409">
        <v>21.53625553430029</v>
      </c>
      <c r="AP409">
        <v>21.50948111888113</v>
      </c>
      <c r="AQ409">
        <v>-1.026366826944581E-06</v>
      </c>
      <c r="AR409">
        <v>91.88205700752289</v>
      </c>
      <c r="AS409">
        <v>0</v>
      </c>
      <c r="AT409">
        <v>0</v>
      </c>
      <c r="AU409">
        <f>IF(AS409*$H$15&gt;=AW409,1.0,(AW409/(AW409-AS409*$H$15)))</f>
        <v>0</v>
      </c>
      <c r="AV409">
        <f>(AU409-1)*100</f>
        <v>0</v>
      </c>
      <c r="AW409">
        <f>MAX(0,($B$15+$C$15*BV409)/(1+$D$15*BV409)*BO409/(BQ409+273)*$E$15)</f>
        <v>0</v>
      </c>
      <c r="AX409">
        <f>$B$13*BW409+$C$13*BX409+$F$13*CI409*(1-CL409)</f>
        <v>0</v>
      </c>
      <c r="AY409">
        <f>AX409*AZ409</f>
        <v>0</v>
      </c>
      <c r="AZ409">
        <f>($B$13*$D$11+$C$13*$D$11+$F$13*((CV409+CN409)/MAX(CV409+CN409+CW409, 0.1)*$I$11+CW409/MAX(CV409+CN409+CW409, 0.1)*$J$11))/($B$13+$C$13+$F$13)</f>
        <v>0</v>
      </c>
      <c r="BA409">
        <f>($B$13*$K$11+$C$13*$K$11+$F$13*((CV409+CN409)/MAX(CV409+CN409+CW409, 0.1)*$P$11+CW409/MAX(CV409+CN409+CW409, 0.1)*$Q$11))/($B$13+$C$13+$F$13)</f>
        <v>0</v>
      </c>
      <c r="BB409">
        <v>6</v>
      </c>
      <c r="BC409">
        <v>0.5</v>
      </c>
      <c r="BD409" t="s">
        <v>358</v>
      </c>
      <c r="BE409">
        <v>2</v>
      </c>
      <c r="BF409" t="b">
        <v>1</v>
      </c>
      <c r="BG409">
        <v>1774683353.7</v>
      </c>
      <c r="BH409">
        <v>419.575</v>
      </c>
      <c r="BI409">
        <v>420.0069999999999</v>
      </c>
      <c r="BJ409">
        <v>21.5093</v>
      </c>
      <c r="BK409">
        <v>21.53655</v>
      </c>
      <c r="BL409">
        <v>419.9363</v>
      </c>
      <c r="BM409">
        <v>21.21195</v>
      </c>
      <c r="BN409">
        <v>500.0154000000001</v>
      </c>
      <c r="BO409">
        <v>101.0279</v>
      </c>
      <c r="BP409">
        <v>0.10002026</v>
      </c>
      <c r="BQ409">
        <v>25.99189</v>
      </c>
      <c r="BR409">
        <v>26.07474</v>
      </c>
      <c r="BS409">
        <v>999.9</v>
      </c>
      <c r="BT409">
        <v>0</v>
      </c>
      <c r="BU409">
        <v>0</v>
      </c>
      <c r="BV409">
        <v>9999.359</v>
      </c>
      <c r="BW409">
        <v>0</v>
      </c>
      <c r="BX409">
        <v>0.3833920000000001</v>
      </c>
      <c r="BY409">
        <v>-0.4324006</v>
      </c>
      <c r="BZ409">
        <v>428.7978</v>
      </c>
      <c r="CA409">
        <v>429.2517</v>
      </c>
      <c r="CB409">
        <v>-0.02724761</v>
      </c>
      <c r="CC409">
        <v>420.0069999999999</v>
      </c>
      <c r="CD409">
        <v>21.53655</v>
      </c>
      <c r="CE409">
        <v>2.173041</v>
      </c>
      <c r="CF409">
        <v>2.175792</v>
      </c>
      <c r="CG409">
        <v>18.76494</v>
      </c>
      <c r="CH409">
        <v>18.78519</v>
      </c>
      <c r="CI409">
        <v>200.0018</v>
      </c>
      <c r="CJ409">
        <v>0</v>
      </c>
      <c r="CK409">
        <v>1</v>
      </c>
      <c r="CL409">
        <v>0</v>
      </c>
      <c r="CM409">
        <v>1.94196</v>
      </c>
      <c r="CN409">
        <v>0</v>
      </c>
      <c r="CO409">
        <v>12.71333</v>
      </c>
      <c r="CP409">
        <v>1023.143</v>
      </c>
      <c r="CQ409">
        <v>35.875</v>
      </c>
      <c r="CR409">
        <v>38.9811</v>
      </c>
      <c r="CS409">
        <v>37.6374</v>
      </c>
      <c r="CT409">
        <v>37.7185</v>
      </c>
      <c r="CU409">
        <v>36.5186</v>
      </c>
      <c r="CV409">
        <v>0</v>
      </c>
      <c r="CW409">
        <v>200.002</v>
      </c>
      <c r="CX409">
        <v>0</v>
      </c>
      <c r="CY409">
        <v>1774683354.8</v>
      </c>
      <c r="CZ409">
        <v>0</v>
      </c>
      <c r="DA409">
        <v>1774666326.5</v>
      </c>
      <c r="DB409" t="s">
        <v>359</v>
      </c>
      <c r="DC409">
        <v>1774666322</v>
      </c>
      <c r="DD409">
        <v>1774666326.5</v>
      </c>
      <c r="DE409">
        <v>2</v>
      </c>
      <c r="DF409">
        <v>0.343</v>
      </c>
      <c r="DG409">
        <v>-0.026</v>
      </c>
      <c r="DH409">
        <v>-0.36</v>
      </c>
      <c r="DI409">
        <v>0.298</v>
      </c>
      <c r="DJ409">
        <v>420</v>
      </c>
      <c r="DK409">
        <v>22</v>
      </c>
      <c r="DL409">
        <v>0.17</v>
      </c>
      <c r="DM409">
        <v>0.02</v>
      </c>
      <c r="DN409">
        <v>-0.4036136097560976</v>
      </c>
      <c r="DO409">
        <v>-0.1013756236933804</v>
      </c>
      <c r="DP409">
        <v>0.03525708990445237</v>
      </c>
      <c r="DQ409">
        <v>0</v>
      </c>
      <c r="DR409">
        <v>-0.02662551707317073</v>
      </c>
      <c r="DS409">
        <v>-0.001043057142857232</v>
      </c>
      <c r="DT409">
        <v>0.0009509279208668322</v>
      </c>
      <c r="DU409">
        <v>1</v>
      </c>
      <c r="DV409">
        <v>1</v>
      </c>
      <c r="DW409">
        <v>2</v>
      </c>
      <c r="DX409" t="s">
        <v>367</v>
      </c>
      <c r="DY409">
        <v>3.13043</v>
      </c>
      <c r="DZ409">
        <v>2.80642</v>
      </c>
      <c r="EA409">
        <v>0.0997475</v>
      </c>
      <c r="EB409">
        <v>0.0994582</v>
      </c>
      <c r="EC409">
        <v>0.105877</v>
      </c>
      <c r="ED409">
        <v>0.105658</v>
      </c>
      <c r="EE409">
        <v>21146.8</v>
      </c>
      <c r="EF409">
        <v>27417.8</v>
      </c>
      <c r="EG409">
        <v>26444.6</v>
      </c>
      <c r="EH409">
        <v>32998.7</v>
      </c>
      <c r="EI409">
        <v>34925.1</v>
      </c>
      <c r="EJ409">
        <v>40305.9</v>
      </c>
      <c r="EK409">
        <v>41092</v>
      </c>
      <c r="EL409">
        <v>46058.4</v>
      </c>
      <c r="EM409">
        <v>2.03465</v>
      </c>
      <c r="EN409">
        <v>1.99993</v>
      </c>
      <c r="EO409">
        <v>0.0713915</v>
      </c>
      <c r="EP409">
        <v>0</v>
      </c>
      <c r="EQ409">
        <v>24.9007</v>
      </c>
      <c r="ER409">
        <v>999.9</v>
      </c>
      <c r="ES409">
        <v>67.40000000000001</v>
      </c>
      <c r="ET409">
        <v>27.5</v>
      </c>
      <c r="EU409">
        <v>24.5883</v>
      </c>
      <c r="EV409">
        <v>60.7908</v>
      </c>
      <c r="EW409">
        <v>31.7588</v>
      </c>
      <c r="EX409">
        <v>1</v>
      </c>
      <c r="EY409">
        <v>0.293671</v>
      </c>
      <c r="EZ409">
        <v>0.241048</v>
      </c>
      <c r="FA409">
        <v>20.2893</v>
      </c>
      <c r="FB409">
        <v>5.19183</v>
      </c>
      <c r="FC409">
        <v>11.9441</v>
      </c>
      <c r="FD409">
        <v>4.95575</v>
      </c>
      <c r="FE409">
        <v>3.285</v>
      </c>
      <c r="FF409">
        <v>9999</v>
      </c>
      <c r="FG409">
        <v>9999</v>
      </c>
      <c r="FH409">
        <v>9999</v>
      </c>
      <c r="FI409">
        <v>999.9</v>
      </c>
      <c r="FJ409">
        <v>1.86127</v>
      </c>
      <c r="FK409">
        <v>1.86264</v>
      </c>
      <c r="FL409">
        <v>1.86005</v>
      </c>
      <c r="FM409">
        <v>1.85837</v>
      </c>
      <c r="FN409">
        <v>1.86216</v>
      </c>
      <c r="FO409">
        <v>1.85892</v>
      </c>
      <c r="FP409">
        <v>1.85792</v>
      </c>
      <c r="FQ409">
        <v>1.86081</v>
      </c>
      <c r="FR409">
        <v>0</v>
      </c>
      <c r="FS409">
        <v>0</v>
      </c>
      <c r="FT409">
        <v>0</v>
      </c>
      <c r="FU409">
        <v>4.5</v>
      </c>
      <c r="FV409" t="s">
        <v>361</v>
      </c>
      <c r="FW409" t="s">
        <v>362</v>
      </c>
      <c r="FX409" t="s">
        <v>363</v>
      </c>
      <c r="FY409" t="s">
        <v>364</v>
      </c>
      <c r="FZ409" t="s">
        <v>364</v>
      </c>
      <c r="GA409" t="s">
        <v>363</v>
      </c>
      <c r="GB409">
        <v>0</v>
      </c>
      <c r="GC409">
        <v>100</v>
      </c>
      <c r="GD409">
        <v>100</v>
      </c>
      <c r="GE409">
        <v>-0.362</v>
      </c>
      <c r="GF409">
        <v>0.2974</v>
      </c>
      <c r="GG409">
        <v>-1.589593225013521</v>
      </c>
      <c r="GH409">
        <v>0.00192992804097616</v>
      </c>
      <c r="GI409">
        <v>3.244687122451424E-06</v>
      </c>
      <c r="GJ409">
        <v>-2.087531120305573E-09</v>
      </c>
      <c r="GK409">
        <v>0.05776174702018427</v>
      </c>
      <c r="GL409">
        <v>0.005089068596103195</v>
      </c>
      <c r="GM409">
        <v>0.0003257216593697226</v>
      </c>
      <c r="GN409">
        <v>-1.562898368296355E-06</v>
      </c>
      <c r="GO409">
        <v>0</v>
      </c>
      <c r="GP409">
        <v>1257</v>
      </c>
      <c r="GQ409">
        <v>1</v>
      </c>
      <c r="GR409">
        <v>31</v>
      </c>
      <c r="GS409">
        <v>283.9</v>
      </c>
      <c r="GT409">
        <v>283.8</v>
      </c>
      <c r="GU409">
        <v>1.07788</v>
      </c>
      <c r="GV409">
        <v>2.39136</v>
      </c>
      <c r="GW409">
        <v>1.44775</v>
      </c>
      <c r="GX409">
        <v>2.20215</v>
      </c>
      <c r="GY409">
        <v>1.44653</v>
      </c>
      <c r="GZ409">
        <v>2.3584</v>
      </c>
      <c r="HA409">
        <v>33.2216</v>
      </c>
      <c r="HB409">
        <v>14.6224</v>
      </c>
      <c r="HC409">
        <v>18</v>
      </c>
      <c r="HD409">
        <v>531.997</v>
      </c>
      <c r="HE409">
        <v>523.006</v>
      </c>
      <c r="HF409">
        <v>24.9997</v>
      </c>
      <c r="HG409">
        <v>30.7493</v>
      </c>
      <c r="HH409">
        <v>30.0001</v>
      </c>
      <c r="HI409">
        <v>31.1241</v>
      </c>
      <c r="HJ409">
        <v>31.1331</v>
      </c>
      <c r="HK409">
        <v>21.5545</v>
      </c>
      <c r="HL409">
        <v>20.3331</v>
      </c>
      <c r="HM409">
        <v>100</v>
      </c>
      <c r="HN409">
        <v>25</v>
      </c>
      <c r="HO409">
        <v>420</v>
      </c>
      <c r="HP409">
        <v>21.5</v>
      </c>
      <c r="HQ409">
        <v>103.133</v>
      </c>
      <c r="HR409">
        <v>102.017</v>
      </c>
    </row>
    <row r="410" spans="1:226">
      <c r="A410">
        <v>392</v>
      </c>
      <c r="B410">
        <v>1774683360.6</v>
      </c>
      <c r="C410">
        <v>1614.599999904633</v>
      </c>
      <c r="D410" t="s">
        <v>1146</v>
      </c>
      <c r="E410" t="s">
        <v>1147</v>
      </c>
      <c r="F410">
        <v>5</v>
      </c>
      <c r="I410">
        <v>1774683357.7</v>
      </c>
      <c r="J410">
        <f>(K410)/1000</f>
        <v>0</v>
      </c>
      <c r="K410">
        <f>IF(BF410, AN410, AH410)</f>
        <v>0</v>
      </c>
      <c r="L410">
        <f>IF(BF410, AI410, AG410)</f>
        <v>0</v>
      </c>
      <c r="M410">
        <f>BH410 - IF(AU410&gt;1, L410*BB410*100.0/(AW410), 0)</f>
        <v>0</v>
      </c>
      <c r="N410">
        <f>((T410-J410/2)*M410-L410)/(T410+J410/2)</f>
        <v>0</v>
      </c>
      <c r="O410">
        <f>N410*(BO410+BP410)/1000.0</f>
        <v>0</v>
      </c>
      <c r="P410">
        <f>(BH410 - IF(AU410&gt;1, L410*BB410*100.0/(AW410), 0))*(BO410+BP410)/1000.0</f>
        <v>0</v>
      </c>
      <c r="Q410">
        <f>2.0/((1/S410-1/R410)+SIGN(S410)*SQRT((1/S410-1/R410)*(1/S410-1/R410) + 4*BC410/((BC410+1)*(BC410+1))*(2*1/S410*1/R410-1/R410*1/R410)))</f>
        <v>0</v>
      </c>
      <c r="R410">
        <f>IF(LEFT(BD410,1)&lt;&gt;"0",IF(LEFT(BD410,1)="1",3.0,BE410),$D$5+$E$5*(BV410*BO410/($K$5*1000))+$F$5*(BV410*BO410/($K$5*1000))*MAX(MIN(BB410,$J$5),$I$5)*MAX(MIN(BB410,$J$5),$I$5)+$G$5*MAX(MIN(BB410,$J$5),$I$5)*(BV410*BO410/($K$5*1000))+$H$5*(BV410*BO410/($K$5*1000))*(BV410*BO410/($K$5*1000)))</f>
        <v>0</v>
      </c>
      <c r="S410">
        <f>J410*(1000-(1000*0.61365*exp(17.502*W410/(240.97+W410))/(BO410+BP410)+BJ410)/2)/(1000*0.61365*exp(17.502*W410/(240.97+W410))/(BO410+BP410)-BJ410)</f>
        <v>0</v>
      </c>
      <c r="T410">
        <f>1/((BC410+1)/(Q410/1.6)+1/(R410/1.37)) + BC410/((BC410+1)/(Q410/1.6) + BC410/(R410/1.37))</f>
        <v>0</v>
      </c>
      <c r="U410">
        <f>(AX410*BA410)</f>
        <v>0</v>
      </c>
      <c r="V410">
        <f>(BQ410+(U410+2*0.95*5.67E-8*(((BQ410+$B$9)+273)^4-(BQ410+273)^4)-44100*J410)/(1.84*29.3*R410+8*0.95*5.67E-8*(BQ410+273)^3))</f>
        <v>0</v>
      </c>
      <c r="W410">
        <f>($C$9*BR410+$D$9*BS410+$E$9*V410)</f>
        <v>0</v>
      </c>
      <c r="X410">
        <f>0.61365*exp(17.502*W410/(240.97+W410))</f>
        <v>0</v>
      </c>
      <c r="Y410">
        <f>(Z410/AA410*100)</f>
        <v>0</v>
      </c>
      <c r="Z410">
        <f>BJ410*(BO410+BP410)/1000</f>
        <v>0</v>
      </c>
      <c r="AA410">
        <f>0.61365*exp(17.502*BQ410/(240.97+BQ410))</f>
        <v>0</v>
      </c>
      <c r="AB410">
        <f>(X410-BJ410*(BO410+BP410)/1000)</f>
        <v>0</v>
      </c>
      <c r="AC410">
        <f>(-J410*44100)</f>
        <v>0</v>
      </c>
      <c r="AD410">
        <f>2*29.3*R410*0.92*(BQ410-W410)</f>
        <v>0</v>
      </c>
      <c r="AE410">
        <f>2*0.95*5.67E-8*(((BQ410+$B$9)+273)^4-(W410+273)^4)</f>
        <v>0</v>
      </c>
      <c r="AF410">
        <f>U410+AE410+AC410+AD410</f>
        <v>0</v>
      </c>
      <c r="AG410">
        <f>BN410*AU410*(BI410-BH410*(1000-AU410*BK410)/(1000-AU410*BJ410))/(100*BB410)</f>
        <v>0</v>
      </c>
      <c r="AH410">
        <f>1000*BN410*AU410*(BJ410-BK410)/(100*BB410*(1000-AU410*BJ410))</f>
        <v>0</v>
      </c>
      <c r="AI410">
        <f>(AJ410 - AK410 - BO410*1E3/(8.314*(BQ410+273.15)) * AM410/BN410 * AL410) * BN410/(100*BB410) * (1000 - BK410)/1000</f>
        <v>0</v>
      </c>
      <c r="AJ410">
        <v>429.2239764631258</v>
      </c>
      <c r="AK410">
        <v>428.8217878787877</v>
      </c>
      <c r="AL410">
        <v>2.992951940101783E-06</v>
      </c>
      <c r="AM410">
        <v>61.35787655002243</v>
      </c>
      <c r="AN410">
        <f>(AP410 - AO410 + BO410*1E3/(8.314*(BQ410+273.15)) * AR410/BN410 * AQ410) * BN410/(100*BB410) * 1000/(1000 - AP410)</f>
        <v>0</v>
      </c>
      <c r="AO410">
        <v>21.53677612039169</v>
      </c>
      <c r="AP410">
        <v>21.51154125874128</v>
      </c>
      <c r="AQ410">
        <v>1.4228361682272E-06</v>
      </c>
      <c r="AR410">
        <v>91.88205700752289</v>
      </c>
      <c r="AS410">
        <v>0</v>
      </c>
      <c r="AT410">
        <v>0</v>
      </c>
      <c r="AU410">
        <f>IF(AS410*$H$15&gt;=AW410,1.0,(AW410/(AW410-AS410*$H$15)))</f>
        <v>0</v>
      </c>
      <c r="AV410">
        <f>(AU410-1)*100</f>
        <v>0</v>
      </c>
      <c r="AW410">
        <f>MAX(0,($B$15+$C$15*BV410)/(1+$D$15*BV410)*BO410/(BQ410+273)*$E$15)</f>
        <v>0</v>
      </c>
      <c r="AX410">
        <f>$B$13*BW410+$C$13*BX410+$F$13*CI410*(1-CL410)</f>
        <v>0</v>
      </c>
      <c r="AY410">
        <f>AX410*AZ410</f>
        <v>0</v>
      </c>
      <c r="AZ410">
        <f>($B$13*$D$11+$C$13*$D$11+$F$13*((CV410+CN410)/MAX(CV410+CN410+CW410, 0.1)*$I$11+CW410/MAX(CV410+CN410+CW410, 0.1)*$J$11))/($B$13+$C$13+$F$13)</f>
        <v>0</v>
      </c>
      <c r="BA410">
        <f>($B$13*$K$11+$C$13*$K$11+$F$13*((CV410+CN410)/MAX(CV410+CN410+CW410, 0.1)*$P$11+CW410/MAX(CV410+CN410+CW410, 0.1)*$Q$11))/($B$13+$C$13+$F$13)</f>
        <v>0</v>
      </c>
      <c r="BB410">
        <v>6</v>
      </c>
      <c r="BC410">
        <v>0.5</v>
      </c>
      <c r="BD410" t="s">
        <v>358</v>
      </c>
      <c r="BE410">
        <v>2</v>
      </c>
      <c r="BF410" t="b">
        <v>1</v>
      </c>
      <c r="BG410">
        <v>1774683357.7</v>
      </c>
      <c r="BH410">
        <v>419.5876</v>
      </c>
      <c r="BI410">
        <v>419.9915</v>
      </c>
      <c r="BJ410">
        <v>21.5107</v>
      </c>
      <c r="BK410">
        <v>21.53646</v>
      </c>
      <c r="BL410">
        <v>419.9488</v>
      </c>
      <c r="BM410">
        <v>21.21333</v>
      </c>
      <c r="BN410">
        <v>499.9894</v>
      </c>
      <c r="BO410">
        <v>101.028</v>
      </c>
      <c r="BP410">
        <v>0.10019004</v>
      </c>
      <c r="BQ410">
        <v>25.98634</v>
      </c>
      <c r="BR410">
        <v>26.0702</v>
      </c>
      <c r="BS410">
        <v>999.9</v>
      </c>
      <c r="BT410">
        <v>0</v>
      </c>
      <c r="BU410">
        <v>0</v>
      </c>
      <c r="BV410">
        <v>9978.310000000001</v>
      </c>
      <c r="BW410">
        <v>0</v>
      </c>
      <c r="BX410">
        <v>0.3833920000000001</v>
      </c>
      <c r="BY410">
        <v>-0.4041748</v>
      </c>
      <c r="BZ410">
        <v>428.8113</v>
      </c>
      <c r="CA410">
        <v>429.2357</v>
      </c>
      <c r="CB410">
        <v>-0.02576294</v>
      </c>
      <c r="CC410">
        <v>419.9915</v>
      </c>
      <c r="CD410">
        <v>21.53646</v>
      </c>
      <c r="CE410">
        <v>2.173183</v>
      </c>
      <c r="CF410">
        <v>2.175784</v>
      </c>
      <c r="CG410">
        <v>18.76597</v>
      </c>
      <c r="CH410">
        <v>18.78511</v>
      </c>
      <c r="CI410">
        <v>199.9983</v>
      </c>
      <c r="CJ410">
        <v>0</v>
      </c>
      <c r="CK410">
        <v>1</v>
      </c>
      <c r="CL410">
        <v>0</v>
      </c>
      <c r="CM410">
        <v>1.96395</v>
      </c>
      <c r="CN410">
        <v>0</v>
      </c>
      <c r="CO410">
        <v>12.55137</v>
      </c>
      <c r="CP410">
        <v>1023.126</v>
      </c>
      <c r="CQ410">
        <v>35.8309</v>
      </c>
      <c r="CR410">
        <v>38.937</v>
      </c>
      <c r="CS410">
        <v>37.5935</v>
      </c>
      <c r="CT410">
        <v>37.656</v>
      </c>
      <c r="CU410">
        <v>36.4685</v>
      </c>
      <c r="CV410">
        <v>0</v>
      </c>
      <c r="CW410">
        <v>199.998</v>
      </c>
      <c r="CX410">
        <v>0</v>
      </c>
      <c r="CY410">
        <v>1774683359</v>
      </c>
      <c r="CZ410">
        <v>0</v>
      </c>
      <c r="DA410">
        <v>1774666326.5</v>
      </c>
      <c r="DB410" t="s">
        <v>359</v>
      </c>
      <c r="DC410">
        <v>1774666322</v>
      </c>
      <c r="DD410">
        <v>1774666326.5</v>
      </c>
      <c r="DE410">
        <v>2</v>
      </c>
      <c r="DF410">
        <v>0.343</v>
      </c>
      <c r="DG410">
        <v>-0.026</v>
      </c>
      <c r="DH410">
        <v>-0.36</v>
      </c>
      <c r="DI410">
        <v>0.298</v>
      </c>
      <c r="DJ410">
        <v>420</v>
      </c>
      <c r="DK410">
        <v>22</v>
      </c>
      <c r="DL410">
        <v>0.17</v>
      </c>
      <c r="DM410">
        <v>0.02</v>
      </c>
      <c r="DN410">
        <v>-0.4019738536585366</v>
      </c>
      <c r="DO410">
        <v>-0.08495230662020939</v>
      </c>
      <c r="DP410">
        <v>0.03537531698491849</v>
      </c>
      <c r="DQ410">
        <v>1</v>
      </c>
      <c r="DR410">
        <v>-0.02628972926829269</v>
      </c>
      <c r="DS410">
        <v>-0.0008027811846690315</v>
      </c>
      <c r="DT410">
        <v>0.0009371321642595073</v>
      </c>
      <c r="DU410">
        <v>1</v>
      </c>
      <c r="DV410">
        <v>2</v>
      </c>
      <c r="DW410">
        <v>2</v>
      </c>
      <c r="DX410" t="s">
        <v>360</v>
      </c>
      <c r="DY410">
        <v>3.13046</v>
      </c>
      <c r="DZ410">
        <v>2.8064</v>
      </c>
      <c r="EA410">
        <v>0.09974619999999999</v>
      </c>
      <c r="EB410">
        <v>0.0994722</v>
      </c>
      <c r="EC410">
        <v>0.105881</v>
      </c>
      <c r="ED410">
        <v>0.105658</v>
      </c>
      <c r="EE410">
        <v>21146.7</v>
      </c>
      <c r="EF410">
        <v>27417.5</v>
      </c>
      <c r="EG410">
        <v>26444.5</v>
      </c>
      <c r="EH410">
        <v>32998.8</v>
      </c>
      <c r="EI410">
        <v>34925</v>
      </c>
      <c r="EJ410">
        <v>40306</v>
      </c>
      <c r="EK410">
        <v>41091.9</v>
      </c>
      <c r="EL410">
        <v>46058.5</v>
      </c>
      <c r="EM410">
        <v>2.03482</v>
      </c>
      <c r="EN410">
        <v>1.99972</v>
      </c>
      <c r="EO410">
        <v>0.0713989</v>
      </c>
      <c r="EP410">
        <v>0</v>
      </c>
      <c r="EQ410">
        <v>24.8959</v>
      </c>
      <c r="ER410">
        <v>999.9</v>
      </c>
      <c r="ES410">
        <v>67.40000000000001</v>
      </c>
      <c r="ET410">
        <v>27.5</v>
      </c>
      <c r="EU410">
        <v>24.5882</v>
      </c>
      <c r="EV410">
        <v>61.3208</v>
      </c>
      <c r="EW410">
        <v>31.8229</v>
      </c>
      <c r="EX410">
        <v>1</v>
      </c>
      <c r="EY410">
        <v>0.29406</v>
      </c>
      <c r="EZ410">
        <v>0.240082</v>
      </c>
      <c r="FA410">
        <v>20.2892</v>
      </c>
      <c r="FB410">
        <v>5.19183</v>
      </c>
      <c r="FC410">
        <v>11.9441</v>
      </c>
      <c r="FD410">
        <v>4.95575</v>
      </c>
      <c r="FE410">
        <v>3.285</v>
      </c>
      <c r="FF410">
        <v>9999</v>
      </c>
      <c r="FG410">
        <v>9999</v>
      </c>
      <c r="FH410">
        <v>9999</v>
      </c>
      <c r="FI410">
        <v>999.9</v>
      </c>
      <c r="FJ410">
        <v>1.86127</v>
      </c>
      <c r="FK410">
        <v>1.86264</v>
      </c>
      <c r="FL410">
        <v>1.86005</v>
      </c>
      <c r="FM410">
        <v>1.85837</v>
      </c>
      <c r="FN410">
        <v>1.86215</v>
      </c>
      <c r="FO410">
        <v>1.85891</v>
      </c>
      <c r="FP410">
        <v>1.85791</v>
      </c>
      <c r="FQ410">
        <v>1.86081</v>
      </c>
      <c r="FR410">
        <v>0</v>
      </c>
      <c r="FS410">
        <v>0</v>
      </c>
      <c r="FT410">
        <v>0</v>
      </c>
      <c r="FU410">
        <v>4.5</v>
      </c>
      <c r="FV410" t="s">
        <v>361</v>
      </c>
      <c r="FW410" t="s">
        <v>362</v>
      </c>
      <c r="FX410" t="s">
        <v>363</v>
      </c>
      <c r="FY410" t="s">
        <v>364</v>
      </c>
      <c r="FZ410" t="s">
        <v>364</v>
      </c>
      <c r="GA410" t="s">
        <v>363</v>
      </c>
      <c r="GB410">
        <v>0</v>
      </c>
      <c r="GC410">
        <v>100</v>
      </c>
      <c r="GD410">
        <v>100</v>
      </c>
      <c r="GE410">
        <v>-0.362</v>
      </c>
      <c r="GF410">
        <v>0.2974</v>
      </c>
      <c r="GG410">
        <v>-1.589593225013521</v>
      </c>
      <c r="GH410">
        <v>0.00192992804097616</v>
      </c>
      <c r="GI410">
        <v>3.244687122451424E-06</v>
      </c>
      <c r="GJ410">
        <v>-2.087531120305573E-09</v>
      </c>
      <c r="GK410">
        <v>0.05776174702018427</v>
      </c>
      <c r="GL410">
        <v>0.005089068596103195</v>
      </c>
      <c r="GM410">
        <v>0.0003257216593697226</v>
      </c>
      <c r="GN410">
        <v>-1.562898368296355E-06</v>
      </c>
      <c r="GO410">
        <v>0</v>
      </c>
      <c r="GP410">
        <v>1257</v>
      </c>
      <c r="GQ410">
        <v>1</v>
      </c>
      <c r="GR410">
        <v>31</v>
      </c>
      <c r="GS410">
        <v>284</v>
      </c>
      <c r="GT410">
        <v>283.9</v>
      </c>
      <c r="GU410">
        <v>1.07788</v>
      </c>
      <c r="GV410">
        <v>2.38525</v>
      </c>
      <c r="GW410">
        <v>1.44775</v>
      </c>
      <c r="GX410">
        <v>2.20215</v>
      </c>
      <c r="GY410">
        <v>1.44653</v>
      </c>
      <c r="GZ410">
        <v>2.37671</v>
      </c>
      <c r="HA410">
        <v>33.2216</v>
      </c>
      <c r="HB410">
        <v>14.6311</v>
      </c>
      <c r="HC410">
        <v>18</v>
      </c>
      <c r="HD410">
        <v>532.1079999999999</v>
      </c>
      <c r="HE410">
        <v>522.871</v>
      </c>
      <c r="HF410">
        <v>24.9997</v>
      </c>
      <c r="HG410">
        <v>30.7493</v>
      </c>
      <c r="HH410">
        <v>30.0001</v>
      </c>
      <c r="HI410">
        <v>31.1241</v>
      </c>
      <c r="HJ410">
        <v>31.1331</v>
      </c>
      <c r="HK410">
        <v>21.5527</v>
      </c>
      <c r="HL410">
        <v>20.3331</v>
      </c>
      <c r="HM410">
        <v>100</v>
      </c>
      <c r="HN410">
        <v>25</v>
      </c>
      <c r="HO410">
        <v>420</v>
      </c>
      <c r="HP410">
        <v>21.5</v>
      </c>
      <c r="HQ410">
        <v>103.133</v>
      </c>
      <c r="HR410">
        <v>102.017</v>
      </c>
    </row>
    <row r="411" spans="1:226">
      <c r="A411">
        <v>393</v>
      </c>
      <c r="B411">
        <v>1774683364.6</v>
      </c>
      <c r="C411">
        <v>1618.599999904633</v>
      </c>
      <c r="D411" t="s">
        <v>1148</v>
      </c>
      <c r="E411" t="s">
        <v>1149</v>
      </c>
      <c r="F411">
        <v>5</v>
      </c>
      <c r="I411">
        <v>1774683361.7</v>
      </c>
      <c r="J411">
        <f>(K411)/1000</f>
        <v>0</v>
      </c>
      <c r="K411">
        <f>IF(BF411, AN411, AH411)</f>
        <v>0</v>
      </c>
      <c r="L411">
        <f>IF(BF411, AI411, AG411)</f>
        <v>0</v>
      </c>
      <c r="M411">
        <f>BH411 - IF(AU411&gt;1, L411*BB411*100.0/(AW411), 0)</f>
        <v>0</v>
      </c>
      <c r="N411">
        <f>((T411-J411/2)*M411-L411)/(T411+J411/2)</f>
        <v>0</v>
      </c>
      <c r="O411">
        <f>N411*(BO411+BP411)/1000.0</f>
        <v>0</v>
      </c>
      <c r="P411">
        <f>(BH411 - IF(AU411&gt;1, L411*BB411*100.0/(AW411), 0))*(BO411+BP411)/1000.0</f>
        <v>0</v>
      </c>
      <c r="Q411">
        <f>2.0/((1/S411-1/R411)+SIGN(S411)*SQRT((1/S411-1/R411)*(1/S411-1/R411) + 4*BC411/((BC411+1)*(BC411+1))*(2*1/S411*1/R411-1/R411*1/R411)))</f>
        <v>0</v>
      </c>
      <c r="R411">
        <f>IF(LEFT(BD411,1)&lt;&gt;"0",IF(LEFT(BD411,1)="1",3.0,BE411),$D$5+$E$5*(BV411*BO411/($K$5*1000))+$F$5*(BV411*BO411/($K$5*1000))*MAX(MIN(BB411,$J$5),$I$5)*MAX(MIN(BB411,$J$5),$I$5)+$G$5*MAX(MIN(BB411,$J$5),$I$5)*(BV411*BO411/($K$5*1000))+$H$5*(BV411*BO411/($K$5*1000))*(BV411*BO411/($K$5*1000)))</f>
        <v>0</v>
      </c>
      <c r="S411">
        <f>J411*(1000-(1000*0.61365*exp(17.502*W411/(240.97+W411))/(BO411+BP411)+BJ411)/2)/(1000*0.61365*exp(17.502*W411/(240.97+W411))/(BO411+BP411)-BJ411)</f>
        <v>0</v>
      </c>
      <c r="T411">
        <f>1/((BC411+1)/(Q411/1.6)+1/(R411/1.37)) + BC411/((BC411+1)/(Q411/1.6) + BC411/(R411/1.37))</f>
        <v>0</v>
      </c>
      <c r="U411">
        <f>(AX411*BA411)</f>
        <v>0</v>
      </c>
      <c r="V411">
        <f>(BQ411+(U411+2*0.95*5.67E-8*(((BQ411+$B$9)+273)^4-(BQ411+273)^4)-44100*J411)/(1.84*29.3*R411+8*0.95*5.67E-8*(BQ411+273)^3))</f>
        <v>0</v>
      </c>
      <c r="W411">
        <f>($C$9*BR411+$D$9*BS411+$E$9*V411)</f>
        <v>0</v>
      </c>
      <c r="X411">
        <f>0.61365*exp(17.502*W411/(240.97+W411))</f>
        <v>0</v>
      </c>
      <c r="Y411">
        <f>(Z411/AA411*100)</f>
        <v>0</v>
      </c>
      <c r="Z411">
        <f>BJ411*(BO411+BP411)/1000</f>
        <v>0</v>
      </c>
      <c r="AA411">
        <f>0.61365*exp(17.502*BQ411/(240.97+BQ411))</f>
        <v>0</v>
      </c>
      <c r="AB411">
        <f>(X411-BJ411*(BO411+BP411)/1000)</f>
        <v>0</v>
      </c>
      <c r="AC411">
        <f>(-J411*44100)</f>
        <v>0</v>
      </c>
      <c r="AD411">
        <f>2*29.3*R411*0.92*(BQ411-W411)</f>
        <v>0</v>
      </c>
      <c r="AE411">
        <f>2*0.95*5.67E-8*(((BQ411+$B$9)+273)^4-(W411+273)^4)</f>
        <v>0</v>
      </c>
      <c r="AF411">
        <f>U411+AE411+AC411+AD411</f>
        <v>0</v>
      </c>
      <c r="AG411">
        <f>BN411*AU411*(BI411-BH411*(1000-AU411*BK411)/(1000-AU411*BJ411))/(100*BB411)</f>
        <v>0</v>
      </c>
      <c r="AH411">
        <f>1000*BN411*AU411*(BJ411-BK411)/(100*BB411*(1000-AU411*BJ411))</f>
        <v>0</v>
      </c>
      <c r="AI411">
        <f>(AJ411 - AK411 - BO411*1E3/(8.314*(BQ411+273.15)) * AM411/BN411 * AL411) * BN411/(100*BB411) * (1000 - BK411)/1000</f>
        <v>0</v>
      </c>
      <c r="AJ411">
        <v>429.2851186195585</v>
      </c>
      <c r="AK411">
        <v>428.8134727272723</v>
      </c>
      <c r="AL411">
        <v>-2.579658969152169E-06</v>
      </c>
      <c r="AM411">
        <v>61.35787655002243</v>
      </c>
      <c r="AN411">
        <f>(AP411 - AO411 + BO411*1E3/(8.314*(BQ411+273.15)) * AR411/BN411 * AQ411) * BN411/(100*BB411) * 1000/(1000 - AP411)</f>
        <v>0</v>
      </c>
      <c r="AO411">
        <v>21.53657082624535</v>
      </c>
      <c r="AP411">
        <v>21.51025384615387</v>
      </c>
      <c r="AQ411">
        <v>-1.856815670262075E-07</v>
      </c>
      <c r="AR411">
        <v>91.88205700752289</v>
      </c>
      <c r="AS411">
        <v>0</v>
      </c>
      <c r="AT411">
        <v>0</v>
      </c>
      <c r="AU411">
        <f>IF(AS411*$H$15&gt;=AW411,1.0,(AW411/(AW411-AS411*$H$15)))</f>
        <v>0</v>
      </c>
      <c r="AV411">
        <f>(AU411-1)*100</f>
        <v>0</v>
      </c>
      <c r="AW411">
        <f>MAX(0,($B$15+$C$15*BV411)/(1+$D$15*BV411)*BO411/(BQ411+273)*$E$15)</f>
        <v>0</v>
      </c>
      <c r="AX411">
        <f>$B$13*BW411+$C$13*BX411+$F$13*CI411*(1-CL411)</f>
        <v>0</v>
      </c>
      <c r="AY411">
        <f>AX411*AZ411</f>
        <v>0</v>
      </c>
      <c r="AZ411">
        <f>($B$13*$D$11+$C$13*$D$11+$F$13*((CV411+CN411)/MAX(CV411+CN411+CW411, 0.1)*$I$11+CW411/MAX(CV411+CN411+CW411, 0.1)*$J$11))/($B$13+$C$13+$F$13)</f>
        <v>0</v>
      </c>
      <c r="BA411">
        <f>($B$13*$K$11+$C$13*$K$11+$F$13*((CV411+CN411)/MAX(CV411+CN411+CW411, 0.1)*$P$11+CW411/MAX(CV411+CN411+CW411, 0.1)*$Q$11))/($B$13+$C$13+$F$13)</f>
        <v>0</v>
      </c>
      <c r="BB411">
        <v>6</v>
      </c>
      <c r="BC411">
        <v>0.5</v>
      </c>
      <c r="BD411" t="s">
        <v>358</v>
      </c>
      <c r="BE411">
        <v>2</v>
      </c>
      <c r="BF411" t="b">
        <v>1</v>
      </c>
      <c r="BG411">
        <v>1774683361.7</v>
      </c>
      <c r="BH411">
        <v>419.6014</v>
      </c>
      <c r="BI411">
        <v>420.0165</v>
      </c>
      <c r="BJ411">
        <v>21.51106</v>
      </c>
      <c r="BK411">
        <v>21.53689</v>
      </c>
      <c r="BL411">
        <v>419.9628</v>
      </c>
      <c r="BM411">
        <v>21.21368</v>
      </c>
      <c r="BN411">
        <v>499.9947</v>
      </c>
      <c r="BO411">
        <v>101.0279</v>
      </c>
      <c r="BP411">
        <v>0.09999668999999999</v>
      </c>
      <c r="BQ411">
        <v>25.97995</v>
      </c>
      <c r="BR411">
        <v>26.06635000000001</v>
      </c>
      <c r="BS411">
        <v>999.9</v>
      </c>
      <c r="BT411">
        <v>0</v>
      </c>
      <c r="BU411">
        <v>0</v>
      </c>
      <c r="BV411">
        <v>9990.380999999999</v>
      </c>
      <c r="BW411">
        <v>0</v>
      </c>
      <c r="BX411">
        <v>0.3833920000000001</v>
      </c>
      <c r="BY411">
        <v>-0.4150481</v>
      </c>
      <c r="BZ411">
        <v>428.8257</v>
      </c>
      <c r="CA411">
        <v>429.2613</v>
      </c>
      <c r="CB411">
        <v>-0.02583047</v>
      </c>
      <c r="CC411">
        <v>420.0165</v>
      </c>
      <c r="CD411">
        <v>21.53689</v>
      </c>
      <c r="CE411">
        <v>2.173217</v>
      </c>
      <c r="CF411">
        <v>2.175825</v>
      </c>
      <c r="CG411">
        <v>18.76624</v>
      </c>
      <c r="CH411">
        <v>18.78543</v>
      </c>
      <c r="CI411">
        <v>200.0045</v>
      </c>
      <c r="CJ411">
        <v>0</v>
      </c>
      <c r="CK411">
        <v>1</v>
      </c>
      <c r="CL411">
        <v>0</v>
      </c>
      <c r="CM411">
        <v>1.48857</v>
      </c>
      <c r="CN411">
        <v>0</v>
      </c>
      <c r="CO411">
        <v>12.8469</v>
      </c>
      <c r="CP411">
        <v>1023.156</v>
      </c>
      <c r="CQ411">
        <v>35.7934</v>
      </c>
      <c r="CR411">
        <v>38.906</v>
      </c>
      <c r="CS411">
        <v>37.5558</v>
      </c>
      <c r="CT411">
        <v>37.6187</v>
      </c>
      <c r="CU411">
        <v>36.437</v>
      </c>
      <c r="CV411">
        <v>0</v>
      </c>
      <c r="CW411">
        <v>200.004</v>
      </c>
      <c r="CX411">
        <v>0</v>
      </c>
      <c r="CY411">
        <v>1774683363.2</v>
      </c>
      <c r="CZ411">
        <v>0</v>
      </c>
      <c r="DA411">
        <v>1774666326.5</v>
      </c>
      <c r="DB411" t="s">
        <v>359</v>
      </c>
      <c r="DC411">
        <v>1774666322</v>
      </c>
      <c r="DD411">
        <v>1774666326.5</v>
      </c>
      <c r="DE411">
        <v>2</v>
      </c>
      <c r="DF411">
        <v>0.343</v>
      </c>
      <c r="DG411">
        <v>-0.026</v>
      </c>
      <c r="DH411">
        <v>-0.36</v>
      </c>
      <c r="DI411">
        <v>0.298</v>
      </c>
      <c r="DJ411">
        <v>420</v>
      </c>
      <c r="DK411">
        <v>22</v>
      </c>
      <c r="DL411">
        <v>0.17</v>
      </c>
      <c r="DM411">
        <v>0.02</v>
      </c>
      <c r="DN411">
        <v>-0.4066399999999999</v>
      </c>
      <c r="DO411">
        <v>-0.1345867526132417</v>
      </c>
      <c r="DP411">
        <v>0.03700815289016008</v>
      </c>
      <c r="DQ411">
        <v>0</v>
      </c>
      <c r="DR411">
        <v>-0.02631243170731708</v>
      </c>
      <c r="DS411">
        <v>0.001836683623693343</v>
      </c>
      <c r="DT411">
        <v>0.0008361744725276185</v>
      </c>
      <c r="DU411">
        <v>1</v>
      </c>
      <c r="DV411">
        <v>1</v>
      </c>
      <c r="DW411">
        <v>2</v>
      </c>
      <c r="DX411" t="s">
        <v>367</v>
      </c>
      <c r="DY411">
        <v>3.13046</v>
      </c>
      <c r="DZ411">
        <v>2.8064</v>
      </c>
      <c r="EA411">
        <v>0.09974710000000001</v>
      </c>
      <c r="EB411">
        <v>0.09945370000000001</v>
      </c>
      <c r="EC411">
        <v>0.105879</v>
      </c>
      <c r="ED411">
        <v>0.105658</v>
      </c>
      <c r="EE411">
        <v>21146.8</v>
      </c>
      <c r="EF411">
        <v>27417.9</v>
      </c>
      <c r="EG411">
        <v>26444.6</v>
      </c>
      <c r="EH411">
        <v>32998.6</v>
      </c>
      <c r="EI411">
        <v>34925</v>
      </c>
      <c r="EJ411">
        <v>40306</v>
      </c>
      <c r="EK411">
        <v>41091.9</v>
      </c>
      <c r="EL411">
        <v>46058.5</v>
      </c>
      <c r="EM411">
        <v>2.03463</v>
      </c>
      <c r="EN411">
        <v>2.00003</v>
      </c>
      <c r="EO411">
        <v>0.0715032</v>
      </c>
      <c r="EP411">
        <v>0</v>
      </c>
      <c r="EQ411">
        <v>24.8917</v>
      </c>
      <c r="ER411">
        <v>999.9</v>
      </c>
      <c r="ES411">
        <v>67.40000000000001</v>
      </c>
      <c r="ET411">
        <v>27.5</v>
      </c>
      <c r="EU411">
        <v>24.5882</v>
      </c>
      <c r="EV411">
        <v>60.7408</v>
      </c>
      <c r="EW411">
        <v>31.8069</v>
      </c>
      <c r="EX411">
        <v>1</v>
      </c>
      <c r="EY411">
        <v>0.293504</v>
      </c>
      <c r="EZ411">
        <v>0.238971</v>
      </c>
      <c r="FA411">
        <v>20.2893</v>
      </c>
      <c r="FB411">
        <v>5.19183</v>
      </c>
      <c r="FC411">
        <v>11.9441</v>
      </c>
      <c r="FD411">
        <v>4.95585</v>
      </c>
      <c r="FE411">
        <v>3.285</v>
      </c>
      <c r="FF411">
        <v>9999</v>
      </c>
      <c r="FG411">
        <v>9999</v>
      </c>
      <c r="FH411">
        <v>9999</v>
      </c>
      <c r="FI411">
        <v>999.9</v>
      </c>
      <c r="FJ411">
        <v>1.86127</v>
      </c>
      <c r="FK411">
        <v>1.86264</v>
      </c>
      <c r="FL411">
        <v>1.86005</v>
      </c>
      <c r="FM411">
        <v>1.85837</v>
      </c>
      <c r="FN411">
        <v>1.86217</v>
      </c>
      <c r="FO411">
        <v>1.85888</v>
      </c>
      <c r="FP411">
        <v>1.85791</v>
      </c>
      <c r="FQ411">
        <v>1.86081</v>
      </c>
      <c r="FR411">
        <v>0</v>
      </c>
      <c r="FS411">
        <v>0</v>
      </c>
      <c r="FT411">
        <v>0</v>
      </c>
      <c r="FU411">
        <v>4.5</v>
      </c>
      <c r="FV411" t="s">
        <v>361</v>
      </c>
      <c r="FW411" t="s">
        <v>362</v>
      </c>
      <c r="FX411" t="s">
        <v>363</v>
      </c>
      <c r="FY411" t="s">
        <v>364</v>
      </c>
      <c r="FZ411" t="s">
        <v>364</v>
      </c>
      <c r="GA411" t="s">
        <v>363</v>
      </c>
      <c r="GB411">
        <v>0</v>
      </c>
      <c r="GC411">
        <v>100</v>
      </c>
      <c r="GD411">
        <v>100</v>
      </c>
      <c r="GE411">
        <v>-0.362</v>
      </c>
      <c r="GF411">
        <v>0.2974</v>
      </c>
      <c r="GG411">
        <v>-1.589593225013521</v>
      </c>
      <c r="GH411">
        <v>0.00192992804097616</v>
      </c>
      <c r="GI411">
        <v>3.244687122451424E-06</v>
      </c>
      <c r="GJ411">
        <v>-2.087531120305573E-09</v>
      </c>
      <c r="GK411">
        <v>0.05776174702018427</v>
      </c>
      <c r="GL411">
        <v>0.005089068596103195</v>
      </c>
      <c r="GM411">
        <v>0.0003257216593697226</v>
      </c>
      <c r="GN411">
        <v>-1.562898368296355E-06</v>
      </c>
      <c r="GO411">
        <v>0</v>
      </c>
      <c r="GP411">
        <v>1257</v>
      </c>
      <c r="GQ411">
        <v>1</v>
      </c>
      <c r="GR411">
        <v>31</v>
      </c>
      <c r="GS411">
        <v>284</v>
      </c>
      <c r="GT411">
        <v>284</v>
      </c>
      <c r="GU411">
        <v>1.07788</v>
      </c>
      <c r="GV411">
        <v>2.38159</v>
      </c>
      <c r="GW411">
        <v>1.44775</v>
      </c>
      <c r="GX411">
        <v>2.20337</v>
      </c>
      <c r="GY411">
        <v>1.44653</v>
      </c>
      <c r="GZ411">
        <v>2.38525</v>
      </c>
      <c r="HA411">
        <v>33.2216</v>
      </c>
      <c r="HB411">
        <v>14.6311</v>
      </c>
      <c r="HC411">
        <v>18</v>
      </c>
      <c r="HD411">
        <v>531.981</v>
      </c>
      <c r="HE411">
        <v>523.074</v>
      </c>
      <c r="HF411">
        <v>24.9997</v>
      </c>
      <c r="HG411">
        <v>30.7476</v>
      </c>
      <c r="HH411">
        <v>30</v>
      </c>
      <c r="HI411">
        <v>31.1241</v>
      </c>
      <c r="HJ411">
        <v>31.1331</v>
      </c>
      <c r="HK411">
        <v>21.5558</v>
      </c>
      <c r="HL411">
        <v>20.3331</v>
      </c>
      <c r="HM411">
        <v>100</v>
      </c>
      <c r="HN411">
        <v>25</v>
      </c>
      <c r="HO411">
        <v>420</v>
      </c>
      <c r="HP411">
        <v>21.5</v>
      </c>
      <c r="HQ411">
        <v>103.133</v>
      </c>
      <c r="HR411">
        <v>102.017</v>
      </c>
    </row>
    <row r="412" spans="1:226">
      <c r="A412">
        <v>394</v>
      </c>
      <c r="B412">
        <v>1774683368.6</v>
      </c>
      <c r="C412">
        <v>1622.599999904633</v>
      </c>
      <c r="D412" t="s">
        <v>1150</v>
      </c>
      <c r="E412" t="s">
        <v>1151</v>
      </c>
      <c r="F412">
        <v>5</v>
      </c>
      <c r="I412">
        <v>1774683365.7</v>
      </c>
      <c r="J412">
        <f>(K412)/1000</f>
        <v>0</v>
      </c>
      <c r="K412">
        <f>IF(BF412, AN412, AH412)</f>
        <v>0</v>
      </c>
      <c r="L412">
        <f>IF(BF412, AI412, AG412)</f>
        <v>0</v>
      </c>
      <c r="M412">
        <f>BH412 - IF(AU412&gt;1, L412*BB412*100.0/(AW412), 0)</f>
        <v>0</v>
      </c>
      <c r="N412">
        <f>((T412-J412/2)*M412-L412)/(T412+J412/2)</f>
        <v>0</v>
      </c>
      <c r="O412">
        <f>N412*(BO412+BP412)/1000.0</f>
        <v>0</v>
      </c>
      <c r="P412">
        <f>(BH412 - IF(AU412&gt;1, L412*BB412*100.0/(AW412), 0))*(BO412+BP412)/1000.0</f>
        <v>0</v>
      </c>
      <c r="Q412">
        <f>2.0/((1/S412-1/R412)+SIGN(S412)*SQRT((1/S412-1/R412)*(1/S412-1/R412) + 4*BC412/((BC412+1)*(BC412+1))*(2*1/S412*1/R412-1/R412*1/R412)))</f>
        <v>0</v>
      </c>
      <c r="R412">
        <f>IF(LEFT(BD412,1)&lt;&gt;"0",IF(LEFT(BD412,1)="1",3.0,BE412),$D$5+$E$5*(BV412*BO412/($K$5*1000))+$F$5*(BV412*BO412/($K$5*1000))*MAX(MIN(BB412,$J$5),$I$5)*MAX(MIN(BB412,$J$5),$I$5)+$G$5*MAX(MIN(BB412,$J$5),$I$5)*(BV412*BO412/($K$5*1000))+$H$5*(BV412*BO412/($K$5*1000))*(BV412*BO412/($K$5*1000)))</f>
        <v>0</v>
      </c>
      <c r="S412">
        <f>J412*(1000-(1000*0.61365*exp(17.502*W412/(240.97+W412))/(BO412+BP412)+BJ412)/2)/(1000*0.61365*exp(17.502*W412/(240.97+W412))/(BO412+BP412)-BJ412)</f>
        <v>0</v>
      </c>
      <c r="T412">
        <f>1/((BC412+1)/(Q412/1.6)+1/(R412/1.37)) + BC412/((BC412+1)/(Q412/1.6) + BC412/(R412/1.37))</f>
        <v>0</v>
      </c>
      <c r="U412">
        <f>(AX412*BA412)</f>
        <v>0</v>
      </c>
      <c r="V412">
        <f>(BQ412+(U412+2*0.95*5.67E-8*(((BQ412+$B$9)+273)^4-(BQ412+273)^4)-44100*J412)/(1.84*29.3*R412+8*0.95*5.67E-8*(BQ412+273)^3))</f>
        <v>0</v>
      </c>
      <c r="W412">
        <f>($C$9*BR412+$D$9*BS412+$E$9*V412)</f>
        <v>0</v>
      </c>
      <c r="X412">
        <f>0.61365*exp(17.502*W412/(240.97+W412))</f>
        <v>0</v>
      </c>
      <c r="Y412">
        <f>(Z412/AA412*100)</f>
        <v>0</v>
      </c>
      <c r="Z412">
        <f>BJ412*(BO412+BP412)/1000</f>
        <v>0</v>
      </c>
      <c r="AA412">
        <f>0.61365*exp(17.502*BQ412/(240.97+BQ412))</f>
        <v>0</v>
      </c>
      <c r="AB412">
        <f>(X412-BJ412*(BO412+BP412)/1000)</f>
        <v>0</v>
      </c>
      <c r="AC412">
        <f>(-J412*44100)</f>
        <v>0</v>
      </c>
      <c r="AD412">
        <f>2*29.3*R412*0.92*(BQ412-W412)</f>
        <v>0</v>
      </c>
      <c r="AE412">
        <f>2*0.95*5.67E-8*(((BQ412+$B$9)+273)^4-(W412+273)^4)</f>
        <v>0</v>
      </c>
      <c r="AF412">
        <f>U412+AE412+AC412+AD412</f>
        <v>0</v>
      </c>
      <c r="AG412">
        <f>BN412*AU412*(BI412-BH412*(1000-AU412*BK412)/(1000-AU412*BJ412))/(100*BB412)</f>
        <v>0</v>
      </c>
      <c r="AH412">
        <f>1000*BN412*AU412*(BJ412-BK412)/(100*BB412*(1000-AU412*BJ412))</f>
        <v>0</v>
      </c>
      <c r="AI412">
        <f>(AJ412 - AK412 - BO412*1E3/(8.314*(BQ412+273.15)) * AM412/BN412 * AL412) * BN412/(100*BB412) * (1000 - BK412)/1000</f>
        <v>0</v>
      </c>
      <c r="AJ412">
        <v>429.203946905134</v>
      </c>
      <c r="AK412">
        <v>428.8066666666664</v>
      </c>
      <c r="AL412">
        <v>-3.984809363230898E-06</v>
      </c>
      <c r="AM412">
        <v>61.35787655002243</v>
      </c>
      <c r="AN412">
        <f>(AP412 - AO412 + BO412*1E3/(8.314*(BQ412+273.15)) * AR412/BN412 * AQ412) * BN412/(100*BB412) * 1000/(1000 - AP412)</f>
        <v>0</v>
      </c>
      <c r="AO412">
        <v>21.53701274321718</v>
      </c>
      <c r="AP412">
        <v>21.51086643356646</v>
      </c>
      <c r="AQ412">
        <v>-2.238694817393971E-07</v>
      </c>
      <c r="AR412">
        <v>91.88205700752289</v>
      </c>
      <c r="AS412">
        <v>0</v>
      </c>
      <c r="AT412">
        <v>0</v>
      </c>
      <c r="AU412">
        <f>IF(AS412*$H$15&gt;=AW412,1.0,(AW412/(AW412-AS412*$H$15)))</f>
        <v>0</v>
      </c>
      <c r="AV412">
        <f>(AU412-1)*100</f>
        <v>0</v>
      </c>
      <c r="AW412">
        <f>MAX(0,($B$15+$C$15*BV412)/(1+$D$15*BV412)*BO412/(BQ412+273)*$E$15)</f>
        <v>0</v>
      </c>
      <c r="AX412">
        <f>$B$13*BW412+$C$13*BX412+$F$13*CI412*(1-CL412)</f>
        <v>0</v>
      </c>
      <c r="AY412">
        <f>AX412*AZ412</f>
        <v>0</v>
      </c>
      <c r="AZ412">
        <f>($B$13*$D$11+$C$13*$D$11+$F$13*((CV412+CN412)/MAX(CV412+CN412+CW412, 0.1)*$I$11+CW412/MAX(CV412+CN412+CW412, 0.1)*$J$11))/($B$13+$C$13+$F$13)</f>
        <v>0</v>
      </c>
      <c r="BA412">
        <f>($B$13*$K$11+$C$13*$K$11+$F$13*((CV412+CN412)/MAX(CV412+CN412+CW412, 0.1)*$P$11+CW412/MAX(CV412+CN412+CW412, 0.1)*$Q$11))/($B$13+$C$13+$F$13)</f>
        <v>0</v>
      </c>
      <c r="BB412">
        <v>6</v>
      </c>
      <c r="BC412">
        <v>0.5</v>
      </c>
      <c r="BD412" t="s">
        <v>358</v>
      </c>
      <c r="BE412">
        <v>2</v>
      </c>
      <c r="BF412" t="b">
        <v>1</v>
      </c>
      <c r="BG412">
        <v>1774683365.7</v>
      </c>
      <c r="BH412">
        <v>419.5871999999999</v>
      </c>
      <c r="BI412">
        <v>419.9884</v>
      </c>
      <c r="BJ412">
        <v>21.51048</v>
      </c>
      <c r="BK412">
        <v>21.53673</v>
      </c>
      <c r="BL412">
        <v>419.9486</v>
      </c>
      <c r="BM412">
        <v>21.2131</v>
      </c>
      <c r="BN412">
        <v>499.9934999999999</v>
      </c>
      <c r="BO412">
        <v>101.0284</v>
      </c>
      <c r="BP412">
        <v>0.09975514000000001</v>
      </c>
      <c r="BQ412">
        <v>25.97819</v>
      </c>
      <c r="BR412">
        <v>26.06001</v>
      </c>
      <c r="BS412">
        <v>999.9</v>
      </c>
      <c r="BT412">
        <v>0</v>
      </c>
      <c r="BU412">
        <v>0</v>
      </c>
      <c r="BV412">
        <v>10031.63</v>
      </c>
      <c r="BW412">
        <v>0</v>
      </c>
      <c r="BX412">
        <v>0.3833920000000001</v>
      </c>
      <c r="BY412">
        <v>-0.4012572</v>
      </c>
      <c r="BZ412">
        <v>428.811</v>
      </c>
      <c r="CA412">
        <v>429.2326</v>
      </c>
      <c r="CB412">
        <v>-0.02625446</v>
      </c>
      <c r="CC412">
        <v>419.9884</v>
      </c>
      <c r="CD412">
        <v>21.53673</v>
      </c>
      <c r="CE412">
        <v>2.173167</v>
      </c>
      <c r="CF412">
        <v>2.175818</v>
      </c>
      <c r="CG412">
        <v>18.76587</v>
      </c>
      <c r="CH412">
        <v>18.78538</v>
      </c>
      <c r="CI412">
        <v>200.0022</v>
      </c>
      <c r="CJ412">
        <v>0</v>
      </c>
      <c r="CK412">
        <v>1</v>
      </c>
      <c r="CL412">
        <v>0</v>
      </c>
      <c r="CM412">
        <v>1.41867</v>
      </c>
      <c r="CN412">
        <v>0</v>
      </c>
      <c r="CO412">
        <v>12.80182</v>
      </c>
      <c r="CP412">
        <v>1023.144</v>
      </c>
      <c r="CQ412">
        <v>35.75</v>
      </c>
      <c r="CR412">
        <v>38.8687</v>
      </c>
      <c r="CS412">
        <v>37.5124</v>
      </c>
      <c r="CT412">
        <v>37.5746</v>
      </c>
      <c r="CU412">
        <v>36.3936</v>
      </c>
      <c r="CV412">
        <v>0</v>
      </c>
      <c r="CW412">
        <v>200.003</v>
      </c>
      <c r="CX412">
        <v>0</v>
      </c>
      <c r="CY412">
        <v>1774683366.8</v>
      </c>
      <c r="CZ412">
        <v>0</v>
      </c>
      <c r="DA412">
        <v>1774666326.5</v>
      </c>
      <c r="DB412" t="s">
        <v>359</v>
      </c>
      <c r="DC412">
        <v>1774666322</v>
      </c>
      <c r="DD412">
        <v>1774666326.5</v>
      </c>
      <c r="DE412">
        <v>2</v>
      </c>
      <c r="DF412">
        <v>0.343</v>
      </c>
      <c r="DG412">
        <v>-0.026</v>
      </c>
      <c r="DH412">
        <v>-0.36</v>
      </c>
      <c r="DI412">
        <v>0.298</v>
      </c>
      <c r="DJ412">
        <v>420</v>
      </c>
      <c r="DK412">
        <v>22</v>
      </c>
      <c r="DL412">
        <v>0.17</v>
      </c>
      <c r="DM412">
        <v>0.02</v>
      </c>
      <c r="DN412">
        <v>-0.409295756097561</v>
      </c>
      <c r="DO412">
        <v>0.01982882926829185</v>
      </c>
      <c r="DP412">
        <v>0.03741440248169765</v>
      </c>
      <c r="DQ412">
        <v>1</v>
      </c>
      <c r="DR412">
        <v>-0.02631508048780487</v>
      </c>
      <c r="DS412">
        <v>0.003021487108013926</v>
      </c>
      <c r="DT412">
        <v>0.000848776280449342</v>
      </c>
      <c r="DU412">
        <v>1</v>
      </c>
      <c r="DV412">
        <v>2</v>
      </c>
      <c r="DW412">
        <v>2</v>
      </c>
      <c r="DX412" t="s">
        <v>360</v>
      </c>
      <c r="DY412">
        <v>3.13047</v>
      </c>
      <c r="DZ412">
        <v>2.80648</v>
      </c>
      <c r="EA412">
        <v>0.09974420000000001</v>
      </c>
      <c r="EB412">
        <v>0.0994758</v>
      </c>
      <c r="EC412">
        <v>0.105881</v>
      </c>
      <c r="ED412">
        <v>0.10566</v>
      </c>
      <c r="EE412">
        <v>21146.7</v>
      </c>
      <c r="EF412">
        <v>27417.6</v>
      </c>
      <c r="EG412">
        <v>26444.4</v>
      </c>
      <c r="EH412">
        <v>32999</v>
      </c>
      <c r="EI412">
        <v>34924.6</v>
      </c>
      <c r="EJ412">
        <v>40306.2</v>
      </c>
      <c r="EK412">
        <v>41091.6</v>
      </c>
      <c r="EL412">
        <v>46058.8</v>
      </c>
      <c r="EM412">
        <v>2.03498</v>
      </c>
      <c r="EN412">
        <v>1.9997</v>
      </c>
      <c r="EO412">
        <v>0.0713095</v>
      </c>
      <c r="EP412">
        <v>0</v>
      </c>
      <c r="EQ412">
        <v>24.8883</v>
      </c>
      <c r="ER412">
        <v>999.9</v>
      </c>
      <c r="ES412">
        <v>67.40000000000001</v>
      </c>
      <c r="ET412">
        <v>27.4</v>
      </c>
      <c r="EU412">
        <v>24.4446</v>
      </c>
      <c r="EV412">
        <v>60.8808</v>
      </c>
      <c r="EW412">
        <v>31.7468</v>
      </c>
      <c r="EX412">
        <v>1</v>
      </c>
      <c r="EY412">
        <v>0.293758</v>
      </c>
      <c r="EZ412">
        <v>0.238208</v>
      </c>
      <c r="FA412">
        <v>20.2891</v>
      </c>
      <c r="FB412">
        <v>5.19138</v>
      </c>
      <c r="FC412">
        <v>11.9441</v>
      </c>
      <c r="FD412">
        <v>4.9557</v>
      </c>
      <c r="FE412">
        <v>3.285</v>
      </c>
      <c r="FF412">
        <v>9999</v>
      </c>
      <c r="FG412">
        <v>9999</v>
      </c>
      <c r="FH412">
        <v>9999</v>
      </c>
      <c r="FI412">
        <v>999.9</v>
      </c>
      <c r="FJ412">
        <v>1.86127</v>
      </c>
      <c r="FK412">
        <v>1.86264</v>
      </c>
      <c r="FL412">
        <v>1.86005</v>
      </c>
      <c r="FM412">
        <v>1.85837</v>
      </c>
      <c r="FN412">
        <v>1.86217</v>
      </c>
      <c r="FO412">
        <v>1.85891</v>
      </c>
      <c r="FP412">
        <v>1.85791</v>
      </c>
      <c r="FQ412">
        <v>1.8608</v>
      </c>
      <c r="FR412">
        <v>0</v>
      </c>
      <c r="FS412">
        <v>0</v>
      </c>
      <c r="FT412">
        <v>0</v>
      </c>
      <c r="FU412">
        <v>4.5</v>
      </c>
      <c r="FV412" t="s">
        <v>361</v>
      </c>
      <c r="FW412" t="s">
        <v>362</v>
      </c>
      <c r="FX412" t="s">
        <v>363</v>
      </c>
      <c r="FY412" t="s">
        <v>364</v>
      </c>
      <c r="FZ412" t="s">
        <v>364</v>
      </c>
      <c r="GA412" t="s">
        <v>363</v>
      </c>
      <c r="GB412">
        <v>0</v>
      </c>
      <c r="GC412">
        <v>100</v>
      </c>
      <c r="GD412">
        <v>100</v>
      </c>
      <c r="GE412">
        <v>-0.361</v>
      </c>
      <c r="GF412">
        <v>0.2974</v>
      </c>
      <c r="GG412">
        <v>-1.589593225013521</v>
      </c>
      <c r="GH412">
        <v>0.00192992804097616</v>
      </c>
      <c r="GI412">
        <v>3.244687122451424E-06</v>
      </c>
      <c r="GJ412">
        <v>-2.087531120305573E-09</v>
      </c>
      <c r="GK412">
        <v>0.05776174702018427</v>
      </c>
      <c r="GL412">
        <v>0.005089068596103195</v>
      </c>
      <c r="GM412">
        <v>0.0003257216593697226</v>
      </c>
      <c r="GN412">
        <v>-1.562898368296355E-06</v>
      </c>
      <c r="GO412">
        <v>0</v>
      </c>
      <c r="GP412">
        <v>1257</v>
      </c>
      <c r="GQ412">
        <v>1</v>
      </c>
      <c r="GR412">
        <v>31</v>
      </c>
      <c r="GS412">
        <v>284.1</v>
      </c>
      <c r="GT412">
        <v>284</v>
      </c>
      <c r="GU412">
        <v>1.07788</v>
      </c>
      <c r="GV412">
        <v>2.38525</v>
      </c>
      <c r="GW412">
        <v>1.44775</v>
      </c>
      <c r="GX412">
        <v>2.20337</v>
      </c>
      <c r="GY412">
        <v>1.44653</v>
      </c>
      <c r="GZ412">
        <v>2.36938</v>
      </c>
      <c r="HA412">
        <v>33.2216</v>
      </c>
      <c r="HB412">
        <v>14.6224</v>
      </c>
      <c r="HC412">
        <v>18</v>
      </c>
      <c r="HD412">
        <v>532.203</v>
      </c>
      <c r="HE412">
        <v>522.854</v>
      </c>
      <c r="HF412">
        <v>24.9997</v>
      </c>
      <c r="HG412">
        <v>30.7466</v>
      </c>
      <c r="HH412">
        <v>30.0001</v>
      </c>
      <c r="HI412">
        <v>31.1241</v>
      </c>
      <c r="HJ412">
        <v>31.1331</v>
      </c>
      <c r="HK412">
        <v>21.5536</v>
      </c>
      <c r="HL412">
        <v>20.3331</v>
      </c>
      <c r="HM412">
        <v>100</v>
      </c>
      <c r="HN412">
        <v>25</v>
      </c>
      <c r="HO412">
        <v>420</v>
      </c>
      <c r="HP412">
        <v>21.5</v>
      </c>
      <c r="HQ412">
        <v>103.132</v>
      </c>
      <c r="HR412">
        <v>102.018</v>
      </c>
    </row>
    <row r="413" spans="1:226">
      <c r="A413">
        <v>395</v>
      </c>
      <c r="B413">
        <v>1774683372.6</v>
      </c>
      <c r="C413">
        <v>1626.599999904633</v>
      </c>
      <c r="D413" t="s">
        <v>1152</v>
      </c>
      <c r="E413" t="s">
        <v>1153</v>
      </c>
      <c r="F413">
        <v>5</v>
      </c>
      <c r="I413">
        <v>1774683369.7</v>
      </c>
      <c r="J413">
        <f>(K413)/1000</f>
        <v>0</v>
      </c>
      <c r="K413">
        <f>IF(BF413, AN413, AH413)</f>
        <v>0</v>
      </c>
      <c r="L413">
        <f>IF(BF413, AI413, AG413)</f>
        <v>0</v>
      </c>
      <c r="M413">
        <f>BH413 - IF(AU413&gt;1, L413*BB413*100.0/(AW413), 0)</f>
        <v>0</v>
      </c>
      <c r="N413">
        <f>((T413-J413/2)*M413-L413)/(T413+J413/2)</f>
        <v>0</v>
      </c>
      <c r="O413">
        <f>N413*(BO413+BP413)/1000.0</f>
        <v>0</v>
      </c>
      <c r="P413">
        <f>(BH413 - IF(AU413&gt;1, L413*BB413*100.0/(AW413), 0))*(BO413+BP413)/1000.0</f>
        <v>0</v>
      </c>
      <c r="Q413">
        <f>2.0/((1/S413-1/R413)+SIGN(S413)*SQRT((1/S413-1/R413)*(1/S413-1/R413) + 4*BC413/((BC413+1)*(BC413+1))*(2*1/S413*1/R413-1/R413*1/R413)))</f>
        <v>0</v>
      </c>
      <c r="R413">
        <f>IF(LEFT(BD413,1)&lt;&gt;"0",IF(LEFT(BD413,1)="1",3.0,BE413),$D$5+$E$5*(BV413*BO413/($K$5*1000))+$F$5*(BV413*BO413/($K$5*1000))*MAX(MIN(BB413,$J$5),$I$5)*MAX(MIN(BB413,$J$5),$I$5)+$G$5*MAX(MIN(BB413,$J$5),$I$5)*(BV413*BO413/($K$5*1000))+$H$5*(BV413*BO413/($K$5*1000))*(BV413*BO413/($K$5*1000)))</f>
        <v>0</v>
      </c>
      <c r="S413">
        <f>J413*(1000-(1000*0.61365*exp(17.502*W413/(240.97+W413))/(BO413+BP413)+BJ413)/2)/(1000*0.61365*exp(17.502*W413/(240.97+W413))/(BO413+BP413)-BJ413)</f>
        <v>0</v>
      </c>
      <c r="T413">
        <f>1/((BC413+1)/(Q413/1.6)+1/(R413/1.37)) + BC413/((BC413+1)/(Q413/1.6) + BC413/(R413/1.37))</f>
        <v>0</v>
      </c>
      <c r="U413">
        <f>(AX413*BA413)</f>
        <v>0</v>
      </c>
      <c r="V413">
        <f>(BQ413+(U413+2*0.95*5.67E-8*(((BQ413+$B$9)+273)^4-(BQ413+273)^4)-44100*J413)/(1.84*29.3*R413+8*0.95*5.67E-8*(BQ413+273)^3))</f>
        <v>0</v>
      </c>
      <c r="W413">
        <f>($C$9*BR413+$D$9*BS413+$E$9*V413)</f>
        <v>0</v>
      </c>
      <c r="X413">
        <f>0.61365*exp(17.502*W413/(240.97+W413))</f>
        <v>0</v>
      </c>
      <c r="Y413">
        <f>(Z413/AA413*100)</f>
        <v>0</v>
      </c>
      <c r="Z413">
        <f>BJ413*(BO413+BP413)/1000</f>
        <v>0</v>
      </c>
      <c r="AA413">
        <f>0.61365*exp(17.502*BQ413/(240.97+BQ413))</f>
        <v>0</v>
      </c>
      <c r="AB413">
        <f>(X413-BJ413*(BO413+BP413)/1000)</f>
        <v>0</v>
      </c>
      <c r="AC413">
        <f>(-J413*44100)</f>
        <v>0</v>
      </c>
      <c r="AD413">
        <f>2*29.3*R413*0.92*(BQ413-W413)</f>
        <v>0</v>
      </c>
      <c r="AE413">
        <f>2*0.95*5.67E-8*(((BQ413+$B$9)+273)^4-(W413+273)^4)</f>
        <v>0</v>
      </c>
      <c r="AF413">
        <f>U413+AE413+AC413+AD413</f>
        <v>0</v>
      </c>
      <c r="AG413">
        <f>BN413*AU413*(BI413-BH413*(1000-AU413*BK413)/(1000-AU413*BJ413))/(100*BB413)</f>
        <v>0</v>
      </c>
      <c r="AH413">
        <f>1000*BN413*AU413*(BJ413-BK413)/(100*BB413*(1000-AU413*BJ413))</f>
        <v>0</v>
      </c>
      <c r="AI413">
        <f>(AJ413 - AK413 - BO413*1E3/(8.314*(BQ413+273.15)) * AM413/BN413 * AL413) * BN413/(100*BB413) * (1000 - BK413)/1000</f>
        <v>0</v>
      </c>
      <c r="AJ413">
        <v>429.2687276008131</v>
      </c>
      <c r="AK413">
        <v>428.8347090909092</v>
      </c>
      <c r="AL413">
        <v>1.08126076892056E-05</v>
      </c>
      <c r="AM413">
        <v>61.35787655002243</v>
      </c>
      <c r="AN413">
        <f>(AP413 - AO413 + BO413*1E3/(8.314*(BQ413+273.15)) * AR413/BN413 * AQ413) * BN413/(100*BB413) * 1000/(1000 - AP413)</f>
        <v>0</v>
      </c>
      <c r="AO413">
        <v>21.53713446348061</v>
      </c>
      <c r="AP413">
        <v>21.51212307692309</v>
      </c>
      <c r="AQ413">
        <v>7.768135713217738E-07</v>
      </c>
      <c r="AR413">
        <v>91.88205700752289</v>
      </c>
      <c r="AS413">
        <v>0</v>
      </c>
      <c r="AT413">
        <v>0</v>
      </c>
      <c r="AU413">
        <f>IF(AS413*$H$15&gt;=AW413,1.0,(AW413/(AW413-AS413*$H$15)))</f>
        <v>0</v>
      </c>
      <c r="AV413">
        <f>(AU413-1)*100</f>
        <v>0</v>
      </c>
      <c r="AW413">
        <f>MAX(0,($B$15+$C$15*BV413)/(1+$D$15*BV413)*BO413/(BQ413+273)*$E$15)</f>
        <v>0</v>
      </c>
      <c r="AX413">
        <f>$B$13*BW413+$C$13*BX413+$F$13*CI413*(1-CL413)</f>
        <v>0</v>
      </c>
      <c r="AY413">
        <f>AX413*AZ413</f>
        <v>0</v>
      </c>
      <c r="AZ413">
        <f>($B$13*$D$11+$C$13*$D$11+$F$13*((CV413+CN413)/MAX(CV413+CN413+CW413, 0.1)*$I$11+CW413/MAX(CV413+CN413+CW413, 0.1)*$J$11))/($B$13+$C$13+$F$13)</f>
        <v>0</v>
      </c>
      <c r="BA413">
        <f>($B$13*$K$11+$C$13*$K$11+$F$13*((CV413+CN413)/MAX(CV413+CN413+CW413, 0.1)*$P$11+CW413/MAX(CV413+CN413+CW413, 0.1)*$Q$11))/($B$13+$C$13+$F$13)</f>
        <v>0</v>
      </c>
      <c r="BB413">
        <v>6</v>
      </c>
      <c r="BC413">
        <v>0.5</v>
      </c>
      <c r="BD413" t="s">
        <v>358</v>
      </c>
      <c r="BE413">
        <v>2</v>
      </c>
      <c r="BF413" t="b">
        <v>1</v>
      </c>
      <c r="BG413">
        <v>1774683369.7</v>
      </c>
      <c r="BH413">
        <v>419.5827</v>
      </c>
      <c r="BI413">
        <v>420.0066</v>
      </c>
      <c r="BJ413">
        <v>21.51161</v>
      </c>
      <c r="BK413">
        <v>21.53736</v>
      </c>
      <c r="BL413">
        <v>419.9445000000001</v>
      </c>
      <c r="BM413">
        <v>21.21421</v>
      </c>
      <c r="BN413">
        <v>500.0478</v>
      </c>
      <c r="BO413">
        <v>101.0284</v>
      </c>
      <c r="BP413">
        <v>0.10009583</v>
      </c>
      <c r="BQ413">
        <v>25.97502</v>
      </c>
      <c r="BR413">
        <v>26.06072</v>
      </c>
      <c r="BS413">
        <v>999.9</v>
      </c>
      <c r="BT413">
        <v>0</v>
      </c>
      <c r="BU413">
        <v>0</v>
      </c>
      <c r="BV413">
        <v>9992.623</v>
      </c>
      <c r="BW413">
        <v>0</v>
      </c>
      <c r="BX413">
        <v>0.3833920000000001</v>
      </c>
      <c r="BY413">
        <v>-0.4237914</v>
      </c>
      <c r="BZ413">
        <v>428.8073000000001</v>
      </c>
      <c r="CA413">
        <v>429.2515999999999</v>
      </c>
      <c r="CB413">
        <v>-0.02575817</v>
      </c>
      <c r="CC413">
        <v>420.0066</v>
      </c>
      <c r="CD413">
        <v>21.53736</v>
      </c>
      <c r="CE413">
        <v>2.173283</v>
      </c>
      <c r="CF413">
        <v>2.175884</v>
      </c>
      <c r="CG413">
        <v>18.76672</v>
      </c>
      <c r="CH413">
        <v>18.78585</v>
      </c>
      <c r="CI413">
        <v>200.0019</v>
      </c>
      <c r="CJ413">
        <v>0</v>
      </c>
      <c r="CK413">
        <v>1</v>
      </c>
      <c r="CL413">
        <v>0</v>
      </c>
      <c r="CM413">
        <v>1.72645</v>
      </c>
      <c r="CN413">
        <v>0</v>
      </c>
      <c r="CO413">
        <v>12.62285</v>
      </c>
      <c r="CP413">
        <v>1023.143</v>
      </c>
      <c r="CQ413">
        <v>35.71850000000001</v>
      </c>
      <c r="CR413">
        <v>38.8246</v>
      </c>
      <c r="CS413">
        <v>37.4685</v>
      </c>
      <c r="CT413">
        <v>37.531</v>
      </c>
      <c r="CU413">
        <v>36.3561</v>
      </c>
      <c r="CV413">
        <v>0</v>
      </c>
      <c r="CW413">
        <v>200.001</v>
      </c>
      <c r="CX413">
        <v>0</v>
      </c>
      <c r="CY413">
        <v>1774683371</v>
      </c>
      <c r="CZ413">
        <v>0</v>
      </c>
      <c r="DA413">
        <v>1774666326.5</v>
      </c>
      <c r="DB413" t="s">
        <v>359</v>
      </c>
      <c r="DC413">
        <v>1774666322</v>
      </c>
      <c r="DD413">
        <v>1774666326.5</v>
      </c>
      <c r="DE413">
        <v>2</v>
      </c>
      <c r="DF413">
        <v>0.343</v>
      </c>
      <c r="DG413">
        <v>-0.026</v>
      </c>
      <c r="DH413">
        <v>-0.36</v>
      </c>
      <c r="DI413">
        <v>0.298</v>
      </c>
      <c r="DJ413">
        <v>420</v>
      </c>
      <c r="DK413">
        <v>22</v>
      </c>
      <c r="DL413">
        <v>0.17</v>
      </c>
      <c r="DM413">
        <v>0.02</v>
      </c>
      <c r="DN413">
        <v>-0.4185128048780488</v>
      </c>
      <c r="DO413">
        <v>0.05341551219512142</v>
      </c>
      <c r="DP413">
        <v>0.03850618990799038</v>
      </c>
      <c r="DQ413">
        <v>1</v>
      </c>
      <c r="DR413">
        <v>-0.02615226097560975</v>
      </c>
      <c r="DS413">
        <v>0.003316064111498247</v>
      </c>
      <c r="DT413">
        <v>0.0008608160614485701</v>
      </c>
      <c r="DU413">
        <v>1</v>
      </c>
      <c r="DV413">
        <v>2</v>
      </c>
      <c r="DW413">
        <v>2</v>
      </c>
      <c r="DX413" t="s">
        <v>360</v>
      </c>
      <c r="DY413">
        <v>3.13052</v>
      </c>
      <c r="DZ413">
        <v>2.80657</v>
      </c>
      <c r="EA413">
        <v>0.0997485</v>
      </c>
      <c r="EB413">
        <v>0.0994543</v>
      </c>
      <c r="EC413">
        <v>0.105885</v>
      </c>
      <c r="ED413">
        <v>0.105664</v>
      </c>
      <c r="EE413">
        <v>21146.6</v>
      </c>
      <c r="EF413">
        <v>27417.7</v>
      </c>
      <c r="EG413">
        <v>26444.3</v>
      </c>
      <c r="EH413">
        <v>32998.4</v>
      </c>
      <c r="EI413">
        <v>34924.6</v>
      </c>
      <c r="EJ413">
        <v>40305.6</v>
      </c>
      <c r="EK413">
        <v>41091.7</v>
      </c>
      <c r="EL413">
        <v>46058.3</v>
      </c>
      <c r="EM413">
        <v>2.03472</v>
      </c>
      <c r="EN413">
        <v>2.00012</v>
      </c>
      <c r="EO413">
        <v>0.07198010000000001</v>
      </c>
      <c r="EP413">
        <v>0</v>
      </c>
      <c r="EQ413">
        <v>24.8844</v>
      </c>
      <c r="ER413">
        <v>999.9</v>
      </c>
      <c r="ES413">
        <v>67.40000000000001</v>
      </c>
      <c r="ET413">
        <v>27.5</v>
      </c>
      <c r="EU413">
        <v>24.5866</v>
      </c>
      <c r="EV413">
        <v>61.0208</v>
      </c>
      <c r="EW413">
        <v>31.6386</v>
      </c>
      <c r="EX413">
        <v>1</v>
      </c>
      <c r="EY413">
        <v>0.293681</v>
      </c>
      <c r="EZ413">
        <v>0.236841</v>
      </c>
      <c r="FA413">
        <v>20.2891</v>
      </c>
      <c r="FB413">
        <v>5.19183</v>
      </c>
      <c r="FC413">
        <v>11.9441</v>
      </c>
      <c r="FD413">
        <v>4.95585</v>
      </c>
      <c r="FE413">
        <v>3.285</v>
      </c>
      <c r="FF413">
        <v>9999</v>
      </c>
      <c r="FG413">
        <v>9999</v>
      </c>
      <c r="FH413">
        <v>9999</v>
      </c>
      <c r="FI413">
        <v>999.9</v>
      </c>
      <c r="FJ413">
        <v>1.86127</v>
      </c>
      <c r="FK413">
        <v>1.86264</v>
      </c>
      <c r="FL413">
        <v>1.86005</v>
      </c>
      <c r="FM413">
        <v>1.85837</v>
      </c>
      <c r="FN413">
        <v>1.86216</v>
      </c>
      <c r="FO413">
        <v>1.85889</v>
      </c>
      <c r="FP413">
        <v>1.85791</v>
      </c>
      <c r="FQ413">
        <v>1.86078</v>
      </c>
      <c r="FR413">
        <v>0</v>
      </c>
      <c r="FS413">
        <v>0</v>
      </c>
      <c r="FT413">
        <v>0</v>
      </c>
      <c r="FU413">
        <v>4.5</v>
      </c>
      <c r="FV413" t="s">
        <v>361</v>
      </c>
      <c r="FW413" t="s">
        <v>362</v>
      </c>
      <c r="FX413" t="s">
        <v>363</v>
      </c>
      <c r="FY413" t="s">
        <v>364</v>
      </c>
      <c r="FZ413" t="s">
        <v>364</v>
      </c>
      <c r="GA413" t="s">
        <v>363</v>
      </c>
      <c r="GB413">
        <v>0</v>
      </c>
      <c r="GC413">
        <v>100</v>
      </c>
      <c r="GD413">
        <v>100</v>
      </c>
      <c r="GE413">
        <v>-0.362</v>
      </c>
      <c r="GF413">
        <v>0.2974</v>
      </c>
      <c r="GG413">
        <v>-1.589593225013521</v>
      </c>
      <c r="GH413">
        <v>0.00192992804097616</v>
      </c>
      <c r="GI413">
        <v>3.244687122451424E-06</v>
      </c>
      <c r="GJ413">
        <v>-2.087531120305573E-09</v>
      </c>
      <c r="GK413">
        <v>0.05776174702018427</v>
      </c>
      <c r="GL413">
        <v>0.005089068596103195</v>
      </c>
      <c r="GM413">
        <v>0.0003257216593697226</v>
      </c>
      <c r="GN413">
        <v>-1.562898368296355E-06</v>
      </c>
      <c r="GO413">
        <v>0</v>
      </c>
      <c r="GP413">
        <v>1257</v>
      </c>
      <c r="GQ413">
        <v>1</v>
      </c>
      <c r="GR413">
        <v>31</v>
      </c>
      <c r="GS413">
        <v>284.2</v>
      </c>
      <c r="GT413">
        <v>284.1</v>
      </c>
      <c r="GU413">
        <v>1.07788</v>
      </c>
      <c r="GV413">
        <v>2.3877</v>
      </c>
      <c r="GW413">
        <v>1.44775</v>
      </c>
      <c r="GX413">
        <v>2.20215</v>
      </c>
      <c r="GY413">
        <v>1.44653</v>
      </c>
      <c r="GZ413">
        <v>2.34375</v>
      </c>
      <c r="HA413">
        <v>33.2216</v>
      </c>
      <c r="HB413">
        <v>14.6224</v>
      </c>
      <c r="HC413">
        <v>18</v>
      </c>
      <c r="HD413">
        <v>532.045</v>
      </c>
      <c r="HE413">
        <v>523.1420000000001</v>
      </c>
      <c r="HF413">
        <v>24.9996</v>
      </c>
      <c r="HG413">
        <v>30.7466</v>
      </c>
      <c r="HH413">
        <v>30.0001</v>
      </c>
      <c r="HI413">
        <v>31.1241</v>
      </c>
      <c r="HJ413">
        <v>31.1331</v>
      </c>
      <c r="HK413">
        <v>21.555</v>
      </c>
      <c r="HL413">
        <v>20.3331</v>
      </c>
      <c r="HM413">
        <v>100</v>
      </c>
      <c r="HN413">
        <v>25</v>
      </c>
      <c r="HO413">
        <v>420</v>
      </c>
      <c r="HP413">
        <v>21.5</v>
      </c>
      <c r="HQ413">
        <v>103.132</v>
      </c>
      <c r="HR413">
        <v>102.017</v>
      </c>
    </row>
    <row r="414" spans="1:226">
      <c r="A414">
        <v>396</v>
      </c>
      <c r="B414">
        <v>1774683376.6</v>
      </c>
      <c r="C414">
        <v>1630.599999904633</v>
      </c>
      <c r="D414" t="s">
        <v>1154</v>
      </c>
      <c r="E414" t="s">
        <v>1155</v>
      </c>
      <c r="F414">
        <v>5</v>
      </c>
      <c r="I414">
        <v>1774683373.7</v>
      </c>
      <c r="J414">
        <f>(K414)/1000</f>
        <v>0</v>
      </c>
      <c r="K414">
        <f>IF(BF414, AN414, AH414)</f>
        <v>0</v>
      </c>
      <c r="L414">
        <f>IF(BF414, AI414, AG414)</f>
        <v>0</v>
      </c>
      <c r="M414">
        <f>BH414 - IF(AU414&gt;1, L414*BB414*100.0/(AW414), 0)</f>
        <v>0</v>
      </c>
      <c r="N414">
        <f>((T414-J414/2)*M414-L414)/(T414+J414/2)</f>
        <v>0</v>
      </c>
      <c r="O414">
        <f>N414*(BO414+BP414)/1000.0</f>
        <v>0</v>
      </c>
      <c r="P414">
        <f>(BH414 - IF(AU414&gt;1, L414*BB414*100.0/(AW414), 0))*(BO414+BP414)/1000.0</f>
        <v>0</v>
      </c>
      <c r="Q414">
        <f>2.0/((1/S414-1/R414)+SIGN(S414)*SQRT((1/S414-1/R414)*(1/S414-1/R414) + 4*BC414/((BC414+1)*(BC414+1))*(2*1/S414*1/R414-1/R414*1/R414)))</f>
        <v>0</v>
      </c>
      <c r="R414">
        <f>IF(LEFT(BD414,1)&lt;&gt;"0",IF(LEFT(BD414,1)="1",3.0,BE414),$D$5+$E$5*(BV414*BO414/($K$5*1000))+$F$5*(BV414*BO414/($K$5*1000))*MAX(MIN(BB414,$J$5),$I$5)*MAX(MIN(BB414,$J$5),$I$5)+$G$5*MAX(MIN(BB414,$J$5),$I$5)*(BV414*BO414/($K$5*1000))+$H$5*(BV414*BO414/($K$5*1000))*(BV414*BO414/($K$5*1000)))</f>
        <v>0</v>
      </c>
      <c r="S414">
        <f>J414*(1000-(1000*0.61365*exp(17.502*W414/(240.97+W414))/(BO414+BP414)+BJ414)/2)/(1000*0.61365*exp(17.502*W414/(240.97+W414))/(BO414+BP414)-BJ414)</f>
        <v>0</v>
      </c>
      <c r="T414">
        <f>1/((BC414+1)/(Q414/1.6)+1/(R414/1.37)) + BC414/((BC414+1)/(Q414/1.6) + BC414/(R414/1.37))</f>
        <v>0</v>
      </c>
      <c r="U414">
        <f>(AX414*BA414)</f>
        <v>0</v>
      </c>
      <c r="V414">
        <f>(BQ414+(U414+2*0.95*5.67E-8*(((BQ414+$B$9)+273)^4-(BQ414+273)^4)-44100*J414)/(1.84*29.3*R414+8*0.95*5.67E-8*(BQ414+273)^3))</f>
        <v>0</v>
      </c>
      <c r="W414">
        <f>($C$9*BR414+$D$9*BS414+$E$9*V414)</f>
        <v>0</v>
      </c>
      <c r="X414">
        <f>0.61365*exp(17.502*W414/(240.97+W414))</f>
        <v>0</v>
      </c>
      <c r="Y414">
        <f>(Z414/AA414*100)</f>
        <v>0</v>
      </c>
      <c r="Z414">
        <f>BJ414*(BO414+BP414)/1000</f>
        <v>0</v>
      </c>
      <c r="AA414">
        <f>0.61365*exp(17.502*BQ414/(240.97+BQ414))</f>
        <v>0</v>
      </c>
      <c r="AB414">
        <f>(X414-BJ414*(BO414+BP414)/1000)</f>
        <v>0</v>
      </c>
      <c r="AC414">
        <f>(-J414*44100)</f>
        <v>0</v>
      </c>
      <c r="AD414">
        <f>2*29.3*R414*0.92*(BQ414-W414)</f>
        <v>0</v>
      </c>
      <c r="AE414">
        <f>2*0.95*5.67E-8*(((BQ414+$B$9)+273)^4-(W414+273)^4)</f>
        <v>0</v>
      </c>
      <c r="AF414">
        <f>U414+AE414+AC414+AD414</f>
        <v>0</v>
      </c>
      <c r="AG414">
        <f>BN414*AU414*(BI414-BH414*(1000-AU414*BK414)/(1000-AU414*BJ414))/(100*BB414)</f>
        <v>0</v>
      </c>
      <c r="AH414">
        <f>1000*BN414*AU414*(BJ414-BK414)/(100*BB414*(1000-AU414*BJ414))</f>
        <v>0</v>
      </c>
      <c r="AI414">
        <f>(AJ414 - AK414 - BO414*1E3/(8.314*(BQ414+273.15)) * AM414/BN414 * AL414) * BN414/(100*BB414) * (1000 - BK414)/1000</f>
        <v>0</v>
      </c>
      <c r="AJ414">
        <v>429.1848043375916</v>
      </c>
      <c r="AK414">
        <v>428.7791636363636</v>
      </c>
      <c r="AL414">
        <v>-1.605772211573343E-05</v>
      </c>
      <c r="AM414">
        <v>61.35787655002243</v>
      </c>
      <c r="AN414">
        <f>(AP414 - AO414 + BO414*1E3/(8.314*(BQ414+273.15)) * AR414/BN414 * AQ414) * BN414/(100*BB414) * 1000/(1000 - AP414)</f>
        <v>0</v>
      </c>
      <c r="AO414">
        <v>21.53865714483126</v>
      </c>
      <c r="AP414">
        <v>21.51506993006995</v>
      </c>
      <c r="AQ414">
        <v>7.594653483809245E-07</v>
      </c>
      <c r="AR414">
        <v>91.88205700752289</v>
      </c>
      <c r="AS414">
        <v>0</v>
      </c>
      <c r="AT414">
        <v>0</v>
      </c>
      <c r="AU414">
        <f>IF(AS414*$H$15&gt;=AW414,1.0,(AW414/(AW414-AS414*$H$15)))</f>
        <v>0</v>
      </c>
      <c r="AV414">
        <f>(AU414-1)*100</f>
        <v>0</v>
      </c>
      <c r="AW414">
        <f>MAX(0,($B$15+$C$15*BV414)/(1+$D$15*BV414)*BO414/(BQ414+273)*$E$15)</f>
        <v>0</v>
      </c>
      <c r="AX414">
        <f>$B$13*BW414+$C$13*BX414+$F$13*CI414*(1-CL414)</f>
        <v>0</v>
      </c>
      <c r="AY414">
        <f>AX414*AZ414</f>
        <v>0</v>
      </c>
      <c r="AZ414">
        <f>($B$13*$D$11+$C$13*$D$11+$F$13*((CV414+CN414)/MAX(CV414+CN414+CW414, 0.1)*$I$11+CW414/MAX(CV414+CN414+CW414, 0.1)*$J$11))/($B$13+$C$13+$F$13)</f>
        <v>0</v>
      </c>
      <c r="BA414">
        <f>($B$13*$K$11+$C$13*$K$11+$F$13*((CV414+CN414)/MAX(CV414+CN414+CW414, 0.1)*$P$11+CW414/MAX(CV414+CN414+CW414, 0.1)*$Q$11))/($B$13+$C$13+$F$13)</f>
        <v>0</v>
      </c>
      <c r="BB414">
        <v>6</v>
      </c>
      <c r="BC414">
        <v>0.5</v>
      </c>
      <c r="BD414" t="s">
        <v>358</v>
      </c>
      <c r="BE414">
        <v>2</v>
      </c>
      <c r="BF414" t="b">
        <v>1</v>
      </c>
      <c r="BG414">
        <v>1774683373.7</v>
      </c>
      <c r="BH414">
        <v>419.5888</v>
      </c>
      <c r="BI414">
        <v>419.9585</v>
      </c>
      <c r="BJ414">
        <v>21.51341</v>
      </c>
      <c r="BK414">
        <v>21.53877</v>
      </c>
      <c r="BL414">
        <v>419.9504</v>
      </c>
      <c r="BM414">
        <v>21.21598</v>
      </c>
      <c r="BN414">
        <v>500.0389</v>
      </c>
      <c r="BO414">
        <v>101.0276</v>
      </c>
      <c r="BP414">
        <v>0.1001359</v>
      </c>
      <c r="BQ414">
        <v>25.97014</v>
      </c>
      <c r="BR414">
        <v>26.06062</v>
      </c>
      <c r="BS414">
        <v>999.9</v>
      </c>
      <c r="BT414">
        <v>0</v>
      </c>
      <c r="BU414">
        <v>0</v>
      </c>
      <c r="BV414">
        <v>9985.437</v>
      </c>
      <c r="BW414">
        <v>0</v>
      </c>
      <c r="BX414">
        <v>0.3833920000000001</v>
      </c>
      <c r="BY414">
        <v>-0.3695251</v>
      </c>
      <c r="BZ414">
        <v>428.8141000000001</v>
      </c>
      <c r="CA414">
        <v>429.2028999999999</v>
      </c>
      <c r="CB414">
        <v>-0.02535555</v>
      </c>
      <c r="CC414">
        <v>419.9585</v>
      </c>
      <c r="CD414">
        <v>21.53877</v>
      </c>
      <c r="CE414">
        <v>2.173447</v>
      </c>
      <c r="CF414">
        <v>2.176010000000001</v>
      </c>
      <c r="CG414">
        <v>18.76794</v>
      </c>
      <c r="CH414">
        <v>18.78678</v>
      </c>
      <c r="CI414">
        <v>199.9976</v>
      </c>
      <c r="CJ414">
        <v>0</v>
      </c>
      <c r="CK414">
        <v>1</v>
      </c>
      <c r="CL414">
        <v>0</v>
      </c>
      <c r="CM414">
        <v>1.90769</v>
      </c>
      <c r="CN414">
        <v>0</v>
      </c>
      <c r="CO414">
        <v>12.48771</v>
      </c>
      <c r="CP414">
        <v>1023.121</v>
      </c>
      <c r="CQ414">
        <v>35.656</v>
      </c>
      <c r="CR414">
        <v>38.8058</v>
      </c>
      <c r="CS414">
        <v>37.437</v>
      </c>
      <c r="CT414">
        <v>37.4811</v>
      </c>
      <c r="CU414">
        <v>36.312</v>
      </c>
      <c r="CV414">
        <v>0</v>
      </c>
      <c r="CW414">
        <v>199.997</v>
      </c>
      <c r="CX414">
        <v>0</v>
      </c>
      <c r="CY414">
        <v>1774683375.2</v>
      </c>
      <c r="CZ414">
        <v>0</v>
      </c>
      <c r="DA414">
        <v>1774666326.5</v>
      </c>
      <c r="DB414" t="s">
        <v>359</v>
      </c>
      <c r="DC414">
        <v>1774666322</v>
      </c>
      <c r="DD414">
        <v>1774666326.5</v>
      </c>
      <c r="DE414">
        <v>2</v>
      </c>
      <c r="DF414">
        <v>0.343</v>
      </c>
      <c r="DG414">
        <v>-0.026</v>
      </c>
      <c r="DH414">
        <v>-0.36</v>
      </c>
      <c r="DI414">
        <v>0.298</v>
      </c>
      <c r="DJ414">
        <v>420</v>
      </c>
      <c r="DK414">
        <v>22</v>
      </c>
      <c r="DL414">
        <v>0.17</v>
      </c>
      <c r="DM414">
        <v>0.02</v>
      </c>
      <c r="DN414">
        <v>-0.399935756097561</v>
      </c>
      <c r="DO414">
        <v>0.07625623693379716</v>
      </c>
      <c r="DP414">
        <v>0.04158189838917686</v>
      </c>
      <c r="DQ414">
        <v>1</v>
      </c>
      <c r="DR414">
        <v>-0.02581764390243902</v>
      </c>
      <c r="DS414">
        <v>0.001689462020905892</v>
      </c>
      <c r="DT414">
        <v>0.0007926177462882799</v>
      </c>
      <c r="DU414">
        <v>1</v>
      </c>
      <c r="DV414">
        <v>2</v>
      </c>
      <c r="DW414">
        <v>2</v>
      </c>
      <c r="DX414" t="s">
        <v>360</v>
      </c>
      <c r="DY414">
        <v>3.1305</v>
      </c>
      <c r="DZ414">
        <v>2.80643</v>
      </c>
      <c r="EA414">
        <v>0.09974040000000001</v>
      </c>
      <c r="EB414">
        <v>0.0994589</v>
      </c>
      <c r="EC414">
        <v>0.105889</v>
      </c>
      <c r="ED414">
        <v>0.105662</v>
      </c>
      <c r="EE414">
        <v>21146.9</v>
      </c>
      <c r="EF414">
        <v>27417.7</v>
      </c>
      <c r="EG414">
        <v>26444.5</v>
      </c>
      <c r="EH414">
        <v>32998.6</v>
      </c>
      <c r="EI414">
        <v>34924.8</v>
      </c>
      <c r="EJ414">
        <v>40305.6</v>
      </c>
      <c r="EK414">
        <v>41092.1</v>
      </c>
      <c r="EL414">
        <v>46058.2</v>
      </c>
      <c r="EM414">
        <v>2.0348</v>
      </c>
      <c r="EN414">
        <v>1.9999</v>
      </c>
      <c r="EO414">
        <v>0.0716224</v>
      </c>
      <c r="EP414">
        <v>0</v>
      </c>
      <c r="EQ414">
        <v>24.8807</v>
      </c>
      <c r="ER414">
        <v>999.9</v>
      </c>
      <c r="ES414">
        <v>67.40000000000001</v>
      </c>
      <c r="ET414">
        <v>27.5</v>
      </c>
      <c r="EU414">
        <v>24.5883</v>
      </c>
      <c r="EV414">
        <v>61.0108</v>
      </c>
      <c r="EW414">
        <v>31.4984</v>
      </c>
      <c r="EX414">
        <v>1</v>
      </c>
      <c r="EY414">
        <v>0.293773</v>
      </c>
      <c r="EZ414">
        <v>0.235662</v>
      </c>
      <c r="FA414">
        <v>20.2891</v>
      </c>
      <c r="FB414">
        <v>5.19168</v>
      </c>
      <c r="FC414">
        <v>11.9441</v>
      </c>
      <c r="FD414">
        <v>4.9557</v>
      </c>
      <c r="FE414">
        <v>3.285</v>
      </c>
      <c r="FF414">
        <v>9999</v>
      </c>
      <c r="FG414">
        <v>9999</v>
      </c>
      <c r="FH414">
        <v>9999</v>
      </c>
      <c r="FI414">
        <v>999.9</v>
      </c>
      <c r="FJ414">
        <v>1.86127</v>
      </c>
      <c r="FK414">
        <v>1.86264</v>
      </c>
      <c r="FL414">
        <v>1.86005</v>
      </c>
      <c r="FM414">
        <v>1.85837</v>
      </c>
      <c r="FN414">
        <v>1.86217</v>
      </c>
      <c r="FO414">
        <v>1.85892</v>
      </c>
      <c r="FP414">
        <v>1.85791</v>
      </c>
      <c r="FQ414">
        <v>1.8608</v>
      </c>
      <c r="FR414">
        <v>0</v>
      </c>
      <c r="FS414">
        <v>0</v>
      </c>
      <c r="FT414">
        <v>0</v>
      </c>
      <c r="FU414">
        <v>4.5</v>
      </c>
      <c r="FV414" t="s">
        <v>361</v>
      </c>
      <c r="FW414" t="s">
        <v>362</v>
      </c>
      <c r="FX414" t="s">
        <v>363</v>
      </c>
      <c r="FY414" t="s">
        <v>364</v>
      </c>
      <c r="FZ414" t="s">
        <v>364</v>
      </c>
      <c r="GA414" t="s">
        <v>363</v>
      </c>
      <c r="GB414">
        <v>0</v>
      </c>
      <c r="GC414">
        <v>100</v>
      </c>
      <c r="GD414">
        <v>100</v>
      </c>
      <c r="GE414">
        <v>-0.361</v>
      </c>
      <c r="GF414">
        <v>0.2974</v>
      </c>
      <c r="GG414">
        <v>-1.589593225013521</v>
      </c>
      <c r="GH414">
        <v>0.00192992804097616</v>
      </c>
      <c r="GI414">
        <v>3.244687122451424E-06</v>
      </c>
      <c r="GJ414">
        <v>-2.087531120305573E-09</v>
      </c>
      <c r="GK414">
        <v>0.05776174702018427</v>
      </c>
      <c r="GL414">
        <v>0.005089068596103195</v>
      </c>
      <c r="GM414">
        <v>0.0003257216593697226</v>
      </c>
      <c r="GN414">
        <v>-1.562898368296355E-06</v>
      </c>
      <c r="GO414">
        <v>0</v>
      </c>
      <c r="GP414">
        <v>1257</v>
      </c>
      <c r="GQ414">
        <v>1</v>
      </c>
      <c r="GR414">
        <v>31</v>
      </c>
      <c r="GS414">
        <v>284.2</v>
      </c>
      <c r="GT414">
        <v>284.2</v>
      </c>
      <c r="GU414">
        <v>1.07788</v>
      </c>
      <c r="GV414">
        <v>2.3999</v>
      </c>
      <c r="GW414">
        <v>1.44775</v>
      </c>
      <c r="GX414">
        <v>2.20215</v>
      </c>
      <c r="GY414">
        <v>1.44653</v>
      </c>
      <c r="GZ414">
        <v>2.24487</v>
      </c>
      <c r="HA414">
        <v>33.1992</v>
      </c>
      <c r="HB414">
        <v>14.6136</v>
      </c>
      <c r="HC414">
        <v>18</v>
      </c>
      <c r="HD414">
        <v>532.093</v>
      </c>
      <c r="HE414">
        <v>522.99</v>
      </c>
      <c r="HF414">
        <v>24.9996</v>
      </c>
      <c r="HG414">
        <v>30.7466</v>
      </c>
      <c r="HH414">
        <v>30.0001</v>
      </c>
      <c r="HI414">
        <v>31.1241</v>
      </c>
      <c r="HJ414">
        <v>31.1331</v>
      </c>
      <c r="HK414">
        <v>21.5569</v>
      </c>
      <c r="HL414">
        <v>20.3331</v>
      </c>
      <c r="HM414">
        <v>100</v>
      </c>
      <c r="HN414">
        <v>25</v>
      </c>
      <c r="HO414">
        <v>420</v>
      </c>
      <c r="HP414">
        <v>21.5</v>
      </c>
      <c r="HQ414">
        <v>103.133</v>
      </c>
      <c r="HR414">
        <v>102.017</v>
      </c>
    </row>
    <row r="415" spans="1:226">
      <c r="A415">
        <v>397</v>
      </c>
      <c r="B415">
        <v>1774683380.6</v>
      </c>
      <c r="C415">
        <v>1634.599999904633</v>
      </c>
      <c r="D415" t="s">
        <v>1156</v>
      </c>
      <c r="E415" t="s">
        <v>1157</v>
      </c>
      <c r="F415">
        <v>5</v>
      </c>
      <c r="I415">
        <v>1774683377.7</v>
      </c>
      <c r="J415">
        <f>(K415)/1000</f>
        <v>0</v>
      </c>
      <c r="K415">
        <f>IF(BF415, AN415, AH415)</f>
        <v>0</v>
      </c>
      <c r="L415">
        <f>IF(BF415, AI415, AG415)</f>
        <v>0</v>
      </c>
      <c r="M415">
        <f>BH415 - IF(AU415&gt;1, L415*BB415*100.0/(AW415), 0)</f>
        <v>0</v>
      </c>
      <c r="N415">
        <f>((T415-J415/2)*M415-L415)/(T415+J415/2)</f>
        <v>0</v>
      </c>
      <c r="O415">
        <f>N415*(BO415+BP415)/1000.0</f>
        <v>0</v>
      </c>
      <c r="P415">
        <f>(BH415 - IF(AU415&gt;1, L415*BB415*100.0/(AW415), 0))*(BO415+BP415)/1000.0</f>
        <v>0</v>
      </c>
      <c r="Q415">
        <f>2.0/((1/S415-1/R415)+SIGN(S415)*SQRT((1/S415-1/R415)*(1/S415-1/R415) + 4*BC415/((BC415+1)*(BC415+1))*(2*1/S415*1/R415-1/R415*1/R415)))</f>
        <v>0</v>
      </c>
      <c r="R415">
        <f>IF(LEFT(BD415,1)&lt;&gt;"0",IF(LEFT(BD415,1)="1",3.0,BE415),$D$5+$E$5*(BV415*BO415/($K$5*1000))+$F$5*(BV415*BO415/($K$5*1000))*MAX(MIN(BB415,$J$5),$I$5)*MAX(MIN(BB415,$J$5),$I$5)+$G$5*MAX(MIN(BB415,$J$5),$I$5)*(BV415*BO415/($K$5*1000))+$H$5*(BV415*BO415/($K$5*1000))*(BV415*BO415/($K$5*1000)))</f>
        <v>0</v>
      </c>
      <c r="S415">
        <f>J415*(1000-(1000*0.61365*exp(17.502*W415/(240.97+W415))/(BO415+BP415)+BJ415)/2)/(1000*0.61365*exp(17.502*W415/(240.97+W415))/(BO415+BP415)-BJ415)</f>
        <v>0</v>
      </c>
      <c r="T415">
        <f>1/((BC415+1)/(Q415/1.6)+1/(R415/1.37)) + BC415/((BC415+1)/(Q415/1.6) + BC415/(R415/1.37))</f>
        <v>0</v>
      </c>
      <c r="U415">
        <f>(AX415*BA415)</f>
        <v>0</v>
      </c>
      <c r="V415">
        <f>(BQ415+(U415+2*0.95*5.67E-8*(((BQ415+$B$9)+273)^4-(BQ415+273)^4)-44100*J415)/(1.84*29.3*R415+8*0.95*5.67E-8*(BQ415+273)^3))</f>
        <v>0</v>
      </c>
      <c r="W415">
        <f>($C$9*BR415+$D$9*BS415+$E$9*V415)</f>
        <v>0</v>
      </c>
      <c r="X415">
        <f>0.61365*exp(17.502*W415/(240.97+W415))</f>
        <v>0</v>
      </c>
      <c r="Y415">
        <f>(Z415/AA415*100)</f>
        <v>0</v>
      </c>
      <c r="Z415">
        <f>BJ415*(BO415+BP415)/1000</f>
        <v>0</v>
      </c>
      <c r="AA415">
        <f>0.61365*exp(17.502*BQ415/(240.97+BQ415))</f>
        <v>0</v>
      </c>
      <c r="AB415">
        <f>(X415-BJ415*(BO415+BP415)/1000)</f>
        <v>0</v>
      </c>
      <c r="AC415">
        <f>(-J415*44100)</f>
        <v>0</v>
      </c>
      <c r="AD415">
        <f>2*29.3*R415*0.92*(BQ415-W415)</f>
        <v>0</v>
      </c>
      <c r="AE415">
        <f>2*0.95*5.67E-8*(((BQ415+$B$9)+273)^4-(W415+273)^4)</f>
        <v>0</v>
      </c>
      <c r="AF415">
        <f>U415+AE415+AC415+AD415</f>
        <v>0</v>
      </c>
      <c r="AG415">
        <f>BN415*AU415*(BI415-BH415*(1000-AU415*BK415)/(1000-AU415*BJ415))/(100*BB415)</f>
        <v>0</v>
      </c>
      <c r="AH415">
        <f>1000*BN415*AU415*(BJ415-BK415)/(100*BB415*(1000-AU415*BJ415))</f>
        <v>0</v>
      </c>
      <c r="AI415">
        <f>(AJ415 - AK415 - BO415*1E3/(8.314*(BQ415+273.15)) * AM415/BN415 * AL415) * BN415/(100*BB415) * (1000 - BK415)/1000</f>
        <v>0</v>
      </c>
      <c r="AJ415">
        <v>429.2494265832305</v>
      </c>
      <c r="AK415">
        <v>428.8232242424242</v>
      </c>
      <c r="AL415">
        <v>1.021492994728046E-05</v>
      </c>
      <c r="AM415">
        <v>61.35787655002243</v>
      </c>
      <c r="AN415">
        <f>(AP415 - AO415 + BO415*1E3/(8.314*(BQ415+273.15)) * AR415/BN415 * AQ415) * BN415/(100*BB415) * 1000/(1000 - AP415)</f>
        <v>0</v>
      </c>
      <c r="AO415">
        <v>21.53848321609273</v>
      </c>
      <c r="AP415">
        <v>21.51117972027973</v>
      </c>
      <c r="AQ415">
        <v>-7.973001871191569E-07</v>
      </c>
      <c r="AR415">
        <v>91.88205700752289</v>
      </c>
      <c r="AS415">
        <v>0</v>
      </c>
      <c r="AT415">
        <v>0</v>
      </c>
      <c r="AU415">
        <f>IF(AS415*$H$15&gt;=AW415,1.0,(AW415/(AW415-AS415*$H$15)))</f>
        <v>0</v>
      </c>
      <c r="AV415">
        <f>(AU415-1)*100</f>
        <v>0</v>
      </c>
      <c r="AW415">
        <f>MAX(0,($B$15+$C$15*BV415)/(1+$D$15*BV415)*BO415/(BQ415+273)*$E$15)</f>
        <v>0</v>
      </c>
      <c r="AX415">
        <f>$B$13*BW415+$C$13*BX415+$F$13*CI415*(1-CL415)</f>
        <v>0</v>
      </c>
      <c r="AY415">
        <f>AX415*AZ415</f>
        <v>0</v>
      </c>
      <c r="AZ415">
        <f>($B$13*$D$11+$C$13*$D$11+$F$13*((CV415+CN415)/MAX(CV415+CN415+CW415, 0.1)*$I$11+CW415/MAX(CV415+CN415+CW415, 0.1)*$J$11))/($B$13+$C$13+$F$13)</f>
        <v>0</v>
      </c>
      <c r="BA415">
        <f>($B$13*$K$11+$C$13*$K$11+$F$13*((CV415+CN415)/MAX(CV415+CN415+CW415, 0.1)*$P$11+CW415/MAX(CV415+CN415+CW415, 0.1)*$Q$11))/($B$13+$C$13+$F$13)</f>
        <v>0</v>
      </c>
      <c r="BB415">
        <v>6</v>
      </c>
      <c r="BC415">
        <v>0.5</v>
      </c>
      <c r="BD415" t="s">
        <v>358</v>
      </c>
      <c r="BE415">
        <v>2</v>
      </c>
      <c r="BF415" t="b">
        <v>1</v>
      </c>
      <c r="BG415">
        <v>1774683377.7</v>
      </c>
      <c r="BH415">
        <v>419.5793</v>
      </c>
      <c r="BI415">
        <v>419.9986</v>
      </c>
      <c r="BJ415">
        <v>21.51314</v>
      </c>
      <c r="BK415">
        <v>21.53873</v>
      </c>
      <c r="BL415">
        <v>419.9408999999999</v>
      </c>
      <c r="BM415">
        <v>21.21571</v>
      </c>
      <c r="BN415">
        <v>500.0433</v>
      </c>
      <c r="BO415">
        <v>101.0266</v>
      </c>
      <c r="BP415">
        <v>0.10005824</v>
      </c>
      <c r="BQ415">
        <v>25.96384</v>
      </c>
      <c r="BR415">
        <v>26.05309</v>
      </c>
      <c r="BS415">
        <v>999.9</v>
      </c>
      <c r="BT415">
        <v>0</v>
      </c>
      <c r="BU415">
        <v>0</v>
      </c>
      <c r="BV415">
        <v>9994.366</v>
      </c>
      <c r="BW415">
        <v>0</v>
      </c>
      <c r="BX415">
        <v>0.3833920000000001</v>
      </c>
      <c r="BY415">
        <v>-0.4191010000000001</v>
      </c>
      <c r="BZ415">
        <v>428.8042</v>
      </c>
      <c r="CA415">
        <v>429.2439000000001</v>
      </c>
      <c r="CB415">
        <v>-0.02558003</v>
      </c>
      <c r="CC415">
        <v>419.9986</v>
      </c>
      <c r="CD415">
        <v>21.53873</v>
      </c>
      <c r="CE415">
        <v>2.173399</v>
      </c>
      <c r="CF415">
        <v>2.175983</v>
      </c>
      <c r="CG415">
        <v>18.76755</v>
      </c>
      <c r="CH415">
        <v>18.78657</v>
      </c>
      <c r="CI415">
        <v>199.9953</v>
      </c>
      <c r="CJ415">
        <v>0</v>
      </c>
      <c r="CK415">
        <v>1</v>
      </c>
      <c r="CL415">
        <v>0</v>
      </c>
      <c r="CM415">
        <v>1.76751</v>
      </c>
      <c r="CN415">
        <v>0</v>
      </c>
      <c r="CO415">
        <v>12.62037</v>
      </c>
      <c r="CP415">
        <v>1023.109</v>
      </c>
      <c r="CQ415">
        <v>35.625</v>
      </c>
      <c r="CR415">
        <v>38.7624</v>
      </c>
      <c r="CS415">
        <v>37.3936</v>
      </c>
      <c r="CT415">
        <v>37.437</v>
      </c>
      <c r="CU415">
        <v>36.281</v>
      </c>
      <c r="CV415">
        <v>0</v>
      </c>
      <c r="CW415">
        <v>199.995</v>
      </c>
      <c r="CX415">
        <v>0</v>
      </c>
      <c r="CY415">
        <v>1774683378.8</v>
      </c>
      <c r="CZ415">
        <v>0</v>
      </c>
      <c r="DA415">
        <v>1774666326.5</v>
      </c>
      <c r="DB415" t="s">
        <v>359</v>
      </c>
      <c r="DC415">
        <v>1774666322</v>
      </c>
      <c r="DD415">
        <v>1774666326.5</v>
      </c>
      <c r="DE415">
        <v>2</v>
      </c>
      <c r="DF415">
        <v>0.343</v>
      </c>
      <c r="DG415">
        <v>-0.026</v>
      </c>
      <c r="DH415">
        <v>-0.36</v>
      </c>
      <c r="DI415">
        <v>0.298</v>
      </c>
      <c r="DJ415">
        <v>420</v>
      </c>
      <c r="DK415">
        <v>22</v>
      </c>
      <c r="DL415">
        <v>0.17</v>
      </c>
      <c r="DM415">
        <v>0.02</v>
      </c>
      <c r="DN415">
        <v>-0.406155325</v>
      </c>
      <c r="DO415">
        <v>0.06359379737335975</v>
      </c>
      <c r="DP415">
        <v>0.04292803351330428</v>
      </c>
      <c r="DQ415">
        <v>1</v>
      </c>
      <c r="DR415">
        <v>-0.02574106</v>
      </c>
      <c r="DS415">
        <v>0.001623023639774936</v>
      </c>
      <c r="DT415">
        <v>0.0008950172757550545</v>
      </c>
      <c r="DU415">
        <v>1</v>
      </c>
      <c r="DV415">
        <v>2</v>
      </c>
      <c r="DW415">
        <v>2</v>
      </c>
      <c r="DX415" t="s">
        <v>360</v>
      </c>
      <c r="DY415">
        <v>3.1305</v>
      </c>
      <c r="DZ415">
        <v>2.80644</v>
      </c>
      <c r="EA415">
        <v>0.0997483</v>
      </c>
      <c r="EB415">
        <v>0.0994703</v>
      </c>
      <c r="EC415">
        <v>0.10588</v>
      </c>
      <c r="ED415">
        <v>0.105662</v>
      </c>
      <c r="EE415">
        <v>21146.9</v>
      </c>
      <c r="EF415">
        <v>27418</v>
      </c>
      <c r="EG415">
        <v>26444.7</v>
      </c>
      <c r="EH415">
        <v>32999.3</v>
      </c>
      <c r="EI415">
        <v>34925.2</v>
      </c>
      <c r="EJ415">
        <v>40306.5</v>
      </c>
      <c r="EK415">
        <v>41092.2</v>
      </c>
      <c r="EL415">
        <v>46059.2</v>
      </c>
      <c r="EM415">
        <v>2.03492</v>
      </c>
      <c r="EN415">
        <v>1.99982</v>
      </c>
      <c r="EO415">
        <v>0.0713617</v>
      </c>
      <c r="EP415">
        <v>0</v>
      </c>
      <c r="EQ415">
        <v>24.8771</v>
      </c>
      <c r="ER415">
        <v>999.9</v>
      </c>
      <c r="ES415">
        <v>67.40000000000001</v>
      </c>
      <c r="ET415">
        <v>27.4</v>
      </c>
      <c r="EU415">
        <v>24.4436</v>
      </c>
      <c r="EV415">
        <v>61.2108</v>
      </c>
      <c r="EW415">
        <v>31.4904</v>
      </c>
      <c r="EX415">
        <v>1</v>
      </c>
      <c r="EY415">
        <v>0.293534</v>
      </c>
      <c r="EZ415">
        <v>0.234905</v>
      </c>
      <c r="FA415">
        <v>20.2892</v>
      </c>
      <c r="FB415">
        <v>5.19168</v>
      </c>
      <c r="FC415">
        <v>11.9441</v>
      </c>
      <c r="FD415">
        <v>4.9558</v>
      </c>
      <c r="FE415">
        <v>3.285</v>
      </c>
      <c r="FF415">
        <v>9999</v>
      </c>
      <c r="FG415">
        <v>9999</v>
      </c>
      <c r="FH415">
        <v>9999</v>
      </c>
      <c r="FI415">
        <v>999.9</v>
      </c>
      <c r="FJ415">
        <v>1.86127</v>
      </c>
      <c r="FK415">
        <v>1.86264</v>
      </c>
      <c r="FL415">
        <v>1.86005</v>
      </c>
      <c r="FM415">
        <v>1.85837</v>
      </c>
      <c r="FN415">
        <v>1.86217</v>
      </c>
      <c r="FO415">
        <v>1.85891</v>
      </c>
      <c r="FP415">
        <v>1.85791</v>
      </c>
      <c r="FQ415">
        <v>1.86081</v>
      </c>
      <c r="FR415">
        <v>0</v>
      </c>
      <c r="FS415">
        <v>0</v>
      </c>
      <c r="FT415">
        <v>0</v>
      </c>
      <c r="FU415">
        <v>4.5</v>
      </c>
      <c r="FV415" t="s">
        <v>361</v>
      </c>
      <c r="FW415" t="s">
        <v>362</v>
      </c>
      <c r="FX415" t="s">
        <v>363</v>
      </c>
      <c r="FY415" t="s">
        <v>364</v>
      </c>
      <c r="FZ415" t="s">
        <v>364</v>
      </c>
      <c r="GA415" t="s">
        <v>363</v>
      </c>
      <c r="GB415">
        <v>0</v>
      </c>
      <c r="GC415">
        <v>100</v>
      </c>
      <c r="GD415">
        <v>100</v>
      </c>
      <c r="GE415">
        <v>-0.361</v>
      </c>
      <c r="GF415">
        <v>0.2974</v>
      </c>
      <c r="GG415">
        <v>-1.589593225013521</v>
      </c>
      <c r="GH415">
        <v>0.00192992804097616</v>
      </c>
      <c r="GI415">
        <v>3.244687122451424E-06</v>
      </c>
      <c r="GJ415">
        <v>-2.087531120305573E-09</v>
      </c>
      <c r="GK415">
        <v>0.05776174702018427</v>
      </c>
      <c r="GL415">
        <v>0.005089068596103195</v>
      </c>
      <c r="GM415">
        <v>0.0003257216593697226</v>
      </c>
      <c r="GN415">
        <v>-1.562898368296355E-06</v>
      </c>
      <c r="GO415">
        <v>0</v>
      </c>
      <c r="GP415">
        <v>1257</v>
      </c>
      <c r="GQ415">
        <v>1</v>
      </c>
      <c r="GR415">
        <v>31</v>
      </c>
      <c r="GS415">
        <v>284.3</v>
      </c>
      <c r="GT415">
        <v>284.2</v>
      </c>
      <c r="GU415">
        <v>1.07788</v>
      </c>
      <c r="GV415">
        <v>2.3999</v>
      </c>
      <c r="GW415">
        <v>1.44775</v>
      </c>
      <c r="GX415">
        <v>2.20337</v>
      </c>
      <c r="GY415">
        <v>1.44653</v>
      </c>
      <c r="GZ415">
        <v>2.26562</v>
      </c>
      <c r="HA415">
        <v>33.2216</v>
      </c>
      <c r="HB415">
        <v>14.6136</v>
      </c>
      <c r="HC415">
        <v>18</v>
      </c>
      <c r="HD415">
        <v>532.172</v>
      </c>
      <c r="HE415">
        <v>522.939</v>
      </c>
      <c r="HF415">
        <v>24.9997</v>
      </c>
      <c r="HG415">
        <v>30.7466</v>
      </c>
      <c r="HH415">
        <v>30</v>
      </c>
      <c r="HI415">
        <v>31.1241</v>
      </c>
      <c r="HJ415">
        <v>31.1331</v>
      </c>
      <c r="HK415">
        <v>21.555</v>
      </c>
      <c r="HL415">
        <v>20.3331</v>
      </c>
      <c r="HM415">
        <v>100</v>
      </c>
      <c r="HN415">
        <v>25</v>
      </c>
      <c r="HO415">
        <v>420</v>
      </c>
      <c r="HP415">
        <v>21.5</v>
      </c>
      <c r="HQ415">
        <v>103.134</v>
      </c>
      <c r="HR415">
        <v>102.019</v>
      </c>
    </row>
    <row r="416" spans="1:226">
      <c r="A416">
        <v>398</v>
      </c>
      <c r="B416">
        <v>1774683384.6</v>
      </c>
      <c r="C416">
        <v>1638.599999904633</v>
      </c>
      <c r="D416" t="s">
        <v>1158</v>
      </c>
      <c r="E416" t="s">
        <v>1159</v>
      </c>
      <c r="F416">
        <v>5</v>
      </c>
      <c r="I416">
        <v>1774683381.7</v>
      </c>
      <c r="J416">
        <f>(K416)/1000</f>
        <v>0</v>
      </c>
      <c r="K416">
        <f>IF(BF416, AN416, AH416)</f>
        <v>0</v>
      </c>
      <c r="L416">
        <f>IF(BF416, AI416, AG416)</f>
        <v>0</v>
      </c>
      <c r="M416">
        <f>BH416 - IF(AU416&gt;1, L416*BB416*100.0/(AW416), 0)</f>
        <v>0</v>
      </c>
      <c r="N416">
        <f>((T416-J416/2)*M416-L416)/(T416+J416/2)</f>
        <v>0</v>
      </c>
      <c r="O416">
        <f>N416*(BO416+BP416)/1000.0</f>
        <v>0</v>
      </c>
      <c r="P416">
        <f>(BH416 - IF(AU416&gt;1, L416*BB416*100.0/(AW416), 0))*(BO416+BP416)/1000.0</f>
        <v>0</v>
      </c>
      <c r="Q416">
        <f>2.0/((1/S416-1/R416)+SIGN(S416)*SQRT((1/S416-1/R416)*(1/S416-1/R416) + 4*BC416/((BC416+1)*(BC416+1))*(2*1/S416*1/R416-1/R416*1/R416)))</f>
        <v>0</v>
      </c>
      <c r="R416">
        <f>IF(LEFT(BD416,1)&lt;&gt;"0",IF(LEFT(BD416,1)="1",3.0,BE416),$D$5+$E$5*(BV416*BO416/($K$5*1000))+$F$5*(BV416*BO416/($K$5*1000))*MAX(MIN(BB416,$J$5),$I$5)*MAX(MIN(BB416,$J$5),$I$5)+$G$5*MAX(MIN(BB416,$J$5),$I$5)*(BV416*BO416/($K$5*1000))+$H$5*(BV416*BO416/($K$5*1000))*(BV416*BO416/($K$5*1000)))</f>
        <v>0</v>
      </c>
      <c r="S416">
        <f>J416*(1000-(1000*0.61365*exp(17.502*W416/(240.97+W416))/(BO416+BP416)+BJ416)/2)/(1000*0.61365*exp(17.502*W416/(240.97+W416))/(BO416+BP416)-BJ416)</f>
        <v>0</v>
      </c>
      <c r="T416">
        <f>1/((BC416+1)/(Q416/1.6)+1/(R416/1.37)) + BC416/((BC416+1)/(Q416/1.6) + BC416/(R416/1.37))</f>
        <v>0</v>
      </c>
      <c r="U416">
        <f>(AX416*BA416)</f>
        <v>0</v>
      </c>
      <c r="V416">
        <f>(BQ416+(U416+2*0.95*5.67E-8*(((BQ416+$B$9)+273)^4-(BQ416+273)^4)-44100*J416)/(1.84*29.3*R416+8*0.95*5.67E-8*(BQ416+273)^3))</f>
        <v>0</v>
      </c>
      <c r="W416">
        <f>($C$9*BR416+$D$9*BS416+$E$9*V416)</f>
        <v>0</v>
      </c>
      <c r="X416">
        <f>0.61365*exp(17.502*W416/(240.97+W416))</f>
        <v>0</v>
      </c>
      <c r="Y416">
        <f>(Z416/AA416*100)</f>
        <v>0</v>
      </c>
      <c r="Z416">
        <f>BJ416*(BO416+BP416)/1000</f>
        <v>0</v>
      </c>
      <c r="AA416">
        <f>0.61365*exp(17.502*BQ416/(240.97+BQ416))</f>
        <v>0</v>
      </c>
      <c r="AB416">
        <f>(X416-BJ416*(BO416+BP416)/1000)</f>
        <v>0</v>
      </c>
      <c r="AC416">
        <f>(-J416*44100)</f>
        <v>0</v>
      </c>
      <c r="AD416">
        <f>2*29.3*R416*0.92*(BQ416-W416)</f>
        <v>0</v>
      </c>
      <c r="AE416">
        <f>2*0.95*5.67E-8*(((BQ416+$B$9)+273)^4-(W416+273)^4)</f>
        <v>0</v>
      </c>
      <c r="AF416">
        <f>U416+AE416+AC416+AD416</f>
        <v>0</v>
      </c>
      <c r="AG416">
        <f>BN416*AU416*(BI416-BH416*(1000-AU416*BK416)/(1000-AU416*BJ416))/(100*BB416)</f>
        <v>0</v>
      </c>
      <c r="AH416">
        <f>1000*BN416*AU416*(BJ416-BK416)/(100*BB416*(1000-AU416*BJ416))</f>
        <v>0</v>
      </c>
      <c r="AI416">
        <f>(AJ416 - AK416 - BO416*1E3/(8.314*(BQ416+273.15)) * AM416/BN416 * AL416) * BN416/(100*BB416) * (1000 - BK416)/1000</f>
        <v>0</v>
      </c>
      <c r="AJ416">
        <v>429.2810319784671</v>
      </c>
      <c r="AK416">
        <v>428.8361939393938</v>
      </c>
      <c r="AL416">
        <v>3.728540698792523E-06</v>
      </c>
      <c r="AM416">
        <v>61.35787655002243</v>
      </c>
      <c r="AN416">
        <f>(AP416 - AO416 + BO416*1E3/(8.314*(BQ416+273.15)) * AR416/BN416 * AQ416) * BN416/(100*BB416) * 1000/(1000 - AP416)</f>
        <v>0</v>
      </c>
      <c r="AO416">
        <v>21.5379669241602</v>
      </c>
      <c r="AP416">
        <v>21.511820979021</v>
      </c>
      <c r="AQ416">
        <v>-1.586780662044776E-07</v>
      </c>
      <c r="AR416">
        <v>91.88205700752289</v>
      </c>
      <c r="AS416">
        <v>0</v>
      </c>
      <c r="AT416">
        <v>0</v>
      </c>
      <c r="AU416">
        <f>IF(AS416*$H$15&gt;=AW416,1.0,(AW416/(AW416-AS416*$H$15)))</f>
        <v>0</v>
      </c>
      <c r="AV416">
        <f>(AU416-1)*100</f>
        <v>0</v>
      </c>
      <c r="AW416">
        <f>MAX(0,($B$15+$C$15*BV416)/(1+$D$15*BV416)*BO416/(BQ416+273)*$E$15)</f>
        <v>0</v>
      </c>
      <c r="AX416">
        <f>$B$13*BW416+$C$13*BX416+$F$13*CI416*(1-CL416)</f>
        <v>0</v>
      </c>
      <c r="AY416">
        <f>AX416*AZ416</f>
        <v>0</v>
      </c>
      <c r="AZ416">
        <f>($B$13*$D$11+$C$13*$D$11+$F$13*((CV416+CN416)/MAX(CV416+CN416+CW416, 0.1)*$I$11+CW416/MAX(CV416+CN416+CW416, 0.1)*$J$11))/($B$13+$C$13+$F$13)</f>
        <v>0</v>
      </c>
      <c r="BA416">
        <f>($B$13*$K$11+$C$13*$K$11+$F$13*((CV416+CN416)/MAX(CV416+CN416+CW416, 0.1)*$P$11+CW416/MAX(CV416+CN416+CW416, 0.1)*$Q$11))/($B$13+$C$13+$F$13)</f>
        <v>0</v>
      </c>
      <c r="BB416">
        <v>6</v>
      </c>
      <c r="BC416">
        <v>0.5</v>
      </c>
      <c r="BD416" t="s">
        <v>358</v>
      </c>
      <c r="BE416">
        <v>2</v>
      </c>
      <c r="BF416" t="b">
        <v>1</v>
      </c>
      <c r="BG416">
        <v>1774683381.7</v>
      </c>
      <c r="BH416">
        <v>419.6023999999999</v>
      </c>
      <c r="BI416">
        <v>420.0237</v>
      </c>
      <c r="BJ416">
        <v>21.51165</v>
      </c>
      <c r="BK416">
        <v>21.5375</v>
      </c>
      <c r="BL416">
        <v>419.9637</v>
      </c>
      <c r="BM416">
        <v>21.21425</v>
      </c>
      <c r="BN416">
        <v>500.0161</v>
      </c>
      <c r="BO416">
        <v>101.027</v>
      </c>
      <c r="BP416">
        <v>0.10002961</v>
      </c>
      <c r="BQ416">
        <v>25.95895000000001</v>
      </c>
      <c r="BR416">
        <v>26.04875</v>
      </c>
      <c r="BS416">
        <v>999.9</v>
      </c>
      <c r="BT416">
        <v>0</v>
      </c>
      <c r="BU416">
        <v>0</v>
      </c>
      <c r="BV416">
        <v>9989.433000000001</v>
      </c>
      <c r="BW416">
        <v>0</v>
      </c>
      <c r="BX416">
        <v>0.3833920000000001</v>
      </c>
      <c r="BY416">
        <v>-0.4214049999999999</v>
      </c>
      <c r="BZ416">
        <v>428.8270000000001</v>
      </c>
      <c r="CA416">
        <v>429.2689999999999</v>
      </c>
      <c r="CB416">
        <v>-0.02585908</v>
      </c>
      <c r="CC416">
        <v>420.0237</v>
      </c>
      <c r="CD416">
        <v>21.5375</v>
      </c>
      <c r="CE416">
        <v>2.173258</v>
      </c>
      <c r="CF416">
        <v>2.175869</v>
      </c>
      <c r="CG416">
        <v>18.76653</v>
      </c>
      <c r="CH416">
        <v>18.78574</v>
      </c>
      <c r="CI416">
        <v>200.0004</v>
      </c>
      <c r="CJ416">
        <v>0</v>
      </c>
      <c r="CK416">
        <v>1</v>
      </c>
      <c r="CL416">
        <v>0</v>
      </c>
      <c r="CM416">
        <v>1.9365</v>
      </c>
      <c r="CN416">
        <v>0</v>
      </c>
      <c r="CO416">
        <v>12.46354</v>
      </c>
      <c r="CP416">
        <v>1023.135</v>
      </c>
      <c r="CQ416">
        <v>35.5809</v>
      </c>
      <c r="CR416">
        <v>38.7311</v>
      </c>
      <c r="CS416">
        <v>37.3435</v>
      </c>
      <c r="CT416">
        <v>37.406</v>
      </c>
      <c r="CU416">
        <v>36.2311</v>
      </c>
      <c r="CV416">
        <v>0</v>
      </c>
      <c r="CW416">
        <v>200</v>
      </c>
      <c r="CX416">
        <v>0</v>
      </c>
      <c r="CY416">
        <v>1774683383</v>
      </c>
      <c r="CZ416">
        <v>0</v>
      </c>
      <c r="DA416">
        <v>1774666326.5</v>
      </c>
      <c r="DB416" t="s">
        <v>359</v>
      </c>
      <c r="DC416">
        <v>1774666322</v>
      </c>
      <c r="DD416">
        <v>1774666326.5</v>
      </c>
      <c r="DE416">
        <v>2</v>
      </c>
      <c r="DF416">
        <v>0.343</v>
      </c>
      <c r="DG416">
        <v>-0.026</v>
      </c>
      <c r="DH416">
        <v>-0.36</v>
      </c>
      <c r="DI416">
        <v>0.298</v>
      </c>
      <c r="DJ416">
        <v>420</v>
      </c>
      <c r="DK416">
        <v>22</v>
      </c>
      <c r="DL416">
        <v>0.17</v>
      </c>
      <c r="DM416">
        <v>0.02</v>
      </c>
      <c r="DN416">
        <v>-0.4055912195121951</v>
      </c>
      <c r="DO416">
        <v>-0.09543857142857244</v>
      </c>
      <c r="DP416">
        <v>0.04186426606133509</v>
      </c>
      <c r="DQ416">
        <v>1</v>
      </c>
      <c r="DR416">
        <v>-0.02578921951219512</v>
      </c>
      <c r="DS416">
        <v>0.002058714982578444</v>
      </c>
      <c r="DT416">
        <v>0.0009439889584977228</v>
      </c>
      <c r="DU416">
        <v>1</v>
      </c>
      <c r="DV416">
        <v>2</v>
      </c>
      <c r="DW416">
        <v>2</v>
      </c>
      <c r="DX416" t="s">
        <v>360</v>
      </c>
      <c r="DY416">
        <v>3.13045</v>
      </c>
      <c r="DZ416">
        <v>2.80638</v>
      </c>
      <c r="EA416">
        <v>0.0997473</v>
      </c>
      <c r="EB416">
        <v>0.0994607</v>
      </c>
      <c r="EC416">
        <v>0.105882</v>
      </c>
      <c r="ED416">
        <v>0.105658</v>
      </c>
      <c r="EE416">
        <v>21146.9</v>
      </c>
      <c r="EF416">
        <v>27418.1</v>
      </c>
      <c r="EG416">
        <v>26444.7</v>
      </c>
      <c r="EH416">
        <v>32999.1</v>
      </c>
      <c r="EI416">
        <v>34925.2</v>
      </c>
      <c r="EJ416">
        <v>40306.5</v>
      </c>
      <c r="EK416">
        <v>41092.3</v>
      </c>
      <c r="EL416">
        <v>46059</v>
      </c>
      <c r="EM416">
        <v>2.03468</v>
      </c>
      <c r="EN416">
        <v>2.00012</v>
      </c>
      <c r="EO416">
        <v>0.0716224</v>
      </c>
      <c r="EP416">
        <v>0</v>
      </c>
      <c r="EQ416">
        <v>24.8729</v>
      </c>
      <c r="ER416">
        <v>999.9</v>
      </c>
      <c r="ES416">
        <v>67.40000000000001</v>
      </c>
      <c r="ET416">
        <v>27.4</v>
      </c>
      <c r="EU416">
        <v>24.4425</v>
      </c>
      <c r="EV416">
        <v>61.1108</v>
      </c>
      <c r="EW416">
        <v>31.5144</v>
      </c>
      <c r="EX416">
        <v>1</v>
      </c>
      <c r="EY416">
        <v>0.293643</v>
      </c>
      <c r="EZ416">
        <v>0.233881</v>
      </c>
      <c r="FA416">
        <v>20.2891</v>
      </c>
      <c r="FB416">
        <v>5.19198</v>
      </c>
      <c r="FC416">
        <v>11.9441</v>
      </c>
      <c r="FD416">
        <v>4.9557</v>
      </c>
      <c r="FE416">
        <v>3.285</v>
      </c>
      <c r="FF416">
        <v>9999</v>
      </c>
      <c r="FG416">
        <v>9999</v>
      </c>
      <c r="FH416">
        <v>9999</v>
      </c>
      <c r="FI416">
        <v>999.9</v>
      </c>
      <c r="FJ416">
        <v>1.86127</v>
      </c>
      <c r="FK416">
        <v>1.86264</v>
      </c>
      <c r="FL416">
        <v>1.86005</v>
      </c>
      <c r="FM416">
        <v>1.85837</v>
      </c>
      <c r="FN416">
        <v>1.86217</v>
      </c>
      <c r="FO416">
        <v>1.85892</v>
      </c>
      <c r="FP416">
        <v>1.85791</v>
      </c>
      <c r="FQ416">
        <v>1.86081</v>
      </c>
      <c r="FR416">
        <v>0</v>
      </c>
      <c r="FS416">
        <v>0</v>
      </c>
      <c r="FT416">
        <v>0</v>
      </c>
      <c r="FU416">
        <v>4.5</v>
      </c>
      <c r="FV416" t="s">
        <v>361</v>
      </c>
      <c r="FW416" t="s">
        <v>362</v>
      </c>
      <c r="FX416" t="s">
        <v>363</v>
      </c>
      <c r="FY416" t="s">
        <v>364</v>
      </c>
      <c r="FZ416" t="s">
        <v>364</v>
      </c>
      <c r="GA416" t="s">
        <v>363</v>
      </c>
      <c r="GB416">
        <v>0</v>
      </c>
      <c r="GC416">
        <v>100</v>
      </c>
      <c r="GD416">
        <v>100</v>
      </c>
      <c r="GE416">
        <v>-0.362</v>
      </c>
      <c r="GF416">
        <v>0.2974</v>
      </c>
      <c r="GG416">
        <v>-1.589593225013521</v>
      </c>
      <c r="GH416">
        <v>0.00192992804097616</v>
      </c>
      <c r="GI416">
        <v>3.244687122451424E-06</v>
      </c>
      <c r="GJ416">
        <v>-2.087531120305573E-09</v>
      </c>
      <c r="GK416">
        <v>0.05776174702018427</v>
      </c>
      <c r="GL416">
        <v>0.005089068596103195</v>
      </c>
      <c r="GM416">
        <v>0.0003257216593697226</v>
      </c>
      <c r="GN416">
        <v>-1.562898368296355E-06</v>
      </c>
      <c r="GO416">
        <v>0</v>
      </c>
      <c r="GP416">
        <v>1257</v>
      </c>
      <c r="GQ416">
        <v>1</v>
      </c>
      <c r="GR416">
        <v>31</v>
      </c>
      <c r="GS416">
        <v>284.4</v>
      </c>
      <c r="GT416">
        <v>284.3</v>
      </c>
      <c r="GU416">
        <v>1.07788</v>
      </c>
      <c r="GV416">
        <v>2.39746</v>
      </c>
      <c r="GW416">
        <v>1.44775</v>
      </c>
      <c r="GX416">
        <v>2.20215</v>
      </c>
      <c r="GY416">
        <v>1.44653</v>
      </c>
      <c r="GZ416">
        <v>2.31812</v>
      </c>
      <c r="HA416">
        <v>33.2216</v>
      </c>
      <c r="HB416">
        <v>14.6136</v>
      </c>
      <c r="HC416">
        <v>18</v>
      </c>
      <c r="HD416">
        <v>532.013</v>
      </c>
      <c r="HE416">
        <v>523.1420000000001</v>
      </c>
      <c r="HF416">
        <v>24.9997</v>
      </c>
      <c r="HG416">
        <v>30.7466</v>
      </c>
      <c r="HH416">
        <v>30.0002</v>
      </c>
      <c r="HI416">
        <v>31.1241</v>
      </c>
      <c r="HJ416">
        <v>31.1331</v>
      </c>
      <c r="HK416">
        <v>21.5554</v>
      </c>
      <c r="HL416">
        <v>20.3331</v>
      </c>
      <c r="HM416">
        <v>100</v>
      </c>
      <c r="HN416">
        <v>25</v>
      </c>
      <c r="HO416">
        <v>420</v>
      </c>
      <c r="HP416">
        <v>21.5</v>
      </c>
      <c r="HQ416">
        <v>103.134</v>
      </c>
      <c r="HR416">
        <v>102.018</v>
      </c>
    </row>
    <row r="417" spans="1:226">
      <c r="A417">
        <v>399</v>
      </c>
      <c r="B417">
        <v>1774683388.6</v>
      </c>
      <c r="C417">
        <v>1642.599999904633</v>
      </c>
      <c r="D417" t="s">
        <v>1160</v>
      </c>
      <c r="E417" t="s">
        <v>1161</v>
      </c>
      <c r="F417">
        <v>5</v>
      </c>
      <c r="I417">
        <v>1774683385.7</v>
      </c>
      <c r="J417">
        <f>(K417)/1000</f>
        <v>0</v>
      </c>
      <c r="K417">
        <f>IF(BF417, AN417, AH417)</f>
        <v>0</v>
      </c>
      <c r="L417">
        <f>IF(BF417, AI417, AG417)</f>
        <v>0</v>
      </c>
      <c r="M417">
        <f>BH417 - IF(AU417&gt;1, L417*BB417*100.0/(AW417), 0)</f>
        <v>0</v>
      </c>
      <c r="N417">
        <f>((T417-J417/2)*M417-L417)/(T417+J417/2)</f>
        <v>0</v>
      </c>
      <c r="O417">
        <f>N417*(BO417+BP417)/1000.0</f>
        <v>0</v>
      </c>
      <c r="P417">
        <f>(BH417 - IF(AU417&gt;1, L417*BB417*100.0/(AW417), 0))*(BO417+BP417)/1000.0</f>
        <v>0</v>
      </c>
      <c r="Q417">
        <f>2.0/((1/S417-1/R417)+SIGN(S417)*SQRT((1/S417-1/R417)*(1/S417-1/R417) + 4*BC417/((BC417+1)*(BC417+1))*(2*1/S417*1/R417-1/R417*1/R417)))</f>
        <v>0</v>
      </c>
      <c r="R417">
        <f>IF(LEFT(BD417,1)&lt;&gt;"0",IF(LEFT(BD417,1)="1",3.0,BE417),$D$5+$E$5*(BV417*BO417/($K$5*1000))+$F$5*(BV417*BO417/($K$5*1000))*MAX(MIN(BB417,$J$5),$I$5)*MAX(MIN(BB417,$J$5),$I$5)+$G$5*MAX(MIN(BB417,$J$5),$I$5)*(BV417*BO417/($K$5*1000))+$H$5*(BV417*BO417/($K$5*1000))*(BV417*BO417/($K$5*1000)))</f>
        <v>0</v>
      </c>
      <c r="S417">
        <f>J417*(1000-(1000*0.61365*exp(17.502*W417/(240.97+W417))/(BO417+BP417)+BJ417)/2)/(1000*0.61365*exp(17.502*W417/(240.97+W417))/(BO417+BP417)-BJ417)</f>
        <v>0</v>
      </c>
      <c r="T417">
        <f>1/((BC417+1)/(Q417/1.6)+1/(R417/1.37)) + BC417/((BC417+1)/(Q417/1.6) + BC417/(R417/1.37))</f>
        <v>0</v>
      </c>
      <c r="U417">
        <f>(AX417*BA417)</f>
        <v>0</v>
      </c>
      <c r="V417">
        <f>(BQ417+(U417+2*0.95*5.67E-8*(((BQ417+$B$9)+273)^4-(BQ417+273)^4)-44100*J417)/(1.84*29.3*R417+8*0.95*5.67E-8*(BQ417+273)^3))</f>
        <v>0</v>
      </c>
      <c r="W417">
        <f>($C$9*BR417+$D$9*BS417+$E$9*V417)</f>
        <v>0</v>
      </c>
      <c r="X417">
        <f>0.61365*exp(17.502*W417/(240.97+W417))</f>
        <v>0</v>
      </c>
      <c r="Y417">
        <f>(Z417/AA417*100)</f>
        <v>0</v>
      </c>
      <c r="Z417">
        <f>BJ417*(BO417+BP417)/1000</f>
        <v>0</v>
      </c>
      <c r="AA417">
        <f>0.61365*exp(17.502*BQ417/(240.97+BQ417))</f>
        <v>0</v>
      </c>
      <c r="AB417">
        <f>(X417-BJ417*(BO417+BP417)/1000)</f>
        <v>0</v>
      </c>
      <c r="AC417">
        <f>(-J417*44100)</f>
        <v>0</v>
      </c>
      <c r="AD417">
        <f>2*29.3*R417*0.92*(BQ417-W417)</f>
        <v>0</v>
      </c>
      <c r="AE417">
        <f>2*0.95*5.67E-8*(((BQ417+$B$9)+273)^4-(W417+273)^4)</f>
        <v>0</v>
      </c>
      <c r="AF417">
        <f>U417+AE417+AC417+AD417</f>
        <v>0</v>
      </c>
      <c r="AG417">
        <f>BN417*AU417*(BI417-BH417*(1000-AU417*BK417)/(1000-AU417*BJ417))/(100*BB417)</f>
        <v>0</v>
      </c>
      <c r="AH417">
        <f>1000*BN417*AU417*(BJ417-BK417)/(100*BB417*(1000-AU417*BJ417))</f>
        <v>0</v>
      </c>
      <c r="AI417">
        <f>(AJ417 - AK417 - BO417*1E3/(8.314*(BQ417+273.15)) * AM417/BN417 * AL417) * BN417/(100*BB417) * (1000 - BK417)/1000</f>
        <v>0</v>
      </c>
      <c r="AJ417">
        <v>429.2149410774949</v>
      </c>
      <c r="AK417">
        <v>428.8417757575755</v>
      </c>
      <c r="AL417">
        <v>2.374670940465282E-06</v>
      </c>
      <c r="AM417">
        <v>61.35787655002243</v>
      </c>
      <c r="AN417">
        <f>(AP417 - AO417 + BO417*1E3/(8.314*(BQ417+273.15)) * AR417/BN417 * AQ417) * BN417/(100*BB417) * 1000/(1000 - AP417)</f>
        <v>0</v>
      </c>
      <c r="AO417">
        <v>21.537572531195</v>
      </c>
      <c r="AP417">
        <v>21.51180069930071</v>
      </c>
      <c r="AQ417">
        <v>-1.276950529368473E-07</v>
      </c>
      <c r="AR417">
        <v>91.88205700752289</v>
      </c>
      <c r="AS417">
        <v>0</v>
      </c>
      <c r="AT417">
        <v>0</v>
      </c>
      <c r="AU417">
        <f>IF(AS417*$H$15&gt;=AW417,1.0,(AW417/(AW417-AS417*$H$15)))</f>
        <v>0</v>
      </c>
      <c r="AV417">
        <f>(AU417-1)*100</f>
        <v>0</v>
      </c>
      <c r="AW417">
        <f>MAX(0,($B$15+$C$15*BV417)/(1+$D$15*BV417)*BO417/(BQ417+273)*$E$15)</f>
        <v>0</v>
      </c>
      <c r="AX417">
        <f>$B$13*BW417+$C$13*BX417+$F$13*CI417*(1-CL417)</f>
        <v>0</v>
      </c>
      <c r="AY417">
        <f>AX417*AZ417</f>
        <v>0</v>
      </c>
      <c r="AZ417">
        <f>($B$13*$D$11+$C$13*$D$11+$F$13*((CV417+CN417)/MAX(CV417+CN417+CW417, 0.1)*$I$11+CW417/MAX(CV417+CN417+CW417, 0.1)*$J$11))/($B$13+$C$13+$F$13)</f>
        <v>0</v>
      </c>
      <c r="BA417">
        <f>($B$13*$K$11+$C$13*$K$11+$F$13*((CV417+CN417)/MAX(CV417+CN417+CW417, 0.1)*$P$11+CW417/MAX(CV417+CN417+CW417, 0.1)*$Q$11))/($B$13+$C$13+$F$13)</f>
        <v>0</v>
      </c>
      <c r="BB417">
        <v>6</v>
      </c>
      <c r="BC417">
        <v>0.5</v>
      </c>
      <c r="BD417" t="s">
        <v>358</v>
      </c>
      <c r="BE417">
        <v>2</v>
      </c>
      <c r="BF417" t="b">
        <v>1</v>
      </c>
      <c r="BG417">
        <v>1774683385.7</v>
      </c>
      <c r="BH417">
        <v>419.6127</v>
      </c>
      <c r="BI417">
        <v>419.9891</v>
      </c>
      <c r="BJ417">
        <v>21.51165</v>
      </c>
      <c r="BK417">
        <v>21.53813</v>
      </c>
      <c r="BL417">
        <v>419.9742</v>
      </c>
      <c r="BM417">
        <v>21.21425</v>
      </c>
      <c r="BN417">
        <v>499.9744000000001</v>
      </c>
      <c r="BO417">
        <v>101.0269</v>
      </c>
      <c r="BP417">
        <v>0.10000933</v>
      </c>
      <c r="BQ417">
        <v>25.95642</v>
      </c>
      <c r="BR417">
        <v>26.04711</v>
      </c>
      <c r="BS417">
        <v>999.9</v>
      </c>
      <c r="BT417">
        <v>0</v>
      </c>
      <c r="BU417">
        <v>0</v>
      </c>
      <c r="BV417">
        <v>9990.624000000002</v>
      </c>
      <c r="BW417">
        <v>0</v>
      </c>
      <c r="BX417">
        <v>0.3833920000000001</v>
      </c>
      <c r="BY417">
        <v>-0.3762879</v>
      </c>
      <c r="BZ417">
        <v>428.8376</v>
      </c>
      <c r="CA417">
        <v>429.2339</v>
      </c>
      <c r="CB417">
        <v>-0.02649442</v>
      </c>
      <c r="CC417">
        <v>419.9891</v>
      </c>
      <c r="CD417">
        <v>21.53813</v>
      </c>
      <c r="CE417">
        <v>2.173257</v>
      </c>
      <c r="CF417">
        <v>2.175933</v>
      </c>
      <c r="CG417">
        <v>18.76654</v>
      </c>
      <c r="CH417">
        <v>18.78621</v>
      </c>
      <c r="CI417">
        <v>200.0035</v>
      </c>
      <c r="CJ417">
        <v>0</v>
      </c>
      <c r="CK417">
        <v>1</v>
      </c>
      <c r="CL417">
        <v>0</v>
      </c>
      <c r="CM417">
        <v>1.77962</v>
      </c>
      <c r="CN417">
        <v>0</v>
      </c>
      <c r="CO417">
        <v>12.59894</v>
      </c>
      <c r="CP417">
        <v>1023.15</v>
      </c>
      <c r="CQ417">
        <v>35.5558</v>
      </c>
      <c r="CR417">
        <v>38.687</v>
      </c>
      <c r="CS417">
        <v>37.312</v>
      </c>
      <c r="CT417">
        <v>37.3687</v>
      </c>
      <c r="CU417">
        <v>36.187</v>
      </c>
      <c r="CV417">
        <v>0</v>
      </c>
      <c r="CW417">
        <v>200.003</v>
      </c>
      <c r="CX417">
        <v>0</v>
      </c>
      <c r="CY417">
        <v>1774683387.2</v>
      </c>
      <c r="CZ417">
        <v>0</v>
      </c>
      <c r="DA417">
        <v>1774666326.5</v>
      </c>
      <c r="DB417" t="s">
        <v>359</v>
      </c>
      <c r="DC417">
        <v>1774666322</v>
      </c>
      <c r="DD417">
        <v>1774666326.5</v>
      </c>
      <c r="DE417">
        <v>2</v>
      </c>
      <c r="DF417">
        <v>0.343</v>
      </c>
      <c r="DG417">
        <v>-0.026</v>
      </c>
      <c r="DH417">
        <v>-0.36</v>
      </c>
      <c r="DI417">
        <v>0.298</v>
      </c>
      <c r="DJ417">
        <v>420</v>
      </c>
      <c r="DK417">
        <v>22</v>
      </c>
      <c r="DL417">
        <v>0.17</v>
      </c>
      <c r="DM417">
        <v>0.02</v>
      </c>
      <c r="DN417">
        <v>-0.4028178536585366</v>
      </c>
      <c r="DO417">
        <v>0.1252003275261317</v>
      </c>
      <c r="DP417">
        <v>0.04213605033671979</v>
      </c>
      <c r="DQ417">
        <v>0</v>
      </c>
      <c r="DR417">
        <v>-0.02583988536585366</v>
      </c>
      <c r="DS417">
        <v>-0.002608739372822388</v>
      </c>
      <c r="DT417">
        <v>0.0009982602250210174</v>
      </c>
      <c r="DU417">
        <v>1</v>
      </c>
      <c r="DV417">
        <v>1</v>
      </c>
      <c r="DW417">
        <v>2</v>
      </c>
      <c r="DX417" t="s">
        <v>367</v>
      </c>
      <c r="DY417">
        <v>3.13039</v>
      </c>
      <c r="DZ417">
        <v>2.80638</v>
      </c>
      <c r="EA417">
        <v>0.09974959999999999</v>
      </c>
      <c r="EB417">
        <v>0.09946770000000001</v>
      </c>
      <c r="EC417">
        <v>0.105881</v>
      </c>
      <c r="ED417">
        <v>0.105665</v>
      </c>
      <c r="EE417">
        <v>21146.7</v>
      </c>
      <c r="EF417">
        <v>27418</v>
      </c>
      <c r="EG417">
        <v>26444.6</v>
      </c>
      <c r="EH417">
        <v>32999.3</v>
      </c>
      <c r="EI417">
        <v>34925</v>
      </c>
      <c r="EJ417">
        <v>40306.2</v>
      </c>
      <c r="EK417">
        <v>41092</v>
      </c>
      <c r="EL417">
        <v>46059</v>
      </c>
      <c r="EM417">
        <v>2.03463</v>
      </c>
      <c r="EN417">
        <v>1.99993</v>
      </c>
      <c r="EO417">
        <v>0.072062</v>
      </c>
      <c r="EP417">
        <v>0</v>
      </c>
      <c r="EQ417">
        <v>24.8687</v>
      </c>
      <c r="ER417">
        <v>999.9</v>
      </c>
      <c r="ES417">
        <v>67.40000000000001</v>
      </c>
      <c r="ET417">
        <v>27.5</v>
      </c>
      <c r="EU417">
        <v>24.5894</v>
      </c>
      <c r="EV417">
        <v>61.3708</v>
      </c>
      <c r="EW417">
        <v>31.6627</v>
      </c>
      <c r="EX417">
        <v>1</v>
      </c>
      <c r="EY417">
        <v>0.293575</v>
      </c>
      <c r="EZ417">
        <v>0.233314</v>
      </c>
      <c r="FA417">
        <v>20.289</v>
      </c>
      <c r="FB417">
        <v>5.19153</v>
      </c>
      <c r="FC417">
        <v>11.9441</v>
      </c>
      <c r="FD417">
        <v>4.95575</v>
      </c>
      <c r="FE417">
        <v>3.285</v>
      </c>
      <c r="FF417">
        <v>9999</v>
      </c>
      <c r="FG417">
        <v>9999</v>
      </c>
      <c r="FH417">
        <v>9999</v>
      </c>
      <c r="FI417">
        <v>999.9</v>
      </c>
      <c r="FJ417">
        <v>1.86127</v>
      </c>
      <c r="FK417">
        <v>1.86264</v>
      </c>
      <c r="FL417">
        <v>1.86005</v>
      </c>
      <c r="FM417">
        <v>1.85837</v>
      </c>
      <c r="FN417">
        <v>1.86213</v>
      </c>
      <c r="FO417">
        <v>1.8589</v>
      </c>
      <c r="FP417">
        <v>1.85791</v>
      </c>
      <c r="FQ417">
        <v>1.86079</v>
      </c>
      <c r="FR417">
        <v>0</v>
      </c>
      <c r="FS417">
        <v>0</v>
      </c>
      <c r="FT417">
        <v>0</v>
      </c>
      <c r="FU417">
        <v>4.5</v>
      </c>
      <c r="FV417" t="s">
        <v>361</v>
      </c>
      <c r="FW417" t="s">
        <v>362</v>
      </c>
      <c r="FX417" t="s">
        <v>363</v>
      </c>
      <c r="FY417" t="s">
        <v>364</v>
      </c>
      <c r="FZ417" t="s">
        <v>364</v>
      </c>
      <c r="GA417" t="s">
        <v>363</v>
      </c>
      <c r="GB417">
        <v>0</v>
      </c>
      <c r="GC417">
        <v>100</v>
      </c>
      <c r="GD417">
        <v>100</v>
      </c>
      <c r="GE417">
        <v>-0.361</v>
      </c>
      <c r="GF417">
        <v>0.2974</v>
      </c>
      <c r="GG417">
        <v>-1.589593225013521</v>
      </c>
      <c r="GH417">
        <v>0.00192992804097616</v>
      </c>
      <c r="GI417">
        <v>3.244687122451424E-06</v>
      </c>
      <c r="GJ417">
        <v>-2.087531120305573E-09</v>
      </c>
      <c r="GK417">
        <v>0.05776174702018427</v>
      </c>
      <c r="GL417">
        <v>0.005089068596103195</v>
      </c>
      <c r="GM417">
        <v>0.0003257216593697226</v>
      </c>
      <c r="GN417">
        <v>-1.562898368296355E-06</v>
      </c>
      <c r="GO417">
        <v>0</v>
      </c>
      <c r="GP417">
        <v>1257</v>
      </c>
      <c r="GQ417">
        <v>1</v>
      </c>
      <c r="GR417">
        <v>31</v>
      </c>
      <c r="GS417">
        <v>284.4</v>
      </c>
      <c r="GT417">
        <v>284.4</v>
      </c>
      <c r="GU417">
        <v>1.07788</v>
      </c>
      <c r="GV417">
        <v>2.39868</v>
      </c>
      <c r="GW417">
        <v>1.44775</v>
      </c>
      <c r="GX417">
        <v>2.20215</v>
      </c>
      <c r="GY417">
        <v>1.44653</v>
      </c>
      <c r="GZ417">
        <v>2.37305</v>
      </c>
      <c r="HA417">
        <v>33.1992</v>
      </c>
      <c r="HB417">
        <v>14.6224</v>
      </c>
      <c r="HC417">
        <v>18</v>
      </c>
      <c r="HD417">
        <v>531.982</v>
      </c>
      <c r="HE417">
        <v>523.006</v>
      </c>
      <c r="HF417">
        <v>24.9997</v>
      </c>
      <c r="HG417">
        <v>30.7466</v>
      </c>
      <c r="HH417">
        <v>30.0001</v>
      </c>
      <c r="HI417">
        <v>31.1241</v>
      </c>
      <c r="HJ417">
        <v>31.1331</v>
      </c>
      <c r="HK417">
        <v>21.5536</v>
      </c>
      <c r="HL417">
        <v>20.3331</v>
      </c>
      <c r="HM417">
        <v>100</v>
      </c>
      <c r="HN417">
        <v>25</v>
      </c>
      <c r="HO417">
        <v>420</v>
      </c>
      <c r="HP417">
        <v>21.5</v>
      </c>
      <c r="HQ417">
        <v>103.133</v>
      </c>
      <c r="HR417">
        <v>102.019</v>
      </c>
    </row>
    <row r="418" spans="1:226">
      <c r="A418">
        <v>400</v>
      </c>
      <c r="B418">
        <v>1774683392.6</v>
      </c>
      <c r="C418">
        <v>1646.599999904633</v>
      </c>
      <c r="D418" t="s">
        <v>1162</v>
      </c>
      <c r="E418" t="s">
        <v>1163</v>
      </c>
      <c r="F418">
        <v>5</v>
      </c>
      <c r="I418">
        <v>1774683389.7</v>
      </c>
      <c r="J418">
        <f>(K418)/1000</f>
        <v>0</v>
      </c>
      <c r="K418">
        <f>IF(BF418, AN418, AH418)</f>
        <v>0</v>
      </c>
      <c r="L418">
        <f>IF(BF418, AI418, AG418)</f>
        <v>0</v>
      </c>
      <c r="M418">
        <f>BH418 - IF(AU418&gt;1, L418*BB418*100.0/(AW418), 0)</f>
        <v>0</v>
      </c>
      <c r="N418">
        <f>((T418-J418/2)*M418-L418)/(T418+J418/2)</f>
        <v>0</v>
      </c>
      <c r="O418">
        <f>N418*(BO418+BP418)/1000.0</f>
        <v>0</v>
      </c>
      <c r="P418">
        <f>(BH418 - IF(AU418&gt;1, L418*BB418*100.0/(AW418), 0))*(BO418+BP418)/1000.0</f>
        <v>0</v>
      </c>
      <c r="Q418">
        <f>2.0/((1/S418-1/R418)+SIGN(S418)*SQRT((1/S418-1/R418)*(1/S418-1/R418) + 4*BC418/((BC418+1)*(BC418+1))*(2*1/S418*1/R418-1/R418*1/R418)))</f>
        <v>0</v>
      </c>
      <c r="R418">
        <f>IF(LEFT(BD418,1)&lt;&gt;"0",IF(LEFT(BD418,1)="1",3.0,BE418),$D$5+$E$5*(BV418*BO418/($K$5*1000))+$F$5*(BV418*BO418/($K$5*1000))*MAX(MIN(BB418,$J$5),$I$5)*MAX(MIN(BB418,$J$5),$I$5)+$G$5*MAX(MIN(BB418,$J$5),$I$5)*(BV418*BO418/($K$5*1000))+$H$5*(BV418*BO418/($K$5*1000))*(BV418*BO418/($K$5*1000)))</f>
        <v>0</v>
      </c>
      <c r="S418">
        <f>J418*(1000-(1000*0.61365*exp(17.502*W418/(240.97+W418))/(BO418+BP418)+BJ418)/2)/(1000*0.61365*exp(17.502*W418/(240.97+W418))/(BO418+BP418)-BJ418)</f>
        <v>0</v>
      </c>
      <c r="T418">
        <f>1/((BC418+1)/(Q418/1.6)+1/(R418/1.37)) + BC418/((BC418+1)/(Q418/1.6) + BC418/(R418/1.37))</f>
        <v>0</v>
      </c>
      <c r="U418">
        <f>(AX418*BA418)</f>
        <v>0</v>
      </c>
      <c r="V418">
        <f>(BQ418+(U418+2*0.95*5.67E-8*(((BQ418+$B$9)+273)^4-(BQ418+273)^4)-44100*J418)/(1.84*29.3*R418+8*0.95*5.67E-8*(BQ418+273)^3))</f>
        <v>0</v>
      </c>
      <c r="W418">
        <f>($C$9*BR418+$D$9*BS418+$E$9*V418)</f>
        <v>0</v>
      </c>
      <c r="X418">
        <f>0.61365*exp(17.502*W418/(240.97+W418))</f>
        <v>0</v>
      </c>
      <c r="Y418">
        <f>(Z418/AA418*100)</f>
        <v>0</v>
      </c>
      <c r="Z418">
        <f>BJ418*(BO418+BP418)/1000</f>
        <v>0</v>
      </c>
      <c r="AA418">
        <f>0.61365*exp(17.502*BQ418/(240.97+BQ418))</f>
        <v>0</v>
      </c>
      <c r="AB418">
        <f>(X418-BJ418*(BO418+BP418)/1000)</f>
        <v>0</v>
      </c>
      <c r="AC418">
        <f>(-J418*44100)</f>
        <v>0</v>
      </c>
      <c r="AD418">
        <f>2*29.3*R418*0.92*(BQ418-W418)</f>
        <v>0</v>
      </c>
      <c r="AE418">
        <f>2*0.95*5.67E-8*(((BQ418+$B$9)+273)^4-(W418+273)^4)</f>
        <v>0</v>
      </c>
      <c r="AF418">
        <f>U418+AE418+AC418+AD418</f>
        <v>0</v>
      </c>
      <c r="AG418">
        <f>BN418*AU418*(BI418-BH418*(1000-AU418*BK418)/(1000-AU418*BJ418))/(100*BB418)</f>
        <v>0</v>
      </c>
      <c r="AH418">
        <f>1000*BN418*AU418*(BJ418-BK418)/(100*BB418*(1000-AU418*BJ418))</f>
        <v>0</v>
      </c>
      <c r="AI418">
        <f>(AJ418 - AK418 - BO418*1E3/(8.314*(BQ418+273.15)) * AM418/BN418 * AL418) * BN418/(100*BB418) * (1000 - BK418)/1000</f>
        <v>0</v>
      </c>
      <c r="AJ418">
        <v>429.2863185720506</v>
      </c>
      <c r="AK418">
        <v>428.8511757575757</v>
      </c>
      <c r="AL418">
        <v>4.442666975559516E-06</v>
      </c>
      <c r="AM418">
        <v>61.35787655002243</v>
      </c>
      <c r="AN418">
        <f>(AP418 - AO418 + BO418*1E3/(8.314*(BQ418+273.15)) * AR418/BN418 * AQ418) * BN418/(100*BB418) * 1000/(1000 - AP418)</f>
        <v>0</v>
      </c>
      <c r="AO418">
        <v>21.53898898211661</v>
      </c>
      <c r="AP418">
        <v>21.51099510489511</v>
      </c>
      <c r="AQ418">
        <v>-4.728238724991546E-07</v>
      </c>
      <c r="AR418">
        <v>91.88205700752289</v>
      </c>
      <c r="AS418">
        <v>0</v>
      </c>
      <c r="AT418">
        <v>0</v>
      </c>
      <c r="AU418">
        <f>IF(AS418*$H$15&gt;=AW418,1.0,(AW418/(AW418-AS418*$H$15)))</f>
        <v>0</v>
      </c>
      <c r="AV418">
        <f>(AU418-1)*100</f>
        <v>0</v>
      </c>
      <c r="AW418">
        <f>MAX(0,($B$15+$C$15*BV418)/(1+$D$15*BV418)*BO418/(BQ418+273)*$E$15)</f>
        <v>0</v>
      </c>
      <c r="AX418">
        <f>$B$13*BW418+$C$13*BX418+$F$13*CI418*(1-CL418)</f>
        <v>0</v>
      </c>
      <c r="AY418">
        <f>AX418*AZ418</f>
        <v>0</v>
      </c>
      <c r="AZ418">
        <f>($B$13*$D$11+$C$13*$D$11+$F$13*((CV418+CN418)/MAX(CV418+CN418+CW418, 0.1)*$I$11+CW418/MAX(CV418+CN418+CW418, 0.1)*$J$11))/($B$13+$C$13+$F$13)</f>
        <v>0</v>
      </c>
      <c r="BA418">
        <f>($B$13*$K$11+$C$13*$K$11+$F$13*((CV418+CN418)/MAX(CV418+CN418+CW418, 0.1)*$P$11+CW418/MAX(CV418+CN418+CW418, 0.1)*$Q$11))/($B$13+$C$13+$F$13)</f>
        <v>0</v>
      </c>
      <c r="BB418">
        <v>6</v>
      </c>
      <c r="BC418">
        <v>0.5</v>
      </c>
      <c r="BD418" t="s">
        <v>358</v>
      </c>
      <c r="BE418">
        <v>2</v>
      </c>
      <c r="BF418" t="b">
        <v>1</v>
      </c>
      <c r="BG418">
        <v>1774683389.7</v>
      </c>
      <c r="BH418">
        <v>419.6169</v>
      </c>
      <c r="BI418">
        <v>420.0202</v>
      </c>
      <c r="BJ418">
        <v>21.51132</v>
      </c>
      <c r="BK418">
        <v>21.53821</v>
      </c>
      <c r="BL418">
        <v>419.9785</v>
      </c>
      <c r="BM418">
        <v>21.21393</v>
      </c>
      <c r="BN418">
        <v>499.9246</v>
      </c>
      <c r="BO418">
        <v>101.0268</v>
      </c>
      <c r="BP418">
        <v>0.09983412</v>
      </c>
      <c r="BQ418">
        <v>25.95216</v>
      </c>
      <c r="BR418">
        <v>26.04795</v>
      </c>
      <c r="BS418">
        <v>999.9</v>
      </c>
      <c r="BT418">
        <v>0</v>
      </c>
      <c r="BU418">
        <v>0</v>
      </c>
      <c r="BV418">
        <v>10010.81</v>
      </c>
      <c r="BW418">
        <v>0</v>
      </c>
      <c r="BX418">
        <v>0.3833920000000001</v>
      </c>
      <c r="BY418">
        <v>-0.4031799</v>
      </c>
      <c r="BZ418">
        <v>428.8416999999999</v>
      </c>
      <c r="CA418">
        <v>429.2658</v>
      </c>
      <c r="CB418">
        <v>-0.0268919</v>
      </c>
      <c r="CC418">
        <v>420.0202</v>
      </c>
      <c r="CD418">
        <v>21.53821</v>
      </c>
      <c r="CE418">
        <v>2.173218</v>
      </c>
      <c r="CF418">
        <v>2.175934</v>
      </c>
      <c r="CG418">
        <v>18.76625</v>
      </c>
      <c r="CH418">
        <v>18.7862</v>
      </c>
      <c r="CI418">
        <v>199.9997</v>
      </c>
      <c r="CJ418">
        <v>0</v>
      </c>
      <c r="CK418">
        <v>1</v>
      </c>
      <c r="CL418">
        <v>0</v>
      </c>
      <c r="CM418">
        <v>1.93855</v>
      </c>
      <c r="CN418">
        <v>0</v>
      </c>
      <c r="CO418">
        <v>12.495</v>
      </c>
      <c r="CP418">
        <v>1023.132</v>
      </c>
      <c r="CQ418">
        <v>35.5124</v>
      </c>
      <c r="CR418">
        <v>38.6436</v>
      </c>
      <c r="CS418">
        <v>37.2686</v>
      </c>
      <c r="CT418">
        <v>37.3246</v>
      </c>
      <c r="CU418">
        <v>36.156</v>
      </c>
      <c r="CV418">
        <v>0</v>
      </c>
      <c r="CW418">
        <v>200</v>
      </c>
      <c r="CX418">
        <v>0</v>
      </c>
      <c r="CY418">
        <v>1774683390.8</v>
      </c>
      <c r="CZ418">
        <v>0</v>
      </c>
      <c r="DA418">
        <v>1774666326.5</v>
      </c>
      <c r="DB418" t="s">
        <v>359</v>
      </c>
      <c r="DC418">
        <v>1774666322</v>
      </c>
      <c r="DD418">
        <v>1774666326.5</v>
      </c>
      <c r="DE418">
        <v>2</v>
      </c>
      <c r="DF418">
        <v>0.343</v>
      </c>
      <c r="DG418">
        <v>-0.026</v>
      </c>
      <c r="DH418">
        <v>-0.36</v>
      </c>
      <c r="DI418">
        <v>0.298</v>
      </c>
      <c r="DJ418">
        <v>420</v>
      </c>
      <c r="DK418">
        <v>22</v>
      </c>
      <c r="DL418">
        <v>0.17</v>
      </c>
      <c r="DM418">
        <v>0.02</v>
      </c>
      <c r="DN418">
        <v>-0.3965163658536585</v>
      </c>
      <c r="DO418">
        <v>-0.1015155052264808</v>
      </c>
      <c r="DP418">
        <v>0.03541235623528098</v>
      </c>
      <c r="DQ418">
        <v>0</v>
      </c>
      <c r="DR418">
        <v>-0.02611361463414634</v>
      </c>
      <c r="DS418">
        <v>-0.005778420209059237</v>
      </c>
      <c r="DT418">
        <v>0.001124812394018247</v>
      </c>
      <c r="DU418">
        <v>1</v>
      </c>
      <c r="DV418">
        <v>1</v>
      </c>
      <c r="DW418">
        <v>2</v>
      </c>
      <c r="DX418" t="s">
        <v>367</v>
      </c>
      <c r="DY418">
        <v>3.1304</v>
      </c>
      <c r="DZ418">
        <v>2.80648</v>
      </c>
      <c r="EA418">
        <v>0.0997517</v>
      </c>
      <c r="EB418">
        <v>0.0994632</v>
      </c>
      <c r="EC418">
        <v>0.105881</v>
      </c>
      <c r="ED418">
        <v>0.105656</v>
      </c>
      <c r="EE418">
        <v>21146.8</v>
      </c>
      <c r="EF418">
        <v>27418.1</v>
      </c>
      <c r="EG418">
        <v>26444.7</v>
      </c>
      <c r="EH418">
        <v>32999.2</v>
      </c>
      <c r="EI418">
        <v>34925.2</v>
      </c>
      <c r="EJ418">
        <v>40306.3</v>
      </c>
      <c r="EK418">
        <v>41092.2</v>
      </c>
      <c r="EL418">
        <v>46058.7</v>
      </c>
      <c r="EM418">
        <v>2.03475</v>
      </c>
      <c r="EN418">
        <v>1.9999</v>
      </c>
      <c r="EO418">
        <v>0.071995</v>
      </c>
      <c r="EP418">
        <v>0</v>
      </c>
      <c r="EQ418">
        <v>24.8645</v>
      </c>
      <c r="ER418">
        <v>999.9</v>
      </c>
      <c r="ES418">
        <v>67.40000000000001</v>
      </c>
      <c r="ET418">
        <v>27.4</v>
      </c>
      <c r="EU418">
        <v>24.4439</v>
      </c>
      <c r="EV418">
        <v>60.9708</v>
      </c>
      <c r="EW418">
        <v>31.7788</v>
      </c>
      <c r="EX418">
        <v>1</v>
      </c>
      <c r="EY418">
        <v>0.293786</v>
      </c>
      <c r="EZ418">
        <v>0.233391</v>
      </c>
      <c r="FA418">
        <v>20.289</v>
      </c>
      <c r="FB418">
        <v>5.19168</v>
      </c>
      <c r="FC418">
        <v>11.9441</v>
      </c>
      <c r="FD418">
        <v>4.95575</v>
      </c>
      <c r="FE418">
        <v>3.285</v>
      </c>
      <c r="FF418">
        <v>9999</v>
      </c>
      <c r="FG418">
        <v>9999</v>
      </c>
      <c r="FH418">
        <v>9999</v>
      </c>
      <c r="FI418">
        <v>999.9</v>
      </c>
      <c r="FJ418">
        <v>1.86127</v>
      </c>
      <c r="FK418">
        <v>1.86264</v>
      </c>
      <c r="FL418">
        <v>1.86005</v>
      </c>
      <c r="FM418">
        <v>1.85837</v>
      </c>
      <c r="FN418">
        <v>1.86216</v>
      </c>
      <c r="FO418">
        <v>1.85889</v>
      </c>
      <c r="FP418">
        <v>1.85791</v>
      </c>
      <c r="FQ418">
        <v>1.86079</v>
      </c>
      <c r="FR418">
        <v>0</v>
      </c>
      <c r="FS418">
        <v>0</v>
      </c>
      <c r="FT418">
        <v>0</v>
      </c>
      <c r="FU418">
        <v>4.5</v>
      </c>
      <c r="FV418" t="s">
        <v>361</v>
      </c>
      <c r="FW418" t="s">
        <v>362</v>
      </c>
      <c r="FX418" t="s">
        <v>363</v>
      </c>
      <c r="FY418" t="s">
        <v>364</v>
      </c>
      <c r="FZ418" t="s">
        <v>364</v>
      </c>
      <c r="GA418" t="s">
        <v>363</v>
      </c>
      <c r="GB418">
        <v>0</v>
      </c>
      <c r="GC418">
        <v>100</v>
      </c>
      <c r="GD418">
        <v>100</v>
      </c>
      <c r="GE418">
        <v>-0.361</v>
      </c>
      <c r="GF418">
        <v>0.2974</v>
      </c>
      <c r="GG418">
        <v>-1.589593225013521</v>
      </c>
      <c r="GH418">
        <v>0.00192992804097616</v>
      </c>
      <c r="GI418">
        <v>3.244687122451424E-06</v>
      </c>
      <c r="GJ418">
        <v>-2.087531120305573E-09</v>
      </c>
      <c r="GK418">
        <v>0.05776174702018427</v>
      </c>
      <c r="GL418">
        <v>0.005089068596103195</v>
      </c>
      <c r="GM418">
        <v>0.0003257216593697226</v>
      </c>
      <c r="GN418">
        <v>-1.562898368296355E-06</v>
      </c>
      <c r="GO418">
        <v>0</v>
      </c>
      <c r="GP418">
        <v>1257</v>
      </c>
      <c r="GQ418">
        <v>1</v>
      </c>
      <c r="GR418">
        <v>31</v>
      </c>
      <c r="GS418">
        <v>284.5</v>
      </c>
      <c r="GT418">
        <v>284.4</v>
      </c>
      <c r="GU418">
        <v>1.07788</v>
      </c>
      <c r="GV418">
        <v>2.38647</v>
      </c>
      <c r="GW418">
        <v>1.44775</v>
      </c>
      <c r="GX418">
        <v>2.20215</v>
      </c>
      <c r="GY418">
        <v>1.44653</v>
      </c>
      <c r="GZ418">
        <v>2.3938</v>
      </c>
      <c r="HA418">
        <v>33.1992</v>
      </c>
      <c r="HB418">
        <v>14.6136</v>
      </c>
      <c r="HC418">
        <v>18</v>
      </c>
      <c r="HD418">
        <v>532.061</v>
      </c>
      <c r="HE418">
        <v>522.99</v>
      </c>
      <c r="HF418">
        <v>24.9999</v>
      </c>
      <c r="HG418">
        <v>30.7466</v>
      </c>
      <c r="HH418">
        <v>30.0002</v>
      </c>
      <c r="HI418">
        <v>31.1241</v>
      </c>
      <c r="HJ418">
        <v>31.1331</v>
      </c>
      <c r="HK418">
        <v>21.556</v>
      </c>
      <c r="HL418">
        <v>20.3331</v>
      </c>
      <c r="HM418">
        <v>100</v>
      </c>
      <c r="HN418">
        <v>25</v>
      </c>
      <c r="HO418">
        <v>420</v>
      </c>
      <c r="HP418">
        <v>21.5</v>
      </c>
      <c r="HQ418">
        <v>103.134</v>
      </c>
      <c r="HR418">
        <v>102.018</v>
      </c>
    </row>
    <row r="419" spans="1:226">
      <c r="A419">
        <v>401</v>
      </c>
      <c r="B419">
        <v>1774683396.6</v>
      </c>
      <c r="C419">
        <v>1650.599999904633</v>
      </c>
      <c r="D419" t="s">
        <v>1164</v>
      </c>
      <c r="E419" t="s">
        <v>1165</v>
      </c>
      <c r="F419">
        <v>5</v>
      </c>
      <c r="I419">
        <v>1774683393.7</v>
      </c>
      <c r="J419">
        <f>(K419)/1000</f>
        <v>0</v>
      </c>
      <c r="K419">
        <f>IF(BF419, AN419, AH419)</f>
        <v>0</v>
      </c>
      <c r="L419">
        <f>IF(BF419, AI419, AG419)</f>
        <v>0</v>
      </c>
      <c r="M419">
        <f>BH419 - IF(AU419&gt;1, L419*BB419*100.0/(AW419), 0)</f>
        <v>0</v>
      </c>
      <c r="N419">
        <f>((T419-J419/2)*M419-L419)/(T419+J419/2)</f>
        <v>0</v>
      </c>
      <c r="O419">
        <f>N419*(BO419+BP419)/1000.0</f>
        <v>0</v>
      </c>
      <c r="P419">
        <f>(BH419 - IF(AU419&gt;1, L419*BB419*100.0/(AW419), 0))*(BO419+BP419)/1000.0</f>
        <v>0</v>
      </c>
      <c r="Q419">
        <f>2.0/((1/S419-1/R419)+SIGN(S419)*SQRT((1/S419-1/R419)*(1/S419-1/R419) + 4*BC419/((BC419+1)*(BC419+1))*(2*1/S419*1/R419-1/R419*1/R419)))</f>
        <v>0</v>
      </c>
      <c r="R419">
        <f>IF(LEFT(BD419,1)&lt;&gt;"0",IF(LEFT(BD419,1)="1",3.0,BE419),$D$5+$E$5*(BV419*BO419/($K$5*1000))+$F$5*(BV419*BO419/($K$5*1000))*MAX(MIN(BB419,$J$5),$I$5)*MAX(MIN(BB419,$J$5),$I$5)+$G$5*MAX(MIN(BB419,$J$5),$I$5)*(BV419*BO419/($K$5*1000))+$H$5*(BV419*BO419/($K$5*1000))*(BV419*BO419/($K$5*1000)))</f>
        <v>0</v>
      </c>
      <c r="S419">
        <f>J419*(1000-(1000*0.61365*exp(17.502*W419/(240.97+W419))/(BO419+BP419)+BJ419)/2)/(1000*0.61365*exp(17.502*W419/(240.97+W419))/(BO419+BP419)-BJ419)</f>
        <v>0</v>
      </c>
      <c r="T419">
        <f>1/((BC419+1)/(Q419/1.6)+1/(R419/1.37)) + BC419/((BC419+1)/(Q419/1.6) + BC419/(R419/1.37))</f>
        <v>0</v>
      </c>
      <c r="U419">
        <f>(AX419*BA419)</f>
        <v>0</v>
      </c>
      <c r="V419">
        <f>(BQ419+(U419+2*0.95*5.67E-8*(((BQ419+$B$9)+273)^4-(BQ419+273)^4)-44100*J419)/(1.84*29.3*R419+8*0.95*5.67E-8*(BQ419+273)^3))</f>
        <v>0</v>
      </c>
      <c r="W419">
        <f>($C$9*BR419+$D$9*BS419+$E$9*V419)</f>
        <v>0</v>
      </c>
      <c r="X419">
        <f>0.61365*exp(17.502*W419/(240.97+W419))</f>
        <v>0</v>
      </c>
      <c r="Y419">
        <f>(Z419/AA419*100)</f>
        <v>0</v>
      </c>
      <c r="Z419">
        <f>BJ419*(BO419+BP419)/1000</f>
        <v>0</v>
      </c>
      <c r="AA419">
        <f>0.61365*exp(17.502*BQ419/(240.97+BQ419))</f>
        <v>0</v>
      </c>
      <c r="AB419">
        <f>(X419-BJ419*(BO419+BP419)/1000)</f>
        <v>0</v>
      </c>
      <c r="AC419">
        <f>(-J419*44100)</f>
        <v>0</v>
      </c>
      <c r="AD419">
        <f>2*29.3*R419*0.92*(BQ419-W419)</f>
        <v>0</v>
      </c>
      <c r="AE419">
        <f>2*0.95*5.67E-8*(((BQ419+$B$9)+273)^4-(W419+273)^4)</f>
        <v>0</v>
      </c>
      <c r="AF419">
        <f>U419+AE419+AC419+AD419</f>
        <v>0</v>
      </c>
      <c r="AG419">
        <f>BN419*AU419*(BI419-BH419*(1000-AU419*BK419)/(1000-AU419*BJ419))/(100*BB419)</f>
        <v>0</v>
      </c>
      <c r="AH419">
        <f>1000*BN419*AU419*(BJ419-BK419)/(100*BB419*(1000-AU419*BJ419))</f>
        <v>0</v>
      </c>
      <c r="AI419">
        <f>(AJ419 - AK419 - BO419*1E3/(8.314*(BQ419+273.15)) * AM419/BN419 * AL419) * BN419/(100*BB419) * (1000 - BK419)/1000</f>
        <v>0</v>
      </c>
      <c r="AJ419">
        <v>429.2184242884642</v>
      </c>
      <c r="AK419">
        <v>428.8407393939393</v>
      </c>
      <c r="AL419">
        <v>-2.458450065749741E-06</v>
      </c>
      <c r="AM419">
        <v>61.35787655002243</v>
      </c>
      <c r="AN419">
        <f>(AP419 - AO419 + BO419*1E3/(8.314*(BQ419+273.15)) * AR419/BN419 * AQ419) * BN419/(100*BB419) * 1000/(1000 - AP419)</f>
        <v>0</v>
      </c>
      <c r="AO419">
        <v>21.53645218412724</v>
      </c>
      <c r="AP419">
        <v>21.51160139860141</v>
      </c>
      <c r="AQ419">
        <v>1.000085803078137E-06</v>
      </c>
      <c r="AR419">
        <v>91.88205700752289</v>
      </c>
      <c r="AS419">
        <v>0</v>
      </c>
      <c r="AT419">
        <v>0</v>
      </c>
      <c r="AU419">
        <f>IF(AS419*$H$15&gt;=AW419,1.0,(AW419/(AW419-AS419*$H$15)))</f>
        <v>0</v>
      </c>
      <c r="AV419">
        <f>(AU419-1)*100</f>
        <v>0</v>
      </c>
      <c r="AW419">
        <f>MAX(0,($B$15+$C$15*BV419)/(1+$D$15*BV419)*BO419/(BQ419+273)*$E$15)</f>
        <v>0</v>
      </c>
      <c r="AX419">
        <f>$B$13*BW419+$C$13*BX419+$F$13*CI419*(1-CL419)</f>
        <v>0</v>
      </c>
      <c r="AY419">
        <f>AX419*AZ419</f>
        <v>0</v>
      </c>
      <c r="AZ419">
        <f>($B$13*$D$11+$C$13*$D$11+$F$13*((CV419+CN419)/MAX(CV419+CN419+CW419, 0.1)*$I$11+CW419/MAX(CV419+CN419+CW419, 0.1)*$J$11))/($B$13+$C$13+$F$13)</f>
        <v>0</v>
      </c>
      <c r="BA419">
        <f>($B$13*$K$11+$C$13*$K$11+$F$13*((CV419+CN419)/MAX(CV419+CN419+CW419, 0.1)*$P$11+CW419/MAX(CV419+CN419+CW419, 0.1)*$Q$11))/($B$13+$C$13+$F$13)</f>
        <v>0</v>
      </c>
      <c r="BB419">
        <v>6</v>
      </c>
      <c r="BC419">
        <v>0.5</v>
      </c>
      <c r="BD419" t="s">
        <v>358</v>
      </c>
      <c r="BE419">
        <v>2</v>
      </c>
      <c r="BF419" t="b">
        <v>1</v>
      </c>
      <c r="BG419">
        <v>1774683393.7</v>
      </c>
      <c r="BH419">
        <v>419.6211</v>
      </c>
      <c r="BI419">
        <v>419.9928000000001</v>
      </c>
      <c r="BJ419">
        <v>21.51163</v>
      </c>
      <c r="BK419">
        <v>21.53718</v>
      </c>
      <c r="BL419">
        <v>419.9824</v>
      </c>
      <c r="BM419">
        <v>21.21423</v>
      </c>
      <c r="BN419">
        <v>499.9707999999999</v>
      </c>
      <c r="BO419">
        <v>101.0278</v>
      </c>
      <c r="BP419">
        <v>0.09986154999999999</v>
      </c>
      <c r="BQ419">
        <v>25.94664</v>
      </c>
      <c r="BR419">
        <v>26.04615</v>
      </c>
      <c r="BS419">
        <v>999.9</v>
      </c>
      <c r="BT419">
        <v>0</v>
      </c>
      <c r="BU419">
        <v>0</v>
      </c>
      <c r="BV419">
        <v>10021.37</v>
      </c>
      <c r="BW419">
        <v>0</v>
      </c>
      <c r="BX419">
        <v>0.3833920000000001</v>
      </c>
      <c r="BY419">
        <v>-0.3717071</v>
      </c>
      <c r="BZ419">
        <v>428.8462000000001</v>
      </c>
      <c r="CA419">
        <v>429.2372999999999</v>
      </c>
      <c r="CB419">
        <v>-0.02554454</v>
      </c>
      <c r="CC419">
        <v>419.9928000000001</v>
      </c>
      <c r="CD419">
        <v>21.53718</v>
      </c>
      <c r="CE419">
        <v>2.173274</v>
      </c>
      <c r="CF419">
        <v>2.175853</v>
      </c>
      <c r="CG419">
        <v>18.76665</v>
      </c>
      <c r="CH419">
        <v>18.78563</v>
      </c>
      <c r="CI419">
        <v>200.0027</v>
      </c>
      <c r="CJ419">
        <v>0</v>
      </c>
      <c r="CK419">
        <v>1</v>
      </c>
      <c r="CL419">
        <v>0</v>
      </c>
      <c r="CM419">
        <v>1.6748</v>
      </c>
      <c r="CN419">
        <v>0</v>
      </c>
      <c r="CO419">
        <v>12.60463</v>
      </c>
      <c r="CP419">
        <v>1023.147</v>
      </c>
      <c r="CQ419">
        <v>35.46850000000001</v>
      </c>
      <c r="CR419">
        <v>38.6187</v>
      </c>
      <c r="CS419">
        <v>37.2185</v>
      </c>
      <c r="CT419">
        <v>37.2934</v>
      </c>
      <c r="CU419">
        <v>36.125</v>
      </c>
      <c r="CV419">
        <v>0</v>
      </c>
      <c r="CW419">
        <v>200.003</v>
      </c>
      <c r="CX419">
        <v>0</v>
      </c>
      <c r="CY419">
        <v>1774683395</v>
      </c>
      <c r="CZ419">
        <v>0</v>
      </c>
      <c r="DA419">
        <v>1774666326.5</v>
      </c>
      <c r="DB419" t="s">
        <v>359</v>
      </c>
      <c r="DC419">
        <v>1774666322</v>
      </c>
      <c r="DD419">
        <v>1774666326.5</v>
      </c>
      <c r="DE419">
        <v>2</v>
      </c>
      <c r="DF419">
        <v>0.343</v>
      </c>
      <c r="DG419">
        <v>-0.026</v>
      </c>
      <c r="DH419">
        <v>-0.36</v>
      </c>
      <c r="DI419">
        <v>0.298</v>
      </c>
      <c r="DJ419">
        <v>420</v>
      </c>
      <c r="DK419">
        <v>22</v>
      </c>
      <c r="DL419">
        <v>0.17</v>
      </c>
      <c r="DM419">
        <v>0.02</v>
      </c>
      <c r="DN419">
        <v>-0.3991981951219513</v>
      </c>
      <c r="DO419">
        <v>0.1910630174216017</v>
      </c>
      <c r="DP419">
        <v>0.0323061440945002</v>
      </c>
      <c r="DQ419">
        <v>0</v>
      </c>
      <c r="DR419">
        <v>-0.02597837317073171</v>
      </c>
      <c r="DS419">
        <v>-0.001125309407665479</v>
      </c>
      <c r="DT419">
        <v>0.00115281830523719</v>
      </c>
      <c r="DU419">
        <v>1</v>
      </c>
      <c r="DV419">
        <v>1</v>
      </c>
      <c r="DW419">
        <v>2</v>
      </c>
      <c r="DX419" t="s">
        <v>367</v>
      </c>
      <c r="DY419">
        <v>3.13039</v>
      </c>
      <c r="DZ419">
        <v>2.80653</v>
      </c>
      <c r="EA419">
        <v>0.0997527</v>
      </c>
      <c r="EB419">
        <v>0.09946679999999999</v>
      </c>
      <c r="EC419">
        <v>0.105882</v>
      </c>
      <c r="ED419">
        <v>0.105663</v>
      </c>
      <c r="EE419">
        <v>21146.9</v>
      </c>
      <c r="EF419">
        <v>27418.2</v>
      </c>
      <c r="EG419">
        <v>26444.8</v>
      </c>
      <c r="EH419">
        <v>32999.4</v>
      </c>
      <c r="EI419">
        <v>34925.4</v>
      </c>
      <c r="EJ419">
        <v>40306.5</v>
      </c>
      <c r="EK419">
        <v>41092.6</v>
      </c>
      <c r="EL419">
        <v>46059.3</v>
      </c>
      <c r="EM419">
        <v>2.03463</v>
      </c>
      <c r="EN419">
        <v>2.0001</v>
      </c>
      <c r="EO419">
        <v>0.07206949999999999</v>
      </c>
      <c r="EP419">
        <v>0</v>
      </c>
      <c r="EQ419">
        <v>24.8603</v>
      </c>
      <c r="ER419">
        <v>999.9</v>
      </c>
      <c r="ES419">
        <v>67.40000000000001</v>
      </c>
      <c r="ET419">
        <v>27.5</v>
      </c>
      <c r="EU419">
        <v>24.5895</v>
      </c>
      <c r="EV419">
        <v>60.8408</v>
      </c>
      <c r="EW419">
        <v>31.859</v>
      </c>
      <c r="EX419">
        <v>1</v>
      </c>
      <c r="EY419">
        <v>0.293552</v>
      </c>
      <c r="EZ419">
        <v>0.233546</v>
      </c>
      <c r="FA419">
        <v>20.289</v>
      </c>
      <c r="FB419">
        <v>5.19183</v>
      </c>
      <c r="FC419">
        <v>11.9441</v>
      </c>
      <c r="FD419">
        <v>4.9557</v>
      </c>
      <c r="FE419">
        <v>3.285</v>
      </c>
      <c r="FF419">
        <v>9999</v>
      </c>
      <c r="FG419">
        <v>9999</v>
      </c>
      <c r="FH419">
        <v>9999</v>
      </c>
      <c r="FI419">
        <v>999.9</v>
      </c>
      <c r="FJ419">
        <v>1.86127</v>
      </c>
      <c r="FK419">
        <v>1.86264</v>
      </c>
      <c r="FL419">
        <v>1.86005</v>
      </c>
      <c r="FM419">
        <v>1.85837</v>
      </c>
      <c r="FN419">
        <v>1.86217</v>
      </c>
      <c r="FO419">
        <v>1.85893</v>
      </c>
      <c r="FP419">
        <v>1.85791</v>
      </c>
      <c r="FQ419">
        <v>1.8608</v>
      </c>
      <c r="FR419">
        <v>0</v>
      </c>
      <c r="FS419">
        <v>0</v>
      </c>
      <c r="FT419">
        <v>0</v>
      </c>
      <c r="FU419">
        <v>4.5</v>
      </c>
      <c r="FV419" t="s">
        <v>361</v>
      </c>
      <c r="FW419" t="s">
        <v>362</v>
      </c>
      <c r="FX419" t="s">
        <v>363</v>
      </c>
      <c r="FY419" t="s">
        <v>364</v>
      </c>
      <c r="FZ419" t="s">
        <v>364</v>
      </c>
      <c r="GA419" t="s">
        <v>363</v>
      </c>
      <c r="GB419">
        <v>0</v>
      </c>
      <c r="GC419">
        <v>100</v>
      </c>
      <c r="GD419">
        <v>100</v>
      </c>
      <c r="GE419">
        <v>-0.361</v>
      </c>
      <c r="GF419">
        <v>0.2974</v>
      </c>
      <c r="GG419">
        <v>-1.589593225013521</v>
      </c>
      <c r="GH419">
        <v>0.00192992804097616</v>
      </c>
      <c r="GI419">
        <v>3.244687122451424E-06</v>
      </c>
      <c r="GJ419">
        <v>-2.087531120305573E-09</v>
      </c>
      <c r="GK419">
        <v>0.05776174702018427</v>
      </c>
      <c r="GL419">
        <v>0.005089068596103195</v>
      </c>
      <c r="GM419">
        <v>0.0003257216593697226</v>
      </c>
      <c r="GN419">
        <v>-1.562898368296355E-06</v>
      </c>
      <c r="GO419">
        <v>0</v>
      </c>
      <c r="GP419">
        <v>1257</v>
      </c>
      <c r="GQ419">
        <v>1</v>
      </c>
      <c r="GR419">
        <v>31</v>
      </c>
      <c r="GS419">
        <v>284.6</v>
      </c>
      <c r="GT419">
        <v>284.5</v>
      </c>
      <c r="GU419">
        <v>1.07788</v>
      </c>
      <c r="GV419">
        <v>2.38403</v>
      </c>
      <c r="GW419">
        <v>1.44775</v>
      </c>
      <c r="GX419">
        <v>2.20337</v>
      </c>
      <c r="GY419">
        <v>1.44653</v>
      </c>
      <c r="GZ419">
        <v>2.39014</v>
      </c>
      <c r="HA419">
        <v>33.2216</v>
      </c>
      <c r="HB419">
        <v>14.6224</v>
      </c>
      <c r="HC419">
        <v>18</v>
      </c>
      <c r="HD419">
        <v>531.968</v>
      </c>
      <c r="HE419">
        <v>523.125</v>
      </c>
      <c r="HF419">
        <v>24.9999</v>
      </c>
      <c r="HG419">
        <v>30.7466</v>
      </c>
      <c r="HH419">
        <v>30</v>
      </c>
      <c r="HI419">
        <v>31.1223</v>
      </c>
      <c r="HJ419">
        <v>31.1331</v>
      </c>
      <c r="HK419">
        <v>21.5542</v>
      </c>
      <c r="HL419">
        <v>20.3331</v>
      </c>
      <c r="HM419">
        <v>100</v>
      </c>
      <c r="HN419">
        <v>25</v>
      </c>
      <c r="HO419">
        <v>420</v>
      </c>
      <c r="HP419">
        <v>21.5</v>
      </c>
      <c r="HQ419">
        <v>103.134</v>
      </c>
      <c r="HR419">
        <v>102.019</v>
      </c>
    </row>
    <row r="420" spans="1:226">
      <c r="A420">
        <v>402</v>
      </c>
      <c r="B420">
        <v>1774683400.6</v>
      </c>
      <c r="C420">
        <v>1654.599999904633</v>
      </c>
      <c r="D420" t="s">
        <v>1166</v>
      </c>
      <c r="E420" t="s">
        <v>1167</v>
      </c>
      <c r="F420">
        <v>5</v>
      </c>
      <c r="I420">
        <v>1774683397.7</v>
      </c>
      <c r="J420">
        <f>(K420)/1000</f>
        <v>0</v>
      </c>
      <c r="K420">
        <f>IF(BF420, AN420, AH420)</f>
        <v>0</v>
      </c>
      <c r="L420">
        <f>IF(BF420, AI420, AG420)</f>
        <v>0</v>
      </c>
      <c r="M420">
        <f>BH420 - IF(AU420&gt;1, L420*BB420*100.0/(AW420), 0)</f>
        <v>0</v>
      </c>
      <c r="N420">
        <f>((T420-J420/2)*M420-L420)/(T420+J420/2)</f>
        <v>0</v>
      </c>
      <c r="O420">
        <f>N420*(BO420+BP420)/1000.0</f>
        <v>0</v>
      </c>
      <c r="P420">
        <f>(BH420 - IF(AU420&gt;1, L420*BB420*100.0/(AW420), 0))*(BO420+BP420)/1000.0</f>
        <v>0</v>
      </c>
      <c r="Q420">
        <f>2.0/((1/S420-1/R420)+SIGN(S420)*SQRT((1/S420-1/R420)*(1/S420-1/R420) + 4*BC420/((BC420+1)*(BC420+1))*(2*1/S420*1/R420-1/R420*1/R420)))</f>
        <v>0</v>
      </c>
      <c r="R420">
        <f>IF(LEFT(BD420,1)&lt;&gt;"0",IF(LEFT(BD420,1)="1",3.0,BE420),$D$5+$E$5*(BV420*BO420/($K$5*1000))+$F$5*(BV420*BO420/($K$5*1000))*MAX(MIN(BB420,$J$5),$I$5)*MAX(MIN(BB420,$J$5),$I$5)+$G$5*MAX(MIN(BB420,$J$5),$I$5)*(BV420*BO420/($K$5*1000))+$H$5*(BV420*BO420/($K$5*1000))*(BV420*BO420/($K$5*1000)))</f>
        <v>0</v>
      </c>
      <c r="S420">
        <f>J420*(1000-(1000*0.61365*exp(17.502*W420/(240.97+W420))/(BO420+BP420)+BJ420)/2)/(1000*0.61365*exp(17.502*W420/(240.97+W420))/(BO420+BP420)-BJ420)</f>
        <v>0</v>
      </c>
      <c r="T420">
        <f>1/((BC420+1)/(Q420/1.6)+1/(R420/1.37)) + BC420/((BC420+1)/(Q420/1.6) + BC420/(R420/1.37))</f>
        <v>0</v>
      </c>
      <c r="U420">
        <f>(AX420*BA420)</f>
        <v>0</v>
      </c>
      <c r="V420">
        <f>(BQ420+(U420+2*0.95*5.67E-8*(((BQ420+$B$9)+273)^4-(BQ420+273)^4)-44100*J420)/(1.84*29.3*R420+8*0.95*5.67E-8*(BQ420+273)^3))</f>
        <v>0</v>
      </c>
      <c r="W420">
        <f>($C$9*BR420+$D$9*BS420+$E$9*V420)</f>
        <v>0</v>
      </c>
      <c r="X420">
        <f>0.61365*exp(17.502*W420/(240.97+W420))</f>
        <v>0</v>
      </c>
      <c r="Y420">
        <f>(Z420/AA420*100)</f>
        <v>0</v>
      </c>
      <c r="Z420">
        <f>BJ420*(BO420+BP420)/1000</f>
        <v>0</v>
      </c>
      <c r="AA420">
        <f>0.61365*exp(17.502*BQ420/(240.97+BQ420))</f>
        <v>0</v>
      </c>
      <c r="AB420">
        <f>(X420-BJ420*(BO420+BP420)/1000)</f>
        <v>0</v>
      </c>
      <c r="AC420">
        <f>(-J420*44100)</f>
        <v>0</v>
      </c>
      <c r="AD420">
        <f>2*29.3*R420*0.92*(BQ420-W420)</f>
        <v>0</v>
      </c>
      <c r="AE420">
        <f>2*0.95*5.67E-8*(((BQ420+$B$9)+273)^4-(W420+273)^4)</f>
        <v>0</v>
      </c>
      <c r="AF420">
        <f>U420+AE420+AC420+AD420</f>
        <v>0</v>
      </c>
      <c r="AG420">
        <f>BN420*AU420*(BI420-BH420*(1000-AU420*BK420)/(1000-AU420*BJ420))/(100*BB420)</f>
        <v>0</v>
      </c>
      <c r="AH420">
        <f>1000*BN420*AU420*(BJ420-BK420)/(100*BB420*(1000-AU420*BJ420))</f>
        <v>0</v>
      </c>
      <c r="AI420">
        <f>(AJ420 - AK420 - BO420*1E3/(8.314*(BQ420+273.15)) * AM420/BN420 * AL420) * BN420/(100*BB420) * (1000 - BK420)/1000</f>
        <v>0</v>
      </c>
      <c r="AJ420">
        <v>429.2665120605472</v>
      </c>
      <c r="AK420">
        <v>428.834</v>
      </c>
      <c r="AL420">
        <v>-5.080770173042371E-06</v>
      </c>
      <c r="AM420">
        <v>61.35787655002243</v>
      </c>
      <c r="AN420">
        <f>(AP420 - AO420 + BO420*1E3/(8.314*(BQ420+273.15)) * AR420/BN420 * AQ420) * BN420/(100*BB420) * 1000/(1000 - AP420)</f>
        <v>0</v>
      </c>
      <c r="AO420">
        <v>21.53839292204009</v>
      </c>
      <c r="AP420">
        <v>21.51132307692308</v>
      </c>
      <c r="AQ420">
        <v>-8.503802009723475E-07</v>
      </c>
      <c r="AR420">
        <v>91.88205700752289</v>
      </c>
      <c r="AS420">
        <v>0</v>
      </c>
      <c r="AT420">
        <v>0</v>
      </c>
      <c r="AU420">
        <f>IF(AS420*$H$15&gt;=AW420,1.0,(AW420/(AW420-AS420*$H$15)))</f>
        <v>0</v>
      </c>
      <c r="AV420">
        <f>(AU420-1)*100</f>
        <v>0</v>
      </c>
      <c r="AW420">
        <f>MAX(0,($B$15+$C$15*BV420)/(1+$D$15*BV420)*BO420/(BQ420+273)*$E$15)</f>
        <v>0</v>
      </c>
      <c r="AX420">
        <f>$B$13*BW420+$C$13*BX420+$F$13*CI420*(1-CL420)</f>
        <v>0</v>
      </c>
      <c r="AY420">
        <f>AX420*AZ420</f>
        <v>0</v>
      </c>
      <c r="AZ420">
        <f>($B$13*$D$11+$C$13*$D$11+$F$13*((CV420+CN420)/MAX(CV420+CN420+CW420, 0.1)*$I$11+CW420/MAX(CV420+CN420+CW420, 0.1)*$J$11))/($B$13+$C$13+$F$13)</f>
        <v>0</v>
      </c>
      <c r="BA420">
        <f>($B$13*$K$11+$C$13*$K$11+$F$13*((CV420+CN420)/MAX(CV420+CN420+CW420, 0.1)*$P$11+CW420/MAX(CV420+CN420+CW420, 0.1)*$Q$11))/($B$13+$C$13+$F$13)</f>
        <v>0</v>
      </c>
      <c r="BB420">
        <v>6</v>
      </c>
      <c r="BC420">
        <v>0.5</v>
      </c>
      <c r="BD420" t="s">
        <v>358</v>
      </c>
      <c r="BE420">
        <v>2</v>
      </c>
      <c r="BF420" t="b">
        <v>1</v>
      </c>
      <c r="BG420">
        <v>1774683397.7</v>
      </c>
      <c r="BH420">
        <v>419.619</v>
      </c>
      <c r="BI420">
        <v>420.0056000000001</v>
      </c>
      <c r="BJ420">
        <v>21.51124</v>
      </c>
      <c r="BK420">
        <v>21.53778000000001</v>
      </c>
      <c r="BL420">
        <v>419.9803</v>
      </c>
      <c r="BM420">
        <v>21.21387</v>
      </c>
      <c r="BN420">
        <v>500.0253</v>
      </c>
      <c r="BO420">
        <v>101.0282</v>
      </c>
      <c r="BP420">
        <v>0.10004451</v>
      </c>
      <c r="BQ420">
        <v>25.94361</v>
      </c>
      <c r="BR420">
        <v>26.04114</v>
      </c>
      <c r="BS420">
        <v>999.9</v>
      </c>
      <c r="BT420">
        <v>0</v>
      </c>
      <c r="BU420">
        <v>0</v>
      </c>
      <c r="BV420">
        <v>10000.123</v>
      </c>
      <c r="BW420">
        <v>0</v>
      </c>
      <c r="BX420">
        <v>0.3833920000000001</v>
      </c>
      <c r="BY420">
        <v>-0.3865844</v>
      </c>
      <c r="BZ420">
        <v>428.8439</v>
      </c>
      <c r="CA420">
        <v>429.2506</v>
      </c>
      <c r="CB420">
        <v>-0.02651863</v>
      </c>
      <c r="CC420">
        <v>420.0056000000001</v>
      </c>
      <c r="CD420">
        <v>21.53778000000001</v>
      </c>
      <c r="CE420">
        <v>2.173241</v>
      </c>
      <c r="CF420">
        <v>2.17592</v>
      </c>
      <c r="CG420">
        <v>18.76641</v>
      </c>
      <c r="CH420">
        <v>18.78611</v>
      </c>
      <c r="CI420">
        <v>200.0028</v>
      </c>
      <c r="CJ420">
        <v>0</v>
      </c>
      <c r="CK420">
        <v>1</v>
      </c>
      <c r="CL420">
        <v>0</v>
      </c>
      <c r="CM420">
        <v>1.65183</v>
      </c>
      <c r="CN420">
        <v>0</v>
      </c>
      <c r="CO420">
        <v>12.62713</v>
      </c>
      <c r="CP420">
        <v>1023.146</v>
      </c>
      <c r="CQ420">
        <v>35.406</v>
      </c>
      <c r="CR420">
        <v>38.5746</v>
      </c>
      <c r="CS420">
        <v>37.187</v>
      </c>
      <c r="CT420">
        <v>37.25</v>
      </c>
      <c r="CU420">
        <v>36.0935</v>
      </c>
      <c r="CV420">
        <v>0</v>
      </c>
      <c r="CW420">
        <v>200.002</v>
      </c>
      <c r="CX420">
        <v>0</v>
      </c>
      <c r="CY420">
        <v>1774683399.2</v>
      </c>
      <c r="CZ420">
        <v>0</v>
      </c>
      <c r="DA420">
        <v>1774666326.5</v>
      </c>
      <c r="DB420" t="s">
        <v>359</v>
      </c>
      <c r="DC420">
        <v>1774666322</v>
      </c>
      <c r="DD420">
        <v>1774666326.5</v>
      </c>
      <c r="DE420">
        <v>2</v>
      </c>
      <c r="DF420">
        <v>0.343</v>
      </c>
      <c r="DG420">
        <v>-0.026</v>
      </c>
      <c r="DH420">
        <v>-0.36</v>
      </c>
      <c r="DI420">
        <v>0.298</v>
      </c>
      <c r="DJ420">
        <v>420</v>
      </c>
      <c r="DK420">
        <v>22</v>
      </c>
      <c r="DL420">
        <v>0.17</v>
      </c>
      <c r="DM420">
        <v>0.02</v>
      </c>
      <c r="DN420">
        <v>-0.3931199512195122</v>
      </c>
      <c r="DO420">
        <v>0.1099076236933791</v>
      </c>
      <c r="DP420">
        <v>0.02922908576121814</v>
      </c>
      <c r="DQ420">
        <v>0</v>
      </c>
      <c r="DR420">
        <v>-0.02629033902439024</v>
      </c>
      <c r="DS420">
        <v>-0.0004739080139372477</v>
      </c>
      <c r="DT420">
        <v>0.0009875139020640571</v>
      </c>
      <c r="DU420">
        <v>1</v>
      </c>
      <c r="DV420">
        <v>1</v>
      </c>
      <c r="DW420">
        <v>2</v>
      </c>
      <c r="DX420" t="s">
        <v>367</v>
      </c>
      <c r="DY420">
        <v>3.13054</v>
      </c>
      <c r="DZ420">
        <v>2.80643</v>
      </c>
      <c r="EA420">
        <v>0.0997509</v>
      </c>
      <c r="EB420">
        <v>0.0994618</v>
      </c>
      <c r="EC420">
        <v>0.105883</v>
      </c>
      <c r="ED420">
        <v>0.105661</v>
      </c>
      <c r="EE420">
        <v>21147</v>
      </c>
      <c r="EF420">
        <v>27418.2</v>
      </c>
      <c r="EG420">
        <v>26445</v>
      </c>
      <c r="EH420">
        <v>32999.3</v>
      </c>
      <c r="EI420">
        <v>34925.5</v>
      </c>
      <c r="EJ420">
        <v>40306.6</v>
      </c>
      <c r="EK420">
        <v>41092.6</v>
      </c>
      <c r="EL420">
        <v>46059.3</v>
      </c>
      <c r="EM420">
        <v>2.03488</v>
      </c>
      <c r="EN420">
        <v>1.99993</v>
      </c>
      <c r="EO420">
        <v>0.0722483</v>
      </c>
      <c r="EP420">
        <v>0</v>
      </c>
      <c r="EQ420">
        <v>24.8561</v>
      </c>
      <c r="ER420">
        <v>999.9</v>
      </c>
      <c r="ES420">
        <v>67.40000000000001</v>
      </c>
      <c r="ET420">
        <v>27.5</v>
      </c>
      <c r="EU420">
        <v>24.5863</v>
      </c>
      <c r="EV420">
        <v>60.9508</v>
      </c>
      <c r="EW420">
        <v>31.7989</v>
      </c>
      <c r="EX420">
        <v>1</v>
      </c>
      <c r="EY420">
        <v>0.293453</v>
      </c>
      <c r="EZ420">
        <v>0.233007</v>
      </c>
      <c r="FA420">
        <v>20.2892</v>
      </c>
      <c r="FB420">
        <v>5.19198</v>
      </c>
      <c r="FC420">
        <v>11.9441</v>
      </c>
      <c r="FD420">
        <v>4.9557</v>
      </c>
      <c r="FE420">
        <v>3.285</v>
      </c>
      <c r="FF420">
        <v>9999</v>
      </c>
      <c r="FG420">
        <v>9999</v>
      </c>
      <c r="FH420">
        <v>9999</v>
      </c>
      <c r="FI420">
        <v>999.9</v>
      </c>
      <c r="FJ420">
        <v>1.86127</v>
      </c>
      <c r="FK420">
        <v>1.86264</v>
      </c>
      <c r="FL420">
        <v>1.86005</v>
      </c>
      <c r="FM420">
        <v>1.85837</v>
      </c>
      <c r="FN420">
        <v>1.86217</v>
      </c>
      <c r="FO420">
        <v>1.85891</v>
      </c>
      <c r="FP420">
        <v>1.85791</v>
      </c>
      <c r="FQ420">
        <v>1.8608</v>
      </c>
      <c r="FR420">
        <v>0</v>
      </c>
      <c r="FS420">
        <v>0</v>
      </c>
      <c r="FT420">
        <v>0</v>
      </c>
      <c r="FU420">
        <v>4.5</v>
      </c>
      <c r="FV420" t="s">
        <v>361</v>
      </c>
      <c r="FW420" t="s">
        <v>362</v>
      </c>
      <c r="FX420" t="s">
        <v>363</v>
      </c>
      <c r="FY420" t="s">
        <v>364</v>
      </c>
      <c r="FZ420" t="s">
        <v>364</v>
      </c>
      <c r="GA420" t="s">
        <v>363</v>
      </c>
      <c r="GB420">
        <v>0</v>
      </c>
      <c r="GC420">
        <v>100</v>
      </c>
      <c r="GD420">
        <v>100</v>
      </c>
      <c r="GE420">
        <v>-0.361</v>
      </c>
      <c r="GF420">
        <v>0.2974</v>
      </c>
      <c r="GG420">
        <v>-1.589593225013521</v>
      </c>
      <c r="GH420">
        <v>0.00192992804097616</v>
      </c>
      <c r="GI420">
        <v>3.244687122451424E-06</v>
      </c>
      <c r="GJ420">
        <v>-2.087531120305573E-09</v>
      </c>
      <c r="GK420">
        <v>0.05776174702018427</v>
      </c>
      <c r="GL420">
        <v>0.005089068596103195</v>
      </c>
      <c r="GM420">
        <v>0.0003257216593697226</v>
      </c>
      <c r="GN420">
        <v>-1.562898368296355E-06</v>
      </c>
      <c r="GO420">
        <v>0</v>
      </c>
      <c r="GP420">
        <v>1257</v>
      </c>
      <c r="GQ420">
        <v>1</v>
      </c>
      <c r="GR420">
        <v>31</v>
      </c>
      <c r="GS420">
        <v>284.6</v>
      </c>
      <c r="GT420">
        <v>284.6</v>
      </c>
      <c r="GU420">
        <v>1.07788</v>
      </c>
      <c r="GV420">
        <v>2.38159</v>
      </c>
      <c r="GW420">
        <v>1.44775</v>
      </c>
      <c r="GX420">
        <v>2.20215</v>
      </c>
      <c r="GY420">
        <v>1.44653</v>
      </c>
      <c r="GZ420">
        <v>2.39502</v>
      </c>
      <c r="HA420">
        <v>33.1992</v>
      </c>
      <c r="HB420">
        <v>14.6224</v>
      </c>
      <c r="HC420">
        <v>18</v>
      </c>
      <c r="HD420">
        <v>532.1180000000001</v>
      </c>
      <c r="HE420">
        <v>523.0069999999999</v>
      </c>
      <c r="HF420">
        <v>24.9999</v>
      </c>
      <c r="HG420">
        <v>30.7466</v>
      </c>
      <c r="HH420">
        <v>30</v>
      </c>
      <c r="HI420">
        <v>31.1214</v>
      </c>
      <c r="HJ420">
        <v>31.1331</v>
      </c>
      <c r="HK420">
        <v>21.5555</v>
      </c>
      <c r="HL420">
        <v>20.3331</v>
      </c>
      <c r="HM420">
        <v>100</v>
      </c>
      <c r="HN420">
        <v>25</v>
      </c>
      <c r="HO420">
        <v>420</v>
      </c>
      <c r="HP420">
        <v>21.5</v>
      </c>
      <c r="HQ420">
        <v>103.135</v>
      </c>
      <c r="HR420">
        <v>102.019</v>
      </c>
    </row>
    <row r="421" spans="1:226">
      <c r="A421">
        <v>403</v>
      </c>
      <c r="B421">
        <v>1774683404.6</v>
      </c>
      <c r="C421">
        <v>1658.599999904633</v>
      </c>
      <c r="D421" t="s">
        <v>1168</v>
      </c>
      <c r="E421" t="s">
        <v>1169</v>
      </c>
      <c r="F421">
        <v>5</v>
      </c>
      <c r="I421">
        <v>1774683401.7</v>
      </c>
      <c r="J421">
        <f>(K421)/1000</f>
        <v>0</v>
      </c>
      <c r="K421">
        <f>IF(BF421, AN421, AH421)</f>
        <v>0</v>
      </c>
      <c r="L421">
        <f>IF(BF421, AI421, AG421)</f>
        <v>0</v>
      </c>
      <c r="M421">
        <f>BH421 - IF(AU421&gt;1, L421*BB421*100.0/(AW421), 0)</f>
        <v>0</v>
      </c>
      <c r="N421">
        <f>((T421-J421/2)*M421-L421)/(T421+J421/2)</f>
        <v>0</v>
      </c>
      <c r="O421">
        <f>N421*(BO421+BP421)/1000.0</f>
        <v>0</v>
      </c>
      <c r="P421">
        <f>(BH421 - IF(AU421&gt;1, L421*BB421*100.0/(AW421), 0))*(BO421+BP421)/1000.0</f>
        <v>0</v>
      </c>
      <c r="Q421">
        <f>2.0/((1/S421-1/R421)+SIGN(S421)*SQRT((1/S421-1/R421)*(1/S421-1/R421) + 4*BC421/((BC421+1)*(BC421+1))*(2*1/S421*1/R421-1/R421*1/R421)))</f>
        <v>0</v>
      </c>
      <c r="R421">
        <f>IF(LEFT(BD421,1)&lt;&gt;"0",IF(LEFT(BD421,1)="1",3.0,BE421),$D$5+$E$5*(BV421*BO421/($K$5*1000))+$F$5*(BV421*BO421/($K$5*1000))*MAX(MIN(BB421,$J$5),$I$5)*MAX(MIN(BB421,$J$5),$I$5)+$G$5*MAX(MIN(BB421,$J$5),$I$5)*(BV421*BO421/($K$5*1000))+$H$5*(BV421*BO421/($K$5*1000))*(BV421*BO421/($K$5*1000)))</f>
        <v>0</v>
      </c>
      <c r="S421">
        <f>J421*(1000-(1000*0.61365*exp(17.502*W421/(240.97+W421))/(BO421+BP421)+BJ421)/2)/(1000*0.61365*exp(17.502*W421/(240.97+W421))/(BO421+BP421)-BJ421)</f>
        <v>0</v>
      </c>
      <c r="T421">
        <f>1/((BC421+1)/(Q421/1.6)+1/(R421/1.37)) + BC421/((BC421+1)/(Q421/1.6) + BC421/(R421/1.37))</f>
        <v>0</v>
      </c>
      <c r="U421">
        <f>(AX421*BA421)</f>
        <v>0</v>
      </c>
      <c r="V421">
        <f>(BQ421+(U421+2*0.95*5.67E-8*(((BQ421+$B$9)+273)^4-(BQ421+273)^4)-44100*J421)/(1.84*29.3*R421+8*0.95*5.67E-8*(BQ421+273)^3))</f>
        <v>0</v>
      </c>
      <c r="W421">
        <f>($C$9*BR421+$D$9*BS421+$E$9*V421)</f>
        <v>0</v>
      </c>
      <c r="X421">
        <f>0.61365*exp(17.502*W421/(240.97+W421))</f>
        <v>0</v>
      </c>
      <c r="Y421">
        <f>(Z421/AA421*100)</f>
        <v>0</v>
      </c>
      <c r="Z421">
        <f>BJ421*(BO421+BP421)/1000</f>
        <v>0</v>
      </c>
      <c r="AA421">
        <f>0.61365*exp(17.502*BQ421/(240.97+BQ421))</f>
        <v>0</v>
      </c>
      <c r="AB421">
        <f>(X421-BJ421*(BO421+BP421)/1000)</f>
        <v>0</v>
      </c>
      <c r="AC421">
        <f>(-J421*44100)</f>
        <v>0</v>
      </c>
      <c r="AD421">
        <f>2*29.3*R421*0.92*(BQ421-W421)</f>
        <v>0</v>
      </c>
      <c r="AE421">
        <f>2*0.95*5.67E-8*(((BQ421+$B$9)+273)^4-(W421+273)^4)</f>
        <v>0</v>
      </c>
      <c r="AF421">
        <f>U421+AE421+AC421+AD421</f>
        <v>0</v>
      </c>
      <c r="AG421">
        <f>BN421*AU421*(BI421-BH421*(1000-AU421*BK421)/(1000-AU421*BJ421))/(100*BB421)</f>
        <v>0</v>
      </c>
      <c r="AH421">
        <f>1000*BN421*AU421*(BJ421-BK421)/(100*BB421*(1000-AU421*BJ421))</f>
        <v>0</v>
      </c>
      <c r="AI421">
        <f>(AJ421 - AK421 - BO421*1E3/(8.314*(BQ421+273.15)) * AM421/BN421 * AL421) * BN421/(100*BB421) * (1000 - BK421)/1000</f>
        <v>0</v>
      </c>
      <c r="AJ421">
        <v>429.1943650567302</v>
      </c>
      <c r="AK421">
        <v>428.8469757575756</v>
      </c>
      <c r="AL421">
        <v>5.717473644678844E-06</v>
      </c>
      <c r="AM421">
        <v>61.35787655002243</v>
      </c>
      <c r="AN421">
        <f>(AP421 - AO421 + BO421*1E3/(8.314*(BQ421+273.15)) * AR421/BN421 * AQ421) * BN421/(100*BB421) * 1000/(1000 - AP421)</f>
        <v>0</v>
      </c>
      <c r="AO421">
        <v>21.53714386788499</v>
      </c>
      <c r="AP421">
        <v>21.5118181818182</v>
      </c>
      <c r="AQ421">
        <v>2.732717266965578E-07</v>
      </c>
      <c r="AR421">
        <v>91.88205700752289</v>
      </c>
      <c r="AS421">
        <v>0</v>
      </c>
      <c r="AT421">
        <v>0</v>
      </c>
      <c r="AU421">
        <f>IF(AS421*$H$15&gt;=AW421,1.0,(AW421/(AW421-AS421*$H$15)))</f>
        <v>0</v>
      </c>
      <c r="AV421">
        <f>(AU421-1)*100</f>
        <v>0</v>
      </c>
      <c r="AW421">
        <f>MAX(0,($B$15+$C$15*BV421)/(1+$D$15*BV421)*BO421/(BQ421+273)*$E$15)</f>
        <v>0</v>
      </c>
      <c r="AX421">
        <f>$B$13*BW421+$C$13*BX421+$F$13*CI421*(1-CL421)</f>
        <v>0</v>
      </c>
      <c r="AY421">
        <f>AX421*AZ421</f>
        <v>0</v>
      </c>
      <c r="AZ421">
        <f>($B$13*$D$11+$C$13*$D$11+$F$13*((CV421+CN421)/MAX(CV421+CN421+CW421, 0.1)*$I$11+CW421/MAX(CV421+CN421+CW421, 0.1)*$J$11))/($B$13+$C$13+$F$13)</f>
        <v>0</v>
      </c>
      <c r="BA421">
        <f>($B$13*$K$11+$C$13*$K$11+$F$13*((CV421+CN421)/MAX(CV421+CN421+CW421, 0.1)*$P$11+CW421/MAX(CV421+CN421+CW421, 0.1)*$Q$11))/($B$13+$C$13+$F$13)</f>
        <v>0</v>
      </c>
      <c r="BB421">
        <v>6</v>
      </c>
      <c r="BC421">
        <v>0.5</v>
      </c>
      <c r="BD421" t="s">
        <v>358</v>
      </c>
      <c r="BE421">
        <v>2</v>
      </c>
      <c r="BF421" t="b">
        <v>1</v>
      </c>
      <c r="BG421">
        <v>1774683401.7</v>
      </c>
      <c r="BH421">
        <v>419.6091</v>
      </c>
      <c r="BI421">
        <v>419.9662999999999</v>
      </c>
      <c r="BJ421">
        <v>21.51151</v>
      </c>
      <c r="BK421">
        <v>21.53738</v>
      </c>
      <c r="BL421">
        <v>419.9703000000001</v>
      </c>
      <c r="BM421">
        <v>21.21413</v>
      </c>
      <c r="BN421">
        <v>500.029</v>
      </c>
      <c r="BO421">
        <v>101.029</v>
      </c>
      <c r="BP421">
        <v>0.10004574</v>
      </c>
      <c r="BQ421">
        <v>25.93842</v>
      </c>
      <c r="BR421">
        <v>26.03637</v>
      </c>
      <c r="BS421">
        <v>999.9</v>
      </c>
      <c r="BT421">
        <v>0</v>
      </c>
      <c r="BU421">
        <v>0</v>
      </c>
      <c r="BV421">
        <v>9993.307000000001</v>
      </c>
      <c r="BW421">
        <v>0</v>
      </c>
      <c r="BX421">
        <v>0.3833920000000001</v>
      </c>
      <c r="BY421">
        <v>-0.3573853</v>
      </c>
      <c r="BZ421">
        <v>428.8339</v>
      </c>
      <c r="CA421">
        <v>429.2104</v>
      </c>
      <c r="CB421">
        <v>-0.02585449</v>
      </c>
      <c r="CC421">
        <v>419.9662999999999</v>
      </c>
      <c r="CD421">
        <v>21.53738</v>
      </c>
      <c r="CE421">
        <v>2.173289</v>
      </c>
      <c r="CF421">
        <v>2.175901</v>
      </c>
      <c r="CG421">
        <v>18.76677</v>
      </c>
      <c r="CH421">
        <v>18.78598</v>
      </c>
      <c r="CI421">
        <v>199.9957</v>
      </c>
      <c r="CJ421">
        <v>0</v>
      </c>
      <c r="CK421">
        <v>1</v>
      </c>
      <c r="CL421">
        <v>0</v>
      </c>
      <c r="CM421">
        <v>1.99782</v>
      </c>
      <c r="CN421">
        <v>0</v>
      </c>
      <c r="CO421">
        <v>12.51807</v>
      </c>
      <c r="CP421">
        <v>1023.11</v>
      </c>
      <c r="CQ421">
        <v>35.375</v>
      </c>
      <c r="CR421">
        <v>38.531</v>
      </c>
      <c r="CS421">
        <v>37.1436</v>
      </c>
      <c r="CT421">
        <v>37.2185</v>
      </c>
      <c r="CU421">
        <v>36.0558</v>
      </c>
      <c r="CV421">
        <v>0</v>
      </c>
      <c r="CW421">
        <v>199.996</v>
      </c>
      <c r="CX421">
        <v>0</v>
      </c>
      <c r="CY421">
        <v>1774683402.8</v>
      </c>
      <c r="CZ421">
        <v>0</v>
      </c>
      <c r="DA421">
        <v>1774666326.5</v>
      </c>
      <c r="DB421" t="s">
        <v>359</v>
      </c>
      <c r="DC421">
        <v>1774666322</v>
      </c>
      <c r="DD421">
        <v>1774666326.5</v>
      </c>
      <c r="DE421">
        <v>2</v>
      </c>
      <c r="DF421">
        <v>0.343</v>
      </c>
      <c r="DG421">
        <v>-0.026</v>
      </c>
      <c r="DH421">
        <v>-0.36</v>
      </c>
      <c r="DI421">
        <v>0.298</v>
      </c>
      <c r="DJ421">
        <v>420</v>
      </c>
      <c r="DK421">
        <v>22</v>
      </c>
      <c r="DL421">
        <v>0.17</v>
      </c>
      <c r="DM421">
        <v>0.02</v>
      </c>
      <c r="DN421">
        <v>-0.3786338048780488</v>
      </c>
      <c r="DO421">
        <v>0.08796503832752518</v>
      </c>
      <c r="DP421">
        <v>0.02813662405965084</v>
      </c>
      <c r="DQ421">
        <v>1</v>
      </c>
      <c r="DR421">
        <v>-0.02624186097560975</v>
      </c>
      <c r="DS421">
        <v>0.00196899512195118</v>
      </c>
      <c r="DT421">
        <v>0.0009341776701745268</v>
      </c>
      <c r="DU421">
        <v>1</v>
      </c>
      <c r="DV421">
        <v>2</v>
      </c>
      <c r="DW421">
        <v>2</v>
      </c>
      <c r="DX421" t="s">
        <v>360</v>
      </c>
      <c r="DY421">
        <v>3.13047</v>
      </c>
      <c r="DZ421">
        <v>2.80642</v>
      </c>
      <c r="EA421">
        <v>0.0997514</v>
      </c>
      <c r="EB421">
        <v>0.0994607</v>
      </c>
      <c r="EC421">
        <v>0.105884</v>
      </c>
      <c r="ED421">
        <v>0.10566</v>
      </c>
      <c r="EE421">
        <v>21147</v>
      </c>
      <c r="EF421">
        <v>27418.4</v>
      </c>
      <c r="EG421">
        <v>26444.9</v>
      </c>
      <c r="EH421">
        <v>32999.5</v>
      </c>
      <c r="EI421">
        <v>34925.4</v>
      </c>
      <c r="EJ421">
        <v>40307.1</v>
      </c>
      <c r="EK421">
        <v>41092.5</v>
      </c>
      <c r="EL421">
        <v>46059.8</v>
      </c>
      <c r="EM421">
        <v>2.03478</v>
      </c>
      <c r="EN421">
        <v>2.00005</v>
      </c>
      <c r="EO421">
        <v>0.0719428</v>
      </c>
      <c r="EP421">
        <v>0</v>
      </c>
      <c r="EQ421">
        <v>24.852</v>
      </c>
      <c r="ER421">
        <v>999.9</v>
      </c>
      <c r="ES421">
        <v>67.40000000000001</v>
      </c>
      <c r="ET421">
        <v>27.5</v>
      </c>
      <c r="EU421">
        <v>24.5898</v>
      </c>
      <c r="EV421">
        <v>61.3008</v>
      </c>
      <c r="EW421">
        <v>31.7147</v>
      </c>
      <c r="EX421">
        <v>1</v>
      </c>
      <c r="EY421">
        <v>0.293521</v>
      </c>
      <c r="EZ421">
        <v>0.232625</v>
      </c>
      <c r="FA421">
        <v>20.289</v>
      </c>
      <c r="FB421">
        <v>5.19138</v>
      </c>
      <c r="FC421">
        <v>11.9441</v>
      </c>
      <c r="FD421">
        <v>4.95575</v>
      </c>
      <c r="FE421">
        <v>3.285</v>
      </c>
      <c r="FF421">
        <v>9999</v>
      </c>
      <c r="FG421">
        <v>9999</v>
      </c>
      <c r="FH421">
        <v>9999</v>
      </c>
      <c r="FI421">
        <v>999.9</v>
      </c>
      <c r="FJ421">
        <v>1.86127</v>
      </c>
      <c r="FK421">
        <v>1.86264</v>
      </c>
      <c r="FL421">
        <v>1.86005</v>
      </c>
      <c r="FM421">
        <v>1.85837</v>
      </c>
      <c r="FN421">
        <v>1.86218</v>
      </c>
      <c r="FO421">
        <v>1.85893</v>
      </c>
      <c r="FP421">
        <v>1.85791</v>
      </c>
      <c r="FQ421">
        <v>1.86081</v>
      </c>
      <c r="FR421">
        <v>0</v>
      </c>
      <c r="FS421">
        <v>0</v>
      </c>
      <c r="FT421">
        <v>0</v>
      </c>
      <c r="FU421">
        <v>4.5</v>
      </c>
      <c r="FV421" t="s">
        <v>361</v>
      </c>
      <c r="FW421" t="s">
        <v>362</v>
      </c>
      <c r="FX421" t="s">
        <v>363</v>
      </c>
      <c r="FY421" t="s">
        <v>364</v>
      </c>
      <c r="FZ421" t="s">
        <v>364</v>
      </c>
      <c r="GA421" t="s">
        <v>363</v>
      </c>
      <c r="GB421">
        <v>0</v>
      </c>
      <c r="GC421">
        <v>100</v>
      </c>
      <c r="GD421">
        <v>100</v>
      </c>
      <c r="GE421">
        <v>-0.362</v>
      </c>
      <c r="GF421">
        <v>0.2974</v>
      </c>
      <c r="GG421">
        <v>-1.589593225013521</v>
      </c>
      <c r="GH421">
        <v>0.00192992804097616</v>
      </c>
      <c r="GI421">
        <v>3.244687122451424E-06</v>
      </c>
      <c r="GJ421">
        <v>-2.087531120305573E-09</v>
      </c>
      <c r="GK421">
        <v>0.05776174702018427</v>
      </c>
      <c r="GL421">
        <v>0.005089068596103195</v>
      </c>
      <c r="GM421">
        <v>0.0003257216593697226</v>
      </c>
      <c r="GN421">
        <v>-1.562898368296355E-06</v>
      </c>
      <c r="GO421">
        <v>0</v>
      </c>
      <c r="GP421">
        <v>1257</v>
      </c>
      <c r="GQ421">
        <v>1</v>
      </c>
      <c r="GR421">
        <v>31</v>
      </c>
      <c r="GS421">
        <v>284.7</v>
      </c>
      <c r="GT421">
        <v>284.6</v>
      </c>
      <c r="GU421">
        <v>1.07788</v>
      </c>
      <c r="GV421">
        <v>2.38525</v>
      </c>
      <c r="GW421">
        <v>1.44775</v>
      </c>
      <c r="GX421">
        <v>2.20215</v>
      </c>
      <c r="GY421">
        <v>1.44653</v>
      </c>
      <c r="GZ421">
        <v>2.35718</v>
      </c>
      <c r="HA421">
        <v>33.2216</v>
      </c>
      <c r="HB421">
        <v>14.6136</v>
      </c>
      <c r="HC421">
        <v>18</v>
      </c>
      <c r="HD421">
        <v>532.0549999999999</v>
      </c>
      <c r="HE421">
        <v>523.091</v>
      </c>
      <c r="HF421">
        <v>24.9998</v>
      </c>
      <c r="HG421">
        <v>30.7466</v>
      </c>
      <c r="HH421">
        <v>30.0001</v>
      </c>
      <c r="HI421">
        <v>31.1214</v>
      </c>
      <c r="HJ421">
        <v>31.1331</v>
      </c>
      <c r="HK421">
        <v>21.5565</v>
      </c>
      <c r="HL421">
        <v>20.3331</v>
      </c>
      <c r="HM421">
        <v>100</v>
      </c>
      <c r="HN421">
        <v>25</v>
      </c>
      <c r="HO421">
        <v>420</v>
      </c>
      <c r="HP421">
        <v>21.5</v>
      </c>
      <c r="HQ421">
        <v>103.135</v>
      </c>
      <c r="HR421">
        <v>102.02</v>
      </c>
    </row>
    <row r="422" spans="1:226">
      <c r="A422">
        <v>404</v>
      </c>
      <c r="B422">
        <v>1774683408.6</v>
      </c>
      <c r="C422">
        <v>1662.599999904633</v>
      </c>
      <c r="D422" t="s">
        <v>1170</v>
      </c>
      <c r="E422" t="s">
        <v>1171</v>
      </c>
      <c r="F422">
        <v>5</v>
      </c>
      <c r="I422">
        <v>1774683405.7</v>
      </c>
      <c r="J422">
        <f>(K422)/1000</f>
        <v>0</v>
      </c>
      <c r="K422">
        <f>IF(BF422, AN422, AH422)</f>
        <v>0</v>
      </c>
      <c r="L422">
        <f>IF(BF422, AI422, AG422)</f>
        <v>0</v>
      </c>
      <c r="M422">
        <f>BH422 - IF(AU422&gt;1, L422*BB422*100.0/(AW422), 0)</f>
        <v>0</v>
      </c>
      <c r="N422">
        <f>((T422-J422/2)*M422-L422)/(T422+J422/2)</f>
        <v>0</v>
      </c>
      <c r="O422">
        <f>N422*(BO422+BP422)/1000.0</f>
        <v>0</v>
      </c>
      <c r="P422">
        <f>(BH422 - IF(AU422&gt;1, L422*BB422*100.0/(AW422), 0))*(BO422+BP422)/1000.0</f>
        <v>0</v>
      </c>
      <c r="Q422">
        <f>2.0/((1/S422-1/R422)+SIGN(S422)*SQRT((1/S422-1/R422)*(1/S422-1/R422) + 4*BC422/((BC422+1)*(BC422+1))*(2*1/S422*1/R422-1/R422*1/R422)))</f>
        <v>0</v>
      </c>
      <c r="R422">
        <f>IF(LEFT(BD422,1)&lt;&gt;"0",IF(LEFT(BD422,1)="1",3.0,BE422),$D$5+$E$5*(BV422*BO422/($K$5*1000))+$F$5*(BV422*BO422/($K$5*1000))*MAX(MIN(BB422,$J$5),$I$5)*MAX(MIN(BB422,$J$5),$I$5)+$G$5*MAX(MIN(BB422,$J$5),$I$5)*(BV422*BO422/($K$5*1000))+$H$5*(BV422*BO422/($K$5*1000))*(BV422*BO422/($K$5*1000)))</f>
        <v>0</v>
      </c>
      <c r="S422">
        <f>J422*(1000-(1000*0.61365*exp(17.502*W422/(240.97+W422))/(BO422+BP422)+BJ422)/2)/(1000*0.61365*exp(17.502*W422/(240.97+W422))/(BO422+BP422)-BJ422)</f>
        <v>0</v>
      </c>
      <c r="T422">
        <f>1/((BC422+1)/(Q422/1.6)+1/(R422/1.37)) + BC422/((BC422+1)/(Q422/1.6) + BC422/(R422/1.37))</f>
        <v>0</v>
      </c>
      <c r="U422">
        <f>(AX422*BA422)</f>
        <v>0</v>
      </c>
      <c r="V422">
        <f>(BQ422+(U422+2*0.95*5.67E-8*(((BQ422+$B$9)+273)^4-(BQ422+273)^4)-44100*J422)/(1.84*29.3*R422+8*0.95*5.67E-8*(BQ422+273)^3))</f>
        <v>0</v>
      </c>
      <c r="W422">
        <f>($C$9*BR422+$D$9*BS422+$E$9*V422)</f>
        <v>0</v>
      </c>
      <c r="X422">
        <f>0.61365*exp(17.502*W422/(240.97+W422))</f>
        <v>0</v>
      </c>
      <c r="Y422">
        <f>(Z422/AA422*100)</f>
        <v>0</v>
      </c>
      <c r="Z422">
        <f>BJ422*(BO422+BP422)/1000</f>
        <v>0</v>
      </c>
      <c r="AA422">
        <f>0.61365*exp(17.502*BQ422/(240.97+BQ422))</f>
        <v>0</v>
      </c>
      <c r="AB422">
        <f>(X422-BJ422*(BO422+BP422)/1000)</f>
        <v>0</v>
      </c>
      <c r="AC422">
        <f>(-J422*44100)</f>
        <v>0</v>
      </c>
      <c r="AD422">
        <f>2*29.3*R422*0.92*(BQ422-W422)</f>
        <v>0</v>
      </c>
      <c r="AE422">
        <f>2*0.95*5.67E-8*(((BQ422+$B$9)+273)^4-(W422+273)^4)</f>
        <v>0</v>
      </c>
      <c r="AF422">
        <f>U422+AE422+AC422+AD422</f>
        <v>0</v>
      </c>
      <c r="AG422">
        <f>BN422*AU422*(BI422-BH422*(1000-AU422*BK422)/(1000-AU422*BJ422))/(100*BB422)</f>
        <v>0</v>
      </c>
      <c r="AH422">
        <f>1000*BN422*AU422*(BJ422-BK422)/(100*BB422*(1000-AU422*BJ422))</f>
        <v>0</v>
      </c>
      <c r="AI422">
        <f>(AJ422 - AK422 - BO422*1E3/(8.314*(BQ422+273.15)) * AM422/BN422 * AL422) * BN422/(100*BB422) * (1000 - BK422)/1000</f>
        <v>0</v>
      </c>
      <c r="AJ422">
        <v>429.2880982755015</v>
      </c>
      <c r="AK422">
        <v>428.8378909090907</v>
      </c>
      <c r="AL422">
        <v>-1.074333793750543E-06</v>
      </c>
      <c r="AM422">
        <v>61.35787655002243</v>
      </c>
      <c r="AN422">
        <f>(AP422 - AO422 + BO422*1E3/(8.314*(BQ422+273.15)) * AR422/BN422 * AQ422) * BN422/(100*BB422) * 1000/(1000 - AP422)</f>
        <v>0</v>
      </c>
      <c r="AO422">
        <v>21.53748437915505</v>
      </c>
      <c r="AP422">
        <v>21.51160489510491</v>
      </c>
      <c r="AQ422">
        <v>1.87618168224755E-07</v>
      </c>
      <c r="AR422">
        <v>91.88205700752289</v>
      </c>
      <c r="AS422">
        <v>0</v>
      </c>
      <c r="AT422">
        <v>0</v>
      </c>
      <c r="AU422">
        <f>IF(AS422*$H$15&gt;=AW422,1.0,(AW422/(AW422-AS422*$H$15)))</f>
        <v>0</v>
      </c>
      <c r="AV422">
        <f>(AU422-1)*100</f>
        <v>0</v>
      </c>
      <c r="AW422">
        <f>MAX(0,($B$15+$C$15*BV422)/(1+$D$15*BV422)*BO422/(BQ422+273)*$E$15)</f>
        <v>0</v>
      </c>
      <c r="AX422">
        <f>$B$13*BW422+$C$13*BX422+$F$13*CI422*(1-CL422)</f>
        <v>0</v>
      </c>
      <c r="AY422">
        <f>AX422*AZ422</f>
        <v>0</v>
      </c>
      <c r="AZ422">
        <f>($B$13*$D$11+$C$13*$D$11+$F$13*((CV422+CN422)/MAX(CV422+CN422+CW422, 0.1)*$I$11+CW422/MAX(CV422+CN422+CW422, 0.1)*$J$11))/($B$13+$C$13+$F$13)</f>
        <v>0</v>
      </c>
      <c r="BA422">
        <f>($B$13*$K$11+$C$13*$K$11+$F$13*((CV422+CN422)/MAX(CV422+CN422+CW422, 0.1)*$P$11+CW422/MAX(CV422+CN422+CW422, 0.1)*$Q$11))/($B$13+$C$13+$F$13)</f>
        <v>0</v>
      </c>
      <c r="BB422">
        <v>6</v>
      </c>
      <c r="BC422">
        <v>0.5</v>
      </c>
      <c r="BD422" t="s">
        <v>358</v>
      </c>
      <c r="BE422">
        <v>2</v>
      </c>
      <c r="BF422" t="b">
        <v>1</v>
      </c>
      <c r="BG422">
        <v>1774683405.7</v>
      </c>
      <c r="BH422">
        <v>419.6159</v>
      </c>
      <c r="BI422">
        <v>420.0299</v>
      </c>
      <c r="BJ422">
        <v>21.51181</v>
      </c>
      <c r="BK422">
        <v>21.53735</v>
      </c>
      <c r="BL422">
        <v>419.9771</v>
      </c>
      <c r="BM422">
        <v>21.21441</v>
      </c>
      <c r="BN422">
        <v>500.0215999999999</v>
      </c>
      <c r="BO422">
        <v>101.0281</v>
      </c>
      <c r="BP422">
        <v>0.10001686</v>
      </c>
      <c r="BQ422">
        <v>25.9334</v>
      </c>
      <c r="BR422">
        <v>26.03106</v>
      </c>
      <c r="BS422">
        <v>999.9</v>
      </c>
      <c r="BT422">
        <v>0</v>
      </c>
      <c r="BU422">
        <v>0</v>
      </c>
      <c r="BV422">
        <v>9994.055000000002</v>
      </c>
      <c r="BW422">
        <v>0</v>
      </c>
      <c r="BX422">
        <v>0.3833920000000001</v>
      </c>
      <c r="BY422">
        <v>-0.4140961</v>
      </c>
      <c r="BZ422">
        <v>428.8409</v>
      </c>
      <c r="CA422">
        <v>429.2754</v>
      </c>
      <c r="CB422">
        <v>-0.02554685</v>
      </c>
      <c r="CC422">
        <v>420.0299</v>
      </c>
      <c r="CD422">
        <v>21.53735</v>
      </c>
      <c r="CE422">
        <v>2.173298</v>
      </c>
      <c r="CF422">
        <v>2.175877</v>
      </c>
      <c r="CG422">
        <v>18.76682</v>
      </c>
      <c r="CH422">
        <v>18.7858</v>
      </c>
      <c r="CI422">
        <v>199.9938</v>
      </c>
      <c r="CJ422">
        <v>0</v>
      </c>
      <c r="CK422">
        <v>1</v>
      </c>
      <c r="CL422">
        <v>0</v>
      </c>
      <c r="CM422">
        <v>1.84533</v>
      </c>
      <c r="CN422">
        <v>0</v>
      </c>
      <c r="CO422">
        <v>12.3391</v>
      </c>
      <c r="CP422">
        <v>1023.1</v>
      </c>
      <c r="CQ422">
        <v>35.3561</v>
      </c>
      <c r="CR422">
        <v>38.5</v>
      </c>
      <c r="CS422">
        <v>37.0935</v>
      </c>
      <c r="CT422">
        <v>37.187</v>
      </c>
      <c r="CU422">
        <v>36.0124</v>
      </c>
      <c r="CV422">
        <v>0</v>
      </c>
      <c r="CW422">
        <v>199.994</v>
      </c>
      <c r="CX422">
        <v>0</v>
      </c>
      <c r="CY422">
        <v>1774683407</v>
      </c>
      <c r="CZ422">
        <v>0</v>
      </c>
      <c r="DA422">
        <v>1774666326.5</v>
      </c>
      <c r="DB422" t="s">
        <v>359</v>
      </c>
      <c r="DC422">
        <v>1774666322</v>
      </c>
      <c r="DD422">
        <v>1774666326.5</v>
      </c>
      <c r="DE422">
        <v>2</v>
      </c>
      <c r="DF422">
        <v>0.343</v>
      </c>
      <c r="DG422">
        <v>-0.026</v>
      </c>
      <c r="DH422">
        <v>-0.36</v>
      </c>
      <c r="DI422">
        <v>0.298</v>
      </c>
      <c r="DJ422">
        <v>420</v>
      </c>
      <c r="DK422">
        <v>22</v>
      </c>
      <c r="DL422">
        <v>0.17</v>
      </c>
      <c r="DM422">
        <v>0.02</v>
      </c>
      <c r="DN422">
        <v>-0.3883785853658537</v>
      </c>
      <c r="DO422">
        <v>-0.0203085783972134</v>
      </c>
      <c r="DP422">
        <v>0.03869847169351064</v>
      </c>
      <c r="DQ422">
        <v>1</v>
      </c>
      <c r="DR422">
        <v>-0.02609322926829268</v>
      </c>
      <c r="DS422">
        <v>0.003863002787456532</v>
      </c>
      <c r="DT422">
        <v>0.0009195868540111894</v>
      </c>
      <c r="DU422">
        <v>1</v>
      </c>
      <c r="DV422">
        <v>2</v>
      </c>
      <c r="DW422">
        <v>2</v>
      </c>
      <c r="DX422" t="s">
        <v>360</v>
      </c>
      <c r="DY422">
        <v>3.13054</v>
      </c>
      <c r="DZ422">
        <v>2.80639</v>
      </c>
      <c r="EA422">
        <v>0.0997524</v>
      </c>
      <c r="EB422">
        <v>0.09948029999999999</v>
      </c>
      <c r="EC422">
        <v>0.105882</v>
      </c>
      <c r="ED422">
        <v>0.105655</v>
      </c>
      <c r="EE422">
        <v>21146.8</v>
      </c>
      <c r="EF422">
        <v>27418.1</v>
      </c>
      <c r="EG422">
        <v>26444.7</v>
      </c>
      <c r="EH422">
        <v>32999.9</v>
      </c>
      <c r="EI422">
        <v>34925.3</v>
      </c>
      <c r="EJ422">
        <v>40307.2</v>
      </c>
      <c r="EK422">
        <v>41092.4</v>
      </c>
      <c r="EL422">
        <v>46059.7</v>
      </c>
      <c r="EM422">
        <v>2.03485</v>
      </c>
      <c r="EN422">
        <v>2</v>
      </c>
      <c r="EO422">
        <v>0.0718087</v>
      </c>
      <c r="EP422">
        <v>0</v>
      </c>
      <c r="EQ422">
        <v>24.8478</v>
      </c>
      <c r="ER422">
        <v>999.9</v>
      </c>
      <c r="ES422">
        <v>67.40000000000001</v>
      </c>
      <c r="ET422">
        <v>27.4</v>
      </c>
      <c r="EU422">
        <v>24.4452</v>
      </c>
      <c r="EV422">
        <v>61.0508</v>
      </c>
      <c r="EW422">
        <v>31.5946</v>
      </c>
      <c r="EX422">
        <v>1</v>
      </c>
      <c r="EY422">
        <v>0.293483</v>
      </c>
      <c r="EZ422">
        <v>0.231759</v>
      </c>
      <c r="FA422">
        <v>20.2891</v>
      </c>
      <c r="FB422">
        <v>5.19168</v>
      </c>
      <c r="FC422">
        <v>11.9441</v>
      </c>
      <c r="FD422">
        <v>4.95575</v>
      </c>
      <c r="FE422">
        <v>3.285</v>
      </c>
      <c r="FF422">
        <v>9999</v>
      </c>
      <c r="FG422">
        <v>9999</v>
      </c>
      <c r="FH422">
        <v>9999</v>
      </c>
      <c r="FI422">
        <v>999.9</v>
      </c>
      <c r="FJ422">
        <v>1.86127</v>
      </c>
      <c r="FK422">
        <v>1.86264</v>
      </c>
      <c r="FL422">
        <v>1.86005</v>
      </c>
      <c r="FM422">
        <v>1.85837</v>
      </c>
      <c r="FN422">
        <v>1.86217</v>
      </c>
      <c r="FO422">
        <v>1.85887</v>
      </c>
      <c r="FP422">
        <v>1.85791</v>
      </c>
      <c r="FQ422">
        <v>1.8608</v>
      </c>
      <c r="FR422">
        <v>0</v>
      </c>
      <c r="FS422">
        <v>0</v>
      </c>
      <c r="FT422">
        <v>0</v>
      </c>
      <c r="FU422">
        <v>4.5</v>
      </c>
      <c r="FV422" t="s">
        <v>361</v>
      </c>
      <c r="FW422" t="s">
        <v>362</v>
      </c>
      <c r="FX422" t="s">
        <v>363</v>
      </c>
      <c r="FY422" t="s">
        <v>364</v>
      </c>
      <c r="FZ422" t="s">
        <v>364</v>
      </c>
      <c r="GA422" t="s">
        <v>363</v>
      </c>
      <c r="GB422">
        <v>0</v>
      </c>
      <c r="GC422">
        <v>100</v>
      </c>
      <c r="GD422">
        <v>100</v>
      </c>
      <c r="GE422">
        <v>-0.361</v>
      </c>
      <c r="GF422">
        <v>0.2974</v>
      </c>
      <c r="GG422">
        <v>-1.589593225013521</v>
      </c>
      <c r="GH422">
        <v>0.00192992804097616</v>
      </c>
      <c r="GI422">
        <v>3.244687122451424E-06</v>
      </c>
      <c r="GJ422">
        <v>-2.087531120305573E-09</v>
      </c>
      <c r="GK422">
        <v>0.05776174702018427</v>
      </c>
      <c r="GL422">
        <v>0.005089068596103195</v>
      </c>
      <c r="GM422">
        <v>0.0003257216593697226</v>
      </c>
      <c r="GN422">
        <v>-1.562898368296355E-06</v>
      </c>
      <c r="GO422">
        <v>0</v>
      </c>
      <c r="GP422">
        <v>1257</v>
      </c>
      <c r="GQ422">
        <v>1</v>
      </c>
      <c r="GR422">
        <v>31</v>
      </c>
      <c r="GS422">
        <v>284.8</v>
      </c>
      <c r="GT422">
        <v>284.7</v>
      </c>
      <c r="GU422">
        <v>1.07666</v>
      </c>
      <c r="GV422">
        <v>2.3938</v>
      </c>
      <c r="GW422">
        <v>1.44775</v>
      </c>
      <c r="GX422">
        <v>2.20337</v>
      </c>
      <c r="GY422">
        <v>1.44653</v>
      </c>
      <c r="GZ422">
        <v>2.33765</v>
      </c>
      <c r="HA422">
        <v>33.2216</v>
      </c>
      <c r="HB422">
        <v>14.6136</v>
      </c>
      <c r="HC422">
        <v>18</v>
      </c>
      <c r="HD422">
        <v>532.102</v>
      </c>
      <c r="HE422">
        <v>523.057</v>
      </c>
      <c r="HF422">
        <v>24.9997</v>
      </c>
      <c r="HG422">
        <v>30.7466</v>
      </c>
      <c r="HH422">
        <v>30.0001</v>
      </c>
      <c r="HI422">
        <v>31.1214</v>
      </c>
      <c r="HJ422">
        <v>31.1331</v>
      </c>
      <c r="HK422">
        <v>21.5535</v>
      </c>
      <c r="HL422">
        <v>20.3331</v>
      </c>
      <c r="HM422">
        <v>100</v>
      </c>
      <c r="HN422">
        <v>25</v>
      </c>
      <c r="HO422">
        <v>420</v>
      </c>
      <c r="HP422">
        <v>21.5</v>
      </c>
      <c r="HQ422">
        <v>103.134</v>
      </c>
      <c r="HR422">
        <v>102.02</v>
      </c>
    </row>
    <row r="423" spans="1:226">
      <c r="A423">
        <v>405</v>
      </c>
      <c r="B423">
        <v>1774683412.6</v>
      </c>
      <c r="C423">
        <v>1666.599999904633</v>
      </c>
      <c r="D423" t="s">
        <v>1172</v>
      </c>
      <c r="E423" t="s">
        <v>1173</v>
      </c>
      <c r="F423">
        <v>5</v>
      </c>
      <c r="I423">
        <v>1774683409.7</v>
      </c>
      <c r="J423">
        <f>(K423)/1000</f>
        <v>0</v>
      </c>
      <c r="K423">
        <f>IF(BF423, AN423, AH423)</f>
        <v>0</v>
      </c>
      <c r="L423">
        <f>IF(BF423, AI423, AG423)</f>
        <v>0</v>
      </c>
      <c r="M423">
        <f>BH423 - IF(AU423&gt;1, L423*BB423*100.0/(AW423), 0)</f>
        <v>0</v>
      </c>
      <c r="N423">
        <f>((T423-J423/2)*M423-L423)/(T423+J423/2)</f>
        <v>0</v>
      </c>
      <c r="O423">
        <f>N423*(BO423+BP423)/1000.0</f>
        <v>0</v>
      </c>
      <c r="P423">
        <f>(BH423 - IF(AU423&gt;1, L423*BB423*100.0/(AW423), 0))*(BO423+BP423)/1000.0</f>
        <v>0</v>
      </c>
      <c r="Q423">
        <f>2.0/((1/S423-1/R423)+SIGN(S423)*SQRT((1/S423-1/R423)*(1/S423-1/R423) + 4*BC423/((BC423+1)*(BC423+1))*(2*1/S423*1/R423-1/R423*1/R423)))</f>
        <v>0</v>
      </c>
      <c r="R423">
        <f>IF(LEFT(BD423,1)&lt;&gt;"0",IF(LEFT(BD423,1)="1",3.0,BE423),$D$5+$E$5*(BV423*BO423/($K$5*1000))+$F$5*(BV423*BO423/($K$5*1000))*MAX(MIN(BB423,$J$5),$I$5)*MAX(MIN(BB423,$J$5),$I$5)+$G$5*MAX(MIN(BB423,$J$5),$I$5)*(BV423*BO423/($K$5*1000))+$H$5*(BV423*BO423/($K$5*1000))*(BV423*BO423/($K$5*1000)))</f>
        <v>0</v>
      </c>
      <c r="S423">
        <f>J423*(1000-(1000*0.61365*exp(17.502*W423/(240.97+W423))/(BO423+BP423)+BJ423)/2)/(1000*0.61365*exp(17.502*W423/(240.97+W423))/(BO423+BP423)-BJ423)</f>
        <v>0</v>
      </c>
      <c r="T423">
        <f>1/((BC423+1)/(Q423/1.6)+1/(R423/1.37)) + BC423/((BC423+1)/(Q423/1.6) + BC423/(R423/1.37))</f>
        <v>0</v>
      </c>
      <c r="U423">
        <f>(AX423*BA423)</f>
        <v>0</v>
      </c>
      <c r="V423">
        <f>(BQ423+(U423+2*0.95*5.67E-8*(((BQ423+$B$9)+273)^4-(BQ423+273)^4)-44100*J423)/(1.84*29.3*R423+8*0.95*5.67E-8*(BQ423+273)^3))</f>
        <v>0</v>
      </c>
      <c r="W423">
        <f>($C$9*BR423+$D$9*BS423+$E$9*V423)</f>
        <v>0</v>
      </c>
      <c r="X423">
        <f>0.61365*exp(17.502*W423/(240.97+W423))</f>
        <v>0</v>
      </c>
      <c r="Y423">
        <f>(Z423/AA423*100)</f>
        <v>0</v>
      </c>
      <c r="Z423">
        <f>BJ423*(BO423+BP423)/1000</f>
        <v>0</v>
      </c>
      <c r="AA423">
        <f>0.61365*exp(17.502*BQ423/(240.97+BQ423))</f>
        <v>0</v>
      </c>
      <c r="AB423">
        <f>(X423-BJ423*(BO423+BP423)/1000)</f>
        <v>0</v>
      </c>
      <c r="AC423">
        <f>(-J423*44100)</f>
        <v>0</v>
      </c>
      <c r="AD423">
        <f>2*29.3*R423*0.92*(BQ423-W423)</f>
        <v>0</v>
      </c>
      <c r="AE423">
        <f>2*0.95*5.67E-8*(((BQ423+$B$9)+273)^4-(W423+273)^4)</f>
        <v>0</v>
      </c>
      <c r="AF423">
        <f>U423+AE423+AC423+AD423</f>
        <v>0</v>
      </c>
      <c r="AG423">
        <f>BN423*AU423*(BI423-BH423*(1000-AU423*BK423)/(1000-AU423*BJ423))/(100*BB423)</f>
        <v>0</v>
      </c>
      <c r="AH423">
        <f>1000*BN423*AU423*(BJ423-BK423)/(100*BB423*(1000-AU423*BJ423))</f>
        <v>0</v>
      </c>
      <c r="AI423">
        <f>(AJ423 - AK423 - BO423*1E3/(8.314*(BQ423+273.15)) * AM423/BN423 * AL423) * BN423/(100*BB423) * (1000 - BK423)/1000</f>
        <v>0</v>
      </c>
      <c r="AJ423">
        <v>429.2609715443765</v>
      </c>
      <c r="AK423">
        <v>428.8231939393936</v>
      </c>
      <c r="AL423">
        <v>-6.924203958640611E-06</v>
      </c>
      <c r="AM423">
        <v>61.35787655002243</v>
      </c>
      <c r="AN423">
        <f>(AP423 - AO423 + BO423*1E3/(8.314*(BQ423+273.15)) * AR423/BN423 * AQ423) * BN423/(100*BB423) * 1000/(1000 - AP423)</f>
        <v>0</v>
      </c>
      <c r="AO423">
        <v>21.53650984942785</v>
      </c>
      <c r="AP423">
        <v>21.5114048951049</v>
      </c>
      <c r="AQ423">
        <v>-5.147479978005954E-07</v>
      </c>
      <c r="AR423">
        <v>91.88205700752289</v>
      </c>
      <c r="AS423">
        <v>0</v>
      </c>
      <c r="AT423">
        <v>0</v>
      </c>
      <c r="AU423">
        <f>IF(AS423*$H$15&gt;=AW423,1.0,(AW423/(AW423-AS423*$H$15)))</f>
        <v>0</v>
      </c>
      <c r="AV423">
        <f>(AU423-1)*100</f>
        <v>0</v>
      </c>
      <c r="AW423">
        <f>MAX(0,($B$15+$C$15*BV423)/(1+$D$15*BV423)*BO423/(BQ423+273)*$E$15)</f>
        <v>0</v>
      </c>
      <c r="AX423">
        <f>$B$13*BW423+$C$13*BX423+$F$13*CI423*(1-CL423)</f>
        <v>0</v>
      </c>
      <c r="AY423">
        <f>AX423*AZ423</f>
        <v>0</v>
      </c>
      <c r="AZ423">
        <f>($B$13*$D$11+$C$13*$D$11+$F$13*((CV423+CN423)/MAX(CV423+CN423+CW423, 0.1)*$I$11+CW423/MAX(CV423+CN423+CW423, 0.1)*$J$11))/($B$13+$C$13+$F$13)</f>
        <v>0</v>
      </c>
      <c r="BA423">
        <f>($B$13*$K$11+$C$13*$K$11+$F$13*((CV423+CN423)/MAX(CV423+CN423+CW423, 0.1)*$P$11+CW423/MAX(CV423+CN423+CW423, 0.1)*$Q$11))/($B$13+$C$13+$F$13)</f>
        <v>0</v>
      </c>
      <c r="BB423">
        <v>6</v>
      </c>
      <c r="BC423">
        <v>0.5</v>
      </c>
      <c r="BD423" t="s">
        <v>358</v>
      </c>
      <c r="BE423">
        <v>2</v>
      </c>
      <c r="BF423" t="b">
        <v>1</v>
      </c>
      <c r="BG423">
        <v>1774683409.7</v>
      </c>
      <c r="BH423">
        <v>419.6151</v>
      </c>
      <c r="BI423">
        <v>420.0174999999999</v>
      </c>
      <c r="BJ423">
        <v>21.51136</v>
      </c>
      <c r="BK423">
        <v>21.53694</v>
      </c>
      <c r="BL423">
        <v>419.9763</v>
      </c>
      <c r="BM423">
        <v>21.21396</v>
      </c>
      <c r="BN423">
        <v>500.0098</v>
      </c>
      <c r="BO423">
        <v>101.0276</v>
      </c>
      <c r="BP423">
        <v>0.09997758999999998</v>
      </c>
      <c r="BQ423">
        <v>25.93073</v>
      </c>
      <c r="BR423">
        <v>26.02177</v>
      </c>
      <c r="BS423">
        <v>999.9</v>
      </c>
      <c r="BT423">
        <v>0</v>
      </c>
      <c r="BU423">
        <v>0</v>
      </c>
      <c r="BV423">
        <v>9991.312</v>
      </c>
      <c r="BW423">
        <v>0</v>
      </c>
      <c r="BX423">
        <v>0.3833920000000001</v>
      </c>
      <c r="BY423">
        <v>-0.4025085</v>
      </c>
      <c r="BZ423">
        <v>428.8399000000001</v>
      </c>
      <c r="CA423">
        <v>429.2626</v>
      </c>
      <c r="CB423">
        <v>-0.02560693</v>
      </c>
      <c r="CC423">
        <v>420.0174999999999</v>
      </c>
      <c r="CD423">
        <v>21.53694</v>
      </c>
      <c r="CE423">
        <v>2.173241</v>
      </c>
      <c r="CF423">
        <v>2.175827</v>
      </c>
      <c r="CG423">
        <v>18.76639</v>
      </c>
      <c r="CH423">
        <v>18.78544</v>
      </c>
      <c r="CI423">
        <v>200.0036</v>
      </c>
      <c r="CJ423">
        <v>0</v>
      </c>
      <c r="CK423">
        <v>1</v>
      </c>
      <c r="CL423">
        <v>0</v>
      </c>
      <c r="CM423">
        <v>1.86219</v>
      </c>
      <c r="CN423">
        <v>0</v>
      </c>
      <c r="CO423">
        <v>12.09872</v>
      </c>
      <c r="CP423">
        <v>1023.149</v>
      </c>
      <c r="CQ423">
        <v>35.312</v>
      </c>
      <c r="CR423">
        <v>38.46850000000001</v>
      </c>
      <c r="CS423">
        <v>37.062</v>
      </c>
      <c r="CT423">
        <v>37.1436</v>
      </c>
      <c r="CU423">
        <v>36</v>
      </c>
      <c r="CV423">
        <v>0</v>
      </c>
      <c r="CW423">
        <v>200.005</v>
      </c>
      <c r="CX423">
        <v>0</v>
      </c>
      <c r="CY423">
        <v>1774683411.2</v>
      </c>
      <c r="CZ423">
        <v>0</v>
      </c>
      <c r="DA423">
        <v>1774666326.5</v>
      </c>
      <c r="DB423" t="s">
        <v>359</v>
      </c>
      <c r="DC423">
        <v>1774666322</v>
      </c>
      <c r="DD423">
        <v>1774666326.5</v>
      </c>
      <c r="DE423">
        <v>2</v>
      </c>
      <c r="DF423">
        <v>0.343</v>
      </c>
      <c r="DG423">
        <v>-0.026</v>
      </c>
      <c r="DH423">
        <v>-0.36</v>
      </c>
      <c r="DI423">
        <v>0.298</v>
      </c>
      <c r="DJ423">
        <v>420</v>
      </c>
      <c r="DK423">
        <v>22</v>
      </c>
      <c r="DL423">
        <v>0.17</v>
      </c>
      <c r="DM423">
        <v>0.02</v>
      </c>
      <c r="DN423">
        <v>-0.3855821463414634</v>
      </c>
      <c r="DO423">
        <v>-0.1148912404181181</v>
      </c>
      <c r="DP423">
        <v>0.04405663185456678</v>
      </c>
      <c r="DQ423">
        <v>0</v>
      </c>
      <c r="DR423">
        <v>-0.02578358536585366</v>
      </c>
      <c r="DS423">
        <v>0.0001382236933798479</v>
      </c>
      <c r="DT423">
        <v>0.0007861898903498321</v>
      </c>
      <c r="DU423">
        <v>1</v>
      </c>
      <c r="DV423">
        <v>1</v>
      </c>
      <c r="DW423">
        <v>2</v>
      </c>
      <c r="DX423" t="s">
        <v>367</v>
      </c>
      <c r="DY423">
        <v>3.13037</v>
      </c>
      <c r="DZ423">
        <v>2.80636</v>
      </c>
      <c r="EA423">
        <v>0.0997465</v>
      </c>
      <c r="EB423">
        <v>0.0994516</v>
      </c>
      <c r="EC423">
        <v>0.105883</v>
      </c>
      <c r="ED423">
        <v>0.10566</v>
      </c>
      <c r="EE423">
        <v>21147.1</v>
      </c>
      <c r="EF423">
        <v>27418.8</v>
      </c>
      <c r="EG423">
        <v>26444.9</v>
      </c>
      <c r="EH423">
        <v>32999.7</v>
      </c>
      <c r="EI423">
        <v>34925.5</v>
      </c>
      <c r="EJ423">
        <v>40306.9</v>
      </c>
      <c r="EK423">
        <v>41092.7</v>
      </c>
      <c r="EL423">
        <v>46059.6</v>
      </c>
      <c r="EM423">
        <v>2.0346</v>
      </c>
      <c r="EN423">
        <v>2.00025</v>
      </c>
      <c r="EO423">
        <v>0.0717938</v>
      </c>
      <c r="EP423">
        <v>0</v>
      </c>
      <c r="EQ423">
        <v>24.8436</v>
      </c>
      <c r="ER423">
        <v>999.9</v>
      </c>
      <c r="ES423">
        <v>67.40000000000001</v>
      </c>
      <c r="ET423">
        <v>27.5</v>
      </c>
      <c r="EU423">
        <v>24.5897</v>
      </c>
      <c r="EV423">
        <v>61.1908</v>
      </c>
      <c r="EW423">
        <v>31.5585</v>
      </c>
      <c r="EX423">
        <v>1</v>
      </c>
      <c r="EY423">
        <v>0.293486</v>
      </c>
      <c r="EZ423">
        <v>0.231005</v>
      </c>
      <c r="FA423">
        <v>20.289</v>
      </c>
      <c r="FB423">
        <v>5.19138</v>
      </c>
      <c r="FC423">
        <v>11.9441</v>
      </c>
      <c r="FD423">
        <v>4.95575</v>
      </c>
      <c r="FE423">
        <v>3.285</v>
      </c>
      <c r="FF423">
        <v>9999</v>
      </c>
      <c r="FG423">
        <v>9999</v>
      </c>
      <c r="FH423">
        <v>9999</v>
      </c>
      <c r="FI423">
        <v>999.9</v>
      </c>
      <c r="FJ423">
        <v>1.86127</v>
      </c>
      <c r="FK423">
        <v>1.86264</v>
      </c>
      <c r="FL423">
        <v>1.86005</v>
      </c>
      <c r="FM423">
        <v>1.85837</v>
      </c>
      <c r="FN423">
        <v>1.86218</v>
      </c>
      <c r="FO423">
        <v>1.85889</v>
      </c>
      <c r="FP423">
        <v>1.85791</v>
      </c>
      <c r="FQ423">
        <v>1.8608</v>
      </c>
      <c r="FR423">
        <v>0</v>
      </c>
      <c r="FS423">
        <v>0</v>
      </c>
      <c r="FT423">
        <v>0</v>
      </c>
      <c r="FU423">
        <v>4.5</v>
      </c>
      <c r="FV423" t="s">
        <v>361</v>
      </c>
      <c r="FW423" t="s">
        <v>362</v>
      </c>
      <c r="FX423" t="s">
        <v>363</v>
      </c>
      <c r="FY423" t="s">
        <v>364</v>
      </c>
      <c r="FZ423" t="s">
        <v>364</v>
      </c>
      <c r="GA423" t="s">
        <v>363</v>
      </c>
      <c r="GB423">
        <v>0</v>
      </c>
      <c r="GC423">
        <v>100</v>
      </c>
      <c r="GD423">
        <v>100</v>
      </c>
      <c r="GE423">
        <v>-0.361</v>
      </c>
      <c r="GF423">
        <v>0.2973</v>
      </c>
      <c r="GG423">
        <v>-1.589593225013521</v>
      </c>
      <c r="GH423">
        <v>0.00192992804097616</v>
      </c>
      <c r="GI423">
        <v>3.244687122451424E-06</v>
      </c>
      <c r="GJ423">
        <v>-2.087531120305573E-09</v>
      </c>
      <c r="GK423">
        <v>0.05776174702018427</v>
      </c>
      <c r="GL423">
        <v>0.005089068596103195</v>
      </c>
      <c r="GM423">
        <v>0.0003257216593697226</v>
      </c>
      <c r="GN423">
        <v>-1.562898368296355E-06</v>
      </c>
      <c r="GO423">
        <v>0</v>
      </c>
      <c r="GP423">
        <v>1257</v>
      </c>
      <c r="GQ423">
        <v>1</v>
      </c>
      <c r="GR423">
        <v>31</v>
      </c>
      <c r="GS423">
        <v>284.8</v>
      </c>
      <c r="GT423">
        <v>284.8</v>
      </c>
      <c r="GU423">
        <v>1.07788</v>
      </c>
      <c r="GV423">
        <v>2.40234</v>
      </c>
      <c r="GW423">
        <v>1.44775</v>
      </c>
      <c r="GX423">
        <v>2.20215</v>
      </c>
      <c r="GY423">
        <v>1.44653</v>
      </c>
      <c r="GZ423">
        <v>2.25464</v>
      </c>
      <c r="HA423">
        <v>33.2216</v>
      </c>
      <c r="HB423">
        <v>14.6136</v>
      </c>
      <c r="HC423">
        <v>18</v>
      </c>
      <c r="HD423">
        <v>531.944</v>
      </c>
      <c r="HE423">
        <v>523.222</v>
      </c>
      <c r="HF423">
        <v>24.9997</v>
      </c>
      <c r="HG423">
        <v>30.7459</v>
      </c>
      <c r="HH423">
        <v>30.0001</v>
      </c>
      <c r="HI423">
        <v>31.1214</v>
      </c>
      <c r="HJ423">
        <v>31.1325</v>
      </c>
      <c r="HK423">
        <v>21.5561</v>
      </c>
      <c r="HL423">
        <v>20.3331</v>
      </c>
      <c r="HM423">
        <v>100</v>
      </c>
      <c r="HN423">
        <v>25</v>
      </c>
      <c r="HO423">
        <v>420</v>
      </c>
      <c r="HP423">
        <v>21.5</v>
      </c>
      <c r="HQ423">
        <v>103.135</v>
      </c>
      <c r="HR423">
        <v>102.02</v>
      </c>
    </row>
    <row r="424" spans="1:226">
      <c r="A424">
        <v>406</v>
      </c>
      <c r="B424">
        <v>1774683416.6</v>
      </c>
      <c r="C424">
        <v>1670.599999904633</v>
      </c>
      <c r="D424" t="s">
        <v>1174</v>
      </c>
      <c r="E424" t="s">
        <v>1175</v>
      </c>
      <c r="F424">
        <v>5</v>
      </c>
      <c r="I424">
        <v>1774683413.7</v>
      </c>
      <c r="J424">
        <f>(K424)/1000</f>
        <v>0</v>
      </c>
      <c r="K424">
        <f>IF(BF424, AN424, AH424)</f>
        <v>0</v>
      </c>
      <c r="L424">
        <f>IF(BF424, AI424, AG424)</f>
        <v>0</v>
      </c>
      <c r="M424">
        <f>BH424 - IF(AU424&gt;1, L424*BB424*100.0/(AW424), 0)</f>
        <v>0</v>
      </c>
      <c r="N424">
        <f>((T424-J424/2)*M424-L424)/(T424+J424/2)</f>
        <v>0</v>
      </c>
      <c r="O424">
        <f>N424*(BO424+BP424)/1000.0</f>
        <v>0</v>
      </c>
      <c r="P424">
        <f>(BH424 - IF(AU424&gt;1, L424*BB424*100.0/(AW424), 0))*(BO424+BP424)/1000.0</f>
        <v>0</v>
      </c>
      <c r="Q424">
        <f>2.0/((1/S424-1/R424)+SIGN(S424)*SQRT((1/S424-1/R424)*(1/S424-1/R424) + 4*BC424/((BC424+1)*(BC424+1))*(2*1/S424*1/R424-1/R424*1/R424)))</f>
        <v>0</v>
      </c>
      <c r="R424">
        <f>IF(LEFT(BD424,1)&lt;&gt;"0",IF(LEFT(BD424,1)="1",3.0,BE424),$D$5+$E$5*(BV424*BO424/($K$5*1000))+$F$5*(BV424*BO424/($K$5*1000))*MAX(MIN(BB424,$J$5),$I$5)*MAX(MIN(BB424,$J$5),$I$5)+$G$5*MAX(MIN(BB424,$J$5),$I$5)*(BV424*BO424/($K$5*1000))+$H$5*(BV424*BO424/($K$5*1000))*(BV424*BO424/($K$5*1000)))</f>
        <v>0</v>
      </c>
      <c r="S424">
        <f>J424*(1000-(1000*0.61365*exp(17.502*W424/(240.97+W424))/(BO424+BP424)+BJ424)/2)/(1000*0.61365*exp(17.502*W424/(240.97+W424))/(BO424+BP424)-BJ424)</f>
        <v>0</v>
      </c>
      <c r="T424">
        <f>1/((BC424+1)/(Q424/1.6)+1/(R424/1.37)) + BC424/((BC424+1)/(Q424/1.6) + BC424/(R424/1.37))</f>
        <v>0</v>
      </c>
      <c r="U424">
        <f>(AX424*BA424)</f>
        <v>0</v>
      </c>
      <c r="V424">
        <f>(BQ424+(U424+2*0.95*5.67E-8*(((BQ424+$B$9)+273)^4-(BQ424+273)^4)-44100*J424)/(1.84*29.3*R424+8*0.95*5.67E-8*(BQ424+273)^3))</f>
        <v>0</v>
      </c>
      <c r="W424">
        <f>($C$9*BR424+$D$9*BS424+$E$9*V424)</f>
        <v>0</v>
      </c>
      <c r="X424">
        <f>0.61365*exp(17.502*W424/(240.97+W424))</f>
        <v>0</v>
      </c>
      <c r="Y424">
        <f>(Z424/AA424*100)</f>
        <v>0</v>
      </c>
      <c r="Z424">
        <f>BJ424*(BO424+BP424)/1000</f>
        <v>0</v>
      </c>
      <c r="AA424">
        <f>0.61365*exp(17.502*BQ424/(240.97+BQ424))</f>
        <v>0</v>
      </c>
      <c r="AB424">
        <f>(X424-BJ424*(BO424+BP424)/1000)</f>
        <v>0</v>
      </c>
      <c r="AC424">
        <f>(-J424*44100)</f>
        <v>0</v>
      </c>
      <c r="AD424">
        <f>2*29.3*R424*0.92*(BQ424-W424)</f>
        <v>0</v>
      </c>
      <c r="AE424">
        <f>2*0.95*5.67E-8*(((BQ424+$B$9)+273)^4-(W424+273)^4)</f>
        <v>0</v>
      </c>
      <c r="AF424">
        <f>U424+AE424+AC424+AD424</f>
        <v>0</v>
      </c>
      <c r="AG424">
        <f>BN424*AU424*(BI424-BH424*(1000-AU424*BK424)/(1000-AU424*BJ424))/(100*BB424)</f>
        <v>0</v>
      </c>
      <c r="AH424">
        <f>1000*BN424*AU424*(BJ424-BK424)/(100*BB424*(1000-AU424*BJ424))</f>
        <v>0</v>
      </c>
      <c r="AI424">
        <f>(AJ424 - AK424 - BO424*1E3/(8.314*(BQ424+273.15)) * AM424/BN424 * AL424) * BN424/(100*BB424) * (1000 - BK424)/1000</f>
        <v>0</v>
      </c>
      <c r="AJ424">
        <v>429.2243290653813</v>
      </c>
      <c r="AK424">
        <v>428.8245212121212</v>
      </c>
      <c r="AL424">
        <v>2.233349322869742E-06</v>
      </c>
      <c r="AM424">
        <v>61.35787655002243</v>
      </c>
      <c r="AN424">
        <f>(AP424 - AO424 + BO424*1E3/(8.314*(BQ424+273.15)) * AR424/BN424 * AQ424) * BN424/(100*BB424) * 1000/(1000 - AP424)</f>
        <v>0</v>
      </c>
      <c r="AO424">
        <v>21.53730954129295</v>
      </c>
      <c r="AP424">
        <v>21.51097552447554</v>
      </c>
      <c r="AQ424">
        <v>4.336647829470811E-07</v>
      </c>
      <c r="AR424">
        <v>91.88205700752289</v>
      </c>
      <c r="AS424">
        <v>0</v>
      </c>
      <c r="AT424">
        <v>0</v>
      </c>
      <c r="AU424">
        <f>IF(AS424*$H$15&gt;=AW424,1.0,(AW424/(AW424-AS424*$H$15)))</f>
        <v>0</v>
      </c>
      <c r="AV424">
        <f>(AU424-1)*100</f>
        <v>0</v>
      </c>
      <c r="AW424">
        <f>MAX(0,($B$15+$C$15*BV424)/(1+$D$15*BV424)*BO424/(BQ424+273)*$E$15)</f>
        <v>0</v>
      </c>
      <c r="AX424">
        <f>$B$13*BW424+$C$13*BX424+$F$13*CI424*(1-CL424)</f>
        <v>0</v>
      </c>
      <c r="AY424">
        <f>AX424*AZ424</f>
        <v>0</v>
      </c>
      <c r="AZ424">
        <f>($B$13*$D$11+$C$13*$D$11+$F$13*((CV424+CN424)/MAX(CV424+CN424+CW424, 0.1)*$I$11+CW424/MAX(CV424+CN424+CW424, 0.1)*$J$11))/($B$13+$C$13+$F$13)</f>
        <v>0</v>
      </c>
      <c r="BA424">
        <f>($B$13*$K$11+$C$13*$K$11+$F$13*((CV424+CN424)/MAX(CV424+CN424+CW424, 0.1)*$P$11+CW424/MAX(CV424+CN424+CW424, 0.1)*$Q$11))/($B$13+$C$13+$F$13)</f>
        <v>0</v>
      </c>
      <c r="BB424">
        <v>6</v>
      </c>
      <c r="BC424">
        <v>0.5</v>
      </c>
      <c r="BD424" t="s">
        <v>358</v>
      </c>
      <c r="BE424">
        <v>2</v>
      </c>
      <c r="BF424" t="b">
        <v>1</v>
      </c>
      <c r="BG424">
        <v>1774683413.7</v>
      </c>
      <c r="BH424">
        <v>419.5944000000001</v>
      </c>
      <c r="BI424">
        <v>419.9793</v>
      </c>
      <c r="BJ424">
        <v>21.51131</v>
      </c>
      <c r="BK424">
        <v>21.53663</v>
      </c>
      <c r="BL424">
        <v>419.956</v>
      </c>
      <c r="BM424">
        <v>21.21391</v>
      </c>
      <c r="BN424">
        <v>499.9900000000001</v>
      </c>
      <c r="BO424">
        <v>101.0282</v>
      </c>
      <c r="BP424">
        <v>0.09992573</v>
      </c>
      <c r="BQ424">
        <v>25.92541</v>
      </c>
      <c r="BR424">
        <v>26.02114</v>
      </c>
      <c r="BS424">
        <v>999.9</v>
      </c>
      <c r="BT424">
        <v>0</v>
      </c>
      <c r="BU424">
        <v>0</v>
      </c>
      <c r="BV424">
        <v>10010.445</v>
      </c>
      <c r="BW424">
        <v>0</v>
      </c>
      <c r="BX424">
        <v>0.3833920000000001</v>
      </c>
      <c r="BY424">
        <v>-0.3849671</v>
      </c>
      <c r="BZ424">
        <v>428.8189</v>
      </c>
      <c r="CA424">
        <v>429.2235000000001</v>
      </c>
      <c r="CB424">
        <v>-0.02533320999999999</v>
      </c>
      <c r="CC424">
        <v>419.9793</v>
      </c>
      <c r="CD424">
        <v>21.53663</v>
      </c>
      <c r="CE424">
        <v>2.173247</v>
      </c>
      <c r="CF424">
        <v>2.175805</v>
      </c>
      <c r="CG424">
        <v>18.76644</v>
      </c>
      <c r="CH424">
        <v>18.78527</v>
      </c>
      <c r="CI424">
        <v>200.0043</v>
      </c>
      <c r="CJ424">
        <v>0</v>
      </c>
      <c r="CK424">
        <v>1</v>
      </c>
      <c r="CL424">
        <v>0</v>
      </c>
      <c r="CM424">
        <v>1.84786</v>
      </c>
      <c r="CN424">
        <v>0</v>
      </c>
      <c r="CO424">
        <v>12.24739</v>
      </c>
      <c r="CP424">
        <v>1023.153</v>
      </c>
      <c r="CQ424">
        <v>35.2686</v>
      </c>
      <c r="CR424">
        <v>38.4308</v>
      </c>
      <c r="CS424">
        <v>37.031</v>
      </c>
      <c r="CT424">
        <v>37.125</v>
      </c>
      <c r="CU424">
        <v>35.9559</v>
      </c>
      <c r="CV424">
        <v>0</v>
      </c>
      <c r="CW424">
        <v>200.006</v>
      </c>
      <c r="CX424">
        <v>0</v>
      </c>
      <c r="CY424">
        <v>1774683414.8</v>
      </c>
      <c r="CZ424">
        <v>0</v>
      </c>
      <c r="DA424">
        <v>1774666326.5</v>
      </c>
      <c r="DB424" t="s">
        <v>359</v>
      </c>
      <c r="DC424">
        <v>1774666322</v>
      </c>
      <c r="DD424">
        <v>1774666326.5</v>
      </c>
      <c r="DE424">
        <v>2</v>
      </c>
      <c r="DF424">
        <v>0.343</v>
      </c>
      <c r="DG424">
        <v>-0.026</v>
      </c>
      <c r="DH424">
        <v>-0.36</v>
      </c>
      <c r="DI424">
        <v>0.298</v>
      </c>
      <c r="DJ424">
        <v>420</v>
      </c>
      <c r="DK424">
        <v>22</v>
      </c>
      <c r="DL424">
        <v>0.17</v>
      </c>
      <c r="DM424">
        <v>0.02</v>
      </c>
      <c r="DN424">
        <v>-0.3894742682926829</v>
      </c>
      <c r="DO424">
        <v>-0.07015992334494862</v>
      </c>
      <c r="DP424">
        <v>0.04577756941252192</v>
      </c>
      <c r="DQ424">
        <v>1</v>
      </c>
      <c r="DR424">
        <v>-0.02580861707317073</v>
      </c>
      <c r="DS424">
        <v>0.005076227874564431</v>
      </c>
      <c r="DT424">
        <v>0.0007623514687489156</v>
      </c>
      <c r="DU424">
        <v>1</v>
      </c>
      <c r="DV424">
        <v>2</v>
      </c>
      <c r="DW424">
        <v>2</v>
      </c>
      <c r="DX424" t="s">
        <v>360</v>
      </c>
      <c r="DY424">
        <v>3.13058</v>
      </c>
      <c r="DZ424">
        <v>2.8066</v>
      </c>
      <c r="EA424">
        <v>0.09975000000000001</v>
      </c>
      <c r="EB424">
        <v>0.0994655</v>
      </c>
      <c r="EC424">
        <v>0.105882</v>
      </c>
      <c r="ED424">
        <v>0.105657</v>
      </c>
      <c r="EE424">
        <v>21147</v>
      </c>
      <c r="EF424">
        <v>27418.5</v>
      </c>
      <c r="EG424">
        <v>26444.9</v>
      </c>
      <c r="EH424">
        <v>32999.8</v>
      </c>
      <c r="EI424">
        <v>34925.5</v>
      </c>
      <c r="EJ424">
        <v>40307.3</v>
      </c>
      <c r="EK424">
        <v>41092.6</v>
      </c>
      <c r="EL424">
        <v>46059.9</v>
      </c>
      <c r="EM424">
        <v>2.03495</v>
      </c>
      <c r="EN424">
        <v>1.99975</v>
      </c>
      <c r="EO424">
        <v>0.0716522</v>
      </c>
      <c r="EP424">
        <v>0</v>
      </c>
      <c r="EQ424">
        <v>24.8394</v>
      </c>
      <c r="ER424">
        <v>999.9</v>
      </c>
      <c r="ES424">
        <v>67.40000000000001</v>
      </c>
      <c r="ET424">
        <v>27.5</v>
      </c>
      <c r="EU424">
        <v>24.5886</v>
      </c>
      <c r="EV424">
        <v>61.1208</v>
      </c>
      <c r="EW424">
        <v>31.5024</v>
      </c>
      <c r="EX424">
        <v>1</v>
      </c>
      <c r="EY424">
        <v>0.293506</v>
      </c>
      <c r="EZ424">
        <v>0.230095</v>
      </c>
      <c r="FA424">
        <v>20.289</v>
      </c>
      <c r="FB424">
        <v>5.19198</v>
      </c>
      <c r="FC424">
        <v>11.9441</v>
      </c>
      <c r="FD424">
        <v>4.9558</v>
      </c>
      <c r="FE424">
        <v>3.285</v>
      </c>
      <c r="FF424">
        <v>9999</v>
      </c>
      <c r="FG424">
        <v>9999</v>
      </c>
      <c r="FH424">
        <v>9999</v>
      </c>
      <c r="FI424">
        <v>999.9</v>
      </c>
      <c r="FJ424">
        <v>1.86127</v>
      </c>
      <c r="FK424">
        <v>1.86264</v>
      </c>
      <c r="FL424">
        <v>1.86005</v>
      </c>
      <c r="FM424">
        <v>1.85837</v>
      </c>
      <c r="FN424">
        <v>1.86218</v>
      </c>
      <c r="FO424">
        <v>1.8589</v>
      </c>
      <c r="FP424">
        <v>1.85791</v>
      </c>
      <c r="FQ424">
        <v>1.86081</v>
      </c>
      <c r="FR424">
        <v>0</v>
      </c>
      <c r="FS424">
        <v>0</v>
      </c>
      <c r="FT424">
        <v>0</v>
      </c>
      <c r="FU424">
        <v>4.5</v>
      </c>
      <c r="FV424" t="s">
        <v>361</v>
      </c>
      <c r="FW424" t="s">
        <v>362</v>
      </c>
      <c r="FX424" t="s">
        <v>363</v>
      </c>
      <c r="FY424" t="s">
        <v>364</v>
      </c>
      <c r="FZ424" t="s">
        <v>364</v>
      </c>
      <c r="GA424" t="s">
        <v>363</v>
      </c>
      <c r="GB424">
        <v>0</v>
      </c>
      <c r="GC424">
        <v>100</v>
      </c>
      <c r="GD424">
        <v>100</v>
      </c>
      <c r="GE424">
        <v>-0.362</v>
      </c>
      <c r="GF424">
        <v>0.2974</v>
      </c>
      <c r="GG424">
        <v>-1.589593225013521</v>
      </c>
      <c r="GH424">
        <v>0.00192992804097616</v>
      </c>
      <c r="GI424">
        <v>3.244687122451424E-06</v>
      </c>
      <c r="GJ424">
        <v>-2.087531120305573E-09</v>
      </c>
      <c r="GK424">
        <v>0.05776174702018427</v>
      </c>
      <c r="GL424">
        <v>0.005089068596103195</v>
      </c>
      <c r="GM424">
        <v>0.0003257216593697226</v>
      </c>
      <c r="GN424">
        <v>-1.562898368296355E-06</v>
      </c>
      <c r="GO424">
        <v>0</v>
      </c>
      <c r="GP424">
        <v>1257</v>
      </c>
      <c r="GQ424">
        <v>1</v>
      </c>
      <c r="GR424">
        <v>31</v>
      </c>
      <c r="GS424">
        <v>284.9</v>
      </c>
      <c r="GT424">
        <v>284.8</v>
      </c>
      <c r="GU424">
        <v>1.07788</v>
      </c>
      <c r="GV424">
        <v>2.3999</v>
      </c>
      <c r="GW424">
        <v>1.44775</v>
      </c>
      <c r="GX424">
        <v>2.20337</v>
      </c>
      <c r="GY424">
        <v>1.44653</v>
      </c>
      <c r="GZ424">
        <v>2.24243</v>
      </c>
      <c r="HA424">
        <v>33.1992</v>
      </c>
      <c r="HB424">
        <v>14.6049</v>
      </c>
      <c r="HC424">
        <v>18</v>
      </c>
      <c r="HD424">
        <v>532.1660000000001</v>
      </c>
      <c r="HE424">
        <v>522.869</v>
      </c>
      <c r="HF424">
        <v>24.9997</v>
      </c>
      <c r="HG424">
        <v>30.7449</v>
      </c>
      <c r="HH424">
        <v>30.0001</v>
      </c>
      <c r="HI424">
        <v>31.1214</v>
      </c>
      <c r="HJ424">
        <v>31.1309</v>
      </c>
      <c r="HK424">
        <v>21.5551</v>
      </c>
      <c r="HL424">
        <v>20.3331</v>
      </c>
      <c r="HM424">
        <v>100</v>
      </c>
      <c r="HN424">
        <v>25</v>
      </c>
      <c r="HO424">
        <v>420</v>
      </c>
      <c r="HP424">
        <v>21.5</v>
      </c>
      <c r="HQ424">
        <v>103.135</v>
      </c>
      <c r="HR424">
        <v>102.02</v>
      </c>
    </row>
    <row r="425" spans="1:226">
      <c r="A425">
        <v>407</v>
      </c>
      <c r="B425">
        <v>1774683420.6</v>
      </c>
      <c r="C425">
        <v>1674.599999904633</v>
      </c>
      <c r="D425" t="s">
        <v>1176</v>
      </c>
      <c r="E425" t="s">
        <v>1177</v>
      </c>
      <c r="F425">
        <v>5</v>
      </c>
      <c r="I425">
        <v>1774683417.7</v>
      </c>
      <c r="J425">
        <f>(K425)/1000</f>
        <v>0</v>
      </c>
      <c r="K425">
        <f>IF(BF425, AN425, AH425)</f>
        <v>0</v>
      </c>
      <c r="L425">
        <f>IF(BF425, AI425, AG425)</f>
        <v>0</v>
      </c>
      <c r="M425">
        <f>BH425 - IF(AU425&gt;1, L425*BB425*100.0/(AW425), 0)</f>
        <v>0</v>
      </c>
      <c r="N425">
        <f>((T425-J425/2)*M425-L425)/(T425+J425/2)</f>
        <v>0</v>
      </c>
      <c r="O425">
        <f>N425*(BO425+BP425)/1000.0</f>
        <v>0</v>
      </c>
      <c r="P425">
        <f>(BH425 - IF(AU425&gt;1, L425*BB425*100.0/(AW425), 0))*(BO425+BP425)/1000.0</f>
        <v>0</v>
      </c>
      <c r="Q425">
        <f>2.0/((1/S425-1/R425)+SIGN(S425)*SQRT((1/S425-1/R425)*(1/S425-1/R425) + 4*BC425/((BC425+1)*(BC425+1))*(2*1/S425*1/R425-1/R425*1/R425)))</f>
        <v>0</v>
      </c>
      <c r="R425">
        <f>IF(LEFT(BD425,1)&lt;&gt;"0",IF(LEFT(BD425,1)="1",3.0,BE425),$D$5+$E$5*(BV425*BO425/($K$5*1000))+$F$5*(BV425*BO425/($K$5*1000))*MAX(MIN(BB425,$J$5),$I$5)*MAX(MIN(BB425,$J$5),$I$5)+$G$5*MAX(MIN(BB425,$J$5),$I$5)*(BV425*BO425/($K$5*1000))+$H$5*(BV425*BO425/($K$5*1000))*(BV425*BO425/($K$5*1000)))</f>
        <v>0</v>
      </c>
      <c r="S425">
        <f>J425*(1000-(1000*0.61365*exp(17.502*W425/(240.97+W425))/(BO425+BP425)+BJ425)/2)/(1000*0.61365*exp(17.502*W425/(240.97+W425))/(BO425+BP425)-BJ425)</f>
        <v>0</v>
      </c>
      <c r="T425">
        <f>1/((BC425+1)/(Q425/1.6)+1/(R425/1.37)) + BC425/((BC425+1)/(Q425/1.6) + BC425/(R425/1.37))</f>
        <v>0</v>
      </c>
      <c r="U425">
        <f>(AX425*BA425)</f>
        <v>0</v>
      </c>
      <c r="V425">
        <f>(BQ425+(U425+2*0.95*5.67E-8*(((BQ425+$B$9)+273)^4-(BQ425+273)^4)-44100*J425)/(1.84*29.3*R425+8*0.95*5.67E-8*(BQ425+273)^3))</f>
        <v>0</v>
      </c>
      <c r="W425">
        <f>($C$9*BR425+$D$9*BS425+$E$9*V425)</f>
        <v>0</v>
      </c>
      <c r="X425">
        <f>0.61365*exp(17.502*W425/(240.97+W425))</f>
        <v>0</v>
      </c>
      <c r="Y425">
        <f>(Z425/AA425*100)</f>
        <v>0</v>
      </c>
      <c r="Z425">
        <f>BJ425*(BO425+BP425)/1000</f>
        <v>0</v>
      </c>
      <c r="AA425">
        <f>0.61365*exp(17.502*BQ425/(240.97+BQ425))</f>
        <v>0</v>
      </c>
      <c r="AB425">
        <f>(X425-BJ425*(BO425+BP425)/1000)</f>
        <v>0</v>
      </c>
      <c r="AC425">
        <f>(-J425*44100)</f>
        <v>0</v>
      </c>
      <c r="AD425">
        <f>2*29.3*R425*0.92*(BQ425-W425)</f>
        <v>0</v>
      </c>
      <c r="AE425">
        <f>2*0.95*5.67E-8*(((BQ425+$B$9)+273)^4-(W425+273)^4)</f>
        <v>0</v>
      </c>
      <c r="AF425">
        <f>U425+AE425+AC425+AD425</f>
        <v>0</v>
      </c>
      <c r="AG425">
        <f>BN425*AU425*(BI425-BH425*(1000-AU425*BK425)/(1000-AU425*BJ425))/(100*BB425)</f>
        <v>0</v>
      </c>
      <c r="AH425">
        <f>1000*BN425*AU425*(BJ425-BK425)/(100*BB425*(1000-AU425*BJ425))</f>
        <v>0</v>
      </c>
      <c r="AI425">
        <f>(AJ425 - AK425 - BO425*1E3/(8.314*(BQ425+273.15)) * AM425/BN425 * AL425) * BN425/(100*BB425) * (1000 - BK425)/1000</f>
        <v>0</v>
      </c>
      <c r="AJ425">
        <v>429.2058672058381</v>
      </c>
      <c r="AK425">
        <v>428.8105878787879</v>
      </c>
      <c r="AL425">
        <v>-3.41486876803223E-06</v>
      </c>
      <c r="AM425">
        <v>61.35787655002243</v>
      </c>
      <c r="AN425">
        <f>(AP425 - AO425 + BO425*1E3/(8.314*(BQ425+273.15)) * AR425/BN425 * AQ425) * BN425/(100*BB425) * 1000/(1000 - AP425)</f>
        <v>0</v>
      </c>
      <c r="AO425">
        <v>21.53610995124309</v>
      </c>
      <c r="AP425">
        <v>21.51231258741259</v>
      </c>
      <c r="AQ425">
        <v>3.143893505588665E-07</v>
      </c>
      <c r="AR425">
        <v>91.88205700752289</v>
      </c>
      <c r="AS425">
        <v>0</v>
      </c>
      <c r="AT425">
        <v>0</v>
      </c>
      <c r="AU425">
        <f>IF(AS425*$H$15&gt;=AW425,1.0,(AW425/(AW425-AS425*$H$15)))</f>
        <v>0</v>
      </c>
      <c r="AV425">
        <f>(AU425-1)*100</f>
        <v>0</v>
      </c>
      <c r="AW425">
        <f>MAX(0,($B$15+$C$15*BV425)/(1+$D$15*BV425)*BO425/(BQ425+273)*$E$15)</f>
        <v>0</v>
      </c>
      <c r="AX425">
        <f>$B$13*BW425+$C$13*BX425+$F$13*CI425*(1-CL425)</f>
        <v>0</v>
      </c>
      <c r="AY425">
        <f>AX425*AZ425</f>
        <v>0</v>
      </c>
      <c r="AZ425">
        <f>($B$13*$D$11+$C$13*$D$11+$F$13*((CV425+CN425)/MAX(CV425+CN425+CW425, 0.1)*$I$11+CW425/MAX(CV425+CN425+CW425, 0.1)*$J$11))/($B$13+$C$13+$F$13)</f>
        <v>0</v>
      </c>
      <c r="BA425">
        <f>($B$13*$K$11+$C$13*$K$11+$F$13*((CV425+CN425)/MAX(CV425+CN425+CW425, 0.1)*$P$11+CW425/MAX(CV425+CN425+CW425, 0.1)*$Q$11))/($B$13+$C$13+$F$13)</f>
        <v>0</v>
      </c>
      <c r="BB425">
        <v>6</v>
      </c>
      <c r="BC425">
        <v>0.5</v>
      </c>
      <c r="BD425" t="s">
        <v>358</v>
      </c>
      <c r="BE425">
        <v>2</v>
      </c>
      <c r="BF425" t="b">
        <v>1</v>
      </c>
      <c r="BG425">
        <v>1774683417.7</v>
      </c>
      <c r="BH425">
        <v>419.5894999999999</v>
      </c>
      <c r="BI425">
        <v>419.9801</v>
      </c>
      <c r="BJ425">
        <v>21.51175</v>
      </c>
      <c r="BK425">
        <v>21.53627</v>
      </c>
      <c r="BL425">
        <v>419.9509</v>
      </c>
      <c r="BM425">
        <v>21.21436</v>
      </c>
      <c r="BN425">
        <v>500.0302</v>
      </c>
      <c r="BO425">
        <v>101.0277</v>
      </c>
      <c r="BP425">
        <v>0.10000224</v>
      </c>
      <c r="BQ425">
        <v>25.923</v>
      </c>
      <c r="BR425">
        <v>26.0134</v>
      </c>
      <c r="BS425">
        <v>999.9</v>
      </c>
      <c r="BT425">
        <v>0</v>
      </c>
      <c r="BU425">
        <v>0</v>
      </c>
      <c r="BV425">
        <v>10007.195</v>
      </c>
      <c r="BW425">
        <v>0</v>
      </c>
      <c r="BX425">
        <v>0.3833920000000001</v>
      </c>
      <c r="BY425">
        <v>-0.3907045</v>
      </c>
      <c r="BZ425">
        <v>428.8140999999999</v>
      </c>
      <c r="CA425">
        <v>429.2237999999999</v>
      </c>
      <c r="CB425">
        <v>-0.02451172</v>
      </c>
      <c r="CC425">
        <v>419.9801</v>
      </c>
      <c r="CD425">
        <v>21.53627</v>
      </c>
      <c r="CE425">
        <v>2.173284</v>
      </c>
      <c r="CF425">
        <v>2.175762</v>
      </c>
      <c r="CG425">
        <v>18.76673</v>
      </c>
      <c r="CH425">
        <v>18.78494</v>
      </c>
      <c r="CI425">
        <v>200.0056</v>
      </c>
      <c r="CJ425">
        <v>0</v>
      </c>
      <c r="CK425">
        <v>1</v>
      </c>
      <c r="CL425">
        <v>0</v>
      </c>
      <c r="CM425">
        <v>1.56246</v>
      </c>
      <c r="CN425">
        <v>0</v>
      </c>
      <c r="CO425">
        <v>12.29054</v>
      </c>
      <c r="CP425">
        <v>1023.163</v>
      </c>
      <c r="CQ425">
        <v>35.2437</v>
      </c>
      <c r="CR425">
        <v>38.3998</v>
      </c>
      <c r="CS425">
        <v>36.9937</v>
      </c>
      <c r="CT425">
        <v>37.0809</v>
      </c>
      <c r="CU425">
        <v>35.9308</v>
      </c>
      <c r="CV425">
        <v>0</v>
      </c>
      <c r="CW425">
        <v>200.006</v>
      </c>
      <c r="CX425">
        <v>0</v>
      </c>
      <c r="CY425">
        <v>1774683419</v>
      </c>
      <c r="CZ425">
        <v>0</v>
      </c>
      <c r="DA425">
        <v>1774666326.5</v>
      </c>
      <c r="DB425" t="s">
        <v>359</v>
      </c>
      <c r="DC425">
        <v>1774666322</v>
      </c>
      <c r="DD425">
        <v>1774666326.5</v>
      </c>
      <c r="DE425">
        <v>2</v>
      </c>
      <c r="DF425">
        <v>0.343</v>
      </c>
      <c r="DG425">
        <v>-0.026</v>
      </c>
      <c r="DH425">
        <v>-0.36</v>
      </c>
      <c r="DI425">
        <v>0.298</v>
      </c>
      <c r="DJ425">
        <v>420</v>
      </c>
      <c r="DK425">
        <v>22</v>
      </c>
      <c r="DL425">
        <v>0.17</v>
      </c>
      <c r="DM425">
        <v>0.02</v>
      </c>
      <c r="DN425">
        <v>-0.3890053902439024</v>
      </c>
      <c r="DO425">
        <v>-0.02712892682926888</v>
      </c>
      <c r="DP425">
        <v>0.04600894098042675</v>
      </c>
      <c r="DQ425">
        <v>1</v>
      </c>
      <c r="DR425">
        <v>-0.02536178536585366</v>
      </c>
      <c r="DS425">
        <v>0.00429628850174218</v>
      </c>
      <c r="DT425">
        <v>0.0006771902897755772</v>
      </c>
      <c r="DU425">
        <v>1</v>
      </c>
      <c r="DV425">
        <v>2</v>
      </c>
      <c r="DW425">
        <v>2</v>
      </c>
      <c r="DX425" t="s">
        <v>360</v>
      </c>
      <c r="DY425">
        <v>3.1304</v>
      </c>
      <c r="DZ425">
        <v>2.80651</v>
      </c>
      <c r="EA425">
        <v>0.0997435</v>
      </c>
      <c r="EB425">
        <v>0.099464</v>
      </c>
      <c r="EC425">
        <v>0.105885</v>
      </c>
      <c r="ED425">
        <v>0.105654</v>
      </c>
      <c r="EE425">
        <v>21147</v>
      </c>
      <c r="EF425">
        <v>27418.3</v>
      </c>
      <c r="EG425">
        <v>26444.7</v>
      </c>
      <c r="EH425">
        <v>32999.4</v>
      </c>
      <c r="EI425">
        <v>34925.1</v>
      </c>
      <c r="EJ425">
        <v>40306.8</v>
      </c>
      <c r="EK425">
        <v>41092.3</v>
      </c>
      <c r="EL425">
        <v>46059.2</v>
      </c>
      <c r="EM425">
        <v>2.0346</v>
      </c>
      <c r="EN425">
        <v>2.00025</v>
      </c>
      <c r="EO425">
        <v>0.07169689999999999</v>
      </c>
      <c r="EP425">
        <v>0</v>
      </c>
      <c r="EQ425">
        <v>24.8354</v>
      </c>
      <c r="ER425">
        <v>999.9</v>
      </c>
      <c r="ES425">
        <v>67.40000000000001</v>
      </c>
      <c r="ET425">
        <v>27.5</v>
      </c>
      <c r="EU425">
        <v>24.5892</v>
      </c>
      <c r="EV425">
        <v>61.0808</v>
      </c>
      <c r="EW425">
        <v>31.5905</v>
      </c>
      <c r="EX425">
        <v>1</v>
      </c>
      <c r="EY425">
        <v>0.293483</v>
      </c>
      <c r="EZ425">
        <v>0.22887</v>
      </c>
      <c r="FA425">
        <v>20.2891</v>
      </c>
      <c r="FB425">
        <v>5.19078</v>
      </c>
      <c r="FC425">
        <v>11.9441</v>
      </c>
      <c r="FD425">
        <v>4.95575</v>
      </c>
      <c r="FE425">
        <v>3.285</v>
      </c>
      <c r="FF425">
        <v>9999</v>
      </c>
      <c r="FG425">
        <v>9999</v>
      </c>
      <c r="FH425">
        <v>9999</v>
      </c>
      <c r="FI425">
        <v>999.9</v>
      </c>
      <c r="FJ425">
        <v>1.86127</v>
      </c>
      <c r="FK425">
        <v>1.86264</v>
      </c>
      <c r="FL425">
        <v>1.86005</v>
      </c>
      <c r="FM425">
        <v>1.85837</v>
      </c>
      <c r="FN425">
        <v>1.86215</v>
      </c>
      <c r="FO425">
        <v>1.85888</v>
      </c>
      <c r="FP425">
        <v>1.85791</v>
      </c>
      <c r="FQ425">
        <v>1.86081</v>
      </c>
      <c r="FR425">
        <v>0</v>
      </c>
      <c r="FS425">
        <v>0</v>
      </c>
      <c r="FT425">
        <v>0</v>
      </c>
      <c r="FU425">
        <v>4.5</v>
      </c>
      <c r="FV425" t="s">
        <v>361</v>
      </c>
      <c r="FW425" t="s">
        <v>362</v>
      </c>
      <c r="FX425" t="s">
        <v>363</v>
      </c>
      <c r="FY425" t="s">
        <v>364</v>
      </c>
      <c r="FZ425" t="s">
        <v>364</v>
      </c>
      <c r="GA425" t="s">
        <v>363</v>
      </c>
      <c r="GB425">
        <v>0</v>
      </c>
      <c r="GC425">
        <v>100</v>
      </c>
      <c r="GD425">
        <v>100</v>
      </c>
      <c r="GE425">
        <v>-0.362</v>
      </c>
      <c r="GF425">
        <v>0.2974</v>
      </c>
      <c r="GG425">
        <v>-1.589593225013521</v>
      </c>
      <c r="GH425">
        <v>0.00192992804097616</v>
      </c>
      <c r="GI425">
        <v>3.244687122451424E-06</v>
      </c>
      <c r="GJ425">
        <v>-2.087531120305573E-09</v>
      </c>
      <c r="GK425">
        <v>0.05776174702018427</v>
      </c>
      <c r="GL425">
        <v>0.005089068596103195</v>
      </c>
      <c r="GM425">
        <v>0.0003257216593697226</v>
      </c>
      <c r="GN425">
        <v>-1.562898368296355E-06</v>
      </c>
      <c r="GO425">
        <v>0</v>
      </c>
      <c r="GP425">
        <v>1257</v>
      </c>
      <c r="GQ425">
        <v>1</v>
      </c>
      <c r="GR425">
        <v>31</v>
      </c>
      <c r="GS425">
        <v>285</v>
      </c>
      <c r="GT425">
        <v>284.9</v>
      </c>
      <c r="GU425">
        <v>1.07788</v>
      </c>
      <c r="GV425">
        <v>2.3938</v>
      </c>
      <c r="GW425">
        <v>1.44775</v>
      </c>
      <c r="GX425">
        <v>2.20215</v>
      </c>
      <c r="GY425">
        <v>1.44653</v>
      </c>
      <c r="GZ425">
        <v>2.32788</v>
      </c>
      <c r="HA425">
        <v>33.1992</v>
      </c>
      <c r="HB425">
        <v>14.6136</v>
      </c>
      <c r="HC425">
        <v>18</v>
      </c>
      <c r="HD425">
        <v>531.944</v>
      </c>
      <c r="HE425">
        <v>523.204</v>
      </c>
      <c r="HF425">
        <v>24.9997</v>
      </c>
      <c r="HG425">
        <v>30.7439</v>
      </c>
      <c r="HH425">
        <v>30.0001</v>
      </c>
      <c r="HI425">
        <v>31.1214</v>
      </c>
      <c r="HJ425">
        <v>31.1305</v>
      </c>
      <c r="HK425">
        <v>21.5546</v>
      </c>
      <c r="HL425">
        <v>20.3331</v>
      </c>
      <c r="HM425">
        <v>100</v>
      </c>
      <c r="HN425">
        <v>25</v>
      </c>
      <c r="HO425">
        <v>420</v>
      </c>
      <c r="HP425">
        <v>21.5</v>
      </c>
      <c r="HQ425">
        <v>103.134</v>
      </c>
      <c r="HR425">
        <v>102.019</v>
      </c>
    </row>
    <row r="426" spans="1:226">
      <c r="A426">
        <v>408</v>
      </c>
      <c r="B426">
        <v>1774683424.6</v>
      </c>
      <c r="C426">
        <v>1678.599999904633</v>
      </c>
      <c r="D426" t="s">
        <v>1178</v>
      </c>
      <c r="E426" t="s">
        <v>1179</v>
      </c>
      <c r="F426">
        <v>5</v>
      </c>
      <c r="I426">
        <v>1774683421.7</v>
      </c>
      <c r="J426">
        <f>(K426)/1000</f>
        <v>0</v>
      </c>
      <c r="K426">
        <f>IF(BF426, AN426, AH426)</f>
        <v>0</v>
      </c>
      <c r="L426">
        <f>IF(BF426, AI426, AG426)</f>
        <v>0</v>
      </c>
      <c r="M426">
        <f>BH426 - IF(AU426&gt;1, L426*BB426*100.0/(AW426), 0)</f>
        <v>0</v>
      </c>
      <c r="N426">
        <f>((T426-J426/2)*M426-L426)/(T426+J426/2)</f>
        <v>0</v>
      </c>
      <c r="O426">
        <f>N426*(BO426+BP426)/1000.0</f>
        <v>0</v>
      </c>
      <c r="P426">
        <f>(BH426 - IF(AU426&gt;1, L426*BB426*100.0/(AW426), 0))*(BO426+BP426)/1000.0</f>
        <v>0</v>
      </c>
      <c r="Q426">
        <f>2.0/((1/S426-1/R426)+SIGN(S426)*SQRT((1/S426-1/R426)*(1/S426-1/R426) + 4*BC426/((BC426+1)*(BC426+1))*(2*1/S426*1/R426-1/R426*1/R426)))</f>
        <v>0</v>
      </c>
      <c r="R426">
        <f>IF(LEFT(BD426,1)&lt;&gt;"0",IF(LEFT(BD426,1)="1",3.0,BE426),$D$5+$E$5*(BV426*BO426/($K$5*1000))+$F$5*(BV426*BO426/($K$5*1000))*MAX(MIN(BB426,$J$5),$I$5)*MAX(MIN(BB426,$J$5),$I$5)+$G$5*MAX(MIN(BB426,$J$5),$I$5)*(BV426*BO426/($K$5*1000))+$H$5*(BV426*BO426/($K$5*1000))*(BV426*BO426/($K$5*1000)))</f>
        <v>0</v>
      </c>
      <c r="S426">
        <f>J426*(1000-(1000*0.61365*exp(17.502*W426/(240.97+W426))/(BO426+BP426)+BJ426)/2)/(1000*0.61365*exp(17.502*W426/(240.97+W426))/(BO426+BP426)-BJ426)</f>
        <v>0</v>
      </c>
      <c r="T426">
        <f>1/((BC426+1)/(Q426/1.6)+1/(R426/1.37)) + BC426/((BC426+1)/(Q426/1.6) + BC426/(R426/1.37))</f>
        <v>0</v>
      </c>
      <c r="U426">
        <f>(AX426*BA426)</f>
        <v>0</v>
      </c>
      <c r="V426">
        <f>(BQ426+(U426+2*0.95*5.67E-8*(((BQ426+$B$9)+273)^4-(BQ426+273)^4)-44100*J426)/(1.84*29.3*R426+8*0.95*5.67E-8*(BQ426+273)^3))</f>
        <v>0</v>
      </c>
      <c r="W426">
        <f>($C$9*BR426+$D$9*BS426+$E$9*V426)</f>
        <v>0</v>
      </c>
      <c r="X426">
        <f>0.61365*exp(17.502*W426/(240.97+W426))</f>
        <v>0</v>
      </c>
      <c r="Y426">
        <f>(Z426/AA426*100)</f>
        <v>0</v>
      </c>
      <c r="Z426">
        <f>BJ426*(BO426+BP426)/1000</f>
        <v>0</v>
      </c>
      <c r="AA426">
        <f>0.61365*exp(17.502*BQ426/(240.97+BQ426))</f>
        <v>0</v>
      </c>
      <c r="AB426">
        <f>(X426-BJ426*(BO426+BP426)/1000)</f>
        <v>0</v>
      </c>
      <c r="AC426">
        <f>(-J426*44100)</f>
        <v>0</v>
      </c>
      <c r="AD426">
        <f>2*29.3*R426*0.92*(BQ426-W426)</f>
        <v>0</v>
      </c>
      <c r="AE426">
        <f>2*0.95*5.67E-8*(((BQ426+$B$9)+273)^4-(W426+273)^4)</f>
        <v>0</v>
      </c>
      <c r="AF426">
        <f>U426+AE426+AC426+AD426</f>
        <v>0</v>
      </c>
      <c r="AG426">
        <f>BN426*AU426*(BI426-BH426*(1000-AU426*BK426)/(1000-AU426*BJ426))/(100*BB426)</f>
        <v>0</v>
      </c>
      <c r="AH426">
        <f>1000*BN426*AU426*(BJ426-BK426)/(100*BB426*(1000-AU426*BJ426))</f>
        <v>0</v>
      </c>
      <c r="AI426">
        <f>(AJ426 - AK426 - BO426*1E3/(8.314*(BQ426+273.15)) * AM426/BN426 * AL426) * BN426/(100*BB426) * (1000 - BK426)/1000</f>
        <v>0</v>
      </c>
      <c r="AJ426">
        <v>429.2475339018796</v>
      </c>
      <c r="AK426">
        <v>428.8456060606059</v>
      </c>
      <c r="AL426">
        <v>1.094244910085439E-05</v>
      </c>
      <c r="AM426">
        <v>61.35787655002243</v>
      </c>
      <c r="AN426">
        <f>(AP426 - AO426 + BO426*1E3/(8.314*(BQ426+273.15)) * AR426/BN426 * AQ426) * BN426/(100*BB426) * 1000/(1000 - AP426)</f>
        <v>0</v>
      </c>
      <c r="AO426">
        <v>21.53612519162015</v>
      </c>
      <c r="AP426">
        <v>21.51083286713287</v>
      </c>
      <c r="AQ426">
        <v>-7.374614688680883E-07</v>
      </c>
      <c r="AR426">
        <v>91.88205700752289</v>
      </c>
      <c r="AS426">
        <v>0</v>
      </c>
      <c r="AT426">
        <v>0</v>
      </c>
      <c r="AU426">
        <f>IF(AS426*$H$15&gt;=AW426,1.0,(AW426/(AW426-AS426*$H$15)))</f>
        <v>0</v>
      </c>
      <c r="AV426">
        <f>(AU426-1)*100</f>
        <v>0</v>
      </c>
      <c r="AW426">
        <f>MAX(0,($B$15+$C$15*BV426)/(1+$D$15*BV426)*BO426/(BQ426+273)*$E$15)</f>
        <v>0</v>
      </c>
      <c r="AX426">
        <f>$B$13*BW426+$C$13*BX426+$F$13*CI426*(1-CL426)</f>
        <v>0</v>
      </c>
      <c r="AY426">
        <f>AX426*AZ426</f>
        <v>0</v>
      </c>
      <c r="AZ426">
        <f>($B$13*$D$11+$C$13*$D$11+$F$13*((CV426+CN426)/MAX(CV426+CN426+CW426, 0.1)*$I$11+CW426/MAX(CV426+CN426+CW426, 0.1)*$J$11))/($B$13+$C$13+$F$13)</f>
        <v>0</v>
      </c>
      <c r="BA426">
        <f>($B$13*$K$11+$C$13*$K$11+$F$13*((CV426+CN426)/MAX(CV426+CN426+CW426, 0.1)*$P$11+CW426/MAX(CV426+CN426+CW426, 0.1)*$Q$11))/($B$13+$C$13+$F$13)</f>
        <v>0</v>
      </c>
      <c r="BB426">
        <v>6</v>
      </c>
      <c r="BC426">
        <v>0.5</v>
      </c>
      <c r="BD426" t="s">
        <v>358</v>
      </c>
      <c r="BE426">
        <v>2</v>
      </c>
      <c r="BF426" t="b">
        <v>1</v>
      </c>
      <c r="BG426">
        <v>1774683421.7</v>
      </c>
      <c r="BH426">
        <v>419.6027</v>
      </c>
      <c r="BI426">
        <v>419.9878</v>
      </c>
      <c r="BJ426">
        <v>21.51136</v>
      </c>
      <c r="BK426">
        <v>21.5358</v>
      </c>
      <c r="BL426">
        <v>419.9639999999999</v>
      </c>
      <c r="BM426">
        <v>21.21397</v>
      </c>
      <c r="BN426">
        <v>500.0038000000001</v>
      </c>
      <c r="BO426">
        <v>101.0274</v>
      </c>
      <c r="BP426">
        <v>0.10007439</v>
      </c>
      <c r="BQ426">
        <v>25.92136</v>
      </c>
      <c r="BR426">
        <v>26.00885</v>
      </c>
      <c r="BS426">
        <v>999.9</v>
      </c>
      <c r="BT426">
        <v>0</v>
      </c>
      <c r="BU426">
        <v>0</v>
      </c>
      <c r="BV426">
        <v>9995.822</v>
      </c>
      <c r="BW426">
        <v>0</v>
      </c>
      <c r="BX426">
        <v>0.3833920000000001</v>
      </c>
      <c r="BY426">
        <v>-0.3852999</v>
      </c>
      <c r="BZ426">
        <v>428.8274</v>
      </c>
      <c r="CA426">
        <v>429.2317</v>
      </c>
      <c r="CB426">
        <v>-0.02443637</v>
      </c>
      <c r="CC426">
        <v>419.9878</v>
      </c>
      <c r="CD426">
        <v>21.5358</v>
      </c>
      <c r="CE426">
        <v>2.173240000000001</v>
      </c>
      <c r="CF426">
        <v>2.175708</v>
      </c>
      <c r="CG426">
        <v>18.76639</v>
      </c>
      <c r="CH426">
        <v>18.78455</v>
      </c>
      <c r="CI426">
        <v>200.0029</v>
      </c>
      <c r="CJ426">
        <v>0</v>
      </c>
      <c r="CK426">
        <v>1</v>
      </c>
      <c r="CL426">
        <v>0</v>
      </c>
      <c r="CM426">
        <v>1.70953</v>
      </c>
      <c r="CN426">
        <v>0</v>
      </c>
      <c r="CO426">
        <v>12.28427</v>
      </c>
      <c r="CP426">
        <v>1023.148</v>
      </c>
      <c r="CQ426">
        <v>35.1934</v>
      </c>
      <c r="CR426">
        <v>38.375</v>
      </c>
      <c r="CS426">
        <v>36.9496</v>
      </c>
      <c r="CT426">
        <v>37.062</v>
      </c>
      <c r="CU426">
        <v>35.8874</v>
      </c>
      <c r="CV426">
        <v>0</v>
      </c>
      <c r="CW426">
        <v>200.005</v>
      </c>
      <c r="CX426">
        <v>0</v>
      </c>
      <c r="CY426">
        <v>1774683423.2</v>
      </c>
      <c r="CZ426">
        <v>0</v>
      </c>
      <c r="DA426">
        <v>1774666326.5</v>
      </c>
      <c r="DB426" t="s">
        <v>359</v>
      </c>
      <c r="DC426">
        <v>1774666322</v>
      </c>
      <c r="DD426">
        <v>1774666326.5</v>
      </c>
      <c r="DE426">
        <v>2</v>
      </c>
      <c r="DF426">
        <v>0.343</v>
      </c>
      <c r="DG426">
        <v>-0.026</v>
      </c>
      <c r="DH426">
        <v>-0.36</v>
      </c>
      <c r="DI426">
        <v>0.298</v>
      </c>
      <c r="DJ426">
        <v>420</v>
      </c>
      <c r="DK426">
        <v>22</v>
      </c>
      <c r="DL426">
        <v>0.17</v>
      </c>
      <c r="DM426">
        <v>0.02</v>
      </c>
      <c r="DN426">
        <v>-0.3946958292682927</v>
      </c>
      <c r="DO426">
        <v>0.05456897560975562</v>
      </c>
      <c r="DP426">
        <v>0.04423220549300847</v>
      </c>
      <c r="DQ426">
        <v>1</v>
      </c>
      <c r="DR426">
        <v>-0.02507666097560976</v>
      </c>
      <c r="DS426">
        <v>0.005059728919860608</v>
      </c>
      <c r="DT426">
        <v>0.0007467340323451604</v>
      </c>
      <c r="DU426">
        <v>1</v>
      </c>
      <c r="DV426">
        <v>2</v>
      </c>
      <c r="DW426">
        <v>2</v>
      </c>
      <c r="DX426" t="s">
        <v>360</v>
      </c>
      <c r="DY426">
        <v>3.1305</v>
      </c>
      <c r="DZ426">
        <v>2.80648</v>
      </c>
      <c r="EA426">
        <v>0.09975299999999999</v>
      </c>
      <c r="EB426">
        <v>0.0994642</v>
      </c>
      <c r="EC426">
        <v>0.10588</v>
      </c>
      <c r="ED426">
        <v>0.105655</v>
      </c>
      <c r="EE426">
        <v>21146.8</v>
      </c>
      <c r="EF426">
        <v>27417.9</v>
      </c>
      <c r="EG426">
        <v>26444.7</v>
      </c>
      <c r="EH426">
        <v>32999</v>
      </c>
      <c r="EI426">
        <v>34925.2</v>
      </c>
      <c r="EJ426">
        <v>40306.3</v>
      </c>
      <c r="EK426">
        <v>41092.2</v>
      </c>
      <c r="EL426">
        <v>46058.7</v>
      </c>
      <c r="EM426">
        <v>2.03485</v>
      </c>
      <c r="EN426">
        <v>1.99993</v>
      </c>
      <c r="EO426">
        <v>0.0716373</v>
      </c>
      <c r="EP426">
        <v>0</v>
      </c>
      <c r="EQ426">
        <v>24.8326</v>
      </c>
      <c r="ER426">
        <v>999.9</v>
      </c>
      <c r="ES426">
        <v>67.40000000000001</v>
      </c>
      <c r="ET426">
        <v>27.5</v>
      </c>
      <c r="EU426">
        <v>24.5874</v>
      </c>
      <c r="EV426">
        <v>61.0708</v>
      </c>
      <c r="EW426">
        <v>31.6386</v>
      </c>
      <c r="EX426">
        <v>1</v>
      </c>
      <c r="EY426">
        <v>0.293468</v>
      </c>
      <c r="EZ426">
        <v>0.22759</v>
      </c>
      <c r="FA426">
        <v>20.2891</v>
      </c>
      <c r="FB426">
        <v>5.19138</v>
      </c>
      <c r="FC426">
        <v>11.9441</v>
      </c>
      <c r="FD426">
        <v>4.95575</v>
      </c>
      <c r="FE426">
        <v>3.285</v>
      </c>
      <c r="FF426">
        <v>9999</v>
      </c>
      <c r="FG426">
        <v>9999</v>
      </c>
      <c r="FH426">
        <v>9999</v>
      </c>
      <c r="FI426">
        <v>999.9</v>
      </c>
      <c r="FJ426">
        <v>1.86127</v>
      </c>
      <c r="FK426">
        <v>1.86264</v>
      </c>
      <c r="FL426">
        <v>1.86005</v>
      </c>
      <c r="FM426">
        <v>1.85837</v>
      </c>
      <c r="FN426">
        <v>1.86212</v>
      </c>
      <c r="FO426">
        <v>1.85887</v>
      </c>
      <c r="FP426">
        <v>1.85791</v>
      </c>
      <c r="FQ426">
        <v>1.8608</v>
      </c>
      <c r="FR426">
        <v>0</v>
      </c>
      <c r="FS426">
        <v>0</v>
      </c>
      <c r="FT426">
        <v>0</v>
      </c>
      <c r="FU426">
        <v>4.5</v>
      </c>
      <c r="FV426" t="s">
        <v>361</v>
      </c>
      <c r="FW426" t="s">
        <v>362</v>
      </c>
      <c r="FX426" t="s">
        <v>363</v>
      </c>
      <c r="FY426" t="s">
        <v>364</v>
      </c>
      <c r="FZ426" t="s">
        <v>364</v>
      </c>
      <c r="GA426" t="s">
        <v>363</v>
      </c>
      <c r="GB426">
        <v>0</v>
      </c>
      <c r="GC426">
        <v>100</v>
      </c>
      <c r="GD426">
        <v>100</v>
      </c>
      <c r="GE426">
        <v>-0.362</v>
      </c>
      <c r="GF426">
        <v>0.2974</v>
      </c>
      <c r="GG426">
        <v>-1.589593225013521</v>
      </c>
      <c r="GH426">
        <v>0.00192992804097616</v>
      </c>
      <c r="GI426">
        <v>3.244687122451424E-06</v>
      </c>
      <c r="GJ426">
        <v>-2.087531120305573E-09</v>
      </c>
      <c r="GK426">
        <v>0.05776174702018427</v>
      </c>
      <c r="GL426">
        <v>0.005089068596103195</v>
      </c>
      <c r="GM426">
        <v>0.0003257216593697226</v>
      </c>
      <c r="GN426">
        <v>-1.562898368296355E-06</v>
      </c>
      <c r="GO426">
        <v>0</v>
      </c>
      <c r="GP426">
        <v>1257</v>
      </c>
      <c r="GQ426">
        <v>1</v>
      </c>
      <c r="GR426">
        <v>31</v>
      </c>
      <c r="GS426">
        <v>285</v>
      </c>
      <c r="GT426">
        <v>285</v>
      </c>
      <c r="GU426">
        <v>1.07788</v>
      </c>
      <c r="GV426">
        <v>2.39136</v>
      </c>
      <c r="GW426">
        <v>1.44775</v>
      </c>
      <c r="GX426">
        <v>2.20215</v>
      </c>
      <c r="GY426">
        <v>1.44653</v>
      </c>
      <c r="GZ426">
        <v>2.35474</v>
      </c>
      <c r="HA426">
        <v>33.2216</v>
      </c>
      <c r="HB426">
        <v>14.6136</v>
      </c>
      <c r="HC426">
        <v>18</v>
      </c>
      <c r="HD426">
        <v>532.102</v>
      </c>
      <c r="HE426">
        <v>522.984</v>
      </c>
      <c r="HF426">
        <v>24.9996</v>
      </c>
      <c r="HG426">
        <v>30.7439</v>
      </c>
      <c r="HH426">
        <v>30</v>
      </c>
      <c r="HI426">
        <v>31.1214</v>
      </c>
      <c r="HJ426">
        <v>31.1305</v>
      </c>
      <c r="HK426">
        <v>21.5554</v>
      </c>
      <c r="HL426">
        <v>20.3331</v>
      </c>
      <c r="HM426">
        <v>100</v>
      </c>
      <c r="HN426">
        <v>25</v>
      </c>
      <c r="HO426">
        <v>420</v>
      </c>
      <c r="HP426">
        <v>21.5</v>
      </c>
      <c r="HQ426">
        <v>103.134</v>
      </c>
      <c r="HR426">
        <v>102.018</v>
      </c>
    </row>
    <row r="427" spans="1:226">
      <c r="A427">
        <v>409</v>
      </c>
      <c r="B427">
        <v>1774683428.6</v>
      </c>
      <c r="C427">
        <v>1682.599999904633</v>
      </c>
      <c r="D427" t="s">
        <v>1180</v>
      </c>
      <c r="E427" t="s">
        <v>1181</v>
      </c>
      <c r="F427">
        <v>5</v>
      </c>
      <c r="I427">
        <v>1774683425.7</v>
      </c>
      <c r="J427">
        <f>(K427)/1000</f>
        <v>0</v>
      </c>
      <c r="K427">
        <f>IF(BF427, AN427, AH427)</f>
        <v>0</v>
      </c>
      <c r="L427">
        <f>IF(BF427, AI427, AG427)</f>
        <v>0</v>
      </c>
      <c r="M427">
        <f>BH427 - IF(AU427&gt;1, L427*BB427*100.0/(AW427), 0)</f>
        <v>0</v>
      </c>
      <c r="N427">
        <f>((T427-J427/2)*M427-L427)/(T427+J427/2)</f>
        <v>0</v>
      </c>
      <c r="O427">
        <f>N427*(BO427+BP427)/1000.0</f>
        <v>0</v>
      </c>
      <c r="P427">
        <f>(BH427 - IF(AU427&gt;1, L427*BB427*100.0/(AW427), 0))*(BO427+BP427)/1000.0</f>
        <v>0</v>
      </c>
      <c r="Q427">
        <f>2.0/((1/S427-1/R427)+SIGN(S427)*SQRT((1/S427-1/R427)*(1/S427-1/R427) + 4*BC427/((BC427+1)*(BC427+1))*(2*1/S427*1/R427-1/R427*1/R427)))</f>
        <v>0</v>
      </c>
      <c r="R427">
        <f>IF(LEFT(BD427,1)&lt;&gt;"0",IF(LEFT(BD427,1)="1",3.0,BE427),$D$5+$E$5*(BV427*BO427/($K$5*1000))+$F$5*(BV427*BO427/($K$5*1000))*MAX(MIN(BB427,$J$5),$I$5)*MAX(MIN(BB427,$J$5),$I$5)+$G$5*MAX(MIN(BB427,$J$5),$I$5)*(BV427*BO427/($K$5*1000))+$H$5*(BV427*BO427/($K$5*1000))*(BV427*BO427/($K$5*1000)))</f>
        <v>0</v>
      </c>
      <c r="S427">
        <f>J427*(1000-(1000*0.61365*exp(17.502*W427/(240.97+W427))/(BO427+BP427)+BJ427)/2)/(1000*0.61365*exp(17.502*W427/(240.97+W427))/(BO427+BP427)-BJ427)</f>
        <v>0</v>
      </c>
      <c r="T427">
        <f>1/((BC427+1)/(Q427/1.6)+1/(R427/1.37)) + BC427/((BC427+1)/(Q427/1.6) + BC427/(R427/1.37))</f>
        <v>0</v>
      </c>
      <c r="U427">
        <f>(AX427*BA427)</f>
        <v>0</v>
      </c>
      <c r="V427">
        <f>(BQ427+(U427+2*0.95*5.67E-8*(((BQ427+$B$9)+273)^4-(BQ427+273)^4)-44100*J427)/(1.84*29.3*R427+8*0.95*5.67E-8*(BQ427+273)^3))</f>
        <v>0</v>
      </c>
      <c r="W427">
        <f>($C$9*BR427+$D$9*BS427+$E$9*V427)</f>
        <v>0</v>
      </c>
      <c r="X427">
        <f>0.61365*exp(17.502*W427/(240.97+W427))</f>
        <v>0</v>
      </c>
      <c r="Y427">
        <f>(Z427/AA427*100)</f>
        <v>0</v>
      </c>
      <c r="Z427">
        <f>BJ427*(BO427+BP427)/1000</f>
        <v>0</v>
      </c>
      <c r="AA427">
        <f>0.61365*exp(17.502*BQ427/(240.97+BQ427))</f>
        <v>0</v>
      </c>
      <c r="AB427">
        <f>(X427-BJ427*(BO427+BP427)/1000)</f>
        <v>0</v>
      </c>
      <c r="AC427">
        <f>(-J427*44100)</f>
        <v>0</v>
      </c>
      <c r="AD427">
        <f>2*29.3*R427*0.92*(BQ427-W427)</f>
        <v>0</v>
      </c>
      <c r="AE427">
        <f>2*0.95*5.67E-8*(((BQ427+$B$9)+273)^4-(W427+273)^4)</f>
        <v>0</v>
      </c>
      <c r="AF427">
        <f>U427+AE427+AC427+AD427</f>
        <v>0</v>
      </c>
      <c r="AG427">
        <f>BN427*AU427*(BI427-BH427*(1000-AU427*BK427)/(1000-AU427*BJ427))/(100*BB427)</f>
        <v>0</v>
      </c>
      <c r="AH427">
        <f>1000*BN427*AU427*(BJ427-BK427)/(100*BB427*(1000-AU427*BJ427))</f>
        <v>0</v>
      </c>
      <c r="AI427">
        <f>(AJ427 - AK427 - BO427*1E3/(8.314*(BQ427+273.15)) * AM427/BN427 * AL427) * BN427/(100*BB427) * (1000 - BK427)/1000</f>
        <v>0</v>
      </c>
      <c r="AJ427">
        <v>429.2793991437975</v>
      </c>
      <c r="AK427">
        <v>428.8121575757576</v>
      </c>
      <c r="AL427">
        <v>-1.000960439923181E-05</v>
      </c>
      <c r="AM427">
        <v>61.35787655002243</v>
      </c>
      <c r="AN427">
        <f>(AP427 - AO427 + BO427*1E3/(8.314*(BQ427+273.15)) * AR427/BN427 * AQ427) * BN427/(100*BB427) * 1000/(1000 - AP427)</f>
        <v>0</v>
      </c>
      <c r="AO427">
        <v>21.5355642432363</v>
      </c>
      <c r="AP427">
        <v>21.50993776223778</v>
      </c>
      <c r="AQ427">
        <v>-6.532459526566458E-08</v>
      </c>
      <c r="AR427">
        <v>91.88205700752289</v>
      </c>
      <c r="AS427">
        <v>0</v>
      </c>
      <c r="AT427">
        <v>0</v>
      </c>
      <c r="AU427">
        <f>IF(AS427*$H$15&gt;=AW427,1.0,(AW427/(AW427-AS427*$H$15)))</f>
        <v>0</v>
      </c>
      <c r="AV427">
        <f>(AU427-1)*100</f>
        <v>0</v>
      </c>
      <c r="AW427">
        <f>MAX(0,($B$15+$C$15*BV427)/(1+$D$15*BV427)*BO427/(BQ427+273)*$E$15)</f>
        <v>0</v>
      </c>
      <c r="AX427">
        <f>$B$13*BW427+$C$13*BX427+$F$13*CI427*(1-CL427)</f>
        <v>0</v>
      </c>
      <c r="AY427">
        <f>AX427*AZ427</f>
        <v>0</v>
      </c>
      <c r="AZ427">
        <f>($B$13*$D$11+$C$13*$D$11+$F$13*((CV427+CN427)/MAX(CV427+CN427+CW427, 0.1)*$I$11+CW427/MAX(CV427+CN427+CW427, 0.1)*$J$11))/($B$13+$C$13+$F$13)</f>
        <v>0</v>
      </c>
      <c r="BA427">
        <f>($B$13*$K$11+$C$13*$K$11+$F$13*((CV427+CN427)/MAX(CV427+CN427+CW427, 0.1)*$P$11+CW427/MAX(CV427+CN427+CW427, 0.1)*$Q$11))/($B$13+$C$13+$F$13)</f>
        <v>0</v>
      </c>
      <c r="BB427">
        <v>6</v>
      </c>
      <c r="BC427">
        <v>0.5</v>
      </c>
      <c r="BD427" t="s">
        <v>358</v>
      </c>
      <c r="BE427">
        <v>2</v>
      </c>
      <c r="BF427" t="b">
        <v>1</v>
      </c>
      <c r="BG427">
        <v>1774683425.7</v>
      </c>
      <c r="BH427">
        <v>419.6089</v>
      </c>
      <c r="BI427">
        <v>420.015</v>
      </c>
      <c r="BJ427">
        <v>21.51051</v>
      </c>
      <c r="BK427">
        <v>21.53528</v>
      </c>
      <c r="BL427">
        <v>419.9702</v>
      </c>
      <c r="BM427">
        <v>21.21316</v>
      </c>
      <c r="BN427">
        <v>500.0273</v>
      </c>
      <c r="BO427">
        <v>101.0286</v>
      </c>
      <c r="BP427">
        <v>0.09998512</v>
      </c>
      <c r="BQ427">
        <v>25.91736</v>
      </c>
      <c r="BR427">
        <v>26.00718</v>
      </c>
      <c r="BS427">
        <v>999.9</v>
      </c>
      <c r="BT427">
        <v>0</v>
      </c>
      <c r="BU427">
        <v>0</v>
      </c>
      <c r="BV427">
        <v>10006.442</v>
      </c>
      <c r="BW427">
        <v>0</v>
      </c>
      <c r="BX427">
        <v>0.3770935</v>
      </c>
      <c r="BY427">
        <v>-0.4061586</v>
      </c>
      <c r="BZ427">
        <v>428.8333000000001</v>
      </c>
      <c r="CA427">
        <v>429.2591</v>
      </c>
      <c r="CB427">
        <v>-0.0247486</v>
      </c>
      <c r="CC427">
        <v>420.015</v>
      </c>
      <c r="CD427">
        <v>21.53528</v>
      </c>
      <c r="CE427">
        <v>2.173181</v>
      </c>
      <c r="CF427">
        <v>2.175679</v>
      </c>
      <c r="CG427">
        <v>18.76596</v>
      </c>
      <c r="CH427">
        <v>18.78435</v>
      </c>
      <c r="CI427">
        <v>200.0015</v>
      </c>
      <c r="CJ427">
        <v>0</v>
      </c>
      <c r="CK427">
        <v>1</v>
      </c>
      <c r="CL427">
        <v>0</v>
      </c>
      <c r="CM427">
        <v>1.50346</v>
      </c>
      <c r="CN427">
        <v>0</v>
      </c>
      <c r="CO427">
        <v>12.44925</v>
      </c>
      <c r="CP427">
        <v>1023.14</v>
      </c>
      <c r="CQ427">
        <v>35.1374</v>
      </c>
      <c r="CR427">
        <v>38.3309</v>
      </c>
      <c r="CS427">
        <v>36.9184</v>
      </c>
      <c r="CT427">
        <v>37.031</v>
      </c>
      <c r="CU427">
        <v>35.8435</v>
      </c>
      <c r="CV427">
        <v>0</v>
      </c>
      <c r="CW427">
        <v>200.003</v>
      </c>
      <c r="CX427">
        <v>0</v>
      </c>
      <c r="CY427">
        <v>1774683426.8</v>
      </c>
      <c r="CZ427">
        <v>0</v>
      </c>
      <c r="DA427">
        <v>1774666326.5</v>
      </c>
      <c r="DB427" t="s">
        <v>359</v>
      </c>
      <c r="DC427">
        <v>1774666322</v>
      </c>
      <c r="DD427">
        <v>1774666326.5</v>
      </c>
      <c r="DE427">
        <v>2</v>
      </c>
      <c r="DF427">
        <v>0.343</v>
      </c>
      <c r="DG427">
        <v>-0.026</v>
      </c>
      <c r="DH427">
        <v>-0.36</v>
      </c>
      <c r="DI427">
        <v>0.298</v>
      </c>
      <c r="DJ427">
        <v>420</v>
      </c>
      <c r="DK427">
        <v>22</v>
      </c>
      <c r="DL427">
        <v>0.17</v>
      </c>
      <c r="DM427">
        <v>0.02</v>
      </c>
      <c r="DN427">
        <v>-0.3970538780487805</v>
      </c>
      <c r="DO427">
        <v>0.004828306620209067</v>
      </c>
      <c r="DP427">
        <v>0.0396655457465969</v>
      </c>
      <c r="DQ427">
        <v>1</v>
      </c>
      <c r="DR427">
        <v>-0.0248995487804878</v>
      </c>
      <c r="DS427">
        <v>0.003515797212543579</v>
      </c>
      <c r="DT427">
        <v>0.0007048583681023293</v>
      </c>
      <c r="DU427">
        <v>1</v>
      </c>
      <c r="DV427">
        <v>2</v>
      </c>
      <c r="DW427">
        <v>2</v>
      </c>
      <c r="DX427" t="s">
        <v>360</v>
      </c>
      <c r="DY427">
        <v>3.13049</v>
      </c>
      <c r="DZ427">
        <v>2.80652</v>
      </c>
      <c r="EA427">
        <v>0.0997483</v>
      </c>
      <c r="EB427">
        <v>0.0994703</v>
      </c>
      <c r="EC427">
        <v>0.105878</v>
      </c>
      <c r="ED427">
        <v>0.105651</v>
      </c>
      <c r="EE427">
        <v>21146.9</v>
      </c>
      <c r="EF427">
        <v>27417.9</v>
      </c>
      <c r="EG427">
        <v>26444.8</v>
      </c>
      <c r="EH427">
        <v>32999.2</v>
      </c>
      <c r="EI427">
        <v>34925.4</v>
      </c>
      <c r="EJ427">
        <v>40306.6</v>
      </c>
      <c r="EK427">
        <v>41092.3</v>
      </c>
      <c r="EL427">
        <v>46058.9</v>
      </c>
      <c r="EM427">
        <v>2.0348</v>
      </c>
      <c r="EN427">
        <v>1.99993</v>
      </c>
      <c r="EO427">
        <v>0.0714958</v>
      </c>
      <c r="EP427">
        <v>0</v>
      </c>
      <c r="EQ427">
        <v>24.8297</v>
      </c>
      <c r="ER427">
        <v>999.9</v>
      </c>
      <c r="ES427">
        <v>67.40000000000001</v>
      </c>
      <c r="ET427">
        <v>27.5</v>
      </c>
      <c r="EU427">
        <v>24.5889</v>
      </c>
      <c r="EV427">
        <v>61.1208</v>
      </c>
      <c r="EW427">
        <v>31.7268</v>
      </c>
      <c r="EX427">
        <v>1</v>
      </c>
      <c r="EY427">
        <v>0.293453</v>
      </c>
      <c r="EZ427">
        <v>0.226294</v>
      </c>
      <c r="FA427">
        <v>20.2892</v>
      </c>
      <c r="FB427">
        <v>5.19093</v>
      </c>
      <c r="FC427">
        <v>11.9441</v>
      </c>
      <c r="FD427">
        <v>4.95575</v>
      </c>
      <c r="FE427">
        <v>3.285</v>
      </c>
      <c r="FF427">
        <v>9999</v>
      </c>
      <c r="FG427">
        <v>9999</v>
      </c>
      <c r="FH427">
        <v>9999</v>
      </c>
      <c r="FI427">
        <v>999.9</v>
      </c>
      <c r="FJ427">
        <v>1.86127</v>
      </c>
      <c r="FK427">
        <v>1.86264</v>
      </c>
      <c r="FL427">
        <v>1.86005</v>
      </c>
      <c r="FM427">
        <v>1.85837</v>
      </c>
      <c r="FN427">
        <v>1.86216</v>
      </c>
      <c r="FO427">
        <v>1.85893</v>
      </c>
      <c r="FP427">
        <v>1.85791</v>
      </c>
      <c r="FQ427">
        <v>1.86081</v>
      </c>
      <c r="FR427">
        <v>0</v>
      </c>
      <c r="FS427">
        <v>0</v>
      </c>
      <c r="FT427">
        <v>0</v>
      </c>
      <c r="FU427">
        <v>4.5</v>
      </c>
      <c r="FV427" t="s">
        <v>361</v>
      </c>
      <c r="FW427" t="s">
        <v>362</v>
      </c>
      <c r="FX427" t="s">
        <v>363</v>
      </c>
      <c r="FY427" t="s">
        <v>364</v>
      </c>
      <c r="FZ427" t="s">
        <v>364</v>
      </c>
      <c r="GA427" t="s">
        <v>363</v>
      </c>
      <c r="GB427">
        <v>0</v>
      </c>
      <c r="GC427">
        <v>100</v>
      </c>
      <c r="GD427">
        <v>100</v>
      </c>
      <c r="GE427">
        <v>-0.362</v>
      </c>
      <c r="GF427">
        <v>0.2974</v>
      </c>
      <c r="GG427">
        <v>-1.589593225013521</v>
      </c>
      <c r="GH427">
        <v>0.00192992804097616</v>
      </c>
      <c r="GI427">
        <v>3.244687122451424E-06</v>
      </c>
      <c r="GJ427">
        <v>-2.087531120305573E-09</v>
      </c>
      <c r="GK427">
        <v>0.05776174702018427</v>
      </c>
      <c r="GL427">
        <v>0.005089068596103195</v>
      </c>
      <c r="GM427">
        <v>0.0003257216593697226</v>
      </c>
      <c r="GN427">
        <v>-1.562898368296355E-06</v>
      </c>
      <c r="GO427">
        <v>0</v>
      </c>
      <c r="GP427">
        <v>1257</v>
      </c>
      <c r="GQ427">
        <v>1</v>
      </c>
      <c r="GR427">
        <v>31</v>
      </c>
      <c r="GS427">
        <v>285.1</v>
      </c>
      <c r="GT427">
        <v>285</v>
      </c>
      <c r="GU427">
        <v>1.07788</v>
      </c>
      <c r="GV427">
        <v>2.38403</v>
      </c>
      <c r="GW427">
        <v>1.44775</v>
      </c>
      <c r="GX427">
        <v>2.20337</v>
      </c>
      <c r="GY427">
        <v>1.44653</v>
      </c>
      <c r="GZ427">
        <v>2.39258</v>
      </c>
      <c r="HA427">
        <v>33.1992</v>
      </c>
      <c r="HB427">
        <v>14.6136</v>
      </c>
      <c r="HC427">
        <v>18</v>
      </c>
      <c r="HD427">
        <v>532.071</v>
      </c>
      <c r="HE427">
        <v>522.984</v>
      </c>
      <c r="HF427">
        <v>24.9996</v>
      </c>
      <c r="HG427">
        <v>30.7439</v>
      </c>
      <c r="HH427">
        <v>30</v>
      </c>
      <c r="HI427">
        <v>31.1214</v>
      </c>
      <c r="HJ427">
        <v>31.1305</v>
      </c>
      <c r="HK427">
        <v>21.5558</v>
      </c>
      <c r="HL427">
        <v>20.3331</v>
      </c>
      <c r="HM427">
        <v>100</v>
      </c>
      <c r="HN427">
        <v>25</v>
      </c>
      <c r="HO427">
        <v>420</v>
      </c>
      <c r="HP427">
        <v>21.5</v>
      </c>
      <c r="HQ427">
        <v>103.134</v>
      </c>
      <c r="HR427">
        <v>102.018</v>
      </c>
    </row>
    <row r="428" spans="1:226">
      <c r="A428">
        <v>410</v>
      </c>
      <c r="B428">
        <v>1774683432.6</v>
      </c>
      <c r="C428">
        <v>1686.599999904633</v>
      </c>
      <c r="D428" t="s">
        <v>1182</v>
      </c>
      <c r="E428" t="s">
        <v>1183</v>
      </c>
      <c r="F428">
        <v>5</v>
      </c>
      <c r="I428">
        <v>1774683429.7</v>
      </c>
      <c r="J428">
        <f>(K428)/1000</f>
        <v>0</v>
      </c>
      <c r="K428">
        <f>IF(BF428, AN428, AH428)</f>
        <v>0</v>
      </c>
      <c r="L428">
        <f>IF(BF428, AI428, AG428)</f>
        <v>0</v>
      </c>
      <c r="M428">
        <f>BH428 - IF(AU428&gt;1, L428*BB428*100.0/(AW428), 0)</f>
        <v>0</v>
      </c>
      <c r="N428">
        <f>((T428-J428/2)*M428-L428)/(T428+J428/2)</f>
        <v>0</v>
      </c>
      <c r="O428">
        <f>N428*(BO428+BP428)/1000.0</f>
        <v>0</v>
      </c>
      <c r="P428">
        <f>(BH428 - IF(AU428&gt;1, L428*BB428*100.0/(AW428), 0))*(BO428+BP428)/1000.0</f>
        <v>0</v>
      </c>
      <c r="Q428">
        <f>2.0/((1/S428-1/R428)+SIGN(S428)*SQRT((1/S428-1/R428)*(1/S428-1/R428) + 4*BC428/((BC428+1)*(BC428+1))*(2*1/S428*1/R428-1/R428*1/R428)))</f>
        <v>0</v>
      </c>
      <c r="R428">
        <f>IF(LEFT(BD428,1)&lt;&gt;"0",IF(LEFT(BD428,1)="1",3.0,BE428),$D$5+$E$5*(BV428*BO428/($K$5*1000))+$F$5*(BV428*BO428/($K$5*1000))*MAX(MIN(BB428,$J$5),$I$5)*MAX(MIN(BB428,$J$5),$I$5)+$G$5*MAX(MIN(BB428,$J$5),$I$5)*(BV428*BO428/($K$5*1000))+$H$5*(BV428*BO428/($K$5*1000))*(BV428*BO428/($K$5*1000)))</f>
        <v>0</v>
      </c>
      <c r="S428">
        <f>J428*(1000-(1000*0.61365*exp(17.502*W428/(240.97+W428))/(BO428+BP428)+BJ428)/2)/(1000*0.61365*exp(17.502*W428/(240.97+W428))/(BO428+BP428)-BJ428)</f>
        <v>0</v>
      </c>
      <c r="T428">
        <f>1/((BC428+1)/(Q428/1.6)+1/(R428/1.37)) + BC428/((BC428+1)/(Q428/1.6) + BC428/(R428/1.37))</f>
        <v>0</v>
      </c>
      <c r="U428">
        <f>(AX428*BA428)</f>
        <v>0</v>
      </c>
      <c r="V428">
        <f>(BQ428+(U428+2*0.95*5.67E-8*(((BQ428+$B$9)+273)^4-(BQ428+273)^4)-44100*J428)/(1.84*29.3*R428+8*0.95*5.67E-8*(BQ428+273)^3))</f>
        <v>0</v>
      </c>
      <c r="W428">
        <f>($C$9*BR428+$D$9*BS428+$E$9*V428)</f>
        <v>0</v>
      </c>
      <c r="X428">
        <f>0.61365*exp(17.502*W428/(240.97+W428))</f>
        <v>0</v>
      </c>
      <c r="Y428">
        <f>(Z428/AA428*100)</f>
        <v>0</v>
      </c>
      <c r="Z428">
        <f>BJ428*(BO428+BP428)/1000</f>
        <v>0</v>
      </c>
      <c r="AA428">
        <f>0.61365*exp(17.502*BQ428/(240.97+BQ428))</f>
        <v>0</v>
      </c>
      <c r="AB428">
        <f>(X428-BJ428*(BO428+BP428)/1000)</f>
        <v>0</v>
      </c>
      <c r="AC428">
        <f>(-J428*44100)</f>
        <v>0</v>
      </c>
      <c r="AD428">
        <f>2*29.3*R428*0.92*(BQ428-W428)</f>
        <v>0</v>
      </c>
      <c r="AE428">
        <f>2*0.95*5.67E-8*(((BQ428+$B$9)+273)^4-(W428+273)^4)</f>
        <v>0</v>
      </c>
      <c r="AF428">
        <f>U428+AE428+AC428+AD428</f>
        <v>0</v>
      </c>
      <c r="AG428">
        <f>BN428*AU428*(BI428-BH428*(1000-AU428*BK428)/(1000-AU428*BJ428))/(100*BB428)</f>
        <v>0</v>
      </c>
      <c r="AH428">
        <f>1000*BN428*AU428*(BJ428-BK428)/(100*BB428*(1000-AU428*BJ428))</f>
        <v>0</v>
      </c>
      <c r="AI428">
        <f>(AJ428 - AK428 - BO428*1E3/(8.314*(BQ428+273.15)) * AM428/BN428 * AL428) * BN428/(100*BB428) * (1000 - BK428)/1000</f>
        <v>0</v>
      </c>
      <c r="AJ428">
        <v>429.2320653541628</v>
      </c>
      <c r="AK428">
        <v>428.8348545454546</v>
      </c>
      <c r="AL428">
        <v>5.911286438709479E-06</v>
      </c>
      <c r="AM428">
        <v>61.35787655002243</v>
      </c>
      <c r="AN428">
        <f>(AP428 - AO428 + BO428*1E3/(8.314*(BQ428+273.15)) * AR428/BN428 * AQ428) * BN428/(100*BB428) * 1000/(1000 - AP428)</f>
        <v>0</v>
      </c>
      <c r="AO428">
        <v>21.53476355645711</v>
      </c>
      <c r="AP428">
        <v>21.51052377622379</v>
      </c>
      <c r="AQ428">
        <v>-3.467951794221865E-07</v>
      </c>
      <c r="AR428">
        <v>91.88205700752289</v>
      </c>
      <c r="AS428">
        <v>0</v>
      </c>
      <c r="AT428">
        <v>0</v>
      </c>
      <c r="AU428">
        <f>IF(AS428*$H$15&gt;=AW428,1.0,(AW428/(AW428-AS428*$H$15)))</f>
        <v>0</v>
      </c>
      <c r="AV428">
        <f>(AU428-1)*100</f>
        <v>0</v>
      </c>
      <c r="AW428">
        <f>MAX(0,($B$15+$C$15*BV428)/(1+$D$15*BV428)*BO428/(BQ428+273)*$E$15)</f>
        <v>0</v>
      </c>
      <c r="AX428">
        <f>$B$13*BW428+$C$13*BX428+$F$13*CI428*(1-CL428)</f>
        <v>0</v>
      </c>
      <c r="AY428">
        <f>AX428*AZ428</f>
        <v>0</v>
      </c>
      <c r="AZ428">
        <f>($B$13*$D$11+$C$13*$D$11+$F$13*((CV428+CN428)/MAX(CV428+CN428+CW428, 0.1)*$I$11+CW428/MAX(CV428+CN428+CW428, 0.1)*$J$11))/($B$13+$C$13+$F$13)</f>
        <v>0</v>
      </c>
      <c r="BA428">
        <f>($B$13*$K$11+$C$13*$K$11+$F$13*((CV428+CN428)/MAX(CV428+CN428+CW428, 0.1)*$P$11+CW428/MAX(CV428+CN428+CW428, 0.1)*$Q$11))/($B$13+$C$13+$F$13)</f>
        <v>0</v>
      </c>
      <c r="BB428">
        <v>6</v>
      </c>
      <c r="BC428">
        <v>0.5</v>
      </c>
      <c r="BD428" t="s">
        <v>358</v>
      </c>
      <c r="BE428">
        <v>2</v>
      </c>
      <c r="BF428" t="b">
        <v>1</v>
      </c>
      <c r="BG428">
        <v>1774683429.7</v>
      </c>
      <c r="BH428">
        <v>419.5976000000001</v>
      </c>
      <c r="BI428">
        <v>420.0085</v>
      </c>
      <c r="BJ428">
        <v>21.51012</v>
      </c>
      <c r="BK428">
        <v>21.53564</v>
      </c>
      <c r="BL428">
        <v>419.9591</v>
      </c>
      <c r="BM428">
        <v>21.21276</v>
      </c>
      <c r="BN428">
        <v>500.0151</v>
      </c>
      <c r="BO428">
        <v>101.0283</v>
      </c>
      <c r="BP428">
        <v>0.10004901</v>
      </c>
      <c r="BQ428">
        <v>25.91234</v>
      </c>
      <c r="BR428">
        <v>26.006</v>
      </c>
      <c r="BS428">
        <v>999.9</v>
      </c>
      <c r="BT428">
        <v>0</v>
      </c>
      <c r="BU428">
        <v>0</v>
      </c>
      <c r="BV428">
        <v>9999.507</v>
      </c>
      <c r="BW428">
        <v>0</v>
      </c>
      <c r="BX428">
        <v>0.3602518</v>
      </c>
      <c r="BY428">
        <v>-0.4108948</v>
      </c>
      <c r="BZ428">
        <v>428.8214999999999</v>
      </c>
      <c r="CA428">
        <v>429.2526</v>
      </c>
      <c r="CB428">
        <v>-0.02550334</v>
      </c>
      <c r="CC428">
        <v>420.0085</v>
      </c>
      <c r="CD428">
        <v>21.53564</v>
      </c>
      <c r="CE428">
        <v>2.173132</v>
      </c>
      <c r="CF428">
        <v>2.175706</v>
      </c>
      <c r="CG428">
        <v>18.7656</v>
      </c>
      <c r="CH428">
        <v>18.78454</v>
      </c>
      <c r="CI428">
        <v>200.0017</v>
      </c>
      <c r="CJ428">
        <v>0</v>
      </c>
      <c r="CK428">
        <v>1</v>
      </c>
      <c r="CL428">
        <v>0</v>
      </c>
      <c r="CM428">
        <v>1.61888</v>
      </c>
      <c r="CN428">
        <v>0</v>
      </c>
      <c r="CO428">
        <v>12.45354</v>
      </c>
      <c r="CP428">
        <v>1023.141</v>
      </c>
      <c r="CQ428">
        <v>35.125</v>
      </c>
      <c r="CR428">
        <v>38.281</v>
      </c>
      <c r="CS428">
        <v>36.8874</v>
      </c>
      <c r="CT428">
        <v>37</v>
      </c>
      <c r="CU428">
        <v>35.812</v>
      </c>
      <c r="CV428">
        <v>0</v>
      </c>
      <c r="CW428">
        <v>200.002</v>
      </c>
      <c r="CX428">
        <v>0</v>
      </c>
      <c r="CY428">
        <v>1774683431</v>
      </c>
      <c r="CZ428">
        <v>0</v>
      </c>
      <c r="DA428">
        <v>1774666326.5</v>
      </c>
      <c r="DB428" t="s">
        <v>359</v>
      </c>
      <c r="DC428">
        <v>1774666322</v>
      </c>
      <c r="DD428">
        <v>1774666326.5</v>
      </c>
      <c r="DE428">
        <v>2</v>
      </c>
      <c r="DF428">
        <v>0.343</v>
      </c>
      <c r="DG428">
        <v>-0.026</v>
      </c>
      <c r="DH428">
        <v>-0.36</v>
      </c>
      <c r="DI428">
        <v>0.298</v>
      </c>
      <c r="DJ428">
        <v>420</v>
      </c>
      <c r="DK428">
        <v>22</v>
      </c>
      <c r="DL428">
        <v>0.17</v>
      </c>
      <c r="DM428">
        <v>0.02</v>
      </c>
      <c r="DN428">
        <v>-0.3949303170731708</v>
      </c>
      <c r="DO428">
        <v>-0.1158502996515674</v>
      </c>
      <c r="DP428">
        <v>0.02997297438013364</v>
      </c>
      <c r="DQ428">
        <v>0</v>
      </c>
      <c r="DR428">
        <v>-0.02492350243902439</v>
      </c>
      <c r="DS428">
        <v>-0.001021254355400716</v>
      </c>
      <c r="DT428">
        <v>0.000718011136705466</v>
      </c>
      <c r="DU428">
        <v>1</v>
      </c>
      <c r="DV428">
        <v>1</v>
      </c>
      <c r="DW428">
        <v>2</v>
      </c>
      <c r="DX428" t="s">
        <v>367</v>
      </c>
      <c r="DY428">
        <v>3.1304</v>
      </c>
      <c r="DZ428">
        <v>2.80632</v>
      </c>
      <c r="EA428">
        <v>0.09974909999999999</v>
      </c>
      <c r="EB428">
        <v>0.0994665</v>
      </c>
      <c r="EC428">
        <v>0.105879</v>
      </c>
      <c r="ED428">
        <v>0.105658</v>
      </c>
      <c r="EE428">
        <v>21147</v>
      </c>
      <c r="EF428">
        <v>27418.1</v>
      </c>
      <c r="EG428">
        <v>26444.8</v>
      </c>
      <c r="EH428">
        <v>32999.3</v>
      </c>
      <c r="EI428">
        <v>34925.4</v>
      </c>
      <c r="EJ428">
        <v>40306.7</v>
      </c>
      <c r="EK428">
        <v>41092.3</v>
      </c>
      <c r="EL428">
        <v>46059.3</v>
      </c>
      <c r="EM428">
        <v>2.0347</v>
      </c>
      <c r="EN428">
        <v>1.9999</v>
      </c>
      <c r="EO428">
        <v>0.07230789999999999</v>
      </c>
      <c r="EP428">
        <v>0</v>
      </c>
      <c r="EQ428">
        <v>24.8271</v>
      </c>
      <c r="ER428">
        <v>999.9</v>
      </c>
      <c r="ES428">
        <v>67.40000000000001</v>
      </c>
      <c r="ET428">
        <v>27.5</v>
      </c>
      <c r="EU428">
        <v>24.5878</v>
      </c>
      <c r="EV428">
        <v>61.1108</v>
      </c>
      <c r="EW428">
        <v>31.8029</v>
      </c>
      <c r="EX428">
        <v>1</v>
      </c>
      <c r="EY428">
        <v>0.293399</v>
      </c>
      <c r="EZ428">
        <v>0.224559</v>
      </c>
      <c r="FA428">
        <v>20.2892</v>
      </c>
      <c r="FB428">
        <v>5.19078</v>
      </c>
      <c r="FC428">
        <v>11.9441</v>
      </c>
      <c r="FD428">
        <v>4.9557</v>
      </c>
      <c r="FE428">
        <v>3.285</v>
      </c>
      <c r="FF428">
        <v>9999</v>
      </c>
      <c r="FG428">
        <v>9999</v>
      </c>
      <c r="FH428">
        <v>9999</v>
      </c>
      <c r="FI428">
        <v>999.9</v>
      </c>
      <c r="FJ428">
        <v>1.86127</v>
      </c>
      <c r="FK428">
        <v>1.86264</v>
      </c>
      <c r="FL428">
        <v>1.86005</v>
      </c>
      <c r="FM428">
        <v>1.85837</v>
      </c>
      <c r="FN428">
        <v>1.86215</v>
      </c>
      <c r="FO428">
        <v>1.8589</v>
      </c>
      <c r="FP428">
        <v>1.85791</v>
      </c>
      <c r="FQ428">
        <v>1.86081</v>
      </c>
      <c r="FR428">
        <v>0</v>
      </c>
      <c r="FS428">
        <v>0</v>
      </c>
      <c r="FT428">
        <v>0</v>
      </c>
      <c r="FU428">
        <v>4.5</v>
      </c>
      <c r="FV428" t="s">
        <v>361</v>
      </c>
      <c r="FW428" t="s">
        <v>362</v>
      </c>
      <c r="FX428" t="s">
        <v>363</v>
      </c>
      <c r="FY428" t="s">
        <v>364</v>
      </c>
      <c r="FZ428" t="s">
        <v>364</v>
      </c>
      <c r="GA428" t="s">
        <v>363</v>
      </c>
      <c r="GB428">
        <v>0</v>
      </c>
      <c r="GC428">
        <v>100</v>
      </c>
      <c r="GD428">
        <v>100</v>
      </c>
      <c r="GE428">
        <v>-0.362</v>
      </c>
      <c r="GF428">
        <v>0.2974</v>
      </c>
      <c r="GG428">
        <v>-1.589593225013521</v>
      </c>
      <c r="GH428">
        <v>0.00192992804097616</v>
      </c>
      <c r="GI428">
        <v>3.244687122451424E-06</v>
      </c>
      <c r="GJ428">
        <v>-2.087531120305573E-09</v>
      </c>
      <c r="GK428">
        <v>0.05776174702018427</v>
      </c>
      <c r="GL428">
        <v>0.005089068596103195</v>
      </c>
      <c r="GM428">
        <v>0.0003257216593697226</v>
      </c>
      <c r="GN428">
        <v>-1.562898368296355E-06</v>
      </c>
      <c r="GO428">
        <v>0</v>
      </c>
      <c r="GP428">
        <v>1257</v>
      </c>
      <c r="GQ428">
        <v>1</v>
      </c>
      <c r="GR428">
        <v>31</v>
      </c>
      <c r="GS428">
        <v>285.2</v>
      </c>
      <c r="GT428">
        <v>285.1</v>
      </c>
      <c r="GU428">
        <v>1.07788</v>
      </c>
      <c r="GV428">
        <v>2.38281</v>
      </c>
      <c r="GW428">
        <v>1.44775</v>
      </c>
      <c r="GX428">
        <v>2.20215</v>
      </c>
      <c r="GY428">
        <v>1.44653</v>
      </c>
      <c r="GZ428">
        <v>2.3877</v>
      </c>
      <c r="HA428">
        <v>33.1992</v>
      </c>
      <c r="HB428">
        <v>14.6224</v>
      </c>
      <c r="HC428">
        <v>18</v>
      </c>
      <c r="HD428">
        <v>532.0069999999999</v>
      </c>
      <c r="HE428">
        <v>522.967</v>
      </c>
      <c r="HF428">
        <v>24.9995</v>
      </c>
      <c r="HG428">
        <v>30.7439</v>
      </c>
      <c r="HH428">
        <v>30</v>
      </c>
      <c r="HI428">
        <v>31.1214</v>
      </c>
      <c r="HJ428">
        <v>31.1305</v>
      </c>
      <c r="HK428">
        <v>21.5538</v>
      </c>
      <c r="HL428">
        <v>20.3331</v>
      </c>
      <c r="HM428">
        <v>100</v>
      </c>
      <c r="HN428">
        <v>25</v>
      </c>
      <c r="HO428">
        <v>420</v>
      </c>
      <c r="HP428">
        <v>21.5</v>
      </c>
      <c r="HQ428">
        <v>103.134</v>
      </c>
      <c r="HR428">
        <v>102.019</v>
      </c>
    </row>
    <row r="429" spans="1:226">
      <c r="A429">
        <v>411</v>
      </c>
      <c r="B429">
        <v>1774683436.6</v>
      </c>
      <c r="C429">
        <v>1690.599999904633</v>
      </c>
      <c r="D429" t="s">
        <v>1184</v>
      </c>
      <c r="E429" t="s">
        <v>1185</v>
      </c>
      <c r="F429">
        <v>5</v>
      </c>
      <c r="I429">
        <v>1774683433.7</v>
      </c>
      <c r="J429">
        <f>(K429)/1000</f>
        <v>0</v>
      </c>
      <c r="K429">
        <f>IF(BF429, AN429, AH429)</f>
        <v>0</v>
      </c>
      <c r="L429">
        <f>IF(BF429, AI429, AG429)</f>
        <v>0</v>
      </c>
      <c r="M429">
        <f>BH429 - IF(AU429&gt;1, L429*BB429*100.0/(AW429), 0)</f>
        <v>0</v>
      </c>
      <c r="N429">
        <f>((T429-J429/2)*M429-L429)/(T429+J429/2)</f>
        <v>0</v>
      </c>
      <c r="O429">
        <f>N429*(BO429+BP429)/1000.0</f>
        <v>0</v>
      </c>
      <c r="P429">
        <f>(BH429 - IF(AU429&gt;1, L429*BB429*100.0/(AW429), 0))*(BO429+BP429)/1000.0</f>
        <v>0</v>
      </c>
      <c r="Q429">
        <f>2.0/((1/S429-1/R429)+SIGN(S429)*SQRT((1/S429-1/R429)*(1/S429-1/R429) + 4*BC429/((BC429+1)*(BC429+1))*(2*1/S429*1/R429-1/R429*1/R429)))</f>
        <v>0</v>
      </c>
      <c r="R429">
        <f>IF(LEFT(BD429,1)&lt;&gt;"0",IF(LEFT(BD429,1)="1",3.0,BE429),$D$5+$E$5*(BV429*BO429/($K$5*1000))+$F$5*(BV429*BO429/($K$5*1000))*MAX(MIN(BB429,$J$5),$I$5)*MAX(MIN(BB429,$J$5),$I$5)+$G$5*MAX(MIN(BB429,$J$5),$I$5)*(BV429*BO429/($K$5*1000))+$H$5*(BV429*BO429/($K$5*1000))*(BV429*BO429/($K$5*1000)))</f>
        <v>0</v>
      </c>
      <c r="S429">
        <f>J429*(1000-(1000*0.61365*exp(17.502*W429/(240.97+W429))/(BO429+BP429)+BJ429)/2)/(1000*0.61365*exp(17.502*W429/(240.97+W429))/(BO429+BP429)-BJ429)</f>
        <v>0</v>
      </c>
      <c r="T429">
        <f>1/((BC429+1)/(Q429/1.6)+1/(R429/1.37)) + BC429/((BC429+1)/(Q429/1.6) + BC429/(R429/1.37))</f>
        <v>0</v>
      </c>
      <c r="U429">
        <f>(AX429*BA429)</f>
        <v>0</v>
      </c>
      <c r="V429">
        <f>(BQ429+(U429+2*0.95*5.67E-8*(((BQ429+$B$9)+273)^4-(BQ429+273)^4)-44100*J429)/(1.84*29.3*R429+8*0.95*5.67E-8*(BQ429+273)^3))</f>
        <v>0</v>
      </c>
      <c r="W429">
        <f>($C$9*BR429+$D$9*BS429+$E$9*V429)</f>
        <v>0</v>
      </c>
      <c r="X429">
        <f>0.61365*exp(17.502*W429/(240.97+W429))</f>
        <v>0</v>
      </c>
      <c r="Y429">
        <f>(Z429/AA429*100)</f>
        <v>0</v>
      </c>
      <c r="Z429">
        <f>BJ429*(BO429+BP429)/1000</f>
        <v>0</v>
      </c>
      <c r="AA429">
        <f>0.61365*exp(17.502*BQ429/(240.97+BQ429))</f>
        <v>0</v>
      </c>
      <c r="AB429">
        <f>(X429-BJ429*(BO429+BP429)/1000)</f>
        <v>0</v>
      </c>
      <c r="AC429">
        <f>(-J429*44100)</f>
        <v>0</v>
      </c>
      <c r="AD429">
        <f>2*29.3*R429*0.92*(BQ429-W429)</f>
        <v>0</v>
      </c>
      <c r="AE429">
        <f>2*0.95*5.67E-8*(((BQ429+$B$9)+273)^4-(W429+273)^4)</f>
        <v>0</v>
      </c>
      <c r="AF429">
        <f>U429+AE429+AC429+AD429</f>
        <v>0</v>
      </c>
      <c r="AG429">
        <f>BN429*AU429*(BI429-BH429*(1000-AU429*BK429)/(1000-AU429*BJ429))/(100*BB429)</f>
        <v>0</v>
      </c>
      <c r="AH429">
        <f>1000*BN429*AU429*(BJ429-BK429)/(100*BB429*(1000-AU429*BJ429))</f>
        <v>0</v>
      </c>
      <c r="AI429">
        <f>(AJ429 - AK429 - BO429*1E3/(8.314*(BQ429+273.15)) * AM429/BN429 * AL429) * BN429/(100*BB429) * (1000 - BK429)/1000</f>
        <v>0</v>
      </c>
      <c r="AJ429">
        <v>429.2811706426975</v>
      </c>
      <c r="AK429">
        <v>428.8407757575757</v>
      </c>
      <c r="AL429">
        <v>9.204944490281446E-07</v>
      </c>
      <c r="AM429">
        <v>61.35787655002243</v>
      </c>
      <c r="AN429">
        <f>(AP429 - AO429 + BO429*1E3/(8.314*(BQ429+273.15)) * AR429/BN429 * AQ429) * BN429/(100*BB429) * 1000/(1000 - AP429)</f>
        <v>0</v>
      </c>
      <c r="AO429">
        <v>21.5366158908084</v>
      </c>
      <c r="AP429">
        <v>21.510906993007</v>
      </c>
      <c r="AQ429">
        <v>3.89668974860804E-07</v>
      </c>
      <c r="AR429">
        <v>91.88205700752289</v>
      </c>
      <c r="AS429">
        <v>0</v>
      </c>
      <c r="AT429">
        <v>0</v>
      </c>
      <c r="AU429">
        <f>IF(AS429*$H$15&gt;=AW429,1.0,(AW429/(AW429-AS429*$H$15)))</f>
        <v>0</v>
      </c>
      <c r="AV429">
        <f>(AU429-1)*100</f>
        <v>0</v>
      </c>
      <c r="AW429">
        <f>MAX(0,($B$15+$C$15*BV429)/(1+$D$15*BV429)*BO429/(BQ429+273)*$E$15)</f>
        <v>0</v>
      </c>
      <c r="AX429">
        <f>$B$13*BW429+$C$13*BX429+$F$13*CI429*(1-CL429)</f>
        <v>0</v>
      </c>
      <c r="AY429">
        <f>AX429*AZ429</f>
        <v>0</v>
      </c>
      <c r="AZ429">
        <f>($B$13*$D$11+$C$13*$D$11+$F$13*((CV429+CN429)/MAX(CV429+CN429+CW429, 0.1)*$I$11+CW429/MAX(CV429+CN429+CW429, 0.1)*$J$11))/($B$13+$C$13+$F$13)</f>
        <v>0</v>
      </c>
      <c r="BA429">
        <f>($B$13*$K$11+$C$13*$K$11+$F$13*((CV429+CN429)/MAX(CV429+CN429+CW429, 0.1)*$P$11+CW429/MAX(CV429+CN429+CW429, 0.1)*$Q$11))/($B$13+$C$13+$F$13)</f>
        <v>0</v>
      </c>
      <c r="BB429">
        <v>6</v>
      </c>
      <c r="BC429">
        <v>0.5</v>
      </c>
      <c r="BD429" t="s">
        <v>358</v>
      </c>
      <c r="BE429">
        <v>2</v>
      </c>
      <c r="BF429" t="b">
        <v>1</v>
      </c>
      <c r="BG429">
        <v>1774683433.7</v>
      </c>
      <c r="BH429">
        <v>419.6119</v>
      </c>
      <c r="BI429">
        <v>420.0264999999999</v>
      </c>
      <c r="BJ429">
        <v>21.51065</v>
      </c>
      <c r="BK429">
        <v>21.53638</v>
      </c>
      <c r="BL429">
        <v>419.9733</v>
      </c>
      <c r="BM429">
        <v>21.21327</v>
      </c>
      <c r="BN429">
        <v>499.9752999999999</v>
      </c>
      <c r="BO429">
        <v>101.027</v>
      </c>
      <c r="BP429">
        <v>0.09998515000000001</v>
      </c>
      <c r="BQ429">
        <v>25.91054</v>
      </c>
      <c r="BR429">
        <v>26.00904999999999</v>
      </c>
      <c r="BS429">
        <v>999.9</v>
      </c>
      <c r="BT429">
        <v>0</v>
      </c>
      <c r="BU429">
        <v>0</v>
      </c>
      <c r="BV429">
        <v>9997.192000000001</v>
      </c>
      <c r="BW429">
        <v>0</v>
      </c>
      <c r="BX429">
        <v>0.3718906000000001</v>
      </c>
      <c r="BY429">
        <v>-0.4146454000000001</v>
      </c>
      <c r="BZ429">
        <v>428.8364</v>
      </c>
      <c r="CA429">
        <v>429.2714</v>
      </c>
      <c r="CB429">
        <v>-0.02573831</v>
      </c>
      <c r="CC429">
        <v>420.0264999999999</v>
      </c>
      <c r="CD429">
        <v>21.53638</v>
      </c>
      <c r="CE429">
        <v>2.173156</v>
      </c>
      <c r="CF429">
        <v>2.175757</v>
      </c>
      <c r="CG429">
        <v>18.76578</v>
      </c>
      <c r="CH429">
        <v>18.7849</v>
      </c>
      <c r="CI429">
        <v>200.0037</v>
      </c>
      <c r="CJ429">
        <v>0</v>
      </c>
      <c r="CK429">
        <v>1</v>
      </c>
      <c r="CL429">
        <v>0</v>
      </c>
      <c r="CM429">
        <v>1.69944</v>
      </c>
      <c r="CN429">
        <v>0</v>
      </c>
      <c r="CO429">
        <v>12.72488</v>
      </c>
      <c r="CP429">
        <v>1023.151</v>
      </c>
      <c r="CQ429">
        <v>35.0935</v>
      </c>
      <c r="CR429">
        <v>38.25</v>
      </c>
      <c r="CS429">
        <v>36.8309</v>
      </c>
      <c r="CT429">
        <v>36.9559</v>
      </c>
      <c r="CU429">
        <v>35.781</v>
      </c>
      <c r="CV429">
        <v>0</v>
      </c>
      <c r="CW429">
        <v>200.002</v>
      </c>
      <c r="CX429">
        <v>0</v>
      </c>
      <c r="CY429">
        <v>1774683435.2</v>
      </c>
      <c r="CZ429">
        <v>0</v>
      </c>
      <c r="DA429">
        <v>1774666326.5</v>
      </c>
      <c r="DB429" t="s">
        <v>359</v>
      </c>
      <c r="DC429">
        <v>1774666322</v>
      </c>
      <c r="DD429">
        <v>1774666326.5</v>
      </c>
      <c r="DE429">
        <v>2</v>
      </c>
      <c r="DF429">
        <v>0.343</v>
      </c>
      <c r="DG429">
        <v>-0.026</v>
      </c>
      <c r="DH429">
        <v>-0.36</v>
      </c>
      <c r="DI429">
        <v>0.298</v>
      </c>
      <c r="DJ429">
        <v>420</v>
      </c>
      <c r="DK429">
        <v>22</v>
      </c>
      <c r="DL429">
        <v>0.17</v>
      </c>
      <c r="DM429">
        <v>0.02</v>
      </c>
      <c r="DN429">
        <v>-0.4024711463414634</v>
      </c>
      <c r="DO429">
        <v>-0.09905347735191579</v>
      </c>
      <c r="DP429">
        <v>0.02418581880657419</v>
      </c>
      <c r="DQ429">
        <v>1</v>
      </c>
      <c r="DR429">
        <v>-0.02497173902439024</v>
      </c>
      <c r="DS429">
        <v>-0.004384937979094121</v>
      </c>
      <c r="DT429">
        <v>0.0007504881003193849</v>
      </c>
      <c r="DU429">
        <v>1</v>
      </c>
      <c r="DV429">
        <v>2</v>
      </c>
      <c r="DW429">
        <v>2</v>
      </c>
      <c r="DX429" t="s">
        <v>360</v>
      </c>
      <c r="DY429">
        <v>3.13051</v>
      </c>
      <c r="DZ429">
        <v>2.80649</v>
      </c>
      <c r="EA429">
        <v>0.0997517</v>
      </c>
      <c r="EB429">
        <v>0.0994659</v>
      </c>
      <c r="EC429">
        <v>0.105878</v>
      </c>
      <c r="ED429">
        <v>0.105656</v>
      </c>
      <c r="EE429">
        <v>21146.8</v>
      </c>
      <c r="EF429">
        <v>27418.1</v>
      </c>
      <c r="EG429">
        <v>26444.7</v>
      </c>
      <c r="EH429">
        <v>32999.3</v>
      </c>
      <c r="EI429">
        <v>34925.3</v>
      </c>
      <c r="EJ429">
        <v>40306.4</v>
      </c>
      <c r="EK429">
        <v>41092.2</v>
      </c>
      <c r="EL429">
        <v>46058.8</v>
      </c>
      <c r="EM429">
        <v>2.03492</v>
      </c>
      <c r="EN429">
        <v>1.99985</v>
      </c>
      <c r="EO429">
        <v>0.0720769</v>
      </c>
      <c r="EP429">
        <v>0</v>
      </c>
      <c r="EQ429">
        <v>24.8243</v>
      </c>
      <c r="ER429">
        <v>999.9</v>
      </c>
      <c r="ES429">
        <v>67.40000000000001</v>
      </c>
      <c r="ET429">
        <v>27.5</v>
      </c>
      <c r="EU429">
        <v>24.5885</v>
      </c>
      <c r="EV429">
        <v>60.9508</v>
      </c>
      <c r="EW429">
        <v>31.7588</v>
      </c>
      <c r="EX429">
        <v>1</v>
      </c>
      <c r="EY429">
        <v>0.293346</v>
      </c>
      <c r="EZ429">
        <v>0.223426</v>
      </c>
      <c r="FA429">
        <v>20.2889</v>
      </c>
      <c r="FB429">
        <v>5.19168</v>
      </c>
      <c r="FC429">
        <v>11.9441</v>
      </c>
      <c r="FD429">
        <v>4.95595</v>
      </c>
      <c r="FE429">
        <v>3.285</v>
      </c>
      <c r="FF429">
        <v>9999</v>
      </c>
      <c r="FG429">
        <v>9999</v>
      </c>
      <c r="FH429">
        <v>9999</v>
      </c>
      <c r="FI429">
        <v>999.9</v>
      </c>
      <c r="FJ429">
        <v>1.86127</v>
      </c>
      <c r="FK429">
        <v>1.86264</v>
      </c>
      <c r="FL429">
        <v>1.86005</v>
      </c>
      <c r="FM429">
        <v>1.85837</v>
      </c>
      <c r="FN429">
        <v>1.86217</v>
      </c>
      <c r="FO429">
        <v>1.85888</v>
      </c>
      <c r="FP429">
        <v>1.85791</v>
      </c>
      <c r="FQ429">
        <v>1.86081</v>
      </c>
      <c r="FR429">
        <v>0</v>
      </c>
      <c r="FS429">
        <v>0</v>
      </c>
      <c r="FT429">
        <v>0</v>
      </c>
      <c r="FU429">
        <v>4.5</v>
      </c>
      <c r="FV429" t="s">
        <v>361</v>
      </c>
      <c r="FW429" t="s">
        <v>362</v>
      </c>
      <c r="FX429" t="s">
        <v>363</v>
      </c>
      <c r="FY429" t="s">
        <v>364</v>
      </c>
      <c r="FZ429" t="s">
        <v>364</v>
      </c>
      <c r="GA429" t="s">
        <v>363</v>
      </c>
      <c r="GB429">
        <v>0</v>
      </c>
      <c r="GC429">
        <v>100</v>
      </c>
      <c r="GD429">
        <v>100</v>
      </c>
      <c r="GE429">
        <v>-0.361</v>
      </c>
      <c r="GF429">
        <v>0.2973</v>
      </c>
      <c r="GG429">
        <v>-1.589593225013521</v>
      </c>
      <c r="GH429">
        <v>0.00192992804097616</v>
      </c>
      <c r="GI429">
        <v>3.244687122451424E-06</v>
      </c>
      <c r="GJ429">
        <v>-2.087531120305573E-09</v>
      </c>
      <c r="GK429">
        <v>0.05776174702018427</v>
      </c>
      <c r="GL429">
        <v>0.005089068596103195</v>
      </c>
      <c r="GM429">
        <v>0.0003257216593697226</v>
      </c>
      <c r="GN429">
        <v>-1.562898368296355E-06</v>
      </c>
      <c r="GO429">
        <v>0</v>
      </c>
      <c r="GP429">
        <v>1257</v>
      </c>
      <c r="GQ429">
        <v>1</v>
      </c>
      <c r="GR429">
        <v>31</v>
      </c>
      <c r="GS429">
        <v>285.2</v>
      </c>
      <c r="GT429">
        <v>285.2</v>
      </c>
      <c r="GU429">
        <v>1.07788</v>
      </c>
      <c r="GV429">
        <v>2.38281</v>
      </c>
      <c r="GW429">
        <v>1.44775</v>
      </c>
      <c r="GX429">
        <v>2.20215</v>
      </c>
      <c r="GY429">
        <v>1.44653</v>
      </c>
      <c r="GZ429">
        <v>2.38647</v>
      </c>
      <c r="HA429">
        <v>33.2216</v>
      </c>
      <c r="HB429">
        <v>14.6136</v>
      </c>
      <c r="HC429">
        <v>18</v>
      </c>
      <c r="HD429">
        <v>532.15</v>
      </c>
      <c r="HE429">
        <v>522.933</v>
      </c>
      <c r="HF429">
        <v>24.9996</v>
      </c>
      <c r="HG429">
        <v>30.7439</v>
      </c>
      <c r="HH429">
        <v>30</v>
      </c>
      <c r="HI429">
        <v>31.1214</v>
      </c>
      <c r="HJ429">
        <v>31.1305</v>
      </c>
      <c r="HK429">
        <v>21.5542</v>
      </c>
      <c r="HL429">
        <v>20.3331</v>
      </c>
      <c r="HM429">
        <v>100</v>
      </c>
      <c r="HN429">
        <v>25</v>
      </c>
      <c r="HO429">
        <v>420</v>
      </c>
      <c r="HP429">
        <v>21.5</v>
      </c>
      <c r="HQ429">
        <v>103.134</v>
      </c>
      <c r="HR429">
        <v>102.018</v>
      </c>
    </row>
    <row r="430" spans="1:226">
      <c r="A430">
        <v>412</v>
      </c>
      <c r="B430">
        <v>1774683440.6</v>
      </c>
      <c r="C430">
        <v>1694.599999904633</v>
      </c>
      <c r="D430" t="s">
        <v>1186</v>
      </c>
      <c r="E430" t="s">
        <v>1187</v>
      </c>
      <c r="F430">
        <v>5</v>
      </c>
      <c r="I430">
        <v>1774683437.7</v>
      </c>
      <c r="J430">
        <f>(K430)/1000</f>
        <v>0</v>
      </c>
      <c r="K430">
        <f>IF(BF430, AN430, AH430)</f>
        <v>0</v>
      </c>
      <c r="L430">
        <f>IF(BF430, AI430, AG430)</f>
        <v>0</v>
      </c>
      <c r="M430">
        <f>BH430 - IF(AU430&gt;1, L430*BB430*100.0/(AW430), 0)</f>
        <v>0</v>
      </c>
      <c r="N430">
        <f>((T430-J430/2)*M430-L430)/(T430+J430/2)</f>
        <v>0</v>
      </c>
      <c r="O430">
        <f>N430*(BO430+BP430)/1000.0</f>
        <v>0</v>
      </c>
      <c r="P430">
        <f>(BH430 - IF(AU430&gt;1, L430*BB430*100.0/(AW430), 0))*(BO430+BP430)/1000.0</f>
        <v>0</v>
      </c>
      <c r="Q430">
        <f>2.0/((1/S430-1/R430)+SIGN(S430)*SQRT((1/S430-1/R430)*(1/S430-1/R430) + 4*BC430/((BC430+1)*(BC430+1))*(2*1/S430*1/R430-1/R430*1/R430)))</f>
        <v>0</v>
      </c>
      <c r="R430">
        <f>IF(LEFT(BD430,1)&lt;&gt;"0",IF(LEFT(BD430,1)="1",3.0,BE430),$D$5+$E$5*(BV430*BO430/($K$5*1000))+$F$5*(BV430*BO430/($K$5*1000))*MAX(MIN(BB430,$J$5),$I$5)*MAX(MIN(BB430,$J$5),$I$5)+$G$5*MAX(MIN(BB430,$J$5),$I$5)*(BV430*BO430/($K$5*1000))+$H$5*(BV430*BO430/($K$5*1000))*(BV430*BO430/($K$5*1000)))</f>
        <v>0</v>
      </c>
      <c r="S430">
        <f>J430*(1000-(1000*0.61365*exp(17.502*W430/(240.97+W430))/(BO430+BP430)+BJ430)/2)/(1000*0.61365*exp(17.502*W430/(240.97+W430))/(BO430+BP430)-BJ430)</f>
        <v>0</v>
      </c>
      <c r="T430">
        <f>1/((BC430+1)/(Q430/1.6)+1/(R430/1.37)) + BC430/((BC430+1)/(Q430/1.6) + BC430/(R430/1.37))</f>
        <v>0</v>
      </c>
      <c r="U430">
        <f>(AX430*BA430)</f>
        <v>0</v>
      </c>
      <c r="V430">
        <f>(BQ430+(U430+2*0.95*5.67E-8*(((BQ430+$B$9)+273)^4-(BQ430+273)^4)-44100*J430)/(1.84*29.3*R430+8*0.95*5.67E-8*(BQ430+273)^3))</f>
        <v>0</v>
      </c>
      <c r="W430">
        <f>($C$9*BR430+$D$9*BS430+$E$9*V430)</f>
        <v>0</v>
      </c>
      <c r="X430">
        <f>0.61365*exp(17.502*W430/(240.97+W430))</f>
        <v>0</v>
      </c>
      <c r="Y430">
        <f>(Z430/AA430*100)</f>
        <v>0</v>
      </c>
      <c r="Z430">
        <f>BJ430*(BO430+BP430)/1000</f>
        <v>0</v>
      </c>
      <c r="AA430">
        <f>0.61365*exp(17.502*BQ430/(240.97+BQ430))</f>
        <v>0</v>
      </c>
      <c r="AB430">
        <f>(X430-BJ430*(BO430+BP430)/1000)</f>
        <v>0</v>
      </c>
      <c r="AC430">
        <f>(-J430*44100)</f>
        <v>0</v>
      </c>
      <c r="AD430">
        <f>2*29.3*R430*0.92*(BQ430-W430)</f>
        <v>0</v>
      </c>
      <c r="AE430">
        <f>2*0.95*5.67E-8*(((BQ430+$B$9)+273)^4-(W430+273)^4)</f>
        <v>0</v>
      </c>
      <c r="AF430">
        <f>U430+AE430+AC430+AD430</f>
        <v>0</v>
      </c>
      <c r="AG430">
        <f>BN430*AU430*(BI430-BH430*(1000-AU430*BK430)/(1000-AU430*BJ430))/(100*BB430)</f>
        <v>0</v>
      </c>
      <c r="AH430">
        <f>1000*BN430*AU430*(BJ430-BK430)/(100*BB430*(1000-AU430*BJ430))</f>
        <v>0</v>
      </c>
      <c r="AI430">
        <f>(AJ430 - AK430 - BO430*1E3/(8.314*(BQ430+273.15)) * AM430/BN430 * AL430) * BN430/(100*BB430) * (1000 - BK430)/1000</f>
        <v>0</v>
      </c>
      <c r="AJ430">
        <v>429.2634259585352</v>
      </c>
      <c r="AK430">
        <v>428.8318181818183</v>
      </c>
      <c r="AL430">
        <v>-1.670872360498603E-06</v>
      </c>
      <c r="AM430">
        <v>61.35787655002243</v>
      </c>
      <c r="AN430">
        <f>(AP430 - AO430 + BO430*1E3/(8.314*(BQ430+273.15)) * AR430/BN430 * AQ430) * BN430/(100*BB430) * 1000/(1000 - AP430)</f>
        <v>0</v>
      </c>
      <c r="AO430">
        <v>21.53668234746376</v>
      </c>
      <c r="AP430">
        <v>21.51065664335666</v>
      </c>
      <c r="AQ430">
        <v>-4.657127729180924E-07</v>
      </c>
      <c r="AR430">
        <v>91.88205700752289</v>
      </c>
      <c r="AS430">
        <v>0</v>
      </c>
      <c r="AT430">
        <v>0</v>
      </c>
      <c r="AU430">
        <f>IF(AS430*$H$15&gt;=AW430,1.0,(AW430/(AW430-AS430*$H$15)))</f>
        <v>0</v>
      </c>
      <c r="AV430">
        <f>(AU430-1)*100</f>
        <v>0</v>
      </c>
      <c r="AW430">
        <f>MAX(0,($B$15+$C$15*BV430)/(1+$D$15*BV430)*BO430/(BQ430+273)*$E$15)</f>
        <v>0</v>
      </c>
      <c r="AX430">
        <f>$B$13*BW430+$C$13*BX430+$F$13*CI430*(1-CL430)</f>
        <v>0</v>
      </c>
      <c r="AY430">
        <f>AX430*AZ430</f>
        <v>0</v>
      </c>
      <c r="AZ430">
        <f>($B$13*$D$11+$C$13*$D$11+$F$13*((CV430+CN430)/MAX(CV430+CN430+CW430, 0.1)*$I$11+CW430/MAX(CV430+CN430+CW430, 0.1)*$J$11))/($B$13+$C$13+$F$13)</f>
        <v>0</v>
      </c>
      <c r="BA430">
        <f>($B$13*$K$11+$C$13*$K$11+$F$13*((CV430+CN430)/MAX(CV430+CN430+CW430, 0.1)*$P$11+CW430/MAX(CV430+CN430+CW430, 0.1)*$Q$11))/($B$13+$C$13+$F$13)</f>
        <v>0</v>
      </c>
      <c r="BB430">
        <v>6</v>
      </c>
      <c r="BC430">
        <v>0.5</v>
      </c>
      <c r="BD430" t="s">
        <v>358</v>
      </c>
      <c r="BE430">
        <v>2</v>
      </c>
      <c r="BF430" t="b">
        <v>1</v>
      </c>
      <c r="BG430">
        <v>1774683437.7</v>
      </c>
      <c r="BH430">
        <v>419.6087000000001</v>
      </c>
      <c r="BI430">
        <v>420.0126999999999</v>
      </c>
      <c r="BJ430">
        <v>21.51062</v>
      </c>
      <c r="BK430">
        <v>21.53643</v>
      </c>
      <c r="BL430">
        <v>419.9703000000001</v>
      </c>
      <c r="BM430">
        <v>21.21323</v>
      </c>
      <c r="BN430">
        <v>500.0253000000001</v>
      </c>
      <c r="BO430">
        <v>101.0277</v>
      </c>
      <c r="BP430">
        <v>0.10006928</v>
      </c>
      <c r="BQ430">
        <v>25.90756</v>
      </c>
      <c r="BR430">
        <v>26.00261</v>
      </c>
      <c r="BS430">
        <v>999.9</v>
      </c>
      <c r="BT430">
        <v>0</v>
      </c>
      <c r="BU430">
        <v>0</v>
      </c>
      <c r="BV430">
        <v>9988.998000000001</v>
      </c>
      <c r="BW430">
        <v>0</v>
      </c>
      <c r="BX430">
        <v>0.3769566</v>
      </c>
      <c r="BY430">
        <v>-0.4039765</v>
      </c>
      <c r="BZ430">
        <v>428.8333</v>
      </c>
      <c r="CA430">
        <v>429.2574000000001</v>
      </c>
      <c r="CB430">
        <v>-0.02581692</v>
      </c>
      <c r="CC430">
        <v>420.0126999999999</v>
      </c>
      <c r="CD430">
        <v>21.53643</v>
      </c>
      <c r="CE430">
        <v>2.173168</v>
      </c>
      <c r="CF430">
        <v>2.175776</v>
      </c>
      <c r="CG430">
        <v>18.76586</v>
      </c>
      <c r="CH430">
        <v>18.78503</v>
      </c>
      <c r="CI430">
        <v>200.0031</v>
      </c>
      <c r="CJ430">
        <v>0</v>
      </c>
      <c r="CK430">
        <v>1</v>
      </c>
      <c r="CL430">
        <v>0</v>
      </c>
      <c r="CM430">
        <v>1.82987</v>
      </c>
      <c r="CN430">
        <v>0</v>
      </c>
      <c r="CO430">
        <v>12.6427</v>
      </c>
      <c r="CP430">
        <v>1023.148</v>
      </c>
      <c r="CQ430">
        <v>35.0558</v>
      </c>
      <c r="CR430">
        <v>38.2437</v>
      </c>
      <c r="CS430">
        <v>36.812</v>
      </c>
      <c r="CT430">
        <v>36.937</v>
      </c>
      <c r="CU430">
        <v>35.7437</v>
      </c>
      <c r="CV430">
        <v>0</v>
      </c>
      <c r="CW430">
        <v>200.003</v>
      </c>
      <c r="CX430">
        <v>0</v>
      </c>
      <c r="CY430">
        <v>1774683438.8</v>
      </c>
      <c r="CZ430">
        <v>0</v>
      </c>
      <c r="DA430">
        <v>1774666326.5</v>
      </c>
      <c r="DB430" t="s">
        <v>359</v>
      </c>
      <c r="DC430">
        <v>1774666322</v>
      </c>
      <c r="DD430">
        <v>1774666326.5</v>
      </c>
      <c r="DE430">
        <v>2</v>
      </c>
      <c r="DF430">
        <v>0.343</v>
      </c>
      <c r="DG430">
        <v>-0.026</v>
      </c>
      <c r="DH430">
        <v>-0.36</v>
      </c>
      <c r="DI430">
        <v>0.298</v>
      </c>
      <c r="DJ430">
        <v>420</v>
      </c>
      <c r="DK430">
        <v>22</v>
      </c>
      <c r="DL430">
        <v>0.17</v>
      </c>
      <c r="DM430">
        <v>0.02</v>
      </c>
      <c r="DN430">
        <v>-0.4056650731707317</v>
      </c>
      <c r="DO430">
        <v>-0.04081340069686466</v>
      </c>
      <c r="DP430">
        <v>0.02186343831258717</v>
      </c>
      <c r="DQ430">
        <v>1</v>
      </c>
      <c r="DR430">
        <v>-0.02525528536585366</v>
      </c>
      <c r="DS430">
        <v>-0.006271369337979121</v>
      </c>
      <c r="DT430">
        <v>0.0008773349733115612</v>
      </c>
      <c r="DU430">
        <v>1</v>
      </c>
      <c r="DV430">
        <v>2</v>
      </c>
      <c r="DW430">
        <v>2</v>
      </c>
      <c r="DX430" t="s">
        <v>360</v>
      </c>
      <c r="DY430">
        <v>3.13043</v>
      </c>
      <c r="DZ430">
        <v>2.8063</v>
      </c>
      <c r="EA430">
        <v>0.0997473</v>
      </c>
      <c r="EB430">
        <v>0.09946290000000001</v>
      </c>
      <c r="EC430">
        <v>0.105882</v>
      </c>
      <c r="ED430">
        <v>0.105655</v>
      </c>
      <c r="EE430">
        <v>21146.8</v>
      </c>
      <c r="EF430">
        <v>27418.5</v>
      </c>
      <c r="EG430">
        <v>26444.5</v>
      </c>
      <c r="EH430">
        <v>32999.6</v>
      </c>
      <c r="EI430">
        <v>34925.1</v>
      </c>
      <c r="EJ430">
        <v>40306.9</v>
      </c>
      <c r="EK430">
        <v>41092.1</v>
      </c>
      <c r="EL430">
        <v>46059.3</v>
      </c>
      <c r="EM430">
        <v>2.03492</v>
      </c>
      <c r="EN430">
        <v>1.99985</v>
      </c>
      <c r="EO430">
        <v>0.07165970000000001</v>
      </c>
      <c r="EP430">
        <v>0</v>
      </c>
      <c r="EQ430">
        <v>24.8213</v>
      </c>
      <c r="ER430">
        <v>999.9</v>
      </c>
      <c r="ES430">
        <v>67.40000000000001</v>
      </c>
      <c r="ET430">
        <v>27.5</v>
      </c>
      <c r="EU430">
        <v>24.5866</v>
      </c>
      <c r="EV430">
        <v>61.2408</v>
      </c>
      <c r="EW430">
        <v>31.6707</v>
      </c>
      <c r="EX430">
        <v>1</v>
      </c>
      <c r="EY430">
        <v>0.293389</v>
      </c>
      <c r="EZ430">
        <v>0.22153</v>
      </c>
      <c r="FA430">
        <v>20.2888</v>
      </c>
      <c r="FB430">
        <v>5.19033</v>
      </c>
      <c r="FC430">
        <v>11.9441</v>
      </c>
      <c r="FD430">
        <v>4.95565</v>
      </c>
      <c r="FE430">
        <v>3.285</v>
      </c>
      <c r="FF430">
        <v>9999</v>
      </c>
      <c r="FG430">
        <v>9999</v>
      </c>
      <c r="FH430">
        <v>9999</v>
      </c>
      <c r="FI430">
        <v>999.9</v>
      </c>
      <c r="FJ430">
        <v>1.86127</v>
      </c>
      <c r="FK430">
        <v>1.86264</v>
      </c>
      <c r="FL430">
        <v>1.86005</v>
      </c>
      <c r="FM430">
        <v>1.85837</v>
      </c>
      <c r="FN430">
        <v>1.86216</v>
      </c>
      <c r="FO430">
        <v>1.85891</v>
      </c>
      <c r="FP430">
        <v>1.85791</v>
      </c>
      <c r="FQ430">
        <v>1.86081</v>
      </c>
      <c r="FR430">
        <v>0</v>
      </c>
      <c r="FS430">
        <v>0</v>
      </c>
      <c r="FT430">
        <v>0</v>
      </c>
      <c r="FU430">
        <v>4.5</v>
      </c>
      <c r="FV430" t="s">
        <v>361</v>
      </c>
      <c r="FW430" t="s">
        <v>362</v>
      </c>
      <c r="FX430" t="s">
        <v>363</v>
      </c>
      <c r="FY430" t="s">
        <v>364</v>
      </c>
      <c r="FZ430" t="s">
        <v>364</v>
      </c>
      <c r="GA430" t="s">
        <v>363</v>
      </c>
      <c r="GB430">
        <v>0</v>
      </c>
      <c r="GC430">
        <v>100</v>
      </c>
      <c r="GD430">
        <v>100</v>
      </c>
      <c r="GE430">
        <v>-0.361</v>
      </c>
      <c r="GF430">
        <v>0.2974</v>
      </c>
      <c r="GG430">
        <v>-1.589593225013521</v>
      </c>
      <c r="GH430">
        <v>0.00192992804097616</v>
      </c>
      <c r="GI430">
        <v>3.244687122451424E-06</v>
      </c>
      <c r="GJ430">
        <v>-2.087531120305573E-09</v>
      </c>
      <c r="GK430">
        <v>0.05776174702018427</v>
      </c>
      <c r="GL430">
        <v>0.005089068596103195</v>
      </c>
      <c r="GM430">
        <v>0.0003257216593697226</v>
      </c>
      <c r="GN430">
        <v>-1.562898368296355E-06</v>
      </c>
      <c r="GO430">
        <v>0</v>
      </c>
      <c r="GP430">
        <v>1257</v>
      </c>
      <c r="GQ430">
        <v>1</v>
      </c>
      <c r="GR430">
        <v>31</v>
      </c>
      <c r="GS430">
        <v>285.3</v>
      </c>
      <c r="GT430">
        <v>285.2</v>
      </c>
      <c r="GU430">
        <v>1.07788</v>
      </c>
      <c r="GV430">
        <v>2.38525</v>
      </c>
      <c r="GW430">
        <v>1.44775</v>
      </c>
      <c r="GX430">
        <v>2.20215</v>
      </c>
      <c r="GY430">
        <v>1.44653</v>
      </c>
      <c r="GZ430">
        <v>2.33765</v>
      </c>
      <c r="HA430">
        <v>33.2216</v>
      </c>
      <c r="HB430">
        <v>14.6049</v>
      </c>
      <c r="HC430">
        <v>18</v>
      </c>
      <c r="HD430">
        <v>532.15</v>
      </c>
      <c r="HE430">
        <v>522.933</v>
      </c>
      <c r="HF430">
        <v>24.9995</v>
      </c>
      <c r="HG430">
        <v>30.7439</v>
      </c>
      <c r="HH430">
        <v>30</v>
      </c>
      <c r="HI430">
        <v>31.1214</v>
      </c>
      <c r="HJ430">
        <v>31.1305</v>
      </c>
      <c r="HK430">
        <v>21.5551</v>
      </c>
      <c r="HL430">
        <v>20.3331</v>
      </c>
      <c r="HM430">
        <v>100</v>
      </c>
      <c r="HN430">
        <v>25</v>
      </c>
      <c r="HO430">
        <v>420</v>
      </c>
      <c r="HP430">
        <v>21.5</v>
      </c>
      <c r="HQ430">
        <v>103.133</v>
      </c>
      <c r="HR430">
        <v>102.019</v>
      </c>
    </row>
    <row r="431" spans="1:226">
      <c r="A431">
        <v>413</v>
      </c>
      <c r="B431">
        <v>1774683444.6</v>
      </c>
      <c r="C431">
        <v>1698.599999904633</v>
      </c>
      <c r="D431" t="s">
        <v>1188</v>
      </c>
      <c r="E431" t="s">
        <v>1189</v>
      </c>
      <c r="F431">
        <v>5</v>
      </c>
      <c r="I431">
        <v>1774683441.7</v>
      </c>
      <c r="J431">
        <f>(K431)/1000</f>
        <v>0</v>
      </c>
      <c r="K431">
        <f>IF(BF431, AN431, AH431)</f>
        <v>0</v>
      </c>
      <c r="L431">
        <f>IF(BF431, AI431, AG431)</f>
        <v>0</v>
      </c>
      <c r="M431">
        <f>BH431 - IF(AU431&gt;1, L431*BB431*100.0/(AW431), 0)</f>
        <v>0</v>
      </c>
      <c r="N431">
        <f>((T431-J431/2)*M431-L431)/(T431+J431/2)</f>
        <v>0</v>
      </c>
      <c r="O431">
        <f>N431*(BO431+BP431)/1000.0</f>
        <v>0</v>
      </c>
      <c r="P431">
        <f>(BH431 - IF(AU431&gt;1, L431*BB431*100.0/(AW431), 0))*(BO431+BP431)/1000.0</f>
        <v>0</v>
      </c>
      <c r="Q431">
        <f>2.0/((1/S431-1/R431)+SIGN(S431)*SQRT((1/S431-1/R431)*(1/S431-1/R431) + 4*BC431/((BC431+1)*(BC431+1))*(2*1/S431*1/R431-1/R431*1/R431)))</f>
        <v>0</v>
      </c>
      <c r="R431">
        <f>IF(LEFT(BD431,1)&lt;&gt;"0",IF(LEFT(BD431,1)="1",3.0,BE431),$D$5+$E$5*(BV431*BO431/($K$5*1000))+$F$5*(BV431*BO431/($K$5*1000))*MAX(MIN(BB431,$J$5),$I$5)*MAX(MIN(BB431,$J$5),$I$5)+$G$5*MAX(MIN(BB431,$J$5),$I$5)*(BV431*BO431/($K$5*1000))+$H$5*(BV431*BO431/($K$5*1000))*(BV431*BO431/($K$5*1000)))</f>
        <v>0</v>
      </c>
      <c r="S431">
        <f>J431*(1000-(1000*0.61365*exp(17.502*W431/(240.97+W431))/(BO431+BP431)+BJ431)/2)/(1000*0.61365*exp(17.502*W431/(240.97+W431))/(BO431+BP431)-BJ431)</f>
        <v>0</v>
      </c>
      <c r="T431">
        <f>1/((BC431+1)/(Q431/1.6)+1/(R431/1.37)) + BC431/((BC431+1)/(Q431/1.6) + BC431/(R431/1.37))</f>
        <v>0</v>
      </c>
      <c r="U431">
        <f>(AX431*BA431)</f>
        <v>0</v>
      </c>
      <c r="V431">
        <f>(BQ431+(U431+2*0.95*5.67E-8*(((BQ431+$B$9)+273)^4-(BQ431+273)^4)-44100*J431)/(1.84*29.3*R431+8*0.95*5.67E-8*(BQ431+273)^3))</f>
        <v>0</v>
      </c>
      <c r="W431">
        <f>($C$9*BR431+$D$9*BS431+$E$9*V431)</f>
        <v>0</v>
      </c>
      <c r="X431">
        <f>0.61365*exp(17.502*W431/(240.97+W431))</f>
        <v>0</v>
      </c>
      <c r="Y431">
        <f>(Z431/AA431*100)</f>
        <v>0</v>
      </c>
      <c r="Z431">
        <f>BJ431*(BO431+BP431)/1000</f>
        <v>0</v>
      </c>
      <c r="AA431">
        <f>0.61365*exp(17.502*BQ431/(240.97+BQ431))</f>
        <v>0</v>
      </c>
      <c r="AB431">
        <f>(X431-BJ431*(BO431+BP431)/1000)</f>
        <v>0</v>
      </c>
      <c r="AC431">
        <f>(-J431*44100)</f>
        <v>0</v>
      </c>
      <c r="AD431">
        <f>2*29.3*R431*0.92*(BQ431-W431)</f>
        <v>0</v>
      </c>
      <c r="AE431">
        <f>2*0.95*5.67E-8*(((BQ431+$B$9)+273)^4-(W431+273)^4)</f>
        <v>0</v>
      </c>
      <c r="AF431">
        <f>U431+AE431+AC431+AD431</f>
        <v>0</v>
      </c>
      <c r="AG431">
        <f>BN431*AU431*(BI431-BH431*(1000-AU431*BK431)/(1000-AU431*BJ431))/(100*BB431)</f>
        <v>0</v>
      </c>
      <c r="AH431">
        <f>1000*BN431*AU431*(BJ431-BK431)/(100*BB431*(1000-AU431*BJ431))</f>
        <v>0</v>
      </c>
      <c r="AI431">
        <f>(AJ431 - AK431 - BO431*1E3/(8.314*(BQ431+273.15)) * AM431/BN431 * AL431) * BN431/(100*BB431) * (1000 - BK431)/1000</f>
        <v>0</v>
      </c>
      <c r="AJ431">
        <v>429.2044694358733</v>
      </c>
      <c r="AK431">
        <v>428.7837030303031</v>
      </c>
      <c r="AL431">
        <v>-1.21576721463527E-05</v>
      </c>
      <c r="AM431">
        <v>61.35787655002243</v>
      </c>
      <c r="AN431">
        <f>(AP431 - AO431 + BO431*1E3/(8.314*(BQ431+273.15)) * AR431/BN431 * AQ431) * BN431/(100*BB431) * 1000/(1000 - AP431)</f>
        <v>0</v>
      </c>
      <c r="AO431">
        <v>21.53574506002063</v>
      </c>
      <c r="AP431">
        <v>21.51042587412589</v>
      </c>
      <c r="AQ431">
        <v>1.002364969234335E-06</v>
      </c>
      <c r="AR431">
        <v>91.88205700752289</v>
      </c>
      <c r="AS431">
        <v>0</v>
      </c>
      <c r="AT431">
        <v>0</v>
      </c>
      <c r="AU431">
        <f>IF(AS431*$H$15&gt;=AW431,1.0,(AW431/(AW431-AS431*$H$15)))</f>
        <v>0</v>
      </c>
      <c r="AV431">
        <f>(AU431-1)*100</f>
        <v>0</v>
      </c>
      <c r="AW431">
        <f>MAX(0,($B$15+$C$15*BV431)/(1+$D$15*BV431)*BO431/(BQ431+273)*$E$15)</f>
        <v>0</v>
      </c>
      <c r="AX431">
        <f>$B$13*BW431+$C$13*BX431+$F$13*CI431*(1-CL431)</f>
        <v>0</v>
      </c>
      <c r="AY431">
        <f>AX431*AZ431</f>
        <v>0</v>
      </c>
      <c r="AZ431">
        <f>($B$13*$D$11+$C$13*$D$11+$F$13*((CV431+CN431)/MAX(CV431+CN431+CW431, 0.1)*$I$11+CW431/MAX(CV431+CN431+CW431, 0.1)*$J$11))/($B$13+$C$13+$F$13)</f>
        <v>0</v>
      </c>
      <c r="BA431">
        <f>($B$13*$K$11+$C$13*$K$11+$F$13*((CV431+CN431)/MAX(CV431+CN431+CW431, 0.1)*$P$11+CW431/MAX(CV431+CN431+CW431, 0.1)*$Q$11))/($B$13+$C$13+$F$13)</f>
        <v>0</v>
      </c>
      <c r="BB431">
        <v>6</v>
      </c>
      <c r="BC431">
        <v>0.5</v>
      </c>
      <c r="BD431" t="s">
        <v>358</v>
      </c>
      <c r="BE431">
        <v>2</v>
      </c>
      <c r="BF431" t="b">
        <v>1</v>
      </c>
      <c r="BG431">
        <v>1774683441.7</v>
      </c>
      <c r="BH431">
        <v>419.5862</v>
      </c>
      <c r="BI431">
        <v>419.9816</v>
      </c>
      <c r="BJ431">
        <v>21.51101</v>
      </c>
      <c r="BK431">
        <v>21.53568</v>
      </c>
      <c r="BL431">
        <v>419.9478</v>
      </c>
      <c r="BM431">
        <v>21.21361</v>
      </c>
      <c r="BN431">
        <v>500.013</v>
      </c>
      <c r="BO431">
        <v>101.0285</v>
      </c>
      <c r="BP431">
        <v>0.10004654</v>
      </c>
      <c r="BQ431">
        <v>25.90391</v>
      </c>
      <c r="BR431">
        <v>25.99657</v>
      </c>
      <c r="BS431">
        <v>999.9</v>
      </c>
      <c r="BT431">
        <v>0</v>
      </c>
      <c r="BU431">
        <v>0</v>
      </c>
      <c r="BV431">
        <v>9982.689999999999</v>
      </c>
      <c r="BW431">
        <v>0</v>
      </c>
      <c r="BX431">
        <v>0.3553227</v>
      </c>
      <c r="BY431">
        <v>-0.3953613</v>
      </c>
      <c r="BZ431">
        <v>428.8102</v>
      </c>
      <c r="CA431">
        <v>429.2252</v>
      </c>
      <c r="CB431">
        <v>-0.02466602</v>
      </c>
      <c r="CC431">
        <v>419.9816</v>
      </c>
      <c r="CD431">
        <v>21.53568</v>
      </c>
      <c r="CE431">
        <v>2.173227</v>
      </c>
      <c r="CF431">
        <v>2.175717</v>
      </c>
      <c r="CG431">
        <v>18.7663</v>
      </c>
      <c r="CH431">
        <v>18.78463</v>
      </c>
      <c r="CI431">
        <v>200.0025</v>
      </c>
      <c r="CJ431">
        <v>0</v>
      </c>
      <c r="CK431">
        <v>1</v>
      </c>
      <c r="CL431">
        <v>0</v>
      </c>
      <c r="CM431">
        <v>1.8611</v>
      </c>
      <c r="CN431">
        <v>0</v>
      </c>
      <c r="CO431">
        <v>12.44572</v>
      </c>
      <c r="CP431">
        <v>1023.145</v>
      </c>
      <c r="CQ431">
        <v>35.0124</v>
      </c>
      <c r="CR431">
        <v>38.1996</v>
      </c>
      <c r="CS431">
        <v>36.7686</v>
      </c>
      <c r="CT431">
        <v>36.8936</v>
      </c>
      <c r="CU431">
        <v>35.6996</v>
      </c>
      <c r="CV431">
        <v>0</v>
      </c>
      <c r="CW431">
        <v>200.001</v>
      </c>
      <c r="CX431">
        <v>0</v>
      </c>
      <c r="CY431">
        <v>1774683443</v>
      </c>
      <c r="CZ431">
        <v>0</v>
      </c>
      <c r="DA431">
        <v>1774666326.5</v>
      </c>
      <c r="DB431" t="s">
        <v>359</v>
      </c>
      <c r="DC431">
        <v>1774666322</v>
      </c>
      <c r="DD431">
        <v>1774666326.5</v>
      </c>
      <c r="DE431">
        <v>2</v>
      </c>
      <c r="DF431">
        <v>0.343</v>
      </c>
      <c r="DG431">
        <v>-0.026</v>
      </c>
      <c r="DH431">
        <v>-0.36</v>
      </c>
      <c r="DI431">
        <v>0.298</v>
      </c>
      <c r="DJ431">
        <v>420</v>
      </c>
      <c r="DK431">
        <v>22</v>
      </c>
      <c r="DL431">
        <v>0.17</v>
      </c>
      <c r="DM431">
        <v>0.02</v>
      </c>
      <c r="DN431">
        <v>-0.4040743902439024</v>
      </c>
      <c r="DO431">
        <v>0.03239483623693367</v>
      </c>
      <c r="DP431">
        <v>0.02261101539329896</v>
      </c>
      <c r="DQ431">
        <v>1</v>
      </c>
      <c r="DR431">
        <v>-0.02525505365853658</v>
      </c>
      <c r="DS431">
        <v>0.0003909595818815035</v>
      </c>
      <c r="DT431">
        <v>0.0008863987675812406</v>
      </c>
      <c r="DU431">
        <v>1</v>
      </c>
      <c r="DV431">
        <v>2</v>
      </c>
      <c r="DW431">
        <v>2</v>
      </c>
      <c r="DX431" t="s">
        <v>360</v>
      </c>
      <c r="DY431">
        <v>3.1305</v>
      </c>
      <c r="DZ431">
        <v>2.80648</v>
      </c>
      <c r="EA431">
        <v>0.0997451</v>
      </c>
      <c r="EB431">
        <v>0.09946629999999999</v>
      </c>
      <c r="EC431">
        <v>0.105881</v>
      </c>
      <c r="ED431">
        <v>0.105655</v>
      </c>
      <c r="EE431">
        <v>21146.9</v>
      </c>
      <c r="EF431">
        <v>27418</v>
      </c>
      <c r="EG431">
        <v>26444.6</v>
      </c>
      <c r="EH431">
        <v>32999.2</v>
      </c>
      <c r="EI431">
        <v>34925.2</v>
      </c>
      <c r="EJ431">
        <v>40306.4</v>
      </c>
      <c r="EK431">
        <v>41092.2</v>
      </c>
      <c r="EL431">
        <v>46058.8</v>
      </c>
      <c r="EM431">
        <v>2.03478</v>
      </c>
      <c r="EN431">
        <v>1.99995</v>
      </c>
      <c r="EO431">
        <v>0.0716001</v>
      </c>
      <c r="EP431">
        <v>0</v>
      </c>
      <c r="EQ431">
        <v>24.8185</v>
      </c>
      <c r="ER431">
        <v>999.9</v>
      </c>
      <c r="ES431">
        <v>67.40000000000001</v>
      </c>
      <c r="ET431">
        <v>27.5</v>
      </c>
      <c r="EU431">
        <v>24.5895</v>
      </c>
      <c r="EV431">
        <v>61.2608</v>
      </c>
      <c r="EW431">
        <v>31.5865</v>
      </c>
      <c r="EX431">
        <v>1</v>
      </c>
      <c r="EY431">
        <v>0.293374</v>
      </c>
      <c r="EZ431">
        <v>0.220302</v>
      </c>
      <c r="FA431">
        <v>20.2889</v>
      </c>
      <c r="FB431">
        <v>5.18869</v>
      </c>
      <c r="FC431">
        <v>11.9441</v>
      </c>
      <c r="FD431">
        <v>4.95565</v>
      </c>
      <c r="FE431">
        <v>3.285</v>
      </c>
      <c r="FF431">
        <v>9999</v>
      </c>
      <c r="FG431">
        <v>9999</v>
      </c>
      <c r="FH431">
        <v>9999</v>
      </c>
      <c r="FI431">
        <v>999.9</v>
      </c>
      <c r="FJ431">
        <v>1.86127</v>
      </c>
      <c r="FK431">
        <v>1.86264</v>
      </c>
      <c r="FL431">
        <v>1.86005</v>
      </c>
      <c r="FM431">
        <v>1.85837</v>
      </c>
      <c r="FN431">
        <v>1.86217</v>
      </c>
      <c r="FO431">
        <v>1.85889</v>
      </c>
      <c r="FP431">
        <v>1.85791</v>
      </c>
      <c r="FQ431">
        <v>1.86081</v>
      </c>
      <c r="FR431">
        <v>0</v>
      </c>
      <c r="FS431">
        <v>0</v>
      </c>
      <c r="FT431">
        <v>0</v>
      </c>
      <c r="FU431">
        <v>4.5</v>
      </c>
      <c r="FV431" t="s">
        <v>361</v>
      </c>
      <c r="FW431" t="s">
        <v>362</v>
      </c>
      <c r="FX431" t="s">
        <v>363</v>
      </c>
      <c r="FY431" t="s">
        <v>364</v>
      </c>
      <c r="FZ431" t="s">
        <v>364</v>
      </c>
      <c r="GA431" t="s">
        <v>363</v>
      </c>
      <c r="GB431">
        <v>0</v>
      </c>
      <c r="GC431">
        <v>100</v>
      </c>
      <c r="GD431">
        <v>100</v>
      </c>
      <c r="GE431">
        <v>-0.361</v>
      </c>
      <c r="GF431">
        <v>0.2974</v>
      </c>
      <c r="GG431">
        <v>-1.589593225013521</v>
      </c>
      <c r="GH431">
        <v>0.00192992804097616</v>
      </c>
      <c r="GI431">
        <v>3.244687122451424E-06</v>
      </c>
      <c r="GJ431">
        <v>-2.087531120305573E-09</v>
      </c>
      <c r="GK431">
        <v>0.05776174702018427</v>
      </c>
      <c r="GL431">
        <v>0.005089068596103195</v>
      </c>
      <c r="GM431">
        <v>0.0003257216593697226</v>
      </c>
      <c r="GN431">
        <v>-1.562898368296355E-06</v>
      </c>
      <c r="GO431">
        <v>0</v>
      </c>
      <c r="GP431">
        <v>1257</v>
      </c>
      <c r="GQ431">
        <v>1</v>
      </c>
      <c r="GR431">
        <v>31</v>
      </c>
      <c r="GS431">
        <v>285.4</v>
      </c>
      <c r="GT431">
        <v>285.3</v>
      </c>
      <c r="GU431">
        <v>1.07788</v>
      </c>
      <c r="GV431">
        <v>2.39136</v>
      </c>
      <c r="GW431">
        <v>1.44775</v>
      </c>
      <c r="GX431">
        <v>2.20337</v>
      </c>
      <c r="GY431">
        <v>1.44653</v>
      </c>
      <c r="GZ431">
        <v>2.35229</v>
      </c>
      <c r="HA431">
        <v>33.2216</v>
      </c>
      <c r="HB431">
        <v>14.6136</v>
      </c>
      <c r="HC431">
        <v>18</v>
      </c>
      <c r="HD431">
        <v>532.0549999999999</v>
      </c>
      <c r="HE431">
        <v>523.001</v>
      </c>
      <c r="HF431">
        <v>24.9995</v>
      </c>
      <c r="HG431">
        <v>30.7439</v>
      </c>
      <c r="HH431">
        <v>30</v>
      </c>
      <c r="HI431">
        <v>31.1214</v>
      </c>
      <c r="HJ431">
        <v>31.1305</v>
      </c>
      <c r="HK431">
        <v>21.5548</v>
      </c>
      <c r="HL431">
        <v>20.3331</v>
      </c>
      <c r="HM431">
        <v>100</v>
      </c>
      <c r="HN431">
        <v>25</v>
      </c>
      <c r="HO431">
        <v>420</v>
      </c>
      <c r="HP431">
        <v>21.5</v>
      </c>
      <c r="HQ431">
        <v>103.134</v>
      </c>
      <c r="HR431">
        <v>102.018</v>
      </c>
    </row>
    <row r="432" spans="1:226">
      <c r="A432">
        <v>414</v>
      </c>
      <c r="B432">
        <v>1774683448.6</v>
      </c>
      <c r="C432">
        <v>1702.599999904633</v>
      </c>
      <c r="D432" t="s">
        <v>1190</v>
      </c>
      <c r="E432" t="s">
        <v>1191</v>
      </c>
      <c r="F432">
        <v>5</v>
      </c>
      <c r="I432">
        <v>1774683445.7</v>
      </c>
      <c r="J432">
        <f>(K432)/1000</f>
        <v>0</v>
      </c>
      <c r="K432">
        <f>IF(BF432, AN432, AH432)</f>
        <v>0</v>
      </c>
      <c r="L432">
        <f>IF(BF432, AI432, AG432)</f>
        <v>0</v>
      </c>
      <c r="M432">
        <f>BH432 - IF(AU432&gt;1, L432*BB432*100.0/(AW432), 0)</f>
        <v>0</v>
      </c>
      <c r="N432">
        <f>((T432-J432/2)*M432-L432)/(T432+J432/2)</f>
        <v>0</v>
      </c>
      <c r="O432">
        <f>N432*(BO432+BP432)/1000.0</f>
        <v>0</v>
      </c>
      <c r="P432">
        <f>(BH432 - IF(AU432&gt;1, L432*BB432*100.0/(AW432), 0))*(BO432+BP432)/1000.0</f>
        <v>0</v>
      </c>
      <c r="Q432">
        <f>2.0/((1/S432-1/R432)+SIGN(S432)*SQRT((1/S432-1/R432)*(1/S432-1/R432) + 4*BC432/((BC432+1)*(BC432+1))*(2*1/S432*1/R432-1/R432*1/R432)))</f>
        <v>0</v>
      </c>
      <c r="R432">
        <f>IF(LEFT(BD432,1)&lt;&gt;"0",IF(LEFT(BD432,1)="1",3.0,BE432),$D$5+$E$5*(BV432*BO432/($K$5*1000))+$F$5*(BV432*BO432/($K$5*1000))*MAX(MIN(BB432,$J$5),$I$5)*MAX(MIN(BB432,$J$5),$I$5)+$G$5*MAX(MIN(BB432,$J$5),$I$5)*(BV432*BO432/($K$5*1000))+$H$5*(BV432*BO432/($K$5*1000))*(BV432*BO432/($K$5*1000)))</f>
        <v>0</v>
      </c>
      <c r="S432">
        <f>J432*(1000-(1000*0.61365*exp(17.502*W432/(240.97+W432))/(BO432+BP432)+BJ432)/2)/(1000*0.61365*exp(17.502*W432/(240.97+W432))/(BO432+BP432)-BJ432)</f>
        <v>0</v>
      </c>
      <c r="T432">
        <f>1/((BC432+1)/(Q432/1.6)+1/(R432/1.37)) + BC432/((BC432+1)/(Q432/1.6) + BC432/(R432/1.37))</f>
        <v>0</v>
      </c>
      <c r="U432">
        <f>(AX432*BA432)</f>
        <v>0</v>
      </c>
      <c r="V432">
        <f>(BQ432+(U432+2*0.95*5.67E-8*(((BQ432+$B$9)+273)^4-(BQ432+273)^4)-44100*J432)/(1.84*29.3*R432+8*0.95*5.67E-8*(BQ432+273)^3))</f>
        <v>0</v>
      </c>
      <c r="W432">
        <f>($C$9*BR432+$D$9*BS432+$E$9*V432)</f>
        <v>0</v>
      </c>
      <c r="X432">
        <f>0.61365*exp(17.502*W432/(240.97+W432))</f>
        <v>0</v>
      </c>
      <c r="Y432">
        <f>(Z432/AA432*100)</f>
        <v>0</v>
      </c>
      <c r="Z432">
        <f>BJ432*(BO432+BP432)/1000</f>
        <v>0</v>
      </c>
      <c r="AA432">
        <f>0.61365*exp(17.502*BQ432/(240.97+BQ432))</f>
        <v>0</v>
      </c>
      <c r="AB432">
        <f>(X432-BJ432*(BO432+BP432)/1000)</f>
        <v>0</v>
      </c>
      <c r="AC432">
        <f>(-J432*44100)</f>
        <v>0</v>
      </c>
      <c r="AD432">
        <f>2*29.3*R432*0.92*(BQ432-W432)</f>
        <v>0</v>
      </c>
      <c r="AE432">
        <f>2*0.95*5.67E-8*(((BQ432+$B$9)+273)^4-(W432+273)^4)</f>
        <v>0</v>
      </c>
      <c r="AF432">
        <f>U432+AE432+AC432+AD432</f>
        <v>0</v>
      </c>
      <c r="AG432">
        <f>BN432*AU432*(BI432-BH432*(1000-AU432*BK432)/(1000-AU432*BJ432))/(100*BB432)</f>
        <v>0</v>
      </c>
      <c r="AH432">
        <f>1000*BN432*AU432*(BJ432-BK432)/(100*BB432*(1000-AU432*BJ432))</f>
        <v>0</v>
      </c>
      <c r="AI432">
        <f>(AJ432 - AK432 - BO432*1E3/(8.314*(BQ432+273.15)) * AM432/BN432 * AL432) * BN432/(100*BB432) * (1000 - BK432)/1000</f>
        <v>0</v>
      </c>
      <c r="AJ432">
        <v>429.2487634414903</v>
      </c>
      <c r="AK432">
        <v>428.8124848484848</v>
      </c>
      <c r="AL432">
        <v>4.22094105220099E-06</v>
      </c>
      <c r="AM432">
        <v>61.35787655002243</v>
      </c>
      <c r="AN432">
        <f>(AP432 - AO432 + BO432*1E3/(8.314*(BQ432+273.15)) * AR432/BN432 * AQ432) * BN432/(100*BB432) * 1000/(1000 - AP432)</f>
        <v>0</v>
      </c>
      <c r="AO432">
        <v>21.53563947382511</v>
      </c>
      <c r="AP432">
        <v>21.51044685314687</v>
      </c>
      <c r="AQ432">
        <v>-1.055627829911654E-07</v>
      </c>
      <c r="AR432">
        <v>91.88205700752289</v>
      </c>
      <c r="AS432">
        <v>0</v>
      </c>
      <c r="AT432">
        <v>0</v>
      </c>
      <c r="AU432">
        <f>IF(AS432*$H$15&gt;=AW432,1.0,(AW432/(AW432-AS432*$H$15)))</f>
        <v>0</v>
      </c>
      <c r="AV432">
        <f>(AU432-1)*100</f>
        <v>0</v>
      </c>
      <c r="AW432">
        <f>MAX(0,($B$15+$C$15*BV432)/(1+$D$15*BV432)*BO432/(BQ432+273)*$E$15)</f>
        <v>0</v>
      </c>
      <c r="AX432">
        <f>$B$13*BW432+$C$13*BX432+$F$13*CI432*(1-CL432)</f>
        <v>0</v>
      </c>
      <c r="AY432">
        <f>AX432*AZ432</f>
        <v>0</v>
      </c>
      <c r="AZ432">
        <f>($B$13*$D$11+$C$13*$D$11+$F$13*((CV432+CN432)/MAX(CV432+CN432+CW432, 0.1)*$I$11+CW432/MAX(CV432+CN432+CW432, 0.1)*$J$11))/($B$13+$C$13+$F$13)</f>
        <v>0</v>
      </c>
      <c r="BA432">
        <f>($B$13*$K$11+$C$13*$K$11+$F$13*((CV432+CN432)/MAX(CV432+CN432+CW432, 0.1)*$P$11+CW432/MAX(CV432+CN432+CW432, 0.1)*$Q$11))/($B$13+$C$13+$F$13)</f>
        <v>0</v>
      </c>
      <c r="BB432">
        <v>6</v>
      </c>
      <c r="BC432">
        <v>0.5</v>
      </c>
      <c r="BD432" t="s">
        <v>358</v>
      </c>
      <c r="BE432">
        <v>2</v>
      </c>
      <c r="BF432" t="b">
        <v>1</v>
      </c>
      <c r="BG432">
        <v>1774683445.7</v>
      </c>
      <c r="BH432">
        <v>419.5802</v>
      </c>
      <c r="BI432">
        <v>419.9975000000001</v>
      </c>
      <c r="BJ432">
        <v>21.51062</v>
      </c>
      <c r="BK432">
        <v>21.53564</v>
      </c>
      <c r="BL432">
        <v>419.9419</v>
      </c>
      <c r="BM432">
        <v>21.21323</v>
      </c>
      <c r="BN432">
        <v>500.0112</v>
      </c>
      <c r="BO432">
        <v>101.0285</v>
      </c>
      <c r="BP432">
        <v>0.09981328</v>
      </c>
      <c r="BQ432">
        <v>25.89772</v>
      </c>
      <c r="BR432">
        <v>25.99335</v>
      </c>
      <c r="BS432">
        <v>999.9</v>
      </c>
      <c r="BT432">
        <v>0</v>
      </c>
      <c r="BU432">
        <v>0</v>
      </c>
      <c r="BV432">
        <v>10012.763</v>
      </c>
      <c r="BW432">
        <v>0</v>
      </c>
      <c r="BX432">
        <v>0.3654552</v>
      </c>
      <c r="BY432">
        <v>-0.4173523</v>
      </c>
      <c r="BZ432">
        <v>428.8041</v>
      </c>
      <c r="CA432">
        <v>429.2415</v>
      </c>
      <c r="CB432">
        <v>-0.02501963</v>
      </c>
      <c r="CC432">
        <v>419.9975000000001</v>
      </c>
      <c r="CD432">
        <v>21.53564</v>
      </c>
      <c r="CE432">
        <v>2.173185</v>
      </c>
      <c r="CF432">
        <v>2.175713</v>
      </c>
      <c r="CG432">
        <v>18.76599</v>
      </c>
      <c r="CH432">
        <v>18.78459</v>
      </c>
      <c r="CI432">
        <v>200.0044</v>
      </c>
      <c r="CJ432">
        <v>0</v>
      </c>
      <c r="CK432">
        <v>1</v>
      </c>
      <c r="CL432">
        <v>0</v>
      </c>
      <c r="CM432">
        <v>1.90236</v>
      </c>
      <c r="CN432">
        <v>0</v>
      </c>
      <c r="CO432">
        <v>12.43537</v>
      </c>
      <c r="CP432">
        <v>1023.155</v>
      </c>
      <c r="CQ432">
        <v>34.9811</v>
      </c>
      <c r="CR432">
        <v>38.1808</v>
      </c>
      <c r="CS432">
        <v>36.7311</v>
      </c>
      <c r="CT432">
        <v>36.875</v>
      </c>
      <c r="CU432">
        <v>35.687</v>
      </c>
      <c r="CV432">
        <v>0</v>
      </c>
      <c r="CW432">
        <v>200.006</v>
      </c>
      <c r="CX432">
        <v>0</v>
      </c>
      <c r="CY432">
        <v>1774683447.2</v>
      </c>
      <c r="CZ432">
        <v>0</v>
      </c>
      <c r="DA432">
        <v>1774666326.5</v>
      </c>
      <c r="DB432" t="s">
        <v>359</v>
      </c>
      <c r="DC432">
        <v>1774666322</v>
      </c>
      <c r="DD432">
        <v>1774666326.5</v>
      </c>
      <c r="DE432">
        <v>2</v>
      </c>
      <c r="DF432">
        <v>0.343</v>
      </c>
      <c r="DG432">
        <v>-0.026</v>
      </c>
      <c r="DH432">
        <v>-0.36</v>
      </c>
      <c r="DI432">
        <v>0.298</v>
      </c>
      <c r="DJ432">
        <v>420</v>
      </c>
      <c r="DK432">
        <v>22</v>
      </c>
      <c r="DL432">
        <v>0.17</v>
      </c>
      <c r="DM432">
        <v>0.02</v>
      </c>
      <c r="DN432">
        <v>-0.4076285609756097</v>
      </c>
      <c r="DO432">
        <v>0.002949679442509158</v>
      </c>
      <c r="DP432">
        <v>0.01879658226334956</v>
      </c>
      <c r="DQ432">
        <v>1</v>
      </c>
      <c r="DR432">
        <v>-0.02529208292682927</v>
      </c>
      <c r="DS432">
        <v>0.002466976306620201</v>
      </c>
      <c r="DT432">
        <v>0.000869533800490994</v>
      </c>
      <c r="DU432">
        <v>1</v>
      </c>
      <c r="DV432">
        <v>2</v>
      </c>
      <c r="DW432">
        <v>2</v>
      </c>
      <c r="DX432" t="s">
        <v>360</v>
      </c>
      <c r="DY432">
        <v>3.1304</v>
      </c>
      <c r="DZ432">
        <v>2.80649</v>
      </c>
      <c r="EA432">
        <v>0.0997473</v>
      </c>
      <c r="EB432">
        <v>0.0994671</v>
      </c>
      <c r="EC432">
        <v>0.105879</v>
      </c>
      <c r="ED432">
        <v>0.105657</v>
      </c>
      <c r="EE432">
        <v>21146.8</v>
      </c>
      <c r="EF432">
        <v>27417.8</v>
      </c>
      <c r="EG432">
        <v>26444.6</v>
      </c>
      <c r="EH432">
        <v>32998.9</v>
      </c>
      <c r="EI432">
        <v>34925.1</v>
      </c>
      <c r="EJ432">
        <v>40306.1</v>
      </c>
      <c r="EK432">
        <v>41092.1</v>
      </c>
      <c r="EL432">
        <v>46058.5</v>
      </c>
      <c r="EM432">
        <v>2.0349</v>
      </c>
      <c r="EN432">
        <v>2</v>
      </c>
      <c r="EO432">
        <v>0.0718758</v>
      </c>
      <c r="EP432">
        <v>0</v>
      </c>
      <c r="EQ432">
        <v>24.8151</v>
      </c>
      <c r="ER432">
        <v>999.9</v>
      </c>
      <c r="ES432">
        <v>67.40000000000001</v>
      </c>
      <c r="ET432">
        <v>27.5</v>
      </c>
      <c r="EU432">
        <v>24.5878</v>
      </c>
      <c r="EV432">
        <v>61.1008</v>
      </c>
      <c r="EW432">
        <v>31.5425</v>
      </c>
      <c r="EX432">
        <v>1</v>
      </c>
      <c r="EY432">
        <v>0.29312</v>
      </c>
      <c r="EZ432">
        <v>0.218592</v>
      </c>
      <c r="FA432">
        <v>20.289</v>
      </c>
      <c r="FB432">
        <v>5.18764</v>
      </c>
      <c r="FC432">
        <v>11.9441</v>
      </c>
      <c r="FD432">
        <v>4.9557</v>
      </c>
      <c r="FE432">
        <v>3.285</v>
      </c>
      <c r="FF432">
        <v>9999</v>
      </c>
      <c r="FG432">
        <v>9999</v>
      </c>
      <c r="FH432">
        <v>9999</v>
      </c>
      <c r="FI432">
        <v>999.9</v>
      </c>
      <c r="FJ432">
        <v>1.86127</v>
      </c>
      <c r="FK432">
        <v>1.86264</v>
      </c>
      <c r="FL432">
        <v>1.86005</v>
      </c>
      <c r="FM432">
        <v>1.85837</v>
      </c>
      <c r="FN432">
        <v>1.86217</v>
      </c>
      <c r="FO432">
        <v>1.85891</v>
      </c>
      <c r="FP432">
        <v>1.85791</v>
      </c>
      <c r="FQ432">
        <v>1.86081</v>
      </c>
      <c r="FR432">
        <v>0</v>
      </c>
      <c r="FS432">
        <v>0</v>
      </c>
      <c r="FT432">
        <v>0</v>
      </c>
      <c r="FU432">
        <v>4.5</v>
      </c>
      <c r="FV432" t="s">
        <v>361</v>
      </c>
      <c r="FW432" t="s">
        <v>362</v>
      </c>
      <c r="FX432" t="s">
        <v>363</v>
      </c>
      <c r="FY432" t="s">
        <v>364</v>
      </c>
      <c r="FZ432" t="s">
        <v>364</v>
      </c>
      <c r="GA432" t="s">
        <v>363</v>
      </c>
      <c r="GB432">
        <v>0</v>
      </c>
      <c r="GC432">
        <v>100</v>
      </c>
      <c r="GD432">
        <v>100</v>
      </c>
      <c r="GE432">
        <v>-0.361</v>
      </c>
      <c r="GF432">
        <v>0.2973</v>
      </c>
      <c r="GG432">
        <v>-1.589593225013521</v>
      </c>
      <c r="GH432">
        <v>0.00192992804097616</v>
      </c>
      <c r="GI432">
        <v>3.244687122451424E-06</v>
      </c>
      <c r="GJ432">
        <v>-2.087531120305573E-09</v>
      </c>
      <c r="GK432">
        <v>0.05776174702018427</v>
      </c>
      <c r="GL432">
        <v>0.005089068596103195</v>
      </c>
      <c r="GM432">
        <v>0.0003257216593697226</v>
      </c>
      <c r="GN432">
        <v>-1.562898368296355E-06</v>
      </c>
      <c r="GO432">
        <v>0</v>
      </c>
      <c r="GP432">
        <v>1257</v>
      </c>
      <c r="GQ432">
        <v>1</v>
      </c>
      <c r="GR432">
        <v>31</v>
      </c>
      <c r="GS432">
        <v>285.4</v>
      </c>
      <c r="GT432">
        <v>285.4</v>
      </c>
      <c r="GU432">
        <v>1.07788</v>
      </c>
      <c r="GV432">
        <v>2.40356</v>
      </c>
      <c r="GW432">
        <v>1.44775</v>
      </c>
      <c r="GX432">
        <v>2.20215</v>
      </c>
      <c r="GY432">
        <v>1.44653</v>
      </c>
      <c r="GZ432">
        <v>2.24609</v>
      </c>
      <c r="HA432">
        <v>33.2216</v>
      </c>
      <c r="HB432">
        <v>14.6049</v>
      </c>
      <c r="HC432">
        <v>18</v>
      </c>
      <c r="HD432">
        <v>532.134</v>
      </c>
      <c r="HE432">
        <v>523.035</v>
      </c>
      <c r="HF432">
        <v>24.9995</v>
      </c>
      <c r="HG432">
        <v>30.7439</v>
      </c>
      <c r="HH432">
        <v>30.0001</v>
      </c>
      <c r="HI432">
        <v>31.1214</v>
      </c>
      <c r="HJ432">
        <v>31.1305</v>
      </c>
      <c r="HK432">
        <v>21.554</v>
      </c>
      <c r="HL432">
        <v>20.3331</v>
      </c>
      <c r="HM432">
        <v>100</v>
      </c>
      <c r="HN432">
        <v>25</v>
      </c>
      <c r="HO432">
        <v>420</v>
      </c>
      <c r="HP432">
        <v>21.5</v>
      </c>
      <c r="HQ432">
        <v>103.133</v>
      </c>
      <c r="HR432">
        <v>102.017</v>
      </c>
    </row>
    <row r="433" spans="1:226">
      <c r="A433">
        <v>415</v>
      </c>
      <c r="B433">
        <v>1774683452.6</v>
      </c>
      <c r="C433">
        <v>1706.599999904633</v>
      </c>
      <c r="D433" t="s">
        <v>1192</v>
      </c>
      <c r="E433" t="s">
        <v>1193</v>
      </c>
      <c r="F433">
        <v>5</v>
      </c>
      <c r="I433">
        <v>1774683449.7</v>
      </c>
      <c r="J433">
        <f>(K433)/1000</f>
        <v>0</v>
      </c>
      <c r="K433">
        <f>IF(BF433, AN433, AH433)</f>
        <v>0</v>
      </c>
      <c r="L433">
        <f>IF(BF433, AI433, AG433)</f>
        <v>0</v>
      </c>
      <c r="M433">
        <f>BH433 - IF(AU433&gt;1, L433*BB433*100.0/(AW433), 0)</f>
        <v>0</v>
      </c>
      <c r="N433">
        <f>((T433-J433/2)*M433-L433)/(T433+J433/2)</f>
        <v>0</v>
      </c>
      <c r="O433">
        <f>N433*(BO433+BP433)/1000.0</f>
        <v>0</v>
      </c>
      <c r="P433">
        <f>(BH433 - IF(AU433&gt;1, L433*BB433*100.0/(AW433), 0))*(BO433+BP433)/1000.0</f>
        <v>0</v>
      </c>
      <c r="Q433">
        <f>2.0/((1/S433-1/R433)+SIGN(S433)*SQRT((1/S433-1/R433)*(1/S433-1/R433) + 4*BC433/((BC433+1)*(BC433+1))*(2*1/S433*1/R433-1/R433*1/R433)))</f>
        <v>0</v>
      </c>
      <c r="R433">
        <f>IF(LEFT(BD433,1)&lt;&gt;"0",IF(LEFT(BD433,1)="1",3.0,BE433),$D$5+$E$5*(BV433*BO433/($K$5*1000))+$F$5*(BV433*BO433/($K$5*1000))*MAX(MIN(BB433,$J$5),$I$5)*MAX(MIN(BB433,$J$5),$I$5)+$G$5*MAX(MIN(BB433,$J$5),$I$5)*(BV433*BO433/($K$5*1000))+$H$5*(BV433*BO433/($K$5*1000))*(BV433*BO433/($K$5*1000)))</f>
        <v>0</v>
      </c>
      <c r="S433">
        <f>J433*(1000-(1000*0.61365*exp(17.502*W433/(240.97+W433))/(BO433+BP433)+BJ433)/2)/(1000*0.61365*exp(17.502*W433/(240.97+W433))/(BO433+BP433)-BJ433)</f>
        <v>0</v>
      </c>
      <c r="T433">
        <f>1/((BC433+1)/(Q433/1.6)+1/(R433/1.37)) + BC433/((BC433+1)/(Q433/1.6) + BC433/(R433/1.37))</f>
        <v>0</v>
      </c>
      <c r="U433">
        <f>(AX433*BA433)</f>
        <v>0</v>
      </c>
      <c r="V433">
        <f>(BQ433+(U433+2*0.95*5.67E-8*(((BQ433+$B$9)+273)^4-(BQ433+273)^4)-44100*J433)/(1.84*29.3*R433+8*0.95*5.67E-8*(BQ433+273)^3))</f>
        <v>0</v>
      </c>
      <c r="W433">
        <f>($C$9*BR433+$D$9*BS433+$E$9*V433)</f>
        <v>0</v>
      </c>
      <c r="X433">
        <f>0.61365*exp(17.502*W433/(240.97+W433))</f>
        <v>0</v>
      </c>
      <c r="Y433">
        <f>(Z433/AA433*100)</f>
        <v>0</v>
      </c>
      <c r="Z433">
        <f>BJ433*(BO433+BP433)/1000</f>
        <v>0</v>
      </c>
      <c r="AA433">
        <f>0.61365*exp(17.502*BQ433/(240.97+BQ433))</f>
        <v>0</v>
      </c>
      <c r="AB433">
        <f>(X433-BJ433*(BO433+BP433)/1000)</f>
        <v>0</v>
      </c>
      <c r="AC433">
        <f>(-J433*44100)</f>
        <v>0</v>
      </c>
      <c r="AD433">
        <f>2*29.3*R433*0.92*(BQ433-W433)</f>
        <v>0</v>
      </c>
      <c r="AE433">
        <f>2*0.95*5.67E-8*(((BQ433+$B$9)+273)^4-(W433+273)^4)</f>
        <v>0</v>
      </c>
      <c r="AF433">
        <f>U433+AE433+AC433+AD433</f>
        <v>0</v>
      </c>
      <c r="AG433">
        <f>BN433*AU433*(BI433-BH433*(1000-AU433*BK433)/(1000-AU433*BJ433))/(100*BB433)</f>
        <v>0</v>
      </c>
      <c r="AH433">
        <f>1000*BN433*AU433*(BJ433-BK433)/(100*BB433*(1000-AU433*BJ433))</f>
        <v>0</v>
      </c>
      <c r="AI433">
        <f>(AJ433 - AK433 - BO433*1E3/(8.314*(BQ433+273.15)) * AM433/BN433 * AL433) * BN433/(100*BB433) * (1000 - BK433)/1000</f>
        <v>0</v>
      </c>
      <c r="AJ433">
        <v>429.2744561326493</v>
      </c>
      <c r="AK433">
        <v>428.8061878787877</v>
      </c>
      <c r="AL433">
        <v>-2.28448678946496E-06</v>
      </c>
      <c r="AM433">
        <v>61.35787655002243</v>
      </c>
      <c r="AN433">
        <f>(AP433 - AO433 + BO433*1E3/(8.314*(BQ433+273.15)) * AR433/BN433 * AQ433) * BN433/(100*BB433) * 1000/(1000 - AP433)</f>
        <v>0</v>
      </c>
      <c r="AO433">
        <v>21.53592439084274</v>
      </c>
      <c r="AP433">
        <v>21.51058881118883</v>
      </c>
      <c r="AQ433">
        <v>-5.879303337759111E-07</v>
      </c>
      <c r="AR433">
        <v>91.88205700752289</v>
      </c>
      <c r="AS433">
        <v>0</v>
      </c>
      <c r="AT433">
        <v>0</v>
      </c>
      <c r="AU433">
        <f>IF(AS433*$H$15&gt;=AW433,1.0,(AW433/(AW433-AS433*$H$15)))</f>
        <v>0</v>
      </c>
      <c r="AV433">
        <f>(AU433-1)*100</f>
        <v>0</v>
      </c>
      <c r="AW433">
        <f>MAX(0,($B$15+$C$15*BV433)/(1+$D$15*BV433)*BO433/(BQ433+273)*$E$15)</f>
        <v>0</v>
      </c>
      <c r="AX433">
        <f>$B$13*BW433+$C$13*BX433+$F$13*CI433*(1-CL433)</f>
        <v>0</v>
      </c>
      <c r="AY433">
        <f>AX433*AZ433</f>
        <v>0</v>
      </c>
      <c r="AZ433">
        <f>($B$13*$D$11+$C$13*$D$11+$F$13*((CV433+CN433)/MAX(CV433+CN433+CW433, 0.1)*$I$11+CW433/MAX(CV433+CN433+CW433, 0.1)*$J$11))/($B$13+$C$13+$F$13)</f>
        <v>0</v>
      </c>
      <c r="BA433">
        <f>($B$13*$K$11+$C$13*$K$11+$F$13*((CV433+CN433)/MAX(CV433+CN433+CW433, 0.1)*$P$11+CW433/MAX(CV433+CN433+CW433, 0.1)*$Q$11))/($B$13+$C$13+$F$13)</f>
        <v>0</v>
      </c>
      <c r="BB433">
        <v>6</v>
      </c>
      <c r="BC433">
        <v>0.5</v>
      </c>
      <c r="BD433" t="s">
        <v>358</v>
      </c>
      <c r="BE433">
        <v>2</v>
      </c>
      <c r="BF433" t="b">
        <v>1</v>
      </c>
      <c r="BG433">
        <v>1774683449.7</v>
      </c>
      <c r="BH433">
        <v>419.585</v>
      </c>
      <c r="BI433">
        <v>420.023</v>
      </c>
      <c r="BJ433">
        <v>21.5102</v>
      </c>
      <c r="BK433">
        <v>21.53566</v>
      </c>
      <c r="BL433">
        <v>419.9467</v>
      </c>
      <c r="BM433">
        <v>21.21284</v>
      </c>
      <c r="BN433">
        <v>499.9751</v>
      </c>
      <c r="BO433">
        <v>101.0285</v>
      </c>
      <c r="BP433">
        <v>0.09985341</v>
      </c>
      <c r="BQ433">
        <v>25.89265</v>
      </c>
      <c r="BR433">
        <v>25.99524</v>
      </c>
      <c r="BS433">
        <v>999.9</v>
      </c>
      <c r="BT433">
        <v>0</v>
      </c>
      <c r="BU433">
        <v>0</v>
      </c>
      <c r="BV433">
        <v>10025.75</v>
      </c>
      <c r="BW433">
        <v>0</v>
      </c>
      <c r="BX433">
        <v>0.369563</v>
      </c>
      <c r="BY433">
        <v>-0.437964</v>
      </c>
      <c r="BZ433">
        <v>428.8089</v>
      </c>
      <c r="CA433">
        <v>429.2676</v>
      </c>
      <c r="CB433">
        <v>-0.02545336</v>
      </c>
      <c r="CC433">
        <v>420.023</v>
      </c>
      <c r="CD433">
        <v>21.53566</v>
      </c>
      <c r="CE433">
        <v>2.173143</v>
      </c>
      <c r="CF433">
        <v>2.175715</v>
      </c>
      <c r="CG433">
        <v>18.76569</v>
      </c>
      <c r="CH433">
        <v>18.78461</v>
      </c>
      <c r="CI433">
        <v>199.9978</v>
      </c>
      <c r="CJ433">
        <v>0</v>
      </c>
      <c r="CK433">
        <v>1</v>
      </c>
      <c r="CL433">
        <v>0</v>
      </c>
      <c r="CM433">
        <v>1.93405</v>
      </c>
      <c r="CN433">
        <v>0</v>
      </c>
      <c r="CO433">
        <v>12.20974</v>
      </c>
      <c r="CP433">
        <v>1023.121</v>
      </c>
      <c r="CQ433">
        <v>34.9308</v>
      </c>
      <c r="CR433">
        <v>38.1374</v>
      </c>
      <c r="CS433">
        <v>36.687</v>
      </c>
      <c r="CT433">
        <v>36.8435</v>
      </c>
      <c r="CU433">
        <v>35.656</v>
      </c>
      <c r="CV433">
        <v>0</v>
      </c>
      <c r="CW433">
        <v>199.998</v>
      </c>
      <c r="CX433">
        <v>0</v>
      </c>
      <c r="CY433">
        <v>1774683450.8</v>
      </c>
      <c r="CZ433">
        <v>0</v>
      </c>
      <c r="DA433">
        <v>1774666326.5</v>
      </c>
      <c r="DB433" t="s">
        <v>359</v>
      </c>
      <c r="DC433">
        <v>1774666322</v>
      </c>
      <c r="DD433">
        <v>1774666326.5</v>
      </c>
      <c r="DE433">
        <v>2</v>
      </c>
      <c r="DF433">
        <v>0.343</v>
      </c>
      <c r="DG433">
        <v>-0.026</v>
      </c>
      <c r="DH433">
        <v>-0.36</v>
      </c>
      <c r="DI433">
        <v>0.298</v>
      </c>
      <c r="DJ433">
        <v>420</v>
      </c>
      <c r="DK433">
        <v>22</v>
      </c>
      <c r="DL433">
        <v>0.17</v>
      </c>
      <c r="DM433">
        <v>0.02</v>
      </c>
      <c r="DN433">
        <v>-0.4135988536585366</v>
      </c>
      <c r="DO433">
        <v>-0.08579525435540077</v>
      </c>
      <c r="DP433">
        <v>0.02206077702516831</v>
      </c>
      <c r="DQ433">
        <v>1</v>
      </c>
      <c r="DR433">
        <v>-0.02537917073170732</v>
      </c>
      <c r="DS433">
        <v>0.001751504529616684</v>
      </c>
      <c r="DT433">
        <v>0.000828617745653362</v>
      </c>
      <c r="DU433">
        <v>1</v>
      </c>
      <c r="DV433">
        <v>2</v>
      </c>
      <c r="DW433">
        <v>2</v>
      </c>
      <c r="DX433" t="s">
        <v>360</v>
      </c>
      <c r="DY433">
        <v>3.13043</v>
      </c>
      <c r="DZ433">
        <v>2.8065</v>
      </c>
      <c r="EA433">
        <v>0.0997468</v>
      </c>
      <c r="EB433">
        <v>0.0994718</v>
      </c>
      <c r="EC433">
        <v>0.105879</v>
      </c>
      <c r="ED433">
        <v>0.105655</v>
      </c>
      <c r="EE433">
        <v>21146.9</v>
      </c>
      <c r="EF433">
        <v>27417.7</v>
      </c>
      <c r="EG433">
        <v>26444.7</v>
      </c>
      <c r="EH433">
        <v>32999</v>
      </c>
      <c r="EI433">
        <v>34925.3</v>
      </c>
      <c r="EJ433">
        <v>40306.1</v>
      </c>
      <c r="EK433">
        <v>41092.2</v>
      </c>
      <c r="EL433">
        <v>46058.4</v>
      </c>
      <c r="EM433">
        <v>2.0348</v>
      </c>
      <c r="EN433">
        <v>1.99995</v>
      </c>
      <c r="EO433">
        <v>0.07198010000000001</v>
      </c>
      <c r="EP433">
        <v>0</v>
      </c>
      <c r="EQ433">
        <v>24.8123</v>
      </c>
      <c r="ER433">
        <v>999.9</v>
      </c>
      <c r="ES433">
        <v>67.40000000000001</v>
      </c>
      <c r="ET433">
        <v>27.5</v>
      </c>
      <c r="EU433">
        <v>24.587</v>
      </c>
      <c r="EV433">
        <v>61.0008</v>
      </c>
      <c r="EW433">
        <v>31.5505</v>
      </c>
      <c r="EX433">
        <v>1</v>
      </c>
      <c r="EY433">
        <v>0.293425</v>
      </c>
      <c r="EZ433">
        <v>0.216304</v>
      </c>
      <c r="FA433">
        <v>20.289</v>
      </c>
      <c r="FB433">
        <v>5.18719</v>
      </c>
      <c r="FC433">
        <v>11.9441</v>
      </c>
      <c r="FD433">
        <v>4.95575</v>
      </c>
      <c r="FE433">
        <v>3.285</v>
      </c>
      <c r="FF433">
        <v>9999</v>
      </c>
      <c r="FG433">
        <v>9999</v>
      </c>
      <c r="FH433">
        <v>9999</v>
      </c>
      <c r="FI433">
        <v>999.9</v>
      </c>
      <c r="FJ433">
        <v>1.86127</v>
      </c>
      <c r="FK433">
        <v>1.86264</v>
      </c>
      <c r="FL433">
        <v>1.86005</v>
      </c>
      <c r="FM433">
        <v>1.85837</v>
      </c>
      <c r="FN433">
        <v>1.86217</v>
      </c>
      <c r="FO433">
        <v>1.85891</v>
      </c>
      <c r="FP433">
        <v>1.85791</v>
      </c>
      <c r="FQ433">
        <v>1.86081</v>
      </c>
      <c r="FR433">
        <v>0</v>
      </c>
      <c r="FS433">
        <v>0</v>
      </c>
      <c r="FT433">
        <v>0</v>
      </c>
      <c r="FU433">
        <v>4.5</v>
      </c>
      <c r="FV433" t="s">
        <v>361</v>
      </c>
      <c r="FW433" t="s">
        <v>362</v>
      </c>
      <c r="FX433" t="s">
        <v>363</v>
      </c>
      <c r="FY433" t="s">
        <v>364</v>
      </c>
      <c r="FZ433" t="s">
        <v>364</v>
      </c>
      <c r="GA433" t="s">
        <v>363</v>
      </c>
      <c r="GB433">
        <v>0</v>
      </c>
      <c r="GC433">
        <v>100</v>
      </c>
      <c r="GD433">
        <v>100</v>
      </c>
      <c r="GE433">
        <v>-0.362</v>
      </c>
      <c r="GF433">
        <v>0.2974</v>
      </c>
      <c r="GG433">
        <v>-1.589593225013521</v>
      </c>
      <c r="GH433">
        <v>0.00192992804097616</v>
      </c>
      <c r="GI433">
        <v>3.244687122451424E-06</v>
      </c>
      <c r="GJ433">
        <v>-2.087531120305573E-09</v>
      </c>
      <c r="GK433">
        <v>0.05776174702018427</v>
      </c>
      <c r="GL433">
        <v>0.005089068596103195</v>
      </c>
      <c r="GM433">
        <v>0.0003257216593697226</v>
      </c>
      <c r="GN433">
        <v>-1.562898368296355E-06</v>
      </c>
      <c r="GO433">
        <v>0</v>
      </c>
      <c r="GP433">
        <v>1257</v>
      </c>
      <c r="GQ433">
        <v>1</v>
      </c>
      <c r="GR433">
        <v>31</v>
      </c>
      <c r="GS433">
        <v>285.5</v>
      </c>
      <c r="GT433">
        <v>285.4</v>
      </c>
      <c r="GU433">
        <v>1.07788</v>
      </c>
      <c r="GV433">
        <v>2.3999</v>
      </c>
      <c r="GW433">
        <v>1.44775</v>
      </c>
      <c r="GX433">
        <v>2.20337</v>
      </c>
      <c r="GY433">
        <v>1.44653</v>
      </c>
      <c r="GZ433">
        <v>2.28027</v>
      </c>
      <c r="HA433">
        <v>33.2216</v>
      </c>
      <c r="HB433">
        <v>14.5961</v>
      </c>
      <c r="HC433">
        <v>18</v>
      </c>
      <c r="HD433">
        <v>532.071</v>
      </c>
      <c r="HE433">
        <v>523.001</v>
      </c>
      <c r="HF433">
        <v>24.9994</v>
      </c>
      <c r="HG433">
        <v>30.7439</v>
      </c>
      <c r="HH433">
        <v>30.0001</v>
      </c>
      <c r="HI433">
        <v>31.1214</v>
      </c>
      <c r="HJ433">
        <v>31.1305</v>
      </c>
      <c r="HK433">
        <v>21.5524</v>
      </c>
      <c r="HL433">
        <v>20.3331</v>
      </c>
      <c r="HM433">
        <v>100</v>
      </c>
      <c r="HN433">
        <v>25</v>
      </c>
      <c r="HO433">
        <v>420</v>
      </c>
      <c r="HP433">
        <v>21.5</v>
      </c>
      <c r="HQ433">
        <v>103.134</v>
      </c>
      <c r="HR433">
        <v>102.017</v>
      </c>
    </row>
    <row r="434" spans="1:226">
      <c r="A434">
        <v>416</v>
      </c>
      <c r="B434">
        <v>1774683456.6</v>
      </c>
      <c r="C434">
        <v>1710.599999904633</v>
      </c>
      <c r="D434" t="s">
        <v>1194</v>
      </c>
      <c r="E434" t="s">
        <v>1195</v>
      </c>
      <c r="F434">
        <v>5</v>
      </c>
      <c r="I434">
        <v>1774683453.7</v>
      </c>
      <c r="J434">
        <f>(K434)/1000</f>
        <v>0</v>
      </c>
      <c r="K434">
        <f>IF(BF434, AN434, AH434)</f>
        <v>0</v>
      </c>
      <c r="L434">
        <f>IF(BF434, AI434, AG434)</f>
        <v>0</v>
      </c>
      <c r="M434">
        <f>BH434 - IF(AU434&gt;1, L434*BB434*100.0/(AW434), 0)</f>
        <v>0</v>
      </c>
      <c r="N434">
        <f>((T434-J434/2)*M434-L434)/(T434+J434/2)</f>
        <v>0</v>
      </c>
      <c r="O434">
        <f>N434*(BO434+BP434)/1000.0</f>
        <v>0</v>
      </c>
      <c r="P434">
        <f>(BH434 - IF(AU434&gt;1, L434*BB434*100.0/(AW434), 0))*(BO434+BP434)/1000.0</f>
        <v>0</v>
      </c>
      <c r="Q434">
        <f>2.0/((1/S434-1/R434)+SIGN(S434)*SQRT((1/S434-1/R434)*(1/S434-1/R434) + 4*BC434/((BC434+1)*(BC434+1))*(2*1/S434*1/R434-1/R434*1/R434)))</f>
        <v>0</v>
      </c>
      <c r="R434">
        <f>IF(LEFT(BD434,1)&lt;&gt;"0",IF(LEFT(BD434,1)="1",3.0,BE434),$D$5+$E$5*(BV434*BO434/($K$5*1000))+$F$5*(BV434*BO434/($K$5*1000))*MAX(MIN(BB434,$J$5),$I$5)*MAX(MIN(BB434,$J$5),$I$5)+$G$5*MAX(MIN(BB434,$J$5),$I$5)*(BV434*BO434/($K$5*1000))+$H$5*(BV434*BO434/($K$5*1000))*(BV434*BO434/($K$5*1000)))</f>
        <v>0</v>
      </c>
      <c r="S434">
        <f>J434*(1000-(1000*0.61365*exp(17.502*W434/(240.97+W434))/(BO434+BP434)+BJ434)/2)/(1000*0.61365*exp(17.502*W434/(240.97+W434))/(BO434+BP434)-BJ434)</f>
        <v>0</v>
      </c>
      <c r="T434">
        <f>1/((BC434+1)/(Q434/1.6)+1/(R434/1.37)) + BC434/((BC434+1)/(Q434/1.6) + BC434/(R434/1.37))</f>
        <v>0</v>
      </c>
      <c r="U434">
        <f>(AX434*BA434)</f>
        <v>0</v>
      </c>
      <c r="V434">
        <f>(BQ434+(U434+2*0.95*5.67E-8*(((BQ434+$B$9)+273)^4-(BQ434+273)^4)-44100*J434)/(1.84*29.3*R434+8*0.95*5.67E-8*(BQ434+273)^3))</f>
        <v>0</v>
      </c>
      <c r="W434">
        <f>($C$9*BR434+$D$9*BS434+$E$9*V434)</f>
        <v>0</v>
      </c>
      <c r="X434">
        <f>0.61365*exp(17.502*W434/(240.97+W434))</f>
        <v>0</v>
      </c>
      <c r="Y434">
        <f>(Z434/AA434*100)</f>
        <v>0</v>
      </c>
      <c r="Z434">
        <f>BJ434*(BO434+BP434)/1000</f>
        <v>0</v>
      </c>
      <c r="AA434">
        <f>0.61365*exp(17.502*BQ434/(240.97+BQ434))</f>
        <v>0</v>
      </c>
      <c r="AB434">
        <f>(X434-BJ434*(BO434+BP434)/1000)</f>
        <v>0</v>
      </c>
      <c r="AC434">
        <f>(-J434*44100)</f>
        <v>0</v>
      </c>
      <c r="AD434">
        <f>2*29.3*R434*0.92*(BQ434-W434)</f>
        <v>0</v>
      </c>
      <c r="AE434">
        <f>2*0.95*5.67E-8*(((BQ434+$B$9)+273)^4-(W434+273)^4)</f>
        <v>0</v>
      </c>
      <c r="AF434">
        <f>U434+AE434+AC434+AD434</f>
        <v>0</v>
      </c>
      <c r="AG434">
        <f>BN434*AU434*(BI434-BH434*(1000-AU434*BK434)/(1000-AU434*BJ434))/(100*BB434)</f>
        <v>0</v>
      </c>
      <c r="AH434">
        <f>1000*BN434*AU434*(BJ434-BK434)/(100*BB434*(1000-AU434*BJ434))</f>
        <v>0</v>
      </c>
      <c r="AI434">
        <f>(AJ434 - AK434 - BO434*1E3/(8.314*(BQ434+273.15)) * AM434/BN434 * AL434) * BN434/(100*BB434) * (1000 - BK434)/1000</f>
        <v>0</v>
      </c>
      <c r="AJ434">
        <v>429.2463669917111</v>
      </c>
      <c r="AK434">
        <v>428.8219575757576</v>
      </c>
      <c r="AL434">
        <v>5.03899637114082E-06</v>
      </c>
      <c r="AM434">
        <v>61.35787655002243</v>
      </c>
      <c r="AN434">
        <f>(AP434 - AO434 + BO434*1E3/(8.314*(BQ434+273.15)) * AR434/BN434 * AQ434) * BN434/(100*BB434) * 1000/(1000 - AP434)</f>
        <v>0</v>
      </c>
      <c r="AO434">
        <v>21.53571516705648</v>
      </c>
      <c r="AP434">
        <v>21.50986923076925</v>
      </c>
      <c r="AQ434">
        <v>3.537983503527159E-07</v>
      </c>
      <c r="AR434">
        <v>91.88205700752289</v>
      </c>
      <c r="AS434">
        <v>0</v>
      </c>
      <c r="AT434">
        <v>0</v>
      </c>
      <c r="AU434">
        <f>IF(AS434*$H$15&gt;=AW434,1.0,(AW434/(AW434-AS434*$H$15)))</f>
        <v>0</v>
      </c>
      <c r="AV434">
        <f>(AU434-1)*100</f>
        <v>0</v>
      </c>
      <c r="AW434">
        <f>MAX(0,($B$15+$C$15*BV434)/(1+$D$15*BV434)*BO434/(BQ434+273)*$E$15)</f>
        <v>0</v>
      </c>
      <c r="AX434">
        <f>$B$13*BW434+$C$13*BX434+$F$13*CI434*(1-CL434)</f>
        <v>0</v>
      </c>
      <c r="AY434">
        <f>AX434*AZ434</f>
        <v>0</v>
      </c>
      <c r="AZ434">
        <f>($B$13*$D$11+$C$13*$D$11+$F$13*((CV434+CN434)/MAX(CV434+CN434+CW434, 0.1)*$I$11+CW434/MAX(CV434+CN434+CW434, 0.1)*$J$11))/($B$13+$C$13+$F$13)</f>
        <v>0</v>
      </c>
      <c r="BA434">
        <f>($B$13*$K$11+$C$13*$K$11+$F$13*((CV434+CN434)/MAX(CV434+CN434+CW434, 0.1)*$P$11+CW434/MAX(CV434+CN434+CW434, 0.1)*$Q$11))/($B$13+$C$13+$F$13)</f>
        <v>0</v>
      </c>
      <c r="BB434">
        <v>6</v>
      </c>
      <c r="BC434">
        <v>0.5</v>
      </c>
      <c r="BD434" t="s">
        <v>358</v>
      </c>
      <c r="BE434">
        <v>2</v>
      </c>
      <c r="BF434" t="b">
        <v>1</v>
      </c>
      <c r="BG434">
        <v>1774683453.7</v>
      </c>
      <c r="BH434">
        <v>419.5915</v>
      </c>
      <c r="BI434">
        <v>420.0101</v>
      </c>
      <c r="BJ434">
        <v>21.51041</v>
      </c>
      <c r="BK434">
        <v>21.53588</v>
      </c>
      <c r="BL434">
        <v>419.9532</v>
      </c>
      <c r="BM434">
        <v>21.21305</v>
      </c>
      <c r="BN434">
        <v>499.9736</v>
      </c>
      <c r="BO434">
        <v>101.0287</v>
      </c>
      <c r="BP434">
        <v>0.10008163</v>
      </c>
      <c r="BQ434">
        <v>25.88864</v>
      </c>
      <c r="BR434">
        <v>25.99008</v>
      </c>
      <c r="BS434">
        <v>999.9</v>
      </c>
      <c r="BT434">
        <v>0</v>
      </c>
      <c r="BU434">
        <v>0</v>
      </c>
      <c r="BV434">
        <v>9990.806</v>
      </c>
      <c r="BW434">
        <v>0</v>
      </c>
      <c r="BX434">
        <v>0.3675089</v>
      </c>
      <c r="BY434">
        <v>-0.4184418</v>
      </c>
      <c r="BZ434">
        <v>428.8155</v>
      </c>
      <c r="CA434">
        <v>429.2545</v>
      </c>
      <c r="CB434">
        <v>-0.02546673</v>
      </c>
      <c r="CC434">
        <v>420.0101</v>
      </c>
      <c r="CD434">
        <v>21.53588</v>
      </c>
      <c r="CE434">
        <v>2.173172</v>
      </c>
      <c r="CF434">
        <v>2.175744</v>
      </c>
      <c r="CG434">
        <v>18.76592</v>
      </c>
      <c r="CH434">
        <v>18.78482</v>
      </c>
      <c r="CI434">
        <v>199.9975</v>
      </c>
      <c r="CJ434">
        <v>0</v>
      </c>
      <c r="CK434">
        <v>1</v>
      </c>
      <c r="CL434">
        <v>0</v>
      </c>
      <c r="CM434">
        <v>1.95438</v>
      </c>
      <c r="CN434">
        <v>0</v>
      </c>
      <c r="CO434">
        <v>12.28901</v>
      </c>
      <c r="CP434">
        <v>1023.12</v>
      </c>
      <c r="CQ434">
        <v>34.8874</v>
      </c>
      <c r="CR434">
        <v>38.125</v>
      </c>
      <c r="CS434">
        <v>36.6684</v>
      </c>
      <c r="CT434">
        <v>36.812</v>
      </c>
      <c r="CU434">
        <v>35.6187</v>
      </c>
      <c r="CV434">
        <v>0</v>
      </c>
      <c r="CW434">
        <v>199.996</v>
      </c>
      <c r="CX434">
        <v>0</v>
      </c>
      <c r="CY434">
        <v>1774683455</v>
      </c>
      <c r="CZ434">
        <v>0</v>
      </c>
      <c r="DA434">
        <v>1774666326.5</v>
      </c>
      <c r="DB434" t="s">
        <v>359</v>
      </c>
      <c r="DC434">
        <v>1774666322</v>
      </c>
      <c r="DD434">
        <v>1774666326.5</v>
      </c>
      <c r="DE434">
        <v>2</v>
      </c>
      <c r="DF434">
        <v>0.343</v>
      </c>
      <c r="DG434">
        <v>-0.026</v>
      </c>
      <c r="DH434">
        <v>-0.36</v>
      </c>
      <c r="DI434">
        <v>0.298</v>
      </c>
      <c r="DJ434">
        <v>420</v>
      </c>
      <c r="DK434">
        <v>22</v>
      </c>
      <c r="DL434">
        <v>0.17</v>
      </c>
      <c r="DM434">
        <v>0.02</v>
      </c>
      <c r="DN434">
        <v>-0.4136010731707317</v>
      </c>
      <c r="DO434">
        <v>-0.1070386411149827</v>
      </c>
      <c r="DP434">
        <v>0.02500706061991902</v>
      </c>
      <c r="DQ434">
        <v>0</v>
      </c>
      <c r="DR434">
        <v>-0.0253296756097561</v>
      </c>
      <c r="DS434">
        <v>0.0001703749128920425</v>
      </c>
      <c r="DT434">
        <v>0.0007866196045942063</v>
      </c>
      <c r="DU434">
        <v>1</v>
      </c>
      <c r="DV434">
        <v>1</v>
      </c>
      <c r="DW434">
        <v>2</v>
      </c>
      <c r="DX434" t="s">
        <v>367</v>
      </c>
      <c r="DY434">
        <v>3.13046</v>
      </c>
      <c r="DZ434">
        <v>2.80634</v>
      </c>
      <c r="EA434">
        <v>0.09975009999999999</v>
      </c>
      <c r="EB434">
        <v>0.0994623</v>
      </c>
      <c r="EC434">
        <v>0.105881</v>
      </c>
      <c r="ED434">
        <v>0.105656</v>
      </c>
      <c r="EE434">
        <v>21146.7</v>
      </c>
      <c r="EF434">
        <v>27417.8</v>
      </c>
      <c r="EG434">
        <v>26444.5</v>
      </c>
      <c r="EH434">
        <v>32998.8</v>
      </c>
      <c r="EI434">
        <v>34925</v>
      </c>
      <c r="EJ434">
        <v>40306</v>
      </c>
      <c r="EK434">
        <v>41092</v>
      </c>
      <c r="EL434">
        <v>46058.4</v>
      </c>
      <c r="EM434">
        <v>2.03488</v>
      </c>
      <c r="EN434">
        <v>1.99988</v>
      </c>
      <c r="EO434">
        <v>0.0720248</v>
      </c>
      <c r="EP434">
        <v>0</v>
      </c>
      <c r="EQ434">
        <v>24.8088</v>
      </c>
      <c r="ER434">
        <v>999.9</v>
      </c>
      <c r="ES434">
        <v>67.40000000000001</v>
      </c>
      <c r="ET434">
        <v>27.5</v>
      </c>
      <c r="EU434">
        <v>24.5897</v>
      </c>
      <c r="EV434">
        <v>61.2308</v>
      </c>
      <c r="EW434">
        <v>31.6386</v>
      </c>
      <c r="EX434">
        <v>1</v>
      </c>
      <c r="EY434">
        <v>0.293219</v>
      </c>
      <c r="EZ434">
        <v>0.214474</v>
      </c>
      <c r="FA434">
        <v>20.2889</v>
      </c>
      <c r="FB434">
        <v>5.18734</v>
      </c>
      <c r="FC434">
        <v>11.9441</v>
      </c>
      <c r="FD434">
        <v>4.9558</v>
      </c>
      <c r="FE434">
        <v>3.285</v>
      </c>
      <c r="FF434">
        <v>9999</v>
      </c>
      <c r="FG434">
        <v>9999</v>
      </c>
      <c r="FH434">
        <v>9999</v>
      </c>
      <c r="FI434">
        <v>999.9</v>
      </c>
      <c r="FJ434">
        <v>1.86127</v>
      </c>
      <c r="FK434">
        <v>1.86264</v>
      </c>
      <c r="FL434">
        <v>1.86005</v>
      </c>
      <c r="FM434">
        <v>1.85837</v>
      </c>
      <c r="FN434">
        <v>1.86216</v>
      </c>
      <c r="FO434">
        <v>1.85889</v>
      </c>
      <c r="FP434">
        <v>1.85791</v>
      </c>
      <c r="FQ434">
        <v>1.8608</v>
      </c>
      <c r="FR434">
        <v>0</v>
      </c>
      <c r="FS434">
        <v>0</v>
      </c>
      <c r="FT434">
        <v>0</v>
      </c>
      <c r="FU434">
        <v>4.5</v>
      </c>
      <c r="FV434" t="s">
        <v>361</v>
      </c>
      <c r="FW434" t="s">
        <v>362</v>
      </c>
      <c r="FX434" t="s">
        <v>363</v>
      </c>
      <c r="FY434" t="s">
        <v>364</v>
      </c>
      <c r="FZ434" t="s">
        <v>364</v>
      </c>
      <c r="GA434" t="s">
        <v>363</v>
      </c>
      <c r="GB434">
        <v>0</v>
      </c>
      <c r="GC434">
        <v>100</v>
      </c>
      <c r="GD434">
        <v>100</v>
      </c>
      <c r="GE434">
        <v>-0.362</v>
      </c>
      <c r="GF434">
        <v>0.2974</v>
      </c>
      <c r="GG434">
        <v>-1.589593225013521</v>
      </c>
      <c r="GH434">
        <v>0.00192992804097616</v>
      </c>
      <c r="GI434">
        <v>3.244687122451424E-06</v>
      </c>
      <c r="GJ434">
        <v>-2.087531120305573E-09</v>
      </c>
      <c r="GK434">
        <v>0.05776174702018427</v>
      </c>
      <c r="GL434">
        <v>0.005089068596103195</v>
      </c>
      <c r="GM434">
        <v>0.0003257216593697226</v>
      </c>
      <c r="GN434">
        <v>-1.562898368296355E-06</v>
      </c>
      <c r="GO434">
        <v>0</v>
      </c>
      <c r="GP434">
        <v>1257</v>
      </c>
      <c r="GQ434">
        <v>1</v>
      </c>
      <c r="GR434">
        <v>31</v>
      </c>
      <c r="GS434">
        <v>285.6</v>
      </c>
      <c r="GT434">
        <v>285.5</v>
      </c>
      <c r="GU434">
        <v>1.07788</v>
      </c>
      <c r="GV434">
        <v>2.39624</v>
      </c>
      <c r="GW434">
        <v>1.44775</v>
      </c>
      <c r="GX434">
        <v>2.20215</v>
      </c>
      <c r="GY434">
        <v>1.44653</v>
      </c>
      <c r="GZ434">
        <v>2.33154</v>
      </c>
      <c r="HA434">
        <v>33.1992</v>
      </c>
      <c r="HB434">
        <v>14.6049</v>
      </c>
      <c r="HC434">
        <v>18</v>
      </c>
      <c r="HD434">
        <v>532.1180000000001</v>
      </c>
      <c r="HE434">
        <v>522.95</v>
      </c>
      <c r="HF434">
        <v>24.9994</v>
      </c>
      <c r="HG434">
        <v>30.7439</v>
      </c>
      <c r="HH434">
        <v>30.0001</v>
      </c>
      <c r="HI434">
        <v>31.1214</v>
      </c>
      <c r="HJ434">
        <v>31.1305</v>
      </c>
      <c r="HK434">
        <v>21.5542</v>
      </c>
      <c r="HL434">
        <v>20.3331</v>
      </c>
      <c r="HM434">
        <v>100</v>
      </c>
      <c r="HN434">
        <v>25</v>
      </c>
      <c r="HO434">
        <v>420</v>
      </c>
      <c r="HP434">
        <v>21.5</v>
      </c>
      <c r="HQ434">
        <v>103.133</v>
      </c>
      <c r="HR434">
        <v>102.017</v>
      </c>
    </row>
    <row r="435" spans="1:226">
      <c r="A435">
        <v>417</v>
      </c>
      <c r="B435">
        <v>1774683460.6</v>
      </c>
      <c r="C435">
        <v>1714.599999904633</v>
      </c>
      <c r="D435" t="s">
        <v>1196</v>
      </c>
      <c r="E435" t="s">
        <v>1197</v>
      </c>
      <c r="F435">
        <v>5</v>
      </c>
      <c r="I435">
        <v>1774683457.7</v>
      </c>
      <c r="J435">
        <f>(K435)/1000</f>
        <v>0</v>
      </c>
      <c r="K435">
        <f>IF(BF435, AN435, AH435)</f>
        <v>0</v>
      </c>
      <c r="L435">
        <f>IF(BF435, AI435, AG435)</f>
        <v>0</v>
      </c>
      <c r="M435">
        <f>BH435 - IF(AU435&gt;1, L435*BB435*100.0/(AW435), 0)</f>
        <v>0</v>
      </c>
      <c r="N435">
        <f>((T435-J435/2)*M435-L435)/(T435+J435/2)</f>
        <v>0</v>
      </c>
      <c r="O435">
        <f>N435*(BO435+BP435)/1000.0</f>
        <v>0</v>
      </c>
      <c r="P435">
        <f>(BH435 - IF(AU435&gt;1, L435*BB435*100.0/(AW435), 0))*(BO435+BP435)/1000.0</f>
        <v>0</v>
      </c>
      <c r="Q435">
        <f>2.0/((1/S435-1/R435)+SIGN(S435)*SQRT((1/S435-1/R435)*(1/S435-1/R435) + 4*BC435/((BC435+1)*(BC435+1))*(2*1/S435*1/R435-1/R435*1/R435)))</f>
        <v>0</v>
      </c>
      <c r="R435">
        <f>IF(LEFT(BD435,1)&lt;&gt;"0",IF(LEFT(BD435,1)="1",3.0,BE435),$D$5+$E$5*(BV435*BO435/($K$5*1000))+$F$5*(BV435*BO435/($K$5*1000))*MAX(MIN(BB435,$J$5),$I$5)*MAX(MIN(BB435,$J$5),$I$5)+$G$5*MAX(MIN(BB435,$J$5),$I$5)*(BV435*BO435/($K$5*1000))+$H$5*(BV435*BO435/($K$5*1000))*(BV435*BO435/($K$5*1000)))</f>
        <v>0</v>
      </c>
      <c r="S435">
        <f>J435*(1000-(1000*0.61365*exp(17.502*W435/(240.97+W435))/(BO435+BP435)+BJ435)/2)/(1000*0.61365*exp(17.502*W435/(240.97+W435))/(BO435+BP435)-BJ435)</f>
        <v>0</v>
      </c>
      <c r="T435">
        <f>1/((BC435+1)/(Q435/1.6)+1/(R435/1.37)) + BC435/((BC435+1)/(Q435/1.6) + BC435/(R435/1.37))</f>
        <v>0</v>
      </c>
      <c r="U435">
        <f>(AX435*BA435)</f>
        <v>0</v>
      </c>
      <c r="V435">
        <f>(BQ435+(U435+2*0.95*5.67E-8*(((BQ435+$B$9)+273)^4-(BQ435+273)^4)-44100*J435)/(1.84*29.3*R435+8*0.95*5.67E-8*(BQ435+273)^3))</f>
        <v>0</v>
      </c>
      <c r="W435">
        <f>($C$9*BR435+$D$9*BS435+$E$9*V435)</f>
        <v>0</v>
      </c>
      <c r="X435">
        <f>0.61365*exp(17.502*W435/(240.97+W435))</f>
        <v>0</v>
      </c>
      <c r="Y435">
        <f>(Z435/AA435*100)</f>
        <v>0</v>
      </c>
      <c r="Z435">
        <f>BJ435*(BO435+BP435)/1000</f>
        <v>0</v>
      </c>
      <c r="AA435">
        <f>0.61365*exp(17.502*BQ435/(240.97+BQ435))</f>
        <v>0</v>
      </c>
      <c r="AB435">
        <f>(X435-BJ435*(BO435+BP435)/1000)</f>
        <v>0</v>
      </c>
      <c r="AC435">
        <f>(-J435*44100)</f>
        <v>0</v>
      </c>
      <c r="AD435">
        <f>2*29.3*R435*0.92*(BQ435-W435)</f>
        <v>0</v>
      </c>
      <c r="AE435">
        <f>2*0.95*5.67E-8*(((BQ435+$B$9)+273)^4-(W435+273)^4)</f>
        <v>0</v>
      </c>
      <c r="AF435">
        <f>U435+AE435+AC435+AD435</f>
        <v>0</v>
      </c>
      <c r="AG435">
        <f>BN435*AU435*(BI435-BH435*(1000-AU435*BK435)/(1000-AU435*BJ435))/(100*BB435)</f>
        <v>0</v>
      </c>
      <c r="AH435">
        <f>1000*BN435*AU435*(BJ435-BK435)/(100*BB435*(1000-AU435*BJ435))</f>
        <v>0</v>
      </c>
      <c r="AI435">
        <f>(AJ435 - AK435 - BO435*1E3/(8.314*(BQ435+273.15)) * AM435/BN435 * AL435) * BN435/(100*BB435) * (1000 - BK435)/1000</f>
        <v>0</v>
      </c>
      <c r="AJ435">
        <v>429.2294280897698</v>
      </c>
      <c r="AK435">
        <v>428.8468787878787</v>
      </c>
      <c r="AL435">
        <v>5.744368066925422E-06</v>
      </c>
      <c r="AM435">
        <v>61.35787655002243</v>
      </c>
      <c r="AN435">
        <f>(AP435 - AO435 + BO435*1E3/(8.314*(BQ435+273.15)) * AR435/BN435 * AQ435) * BN435/(100*BB435) * 1000/(1000 - AP435)</f>
        <v>0</v>
      </c>
      <c r="AO435">
        <v>21.53586402687708</v>
      </c>
      <c r="AP435">
        <v>21.51167762237763</v>
      </c>
      <c r="AQ435">
        <v>2.071202923904329E-07</v>
      </c>
      <c r="AR435">
        <v>91.88205700752289</v>
      </c>
      <c r="AS435">
        <v>0</v>
      </c>
      <c r="AT435">
        <v>0</v>
      </c>
      <c r="AU435">
        <f>IF(AS435*$H$15&gt;=AW435,1.0,(AW435/(AW435-AS435*$H$15)))</f>
        <v>0</v>
      </c>
      <c r="AV435">
        <f>(AU435-1)*100</f>
        <v>0</v>
      </c>
      <c r="AW435">
        <f>MAX(0,($B$15+$C$15*BV435)/(1+$D$15*BV435)*BO435/(BQ435+273)*$E$15)</f>
        <v>0</v>
      </c>
      <c r="AX435">
        <f>$B$13*BW435+$C$13*BX435+$F$13*CI435*(1-CL435)</f>
        <v>0</v>
      </c>
      <c r="AY435">
        <f>AX435*AZ435</f>
        <v>0</v>
      </c>
      <c r="AZ435">
        <f>($B$13*$D$11+$C$13*$D$11+$F$13*((CV435+CN435)/MAX(CV435+CN435+CW435, 0.1)*$I$11+CW435/MAX(CV435+CN435+CW435, 0.1)*$J$11))/($B$13+$C$13+$F$13)</f>
        <v>0</v>
      </c>
      <c r="BA435">
        <f>($B$13*$K$11+$C$13*$K$11+$F$13*((CV435+CN435)/MAX(CV435+CN435+CW435, 0.1)*$P$11+CW435/MAX(CV435+CN435+CW435, 0.1)*$Q$11))/($B$13+$C$13+$F$13)</f>
        <v>0</v>
      </c>
      <c r="BB435">
        <v>6</v>
      </c>
      <c r="BC435">
        <v>0.5</v>
      </c>
      <c r="BD435" t="s">
        <v>358</v>
      </c>
      <c r="BE435">
        <v>2</v>
      </c>
      <c r="BF435" t="b">
        <v>1</v>
      </c>
      <c r="BG435">
        <v>1774683457.7</v>
      </c>
      <c r="BH435">
        <v>419.6136</v>
      </c>
      <c r="BI435">
        <v>419.984</v>
      </c>
      <c r="BJ435">
        <v>21.51087</v>
      </c>
      <c r="BK435">
        <v>21.53624</v>
      </c>
      <c r="BL435">
        <v>419.975</v>
      </c>
      <c r="BM435">
        <v>21.21349</v>
      </c>
      <c r="BN435">
        <v>499.9794</v>
      </c>
      <c r="BO435">
        <v>101.0287</v>
      </c>
      <c r="BP435">
        <v>0.1001159</v>
      </c>
      <c r="BQ435">
        <v>25.88687000000001</v>
      </c>
      <c r="BR435">
        <v>25.98523</v>
      </c>
      <c r="BS435">
        <v>999.9</v>
      </c>
      <c r="BT435">
        <v>0</v>
      </c>
      <c r="BU435">
        <v>0</v>
      </c>
      <c r="BV435">
        <v>9980.435000000001</v>
      </c>
      <c r="BW435">
        <v>0</v>
      </c>
      <c r="BX435">
        <v>0.348887</v>
      </c>
      <c r="BY435">
        <v>-0.3703705</v>
      </c>
      <c r="BZ435">
        <v>428.8383</v>
      </c>
      <c r="CA435">
        <v>429.2279</v>
      </c>
      <c r="CB435">
        <v>-0.02536908</v>
      </c>
      <c r="CC435">
        <v>419.984</v>
      </c>
      <c r="CD435">
        <v>21.53624</v>
      </c>
      <c r="CE435">
        <v>2.173215</v>
      </c>
      <c r="CF435">
        <v>2.175777</v>
      </c>
      <c r="CG435">
        <v>18.76622</v>
      </c>
      <c r="CH435">
        <v>18.78508</v>
      </c>
      <c r="CI435">
        <v>199.9933</v>
      </c>
      <c r="CJ435">
        <v>0</v>
      </c>
      <c r="CK435">
        <v>1</v>
      </c>
      <c r="CL435">
        <v>0</v>
      </c>
      <c r="CM435">
        <v>2.01351</v>
      </c>
      <c r="CN435">
        <v>0</v>
      </c>
      <c r="CO435">
        <v>12.34591</v>
      </c>
      <c r="CP435">
        <v>1023.1</v>
      </c>
      <c r="CQ435">
        <v>34.875</v>
      </c>
      <c r="CR435">
        <v>38.0809</v>
      </c>
      <c r="CS435">
        <v>36.625</v>
      </c>
      <c r="CT435">
        <v>36.7934</v>
      </c>
      <c r="CU435">
        <v>35.5746</v>
      </c>
      <c r="CV435">
        <v>0</v>
      </c>
      <c r="CW435">
        <v>199.993</v>
      </c>
      <c r="CX435">
        <v>0</v>
      </c>
      <c r="CY435">
        <v>1774683459.2</v>
      </c>
      <c r="CZ435">
        <v>0</v>
      </c>
      <c r="DA435">
        <v>1774666326.5</v>
      </c>
      <c r="DB435" t="s">
        <v>359</v>
      </c>
      <c r="DC435">
        <v>1774666322</v>
      </c>
      <c r="DD435">
        <v>1774666326.5</v>
      </c>
      <c r="DE435">
        <v>2</v>
      </c>
      <c r="DF435">
        <v>0.343</v>
      </c>
      <c r="DG435">
        <v>-0.026</v>
      </c>
      <c r="DH435">
        <v>-0.36</v>
      </c>
      <c r="DI435">
        <v>0.298</v>
      </c>
      <c r="DJ435">
        <v>420</v>
      </c>
      <c r="DK435">
        <v>22</v>
      </c>
      <c r="DL435">
        <v>0.17</v>
      </c>
      <c r="DM435">
        <v>0.02</v>
      </c>
      <c r="DN435">
        <v>-0.406682512195122</v>
      </c>
      <c r="DO435">
        <v>0.05634167247386703</v>
      </c>
      <c r="DP435">
        <v>0.03071980190415197</v>
      </c>
      <c r="DQ435">
        <v>1</v>
      </c>
      <c r="DR435">
        <v>-0.02516262195121951</v>
      </c>
      <c r="DS435">
        <v>-0.003045884320557479</v>
      </c>
      <c r="DT435">
        <v>0.0006341834006150784</v>
      </c>
      <c r="DU435">
        <v>1</v>
      </c>
      <c r="DV435">
        <v>2</v>
      </c>
      <c r="DW435">
        <v>2</v>
      </c>
      <c r="DX435" t="s">
        <v>360</v>
      </c>
      <c r="DY435">
        <v>3.13052</v>
      </c>
      <c r="DZ435">
        <v>2.80637</v>
      </c>
      <c r="EA435">
        <v>0.0997536</v>
      </c>
      <c r="EB435">
        <v>0.09946140000000001</v>
      </c>
      <c r="EC435">
        <v>0.10588</v>
      </c>
      <c r="ED435">
        <v>0.105657</v>
      </c>
      <c r="EE435">
        <v>21146.5</v>
      </c>
      <c r="EF435">
        <v>27417.8</v>
      </c>
      <c r="EG435">
        <v>26444.4</v>
      </c>
      <c r="EH435">
        <v>32998.8</v>
      </c>
      <c r="EI435">
        <v>34925</v>
      </c>
      <c r="EJ435">
        <v>40305.7</v>
      </c>
      <c r="EK435">
        <v>41091.9</v>
      </c>
      <c r="EL435">
        <v>46058.1</v>
      </c>
      <c r="EM435">
        <v>2.03485</v>
      </c>
      <c r="EN435">
        <v>1.99975</v>
      </c>
      <c r="EO435">
        <v>0.07152559999999999</v>
      </c>
      <c r="EP435">
        <v>0</v>
      </c>
      <c r="EQ435">
        <v>24.8062</v>
      </c>
      <c r="ER435">
        <v>999.9</v>
      </c>
      <c r="ES435">
        <v>67.40000000000001</v>
      </c>
      <c r="ET435">
        <v>27.5</v>
      </c>
      <c r="EU435">
        <v>24.5863</v>
      </c>
      <c r="EV435">
        <v>61.1908</v>
      </c>
      <c r="EW435">
        <v>31.6867</v>
      </c>
      <c r="EX435">
        <v>1</v>
      </c>
      <c r="EY435">
        <v>0.293252</v>
      </c>
      <c r="EZ435">
        <v>0.21284</v>
      </c>
      <c r="FA435">
        <v>20.2891</v>
      </c>
      <c r="FB435">
        <v>5.18734</v>
      </c>
      <c r="FC435">
        <v>11.9441</v>
      </c>
      <c r="FD435">
        <v>4.9558</v>
      </c>
      <c r="FE435">
        <v>3.285</v>
      </c>
      <c r="FF435">
        <v>9999</v>
      </c>
      <c r="FG435">
        <v>9999</v>
      </c>
      <c r="FH435">
        <v>9999</v>
      </c>
      <c r="FI435">
        <v>999.9</v>
      </c>
      <c r="FJ435">
        <v>1.86127</v>
      </c>
      <c r="FK435">
        <v>1.86264</v>
      </c>
      <c r="FL435">
        <v>1.86005</v>
      </c>
      <c r="FM435">
        <v>1.85837</v>
      </c>
      <c r="FN435">
        <v>1.86218</v>
      </c>
      <c r="FO435">
        <v>1.85893</v>
      </c>
      <c r="FP435">
        <v>1.85791</v>
      </c>
      <c r="FQ435">
        <v>1.86081</v>
      </c>
      <c r="FR435">
        <v>0</v>
      </c>
      <c r="FS435">
        <v>0</v>
      </c>
      <c r="FT435">
        <v>0</v>
      </c>
      <c r="FU435">
        <v>4.5</v>
      </c>
      <c r="FV435" t="s">
        <v>361</v>
      </c>
      <c r="FW435" t="s">
        <v>362</v>
      </c>
      <c r="FX435" t="s">
        <v>363</v>
      </c>
      <c r="FY435" t="s">
        <v>364</v>
      </c>
      <c r="FZ435" t="s">
        <v>364</v>
      </c>
      <c r="GA435" t="s">
        <v>363</v>
      </c>
      <c r="GB435">
        <v>0</v>
      </c>
      <c r="GC435">
        <v>100</v>
      </c>
      <c r="GD435">
        <v>100</v>
      </c>
      <c r="GE435">
        <v>-0.362</v>
      </c>
      <c r="GF435">
        <v>0.2974</v>
      </c>
      <c r="GG435">
        <v>-1.589593225013521</v>
      </c>
      <c r="GH435">
        <v>0.00192992804097616</v>
      </c>
      <c r="GI435">
        <v>3.244687122451424E-06</v>
      </c>
      <c r="GJ435">
        <v>-2.087531120305573E-09</v>
      </c>
      <c r="GK435">
        <v>0.05776174702018427</v>
      </c>
      <c r="GL435">
        <v>0.005089068596103195</v>
      </c>
      <c r="GM435">
        <v>0.0003257216593697226</v>
      </c>
      <c r="GN435">
        <v>-1.562898368296355E-06</v>
      </c>
      <c r="GO435">
        <v>0</v>
      </c>
      <c r="GP435">
        <v>1257</v>
      </c>
      <c r="GQ435">
        <v>1</v>
      </c>
      <c r="GR435">
        <v>31</v>
      </c>
      <c r="GS435">
        <v>285.6</v>
      </c>
      <c r="GT435">
        <v>285.6</v>
      </c>
      <c r="GU435">
        <v>1.07788</v>
      </c>
      <c r="GV435">
        <v>2.39136</v>
      </c>
      <c r="GW435">
        <v>1.44775</v>
      </c>
      <c r="GX435">
        <v>2.20215</v>
      </c>
      <c r="GY435">
        <v>1.44653</v>
      </c>
      <c r="GZ435">
        <v>2.35718</v>
      </c>
      <c r="HA435">
        <v>33.2216</v>
      </c>
      <c r="HB435">
        <v>14.6136</v>
      </c>
      <c r="HC435">
        <v>18</v>
      </c>
      <c r="HD435">
        <v>532.102</v>
      </c>
      <c r="HE435">
        <v>522.865</v>
      </c>
      <c r="HF435">
        <v>24.9995</v>
      </c>
      <c r="HG435">
        <v>30.7415</v>
      </c>
      <c r="HH435">
        <v>30</v>
      </c>
      <c r="HI435">
        <v>31.1214</v>
      </c>
      <c r="HJ435">
        <v>31.1305</v>
      </c>
      <c r="HK435">
        <v>21.555</v>
      </c>
      <c r="HL435">
        <v>20.3331</v>
      </c>
      <c r="HM435">
        <v>100</v>
      </c>
      <c r="HN435">
        <v>25</v>
      </c>
      <c r="HO435">
        <v>420</v>
      </c>
      <c r="HP435">
        <v>21.5</v>
      </c>
      <c r="HQ435">
        <v>103.133</v>
      </c>
      <c r="HR435">
        <v>102.017</v>
      </c>
    </row>
    <row r="436" spans="1:226">
      <c r="A436">
        <v>418</v>
      </c>
      <c r="B436">
        <v>1774683464.6</v>
      </c>
      <c r="C436">
        <v>1718.599999904633</v>
      </c>
      <c r="D436" t="s">
        <v>1198</v>
      </c>
      <c r="E436" t="s">
        <v>1199</v>
      </c>
      <c r="F436">
        <v>5</v>
      </c>
      <c r="I436">
        <v>1774683461.7</v>
      </c>
      <c r="J436">
        <f>(K436)/1000</f>
        <v>0</v>
      </c>
      <c r="K436">
        <f>IF(BF436, AN436, AH436)</f>
        <v>0</v>
      </c>
      <c r="L436">
        <f>IF(BF436, AI436, AG436)</f>
        <v>0</v>
      </c>
      <c r="M436">
        <f>BH436 - IF(AU436&gt;1, L436*BB436*100.0/(AW436), 0)</f>
        <v>0</v>
      </c>
      <c r="N436">
        <f>((T436-J436/2)*M436-L436)/(T436+J436/2)</f>
        <v>0</v>
      </c>
      <c r="O436">
        <f>N436*(BO436+BP436)/1000.0</f>
        <v>0</v>
      </c>
      <c r="P436">
        <f>(BH436 - IF(AU436&gt;1, L436*BB436*100.0/(AW436), 0))*(BO436+BP436)/1000.0</f>
        <v>0</v>
      </c>
      <c r="Q436">
        <f>2.0/((1/S436-1/R436)+SIGN(S436)*SQRT((1/S436-1/R436)*(1/S436-1/R436) + 4*BC436/((BC436+1)*(BC436+1))*(2*1/S436*1/R436-1/R436*1/R436)))</f>
        <v>0</v>
      </c>
      <c r="R436">
        <f>IF(LEFT(BD436,1)&lt;&gt;"0",IF(LEFT(BD436,1)="1",3.0,BE436),$D$5+$E$5*(BV436*BO436/($K$5*1000))+$F$5*(BV436*BO436/($K$5*1000))*MAX(MIN(BB436,$J$5),$I$5)*MAX(MIN(BB436,$J$5),$I$5)+$G$5*MAX(MIN(BB436,$J$5),$I$5)*(BV436*BO436/($K$5*1000))+$H$5*(BV436*BO436/($K$5*1000))*(BV436*BO436/($K$5*1000)))</f>
        <v>0</v>
      </c>
      <c r="S436">
        <f>J436*(1000-(1000*0.61365*exp(17.502*W436/(240.97+W436))/(BO436+BP436)+BJ436)/2)/(1000*0.61365*exp(17.502*W436/(240.97+W436))/(BO436+BP436)-BJ436)</f>
        <v>0</v>
      </c>
      <c r="T436">
        <f>1/((BC436+1)/(Q436/1.6)+1/(R436/1.37)) + BC436/((BC436+1)/(Q436/1.6) + BC436/(R436/1.37))</f>
        <v>0</v>
      </c>
      <c r="U436">
        <f>(AX436*BA436)</f>
        <v>0</v>
      </c>
      <c r="V436">
        <f>(BQ436+(U436+2*0.95*5.67E-8*(((BQ436+$B$9)+273)^4-(BQ436+273)^4)-44100*J436)/(1.84*29.3*R436+8*0.95*5.67E-8*(BQ436+273)^3))</f>
        <v>0</v>
      </c>
      <c r="W436">
        <f>($C$9*BR436+$D$9*BS436+$E$9*V436)</f>
        <v>0</v>
      </c>
      <c r="X436">
        <f>0.61365*exp(17.502*W436/(240.97+W436))</f>
        <v>0</v>
      </c>
      <c r="Y436">
        <f>(Z436/AA436*100)</f>
        <v>0</v>
      </c>
      <c r="Z436">
        <f>BJ436*(BO436+BP436)/1000</f>
        <v>0</v>
      </c>
      <c r="AA436">
        <f>0.61365*exp(17.502*BQ436/(240.97+BQ436))</f>
        <v>0</v>
      </c>
      <c r="AB436">
        <f>(X436-BJ436*(BO436+BP436)/1000)</f>
        <v>0</v>
      </c>
      <c r="AC436">
        <f>(-J436*44100)</f>
        <v>0</v>
      </c>
      <c r="AD436">
        <f>2*29.3*R436*0.92*(BQ436-W436)</f>
        <v>0</v>
      </c>
      <c r="AE436">
        <f>2*0.95*5.67E-8*(((BQ436+$B$9)+273)^4-(W436+273)^4)</f>
        <v>0</v>
      </c>
      <c r="AF436">
        <f>U436+AE436+AC436+AD436</f>
        <v>0</v>
      </c>
      <c r="AG436">
        <f>BN436*AU436*(BI436-BH436*(1000-AU436*BK436)/(1000-AU436*BJ436))/(100*BB436)</f>
        <v>0</v>
      </c>
      <c r="AH436">
        <f>1000*BN436*AU436*(BJ436-BK436)/(100*BB436*(1000-AU436*BJ436))</f>
        <v>0</v>
      </c>
      <c r="AI436">
        <f>(AJ436 - AK436 - BO436*1E3/(8.314*(BQ436+273.15)) * AM436/BN436 * AL436) * BN436/(100*BB436) * (1000 - BK436)/1000</f>
        <v>0</v>
      </c>
      <c r="AJ436">
        <v>429.2315961699572</v>
      </c>
      <c r="AK436">
        <v>428.867103030303</v>
      </c>
      <c r="AL436">
        <v>5.17699629038844E-06</v>
      </c>
      <c r="AM436">
        <v>61.35787655002243</v>
      </c>
      <c r="AN436">
        <f>(AP436 - AO436 + BO436*1E3/(8.314*(BQ436+273.15)) * AR436/BN436 * AQ436) * BN436/(100*BB436) * 1000/(1000 - AP436)</f>
        <v>0</v>
      </c>
      <c r="AO436">
        <v>21.53620803520544</v>
      </c>
      <c r="AP436">
        <v>21.50980419580421</v>
      </c>
      <c r="AQ436">
        <v>-9.650725285588119E-07</v>
      </c>
      <c r="AR436">
        <v>91.88205700752289</v>
      </c>
      <c r="AS436">
        <v>0</v>
      </c>
      <c r="AT436">
        <v>0</v>
      </c>
      <c r="AU436">
        <f>IF(AS436*$H$15&gt;=AW436,1.0,(AW436/(AW436-AS436*$H$15)))</f>
        <v>0</v>
      </c>
      <c r="AV436">
        <f>(AU436-1)*100</f>
        <v>0</v>
      </c>
      <c r="AW436">
        <f>MAX(0,($B$15+$C$15*BV436)/(1+$D$15*BV436)*BO436/(BQ436+273)*$E$15)</f>
        <v>0</v>
      </c>
      <c r="AX436">
        <f>$B$13*BW436+$C$13*BX436+$F$13*CI436*(1-CL436)</f>
        <v>0</v>
      </c>
      <c r="AY436">
        <f>AX436*AZ436</f>
        <v>0</v>
      </c>
      <c r="AZ436">
        <f>($B$13*$D$11+$C$13*$D$11+$F$13*((CV436+CN436)/MAX(CV436+CN436+CW436, 0.1)*$I$11+CW436/MAX(CV436+CN436+CW436, 0.1)*$J$11))/($B$13+$C$13+$F$13)</f>
        <v>0</v>
      </c>
      <c r="BA436">
        <f>($B$13*$K$11+$C$13*$K$11+$F$13*((CV436+CN436)/MAX(CV436+CN436+CW436, 0.1)*$P$11+CW436/MAX(CV436+CN436+CW436, 0.1)*$Q$11))/($B$13+$C$13+$F$13)</f>
        <v>0</v>
      </c>
      <c r="BB436">
        <v>6</v>
      </c>
      <c r="BC436">
        <v>0.5</v>
      </c>
      <c r="BD436" t="s">
        <v>358</v>
      </c>
      <c r="BE436">
        <v>2</v>
      </c>
      <c r="BF436" t="b">
        <v>1</v>
      </c>
      <c r="BG436">
        <v>1774683461.7</v>
      </c>
      <c r="BH436">
        <v>419.6291</v>
      </c>
      <c r="BI436">
        <v>419.985</v>
      </c>
      <c r="BJ436">
        <v>21.51028</v>
      </c>
      <c r="BK436">
        <v>21.53654</v>
      </c>
      <c r="BL436">
        <v>419.9903</v>
      </c>
      <c r="BM436">
        <v>21.21292</v>
      </c>
      <c r="BN436">
        <v>500.0245</v>
      </c>
      <c r="BO436">
        <v>101.0287</v>
      </c>
      <c r="BP436">
        <v>0.09999950000000001</v>
      </c>
      <c r="BQ436">
        <v>25.88374</v>
      </c>
      <c r="BR436">
        <v>25.98199</v>
      </c>
      <c r="BS436">
        <v>999.9</v>
      </c>
      <c r="BT436">
        <v>0</v>
      </c>
      <c r="BU436">
        <v>0</v>
      </c>
      <c r="BV436">
        <v>9997.803</v>
      </c>
      <c r="BW436">
        <v>0</v>
      </c>
      <c r="BX436">
        <v>0.3766828</v>
      </c>
      <c r="BY436">
        <v>-0.3559784</v>
      </c>
      <c r="BZ436">
        <v>428.8539</v>
      </c>
      <c r="CA436">
        <v>429.2291</v>
      </c>
      <c r="CB436">
        <v>-0.02627068</v>
      </c>
      <c r="CC436">
        <v>419.985</v>
      </c>
      <c r="CD436">
        <v>21.53654</v>
      </c>
      <c r="CE436">
        <v>2.173156</v>
      </c>
      <c r="CF436">
        <v>2.175809</v>
      </c>
      <c r="CG436">
        <v>18.76577</v>
      </c>
      <c r="CH436">
        <v>18.78532</v>
      </c>
      <c r="CI436">
        <v>200.0011</v>
      </c>
      <c r="CJ436">
        <v>0</v>
      </c>
      <c r="CK436">
        <v>1</v>
      </c>
      <c r="CL436">
        <v>0</v>
      </c>
      <c r="CM436">
        <v>1.76067</v>
      </c>
      <c r="CN436">
        <v>0</v>
      </c>
      <c r="CO436">
        <v>12.48556</v>
      </c>
      <c r="CP436">
        <v>1023.139</v>
      </c>
      <c r="CQ436">
        <v>34.8435</v>
      </c>
      <c r="CR436">
        <v>38.062</v>
      </c>
      <c r="CS436">
        <v>36.5935</v>
      </c>
      <c r="CT436">
        <v>36.75</v>
      </c>
      <c r="CU436">
        <v>35.562</v>
      </c>
      <c r="CV436">
        <v>0</v>
      </c>
      <c r="CW436">
        <v>200.002</v>
      </c>
      <c r="CX436">
        <v>0</v>
      </c>
      <c r="CY436">
        <v>1774683462.8</v>
      </c>
      <c r="CZ436">
        <v>0</v>
      </c>
      <c r="DA436">
        <v>1774666326.5</v>
      </c>
      <c r="DB436" t="s">
        <v>359</v>
      </c>
      <c r="DC436">
        <v>1774666322</v>
      </c>
      <c r="DD436">
        <v>1774666326.5</v>
      </c>
      <c r="DE436">
        <v>2</v>
      </c>
      <c r="DF436">
        <v>0.343</v>
      </c>
      <c r="DG436">
        <v>-0.026</v>
      </c>
      <c r="DH436">
        <v>-0.36</v>
      </c>
      <c r="DI436">
        <v>0.298</v>
      </c>
      <c r="DJ436">
        <v>420</v>
      </c>
      <c r="DK436">
        <v>22</v>
      </c>
      <c r="DL436">
        <v>0.17</v>
      </c>
      <c r="DM436">
        <v>0.02</v>
      </c>
      <c r="DN436">
        <v>-0.4011230975609755</v>
      </c>
      <c r="DO436">
        <v>0.2881514216027876</v>
      </c>
      <c r="DP436">
        <v>0.0364594403739378</v>
      </c>
      <c r="DQ436">
        <v>0</v>
      </c>
      <c r="DR436">
        <v>-0.02553390487804877</v>
      </c>
      <c r="DS436">
        <v>-0.003457714285714268</v>
      </c>
      <c r="DT436">
        <v>0.0007109475754921426</v>
      </c>
      <c r="DU436">
        <v>1</v>
      </c>
      <c r="DV436">
        <v>1</v>
      </c>
      <c r="DW436">
        <v>2</v>
      </c>
      <c r="DX436" t="s">
        <v>367</v>
      </c>
      <c r="DY436">
        <v>3.1304</v>
      </c>
      <c r="DZ436">
        <v>2.80649</v>
      </c>
      <c r="EA436">
        <v>0.0997551</v>
      </c>
      <c r="EB436">
        <v>0.09946579999999999</v>
      </c>
      <c r="EC436">
        <v>0.105879</v>
      </c>
      <c r="ED436">
        <v>0.105661</v>
      </c>
      <c r="EE436">
        <v>21146.5</v>
      </c>
      <c r="EF436">
        <v>27417.7</v>
      </c>
      <c r="EG436">
        <v>26444.4</v>
      </c>
      <c r="EH436">
        <v>32998.8</v>
      </c>
      <c r="EI436">
        <v>34924.7</v>
      </c>
      <c r="EJ436">
        <v>40306.1</v>
      </c>
      <c r="EK436">
        <v>41091.6</v>
      </c>
      <c r="EL436">
        <v>46058.7</v>
      </c>
      <c r="EM436">
        <v>2.0348</v>
      </c>
      <c r="EN436">
        <v>2.00005</v>
      </c>
      <c r="EO436">
        <v>0.07206949999999999</v>
      </c>
      <c r="EP436">
        <v>0</v>
      </c>
      <c r="EQ436">
        <v>24.8029</v>
      </c>
      <c r="ER436">
        <v>999.9</v>
      </c>
      <c r="ES436">
        <v>67.40000000000001</v>
      </c>
      <c r="ET436">
        <v>27.5</v>
      </c>
      <c r="EU436">
        <v>24.5882</v>
      </c>
      <c r="EV436">
        <v>61.4208</v>
      </c>
      <c r="EW436">
        <v>31.8069</v>
      </c>
      <c r="EX436">
        <v>1</v>
      </c>
      <c r="EY436">
        <v>0.293257</v>
      </c>
      <c r="EZ436">
        <v>0.211215</v>
      </c>
      <c r="FA436">
        <v>20.289</v>
      </c>
      <c r="FB436">
        <v>5.18734</v>
      </c>
      <c r="FC436">
        <v>11.9441</v>
      </c>
      <c r="FD436">
        <v>4.9558</v>
      </c>
      <c r="FE436">
        <v>3.285</v>
      </c>
      <c r="FF436">
        <v>9999</v>
      </c>
      <c r="FG436">
        <v>9999</v>
      </c>
      <c r="FH436">
        <v>9999</v>
      </c>
      <c r="FI436">
        <v>999.9</v>
      </c>
      <c r="FJ436">
        <v>1.86127</v>
      </c>
      <c r="FK436">
        <v>1.86264</v>
      </c>
      <c r="FL436">
        <v>1.86005</v>
      </c>
      <c r="FM436">
        <v>1.85837</v>
      </c>
      <c r="FN436">
        <v>1.86218</v>
      </c>
      <c r="FO436">
        <v>1.8589</v>
      </c>
      <c r="FP436">
        <v>1.85791</v>
      </c>
      <c r="FQ436">
        <v>1.86081</v>
      </c>
      <c r="FR436">
        <v>0</v>
      </c>
      <c r="FS436">
        <v>0</v>
      </c>
      <c r="FT436">
        <v>0</v>
      </c>
      <c r="FU436">
        <v>4.5</v>
      </c>
      <c r="FV436" t="s">
        <v>361</v>
      </c>
      <c r="FW436" t="s">
        <v>362</v>
      </c>
      <c r="FX436" t="s">
        <v>363</v>
      </c>
      <c r="FY436" t="s">
        <v>364</v>
      </c>
      <c r="FZ436" t="s">
        <v>364</v>
      </c>
      <c r="GA436" t="s">
        <v>363</v>
      </c>
      <c r="GB436">
        <v>0</v>
      </c>
      <c r="GC436">
        <v>100</v>
      </c>
      <c r="GD436">
        <v>100</v>
      </c>
      <c r="GE436">
        <v>-0.361</v>
      </c>
      <c r="GF436">
        <v>0.2973</v>
      </c>
      <c r="GG436">
        <v>-1.589593225013521</v>
      </c>
      <c r="GH436">
        <v>0.00192992804097616</v>
      </c>
      <c r="GI436">
        <v>3.244687122451424E-06</v>
      </c>
      <c r="GJ436">
        <v>-2.087531120305573E-09</v>
      </c>
      <c r="GK436">
        <v>0.05776174702018427</v>
      </c>
      <c r="GL436">
        <v>0.005089068596103195</v>
      </c>
      <c r="GM436">
        <v>0.0003257216593697226</v>
      </c>
      <c r="GN436">
        <v>-1.562898368296355E-06</v>
      </c>
      <c r="GO436">
        <v>0</v>
      </c>
      <c r="GP436">
        <v>1257</v>
      </c>
      <c r="GQ436">
        <v>1</v>
      </c>
      <c r="GR436">
        <v>31</v>
      </c>
      <c r="GS436">
        <v>285.7</v>
      </c>
      <c r="GT436">
        <v>285.6</v>
      </c>
      <c r="GU436">
        <v>1.07788</v>
      </c>
      <c r="GV436">
        <v>2.3877</v>
      </c>
      <c r="GW436">
        <v>1.44775</v>
      </c>
      <c r="GX436">
        <v>2.20215</v>
      </c>
      <c r="GY436">
        <v>1.44653</v>
      </c>
      <c r="GZ436">
        <v>2.40723</v>
      </c>
      <c r="HA436">
        <v>33.1992</v>
      </c>
      <c r="HB436">
        <v>14.6049</v>
      </c>
      <c r="HC436">
        <v>18</v>
      </c>
      <c r="HD436">
        <v>532.0700000000001</v>
      </c>
      <c r="HE436">
        <v>523.069</v>
      </c>
      <c r="HF436">
        <v>24.9995</v>
      </c>
      <c r="HG436">
        <v>30.7412</v>
      </c>
      <c r="HH436">
        <v>30.0001</v>
      </c>
      <c r="HI436">
        <v>31.1214</v>
      </c>
      <c r="HJ436">
        <v>31.1305</v>
      </c>
      <c r="HK436">
        <v>21.5554</v>
      </c>
      <c r="HL436">
        <v>20.3331</v>
      </c>
      <c r="HM436">
        <v>100</v>
      </c>
      <c r="HN436">
        <v>25</v>
      </c>
      <c r="HO436">
        <v>420</v>
      </c>
      <c r="HP436">
        <v>21.5</v>
      </c>
      <c r="HQ436">
        <v>103.132</v>
      </c>
      <c r="HR436">
        <v>102.018</v>
      </c>
    </row>
    <row r="437" spans="1:226">
      <c r="A437">
        <v>419</v>
      </c>
      <c r="B437">
        <v>1774683468.6</v>
      </c>
      <c r="C437">
        <v>1722.599999904633</v>
      </c>
      <c r="D437" t="s">
        <v>1200</v>
      </c>
      <c r="E437" t="s">
        <v>1201</v>
      </c>
      <c r="F437">
        <v>5</v>
      </c>
      <c r="I437">
        <v>1774683465.7</v>
      </c>
      <c r="J437">
        <f>(K437)/1000</f>
        <v>0</v>
      </c>
      <c r="K437">
        <f>IF(BF437, AN437, AH437)</f>
        <v>0</v>
      </c>
      <c r="L437">
        <f>IF(BF437, AI437, AG437)</f>
        <v>0</v>
      </c>
      <c r="M437">
        <f>BH437 - IF(AU437&gt;1, L437*BB437*100.0/(AW437), 0)</f>
        <v>0</v>
      </c>
      <c r="N437">
        <f>((T437-J437/2)*M437-L437)/(T437+J437/2)</f>
        <v>0</v>
      </c>
      <c r="O437">
        <f>N437*(BO437+BP437)/1000.0</f>
        <v>0</v>
      </c>
      <c r="P437">
        <f>(BH437 - IF(AU437&gt;1, L437*BB437*100.0/(AW437), 0))*(BO437+BP437)/1000.0</f>
        <v>0</v>
      </c>
      <c r="Q437">
        <f>2.0/((1/S437-1/R437)+SIGN(S437)*SQRT((1/S437-1/R437)*(1/S437-1/R437) + 4*BC437/((BC437+1)*(BC437+1))*(2*1/S437*1/R437-1/R437*1/R437)))</f>
        <v>0</v>
      </c>
      <c r="R437">
        <f>IF(LEFT(BD437,1)&lt;&gt;"0",IF(LEFT(BD437,1)="1",3.0,BE437),$D$5+$E$5*(BV437*BO437/($K$5*1000))+$F$5*(BV437*BO437/($K$5*1000))*MAX(MIN(BB437,$J$5),$I$5)*MAX(MIN(BB437,$J$5),$I$5)+$G$5*MAX(MIN(BB437,$J$5),$I$5)*(BV437*BO437/($K$5*1000))+$H$5*(BV437*BO437/($K$5*1000))*(BV437*BO437/($K$5*1000)))</f>
        <v>0</v>
      </c>
      <c r="S437">
        <f>J437*(1000-(1000*0.61365*exp(17.502*W437/(240.97+W437))/(BO437+BP437)+BJ437)/2)/(1000*0.61365*exp(17.502*W437/(240.97+W437))/(BO437+BP437)-BJ437)</f>
        <v>0</v>
      </c>
      <c r="T437">
        <f>1/((BC437+1)/(Q437/1.6)+1/(R437/1.37)) + BC437/((BC437+1)/(Q437/1.6) + BC437/(R437/1.37))</f>
        <v>0</v>
      </c>
      <c r="U437">
        <f>(AX437*BA437)</f>
        <v>0</v>
      </c>
      <c r="V437">
        <f>(BQ437+(U437+2*0.95*5.67E-8*(((BQ437+$B$9)+273)^4-(BQ437+273)^4)-44100*J437)/(1.84*29.3*R437+8*0.95*5.67E-8*(BQ437+273)^3))</f>
        <v>0</v>
      </c>
      <c r="W437">
        <f>($C$9*BR437+$D$9*BS437+$E$9*V437)</f>
        <v>0</v>
      </c>
      <c r="X437">
        <f>0.61365*exp(17.502*W437/(240.97+W437))</f>
        <v>0</v>
      </c>
      <c r="Y437">
        <f>(Z437/AA437*100)</f>
        <v>0</v>
      </c>
      <c r="Z437">
        <f>BJ437*(BO437+BP437)/1000</f>
        <v>0</v>
      </c>
      <c r="AA437">
        <f>0.61365*exp(17.502*BQ437/(240.97+BQ437))</f>
        <v>0</v>
      </c>
      <c r="AB437">
        <f>(X437-BJ437*(BO437+BP437)/1000)</f>
        <v>0</v>
      </c>
      <c r="AC437">
        <f>(-J437*44100)</f>
        <v>0</v>
      </c>
      <c r="AD437">
        <f>2*29.3*R437*0.92*(BQ437-W437)</f>
        <v>0</v>
      </c>
      <c r="AE437">
        <f>2*0.95*5.67E-8*(((BQ437+$B$9)+273)^4-(W437+273)^4)</f>
        <v>0</v>
      </c>
      <c r="AF437">
        <f>U437+AE437+AC437+AD437</f>
        <v>0</v>
      </c>
      <c r="AG437">
        <f>BN437*AU437*(BI437-BH437*(1000-AU437*BK437)/(1000-AU437*BJ437))/(100*BB437)</f>
        <v>0</v>
      </c>
      <c r="AH437">
        <f>1000*BN437*AU437*(BJ437-BK437)/(100*BB437*(1000-AU437*BJ437))</f>
        <v>0</v>
      </c>
      <c r="AI437">
        <f>(AJ437 - AK437 - BO437*1E3/(8.314*(BQ437+273.15)) * AM437/BN437 * AL437) * BN437/(100*BB437) * (1000 - BK437)/1000</f>
        <v>0</v>
      </c>
      <c r="AJ437">
        <v>429.2487388226063</v>
      </c>
      <c r="AK437">
        <v>428.804884848485</v>
      </c>
      <c r="AL437">
        <v>-1.7291119522849E-05</v>
      </c>
      <c r="AM437">
        <v>61.35787655002243</v>
      </c>
      <c r="AN437">
        <f>(AP437 - AO437 + BO437*1E3/(8.314*(BQ437+273.15)) * AR437/BN437 * AQ437) * BN437/(100*BB437) * 1000/(1000 - AP437)</f>
        <v>0</v>
      </c>
      <c r="AO437">
        <v>21.53799208968316</v>
      </c>
      <c r="AP437">
        <v>21.51122937062939</v>
      </c>
      <c r="AQ437">
        <v>1.300072276457965E-06</v>
      </c>
      <c r="AR437">
        <v>91.88205700752289</v>
      </c>
      <c r="AS437">
        <v>0</v>
      </c>
      <c r="AT437">
        <v>0</v>
      </c>
      <c r="AU437">
        <f>IF(AS437*$H$15&gt;=AW437,1.0,(AW437/(AW437-AS437*$H$15)))</f>
        <v>0</v>
      </c>
      <c r="AV437">
        <f>(AU437-1)*100</f>
        <v>0</v>
      </c>
      <c r="AW437">
        <f>MAX(0,($B$15+$C$15*BV437)/(1+$D$15*BV437)*BO437/(BQ437+273)*$E$15)</f>
        <v>0</v>
      </c>
      <c r="AX437">
        <f>$B$13*BW437+$C$13*BX437+$F$13*CI437*(1-CL437)</f>
        <v>0</v>
      </c>
      <c r="AY437">
        <f>AX437*AZ437</f>
        <v>0</v>
      </c>
      <c r="AZ437">
        <f>($B$13*$D$11+$C$13*$D$11+$F$13*((CV437+CN437)/MAX(CV437+CN437+CW437, 0.1)*$I$11+CW437/MAX(CV437+CN437+CW437, 0.1)*$J$11))/($B$13+$C$13+$F$13)</f>
        <v>0</v>
      </c>
      <c r="BA437">
        <f>($B$13*$K$11+$C$13*$K$11+$F$13*((CV437+CN437)/MAX(CV437+CN437+CW437, 0.1)*$P$11+CW437/MAX(CV437+CN437+CW437, 0.1)*$Q$11))/($B$13+$C$13+$F$13)</f>
        <v>0</v>
      </c>
      <c r="BB437">
        <v>6</v>
      </c>
      <c r="BC437">
        <v>0.5</v>
      </c>
      <c r="BD437" t="s">
        <v>358</v>
      </c>
      <c r="BE437">
        <v>2</v>
      </c>
      <c r="BF437" t="b">
        <v>1</v>
      </c>
      <c r="BG437">
        <v>1774683465.7</v>
      </c>
      <c r="BH437">
        <v>419.6161</v>
      </c>
      <c r="BI437">
        <v>420.0014</v>
      </c>
      <c r="BJ437">
        <v>21.51084</v>
      </c>
      <c r="BK437">
        <v>21.53759</v>
      </c>
      <c r="BL437">
        <v>419.9775</v>
      </c>
      <c r="BM437">
        <v>21.21346</v>
      </c>
      <c r="BN437">
        <v>499.9876</v>
      </c>
      <c r="BO437">
        <v>101.0279</v>
      </c>
      <c r="BP437">
        <v>0.10004113</v>
      </c>
      <c r="BQ437">
        <v>25.8787</v>
      </c>
      <c r="BR437">
        <v>25.98296</v>
      </c>
      <c r="BS437">
        <v>999.9</v>
      </c>
      <c r="BT437">
        <v>0</v>
      </c>
      <c r="BU437">
        <v>0</v>
      </c>
      <c r="BV437">
        <v>9988.494000000001</v>
      </c>
      <c r="BW437">
        <v>0</v>
      </c>
      <c r="BX437">
        <v>0.381612</v>
      </c>
      <c r="BY437">
        <v>-0.3850921</v>
      </c>
      <c r="BZ437">
        <v>428.8407</v>
      </c>
      <c r="CA437">
        <v>429.246</v>
      </c>
      <c r="CB437">
        <v>-0.02674885</v>
      </c>
      <c r="CC437">
        <v>420.0014</v>
      </c>
      <c r="CD437">
        <v>21.53759</v>
      </c>
      <c r="CE437">
        <v>2.173199</v>
      </c>
      <c r="CF437">
        <v>2.175901</v>
      </c>
      <c r="CG437">
        <v>18.76609</v>
      </c>
      <c r="CH437">
        <v>18.78599</v>
      </c>
      <c r="CI437">
        <v>199.9991</v>
      </c>
      <c r="CJ437">
        <v>0</v>
      </c>
      <c r="CK437">
        <v>1</v>
      </c>
      <c r="CL437">
        <v>0</v>
      </c>
      <c r="CM437">
        <v>1.6549</v>
      </c>
      <c r="CN437">
        <v>0</v>
      </c>
      <c r="CO437">
        <v>12.42583</v>
      </c>
      <c r="CP437">
        <v>1023.129</v>
      </c>
      <c r="CQ437">
        <v>34.8058</v>
      </c>
      <c r="CR437">
        <v>38.0186</v>
      </c>
      <c r="CS437">
        <v>36.562</v>
      </c>
      <c r="CT437">
        <v>36.75</v>
      </c>
      <c r="CU437">
        <v>35.5186</v>
      </c>
      <c r="CV437">
        <v>0</v>
      </c>
      <c r="CW437">
        <v>199.999</v>
      </c>
      <c r="CX437">
        <v>0</v>
      </c>
      <c r="CY437">
        <v>1774683467</v>
      </c>
      <c r="CZ437">
        <v>0</v>
      </c>
      <c r="DA437">
        <v>1774666326.5</v>
      </c>
      <c r="DB437" t="s">
        <v>359</v>
      </c>
      <c r="DC437">
        <v>1774666322</v>
      </c>
      <c r="DD437">
        <v>1774666326.5</v>
      </c>
      <c r="DE437">
        <v>2</v>
      </c>
      <c r="DF437">
        <v>0.343</v>
      </c>
      <c r="DG437">
        <v>-0.026</v>
      </c>
      <c r="DH437">
        <v>-0.36</v>
      </c>
      <c r="DI437">
        <v>0.298</v>
      </c>
      <c r="DJ437">
        <v>420</v>
      </c>
      <c r="DK437">
        <v>22</v>
      </c>
      <c r="DL437">
        <v>0.17</v>
      </c>
      <c r="DM437">
        <v>0.02</v>
      </c>
      <c r="DN437">
        <v>-0.3930679268292683</v>
      </c>
      <c r="DO437">
        <v>0.2336177351916371</v>
      </c>
      <c r="DP437">
        <v>0.03572610734421336</v>
      </c>
      <c r="DQ437">
        <v>0</v>
      </c>
      <c r="DR437">
        <v>-0.02585131707317073</v>
      </c>
      <c r="DS437">
        <v>-0.004352272473867607</v>
      </c>
      <c r="DT437">
        <v>0.0008817117118873031</v>
      </c>
      <c r="DU437">
        <v>1</v>
      </c>
      <c r="DV437">
        <v>1</v>
      </c>
      <c r="DW437">
        <v>2</v>
      </c>
      <c r="DX437" t="s">
        <v>367</v>
      </c>
      <c r="DY437">
        <v>3.13046</v>
      </c>
      <c r="DZ437">
        <v>2.8064</v>
      </c>
      <c r="EA437">
        <v>0.0997468</v>
      </c>
      <c r="EB437">
        <v>0.0994646</v>
      </c>
      <c r="EC437">
        <v>0.105879</v>
      </c>
      <c r="ED437">
        <v>0.10566</v>
      </c>
      <c r="EE437">
        <v>21146.7</v>
      </c>
      <c r="EF437">
        <v>27418.1</v>
      </c>
      <c r="EG437">
        <v>26444.4</v>
      </c>
      <c r="EH437">
        <v>32999.3</v>
      </c>
      <c r="EI437">
        <v>34924.7</v>
      </c>
      <c r="EJ437">
        <v>40306.6</v>
      </c>
      <c r="EK437">
        <v>41091.6</v>
      </c>
      <c r="EL437">
        <v>46059.2</v>
      </c>
      <c r="EM437">
        <v>2.0351</v>
      </c>
      <c r="EN437">
        <v>1.9998</v>
      </c>
      <c r="EO437">
        <v>0.07224079999999999</v>
      </c>
      <c r="EP437">
        <v>0</v>
      </c>
      <c r="EQ437">
        <v>24.7999</v>
      </c>
      <c r="ER437">
        <v>999.9</v>
      </c>
      <c r="ES437">
        <v>67.40000000000001</v>
      </c>
      <c r="ET437">
        <v>27.5</v>
      </c>
      <c r="EU437">
        <v>24.5882</v>
      </c>
      <c r="EV437">
        <v>61.2608</v>
      </c>
      <c r="EW437">
        <v>31.8349</v>
      </c>
      <c r="EX437">
        <v>1</v>
      </c>
      <c r="EY437">
        <v>0.293211</v>
      </c>
      <c r="EZ437">
        <v>0.210125</v>
      </c>
      <c r="FA437">
        <v>20.2889</v>
      </c>
      <c r="FB437">
        <v>5.18734</v>
      </c>
      <c r="FC437">
        <v>11.9441</v>
      </c>
      <c r="FD437">
        <v>4.95575</v>
      </c>
      <c r="FE437">
        <v>3.285</v>
      </c>
      <c r="FF437">
        <v>9999</v>
      </c>
      <c r="FG437">
        <v>9999</v>
      </c>
      <c r="FH437">
        <v>9999</v>
      </c>
      <c r="FI437">
        <v>999.9</v>
      </c>
      <c r="FJ437">
        <v>1.86127</v>
      </c>
      <c r="FK437">
        <v>1.86264</v>
      </c>
      <c r="FL437">
        <v>1.86005</v>
      </c>
      <c r="FM437">
        <v>1.85837</v>
      </c>
      <c r="FN437">
        <v>1.86216</v>
      </c>
      <c r="FO437">
        <v>1.85891</v>
      </c>
      <c r="FP437">
        <v>1.85792</v>
      </c>
      <c r="FQ437">
        <v>1.86081</v>
      </c>
      <c r="FR437">
        <v>0</v>
      </c>
      <c r="FS437">
        <v>0</v>
      </c>
      <c r="FT437">
        <v>0</v>
      </c>
      <c r="FU437">
        <v>4.5</v>
      </c>
      <c r="FV437" t="s">
        <v>361</v>
      </c>
      <c r="FW437" t="s">
        <v>362</v>
      </c>
      <c r="FX437" t="s">
        <v>363</v>
      </c>
      <c r="FY437" t="s">
        <v>364</v>
      </c>
      <c r="FZ437" t="s">
        <v>364</v>
      </c>
      <c r="GA437" t="s">
        <v>363</v>
      </c>
      <c r="GB437">
        <v>0</v>
      </c>
      <c r="GC437">
        <v>100</v>
      </c>
      <c r="GD437">
        <v>100</v>
      </c>
      <c r="GE437">
        <v>-0.361</v>
      </c>
      <c r="GF437">
        <v>0.2974</v>
      </c>
      <c r="GG437">
        <v>-1.589593225013521</v>
      </c>
      <c r="GH437">
        <v>0.00192992804097616</v>
      </c>
      <c r="GI437">
        <v>3.244687122451424E-06</v>
      </c>
      <c r="GJ437">
        <v>-2.087531120305573E-09</v>
      </c>
      <c r="GK437">
        <v>0.05776174702018427</v>
      </c>
      <c r="GL437">
        <v>0.005089068596103195</v>
      </c>
      <c r="GM437">
        <v>0.0003257216593697226</v>
      </c>
      <c r="GN437">
        <v>-1.562898368296355E-06</v>
      </c>
      <c r="GO437">
        <v>0</v>
      </c>
      <c r="GP437">
        <v>1257</v>
      </c>
      <c r="GQ437">
        <v>1</v>
      </c>
      <c r="GR437">
        <v>31</v>
      </c>
      <c r="GS437">
        <v>285.8</v>
      </c>
      <c r="GT437">
        <v>285.7</v>
      </c>
      <c r="GU437">
        <v>1.07788</v>
      </c>
      <c r="GV437">
        <v>2.3877</v>
      </c>
      <c r="GW437">
        <v>1.44775</v>
      </c>
      <c r="GX437">
        <v>2.20337</v>
      </c>
      <c r="GY437">
        <v>1.44653</v>
      </c>
      <c r="GZ437">
        <v>2.37671</v>
      </c>
      <c r="HA437">
        <v>33.1992</v>
      </c>
      <c r="HB437">
        <v>14.6136</v>
      </c>
      <c r="HC437">
        <v>18</v>
      </c>
      <c r="HD437">
        <v>532.261</v>
      </c>
      <c r="HE437">
        <v>522.899</v>
      </c>
      <c r="HF437">
        <v>24.9996</v>
      </c>
      <c r="HG437">
        <v>30.7412</v>
      </c>
      <c r="HH437">
        <v>30.0001</v>
      </c>
      <c r="HI437">
        <v>31.1214</v>
      </c>
      <c r="HJ437">
        <v>31.1305</v>
      </c>
      <c r="HK437">
        <v>21.555</v>
      </c>
      <c r="HL437">
        <v>20.3331</v>
      </c>
      <c r="HM437">
        <v>100</v>
      </c>
      <c r="HN437">
        <v>25</v>
      </c>
      <c r="HO437">
        <v>420</v>
      </c>
      <c r="HP437">
        <v>21.5</v>
      </c>
      <c r="HQ437">
        <v>103.132</v>
      </c>
      <c r="HR437">
        <v>102.019</v>
      </c>
    </row>
    <row r="438" spans="1:226">
      <c r="A438">
        <v>420</v>
      </c>
      <c r="B438">
        <v>1774683472.6</v>
      </c>
      <c r="C438">
        <v>1726.599999904633</v>
      </c>
      <c r="D438" t="s">
        <v>1202</v>
      </c>
      <c r="E438" t="s">
        <v>1203</v>
      </c>
      <c r="F438">
        <v>5</v>
      </c>
      <c r="I438">
        <v>1774683469.7</v>
      </c>
      <c r="J438">
        <f>(K438)/1000</f>
        <v>0</v>
      </c>
      <c r="K438">
        <f>IF(BF438, AN438, AH438)</f>
        <v>0</v>
      </c>
      <c r="L438">
        <f>IF(BF438, AI438, AG438)</f>
        <v>0</v>
      </c>
      <c r="M438">
        <f>BH438 - IF(AU438&gt;1, L438*BB438*100.0/(AW438), 0)</f>
        <v>0</v>
      </c>
      <c r="N438">
        <f>((T438-J438/2)*M438-L438)/(T438+J438/2)</f>
        <v>0</v>
      </c>
      <c r="O438">
        <f>N438*(BO438+BP438)/1000.0</f>
        <v>0</v>
      </c>
      <c r="P438">
        <f>(BH438 - IF(AU438&gt;1, L438*BB438*100.0/(AW438), 0))*(BO438+BP438)/1000.0</f>
        <v>0</v>
      </c>
      <c r="Q438">
        <f>2.0/((1/S438-1/R438)+SIGN(S438)*SQRT((1/S438-1/R438)*(1/S438-1/R438) + 4*BC438/((BC438+1)*(BC438+1))*(2*1/S438*1/R438-1/R438*1/R438)))</f>
        <v>0</v>
      </c>
      <c r="R438">
        <f>IF(LEFT(BD438,1)&lt;&gt;"0",IF(LEFT(BD438,1)="1",3.0,BE438),$D$5+$E$5*(BV438*BO438/($K$5*1000))+$F$5*(BV438*BO438/($K$5*1000))*MAX(MIN(BB438,$J$5),$I$5)*MAX(MIN(BB438,$J$5),$I$5)+$G$5*MAX(MIN(BB438,$J$5),$I$5)*(BV438*BO438/($K$5*1000))+$H$5*(BV438*BO438/($K$5*1000))*(BV438*BO438/($K$5*1000)))</f>
        <v>0</v>
      </c>
      <c r="S438">
        <f>J438*(1000-(1000*0.61365*exp(17.502*W438/(240.97+W438))/(BO438+BP438)+BJ438)/2)/(1000*0.61365*exp(17.502*W438/(240.97+W438))/(BO438+BP438)-BJ438)</f>
        <v>0</v>
      </c>
      <c r="T438">
        <f>1/((BC438+1)/(Q438/1.6)+1/(R438/1.37)) + BC438/((BC438+1)/(Q438/1.6) + BC438/(R438/1.37))</f>
        <v>0</v>
      </c>
      <c r="U438">
        <f>(AX438*BA438)</f>
        <v>0</v>
      </c>
      <c r="V438">
        <f>(BQ438+(U438+2*0.95*5.67E-8*(((BQ438+$B$9)+273)^4-(BQ438+273)^4)-44100*J438)/(1.84*29.3*R438+8*0.95*5.67E-8*(BQ438+273)^3))</f>
        <v>0</v>
      </c>
      <c r="W438">
        <f>($C$9*BR438+$D$9*BS438+$E$9*V438)</f>
        <v>0</v>
      </c>
      <c r="X438">
        <f>0.61365*exp(17.502*W438/(240.97+W438))</f>
        <v>0</v>
      </c>
      <c r="Y438">
        <f>(Z438/AA438*100)</f>
        <v>0</v>
      </c>
      <c r="Z438">
        <f>BJ438*(BO438+BP438)/1000</f>
        <v>0</v>
      </c>
      <c r="AA438">
        <f>0.61365*exp(17.502*BQ438/(240.97+BQ438))</f>
        <v>0</v>
      </c>
      <c r="AB438">
        <f>(X438-BJ438*(BO438+BP438)/1000)</f>
        <v>0</v>
      </c>
      <c r="AC438">
        <f>(-J438*44100)</f>
        <v>0</v>
      </c>
      <c r="AD438">
        <f>2*29.3*R438*0.92*(BQ438-W438)</f>
        <v>0</v>
      </c>
      <c r="AE438">
        <f>2*0.95*5.67E-8*(((BQ438+$B$9)+273)^4-(W438+273)^4)</f>
        <v>0</v>
      </c>
      <c r="AF438">
        <f>U438+AE438+AC438+AD438</f>
        <v>0</v>
      </c>
      <c r="AG438">
        <f>BN438*AU438*(BI438-BH438*(1000-AU438*BK438)/(1000-AU438*BJ438))/(100*BB438)</f>
        <v>0</v>
      </c>
      <c r="AH438">
        <f>1000*BN438*AU438*(BJ438-BK438)/(100*BB438*(1000-AU438*BJ438))</f>
        <v>0</v>
      </c>
      <c r="AI438">
        <f>(AJ438 - AK438 - BO438*1E3/(8.314*(BQ438+273.15)) * AM438/BN438 * AL438) * BN438/(100*BB438) * (1000 - BK438)/1000</f>
        <v>0</v>
      </c>
      <c r="AJ438">
        <v>429.2331769466903</v>
      </c>
      <c r="AK438">
        <v>428.906915151515</v>
      </c>
      <c r="AL438">
        <v>2.940035653847094E-05</v>
      </c>
      <c r="AM438">
        <v>61.35787655002243</v>
      </c>
      <c r="AN438">
        <f>(AP438 - AO438 + BO438*1E3/(8.314*(BQ438+273.15)) * AR438/BN438 * AQ438) * BN438/(100*BB438) * 1000/(1000 - AP438)</f>
        <v>0</v>
      </c>
      <c r="AO438">
        <v>21.53693676624498</v>
      </c>
      <c r="AP438">
        <v>21.50888461538462</v>
      </c>
      <c r="AQ438">
        <v>-1.615116512020512E-06</v>
      </c>
      <c r="AR438">
        <v>91.88205700752289</v>
      </c>
      <c r="AS438">
        <v>0</v>
      </c>
      <c r="AT438">
        <v>0</v>
      </c>
      <c r="AU438">
        <f>IF(AS438*$H$15&gt;=AW438,1.0,(AW438/(AW438-AS438*$H$15)))</f>
        <v>0</v>
      </c>
      <c r="AV438">
        <f>(AU438-1)*100</f>
        <v>0</v>
      </c>
      <c r="AW438">
        <f>MAX(0,($B$15+$C$15*BV438)/(1+$D$15*BV438)*BO438/(BQ438+273)*$E$15)</f>
        <v>0</v>
      </c>
      <c r="AX438">
        <f>$B$13*BW438+$C$13*BX438+$F$13*CI438*(1-CL438)</f>
        <v>0</v>
      </c>
      <c r="AY438">
        <f>AX438*AZ438</f>
        <v>0</v>
      </c>
      <c r="AZ438">
        <f>($B$13*$D$11+$C$13*$D$11+$F$13*((CV438+CN438)/MAX(CV438+CN438+CW438, 0.1)*$I$11+CW438/MAX(CV438+CN438+CW438, 0.1)*$J$11))/($B$13+$C$13+$F$13)</f>
        <v>0</v>
      </c>
      <c r="BA438">
        <f>($B$13*$K$11+$C$13*$K$11+$F$13*((CV438+CN438)/MAX(CV438+CN438+CW438, 0.1)*$P$11+CW438/MAX(CV438+CN438+CW438, 0.1)*$Q$11))/($B$13+$C$13+$F$13)</f>
        <v>0</v>
      </c>
      <c r="BB438">
        <v>6</v>
      </c>
      <c r="BC438">
        <v>0.5</v>
      </c>
      <c r="BD438" t="s">
        <v>358</v>
      </c>
      <c r="BE438">
        <v>2</v>
      </c>
      <c r="BF438" t="b">
        <v>1</v>
      </c>
      <c r="BG438">
        <v>1774683469.7</v>
      </c>
      <c r="BH438">
        <v>419.6211999999999</v>
      </c>
      <c r="BI438">
        <v>419.9936</v>
      </c>
      <c r="BJ438">
        <v>21.50983</v>
      </c>
      <c r="BK438">
        <v>21.53741</v>
      </c>
      <c r="BL438">
        <v>419.9824</v>
      </c>
      <c r="BM438">
        <v>21.21248</v>
      </c>
      <c r="BN438">
        <v>500.0146</v>
      </c>
      <c r="BO438">
        <v>101.0283</v>
      </c>
      <c r="BP438">
        <v>0.09986985000000001</v>
      </c>
      <c r="BQ438">
        <v>25.87413</v>
      </c>
      <c r="BR438">
        <v>25.98492</v>
      </c>
      <c r="BS438">
        <v>999.9</v>
      </c>
      <c r="BT438">
        <v>0</v>
      </c>
      <c r="BU438">
        <v>0</v>
      </c>
      <c r="BV438">
        <v>10015.49</v>
      </c>
      <c r="BW438">
        <v>0</v>
      </c>
      <c r="BX438">
        <v>0.3738076</v>
      </c>
      <c r="BY438">
        <v>-0.3723662</v>
      </c>
      <c r="BZ438">
        <v>428.8454</v>
      </c>
      <c r="CA438">
        <v>429.2381</v>
      </c>
      <c r="CB438">
        <v>-0.02756977</v>
      </c>
      <c r="CC438">
        <v>419.9936</v>
      </c>
      <c r="CD438">
        <v>21.53741</v>
      </c>
      <c r="CE438">
        <v>2.173104</v>
      </c>
      <c r="CF438">
        <v>2.175891</v>
      </c>
      <c r="CG438">
        <v>18.7654</v>
      </c>
      <c r="CH438">
        <v>18.78590000000001</v>
      </c>
      <c r="CI438">
        <v>199.9947</v>
      </c>
      <c r="CJ438">
        <v>0</v>
      </c>
      <c r="CK438">
        <v>1</v>
      </c>
      <c r="CL438">
        <v>0</v>
      </c>
      <c r="CM438">
        <v>1.84421</v>
      </c>
      <c r="CN438">
        <v>0</v>
      </c>
      <c r="CO438">
        <v>12.3289</v>
      </c>
      <c r="CP438">
        <v>1023.107</v>
      </c>
      <c r="CQ438">
        <v>34.7624</v>
      </c>
      <c r="CR438">
        <v>38</v>
      </c>
      <c r="CS438">
        <v>36.5186</v>
      </c>
      <c r="CT438">
        <v>36.7185</v>
      </c>
      <c r="CU438">
        <v>35.5</v>
      </c>
      <c r="CV438">
        <v>0</v>
      </c>
      <c r="CW438">
        <v>199.996</v>
      </c>
      <c r="CX438">
        <v>0</v>
      </c>
      <c r="CY438">
        <v>1774683471.2</v>
      </c>
      <c r="CZ438">
        <v>0</v>
      </c>
      <c r="DA438">
        <v>1774666326.5</v>
      </c>
      <c r="DB438" t="s">
        <v>359</v>
      </c>
      <c r="DC438">
        <v>1774666322</v>
      </c>
      <c r="DD438">
        <v>1774666326.5</v>
      </c>
      <c r="DE438">
        <v>2</v>
      </c>
      <c r="DF438">
        <v>0.343</v>
      </c>
      <c r="DG438">
        <v>-0.026</v>
      </c>
      <c r="DH438">
        <v>-0.36</v>
      </c>
      <c r="DI438">
        <v>0.298</v>
      </c>
      <c r="DJ438">
        <v>420</v>
      </c>
      <c r="DK438">
        <v>22</v>
      </c>
      <c r="DL438">
        <v>0.17</v>
      </c>
      <c r="DM438">
        <v>0.02</v>
      </c>
      <c r="DN438">
        <v>-0.3822795365853659</v>
      </c>
      <c r="DO438">
        <v>0.1368933449477362</v>
      </c>
      <c r="DP438">
        <v>0.03237210867405395</v>
      </c>
      <c r="DQ438">
        <v>0</v>
      </c>
      <c r="DR438">
        <v>-0.0262727512195122</v>
      </c>
      <c r="DS438">
        <v>-0.009114622996515651</v>
      </c>
      <c r="DT438">
        <v>0.001234298209237857</v>
      </c>
      <c r="DU438">
        <v>1</v>
      </c>
      <c r="DV438">
        <v>1</v>
      </c>
      <c r="DW438">
        <v>2</v>
      </c>
      <c r="DX438" t="s">
        <v>367</v>
      </c>
      <c r="DY438">
        <v>3.1305</v>
      </c>
      <c r="DZ438">
        <v>2.80662</v>
      </c>
      <c r="EA438">
        <v>0.0997601</v>
      </c>
      <c r="EB438">
        <v>0.09946729999999999</v>
      </c>
      <c r="EC438">
        <v>0.105874</v>
      </c>
      <c r="ED438">
        <v>0.105663</v>
      </c>
      <c r="EE438">
        <v>21146.3</v>
      </c>
      <c r="EF438">
        <v>27417.8</v>
      </c>
      <c r="EG438">
        <v>26444.3</v>
      </c>
      <c r="EH438">
        <v>32998.9</v>
      </c>
      <c r="EI438">
        <v>34924.6</v>
      </c>
      <c r="EJ438">
        <v>40306</v>
      </c>
      <c r="EK438">
        <v>41091.3</v>
      </c>
      <c r="EL438">
        <v>46058.7</v>
      </c>
      <c r="EM438">
        <v>2.03495</v>
      </c>
      <c r="EN438">
        <v>1.9999</v>
      </c>
      <c r="EO438">
        <v>0.0722185</v>
      </c>
      <c r="EP438">
        <v>0</v>
      </c>
      <c r="EQ438">
        <v>24.7971</v>
      </c>
      <c r="ER438">
        <v>999.9</v>
      </c>
      <c r="ES438">
        <v>67.40000000000001</v>
      </c>
      <c r="ET438">
        <v>27.5</v>
      </c>
      <c r="EU438">
        <v>24.5877</v>
      </c>
      <c r="EV438">
        <v>60.9508</v>
      </c>
      <c r="EW438">
        <v>31.7989</v>
      </c>
      <c r="EX438">
        <v>1</v>
      </c>
      <c r="EY438">
        <v>0.293039</v>
      </c>
      <c r="EZ438">
        <v>0.20857</v>
      </c>
      <c r="FA438">
        <v>20.2889</v>
      </c>
      <c r="FB438">
        <v>5.18749</v>
      </c>
      <c r="FC438">
        <v>11.9441</v>
      </c>
      <c r="FD438">
        <v>4.9558</v>
      </c>
      <c r="FE438">
        <v>3.285</v>
      </c>
      <c r="FF438">
        <v>9999</v>
      </c>
      <c r="FG438">
        <v>9999</v>
      </c>
      <c r="FH438">
        <v>9999</v>
      </c>
      <c r="FI438">
        <v>999.9</v>
      </c>
      <c r="FJ438">
        <v>1.86127</v>
      </c>
      <c r="FK438">
        <v>1.86264</v>
      </c>
      <c r="FL438">
        <v>1.86005</v>
      </c>
      <c r="FM438">
        <v>1.85836</v>
      </c>
      <c r="FN438">
        <v>1.86217</v>
      </c>
      <c r="FO438">
        <v>1.85888</v>
      </c>
      <c r="FP438">
        <v>1.85791</v>
      </c>
      <c r="FQ438">
        <v>1.86081</v>
      </c>
      <c r="FR438">
        <v>0</v>
      </c>
      <c r="FS438">
        <v>0</v>
      </c>
      <c r="FT438">
        <v>0</v>
      </c>
      <c r="FU438">
        <v>4.5</v>
      </c>
      <c r="FV438" t="s">
        <v>361</v>
      </c>
      <c r="FW438" t="s">
        <v>362</v>
      </c>
      <c r="FX438" t="s">
        <v>363</v>
      </c>
      <c r="FY438" t="s">
        <v>364</v>
      </c>
      <c r="FZ438" t="s">
        <v>364</v>
      </c>
      <c r="GA438" t="s">
        <v>363</v>
      </c>
      <c r="GB438">
        <v>0</v>
      </c>
      <c r="GC438">
        <v>100</v>
      </c>
      <c r="GD438">
        <v>100</v>
      </c>
      <c r="GE438">
        <v>-0.361</v>
      </c>
      <c r="GF438">
        <v>0.2973</v>
      </c>
      <c r="GG438">
        <v>-1.589593225013521</v>
      </c>
      <c r="GH438">
        <v>0.00192992804097616</v>
      </c>
      <c r="GI438">
        <v>3.244687122451424E-06</v>
      </c>
      <c r="GJ438">
        <v>-2.087531120305573E-09</v>
      </c>
      <c r="GK438">
        <v>0.05776174702018427</v>
      </c>
      <c r="GL438">
        <v>0.005089068596103195</v>
      </c>
      <c r="GM438">
        <v>0.0003257216593697226</v>
      </c>
      <c r="GN438">
        <v>-1.562898368296355E-06</v>
      </c>
      <c r="GO438">
        <v>0</v>
      </c>
      <c r="GP438">
        <v>1257</v>
      </c>
      <c r="GQ438">
        <v>1</v>
      </c>
      <c r="GR438">
        <v>31</v>
      </c>
      <c r="GS438">
        <v>285.8</v>
      </c>
      <c r="GT438">
        <v>285.8</v>
      </c>
      <c r="GU438">
        <v>1.07788</v>
      </c>
      <c r="GV438">
        <v>2.38403</v>
      </c>
      <c r="GW438">
        <v>1.44775</v>
      </c>
      <c r="GX438">
        <v>2.20215</v>
      </c>
      <c r="GY438">
        <v>1.44653</v>
      </c>
      <c r="GZ438">
        <v>2.37793</v>
      </c>
      <c r="HA438">
        <v>33.1992</v>
      </c>
      <c r="HB438">
        <v>14.6136</v>
      </c>
      <c r="HC438">
        <v>18</v>
      </c>
      <c r="HD438">
        <v>532.16</v>
      </c>
      <c r="HE438">
        <v>522.967</v>
      </c>
      <c r="HF438">
        <v>24.9996</v>
      </c>
      <c r="HG438">
        <v>30.7412</v>
      </c>
      <c r="HH438">
        <v>30.0001</v>
      </c>
      <c r="HI438">
        <v>31.1207</v>
      </c>
      <c r="HJ438">
        <v>31.1305</v>
      </c>
      <c r="HK438">
        <v>21.5538</v>
      </c>
      <c r="HL438">
        <v>20.3331</v>
      </c>
      <c r="HM438">
        <v>100</v>
      </c>
      <c r="HN438">
        <v>25</v>
      </c>
      <c r="HO438">
        <v>420</v>
      </c>
      <c r="HP438">
        <v>21.5</v>
      </c>
      <c r="HQ438">
        <v>103.132</v>
      </c>
      <c r="HR438">
        <v>102.018</v>
      </c>
    </row>
    <row r="439" spans="1:226">
      <c r="A439">
        <v>421</v>
      </c>
      <c r="B439">
        <v>1774683476.6</v>
      </c>
      <c r="C439">
        <v>1730.599999904633</v>
      </c>
      <c r="D439" t="s">
        <v>1204</v>
      </c>
      <c r="E439" t="s">
        <v>1205</v>
      </c>
      <c r="F439">
        <v>5</v>
      </c>
      <c r="I439">
        <v>1774683473.7</v>
      </c>
      <c r="J439">
        <f>(K439)/1000</f>
        <v>0</v>
      </c>
      <c r="K439">
        <f>IF(BF439, AN439, AH439)</f>
        <v>0</v>
      </c>
      <c r="L439">
        <f>IF(BF439, AI439, AG439)</f>
        <v>0</v>
      </c>
      <c r="M439">
        <f>BH439 - IF(AU439&gt;1, L439*BB439*100.0/(AW439), 0)</f>
        <v>0</v>
      </c>
      <c r="N439">
        <f>((T439-J439/2)*M439-L439)/(T439+J439/2)</f>
        <v>0</v>
      </c>
      <c r="O439">
        <f>N439*(BO439+BP439)/1000.0</f>
        <v>0</v>
      </c>
      <c r="P439">
        <f>(BH439 - IF(AU439&gt;1, L439*BB439*100.0/(AW439), 0))*(BO439+BP439)/1000.0</f>
        <v>0</v>
      </c>
      <c r="Q439">
        <f>2.0/((1/S439-1/R439)+SIGN(S439)*SQRT((1/S439-1/R439)*(1/S439-1/R439) + 4*BC439/((BC439+1)*(BC439+1))*(2*1/S439*1/R439-1/R439*1/R439)))</f>
        <v>0</v>
      </c>
      <c r="R439">
        <f>IF(LEFT(BD439,1)&lt;&gt;"0",IF(LEFT(BD439,1)="1",3.0,BE439),$D$5+$E$5*(BV439*BO439/($K$5*1000))+$F$5*(BV439*BO439/($K$5*1000))*MAX(MIN(BB439,$J$5),$I$5)*MAX(MIN(BB439,$J$5),$I$5)+$G$5*MAX(MIN(BB439,$J$5),$I$5)*(BV439*BO439/($K$5*1000))+$H$5*(BV439*BO439/($K$5*1000))*(BV439*BO439/($K$5*1000)))</f>
        <v>0</v>
      </c>
      <c r="S439">
        <f>J439*(1000-(1000*0.61365*exp(17.502*W439/(240.97+W439))/(BO439+BP439)+BJ439)/2)/(1000*0.61365*exp(17.502*W439/(240.97+W439))/(BO439+BP439)-BJ439)</f>
        <v>0</v>
      </c>
      <c r="T439">
        <f>1/((BC439+1)/(Q439/1.6)+1/(R439/1.37)) + BC439/((BC439+1)/(Q439/1.6) + BC439/(R439/1.37))</f>
        <v>0</v>
      </c>
      <c r="U439">
        <f>(AX439*BA439)</f>
        <v>0</v>
      </c>
      <c r="V439">
        <f>(BQ439+(U439+2*0.95*5.67E-8*(((BQ439+$B$9)+273)^4-(BQ439+273)^4)-44100*J439)/(1.84*29.3*R439+8*0.95*5.67E-8*(BQ439+273)^3))</f>
        <v>0</v>
      </c>
      <c r="W439">
        <f>($C$9*BR439+$D$9*BS439+$E$9*V439)</f>
        <v>0</v>
      </c>
      <c r="X439">
        <f>0.61365*exp(17.502*W439/(240.97+W439))</f>
        <v>0</v>
      </c>
      <c r="Y439">
        <f>(Z439/AA439*100)</f>
        <v>0</v>
      </c>
      <c r="Z439">
        <f>BJ439*(BO439+BP439)/1000</f>
        <v>0</v>
      </c>
      <c r="AA439">
        <f>0.61365*exp(17.502*BQ439/(240.97+BQ439))</f>
        <v>0</v>
      </c>
      <c r="AB439">
        <f>(X439-BJ439*(BO439+BP439)/1000)</f>
        <v>0</v>
      </c>
      <c r="AC439">
        <f>(-J439*44100)</f>
        <v>0</v>
      </c>
      <c r="AD439">
        <f>2*29.3*R439*0.92*(BQ439-W439)</f>
        <v>0</v>
      </c>
      <c r="AE439">
        <f>2*0.95*5.67E-8*(((BQ439+$B$9)+273)^4-(W439+273)^4)</f>
        <v>0</v>
      </c>
      <c r="AF439">
        <f>U439+AE439+AC439+AD439</f>
        <v>0</v>
      </c>
      <c r="AG439">
        <f>BN439*AU439*(BI439-BH439*(1000-AU439*BK439)/(1000-AU439*BJ439))/(100*BB439)</f>
        <v>0</v>
      </c>
      <c r="AH439">
        <f>1000*BN439*AU439*(BJ439-BK439)/(100*BB439*(1000-AU439*BJ439))</f>
        <v>0</v>
      </c>
      <c r="AI439">
        <f>(AJ439 - AK439 - BO439*1E3/(8.314*(BQ439+273.15)) * AM439/BN439 * AL439) * BN439/(100*BB439) * (1000 - BK439)/1000</f>
        <v>0</v>
      </c>
      <c r="AJ439">
        <v>429.2726004138265</v>
      </c>
      <c r="AK439">
        <v>428.8516727272725</v>
      </c>
      <c r="AL439">
        <v>-1.388186823319174E-05</v>
      </c>
      <c r="AM439">
        <v>61.35787655002243</v>
      </c>
      <c r="AN439">
        <f>(AP439 - AO439 + BO439*1E3/(8.314*(BQ439+273.15)) * AR439/BN439 * AQ439) * BN439/(100*BB439) * 1000/(1000 - AP439)</f>
        <v>0</v>
      </c>
      <c r="AO439">
        <v>21.53815199106726</v>
      </c>
      <c r="AP439">
        <v>21.51150489510491</v>
      </c>
      <c r="AQ439">
        <v>8.571144262496022E-07</v>
      </c>
      <c r="AR439">
        <v>91.88205700752289</v>
      </c>
      <c r="AS439">
        <v>0</v>
      </c>
      <c r="AT439">
        <v>0</v>
      </c>
      <c r="AU439">
        <f>IF(AS439*$H$15&gt;=AW439,1.0,(AW439/(AW439-AS439*$H$15)))</f>
        <v>0</v>
      </c>
      <c r="AV439">
        <f>(AU439-1)*100</f>
        <v>0</v>
      </c>
      <c r="AW439">
        <f>MAX(0,($B$15+$C$15*BV439)/(1+$D$15*BV439)*BO439/(BQ439+273)*$E$15)</f>
        <v>0</v>
      </c>
      <c r="AX439">
        <f>$B$13*BW439+$C$13*BX439+$F$13*CI439*(1-CL439)</f>
        <v>0</v>
      </c>
      <c r="AY439">
        <f>AX439*AZ439</f>
        <v>0</v>
      </c>
      <c r="AZ439">
        <f>($B$13*$D$11+$C$13*$D$11+$F$13*((CV439+CN439)/MAX(CV439+CN439+CW439, 0.1)*$I$11+CW439/MAX(CV439+CN439+CW439, 0.1)*$J$11))/($B$13+$C$13+$F$13)</f>
        <v>0</v>
      </c>
      <c r="BA439">
        <f>($B$13*$K$11+$C$13*$K$11+$F$13*((CV439+CN439)/MAX(CV439+CN439+CW439, 0.1)*$P$11+CW439/MAX(CV439+CN439+CW439, 0.1)*$Q$11))/($B$13+$C$13+$F$13)</f>
        <v>0</v>
      </c>
      <c r="BB439">
        <v>6</v>
      </c>
      <c r="BC439">
        <v>0.5</v>
      </c>
      <c r="BD439" t="s">
        <v>358</v>
      </c>
      <c r="BE439">
        <v>2</v>
      </c>
      <c r="BF439" t="b">
        <v>1</v>
      </c>
      <c r="BG439">
        <v>1774683473.7</v>
      </c>
      <c r="BH439">
        <v>419.6569000000001</v>
      </c>
      <c r="BI439">
        <v>420.0152</v>
      </c>
      <c r="BJ439">
        <v>21.5101</v>
      </c>
      <c r="BK439">
        <v>21.53811</v>
      </c>
      <c r="BL439">
        <v>420.0180999999999</v>
      </c>
      <c r="BM439">
        <v>21.21273</v>
      </c>
      <c r="BN439">
        <v>500.0462000000001</v>
      </c>
      <c r="BO439">
        <v>101.0273</v>
      </c>
      <c r="BP439">
        <v>0.10007482</v>
      </c>
      <c r="BQ439">
        <v>25.87231999999999</v>
      </c>
      <c r="BR439">
        <v>25.97842</v>
      </c>
      <c r="BS439">
        <v>999.9</v>
      </c>
      <c r="BT439">
        <v>0</v>
      </c>
      <c r="BU439">
        <v>0</v>
      </c>
      <c r="BV439">
        <v>10003.745</v>
      </c>
      <c r="BW439">
        <v>0</v>
      </c>
      <c r="BX439">
        <v>0.3810644</v>
      </c>
      <c r="BY439">
        <v>-0.3584289</v>
      </c>
      <c r="BZ439">
        <v>428.8821</v>
      </c>
      <c r="CA439">
        <v>429.2608</v>
      </c>
      <c r="CB439">
        <v>-0.0280035</v>
      </c>
      <c r="CC439">
        <v>420.0152</v>
      </c>
      <c r="CD439">
        <v>21.53811</v>
      </c>
      <c r="CE439">
        <v>2.17311</v>
      </c>
      <c r="CF439">
        <v>2.175939000000001</v>
      </c>
      <c r="CG439">
        <v>18.76545</v>
      </c>
      <c r="CH439">
        <v>18.78625</v>
      </c>
      <c r="CI439">
        <v>200.0022</v>
      </c>
      <c r="CJ439">
        <v>0</v>
      </c>
      <c r="CK439">
        <v>1</v>
      </c>
      <c r="CL439">
        <v>0</v>
      </c>
      <c r="CM439">
        <v>1.8508</v>
      </c>
      <c r="CN439">
        <v>0</v>
      </c>
      <c r="CO439">
        <v>12.6653</v>
      </c>
      <c r="CP439">
        <v>1023.144</v>
      </c>
      <c r="CQ439">
        <v>34.75</v>
      </c>
      <c r="CR439">
        <v>37.9811</v>
      </c>
      <c r="CS439">
        <v>36.5</v>
      </c>
      <c r="CT439">
        <v>36.687</v>
      </c>
      <c r="CU439">
        <v>35.4811</v>
      </c>
      <c r="CV439">
        <v>0</v>
      </c>
      <c r="CW439">
        <v>200.002</v>
      </c>
      <c r="CX439">
        <v>0</v>
      </c>
      <c r="CY439">
        <v>1774683474.8</v>
      </c>
      <c r="CZ439">
        <v>0</v>
      </c>
      <c r="DA439">
        <v>1774666326.5</v>
      </c>
      <c r="DB439" t="s">
        <v>359</v>
      </c>
      <c r="DC439">
        <v>1774666322</v>
      </c>
      <c r="DD439">
        <v>1774666326.5</v>
      </c>
      <c r="DE439">
        <v>2</v>
      </c>
      <c r="DF439">
        <v>0.343</v>
      </c>
      <c r="DG439">
        <v>-0.026</v>
      </c>
      <c r="DH439">
        <v>-0.36</v>
      </c>
      <c r="DI439">
        <v>0.298</v>
      </c>
      <c r="DJ439">
        <v>420</v>
      </c>
      <c r="DK439">
        <v>22</v>
      </c>
      <c r="DL439">
        <v>0.17</v>
      </c>
      <c r="DM439">
        <v>0.02</v>
      </c>
      <c r="DN439">
        <v>-0.3698864146341463</v>
      </c>
      <c r="DO439">
        <v>0.01289634146341456</v>
      </c>
      <c r="DP439">
        <v>0.0243510306167187</v>
      </c>
      <c r="DQ439">
        <v>1</v>
      </c>
      <c r="DR439">
        <v>-0.02680685609756098</v>
      </c>
      <c r="DS439">
        <v>-0.009439486411149871</v>
      </c>
      <c r="DT439">
        <v>0.001312315038962524</v>
      </c>
      <c r="DU439">
        <v>1</v>
      </c>
      <c r="DV439">
        <v>2</v>
      </c>
      <c r="DW439">
        <v>2</v>
      </c>
      <c r="DX439" t="s">
        <v>360</v>
      </c>
      <c r="DY439">
        <v>3.13053</v>
      </c>
      <c r="DZ439">
        <v>2.80642</v>
      </c>
      <c r="EA439">
        <v>0.09975290000000001</v>
      </c>
      <c r="EB439">
        <v>0.0994636</v>
      </c>
      <c r="EC439">
        <v>0.105885</v>
      </c>
      <c r="ED439">
        <v>0.105663</v>
      </c>
      <c r="EE439">
        <v>21146.6</v>
      </c>
      <c r="EF439">
        <v>27418</v>
      </c>
      <c r="EG439">
        <v>26444.4</v>
      </c>
      <c r="EH439">
        <v>32999</v>
      </c>
      <c r="EI439">
        <v>34924.7</v>
      </c>
      <c r="EJ439">
        <v>40306.1</v>
      </c>
      <c r="EK439">
        <v>41091.8</v>
      </c>
      <c r="EL439">
        <v>46058.8</v>
      </c>
      <c r="EM439">
        <v>2.03498</v>
      </c>
      <c r="EN439">
        <v>1.99982</v>
      </c>
      <c r="EO439">
        <v>0.0720471</v>
      </c>
      <c r="EP439">
        <v>0</v>
      </c>
      <c r="EQ439">
        <v>24.7942</v>
      </c>
      <c r="ER439">
        <v>999.9</v>
      </c>
      <c r="ES439">
        <v>67.40000000000001</v>
      </c>
      <c r="ET439">
        <v>27.5</v>
      </c>
      <c r="EU439">
        <v>24.5902</v>
      </c>
      <c r="EV439">
        <v>61.3308</v>
      </c>
      <c r="EW439">
        <v>31.6667</v>
      </c>
      <c r="EX439">
        <v>1</v>
      </c>
      <c r="EY439">
        <v>0.293308</v>
      </c>
      <c r="EZ439">
        <v>0.20723</v>
      </c>
      <c r="FA439">
        <v>20.2896</v>
      </c>
      <c r="FB439">
        <v>5.18734</v>
      </c>
      <c r="FC439">
        <v>11.9441</v>
      </c>
      <c r="FD439">
        <v>4.95565</v>
      </c>
      <c r="FE439">
        <v>3.285</v>
      </c>
      <c r="FF439">
        <v>9999</v>
      </c>
      <c r="FG439">
        <v>9999</v>
      </c>
      <c r="FH439">
        <v>9999</v>
      </c>
      <c r="FI439">
        <v>999.9</v>
      </c>
      <c r="FJ439">
        <v>1.86127</v>
      </c>
      <c r="FK439">
        <v>1.86264</v>
      </c>
      <c r="FL439">
        <v>1.86005</v>
      </c>
      <c r="FM439">
        <v>1.85837</v>
      </c>
      <c r="FN439">
        <v>1.86214</v>
      </c>
      <c r="FO439">
        <v>1.85889</v>
      </c>
      <c r="FP439">
        <v>1.85791</v>
      </c>
      <c r="FQ439">
        <v>1.8608</v>
      </c>
      <c r="FR439">
        <v>0</v>
      </c>
      <c r="FS439">
        <v>0</v>
      </c>
      <c r="FT439">
        <v>0</v>
      </c>
      <c r="FU439">
        <v>4.5</v>
      </c>
      <c r="FV439" t="s">
        <v>361</v>
      </c>
      <c r="FW439" t="s">
        <v>362</v>
      </c>
      <c r="FX439" t="s">
        <v>363</v>
      </c>
      <c r="FY439" t="s">
        <v>364</v>
      </c>
      <c r="FZ439" t="s">
        <v>364</v>
      </c>
      <c r="GA439" t="s">
        <v>363</v>
      </c>
      <c r="GB439">
        <v>0</v>
      </c>
      <c r="GC439">
        <v>100</v>
      </c>
      <c r="GD439">
        <v>100</v>
      </c>
      <c r="GE439">
        <v>-0.361</v>
      </c>
      <c r="GF439">
        <v>0.2974</v>
      </c>
      <c r="GG439">
        <v>-1.589593225013521</v>
      </c>
      <c r="GH439">
        <v>0.00192992804097616</v>
      </c>
      <c r="GI439">
        <v>3.244687122451424E-06</v>
      </c>
      <c r="GJ439">
        <v>-2.087531120305573E-09</v>
      </c>
      <c r="GK439">
        <v>0.05776174702018427</v>
      </c>
      <c r="GL439">
        <v>0.005089068596103195</v>
      </c>
      <c r="GM439">
        <v>0.0003257216593697226</v>
      </c>
      <c r="GN439">
        <v>-1.562898368296355E-06</v>
      </c>
      <c r="GO439">
        <v>0</v>
      </c>
      <c r="GP439">
        <v>1257</v>
      </c>
      <c r="GQ439">
        <v>1</v>
      </c>
      <c r="GR439">
        <v>31</v>
      </c>
      <c r="GS439">
        <v>285.9</v>
      </c>
      <c r="GT439">
        <v>285.8</v>
      </c>
      <c r="GU439">
        <v>1.07788</v>
      </c>
      <c r="GV439">
        <v>2.38525</v>
      </c>
      <c r="GW439">
        <v>1.44775</v>
      </c>
      <c r="GX439">
        <v>2.20215</v>
      </c>
      <c r="GY439">
        <v>1.44653</v>
      </c>
      <c r="GZ439">
        <v>2.34253</v>
      </c>
      <c r="HA439">
        <v>33.2216</v>
      </c>
      <c r="HB439">
        <v>14.6049</v>
      </c>
      <c r="HC439">
        <v>18</v>
      </c>
      <c r="HD439">
        <v>532.162</v>
      </c>
      <c r="HE439">
        <v>522.9160000000001</v>
      </c>
      <c r="HF439">
        <v>24.9995</v>
      </c>
      <c r="HG439">
        <v>30.7412</v>
      </c>
      <c r="HH439">
        <v>30.0001</v>
      </c>
      <c r="HI439">
        <v>31.119</v>
      </c>
      <c r="HJ439">
        <v>31.1305</v>
      </c>
      <c r="HK439">
        <v>21.5554</v>
      </c>
      <c r="HL439">
        <v>20.3331</v>
      </c>
      <c r="HM439">
        <v>100</v>
      </c>
      <c r="HN439">
        <v>25</v>
      </c>
      <c r="HO439">
        <v>420</v>
      </c>
      <c r="HP439">
        <v>21.5</v>
      </c>
      <c r="HQ439">
        <v>103.133</v>
      </c>
      <c r="HR439">
        <v>102.018</v>
      </c>
    </row>
    <row r="440" spans="1:226">
      <c r="A440">
        <v>422</v>
      </c>
      <c r="B440">
        <v>1774683480.6</v>
      </c>
      <c r="C440">
        <v>1734.599999904633</v>
      </c>
      <c r="D440" t="s">
        <v>1206</v>
      </c>
      <c r="E440" t="s">
        <v>1207</v>
      </c>
      <c r="F440">
        <v>5</v>
      </c>
      <c r="I440">
        <v>1774683477.7</v>
      </c>
      <c r="J440">
        <f>(K440)/1000</f>
        <v>0</v>
      </c>
      <c r="K440">
        <f>IF(BF440, AN440, AH440)</f>
        <v>0</v>
      </c>
      <c r="L440">
        <f>IF(BF440, AI440, AG440)</f>
        <v>0</v>
      </c>
      <c r="M440">
        <f>BH440 - IF(AU440&gt;1, L440*BB440*100.0/(AW440), 0)</f>
        <v>0</v>
      </c>
      <c r="N440">
        <f>((T440-J440/2)*M440-L440)/(T440+J440/2)</f>
        <v>0</v>
      </c>
      <c r="O440">
        <f>N440*(BO440+BP440)/1000.0</f>
        <v>0</v>
      </c>
      <c r="P440">
        <f>(BH440 - IF(AU440&gt;1, L440*BB440*100.0/(AW440), 0))*(BO440+BP440)/1000.0</f>
        <v>0</v>
      </c>
      <c r="Q440">
        <f>2.0/((1/S440-1/R440)+SIGN(S440)*SQRT((1/S440-1/R440)*(1/S440-1/R440) + 4*BC440/((BC440+1)*(BC440+1))*(2*1/S440*1/R440-1/R440*1/R440)))</f>
        <v>0</v>
      </c>
      <c r="R440">
        <f>IF(LEFT(BD440,1)&lt;&gt;"0",IF(LEFT(BD440,1)="1",3.0,BE440),$D$5+$E$5*(BV440*BO440/($K$5*1000))+$F$5*(BV440*BO440/($K$5*1000))*MAX(MIN(BB440,$J$5),$I$5)*MAX(MIN(BB440,$J$5),$I$5)+$G$5*MAX(MIN(BB440,$J$5),$I$5)*(BV440*BO440/($K$5*1000))+$H$5*(BV440*BO440/($K$5*1000))*(BV440*BO440/($K$5*1000)))</f>
        <v>0</v>
      </c>
      <c r="S440">
        <f>J440*(1000-(1000*0.61365*exp(17.502*W440/(240.97+W440))/(BO440+BP440)+BJ440)/2)/(1000*0.61365*exp(17.502*W440/(240.97+W440))/(BO440+BP440)-BJ440)</f>
        <v>0</v>
      </c>
      <c r="T440">
        <f>1/((BC440+1)/(Q440/1.6)+1/(R440/1.37)) + BC440/((BC440+1)/(Q440/1.6) + BC440/(R440/1.37))</f>
        <v>0</v>
      </c>
      <c r="U440">
        <f>(AX440*BA440)</f>
        <v>0</v>
      </c>
      <c r="V440">
        <f>(BQ440+(U440+2*0.95*5.67E-8*(((BQ440+$B$9)+273)^4-(BQ440+273)^4)-44100*J440)/(1.84*29.3*R440+8*0.95*5.67E-8*(BQ440+273)^3))</f>
        <v>0</v>
      </c>
      <c r="W440">
        <f>($C$9*BR440+$D$9*BS440+$E$9*V440)</f>
        <v>0</v>
      </c>
      <c r="X440">
        <f>0.61365*exp(17.502*W440/(240.97+W440))</f>
        <v>0</v>
      </c>
      <c r="Y440">
        <f>(Z440/AA440*100)</f>
        <v>0</v>
      </c>
      <c r="Z440">
        <f>BJ440*(BO440+BP440)/1000</f>
        <v>0</v>
      </c>
      <c r="AA440">
        <f>0.61365*exp(17.502*BQ440/(240.97+BQ440))</f>
        <v>0</v>
      </c>
      <c r="AB440">
        <f>(X440-BJ440*(BO440+BP440)/1000)</f>
        <v>0</v>
      </c>
      <c r="AC440">
        <f>(-J440*44100)</f>
        <v>0</v>
      </c>
      <c r="AD440">
        <f>2*29.3*R440*0.92*(BQ440-W440)</f>
        <v>0</v>
      </c>
      <c r="AE440">
        <f>2*0.95*5.67E-8*(((BQ440+$B$9)+273)^4-(W440+273)^4)</f>
        <v>0</v>
      </c>
      <c r="AF440">
        <f>U440+AE440+AC440+AD440</f>
        <v>0</v>
      </c>
      <c r="AG440">
        <f>BN440*AU440*(BI440-BH440*(1000-AU440*BK440)/(1000-AU440*BJ440))/(100*BB440)</f>
        <v>0</v>
      </c>
      <c r="AH440">
        <f>1000*BN440*AU440*(BJ440-BK440)/(100*BB440*(1000-AU440*BJ440))</f>
        <v>0</v>
      </c>
      <c r="AI440">
        <f>(AJ440 - AK440 - BO440*1E3/(8.314*(BQ440+273.15)) * AM440/BN440 * AL440) * BN440/(100*BB440) * (1000 - BK440)/1000</f>
        <v>0</v>
      </c>
      <c r="AJ440">
        <v>429.2551233055521</v>
      </c>
      <c r="AK440">
        <v>428.8367333333331</v>
      </c>
      <c r="AL440">
        <v>-2.780017927072084E-06</v>
      </c>
      <c r="AM440">
        <v>61.35787655002243</v>
      </c>
      <c r="AN440">
        <f>(AP440 - AO440 + BO440*1E3/(8.314*(BQ440+273.15)) * AR440/BN440 * AQ440) * BN440/(100*BB440) * 1000/(1000 - AP440)</f>
        <v>0</v>
      </c>
      <c r="AO440">
        <v>21.53801583799397</v>
      </c>
      <c r="AP440">
        <v>21.51136853146854</v>
      </c>
      <c r="AQ440">
        <v>3.762090044473525E-07</v>
      </c>
      <c r="AR440">
        <v>91.88205700752289</v>
      </c>
      <c r="AS440">
        <v>0</v>
      </c>
      <c r="AT440">
        <v>0</v>
      </c>
      <c r="AU440">
        <f>IF(AS440*$H$15&gt;=AW440,1.0,(AW440/(AW440-AS440*$H$15)))</f>
        <v>0</v>
      </c>
      <c r="AV440">
        <f>(AU440-1)*100</f>
        <v>0</v>
      </c>
      <c r="AW440">
        <f>MAX(0,($B$15+$C$15*BV440)/(1+$D$15*BV440)*BO440/(BQ440+273)*$E$15)</f>
        <v>0</v>
      </c>
      <c r="AX440">
        <f>$B$13*BW440+$C$13*BX440+$F$13*CI440*(1-CL440)</f>
        <v>0</v>
      </c>
      <c r="AY440">
        <f>AX440*AZ440</f>
        <v>0</v>
      </c>
      <c r="AZ440">
        <f>($B$13*$D$11+$C$13*$D$11+$F$13*((CV440+CN440)/MAX(CV440+CN440+CW440, 0.1)*$I$11+CW440/MAX(CV440+CN440+CW440, 0.1)*$J$11))/($B$13+$C$13+$F$13)</f>
        <v>0</v>
      </c>
      <c r="BA440">
        <f>($B$13*$K$11+$C$13*$K$11+$F$13*((CV440+CN440)/MAX(CV440+CN440+CW440, 0.1)*$P$11+CW440/MAX(CV440+CN440+CW440, 0.1)*$Q$11))/($B$13+$C$13+$F$13)</f>
        <v>0</v>
      </c>
      <c r="BB440">
        <v>6</v>
      </c>
      <c r="BC440">
        <v>0.5</v>
      </c>
      <c r="BD440" t="s">
        <v>358</v>
      </c>
      <c r="BE440">
        <v>2</v>
      </c>
      <c r="BF440" t="b">
        <v>1</v>
      </c>
      <c r="BG440">
        <v>1774683477.7</v>
      </c>
      <c r="BH440">
        <v>419.6211</v>
      </c>
      <c r="BI440">
        <v>420.0142</v>
      </c>
      <c r="BJ440">
        <v>21.51154</v>
      </c>
      <c r="BK440">
        <v>21.53809</v>
      </c>
      <c r="BL440">
        <v>419.9824</v>
      </c>
      <c r="BM440">
        <v>21.21416</v>
      </c>
      <c r="BN440">
        <v>500.0449</v>
      </c>
      <c r="BO440">
        <v>101.0274</v>
      </c>
      <c r="BP440">
        <v>0.10009874</v>
      </c>
      <c r="BQ440">
        <v>25.86794</v>
      </c>
      <c r="BR440">
        <v>25.97357</v>
      </c>
      <c r="BS440">
        <v>999.9</v>
      </c>
      <c r="BT440">
        <v>0</v>
      </c>
      <c r="BU440">
        <v>0</v>
      </c>
      <c r="BV440">
        <v>9983.494000000001</v>
      </c>
      <c r="BW440">
        <v>0</v>
      </c>
      <c r="BX440">
        <v>0.3833920000000001</v>
      </c>
      <c r="BY440">
        <v>-0.3931031</v>
      </c>
      <c r="BZ440">
        <v>428.8462000000001</v>
      </c>
      <c r="CA440">
        <v>429.2596</v>
      </c>
      <c r="CB440">
        <v>-0.02651977000000001</v>
      </c>
      <c r="CC440">
        <v>420.0142</v>
      </c>
      <c r="CD440">
        <v>21.53809</v>
      </c>
      <c r="CE440">
        <v>2.173259</v>
      </c>
      <c r="CF440">
        <v>2.175937</v>
      </c>
      <c r="CG440">
        <v>18.76654</v>
      </c>
      <c r="CH440">
        <v>18.78625</v>
      </c>
      <c r="CI440">
        <v>200.0043</v>
      </c>
      <c r="CJ440">
        <v>0</v>
      </c>
      <c r="CK440">
        <v>1</v>
      </c>
      <c r="CL440">
        <v>0</v>
      </c>
      <c r="CM440">
        <v>1.77378</v>
      </c>
      <c r="CN440">
        <v>0</v>
      </c>
      <c r="CO440">
        <v>12.74383</v>
      </c>
      <c r="CP440">
        <v>1023.156</v>
      </c>
      <c r="CQ440">
        <v>34.7248</v>
      </c>
      <c r="CR440">
        <v>38.0184</v>
      </c>
      <c r="CS440">
        <v>36.51860000000001</v>
      </c>
      <c r="CT440">
        <v>36.7247</v>
      </c>
      <c r="CU440">
        <v>35.4937</v>
      </c>
      <c r="CV440">
        <v>0</v>
      </c>
      <c r="CW440">
        <v>200.004</v>
      </c>
      <c r="CX440">
        <v>0</v>
      </c>
      <c r="CY440">
        <v>1774683479</v>
      </c>
      <c r="CZ440">
        <v>0</v>
      </c>
      <c r="DA440">
        <v>1774666326.5</v>
      </c>
      <c r="DB440" t="s">
        <v>359</v>
      </c>
      <c r="DC440">
        <v>1774666322</v>
      </c>
      <c r="DD440">
        <v>1774666326.5</v>
      </c>
      <c r="DE440">
        <v>2</v>
      </c>
      <c r="DF440">
        <v>0.343</v>
      </c>
      <c r="DG440">
        <v>-0.026</v>
      </c>
      <c r="DH440">
        <v>-0.36</v>
      </c>
      <c r="DI440">
        <v>0.298</v>
      </c>
      <c r="DJ440">
        <v>420</v>
      </c>
      <c r="DK440">
        <v>22</v>
      </c>
      <c r="DL440">
        <v>0.17</v>
      </c>
      <c r="DM440">
        <v>0.02</v>
      </c>
      <c r="DN440">
        <v>-0.3729597804878049</v>
      </c>
      <c r="DO440">
        <v>-0.08230887804878104</v>
      </c>
      <c r="DP440">
        <v>0.02583302298157242</v>
      </c>
      <c r="DQ440">
        <v>1</v>
      </c>
      <c r="DR440">
        <v>-0.02698353902439024</v>
      </c>
      <c r="DS440">
        <v>-0.002857262717770083</v>
      </c>
      <c r="DT440">
        <v>0.001159868435953405</v>
      </c>
      <c r="DU440">
        <v>1</v>
      </c>
      <c r="DV440">
        <v>2</v>
      </c>
      <c r="DW440">
        <v>2</v>
      </c>
      <c r="DX440" t="s">
        <v>360</v>
      </c>
      <c r="DY440">
        <v>3.1305</v>
      </c>
      <c r="DZ440">
        <v>2.80631</v>
      </c>
      <c r="EA440">
        <v>0.0997512</v>
      </c>
      <c r="EB440">
        <v>0.0994689</v>
      </c>
      <c r="EC440">
        <v>0.105881</v>
      </c>
      <c r="ED440">
        <v>0.105661</v>
      </c>
      <c r="EE440">
        <v>21146.6</v>
      </c>
      <c r="EF440">
        <v>27418.1</v>
      </c>
      <c r="EG440">
        <v>26444.3</v>
      </c>
      <c r="EH440">
        <v>32999.4</v>
      </c>
      <c r="EI440">
        <v>34924.7</v>
      </c>
      <c r="EJ440">
        <v>40306.4</v>
      </c>
      <c r="EK440">
        <v>41091.6</v>
      </c>
      <c r="EL440">
        <v>46059.1</v>
      </c>
      <c r="EM440">
        <v>2.03495</v>
      </c>
      <c r="EN440">
        <v>2</v>
      </c>
      <c r="EO440">
        <v>0.0718459</v>
      </c>
      <c r="EP440">
        <v>0</v>
      </c>
      <c r="EQ440">
        <v>24.7914</v>
      </c>
      <c r="ER440">
        <v>999.9</v>
      </c>
      <c r="ES440">
        <v>67.40000000000001</v>
      </c>
      <c r="ET440">
        <v>27.5</v>
      </c>
      <c r="EU440">
        <v>24.5878</v>
      </c>
      <c r="EV440">
        <v>60.9608</v>
      </c>
      <c r="EW440">
        <v>31.5425</v>
      </c>
      <c r="EX440">
        <v>1</v>
      </c>
      <c r="EY440">
        <v>0.292896</v>
      </c>
      <c r="EZ440">
        <v>0.20597</v>
      </c>
      <c r="FA440">
        <v>20.2909</v>
      </c>
      <c r="FB440">
        <v>5.18749</v>
      </c>
      <c r="FC440">
        <v>11.9441</v>
      </c>
      <c r="FD440">
        <v>4.95575</v>
      </c>
      <c r="FE440">
        <v>3.285</v>
      </c>
      <c r="FF440">
        <v>9999</v>
      </c>
      <c r="FG440">
        <v>9999</v>
      </c>
      <c r="FH440">
        <v>9999</v>
      </c>
      <c r="FI440">
        <v>999.9</v>
      </c>
      <c r="FJ440">
        <v>1.86127</v>
      </c>
      <c r="FK440">
        <v>1.86264</v>
      </c>
      <c r="FL440">
        <v>1.86005</v>
      </c>
      <c r="FM440">
        <v>1.85837</v>
      </c>
      <c r="FN440">
        <v>1.86215</v>
      </c>
      <c r="FO440">
        <v>1.85887</v>
      </c>
      <c r="FP440">
        <v>1.85791</v>
      </c>
      <c r="FQ440">
        <v>1.86081</v>
      </c>
      <c r="FR440">
        <v>0</v>
      </c>
      <c r="FS440">
        <v>0</v>
      </c>
      <c r="FT440">
        <v>0</v>
      </c>
      <c r="FU440">
        <v>4.5</v>
      </c>
      <c r="FV440" t="s">
        <v>361</v>
      </c>
      <c r="FW440" t="s">
        <v>362</v>
      </c>
      <c r="FX440" t="s">
        <v>363</v>
      </c>
      <c r="FY440" t="s">
        <v>364</v>
      </c>
      <c r="FZ440" t="s">
        <v>364</v>
      </c>
      <c r="GA440" t="s">
        <v>363</v>
      </c>
      <c r="GB440">
        <v>0</v>
      </c>
      <c r="GC440">
        <v>100</v>
      </c>
      <c r="GD440">
        <v>100</v>
      </c>
      <c r="GE440">
        <v>-0.361</v>
      </c>
      <c r="GF440">
        <v>0.2974</v>
      </c>
      <c r="GG440">
        <v>-1.589593225013521</v>
      </c>
      <c r="GH440">
        <v>0.00192992804097616</v>
      </c>
      <c r="GI440">
        <v>3.244687122451424E-06</v>
      </c>
      <c r="GJ440">
        <v>-2.087531120305573E-09</v>
      </c>
      <c r="GK440">
        <v>0.05776174702018427</v>
      </c>
      <c r="GL440">
        <v>0.005089068596103195</v>
      </c>
      <c r="GM440">
        <v>0.0003257216593697226</v>
      </c>
      <c r="GN440">
        <v>-1.562898368296355E-06</v>
      </c>
      <c r="GO440">
        <v>0</v>
      </c>
      <c r="GP440">
        <v>1257</v>
      </c>
      <c r="GQ440">
        <v>1</v>
      </c>
      <c r="GR440">
        <v>31</v>
      </c>
      <c r="GS440">
        <v>286</v>
      </c>
      <c r="GT440">
        <v>285.9</v>
      </c>
      <c r="GU440">
        <v>1.07788</v>
      </c>
      <c r="GV440">
        <v>2.39624</v>
      </c>
      <c r="GW440">
        <v>1.44775</v>
      </c>
      <c r="GX440">
        <v>2.20215</v>
      </c>
      <c r="GY440">
        <v>1.44653</v>
      </c>
      <c r="GZ440">
        <v>2.28271</v>
      </c>
      <c r="HA440">
        <v>33.1992</v>
      </c>
      <c r="HB440">
        <v>14.6049</v>
      </c>
      <c r="HC440">
        <v>18</v>
      </c>
      <c r="HD440">
        <v>532.143</v>
      </c>
      <c r="HE440">
        <v>523.035</v>
      </c>
      <c r="HF440">
        <v>24.9996</v>
      </c>
      <c r="HG440">
        <v>30.7412</v>
      </c>
      <c r="HH440">
        <v>30.0001</v>
      </c>
      <c r="HI440">
        <v>31.1187</v>
      </c>
      <c r="HJ440">
        <v>31.1305</v>
      </c>
      <c r="HK440">
        <v>21.5539</v>
      </c>
      <c r="HL440">
        <v>20.3331</v>
      </c>
      <c r="HM440">
        <v>100</v>
      </c>
      <c r="HN440">
        <v>25</v>
      </c>
      <c r="HO440">
        <v>420</v>
      </c>
      <c r="HP440">
        <v>21.5</v>
      </c>
      <c r="HQ440">
        <v>103.132</v>
      </c>
      <c r="HR440">
        <v>102.019</v>
      </c>
    </row>
    <row r="441" spans="1:226">
      <c r="A441">
        <v>423</v>
      </c>
      <c r="B441">
        <v>1774683484.6</v>
      </c>
      <c r="C441">
        <v>1738.599999904633</v>
      </c>
      <c r="D441" t="s">
        <v>1208</v>
      </c>
      <c r="E441" t="s">
        <v>1209</v>
      </c>
      <c r="F441">
        <v>5</v>
      </c>
      <c r="I441">
        <v>1774683481.7</v>
      </c>
      <c r="J441">
        <f>(K441)/1000</f>
        <v>0</v>
      </c>
      <c r="K441">
        <f>IF(BF441, AN441, AH441)</f>
        <v>0</v>
      </c>
      <c r="L441">
        <f>IF(BF441, AI441, AG441)</f>
        <v>0</v>
      </c>
      <c r="M441">
        <f>BH441 - IF(AU441&gt;1, L441*BB441*100.0/(AW441), 0)</f>
        <v>0</v>
      </c>
      <c r="N441">
        <f>((T441-J441/2)*M441-L441)/(T441+J441/2)</f>
        <v>0</v>
      </c>
      <c r="O441">
        <f>N441*(BO441+BP441)/1000.0</f>
        <v>0</v>
      </c>
      <c r="P441">
        <f>(BH441 - IF(AU441&gt;1, L441*BB441*100.0/(AW441), 0))*(BO441+BP441)/1000.0</f>
        <v>0</v>
      </c>
      <c r="Q441">
        <f>2.0/((1/S441-1/R441)+SIGN(S441)*SQRT((1/S441-1/R441)*(1/S441-1/R441) + 4*BC441/((BC441+1)*(BC441+1))*(2*1/S441*1/R441-1/R441*1/R441)))</f>
        <v>0</v>
      </c>
      <c r="R441">
        <f>IF(LEFT(BD441,1)&lt;&gt;"0",IF(LEFT(BD441,1)="1",3.0,BE441),$D$5+$E$5*(BV441*BO441/($K$5*1000))+$F$5*(BV441*BO441/($K$5*1000))*MAX(MIN(BB441,$J$5),$I$5)*MAX(MIN(BB441,$J$5),$I$5)+$G$5*MAX(MIN(BB441,$J$5),$I$5)*(BV441*BO441/($K$5*1000))+$H$5*(BV441*BO441/($K$5*1000))*(BV441*BO441/($K$5*1000)))</f>
        <v>0</v>
      </c>
      <c r="S441">
        <f>J441*(1000-(1000*0.61365*exp(17.502*W441/(240.97+W441))/(BO441+BP441)+BJ441)/2)/(1000*0.61365*exp(17.502*W441/(240.97+W441))/(BO441+BP441)-BJ441)</f>
        <v>0</v>
      </c>
      <c r="T441">
        <f>1/((BC441+1)/(Q441/1.6)+1/(R441/1.37)) + BC441/((BC441+1)/(Q441/1.6) + BC441/(R441/1.37))</f>
        <v>0</v>
      </c>
      <c r="U441">
        <f>(AX441*BA441)</f>
        <v>0</v>
      </c>
      <c r="V441">
        <f>(BQ441+(U441+2*0.95*5.67E-8*(((BQ441+$B$9)+273)^4-(BQ441+273)^4)-44100*J441)/(1.84*29.3*R441+8*0.95*5.67E-8*(BQ441+273)^3))</f>
        <v>0</v>
      </c>
      <c r="W441">
        <f>($C$9*BR441+$D$9*BS441+$E$9*V441)</f>
        <v>0</v>
      </c>
      <c r="X441">
        <f>0.61365*exp(17.502*W441/(240.97+W441))</f>
        <v>0</v>
      </c>
      <c r="Y441">
        <f>(Z441/AA441*100)</f>
        <v>0</v>
      </c>
      <c r="Z441">
        <f>BJ441*(BO441+BP441)/1000</f>
        <v>0</v>
      </c>
      <c r="AA441">
        <f>0.61365*exp(17.502*BQ441/(240.97+BQ441))</f>
        <v>0</v>
      </c>
      <c r="AB441">
        <f>(X441-BJ441*(BO441+BP441)/1000)</f>
        <v>0</v>
      </c>
      <c r="AC441">
        <f>(-J441*44100)</f>
        <v>0</v>
      </c>
      <c r="AD441">
        <f>2*29.3*R441*0.92*(BQ441-W441)</f>
        <v>0</v>
      </c>
      <c r="AE441">
        <f>2*0.95*5.67E-8*(((BQ441+$B$9)+273)^4-(W441+273)^4)</f>
        <v>0</v>
      </c>
      <c r="AF441">
        <f>U441+AE441+AC441+AD441</f>
        <v>0</v>
      </c>
      <c r="AG441">
        <f>BN441*AU441*(BI441-BH441*(1000-AU441*BK441)/(1000-AU441*BJ441))/(100*BB441)</f>
        <v>0</v>
      </c>
      <c r="AH441">
        <f>1000*BN441*AU441*(BJ441-BK441)/(100*BB441*(1000-AU441*BJ441))</f>
        <v>0</v>
      </c>
      <c r="AI441">
        <f>(AJ441 - AK441 - BO441*1E3/(8.314*(BQ441+273.15)) * AM441/BN441 * AL441) * BN441/(100*BB441) * (1000 - BK441)/1000</f>
        <v>0</v>
      </c>
      <c r="AJ441">
        <v>429.2440239778647</v>
      </c>
      <c r="AK441">
        <v>428.8135999999999</v>
      </c>
      <c r="AL441">
        <v>-5.931700532842356E-06</v>
      </c>
      <c r="AM441">
        <v>61.35787655002243</v>
      </c>
      <c r="AN441">
        <f>(AP441 - AO441 + BO441*1E3/(8.314*(BQ441+273.15)) * AR441/BN441 * AQ441) * BN441/(100*BB441) * 1000/(1000 - AP441)</f>
        <v>0</v>
      </c>
      <c r="AO441">
        <v>21.53824069667468</v>
      </c>
      <c r="AP441">
        <v>21.51212867132868</v>
      </c>
      <c r="AQ441">
        <v>5.787267871853352E-08</v>
      </c>
      <c r="AR441">
        <v>91.88205700752289</v>
      </c>
      <c r="AS441">
        <v>0</v>
      </c>
      <c r="AT441">
        <v>0</v>
      </c>
      <c r="AU441">
        <f>IF(AS441*$H$15&gt;=AW441,1.0,(AW441/(AW441-AS441*$H$15)))</f>
        <v>0</v>
      </c>
      <c r="AV441">
        <f>(AU441-1)*100</f>
        <v>0</v>
      </c>
      <c r="AW441">
        <f>MAX(0,($B$15+$C$15*BV441)/(1+$D$15*BV441)*BO441/(BQ441+273)*$E$15)</f>
        <v>0</v>
      </c>
      <c r="AX441">
        <f>$B$13*BW441+$C$13*BX441+$F$13*CI441*(1-CL441)</f>
        <v>0</v>
      </c>
      <c r="AY441">
        <f>AX441*AZ441</f>
        <v>0</v>
      </c>
      <c r="AZ441">
        <f>($B$13*$D$11+$C$13*$D$11+$F$13*((CV441+CN441)/MAX(CV441+CN441+CW441, 0.1)*$I$11+CW441/MAX(CV441+CN441+CW441, 0.1)*$J$11))/($B$13+$C$13+$F$13)</f>
        <v>0</v>
      </c>
      <c r="BA441">
        <f>($B$13*$K$11+$C$13*$K$11+$F$13*((CV441+CN441)/MAX(CV441+CN441+CW441, 0.1)*$P$11+CW441/MAX(CV441+CN441+CW441, 0.1)*$Q$11))/($B$13+$C$13+$F$13)</f>
        <v>0</v>
      </c>
      <c r="BB441">
        <v>6</v>
      </c>
      <c r="BC441">
        <v>0.5</v>
      </c>
      <c r="BD441" t="s">
        <v>358</v>
      </c>
      <c r="BE441">
        <v>2</v>
      </c>
      <c r="BF441" t="b">
        <v>1</v>
      </c>
      <c r="BG441">
        <v>1774683481.7</v>
      </c>
      <c r="BH441">
        <v>419.5964</v>
      </c>
      <c r="BI441">
        <v>420.014</v>
      </c>
      <c r="BJ441">
        <v>21.51173</v>
      </c>
      <c r="BK441">
        <v>21.53952</v>
      </c>
      <c r="BL441">
        <v>419.9581999999999</v>
      </c>
      <c r="BM441">
        <v>21.21435</v>
      </c>
      <c r="BN441">
        <v>499.9836999999999</v>
      </c>
      <c r="BO441">
        <v>101.0272</v>
      </c>
      <c r="BP441">
        <v>0.09991892999999999</v>
      </c>
      <c r="BQ441">
        <v>25.86285</v>
      </c>
      <c r="BR441">
        <v>25.96902</v>
      </c>
      <c r="BS441">
        <v>999.9</v>
      </c>
      <c r="BT441">
        <v>0</v>
      </c>
      <c r="BU441">
        <v>0</v>
      </c>
      <c r="BV441">
        <v>10002.245</v>
      </c>
      <c r="BW441">
        <v>0</v>
      </c>
      <c r="BX441">
        <v>0.3833920000000001</v>
      </c>
      <c r="BY441">
        <v>-0.4174103000000001</v>
      </c>
      <c r="BZ441">
        <v>428.8213</v>
      </c>
      <c r="CA441">
        <v>429.26</v>
      </c>
      <c r="CB441">
        <v>-0.02776584</v>
      </c>
      <c r="CC441">
        <v>420.014</v>
      </c>
      <c r="CD441">
        <v>21.53952</v>
      </c>
      <c r="CE441">
        <v>2.173274</v>
      </c>
      <c r="CF441">
        <v>2.176079</v>
      </c>
      <c r="CG441">
        <v>18.76665</v>
      </c>
      <c r="CH441">
        <v>18.78729</v>
      </c>
      <c r="CI441">
        <v>199.9973</v>
      </c>
      <c r="CJ441">
        <v>0</v>
      </c>
      <c r="CK441">
        <v>1</v>
      </c>
      <c r="CL441">
        <v>0</v>
      </c>
      <c r="CM441">
        <v>1.89512</v>
      </c>
      <c r="CN441">
        <v>0</v>
      </c>
      <c r="CO441">
        <v>12.36531</v>
      </c>
      <c r="CP441">
        <v>1023.118</v>
      </c>
      <c r="CQ441">
        <v>34.7248</v>
      </c>
      <c r="CR441">
        <v>38.17469999999999</v>
      </c>
      <c r="CS441">
        <v>36.6123</v>
      </c>
      <c r="CT441">
        <v>36.8497</v>
      </c>
      <c r="CU441">
        <v>35.531</v>
      </c>
      <c r="CV441">
        <v>0</v>
      </c>
      <c r="CW441">
        <v>199.998</v>
      </c>
      <c r="CX441">
        <v>0</v>
      </c>
      <c r="CY441">
        <v>1774683483.2</v>
      </c>
      <c r="CZ441">
        <v>0</v>
      </c>
      <c r="DA441">
        <v>1774666326.5</v>
      </c>
      <c r="DB441" t="s">
        <v>359</v>
      </c>
      <c r="DC441">
        <v>1774666322</v>
      </c>
      <c r="DD441">
        <v>1774666326.5</v>
      </c>
      <c r="DE441">
        <v>2</v>
      </c>
      <c r="DF441">
        <v>0.343</v>
      </c>
      <c r="DG441">
        <v>-0.026</v>
      </c>
      <c r="DH441">
        <v>-0.36</v>
      </c>
      <c r="DI441">
        <v>0.298</v>
      </c>
      <c r="DJ441">
        <v>420</v>
      </c>
      <c r="DK441">
        <v>22</v>
      </c>
      <c r="DL441">
        <v>0.17</v>
      </c>
      <c r="DM441">
        <v>0.02</v>
      </c>
      <c r="DN441">
        <v>-0.384517</v>
      </c>
      <c r="DO441">
        <v>-0.1255016445993025</v>
      </c>
      <c r="DP441">
        <v>0.02908297909724401</v>
      </c>
      <c r="DQ441">
        <v>0</v>
      </c>
      <c r="DR441">
        <v>-0.02731155609756097</v>
      </c>
      <c r="DS441">
        <v>-0.00115917700348437</v>
      </c>
      <c r="DT441">
        <v>0.001073901343301956</v>
      </c>
      <c r="DU441">
        <v>1</v>
      </c>
      <c r="DV441">
        <v>1</v>
      </c>
      <c r="DW441">
        <v>2</v>
      </c>
      <c r="DX441" t="s">
        <v>367</v>
      </c>
      <c r="DY441">
        <v>3.13039</v>
      </c>
      <c r="DZ441">
        <v>2.80654</v>
      </c>
      <c r="EA441">
        <v>0.0997487</v>
      </c>
      <c r="EB441">
        <v>0.0994744</v>
      </c>
      <c r="EC441">
        <v>0.105886</v>
      </c>
      <c r="ED441">
        <v>0.105678</v>
      </c>
      <c r="EE441">
        <v>21146.7</v>
      </c>
      <c r="EF441">
        <v>27418.1</v>
      </c>
      <c r="EG441">
        <v>26444.5</v>
      </c>
      <c r="EH441">
        <v>32999.6</v>
      </c>
      <c r="EI441">
        <v>34924.5</v>
      </c>
      <c r="EJ441">
        <v>40305.9</v>
      </c>
      <c r="EK441">
        <v>41091.7</v>
      </c>
      <c r="EL441">
        <v>46059.4</v>
      </c>
      <c r="EM441">
        <v>2.0349</v>
      </c>
      <c r="EN441">
        <v>1.99982</v>
      </c>
      <c r="EO441">
        <v>0.07213650000000001</v>
      </c>
      <c r="EP441">
        <v>0</v>
      </c>
      <c r="EQ441">
        <v>24.7884</v>
      </c>
      <c r="ER441">
        <v>999.9</v>
      </c>
      <c r="ES441">
        <v>67.40000000000001</v>
      </c>
      <c r="ET441">
        <v>27.5</v>
      </c>
      <c r="EU441">
        <v>24.5888</v>
      </c>
      <c r="EV441">
        <v>61.3708</v>
      </c>
      <c r="EW441">
        <v>31.5224</v>
      </c>
      <c r="EX441">
        <v>1</v>
      </c>
      <c r="EY441">
        <v>0.293305</v>
      </c>
      <c r="EZ441">
        <v>0.204779</v>
      </c>
      <c r="FA441">
        <v>20.2907</v>
      </c>
      <c r="FB441">
        <v>5.18764</v>
      </c>
      <c r="FC441">
        <v>11.9441</v>
      </c>
      <c r="FD441">
        <v>4.9558</v>
      </c>
      <c r="FE441">
        <v>3.285</v>
      </c>
      <c r="FF441">
        <v>9999</v>
      </c>
      <c r="FG441">
        <v>9999</v>
      </c>
      <c r="FH441">
        <v>9999</v>
      </c>
      <c r="FI441">
        <v>999.9</v>
      </c>
      <c r="FJ441">
        <v>1.86127</v>
      </c>
      <c r="FK441">
        <v>1.86264</v>
      </c>
      <c r="FL441">
        <v>1.86005</v>
      </c>
      <c r="FM441">
        <v>1.85837</v>
      </c>
      <c r="FN441">
        <v>1.86213</v>
      </c>
      <c r="FO441">
        <v>1.85889</v>
      </c>
      <c r="FP441">
        <v>1.85791</v>
      </c>
      <c r="FQ441">
        <v>1.86081</v>
      </c>
      <c r="FR441">
        <v>0</v>
      </c>
      <c r="FS441">
        <v>0</v>
      </c>
      <c r="FT441">
        <v>0</v>
      </c>
      <c r="FU441">
        <v>4.5</v>
      </c>
      <c r="FV441" t="s">
        <v>361</v>
      </c>
      <c r="FW441" t="s">
        <v>362</v>
      </c>
      <c r="FX441" t="s">
        <v>363</v>
      </c>
      <c r="FY441" t="s">
        <v>364</v>
      </c>
      <c r="FZ441" t="s">
        <v>364</v>
      </c>
      <c r="GA441" t="s">
        <v>363</v>
      </c>
      <c r="GB441">
        <v>0</v>
      </c>
      <c r="GC441">
        <v>100</v>
      </c>
      <c r="GD441">
        <v>100</v>
      </c>
      <c r="GE441">
        <v>-0.361</v>
      </c>
      <c r="GF441">
        <v>0.2974</v>
      </c>
      <c r="GG441">
        <v>-1.589593225013521</v>
      </c>
      <c r="GH441">
        <v>0.00192992804097616</v>
      </c>
      <c r="GI441">
        <v>3.244687122451424E-06</v>
      </c>
      <c r="GJ441">
        <v>-2.087531120305573E-09</v>
      </c>
      <c r="GK441">
        <v>0.05776174702018427</v>
      </c>
      <c r="GL441">
        <v>0.005089068596103195</v>
      </c>
      <c r="GM441">
        <v>0.0003257216593697226</v>
      </c>
      <c r="GN441">
        <v>-1.562898368296355E-06</v>
      </c>
      <c r="GO441">
        <v>0</v>
      </c>
      <c r="GP441">
        <v>1257</v>
      </c>
      <c r="GQ441">
        <v>1</v>
      </c>
      <c r="GR441">
        <v>31</v>
      </c>
      <c r="GS441">
        <v>286</v>
      </c>
      <c r="GT441">
        <v>286</v>
      </c>
      <c r="GU441">
        <v>1.07788</v>
      </c>
      <c r="GV441">
        <v>2.39868</v>
      </c>
      <c r="GW441">
        <v>1.44775</v>
      </c>
      <c r="GX441">
        <v>2.20215</v>
      </c>
      <c r="GY441">
        <v>1.44653</v>
      </c>
      <c r="GZ441">
        <v>2.27417</v>
      </c>
      <c r="HA441">
        <v>33.1992</v>
      </c>
      <c r="HB441">
        <v>14.6049</v>
      </c>
      <c r="HC441">
        <v>18</v>
      </c>
      <c r="HD441">
        <v>532.112</v>
      </c>
      <c r="HE441">
        <v>522.9160000000001</v>
      </c>
      <c r="HF441">
        <v>24.9996</v>
      </c>
      <c r="HG441">
        <v>30.7412</v>
      </c>
      <c r="HH441">
        <v>30.0001</v>
      </c>
      <c r="HI441">
        <v>31.1187</v>
      </c>
      <c r="HJ441">
        <v>31.1305</v>
      </c>
      <c r="HK441">
        <v>21.5523</v>
      </c>
      <c r="HL441">
        <v>20.3331</v>
      </c>
      <c r="HM441">
        <v>100</v>
      </c>
      <c r="HN441">
        <v>25</v>
      </c>
      <c r="HO441">
        <v>420</v>
      </c>
      <c r="HP441">
        <v>21.5</v>
      </c>
      <c r="HQ441">
        <v>103.133</v>
      </c>
      <c r="HR441">
        <v>102.019</v>
      </c>
    </row>
    <row r="442" spans="1:226">
      <c r="A442">
        <v>424</v>
      </c>
      <c r="B442">
        <v>1774683488.6</v>
      </c>
      <c r="C442">
        <v>1742.599999904633</v>
      </c>
      <c r="D442" t="s">
        <v>1210</v>
      </c>
      <c r="E442" t="s">
        <v>1211</v>
      </c>
      <c r="F442">
        <v>5</v>
      </c>
      <c r="I442">
        <v>1774683485.7</v>
      </c>
      <c r="J442">
        <f>(K442)/1000</f>
        <v>0</v>
      </c>
      <c r="K442">
        <f>IF(BF442, AN442, AH442)</f>
        <v>0</v>
      </c>
      <c r="L442">
        <f>IF(BF442, AI442, AG442)</f>
        <v>0</v>
      </c>
      <c r="M442">
        <f>BH442 - IF(AU442&gt;1, L442*BB442*100.0/(AW442), 0)</f>
        <v>0</v>
      </c>
      <c r="N442">
        <f>((T442-J442/2)*M442-L442)/(T442+J442/2)</f>
        <v>0</v>
      </c>
      <c r="O442">
        <f>N442*(BO442+BP442)/1000.0</f>
        <v>0</v>
      </c>
      <c r="P442">
        <f>(BH442 - IF(AU442&gt;1, L442*BB442*100.0/(AW442), 0))*(BO442+BP442)/1000.0</f>
        <v>0</v>
      </c>
      <c r="Q442">
        <f>2.0/((1/S442-1/R442)+SIGN(S442)*SQRT((1/S442-1/R442)*(1/S442-1/R442) + 4*BC442/((BC442+1)*(BC442+1))*(2*1/S442*1/R442-1/R442*1/R442)))</f>
        <v>0</v>
      </c>
      <c r="R442">
        <f>IF(LEFT(BD442,1)&lt;&gt;"0",IF(LEFT(BD442,1)="1",3.0,BE442),$D$5+$E$5*(BV442*BO442/($K$5*1000))+$F$5*(BV442*BO442/($K$5*1000))*MAX(MIN(BB442,$J$5),$I$5)*MAX(MIN(BB442,$J$5),$I$5)+$G$5*MAX(MIN(BB442,$J$5),$I$5)*(BV442*BO442/($K$5*1000))+$H$5*(BV442*BO442/($K$5*1000))*(BV442*BO442/($K$5*1000)))</f>
        <v>0</v>
      </c>
      <c r="S442">
        <f>J442*(1000-(1000*0.61365*exp(17.502*W442/(240.97+W442))/(BO442+BP442)+BJ442)/2)/(1000*0.61365*exp(17.502*W442/(240.97+W442))/(BO442+BP442)-BJ442)</f>
        <v>0</v>
      </c>
      <c r="T442">
        <f>1/((BC442+1)/(Q442/1.6)+1/(R442/1.37)) + BC442/((BC442+1)/(Q442/1.6) + BC442/(R442/1.37))</f>
        <v>0</v>
      </c>
      <c r="U442">
        <f>(AX442*BA442)</f>
        <v>0</v>
      </c>
      <c r="V442">
        <f>(BQ442+(U442+2*0.95*5.67E-8*(((BQ442+$B$9)+273)^4-(BQ442+273)^4)-44100*J442)/(1.84*29.3*R442+8*0.95*5.67E-8*(BQ442+273)^3))</f>
        <v>0</v>
      </c>
      <c r="W442">
        <f>($C$9*BR442+$D$9*BS442+$E$9*V442)</f>
        <v>0</v>
      </c>
      <c r="X442">
        <f>0.61365*exp(17.502*W442/(240.97+W442))</f>
        <v>0</v>
      </c>
      <c r="Y442">
        <f>(Z442/AA442*100)</f>
        <v>0</v>
      </c>
      <c r="Z442">
        <f>BJ442*(BO442+BP442)/1000</f>
        <v>0</v>
      </c>
      <c r="AA442">
        <f>0.61365*exp(17.502*BQ442/(240.97+BQ442))</f>
        <v>0</v>
      </c>
      <c r="AB442">
        <f>(X442-BJ442*(BO442+BP442)/1000)</f>
        <v>0</v>
      </c>
      <c r="AC442">
        <f>(-J442*44100)</f>
        <v>0</v>
      </c>
      <c r="AD442">
        <f>2*29.3*R442*0.92*(BQ442-W442)</f>
        <v>0</v>
      </c>
      <c r="AE442">
        <f>2*0.95*5.67E-8*(((BQ442+$B$9)+273)^4-(W442+273)^4)</f>
        <v>0</v>
      </c>
      <c r="AF442">
        <f>U442+AE442+AC442+AD442</f>
        <v>0</v>
      </c>
      <c r="AG442">
        <f>BN442*AU442*(BI442-BH442*(1000-AU442*BK442)/(1000-AU442*BJ442))/(100*BB442)</f>
        <v>0</v>
      </c>
      <c r="AH442">
        <f>1000*BN442*AU442*(BJ442-BK442)/(100*BB442*(1000-AU442*BJ442))</f>
        <v>0</v>
      </c>
      <c r="AI442">
        <f>(AJ442 - AK442 - BO442*1E3/(8.314*(BQ442+273.15)) * AM442/BN442 * AL442) * BN442/(100*BB442) * (1000 - BK442)/1000</f>
        <v>0</v>
      </c>
      <c r="AJ442">
        <v>429.2575632781201</v>
      </c>
      <c r="AK442">
        <v>428.846290909091</v>
      </c>
      <c r="AL442">
        <v>6.136664980735605E-06</v>
      </c>
      <c r="AM442">
        <v>61.35787655002243</v>
      </c>
      <c r="AN442">
        <f>(AP442 - AO442 + BO442*1E3/(8.314*(BQ442+273.15)) * AR442/BN442 * AQ442) * BN442/(100*BB442) * 1000/(1000 - AP442)</f>
        <v>0</v>
      </c>
      <c r="AO442">
        <v>21.54211322194549</v>
      </c>
      <c r="AP442">
        <v>21.51384405594407</v>
      </c>
      <c r="AQ442">
        <v>-5.564202363706804E-08</v>
      </c>
      <c r="AR442">
        <v>91.88205700752289</v>
      </c>
      <c r="AS442">
        <v>0</v>
      </c>
      <c r="AT442">
        <v>0</v>
      </c>
      <c r="AU442">
        <f>IF(AS442*$H$15&gt;=AW442,1.0,(AW442/(AW442-AS442*$H$15)))</f>
        <v>0</v>
      </c>
      <c r="AV442">
        <f>(AU442-1)*100</f>
        <v>0</v>
      </c>
      <c r="AW442">
        <f>MAX(0,($B$15+$C$15*BV442)/(1+$D$15*BV442)*BO442/(BQ442+273)*$E$15)</f>
        <v>0</v>
      </c>
      <c r="AX442">
        <f>$B$13*BW442+$C$13*BX442+$F$13*CI442*(1-CL442)</f>
        <v>0</v>
      </c>
      <c r="AY442">
        <f>AX442*AZ442</f>
        <v>0</v>
      </c>
      <c r="AZ442">
        <f>($B$13*$D$11+$C$13*$D$11+$F$13*((CV442+CN442)/MAX(CV442+CN442+CW442, 0.1)*$I$11+CW442/MAX(CV442+CN442+CW442, 0.1)*$J$11))/($B$13+$C$13+$F$13)</f>
        <v>0</v>
      </c>
      <c r="BA442">
        <f>($B$13*$K$11+$C$13*$K$11+$F$13*((CV442+CN442)/MAX(CV442+CN442+CW442, 0.1)*$P$11+CW442/MAX(CV442+CN442+CW442, 0.1)*$Q$11))/($B$13+$C$13+$F$13)</f>
        <v>0</v>
      </c>
      <c r="BB442">
        <v>6</v>
      </c>
      <c r="BC442">
        <v>0.5</v>
      </c>
      <c r="BD442" t="s">
        <v>358</v>
      </c>
      <c r="BE442">
        <v>2</v>
      </c>
      <c r="BF442" t="b">
        <v>1</v>
      </c>
      <c r="BG442">
        <v>1774683485.7</v>
      </c>
      <c r="BH442">
        <v>419.6044</v>
      </c>
      <c r="BI442">
        <v>420.0040000000001</v>
      </c>
      <c r="BJ442">
        <v>21.51262</v>
      </c>
      <c r="BK442">
        <v>21.54204</v>
      </c>
      <c r="BL442">
        <v>419.9657999999999</v>
      </c>
      <c r="BM442">
        <v>21.21521</v>
      </c>
      <c r="BN442">
        <v>500.0035</v>
      </c>
      <c r="BO442">
        <v>101.0284</v>
      </c>
      <c r="BP442">
        <v>0.09989574</v>
      </c>
      <c r="BQ442">
        <v>25.85994</v>
      </c>
      <c r="BR442">
        <v>25.96765</v>
      </c>
      <c r="BS442">
        <v>999.9</v>
      </c>
      <c r="BT442">
        <v>0</v>
      </c>
      <c r="BU442">
        <v>0</v>
      </c>
      <c r="BV442">
        <v>10013.813</v>
      </c>
      <c r="BW442">
        <v>0</v>
      </c>
      <c r="BX442">
        <v>0.3788736</v>
      </c>
      <c r="BY442">
        <v>-0.3995668</v>
      </c>
      <c r="BZ442">
        <v>428.8297000000001</v>
      </c>
      <c r="CA442">
        <v>429.2508</v>
      </c>
      <c r="CB442">
        <v>-0.02942790999999999</v>
      </c>
      <c r="CC442">
        <v>420.0040000000001</v>
      </c>
      <c r="CD442">
        <v>21.54204</v>
      </c>
      <c r="CE442">
        <v>2.173386</v>
      </c>
      <c r="CF442">
        <v>2.176359</v>
      </c>
      <c r="CG442">
        <v>18.76747</v>
      </c>
      <c r="CH442">
        <v>18.78934</v>
      </c>
      <c r="CI442">
        <v>199.9965</v>
      </c>
      <c r="CJ442">
        <v>0</v>
      </c>
      <c r="CK442">
        <v>1</v>
      </c>
      <c r="CL442">
        <v>0</v>
      </c>
      <c r="CM442">
        <v>1.87514</v>
      </c>
      <c r="CN442">
        <v>0</v>
      </c>
      <c r="CO442">
        <v>12.05323</v>
      </c>
      <c r="CP442">
        <v>1023.115</v>
      </c>
      <c r="CQ442">
        <v>34.7562</v>
      </c>
      <c r="CR442">
        <v>38.3123</v>
      </c>
      <c r="CS442">
        <v>36.69349999999999</v>
      </c>
      <c r="CT442">
        <v>36.9997</v>
      </c>
      <c r="CU442">
        <v>35.5809</v>
      </c>
      <c r="CV442">
        <v>0</v>
      </c>
      <c r="CW442">
        <v>199.996</v>
      </c>
      <c r="CX442">
        <v>0</v>
      </c>
      <c r="CY442">
        <v>1774683486.8</v>
      </c>
      <c r="CZ442">
        <v>0</v>
      </c>
      <c r="DA442">
        <v>1774666326.5</v>
      </c>
      <c r="DB442" t="s">
        <v>359</v>
      </c>
      <c r="DC442">
        <v>1774666322</v>
      </c>
      <c r="DD442">
        <v>1774666326.5</v>
      </c>
      <c r="DE442">
        <v>2</v>
      </c>
      <c r="DF442">
        <v>0.343</v>
      </c>
      <c r="DG442">
        <v>-0.026</v>
      </c>
      <c r="DH442">
        <v>-0.36</v>
      </c>
      <c r="DI442">
        <v>0.298</v>
      </c>
      <c r="DJ442">
        <v>420</v>
      </c>
      <c r="DK442">
        <v>22</v>
      </c>
      <c r="DL442">
        <v>0.17</v>
      </c>
      <c r="DM442">
        <v>0.02</v>
      </c>
      <c r="DN442">
        <v>-0.3900258292682927</v>
      </c>
      <c r="DO442">
        <v>-0.1244981602787456</v>
      </c>
      <c r="DP442">
        <v>0.03281076823158002</v>
      </c>
      <c r="DQ442">
        <v>0</v>
      </c>
      <c r="DR442">
        <v>-0.0278474756097561</v>
      </c>
      <c r="DS442">
        <v>-0.005799838327526099</v>
      </c>
      <c r="DT442">
        <v>0.00135276416739055</v>
      </c>
      <c r="DU442">
        <v>1</v>
      </c>
      <c r="DV442">
        <v>1</v>
      </c>
      <c r="DW442">
        <v>2</v>
      </c>
      <c r="DX442" t="s">
        <v>367</v>
      </c>
      <c r="DY442">
        <v>3.13051</v>
      </c>
      <c r="DZ442">
        <v>2.80652</v>
      </c>
      <c r="EA442">
        <v>0.0997524</v>
      </c>
      <c r="EB442">
        <v>0.0994568</v>
      </c>
      <c r="EC442">
        <v>0.10589</v>
      </c>
      <c r="ED442">
        <v>0.105679</v>
      </c>
      <c r="EE442">
        <v>21146.7</v>
      </c>
      <c r="EF442">
        <v>27418.4</v>
      </c>
      <c r="EG442">
        <v>26444.5</v>
      </c>
      <c r="EH442">
        <v>32999.3</v>
      </c>
      <c r="EI442">
        <v>34924.4</v>
      </c>
      <c r="EJ442">
        <v>40305.8</v>
      </c>
      <c r="EK442">
        <v>41091.8</v>
      </c>
      <c r="EL442">
        <v>46059.3</v>
      </c>
      <c r="EM442">
        <v>2.03485</v>
      </c>
      <c r="EN442">
        <v>1.99982</v>
      </c>
      <c r="EO442">
        <v>0.071533</v>
      </c>
      <c r="EP442">
        <v>0</v>
      </c>
      <c r="EQ442">
        <v>24.7858</v>
      </c>
      <c r="ER442">
        <v>999.9</v>
      </c>
      <c r="ES442">
        <v>67.40000000000001</v>
      </c>
      <c r="ET442">
        <v>27.5</v>
      </c>
      <c r="EU442">
        <v>24.5876</v>
      </c>
      <c r="EV442">
        <v>60.9408</v>
      </c>
      <c r="EW442">
        <v>31.5304</v>
      </c>
      <c r="EX442">
        <v>1</v>
      </c>
      <c r="EY442">
        <v>0.292871</v>
      </c>
      <c r="EZ442">
        <v>0.203619</v>
      </c>
      <c r="FA442">
        <v>20.2908</v>
      </c>
      <c r="FB442">
        <v>5.18719</v>
      </c>
      <c r="FC442">
        <v>11.9441</v>
      </c>
      <c r="FD442">
        <v>4.9557</v>
      </c>
      <c r="FE442">
        <v>3.285</v>
      </c>
      <c r="FF442">
        <v>9999</v>
      </c>
      <c r="FG442">
        <v>9999</v>
      </c>
      <c r="FH442">
        <v>9999</v>
      </c>
      <c r="FI442">
        <v>999.9</v>
      </c>
      <c r="FJ442">
        <v>1.86127</v>
      </c>
      <c r="FK442">
        <v>1.86264</v>
      </c>
      <c r="FL442">
        <v>1.86005</v>
      </c>
      <c r="FM442">
        <v>1.85837</v>
      </c>
      <c r="FN442">
        <v>1.86215</v>
      </c>
      <c r="FO442">
        <v>1.85891</v>
      </c>
      <c r="FP442">
        <v>1.85791</v>
      </c>
      <c r="FQ442">
        <v>1.86081</v>
      </c>
      <c r="FR442">
        <v>0</v>
      </c>
      <c r="FS442">
        <v>0</v>
      </c>
      <c r="FT442">
        <v>0</v>
      </c>
      <c r="FU442">
        <v>4.5</v>
      </c>
      <c r="FV442" t="s">
        <v>361</v>
      </c>
      <c r="FW442" t="s">
        <v>362</v>
      </c>
      <c r="FX442" t="s">
        <v>363</v>
      </c>
      <c r="FY442" t="s">
        <v>364</v>
      </c>
      <c r="FZ442" t="s">
        <v>364</v>
      </c>
      <c r="GA442" t="s">
        <v>363</v>
      </c>
      <c r="GB442">
        <v>0</v>
      </c>
      <c r="GC442">
        <v>100</v>
      </c>
      <c r="GD442">
        <v>100</v>
      </c>
      <c r="GE442">
        <v>-0.361</v>
      </c>
      <c r="GF442">
        <v>0.2974</v>
      </c>
      <c r="GG442">
        <v>-1.589593225013521</v>
      </c>
      <c r="GH442">
        <v>0.00192992804097616</v>
      </c>
      <c r="GI442">
        <v>3.244687122451424E-06</v>
      </c>
      <c r="GJ442">
        <v>-2.087531120305573E-09</v>
      </c>
      <c r="GK442">
        <v>0.05776174702018427</v>
      </c>
      <c r="GL442">
        <v>0.005089068596103195</v>
      </c>
      <c r="GM442">
        <v>0.0003257216593697226</v>
      </c>
      <c r="GN442">
        <v>-1.562898368296355E-06</v>
      </c>
      <c r="GO442">
        <v>0</v>
      </c>
      <c r="GP442">
        <v>1257</v>
      </c>
      <c r="GQ442">
        <v>1</v>
      </c>
      <c r="GR442">
        <v>31</v>
      </c>
      <c r="GS442">
        <v>286.1</v>
      </c>
      <c r="GT442">
        <v>286</v>
      </c>
      <c r="GU442">
        <v>1.07788</v>
      </c>
      <c r="GV442">
        <v>2.40234</v>
      </c>
      <c r="GW442">
        <v>1.44775</v>
      </c>
      <c r="GX442">
        <v>2.20215</v>
      </c>
      <c r="GY442">
        <v>1.44653</v>
      </c>
      <c r="GZ442">
        <v>2.28882</v>
      </c>
      <c r="HA442">
        <v>33.1992</v>
      </c>
      <c r="HB442">
        <v>14.6049</v>
      </c>
      <c r="HC442">
        <v>18</v>
      </c>
      <c r="HD442">
        <v>532.08</v>
      </c>
      <c r="HE442">
        <v>522.9160000000001</v>
      </c>
      <c r="HF442">
        <v>24.9996</v>
      </c>
      <c r="HG442">
        <v>30.7412</v>
      </c>
      <c r="HH442">
        <v>30</v>
      </c>
      <c r="HI442">
        <v>31.1187</v>
      </c>
      <c r="HJ442">
        <v>31.1305</v>
      </c>
      <c r="HK442">
        <v>21.5532</v>
      </c>
      <c r="HL442">
        <v>20.3331</v>
      </c>
      <c r="HM442">
        <v>100</v>
      </c>
      <c r="HN442">
        <v>25</v>
      </c>
      <c r="HO442">
        <v>420</v>
      </c>
      <c r="HP442">
        <v>21.5</v>
      </c>
      <c r="HQ442">
        <v>103.133</v>
      </c>
      <c r="HR442">
        <v>102.019</v>
      </c>
    </row>
    <row r="443" spans="1:226">
      <c r="A443">
        <v>425</v>
      </c>
      <c r="B443">
        <v>1774683492.6</v>
      </c>
      <c r="C443">
        <v>1746.599999904633</v>
      </c>
      <c r="D443" t="s">
        <v>1212</v>
      </c>
      <c r="E443" t="s">
        <v>1213</v>
      </c>
      <c r="F443">
        <v>5</v>
      </c>
      <c r="I443">
        <v>1774683489.7</v>
      </c>
      <c r="J443">
        <f>(K443)/1000</f>
        <v>0</v>
      </c>
      <c r="K443">
        <f>IF(BF443, AN443, AH443)</f>
        <v>0</v>
      </c>
      <c r="L443">
        <f>IF(BF443, AI443, AG443)</f>
        <v>0</v>
      </c>
      <c r="M443">
        <f>BH443 - IF(AU443&gt;1, L443*BB443*100.0/(AW443), 0)</f>
        <v>0</v>
      </c>
      <c r="N443">
        <f>((T443-J443/2)*M443-L443)/(T443+J443/2)</f>
        <v>0</v>
      </c>
      <c r="O443">
        <f>N443*(BO443+BP443)/1000.0</f>
        <v>0</v>
      </c>
      <c r="P443">
        <f>(BH443 - IF(AU443&gt;1, L443*BB443*100.0/(AW443), 0))*(BO443+BP443)/1000.0</f>
        <v>0</v>
      </c>
      <c r="Q443">
        <f>2.0/((1/S443-1/R443)+SIGN(S443)*SQRT((1/S443-1/R443)*(1/S443-1/R443) + 4*BC443/((BC443+1)*(BC443+1))*(2*1/S443*1/R443-1/R443*1/R443)))</f>
        <v>0</v>
      </c>
      <c r="R443">
        <f>IF(LEFT(BD443,1)&lt;&gt;"0",IF(LEFT(BD443,1)="1",3.0,BE443),$D$5+$E$5*(BV443*BO443/($K$5*1000))+$F$5*(BV443*BO443/($K$5*1000))*MAX(MIN(BB443,$J$5),$I$5)*MAX(MIN(BB443,$J$5),$I$5)+$G$5*MAX(MIN(BB443,$J$5),$I$5)*(BV443*BO443/($K$5*1000))+$H$5*(BV443*BO443/($K$5*1000))*(BV443*BO443/($K$5*1000)))</f>
        <v>0</v>
      </c>
      <c r="S443">
        <f>J443*(1000-(1000*0.61365*exp(17.502*W443/(240.97+W443))/(BO443+BP443)+BJ443)/2)/(1000*0.61365*exp(17.502*W443/(240.97+W443))/(BO443+BP443)-BJ443)</f>
        <v>0</v>
      </c>
      <c r="T443">
        <f>1/((BC443+1)/(Q443/1.6)+1/(R443/1.37)) + BC443/((BC443+1)/(Q443/1.6) + BC443/(R443/1.37))</f>
        <v>0</v>
      </c>
      <c r="U443">
        <f>(AX443*BA443)</f>
        <v>0</v>
      </c>
      <c r="V443">
        <f>(BQ443+(U443+2*0.95*5.67E-8*(((BQ443+$B$9)+273)^4-(BQ443+273)^4)-44100*J443)/(1.84*29.3*R443+8*0.95*5.67E-8*(BQ443+273)^3))</f>
        <v>0</v>
      </c>
      <c r="W443">
        <f>($C$9*BR443+$D$9*BS443+$E$9*V443)</f>
        <v>0</v>
      </c>
      <c r="X443">
        <f>0.61365*exp(17.502*W443/(240.97+W443))</f>
        <v>0</v>
      </c>
      <c r="Y443">
        <f>(Z443/AA443*100)</f>
        <v>0</v>
      </c>
      <c r="Z443">
        <f>BJ443*(BO443+BP443)/1000</f>
        <v>0</v>
      </c>
      <c r="AA443">
        <f>0.61365*exp(17.502*BQ443/(240.97+BQ443))</f>
        <v>0</v>
      </c>
      <c r="AB443">
        <f>(X443-BJ443*(BO443+BP443)/1000)</f>
        <v>0</v>
      </c>
      <c r="AC443">
        <f>(-J443*44100)</f>
        <v>0</v>
      </c>
      <c r="AD443">
        <f>2*29.3*R443*0.92*(BQ443-W443)</f>
        <v>0</v>
      </c>
      <c r="AE443">
        <f>2*0.95*5.67E-8*(((BQ443+$B$9)+273)^4-(W443+273)^4)</f>
        <v>0</v>
      </c>
      <c r="AF443">
        <f>U443+AE443+AC443+AD443</f>
        <v>0</v>
      </c>
      <c r="AG443">
        <f>BN443*AU443*(BI443-BH443*(1000-AU443*BK443)/(1000-AU443*BJ443))/(100*BB443)</f>
        <v>0</v>
      </c>
      <c r="AH443">
        <f>1000*BN443*AU443*(BJ443-BK443)/(100*BB443*(1000-AU443*BJ443))</f>
        <v>0</v>
      </c>
      <c r="AI443">
        <f>(AJ443 - AK443 - BO443*1E3/(8.314*(BQ443+273.15)) * AM443/BN443 * AL443) * BN443/(100*BB443) * (1000 - BK443)/1000</f>
        <v>0</v>
      </c>
      <c r="AJ443">
        <v>429.247063323795</v>
      </c>
      <c r="AK443">
        <v>428.839418181818</v>
      </c>
      <c r="AL443">
        <v>-1.988695340446757E-06</v>
      </c>
      <c r="AM443">
        <v>61.35787655002243</v>
      </c>
      <c r="AN443">
        <f>(AP443 - AO443 + BO443*1E3/(8.314*(BQ443+273.15)) * AR443/BN443 * AQ443) * BN443/(100*BB443) * 1000/(1000 - AP443)</f>
        <v>0</v>
      </c>
      <c r="AO443">
        <v>21.54314536809454</v>
      </c>
      <c r="AP443">
        <v>21.51566783216784</v>
      </c>
      <c r="AQ443">
        <v>5.174552118707903E-07</v>
      </c>
      <c r="AR443">
        <v>91.88205700752289</v>
      </c>
      <c r="AS443">
        <v>0</v>
      </c>
      <c r="AT443">
        <v>0</v>
      </c>
      <c r="AU443">
        <f>IF(AS443*$H$15&gt;=AW443,1.0,(AW443/(AW443-AS443*$H$15)))</f>
        <v>0</v>
      </c>
      <c r="AV443">
        <f>(AU443-1)*100</f>
        <v>0</v>
      </c>
      <c r="AW443">
        <f>MAX(0,($B$15+$C$15*BV443)/(1+$D$15*BV443)*BO443/(BQ443+273)*$E$15)</f>
        <v>0</v>
      </c>
      <c r="AX443">
        <f>$B$13*BW443+$C$13*BX443+$F$13*CI443*(1-CL443)</f>
        <v>0</v>
      </c>
      <c r="AY443">
        <f>AX443*AZ443</f>
        <v>0</v>
      </c>
      <c r="AZ443">
        <f>($B$13*$D$11+$C$13*$D$11+$F$13*((CV443+CN443)/MAX(CV443+CN443+CW443, 0.1)*$I$11+CW443/MAX(CV443+CN443+CW443, 0.1)*$J$11))/($B$13+$C$13+$F$13)</f>
        <v>0</v>
      </c>
      <c r="BA443">
        <f>($B$13*$K$11+$C$13*$K$11+$F$13*((CV443+CN443)/MAX(CV443+CN443+CW443, 0.1)*$P$11+CW443/MAX(CV443+CN443+CW443, 0.1)*$Q$11))/($B$13+$C$13+$F$13)</f>
        <v>0</v>
      </c>
      <c r="BB443">
        <v>6</v>
      </c>
      <c r="BC443">
        <v>0.5</v>
      </c>
      <c r="BD443" t="s">
        <v>358</v>
      </c>
      <c r="BE443">
        <v>2</v>
      </c>
      <c r="BF443" t="b">
        <v>1</v>
      </c>
      <c r="BG443">
        <v>1774683489.7</v>
      </c>
      <c r="BH443">
        <v>419.6189000000001</v>
      </c>
      <c r="BI443">
        <v>419.9934</v>
      </c>
      <c r="BJ443">
        <v>21.5146</v>
      </c>
      <c r="BK443">
        <v>21.54335</v>
      </c>
      <c r="BL443">
        <v>419.9804</v>
      </c>
      <c r="BM443">
        <v>21.21717</v>
      </c>
      <c r="BN443">
        <v>500.0326</v>
      </c>
      <c r="BO443">
        <v>101.0279</v>
      </c>
      <c r="BP443">
        <v>0.1000154</v>
      </c>
      <c r="BQ443">
        <v>25.85677</v>
      </c>
      <c r="BR443">
        <v>25.9636</v>
      </c>
      <c r="BS443">
        <v>999.9</v>
      </c>
      <c r="BT443">
        <v>0</v>
      </c>
      <c r="BU443">
        <v>0</v>
      </c>
      <c r="BV443">
        <v>10010.823</v>
      </c>
      <c r="BW443">
        <v>0</v>
      </c>
      <c r="BX443">
        <v>0.3743553000000001</v>
      </c>
      <c r="BY443">
        <v>-0.3745088</v>
      </c>
      <c r="BZ443">
        <v>428.8453</v>
      </c>
      <c r="CA443">
        <v>429.2405000000001</v>
      </c>
      <c r="CB443">
        <v>-0.02876245</v>
      </c>
      <c r="CC443">
        <v>419.9934</v>
      </c>
      <c r="CD443">
        <v>21.54335</v>
      </c>
      <c r="CE443">
        <v>2.173575</v>
      </c>
      <c r="CF443">
        <v>2.176481</v>
      </c>
      <c r="CG443">
        <v>18.76886</v>
      </c>
      <c r="CH443">
        <v>18.79024</v>
      </c>
      <c r="CI443">
        <v>200.0008</v>
      </c>
      <c r="CJ443">
        <v>0</v>
      </c>
      <c r="CK443">
        <v>1</v>
      </c>
      <c r="CL443">
        <v>0</v>
      </c>
      <c r="CM443">
        <v>1.98217</v>
      </c>
      <c r="CN443">
        <v>0</v>
      </c>
      <c r="CO443">
        <v>11.92829</v>
      </c>
      <c r="CP443">
        <v>1023.136</v>
      </c>
      <c r="CQ443">
        <v>34.7996</v>
      </c>
      <c r="CR443">
        <v>38.4373</v>
      </c>
      <c r="CS443">
        <v>36.781</v>
      </c>
      <c r="CT443">
        <v>37.1123</v>
      </c>
      <c r="CU443">
        <v>35.625</v>
      </c>
      <c r="CV443">
        <v>0</v>
      </c>
      <c r="CW443">
        <v>200.001</v>
      </c>
      <c r="CX443">
        <v>0</v>
      </c>
      <c r="CY443">
        <v>1774683491</v>
      </c>
      <c r="CZ443">
        <v>0</v>
      </c>
      <c r="DA443">
        <v>1774666326.5</v>
      </c>
      <c r="DB443" t="s">
        <v>359</v>
      </c>
      <c r="DC443">
        <v>1774666322</v>
      </c>
      <c r="DD443">
        <v>1774666326.5</v>
      </c>
      <c r="DE443">
        <v>2</v>
      </c>
      <c r="DF443">
        <v>0.343</v>
      </c>
      <c r="DG443">
        <v>-0.026</v>
      </c>
      <c r="DH443">
        <v>-0.36</v>
      </c>
      <c r="DI443">
        <v>0.298</v>
      </c>
      <c r="DJ443">
        <v>420</v>
      </c>
      <c r="DK443">
        <v>22</v>
      </c>
      <c r="DL443">
        <v>0.17</v>
      </c>
      <c r="DM443">
        <v>0.02</v>
      </c>
      <c r="DN443">
        <v>-0.3870641707317073</v>
      </c>
      <c r="DO443">
        <v>-0.09180942857142893</v>
      </c>
      <c r="DP443">
        <v>0.03297765494029396</v>
      </c>
      <c r="DQ443">
        <v>1</v>
      </c>
      <c r="DR443">
        <v>-0.02817372926829268</v>
      </c>
      <c r="DS443">
        <v>-0.006367965156794475</v>
      </c>
      <c r="DT443">
        <v>0.001296543693401601</v>
      </c>
      <c r="DU443">
        <v>1</v>
      </c>
      <c r="DV443">
        <v>2</v>
      </c>
      <c r="DW443">
        <v>2</v>
      </c>
      <c r="DX443" t="s">
        <v>360</v>
      </c>
      <c r="DY443">
        <v>3.13051</v>
      </c>
      <c r="DZ443">
        <v>2.80646</v>
      </c>
      <c r="EA443">
        <v>0.099755</v>
      </c>
      <c r="EB443">
        <v>0.0994628</v>
      </c>
      <c r="EC443">
        <v>0.1059</v>
      </c>
      <c r="ED443">
        <v>0.105681</v>
      </c>
      <c r="EE443">
        <v>21146.6</v>
      </c>
      <c r="EF443">
        <v>27418.1</v>
      </c>
      <c r="EG443">
        <v>26444.5</v>
      </c>
      <c r="EH443">
        <v>32999.2</v>
      </c>
      <c r="EI443">
        <v>34924.3</v>
      </c>
      <c r="EJ443">
        <v>40305.3</v>
      </c>
      <c r="EK443">
        <v>41092</v>
      </c>
      <c r="EL443">
        <v>46058.9</v>
      </c>
      <c r="EM443">
        <v>2.03488</v>
      </c>
      <c r="EN443">
        <v>1.99993</v>
      </c>
      <c r="EO443">
        <v>0.0721589</v>
      </c>
      <c r="EP443">
        <v>0</v>
      </c>
      <c r="EQ443">
        <v>24.7832</v>
      </c>
      <c r="ER443">
        <v>999.9</v>
      </c>
      <c r="ES443">
        <v>67.40000000000001</v>
      </c>
      <c r="ET443">
        <v>27.5</v>
      </c>
      <c r="EU443">
        <v>24.5903</v>
      </c>
      <c r="EV443">
        <v>61.2308</v>
      </c>
      <c r="EW443">
        <v>31.6106</v>
      </c>
      <c r="EX443">
        <v>1</v>
      </c>
      <c r="EY443">
        <v>0.29314</v>
      </c>
      <c r="EZ443">
        <v>0.202448</v>
      </c>
      <c r="FA443">
        <v>20.2909</v>
      </c>
      <c r="FB443">
        <v>5.18764</v>
      </c>
      <c r="FC443">
        <v>11.9441</v>
      </c>
      <c r="FD443">
        <v>4.9558</v>
      </c>
      <c r="FE443">
        <v>3.285</v>
      </c>
      <c r="FF443">
        <v>9999</v>
      </c>
      <c r="FG443">
        <v>9999</v>
      </c>
      <c r="FH443">
        <v>9999</v>
      </c>
      <c r="FI443">
        <v>999.9</v>
      </c>
      <c r="FJ443">
        <v>1.86127</v>
      </c>
      <c r="FK443">
        <v>1.86264</v>
      </c>
      <c r="FL443">
        <v>1.86005</v>
      </c>
      <c r="FM443">
        <v>1.85837</v>
      </c>
      <c r="FN443">
        <v>1.86213</v>
      </c>
      <c r="FO443">
        <v>1.85887</v>
      </c>
      <c r="FP443">
        <v>1.85791</v>
      </c>
      <c r="FQ443">
        <v>1.86081</v>
      </c>
      <c r="FR443">
        <v>0</v>
      </c>
      <c r="FS443">
        <v>0</v>
      </c>
      <c r="FT443">
        <v>0</v>
      </c>
      <c r="FU443">
        <v>4.5</v>
      </c>
      <c r="FV443" t="s">
        <v>361</v>
      </c>
      <c r="FW443" t="s">
        <v>362</v>
      </c>
      <c r="FX443" t="s">
        <v>363</v>
      </c>
      <c r="FY443" t="s">
        <v>364</v>
      </c>
      <c r="FZ443" t="s">
        <v>364</v>
      </c>
      <c r="GA443" t="s">
        <v>363</v>
      </c>
      <c r="GB443">
        <v>0</v>
      </c>
      <c r="GC443">
        <v>100</v>
      </c>
      <c r="GD443">
        <v>100</v>
      </c>
      <c r="GE443">
        <v>-0.361</v>
      </c>
      <c r="GF443">
        <v>0.2975</v>
      </c>
      <c r="GG443">
        <v>-1.589593225013521</v>
      </c>
      <c r="GH443">
        <v>0.00192992804097616</v>
      </c>
      <c r="GI443">
        <v>3.244687122451424E-06</v>
      </c>
      <c r="GJ443">
        <v>-2.087531120305573E-09</v>
      </c>
      <c r="GK443">
        <v>0.05776174702018427</v>
      </c>
      <c r="GL443">
        <v>0.005089068596103195</v>
      </c>
      <c r="GM443">
        <v>0.0003257216593697226</v>
      </c>
      <c r="GN443">
        <v>-1.562898368296355E-06</v>
      </c>
      <c r="GO443">
        <v>0</v>
      </c>
      <c r="GP443">
        <v>1257</v>
      </c>
      <c r="GQ443">
        <v>1</v>
      </c>
      <c r="GR443">
        <v>31</v>
      </c>
      <c r="GS443">
        <v>286.2</v>
      </c>
      <c r="GT443">
        <v>286.1</v>
      </c>
      <c r="GU443">
        <v>1.07788</v>
      </c>
      <c r="GV443">
        <v>2.39502</v>
      </c>
      <c r="GW443">
        <v>1.44775</v>
      </c>
      <c r="GX443">
        <v>2.20215</v>
      </c>
      <c r="GY443">
        <v>1.44653</v>
      </c>
      <c r="GZ443">
        <v>2.34497</v>
      </c>
      <c r="HA443">
        <v>33.1992</v>
      </c>
      <c r="HB443">
        <v>14.6136</v>
      </c>
      <c r="HC443">
        <v>18</v>
      </c>
      <c r="HD443">
        <v>532.096</v>
      </c>
      <c r="HE443">
        <v>522.984</v>
      </c>
      <c r="HF443">
        <v>24.9996</v>
      </c>
      <c r="HG443">
        <v>30.7412</v>
      </c>
      <c r="HH443">
        <v>30.0002</v>
      </c>
      <c r="HI443">
        <v>31.1187</v>
      </c>
      <c r="HJ443">
        <v>31.1305</v>
      </c>
      <c r="HK443">
        <v>21.5557</v>
      </c>
      <c r="HL443">
        <v>20.3331</v>
      </c>
      <c r="HM443">
        <v>100</v>
      </c>
      <c r="HN443">
        <v>25</v>
      </c>
      <c r="HO443">
        <v>420</v>
      </c>
      <c r="HP443">
        <v>21.5</v>
      </c>
      <c r="HQ443">
        <v>103.133</v>
      </c>
      <c r="HR443">
        <v>102.018</v>
      </c>
    </row>
    <row r="444" spans="1:226">
      <c r="A444">
        <v>426</v>
      </c>
      <c r="B444">
        <v>1774683496.6</v>
      </c>
      <c r="C444">
        <v>1750.599999904633</v>
      </c>
      <c r="D444" t="s">
        <v>1214</v>
      </c>
      <c r="E444" t="s">
        <v>1215</v>
      </c>
      <c r="F444">
        <v>5</v>
      </c>
      <c r="I444">
        <v>1774683493.7</v>
      </c>
      <c r="J444">
        <f>(K444)/1000</f>
        <v>0</v>
      </c>
      <c r="K444">
        <f>IF(BF444, AN444, AH444)</f>
        <v>0</v>
      </c>
      <c r="L444">
        <f>IF(BF444, AI444, AG444)</f>
        <v>0</v>
      </c>
      <c r="M444">
        <f>BH444 - IF(AU444&gt;1, L444*BB444*100.0/(AW444), 0)</f>
        <v>0</v>
      </c>
      <c r="N444">
        <f>((T444-J444/2)*M444-L444)/(T444+J444/2)</f>
        <v>0</v>
      </c>
      <c r="O444">
        <f>N444*(BO444+BP444)/1000.0</f>
        <v>0</v>
      </c>
      <c r="P444">
        <f>(BH444 - IF(AU444&gt;1, L444*BB444*100.0/(AW444), 0))*(BO444+BP444)/1000.0</f>
        <v>0</v>
      </c>
      <c r="Q444">
        <f>2.0/((1/S444-1/R444)+SIGN(S444)*SQRT((1/S444-1/R444)*(1/S444-1/R444) + 4*BC444/((BC444+1)*(BC444+1))*(2*1/S444*1/R444-1/R444*1/R444)))</f>
        <v>0</v>
      </c>
      <c r="R444">
        <f>IF(LEFT(BD444,1)&lt;&gt;"0",IF(LEFT(BD444,1)="1",3.0,BE444),$D$5+$E$5*(BV444*BO444/($K$5*1000))+$F$5*(BV444*BO444/($K$5*1000))*MAX(MIN(BB444,$J$5),$I$5)*MAX(MIN(BB444,$J$5),$I$5)+$G$5*MAX(MIN(BB444,$J$5),$I$5)*(BV444*BO444/($K$5*1000))+$H$5*(BV444*BO444/($K$5*1000))*(BV444*BO444/($K$5*1000)))</f>
        <v>0</v>
      </c>
      <c r="S444">
        <f>J444*(1000-(1000*0.61365*exp(17.502*W444/(240.97+W444))/(BO444+BP444)+BJ444)/2)/(1000*0.61365*exp(17.502*W444/(240.97+W444))/(BO444+BP444)-BJ444)</f>
        <v>0</v>
      </c>
      <c r="T444">
        <f>1/((BC444+1)/(Q444/1.6)+1/(R444/1.37)) + BC444/((BC444+1)/(Q444/1.6) + BC444/(R444/1.37))</f>
        <v>0</v>
      </c>
      <c r="U444">
        <f>(AX444*BA444)</f>
        <v>0</v>
      </c>
      <c r="V444">
        <f>(BQ444+(U444+2*0.95*5.67E-8*(((BQ444+$B$9)+273)^4-(BQ444+273)^4)-44100*J444)/(1.84*29.3*R444+8*0.95*5.67E-8*(BQ444+273)^3))</f>
        <v>0</v>
      </c>
      <c r="W444">
        <f>($C$9*BR444+$D$9*BS444+$E$9*V444)</f>
        <v>0</v>
      </c>
      <c r="X444">
        <f>0.61365*exp(17.502*W444/(240.97+W444))</f>
        <v>0</v>
      </c>
      <c r="Y444">
        <f>(Z444/AA444*100)</f>
        <v>0</v>
      </c>
      <c r="Z444">
        <f>BJ444*(BO444+BP444)/1000</f>
        <v>0</v>
      </c>
      <c r="AA444">
        <f>0.61365*exp(17.502*BQ444/(240.97+BQ444))</f>
        <v>0</v>
      </c>
      <c r="AB444">
        <f>(X444-BJ444*(BO444+BP444)/1000)</f>
        <v>0</v>
      </c>
      <c r="AC444">
        <f>(-J444*44100)</f>
        <v>0</v>
      </c>
      <c r="AD444">
        <f>2*29.3*R444*0.92*(BQ444-W444)</f>
        <v>0</v>
      </c>
      <c r="AE444">
        <f>2*0.95*5.67E-8*(((BQ444+$B$9)+273)^4-(W444+273)^4)</f>
        <v>0</v>
      </c>
      <c r="AF444">
        <f>U444+AE444+AC444+AD444</f>
        <v>0</v>
      </c>
      <c r="AG444">
        <f>BN444*AU444*(BI444-BH444*(1000-AU444*BK444)/(1000-AU444*BJ444))/(100*BB444)</f>
        <v>0</v>
      </c>
      <c r="AH444">
        <f>1000*BN444*AU444*(BJ444-BK444)/(100*BB444*(1000-AU444*BJ444))</f>
        <v>0</v>
      </c>
      <c r="AI444">
        <f>(AJ444 - AK444 - BO444*1E3/(8.314*(BQ444+273.15)) * AM444/BN444 * AL444) * BN444/(100*BB444) * (1000 - BK444)/1000</f>
        <v>0</v>
      </c>
      <c r="AJ444">
        <v>429.2013297946028</v>
      </c>
      <c r="AK444">
        <v>428.8494909090909</v>
      </c>
      <c r="AL444">
        <v>1.20051036073885E-06</v>
      </c>
      <c r="AM444">
        <v>61.35787655002243</v>
      </c>
      <c r="AN444">
        <f>(AP444 - AO444 + BO444*1E3/(8.314*(BQ444+273.15)) * AR444/BN444 * AQ444) * BN444/(100*BB444) * 1000/(1000 - AP444)</f>
        <v>0</v>
      </c>
      <c r="AO444">
        <v>21.5429932957182</v>
      </c>
      <c r="AP444">
        <v>21.51536433566435</v>
      </c>
      <c r="AQ444">
        <v>7.884526387229671E-07</v>
      </c>
      <c r="AR444">
        <v>91.88205700752289</v>
      </c>
      <c r="AS444">
        <v>0</v>
      </c>
      <c r="AT444">
        <v>0</v>
      </c>
      <c r="AU444">
        <f>IF(AS444*$H$15&gt;=AW444,1.0,(AW444/(AW444-AS444*$H$15)))</f>
        <v>0</v>
      </c>
      <c r="AV444">
        <f>(AU444-1)*100</f>
        <v>0</v>
      </c>
      <c r="AW444">
        <f>MAX(0,($B$15+$C$15*BV444)/(1+$D$15*BV444)*BO444/(BQ444+273)*$E$15)</f>
        <v>0</v>
      </c>
      <c r="AX444">
        <f>$B$13*BW444+$C$13*BX444+$F$13*CI444*(1-CL444)</f>
        <v>0</v>
      </c>
      <c r="AY444">
        <f>AX444*AZ444</f>
        <v>0</v>
      </c>
      <c r="AZ444">
        <f>($B$13*$D$11+$C$13*$D$11+$F$13*((CV444+CN444)/MAX(CV444+CN444+CW444, 0.1)*$I$11+CW444/MAX(CV444+CN444+CW444, 0.1)*$J$11))/($B$13+$C$13+$F$13)</f>
        <v>0</v>
      </c>
      <c r="BA444">
        <f>($B$13*$K$11+$C$13*$K$11+$F$13*((CV444+CN444)/MAX(CV444+CN444+CW444, 0.1)*$P$11+CW444/MAX(CV444+CN444+CW444, 0.1)*$Q$11))/($B$13+$C$13+$F$13)</f>
        <v>0</v>
      </c>
      <c r="BB444">
        <v>6</v>
      </c>
      <c r="BC444">
        <v>0.5</v>
      </c>
      <c r="BD444" t="s">
        <v>358</v>
      </c>
      <c r="BE444">
        <v>2</v>
      </c>
      <c r="BF444" t="b">
        <v>1</v>
      </c>
      <c r="BG444">
        <v>1774683493.7</v>
      </c>
      <c r="BH444">
        <v>419.6175</v>
      </c>
      <c r="BI444">
        <v>419.9838000000001</v>
      </c>
      <c r="BJ444">
        <v>21.51563</v>
      </c>
      <c r="BK444">
        <v>21.54317</v>
      </c>
      <c r="BL444">
        <v>419.9788</v>
      </c>
      <c r="BM444">
        <v>21.21816</v>
      </c>
      <c r="BN444">
        <v>499.9926</v>
      </c>
      <c r="BO444">
        <v>101.0283</v>
      </c>
      <c r="BP444">
        <v>0.10005681</v>
      </c>
      <c r="BQ444">
        <v>25.85653</v>
      </c>
      <c r="BR444">
        <v>25.95927</v>
      </c>
      <c r="BS444">
        <v>999.9</v>
      </c>
      <c r="BT444">
        <v>0</v>
      </c>
      <c r="BU444">
        <v>0</v>
      </c>
      <c r="BV444">
        <v>9988.879999999999</v>
      </c>
      <c r="BW444">
        <v>0</v>
      </c>
      <c r="BX444">
        <v>0.3832551000000001</v>
      </c>
      <c r="BY444">
        <v>-0.366266</v>
      </c>
      <c r="BZ444">
        <v>428.8442</v>
      </c>
      <c r="CA444">
        <v>429.2306</v>
      </c>
      <c r="CB444">
        <v>-0.02755661</v>
      </c>
      <c r="CC444">
        <v>419.9838000000001</v>
      </c>
      <c r="CD444">
        <v>21.54317</v>
      </c>
      <c r="CE444">
        <v>2.173688</v>
      </c>
      <c r="CF444">
        <v>2.176471</v>
      </c>
      <c r="CG444">
        <v>18.7697</v>
      </c>
      <c r="CH444">
        <v>18.79017</v>
      </c>
      <c r="CI444">
        <v>199.9986</v>
      </c>
      <c r="CJ444">
        <v>0</v>
      </c>
      <c r="CK444">
        <v>1</v>
      </c>
      <c r="CL444">
        <v>0</v>
      </c>
      <c r="CM444">
        <v>1.94481</v>
      </c>
      <c r="CN444">
        <v>0</v>
      </c>
      <c r="CO444">
        <v>11.87186</v>
      </c>
      <c r="CP444">
        <v>1023.125</v>
      </c>
      <c r="CQ444">
        <v>34.812</v>
      </c>
      <c r="CR444">
        <v>38.5623</v>
      </c>
      <c r="CS444">
        <v>36.8561</v>
      </c>
      <c r="CT444">
        <v>37.22490000000001</v>
      </c>
      <c r="CU444">
        <v>35.656</v>
      </c>
      <c r="CV444">
        <v>0</v>
      </c>
      <c r="CW444">
        <v>200.001</v>
      </c>
      <c r="CX444">
        <v>0</v>
      </c>
      <c r="CY444">
        <v>1774683495.2</v>
      </c>
      <c r="CZ444">
        <v>0</v>
      </c>
      <c r="DA444">
        <v>1774666326.5</v>
      </c>
      <c r="DB444" t="s">
        <v>359</v>
      </c>
      <c r="DC444">
        <v>1774666322</v>
      </c>
      <c r="DD444">
        <v>1774666326.5</v>
      </c>
      <c r="DE444">
        <v>2</v>
      </c>
      <c r="DF444">
        <v>0.343</v>
      </c>
      <c r="DG444">
        <v>-0.026</v>
      </c>
      <c r="DH444">
        <v>-0.36</v>
      </c>
      <c r="DI444">
        <v>0.298</v>
      </c>
      <c r="DJ444">
        <v>420</v>
      </c>
      <c r="DK444">
        <v>22</v>
      </c>
      <c r="DL444">
        <v>0.17</v>
      </c>
      <c r="DM444">
        <v>0.02</v>
      </c>
      <c r="DN444">
        <v>-0.3869674390243903</v>
      </c>
      <c r="DO444">
        <v>0.166422710801393</v>
      </c>
      <c r="DP444">
        <v>0.03219865637179168</v>
      </c>
      <c r="DQ444">
        <v>0</v>
      </c>
      <c r="DR444">
        <v>-0.02795131219512196</v>
      </c>
      <c r="DS444">
        <v>-0.00428523972125443</v>
      </c>
      <c r="DT444">
        <v>0.00131211381388315</v>
      </c>
      <c r="DU444">
        <v>1</v>
      </c>
      <c r="DV444">
        <v>1</v>
      </c>
      <c r="DW444">
        <v>2</v>
      </c>
      <c r="DX444" t="s">
        <v>367</v>
      </c>
      <c r="DY444">
        <v>3.13037</v>
      </c>
      <c r="DZ444">
        <v>2.80646</v>
      </c>
      <c r="EA444">
        <v>0.0997511</v>
      </c>
      <c r="EB444">
        <v>0.0994712</v>
      </c>
      <c r="EC444">
        <v>0.105898</v>
      </c>
      <c r="ED444">
        <v>0.105681</v>
      </c>
      <c r="EE444">
        <v>21146.6</v>
      </c>
      <c r="EF444">
        <v>27418</v>
      </c>
      <c r="EG444">
        <v>26444.4</v>
      </c>
      <c r="EH444">
        <v>32999.4</v>
      </c>
      <c r="EI444">
        <v>34924</v>
      </c>
      <c r="EJ444">
        <v>40305.4</v>
      </c>
      <c r="EK444">
        <v>41091.6</v>
      </c>
      <c r="EL444">
        <v>46059</v>
      </c>
      <c r="EM444">
        <v>2.03495</v>
      </c>
      <c r="EN444">
        <v>2</v>
      </c>
      <c r="EO444">
        <v>0.0713766</v>
      </c>
      <c r="EP444">
        <v>0</v>
      </c>
      <c r="EQ444">
        <v>24.7811</v>
      </c>
      <c r="ER444">
        <v>999.9</v>
      </c>
      <c r="ES444">
        <v>67.40000000000001</v>
      </c>
      <c r="ET444">
        <v>27.5</v>
      </c>
      <c r="EU444">
        <v>24.5859</v>
      </c>
      <c r="EV444">
        <v>61.3408</v>
      </c>
      <c r="EW444">
        <v>31.7468</v>
      </c>
      <c r="EX444">
        <v>1</v>
      </c>
      <c r="EY444">
        <v>0.292957</v>
      </c>
      <c r="EZ444">
        <v>0.201863</v>
      </c>
      <c r="FA444">
        <v>20.2908</v>
      </c>
      <c r="FB444">
        <v>5.18749</v>
      </c>
      <c r="FC444">
        <v>11.9441</v>
      </c>
      <c r="FD444">
        <v>4.95565</v>
      </c>
      <c r="FE444">
        <v>3.285</v>
      </c>
      <c r="FF444">
        <v>9999</v>
      </c>
      <c r="FG444">
        <v>9999</v>
      </c>
      <c r="FH444">
        <v>9999</v>
      </c>
      <c r="FI444">
        <v>999.9</v>
      </c>
      <c r="FJ444">
        <v>1.86127</v>
      </c>
      <c r="FK444">
        <v>1.86264</v>
      </c>
      <c r="FL444">
        <v>1.86005</v>
      </c>
      <c r="FM444">
        <v>1.85837</v>
      </c>
      <c r="FN444">
        <v>1.86215</v>
      </c>
      <c r="FO444">
        <v>1.85888</v>
      </c>
      <c r="FP444">
        <v>1.85791</v>
      </c>
      <c r="FQ444">
        <v>1.86081</v>
      </c>
      <c r="FR444">
        <v>0</v>
      </c>
      <c r="FS444">
        <v>0</v>
      </c>
      <c r="FT444">
        <v>0</v>
      </c>
      <c r="FU444">
        <v>4.5</v>
      </c>
      <c r="FV444" t="s">
        <v>361</v>
      </c>
      <c r="FW444" t="s">
        <v>362</v>
      </c>
      <c r="FX444" t="s">
        <v>363</v>
      </c>
      <c r="FY444" t="s">
        <v>364</v>
      </c>
      <c r="FZ444" t="s">
        <v>364</v>
      </c>
      <c r="GA444" t="s">
        <v>363</v>
      </c>
      <c r="GB444">
        <v>0</v>
      </c>
      <c r="GC444">
        <v>100</v>
      </c>
      <c r="GD444">
        <v>100</v>
      </c>
      <c r="GE444">
        <v>-0.362</v>
      </c>
      <c r="GF444">
        <v>0.2975</v>
      </c>
      <c r="GG444">
        <v>-1.589593225013521</v>
      </c>
      <c r="GH444">
        <v>0.00192992804097616</v>
      </c>
      <c r="GI444">
        <v>3.244687122451424E-06</v>
      </c>
      <c r="GJ444">
        <v>-2.087531120305573E-09</v>
      </c>
      <c r="GK444">
        <v>0.05776174702018427</v>
      </c>
      <c r="GL444">
        <v>0.005089068596103195</v>
      </c>
      <c r="GM444">
        <v>0.0003257216593697226</v>
      </c>
      <c r="GN444">
        <v>-1.562898368296355E-06</v>
      </c>
      <c r="GO444">
        <v>0</v>
      </c>
      <c r="GP444">
        <v>1257</v>
      </c>
      <c r="GQ444">
        <v>1</v>
      </c>
      <c r="GR444">
        <v>31</v>
      </c>
      <c r="GS444">
        <v>286.2</v>
      </c>
      <c r="GT444">
        <v>286.2</v>
      </c>
      <c r="GU444">
        <v>1.07788</v>
      </c>
      <c r="GV444">
        <v>2.38525</v>
      </c>
      <c r="GW444">
        <v>1.44775</v>
      </c>
      <c r="GX444">
        <v>2.20215</v>
      </c>
      <c r="GY444">
        <v>1.44653</v>
      </c>
      <c r="GZ444">
        <v>2.38525</v>
      </c>
      <c r="HA444">
        <v>33.1992</v>
      </c>
      <c r="HB444">
        <v>14.6136</v>
      </c>
      <c r="HC444">
        <v>18</v>
      </c>
      <c r="HD444">
        <v>532.143</v>
      </c>
      <c r="HE444">
        <v>523.035</v>
      </c>
      <c r="HF444">
        <v>24.9997</v>
      </c>
      <c r="HG444">
        <v>30.7412</v>
      </c>
      <c r="HH444">
        <v>30</v>
      </c>
      <c r="HI444">
        <v>31.1187</v>
      </c>
      <c r="HJ444">
        <v>31.1305</v>
      </c>
      <c r="HK444">
        <v>21.5523</v>
      </c>
      <c r="HL444">
        <v>20.3331</v>
      </c>
      <c r="HM444">
        <v>100</v>
      </c>
      <c r="HN444">
        <v>25</v>
      </c>
      <c r="HO444">
        <v>420</v>
      </c>
      <c r="HP444">
        <v>21.5</v>
      </c>
      <c r="HQ444">
        <v>103.132</v>
      </c>
      <c r="HR444">
        <v>102.019</v>
      </c>
    </row>
    <row r="445" spans="1:226">
      <c r="A445">
        <v>427</v>
      </c>
      <c r="B445">
        <v>1774683500.6</v>
      </c>
      <c r="C445">
        <v>1754.599999904633</v>
      </c>
      <c r="D445" t="s">
        <v>1216</v>
      </c>
      <c r="E445" t="s">
        <v>1217</v>
      </c>
      <c r="F445">
        <v>5</v>
      </c>
      <c r="I445">
        <v>1774683497.7</v>
      </c>
      <c r="J445">
        <f>(K445)/1000</f>
        <v>0</v>
      </c>
      <c r="K445">
        <f>IF(BF445, AN445, AH445)</f>
        <v>0</v>
      </c>
      <c r="L445">
        <f>IF(BF445, AI445, AG445)</f>
        <v>0</v>
      </c>
      <c r="M445">
        <f>BH445 - IF(AU445&gt;1, L445*BB445*100.0/(AW445), 0)</f>
        <v>0</v>
      </c>
      <c r="N445">
        <f>((T445-J445/2)*M445-L445)/(T445+J445/2)</f>
        <v>0</v>
      </c>
      <c r="O445">
        <f>N445*(BO445+BP445)/1000.0</f>
        <v>0</v>
      </c>
      <c r="P445">
        <f>(BH445 - IF(AU445&gt;1, L445*BB445*100.0/(AW445), 0))*(BO445+BP445)/1000.0</f>
        <v>0</v>
      </c>
      <c r="Q445">
        <f>2.0/((1/S445-1/R445)+SIGN(S445)*SQRT((1/S445-1/R445)*(1/S445-1/R445) + 4*BC445/((BC445+1)*(BC445+1))*(2*1/S445*1/R445-1/R445*1/R445)))</f>
        <v>0</v>
      </c>
      <c r="R445">
        <f>IF(LEFT(BD445,1)&lt;&gt;"0",IF(LEFT(BD445,1)="1",3.0,BE445),$D$5+$E$5*(BV445*BO445/($K$5*1000))+$F$5*(BV445*BO445/($K$5*1000))*MAX(MIN(BB445,$J$5),$I$5)*MAX(MIN(BB445,$J$5),$I$5)+$G$5*MAX(MIN(BB445,$J$5),$I$5)*(BV445*BO445/($K$5*1000))+$H$5*(BV445*BO445/($K$5*1000))*(BV445*BO445/($K$5*1000)))</f>
        <v>0</v>
      </c>
      <c r="S445">
        <f>J445*(1000-(1000*0.61365*exp(17.502*W445/(240.97+W445))/(BO445+BP445)+BJ445)/2)/(1000*0.61365*exp(17.502*W445/(240.97+W445))/(BO445+BP445)-BJ445)</f>
        <v>0</v>
      </c>
      <c r="T445">
        <f>1/((BC445+1)/(Q445/1.6)+1/(R445/1.37)) + BC445/((BC445+1)/(Q445/1.6) + BC445/(R445/1.37))</f>
        <v>0</v>
      </c>
      <c r="U445">
        <f>(AX445*BA445)</f>
        <v>0</v>
      </c>
      <c r="V445">
        <f>(BQ445+(U445+2*0.95*5.67E-8*(((BQ445+$B$9)+273)^4-(BQ445+273)^4)-44100*J445)/(1.84*29.3*R445+8*0.95*5.67E-8*(BQ445+273)^3))</f>
        <v>0</v>
      </c>
      <c r="W445">
        <f>($C$9*BR445+$D$9*BS445+$E$9*V445)</f>
        <v>0</v>
      </c>
      <c r="X445">
        <f>0.61365*exp(17.502*W445/(240.97+W445))</f>
        <v>0</v>
      </c>
      <c r="Y445">
        <f>(Z445/AA445*100)</f>
        <v>0</v>
      </c>
      <c r="Z445">
        <f>BJ445*(BO445+BP445)/1000</f>
        <v>0</v>
      </c>
      <c r="AA445">
        <f>0.61365*exp(17.502*BQ445/(240.97+BQ445))</f>
        <v>0</v>
      </c>
      <c r="AB445">
        <f>(X445-BJ445*(BO445+BP445)/1000)</f>
        <v>0</v>
      </c>
      <c r="AC445">
        <f>(-J445*44100)</f>
        <v>0</v>
      </c>
      <c r="AD445">
        <f>2*29.3*R445*0.92*(BQ445-W445)</f>
        <v>0</v>
      </c>
      <c r="AE445">
        <f>2*0.95*5.67E-8*(((BQ445+$B$9)+273)^4-(W445+273)^4)</f>
        <v>0</v>
      </c>
      <c r="AF445">
        <f>U445+AE445+AC445+AD445</f>
        <v>0</v>
      </c>
      <c r="AG445">
        <f>BN445*AU445*(BI445-BH445*(1000-AU445*BK445)/(1000-AU445*BJ445))/(100*BB445)</f>
        <v>0</v>
      </c>
      <c r="AH445">
        <f>1000*BN445*AU445*(BJ445-BK445)/(100*BB445*(1000-AU445*BJ445))</f>
        <v>0</v>
      </c>
      <c r="AI445">
        <f>(AJ445 - AK445 - BO445*1E3/(8.314*(BQ445+273.15)) * AM445/BN445 * AL445) * BN445/(100*BB445) * (1000 - BK445)/1000</f>
        <v>0</v>
      </c>
      <c r="AJ445">
        <v>429.2823452235043</v>
      </c>
      <c r="AK445">
        <v>428.8299030303031</v>
      </c>
      <c r="AL445">
        <v>-4.163930911045954E-06</v>
      </c>
      <c r="AM445">
        <v>61.35787655002243</v>
      </c>
      <c r="AN445">
        <f>(AP445 - AO445 + BO445*1E3/(8.314*(BQ445+273.15)) * AR445/BN445 * AQ445) * BN445/(100*BB445) * 1000/(1000 - AP445)</f>
        <v>0</v>
      </c>
      <c r="AO445">
        <v>21.54327973992145</v>
      </c>
      <c r="AP445">
        <v>21.515913986014</v>
      </c>
      <c r="AQ445">
        <v>-8.259688911690985E-07</v>
      </c>
      <c r="AR445">
        <v>91.88205700752289</v>
      </c>
      <c r="AS445">
        <v>0</v>
      </c>
      <c r="AT445">
        <v>0</v>
      </c>
      <c r="AU445">
        <f>IF(AS445*$H$15&gt;=AW445,1.0,(AW445/(AW445-AS445*$H$15)))</f>
        <v>0</v>
      </c>
      <c r="AV445">
        <f>(AU445-1)*100</f>
        <v>0</v>
      </c>
      <c r="AW445">
        <f>MAX(0,($B$15+$C$15*BV445)/(1+$D$15*BV445)*BO445/(BQ445+273)*$E$15)</f>
        <v>0</v>
      </c>
      <c r="AX445">
        <f>$B$13*BW445+$C$13*BX445+$F$13*CI445*(1-CL445)</f>
        <v>0</v>
      </c>
      <c r="AY445">
        <f>AX445*AZ445</f>
        <v>0</v>
      </c>
      <c r="AZ445">
        <f>($B$13*$D$11+$C$13*$D$11+$F$13*((CV445+CN445)/MAX(CV445+CN445+CW445, 0.1)*$I$11+CW445/MAX(CV445+CN445+CW445, 0.1)*$J$11))/($B$13+$C$13+$F$13)</f>
        <v>0</v>
      </c>
      <c r="BA445">
        <f>($B$13*$K$11+$C$13*$K$11+$F$13*((CV445+CN445)/MAX(CV445+CN445+CW445, 0.1)*$P$11+CW445/MAX(CV445+CN445+CW445, 0.1)*$Q$11))/($B$13+$C$13+$F$13)</f>
        <v>0</v>
      </c>
      <c r="BB445">
        <v>6</v>
      </c>
      <c r="BC445">
        <v>0.5</v>
      </c>
      <c r="BD445" t="s">
        <v>358</v>
      </c>
      <c r="BE445">
        <v>2</v>
      </c>
      <c r="BF445" t="b">
        <v>1</v>
      </c>
      <c r="BG445">
        <v>1774683497.7</v>
      </c>
      <c r="BH445">
        <v>419.6173</v>
      </c>
      <c r="BI445">
        <v>420.0012</v>
      </c>
      <c r="BJ445">
        <v>21.51541</v>
      </c>
      <c r="BK445">
        <v>21.54326</v>
      </c>
      <c r="BL445">
        <v>419.9787</v>
      </c>
      <c r="BM445">
        <v>21.21795</v>
      </c>
      <c r="BN445">
        <v>499.9935</v>
      </c>
      <c r="BO445">
        <v>101.028</v>
      </c>
      <c r="BP445">
        <v>0.1001368</v>
      </c>
      <c r="BQ445">
        <v>25.8539</v>
      </c>
      <c r="BR445">
        <v>25.95031</v>
      </c>
      <c r="BS445">
        <v>999.9</v>
      </c>
      <c r="BT445">
        <v>0</v>
      </c>
      <c r="BU445">
        <v>0</v>
      </c>
      <c r="BV445">
        <v>9983.437000000002</v>
      </c>
      <c r="BW445">
        <v>0</v>
      </c>
      <c r="BX445">
        <v>0.3788736</v>
      </c>
      <c r="BY445">
        <v>-0.3837921999999999</v>
      </c>
      <c r="BZ445">
        <v>428.8439999999999</v>
      </c>
      <c r="CA445">
        <v>429.2484000000001</v>
      </c>
      <c r="CB445">
        <v>-0.02787246999999999</v>
      </c>
      <c r="CC445">
        <v>420.0012</v>
      </c>
      <c r="CD445">
        <v>21.54326</v>
      </c>
      <c r="CE445">
        <v>2.173658</v>
      </c>
      <c r="CF445">
        <v>2.176471</v>
      </c>
      <c r="CG445">
        <v>18.76946</v>
      </c>
      <c r="CH445">
        <v>18.79017</v>
      </c>
      <c r="CI445">
        <v>199.9934</v>
      </c>
      <c r="CJ445">
        <v>0</v>
      </c>
      <c r="CK445">
        <v>1</v>
      </c>
      <c r="CL445">
        <v>0</v>
      </c>
      <c r="CM445">
        <v>1.8278</v>
      </c>
      <c r="CN445">
        <v>0</v>
      </c>
      <c r="CO445">
        <v>11.82654</v>
      </c>
      <c r="CP445">
        <v>1023.099</v>
      </c>
      <c r="CQ445">
        <v>34.8435</v>
      </c>
      <c r="CR445">
        <v>38.6873</v>
      </c>
      <c r="CS445">
        <v>36.906</v>
      </c>
      <c r="CT445">
        <v>37.33730000000001</v>
      </c>
      <c r="CU445">
        <v>35.7059</v>
      </c>
      <c r="CV445">
        <v>0</v>
      </c>
      <c r="CW445">
        <v>199.993</v>
      </c>
      <c r="CX445">
        <v>0</v>
      </c>
      <c r="CY445">
        <v>1774683498.8</v>
      </c>
      <c r="CZ445">
        <v>0</v>
      </c>
      <c r="DA445">
        <v>1774666326.5</v>
      </c>
      <c r="DB445" t="s">
        <v>359</v>
      </c>
      <c r="DC445">
        <v>1774666322</v>
      </c>
      <c r="DD445">
        <v>1774666326.5</v>
      </c>
      <c r="DE445">
        <v>2</v>
      </c>
      <c r="DF445">
        <v>0.343</v>
      </c>
      <c r="DG445">
        <v>-0.026</v>
      </c>
      <c r="DH445">
        <v>-0.36</v>
      </c>
      <c r="DI445">
        <v>0.298</v>
      </c>
      <c r="DJ445">
        <v>420</v>
      </c>
      <c r="DK445">
        <v>22</v>
      </c>
      <c r="DL445">
        <v>0.17</v>
      </c>
      <c r="DM445">
        <v>0.02</v>
      </c>
      <c r="DN445">
        <v>-0.3886741707317073</v>
      </c>
      <c r="DO445">
        <v>0.1142272891986052</v>
      </c>
      <c r="DP445">
        <v>0.03372467994091556</v>
      </c>
      <c r="DQ445">
        <v>0</v>
      </c>
      <c r="DR445">
        <v>-0.0282657</v>
      </c>
      <c r="DS445">
        <v>0.001613439721254328</v>
      </c>
      <c r="DT445">
        <v>0.001091402061793822</v>
      </c>
      <c r="DU445">
        <v>1</v>
      </c>
      <c r="DV445">
        <v>1</v>
      </c>
      <c r="DW445">
        <v>2</v>
      </c>
      <c r="DX445" t="s">
        <v>367</v>
      </c>
      <c r="DY445">
        <v>3.13046</v>
      </c>
      <c r="DZ445">
        <v>2.8064</v>
      </c>
      <c r="EA445">
        <v>0.0997492</v>
      </c>
      <c r="EB445">
        <v>0.0994549</v>
      </c>
      <c r="EC445">
        <v>0.105898</v>
      </c>
      <c r="ED445">
        <v>0.105678</v>
      </c>
      <c r="EE445">
        <v>21146.6</v>
      </c>
      <c r="EF445">
        <v>27418.5</v>
      </c>
      <c r="EG445">
        <v>26444.3</v>
      </c>
      <c r="EH445">
        <v>32999.3</v>
      </c>
      <c r="EI445">
        <v>34923.9</v>
      </c>
      <c r="EJ445">
        <v>40305.8</v>
      </c>
      <c r="EK445">
        <v>41091.6</v>
      </c>
      <c r="EL445">
        <v>46059.2</v>
      </c>
      <c r="EM445">
        <v>2.035</v>
      </c>
      <c r="EN445">
        <v>1.99985</v>
      </c>
      <c r="EO445">
        <v>0.07098169999999999</v>
      </c>
      <c r="EP445">
        <v>0</v>
      </c>
      <c r="EQ445">
        <v>24.7785</v>
      </c>
      <c r="ER445">
        <v>999.9</v>
      </c>
      <c r="ES445">
        <v>67.40000000000001</v>
      </c>
      <c r="ET445">
        <v>27.4</v>
      </c>
      <c r="EU445">
        <v>24.4438</v>
      </c>
      <c r="EV445">
        <v>61.5708</v>
      </c>
      <c r="EW445">
        <v>31.7989</v>
      </c>
      <c r="EX445">
        <v>1</v>
      </c>
      <c r="EY445">
        <v>0.293051</v>
      </c>
      <c r="EZ445">
        <v>0.20091</v>
      </c>
      <c r="FA445">
        <v>20.2908</v>
      </c>
      <c r="FB445">
        <v>5.18779</v>
      </c>
      <c r="FC445">
        <v>11.9441</v>
      </c>
      <c r="FD445">
        <v>4.95575</v>
      </c>
      <c r="FE445">
        <v>3.285</v>
      </c>
      <c r="FF445">
        <v>9999</v>
      </c>
      <c r="FG445">
        <v>9999</v>
      </c>
      <c r="FH445">
        <v>9999</v>
      </c>
      <c r="FI445">
        <v>999.9</v>
      </c>
      <c r="FJ445">
        <v>1.86127</v>
      </c>
      <c r="FK445">
        <v>1.86264</v>
      </c>
      <c r="FL445">
        <v>1.86005</v>
      </c>
      <c r="FM445">
        <v>1.85837</v>
      </c>
      <c r="FN445">
        <v>1.86213</v>
      </c>
      <c r="FO445">
        <v>1.85887</v>
      </c>
      <c r="FP445">
        <v>1.85791</v>
      </c>
      <c r="FQ445">
        <v>1.86081</v>
      </c>
      <c r="FR445">
        <v>0</v>
      </c>
      <c r="FS445">
        <v>0</v>
      </c>
      <c r="FT445">
        <v>0</v>
      </c>
      <c r="FU445">
        <v>4.5</v>
      </c>
      <c r="FV445" t="s">
        <v>361</v>
      </c>
      <c r="FW445" t="s">
        <v>362</v>
      </c>
      <c r="FX445" t="s">
        <v>363</v>
      </c>
      <c r="FY445" t="s">
        <v>364</v>
      </c>
      <c r="FZ445" t="s">
        <v>364</v>
      </c>
      <c r="GA445" t="s">
        <v>363</v>
      </c>
      <c r="GB445">
        <v>0</v>
      </c>
      <c r="GC445">
        <v>100</v>
      </c>
      <c r="GD445">
        <v>100</v>
      </c>
      <c r="GE445">
        <v>-0.362</v>
      </c>
      <c r="GF445">
        <v>0.2975</v>
      </c>
      <c r="GG445">
        <v>-1.589593225013521</v>
      </c>
      <c r="GH445">
        <v>0.00192992804097616</v>
      </c>
      <c r="GI445">
        <v>3.244687122451424E-06</v>
      </c>
      <c r="GJ445">
        <v>-2.087531120305573E-09</v>
      </c>
      <c r="GK445">
        <v>0.05776174702018427</v>
      </c>
      <c r="GL445">
        <v>0.005089068596103195</v>
      </c>
      <c r="GM445">
        <v>0.0003257216593697226</v>
      </c>
      <c r="GN445">
        <v>-1.562898368296355E-06</v>
      </c>
      <c r="GO445">
        <v>0</v>
      </c>
      <c r="GP445">
        <v>1257</v>
      </c>
      <c r="GQ445">
        <v>1</v>
      </c>
      <c r="GR445">
        <v>31</v>
      </c>
      <c r="GS445">
        <v>286.3</v>
      </c>
      <c r="GT445">
        <v>286.2</v>
      </c>
      <c r="GU445">
        <v>1.07788</v>
      </c>
      <c r="GV445">
        <v>2.38281</v>
      </c>
      <c r="GW445">
        <v>1.44775</v>
      </c>
      <c r="GX445">
        <v>2.20215</v>
      </c>
      <c r="GY445">
        <v>1.44653</v>
      </c>
      <c r="GZ445">
        <v>2.38892</v>
      </c>
      <c r="HA445">
        <v>33.2216</v>
      </c>
      <c r="HB445">
        <v>14.6049</v>
      </c>
      <c r="HC445">
        <v>18</v>
      </c>
      <c r="HD445">
        <v>532.175</v>
      </c>
      <c r="HE445">
        <v>522.933</v>
      </c>
      <c r="HF445">
        <v>24.9997</v>
      </c>
      <c r="HG445">
        <v>30.7408</v>
      </c>
      <c r="HH445">
        <v>30.0001</v>
      </c>
      <c r="HI445">
        <v>31.1187</v>
      </c>
      <c r="HJ445">
        <v>31.1305</v>
      </c>
      <c r="HK445">
        <v>21.555</v>
      </c>
      <c r="HL445">
        <v>20.3331</v>
      </c>
      <c r="HM445">
        <v>100</v>
      </c>
      <c r="HN445">
        <v>25</v>
      </c>
      <c r="HO445">
        <v>420</v>
      </c>
      <c r="HP445">
        <v>21.5</v>
      </c>
      <c r="HQ445">
        <v>103.132</v>
      </c>
      <c r="HR445">
        <v>102.019</v>
      </c>
    </row>
    <row r="446" spans="1:226">
      <c r="A446">
        <v>428</v>
      </c>
      <c r="B446">
        <v>1774683504.6</v>
      </c>
      <c r="C446">
        <v>1758.599999904633</v>
      </c>
      <c r="D446" t="s">
        <v>1218</v>
      </c>
      <c r="E446" t="s">
        <v>1219</v>
      </c>
      <c r="F446">
        <v>5</v>
      </c>
      <c r="I446">
        <v>1774683501.7</v>
      </c>
      <c r="J446">
        <f>(K446)/1000</f>
        <v>0</v>
      </c>
      <c r="K446">
        <f>IF(BF446, AN446, AH446)</f>
        <v>0</v>
      </c>
      <c r="L446">
        <f>IF(BF446, AI446, AG446)</f>
        <v>0</v>
      </c>
      <c r="M446">
        <f>BH446 - IF(AU446&gt;1, L446*BB446*100.0/(AW446), 0)</f>
        <v>0</v>
      </c>
      <c r="N446">
        <f>((T446-J446/2)*M446-L446)/(T446+J446/2)</f>
        <v>0</v>
      </c>
      <c r="O446">
        <f>N446*(BO446+BP446)/1000.0</f>
        <v>0</v>
      </c>
      <c r="P446">
        <f>(BH446 - IF(AU446&gt;1, L446*BB446*100.0/(AW446), 0))*(BO446+BP446)/1000.0</f>
        <v>0</v>
      </c>
      <c r="Q446">
        <f>2.0/((1/S446-1/R446)+SIGN(S446)*SQRT((1/S446-1/R446)*(1/S446-1/R446) + 4*BC446/((BC446+1)*(BC446+1))*(2*1/S446*1/R446-1/R446*1/R446)))</f>
        <v>0</v>
      </c>
      <c r="R446">
        <f>IF(LEFT(BD446,1)&lt;&gt;"0",IF(LEFT(BD446,1)="1",3.0,BE446),$D$5+$E$5*(BV446*BO446/($K$5*1000))+$F$5*(BV446*BO446/($K$5*1000))*MAX(MIN(BB446,$J$5),$I$5)*MAX(MIN(BB446,$J$5),$I$5)+$G$5*MAX(MIN(BB446,$J$5),$I$5)*(BV446*BO446/($K$5*1000))+$H$5*(BV446*BO446/($K$5*1000))*(BV446*BO446/($K$5*1000)))</f>
        <v>0</v>
      </c>
      <c r="S446">
        <f>J446*(1000-(1000*0.61365*exp(17.502*W446/(240.97+W446))/(BO446+BP446)+BJ446)/2)/(1000*0.61365*exp(17.502*W446/(240.97+W446))/(BO446+BP446)-BJ446)</f>
        <v>0</v>
      </c>
      <c r="T446">
        <f>1/((BC446+1)/(Q446/1.6)+1/(R446/1.37)) + BC446/((BC446+1)/(Q446/1.6) + BC446/(R446/1.37))</f>
        <v>0</v>
      </c>
      <c r="U446">
        <f>(AX446*BA446)</f>
        <v>0</v>
      </c>
      <c r="V446">
        <f>(BQ446+(U446+2*0.95*5.67E-8*(((BQ446+$B$9)+273)^4-(BQ446+273)^4)-44100*J446)/(1.84*29.3*R446+8*0.95*5.67E-8*(BQ446+273)^3))</f>
        <v>0</v>
      </c>
      <c r="W446">
        <f>($C$9*BR446+$D$9*BS446+$E$9*V446)</f>
        <v>0</v>
      </c>
      <c r="X446">
        <f>0.61365*exp(17.502*W446/(240.97+W446))</f>
        <v>0</v>
      </c>
      <c r="Y446">
        <f>(Z446/AA446*100)</f>
        <v>0</v>
      </c>
      <c r="Z446">
        <f>BJ446*(BO446+BP446)/1000</f>
        <v>0</v>
      </c>
      <c r="AA446">
        <f>0.61365*exp(17.502*BQ446/(240.97+BQ446))</f>
        <v>0</v>
      </c>
      <c r="AB446">
        <f>(X446-BJ446*(BO446+BP446)/1000)</f>
        <v>0</v>
      </c>
      <c r="AC446">
        <f>(-J446*44100)</f>
        <v>0</v>
      </c>
      <c r="AD446">
        <f>2*29.3*R446*0.92*(BQ446-W446)</f>
        <v>0</v>
      </c>
      <c r="AE446">
        <f>2*0.95*5.67E-8*(((BQ446+$B$9)+273)^4-(W446+273)^4)</f>
        <v>0</v>
      </c>
      <c r="AF446">
        <f>U446+AE446+AC446+AD446</f>
        <v>0</v>
      </c>
      <c r="AG446">
        <f>BN446*AU446*(BI446-BH446*(1000-AU446*BK446)/(1000-AU446*BJ446))/(100*BB446)</f>
        <v>0</v>
      </c>
      <c r="AH446">
        <f>1000*BN446*AU446*(BJ446-BK446)/(100*BB446*(1000-AU446*BJ446))</f>
        <v>0</v>
      </c>
      <c r="AI446">
        <f>(AJ446 - AK446 - BO446*1E3/(8.314*(BQ446+273.15)) * AM446/BN446 * AL446) * BN446/(100*BB446) * (1000 - BK446)/1000</f>
        <v>0</v>
      </c>
      <c r="AJ446">
        <v>429.2300979308473</v>
      </c>
      <c r="AK446">
        <v>428.8128969696966</v>
      </c>
      <c r="AL446">
        <v>-2.949288570050087E-06</v>
      </c>
      <c r="AM446">
        <v>61.35787655002243</v>
      </c>
      <c r="AN446">
        <f>(AP446 - AO446 + BO446*1E3/(8.314*(BQ446+273.15)) * AR446/BN446 * AQ446) * BN446/(100*BB446) * 1000/(1000 - AP446)</f>
        <v>0</v>
      </c>
      <c r="AO446">
        <v>21.54283592919552</v>
      </c>
      <c r="AP446">
        <v>21.51558741258742</v>
      </c>
      <c r="AQ446">
        <v>8.198158530920854E-07</v>
      </c>
      <c r="AR446">
        <v>91.88205700752289</v>
      </c>
      <c r="AS446">
        <v>0</v>
      </c>
      <c r="AT446">
        <v>0</v>
      </c>
      <c r="AU446">
        <f>IF(AS446*$H$15&gt;=AW446,1.0,(AW446/(AW446-AS446*$H$15)))</f>
        <v>0</v>
      </c>
      <c r="AV446">
        <f>(AU446-1)*100</f>
        <v>0</v>
      </c>
      <c r="AW446">
        <f>MAX(0,($B$15+$C$15*BV446)/(1+$D$15*BV446)*BO446/(BQ446+273)*$E$15)</f>
        <v>0</v>
      </c>
      <c r="AX446">
        <f>$B$13*BW446+$C$13*BX446+$F$13*CI446*(1-CL446)</f>
        <v>0</v>
      </c>
      <c r="AY446">
        <f>AX446*AZ446</f>
        <v>0</v>
      </c>
      <c r="AZ446">
        <f>($B$13*$D$11+$C$13*$D$11+$F$13*((CV446+CN446)/MAX(CV446+CN446+CW446, 0.1)*$I$11+CW446/MAX(CV446+CN446+CW446, 0.1)*$J$11))/($B$13+$C$13+$F$13)</f>
        <v>0</v>
      </c>
      <c r="BA446">
        <f>($B$13*$K$11+$C$13*$K$11+$F$13*((CV446+CN446)/MAX(CV446+CN446+CW446, 0.1)*$P$11+CW446/MAX(CV446+CN446+CW446, 0.1)*$Q$11))/($B$13+$C$13+$F$13)</f>
        <v>0</v>
      </c>
      <c r="BB446">
        <v>6</v>
      </c>
      <c r="BC446">
        <v>0.5</v>
      </c>
      <c r="BD446" t="s">
        <v>358</v>
      </c>
      <c r="BE446">
        <v>2</v>
      </c>
      <c r="BF446" t="b">
        <v>1</v>
      </c>
      <c r="BG446">
        <v>1774683501.7</v>
      </c>
      <c r="BH446">
        <v>419.5919</v>
      </c>
      <c r="BI446">
        <v>420.0008</v>
      </c>
      <c r="BJ446">
        <v>21.51594</v>
      </c>
      <c r="BK446">
        <v>21.5431</v>
      </c>
      <c r="BL446">
        <v>419.9535</v>
      </c>
      <c r="BM446">
        <v>21.21849</v>
      </c>
      <c r="BN446">
        <v>499.9847</v>
      </c>
      <c r="BO446">
        <v>101.0272</v>
      </c>
      <c r="BP446">
        <v>0.09998704999999999</v>
      </c>
      <c r="BQ446">
        <v>25.84852</v>
      </c>
      <c r="BR446">
        <v>25.94194</v>
      </c>
      <c r="BS446">
        <v>999.9</v>
      </c>
      <c r="BT446">
        <v>0</v>
      </c>
      <c r="BU446">
        <v>0</v>
      </c>
      <c r="BV446">
        <v>9992.121999999999</v>
      </c>
      <c r="BW446">
        <v>0</v>
      </c>
      <c r="BX446">
        <v>0.3698369</v>
      </c>
      <c r="BY446">
        <v>-0.4087494</v>
      </c>
      <c r="BZ446">
        <v>428.8185</v>
      </c>
      <c r="CA446">
        <v>429.2481000000001</v>
      </c>
      <c r="CB446">
        <v>-0.02716483</v>
      </c>
      <c r="CC446">
        <v>420.0008</v>
      </c>
      <c r="CD446">
        <v>21.5431</v>
      </c>
      <c r="CE446">
        <v>2.173697</v>
      </c>
      <c r="CF446">
        <v>2.17644</v>
      </c>
      <c r="CG446">
        <v>18.76975</v>
      </c>
      <c r="CH446">
        <v>18.78994</v>
      </c>
      <c r="CI446">
        <v>199.9972</v>
      </c>
      <c r="CJ446">
        <v>0</v>
      </c>
      <c r="CK446">
        <v>1</v>
      </c>
      <c r="CL446">
        <v>0</v>
      </c>
      <c r="CM446">
        <v>1.89843</v>
      </c>
      <c r="CN446">
        <v>0</v>
      </c>
      <c r="CO446">
        <v>11.6549</v>
      </c>
      <c r="CP446">
        <v>1023.12</v>
      </c>
      <c r="CQ446">
        <v>34.875</v>
      </c>
      <c r="CR446">
        <v>38.8123</v>
      </c>
      <c r="CS446">
        <v>36.9811</v>
      </c>
      <c r="CT446">
        <v>37.46230000000001</v>
      </c>
      <c r="CU446">
        <v>35.7562</v>
      </c>
      <c r="CV446">
        <v>0</v>
      </c>
      <c r="CW446">
        <v>199.997</v>
      </c>
      <c r="CX446">
        <v>0</v>
      </c>
      <c r="CY446">
        <v>1774683503</v>
      </c>
      <c r="CZ446">
        <v>0</v>
      </c>
      <c r="DA446">
        <v>1774666326.5</v>
      </c>
      <c r="DB446" t="s">
        <v>359</v>
      </c>
      <c r="DC446">
        <v>1774666322</v>
      </c>
      <c r="DD446">
        <v>1774666326.5</v>
      </c>
      <c r="DE446">
        <v>2</v>
      </c>
      <c r="DF446">
        <v>0.343</v>
      </c>
      <c r="DG446">
        <v>-0.026</v>
      </c>
      <c r="DH446">
        <v>-0.36</v>
      </c>
      <c r="DI446">
        <v>0.298</v>
      </c>
      <c r="DJ446">
        <v>420</v>
      </c>
      <c r="DK446">
        <v>22</v>
      </c>
      <c r="DL446">
        <v>0.17</v>
      </c>
      <c r="DM446">
        <v>0.02</v>
      </c>
      <c r="DN446">
        <v>-0.3879529268292683</v>
      </c>
      <c r="DO446">
        <v>-0.00451248083623678</v>
      </c>
      <c r="DP446">
        <v>0.03874283210330513</v>
      </c>
      <c r="DQ446">
        <v>1</v>
      </c>
      <c r="DR446">
        <v>-0.0281654</v>
      </c>
      <c r="DS446">
        <v>0.009146266202090587</v>
      </c>
      <c r="DT446">
        <v>0.001159694700783094</v>
      </c>
      <c r="DU446">
        <v>1</v>
      </c>
      <c r="DV446">
        <v>2</v>
      </c>
      <c r="DW446">
        <v>2</v>
      </c>
      <c r="DX446" t="s">
        <v>360</v>
      </c>
      <c r="DY446">
        <v>3.13039</v>
      </c>
      <c r="DZ446">
        <v>2.80632</v>
      </c>
      <c r="EA446">
        <v>0.0997436</v>
      </c>
      <c r="EB446">
        <v>0.0994753</v>
      </c>
      <c r="EC446">
        <v>0.105898</v>
      </c>
      <c r="ED446">
        <v>0.105684</v>
      </c>
      <c r="EE446">
        <v>21146.6</v>
      </c>
      <c r="EF446">
        <v>27418</v>
      </c>
      <c r="EG446">
        <v>26444.2</v>
      </c>
      <c r="EH446">
        <v>32999.5</v>
      </c>
      <c r="EI446">
        <v>34923.8</v>
      </c>
      <c r="EJ446">
        <v>40305.4</v>
      </c>
      <c r="EK446">
        <v>41091.4</v>
      </c>
      <c r="EL446">
        <v>46059.1</v>
      </c>
      <c r="EM446">
        <v>2.03463</v>
      </c>
      <c r="EN446">
        <v>2.00017</v>
      </c>
      <c r="EO446">
        <v>0.0712872</v>
      </c>
      <c r="EP446">
        <v>0</v>
      </c>
      <c r="EQ446">
        <v>24.7762</v>
      </c>
      <c r="ER446">
        <v>999.9</v>
      </c>
      <c r="ES446">
        <v>67.40000000000001</v>
      </c>
      <c r="ET446">
        <v>27.5</v>
      </c>
      <c r="EU446">
        <v>24.588</v>
      </c>
      <c r="EV446">
        <v>61.5008</v>
      </c>
      <c r="EW446">
        <v>31.8229</v>
      </c>
      <c r="EX446">
        <v>1</v>
      </c>
      <c r="EY446">
        <v>0.292881</v>
      </c>
      <c r="EZ446">
        <v>0.200008</v>
      </c>
      <c r="FA446">
        <v>20.2907</v>
      </c>
      <c r="FB446">
        <v>5.18764</v>
      </c>
      <c r="FC446">
        <v>11.9441</v>
      </c>
      <c r="FD446">
        <v>4.95565</v>
      </c>
      <c r="FE446">
        <v>3.285</v>
      </c>
      <c r="FF446">
        <v>9999</v>
      </c>
      <c r="FG446">
        <v>9999</v>
      </c>
      <c r="FH446">
        <v>9999</v>
      </c>
      <c r="FI446">
        <v>999.9</v>
      </c>
      <c r="FJ446">
        <v>1.86127</v>
      </c>
      <c r="FK446">
        <v>1.86264</v>
      </c>
      <c r="FL446">
        <v>1.86005</v>
      </c>
      <c r="FM446">
        <v>1.85837</v>
      </c>
      <c r="FN446">
        <v>1.86214</v>
      </c>
      <c r="FO446">
        <v>1.85887</v>
      </c>
      <c r="FP446">
        <v>1.85791</v>
      </c>
      <c r="FQ446">
        <v>1.8608</v>
      </c>
      <c r="FR446">
        <v>0</v>
      </c>
      <c r="FS446">
        <v>0</v>
      </c>
      <c r="FT446">
        <v>0</v>
      </c>
      <c r="FU446">
        <v>4.5</v>
      </c>
      <c r="FV446" t="s">
        <v>361</v>
      </c>
      <c r="FW446" t="s">
        <v>362</v>
      </c>
      <c r="FX446" t="s">
        <v>363</v>
      </c>
      <c r="FY446" t="s">
        <v>364</v>
      </c>
      <c r="FZ446" t="s">
        <v>364</v>
      </c>
      <c r="GA446" t="s">
        <v>363</v>
      </c>
      <c r="GB446">
        <v>0</v>
      </c>
      <c r="GC446">
        <v>100</v>
      </c>
      <c r="GD446">
        <v>100</v>
      </c>
      <c r="GE446">
        <v>-0.361</v>
      </c>
      <c r="GF446">
        <v>0.2974</v>
      </c>
      <c r="GG446">
        <v>-1.589593225013521</v>
      </c>
      <c r="GH446">
        <v>0.00192992804097616</v>
      </c>
      <c r="GI446">
        <v>3.244687122451424E-06</v>
      </c>
      <c r="GJ446">
        <v>-2.087531120305573E-09</v>
      </c>
      <c r="GK446">
        <v>0.05776174702018427</v>
      </c>
      <c r="GL446">
        <v>0.005089068596103195</v>
      </c>
      <c r="GM446">
        <v>0.0003257216593697226</v>
      </c>
      <c r="GN446">
        <v>-1.562898368296355E-06</v>
      </c>
      <c r="GO446">
        <v>0</v>
      </c>
      <c r="GP446">
        <v>1257</v>
      </c>
      <c r="GQ446">
        <v>1</v>
      </c>
      <c r="GR446">
        <v>31</v>
      </c>
      <c r="GS446">
        <v>286.4</v>
      </c>
      <c r="GT446">
        <v>286.3</v>
      </c>
      <c r="GU446">
        <v>1.07788</v>
      </c>
      <c r="GV446">
        <v>2.38403</v>
      </c>
      <c r="GW446">
        <v>1.44775</v>
      </c>
      <c r="GX446">
        <v>2.20215</v>
      </c>
      <c r="GY446">
        <v>1.44653</v>
      </c>
      <c r="GZ446">
        <v>2.39014</v>
      </c>
      <c r="HA446">
        <v>33.1992</v>
      </c>
      <c r="HB446">
        <v>14.6136</v>
      </c>
      <c r="HC446">
        <v>18</v>
      </c>
      <c r="HD446">
        <v>531.937</v>
      </c>
      <c r="HE446">
        <v>523.154</v>
      </c>
      <c r="HF446">
        <v>24.9997</v>
      </c>
      <c r="HG446">
        <v>30.741</v>
      </c>
      <c r="HH446">
        <v>30.0001</v>
      </c>
      <c r="HI446">
        <v>31.1187</v>
      </c>
      <c r="HJ446">
        <v>31.1305</v>
      </c>
      <c r="HK446">
        <v>21.5522</v>
      </c>
      <c r="HL446">
        <v>20.3331</v>
      </c>
      <c r="HM446">
        <v>100</v>
      </c>
      <c r="HN446">
        <v>25</v>
      </c>
      <c r="HO446">
        <v>420</v>
      </c>
      <c r="HP446">
        <v>21.5</v>
      </c>
      <c r="HQ446">
        <v>103.132</v>
      </c>
      <c r="HR446">
        <v>102.019</v>
      </c>
    </row>
    <row r="447" spans="1:226">
      <c r="A447">
        <v>429</v>
      </c>
      <c r="B447">
        <v>1774683508.6</v>
      </c>
      <c r="C447">
        <v>1762.599999904633</v>
      </c>
      <c r="D447" t="s">
        <v>1220</v>
      </c>
      <c r="E447" t="s">
        <v>1221</v>
      </c>
      <c r="F447">
        <v>5</v>
      </c>
      <c r="I447">
        <v>1774683505.7</v>
      </c>
      <c r="J447">
        <f>(K447)/1000</f>
        <v>0</v>
      </c>
      <c r="K447">
        <f>IF(BF447, AN447, AH447)</f>
        <v>0</v>
      </c>
      <c r="L447">
        <f>IF(BF447, AI447, AG447)</f>
        <v>0</v>
      </c>
      <c r="M447">
        <f>BH447 - IF(AU447&gt;1, L447*BB447*100.0/(AW447), 0)</f>
        <v>0</v>
      </c>
      <c r="N447">
        <f>((T447-J447/2)*M447-L447)/(T447+J447/2)</f>
        <v>0</v>
      </c>
      <c r="O447">
        <f>N447*(BO447+BP447)/1000.0</f>
        <v>0</v>
      </c>
      <c r="P447">
        <f>(BH447 - IF(AU447&gt;1, L447*BB447*100.0/(AW447), 0))*(BO447+BP447)/1000.0</f>
        <v>0</v>
      </c>
      <c r="Q447">
        <f>2.0/((1/S447-1/R447)+SIGN(S447)*SQRT((1/S447-1/R447)*(1/S447-1/R447) + 4*BC447/((BC447+1)*(BC447+1))*(2*1/S447*1/R447-1/R447*1/R447)))</f>
        <v>0</v>
      </c>
      <c r="R447">
        <f>IF(LEFT(BD447,1)&lt;&gt;"0",IF(LEFT(BD447,1)="1",3.0,BE447),$D$5+$E$5*(BV447*BO447/($K$5*1000))+$F$5*(BV447*BO447/($K$5*1000))*MAX(MIN(BB447,$J$5),$I$5)*MAX(MIN(BB447,$J$5),$I$5)+$G$5*MAX(MIN(BB447,$J$5),$I$5)*(BV447*BO447/($K$5*1000))+$H$5*(BV447*BO447/($K$5*1000))*(BV447*BO447/($K$5*1000)))</f>
        <v>0</v>
      </c>
      <c r="S447">
        <f>J447*(1000-(1000*0.61365*exp(17.502*W447/(240.97+W447))/(BO447+BP447)+BJ447)/2)/(1000*0.61365*exp(17.502*W447/(240.97+W447))/(BO447+BP447)-BJ447)</f>
        <v>0</v>
      </c>
      <c r="T447">
        <f>1/((BC447+1)/(Q447/1.6)+1/(R447/1.37)) + BC447/((BC447+1)/(Q447/1.6) + BC447/(R447/1.37))</f>
        <v>0</v>
      </c>
      <c r="U447">
        <f>(AX447*BA447)</f>
        <v>0</v>
      </c>
      <c r="V447">
        <f>(BQ447+(U447+2*0.95*5.67E-8*(((BQ447+$B$9)+273)^4-(BQ447+273)^4)-44100*J447)/(1.84*29.3*R447+8*0.95*5.67E-8*(BQ447+273)^3))</f>
        <v>0</v>
      </c>
      <c r="W447">
        <f>($C$9*BR447+$D$9*BS447+$E$9*V447)</f>
        <v>0</v>
      </c>
      <c r="X447">
        <f>0.61365*exp(17.502*W447/(240.97+W447))</f>
        <v>0</v>
      </c>
      <c r="Y447">
        <f>(Z447/AA447*100)</f>
        <v>0</v>
      </c>
      <c r="Z447">
        <f>BJ447*(BO447+BP447)/1000</f>
        <v>0</v>
      </c>
      <c r="AA447">
        <f>0.61365*exp(17.502*BQ447/(240.97+BQ447))</f>
        <v>0</v>
      </c>
      <c r="AB447">
        <f>(X447-BJ447*(BO447+BP447)/1000)</f>
        <v>0</v>
      </c>
      <c r="AC447">
        <f>(-J447*44100)</f>
        <v>0</v>
      </c>
      <c r="AD447">
        <f>2*29.3*R447*0.92*(BQ447-W447)</f>
        <v>0</v>
      </c>
      <c r="AE447">
        <f>2*0.95*5.67E-8*(((BQ447+$B$9)+273)^4-(W447+273)^4)</f>
        <v>0</v>
      </c>
      <c r="AF447">
        <f>U447+AE447+AC447+AD447</f>
        <v>0</v>
      </c>
      <c r="AG447">
        <f>BN447*AU447*(BI447-BH447*(1000-AU447*BK447)/(1000-AU447*BJ447))/(100*BB447)</f>
        <v>0</v>
      </c>
      <c r="AH447">
        <f>1000*BN447*AU447*(BJ447-BK447)/(100*BB447*(1000-AU447*BJ447))</f>
        <v>0</v>
      </c>
      <c r="AI447">
        <f>(AJ447 - AK447 - BO447*1E3/(8.314*(BQ447+273.15)) * AM447/BN447 * AL447) * BN447/(100*BB447) * (1000 - BK447)/1000</f>
        <v>0</v>
      </c>
      <c r="AJ447">
        <v>429.2858403991054</v>
      </c>
      <c r="AK447">
        <v>428.8118545454545</v>
      </c>
      <c r="AL447">
        <v>4.251273270654986E-07</v>
      </c>
      <c r="AM447">
        <v>61.35787655002243</v>
      </c>
      <c r="AN447">
        <f>(AP447 - AO447 + BO447*1E3/(8.314*(BQ447+273.15)) * AR447/BN447 * AQ447) * BN447/(100*BB447) * 1000/(1000 - AP447)</f>
        <v>0</v>
      </c>
      <c r="AO447">
        <v>21.5445573562391</v>
      </c>
      <c r="AP447">
        <v>21.51728741258744</v>
      </c>
      <c r="AQ447">
        <v>1.203468215561671E-07</v>
      </c>
      <c r="AR447">
        <v>91.88205700752289</v>
      </c>
      <c r="AS447">
        <v>0</v>
      </c>
      <c r="AT447">
        <v>0</v>
      </c>
      <c r="AU447">
        <f>IF(AS447*$H$15&gt;=AW447,1.0,(AW447/(AW447-AS447*$H$15)))</f>
        <v>0</v>
      </c>
      <c r="AV447">
        <f>(AU447-1)*100</f>
        <v>0</v>
      </c>
      <c r="AW447">
        <f>MAX(0,($B$15+$C$15*BV447)/(1+$D$15*BV447)*BO447/(BQ447+273)*$E$15)</f>
        <v>0</v>
      </c>
      <c r="AX447">
        <f>$B$13*BW447+$C$13*BX447+$F$13*CI447*(1-CL447)</f>
        <v>0</v>
      </c>
      <c r="AY447">
        <f>AX447*AZ447</f>
        <v>0</v>
      </c>
      <c r="AZ447">
        <f>($B$13*$D$11+$C$13*$D$11+$F$13*((CV447+CN447)/MAX(CV447+CN447+CW447, 0.1)*$I$11+CW447/MAX(CV447+CN447+CW447, 0.1)*$J$11))/($B$13+$C$13+$F$13)</f>
        <v>0</v>
      </c>
      <c r="BA447">
        <f>($B$13*$K$11+$C$13*$K$11+$F$13*((CV447+CN447)/MAX(CV447+CN447+CW447, 0.1)*$P$11+CW447/MAX(CV447+CN447+CW447, 0.1)*$Q$11))/($B$13+$C$13+$F$13)</f>
        <v>0</v>
      </c>
      <c r="BB447">
        <v>6</v>
      </c>
      <c r="BC447">
        <v>0.5</v>
      </c>
      <c r="BD447" t="s">
        <v>358</v>
      </c>
      <c r="BE447">
        <v>2</v>
      </c>
      <c r="BF447" t="b">
        <v>1</v>
      </c>
      <c r="BG447">
        <v>1774683505.7</v>
      </c>
      <c r="BH447">
        <v>419.587</v>
      </c>
      <c r="BI447">
        <v>420.0356</v>
      </c>
      <c r="BJ447">
        <v>21.51647</v>
      </c>
      <c r="BK447">
        <v>21.54409</v>
      </c>
      <c r="BL447">
        <v>419.9484</v>
      </c>
      <c r="BM447">
        <v>21.21901</v>
      </c>
      <c r="BN447">
        <v>499.9767</v>
      </c>
      <c r="BO447">
        <v>101.0267</v>
      </c>
      <c r="BP447">
        <v>0.09976762</v>
      </c>
      <c r="BQ447">
        <v>25.84569</v>
      </c>
      <c r="BR447">
        <v>25.94806000000001</v>
      </c>
      <c r="BS447">
        <v>999.9</v>
      </c>
      <c r="BT447">
        <v>0</v>
      </c>
      <c r="BU447">
        <v>0</v>
      </c>
      <c r="BV447">
        <v>10018.307</v>
      </c>
      <c r="BW447">
        <v>0</v>
      </c>
      <c r="BX447">
        <v>0.3742184</v>
      </c>
      <c r="BY447">
        <v>-0.4486511</v>
      </c>
      <c r="BZ447">
        <v>428.8135</v>
      </c>
      <c r="CA447">
        <v>429.2839</v>
      </c>
      <c r="CB447">
        <v>-0.02761689</v>
      </c>
      <c r="CC447">
        <v>420.0356</v>
      </c>
      <c r="CD447">
        <v>21.54409</v>
      </c>
      <c r="CE447">
        <v>2.173738</v>
      </c>
      <c r="CF447">
        <v>2.176529</v>
      </c>
      <c r="CG447">
        <v>18.77006</v>
      </c>
      <c r="CH447">
        <v>18.79058</v>
      </c>
      <c r="CI447">
        <v>200.0056</v>
      </c>
      <c r="CJ447">
        <v>0</v>
      </c>
      <c r="CK447">
        <v>1</v>
      </c>
      <c r="CL447">
        <v>0</v>
      </c>
      <c r="CM447">
        <v>1.74927</v>
      </c>
      <c r="CN447">
        <v>0</v>
      </c>
      <c r="CO447">
        <v>11.72826</v>
      </c>
      <c r="CP447">
        <v>1023.162</v>
      </c>
      <c r="CQ447">
        <v>34.875</v>
      </c>
      <c r="CR447">
        <v>38.9123</v>
      </c>
      <c r="CS447">
        <v>37.01860000000001</v>
      </c>
      <c r="CT447">
        <v>37.57469999999999</v>
      </c>
      <c r="CU447">
        <v>35.7996</v>
      </c>
      <c r="CV447">
        <v>0</v>
      </c>
      <c r="CW447">
        <v>200.005</v>
      </c>
      <c r="CX447">
        <v>0</v>
      </c>
      <c r="CY447">
        <v>1774683507.2</v>
      </c>
      <c r="CZ447">
        <v>0</v>
      </c>
      <c r="DA447">
        <v>1774666326.5</v>
      </c>
      <c r="DB447" t="s">
        <v>359</v>
      </c>
      <c r="DC447">
        <v>1774666322</v>
      </c>
      <c r="DD447">
        <v>1774666326.5</v>
      </c>
      <c r="DE447">
        <v>2</v>
      </c>
      <c r="DF447">
        <v>0.343</v>
      </c>
      <c r="DG447">
        <v>-0.026</v>
      </c>
      <c r="DH447">
        <v>-0.36</v>
      </c>
      <c r="DI447">
        <v>0.298</v>
      </c>
      <c r="DJ447">
        <v>420</v>
      </c>
      <c r="DK447">
        <v>22</v>
      </c>
      <c r="DL447">
        <v>0.17</v>
      </c>
      <c r="DM447">
        <v>0.02</v>
      </c>
      <c r="DN447">
        <v>-0.3951818536585365</v>
      </c>
      <c r="DO447">
        <v>-0.3159896027874563</v>
      </c>
      <c r="DP447">
        <v>0.04468177299938789</v>
      </c>
      <c r="DQ447">
        <v>0</v>
      </c>
      <c r="DR447">
        <v>-0.02781635853658537</v>
      </c>
      <c r="DS447">
        <v>0.003691463414634189</v>
      </c>
      <c r="DT447">
        <v>0.0008853564711254514</v>
      </c>
      <c r="DU447">
        <v>1</v>
      </c>
      <c r="DV447">
        <v>1</v>
      </c>
      <c r="DW447">
        <v>2</v>
      </c>
      <c r="DX447" t="s">
        <v>367</v>
      </c>
      <c r="DY447">
        <v>3.1305</v>
      </c>
      <c r="DZ447">
        <v>2.80646</v>
      </c>
      <c r="EA447">
        <v>0.0997494</v>
      </c>
      <c r="EB447">
        <v>0.099468</v>
      </c>
      <c r="EC447">
        <v>0.105901</v>
      </c>
      <c r="ED447">
        <v>0.105682</v>
      </c>
      <c r="EE447">
        <v>21146.5</v>
      </c>
      <c r="EF447">
        <v>27418.2</v>
      </c>
      <c r="EG447">
        <v>26444.2</v>
      </c>
      <c r="EH447">
        <v>32999.4</v>
      </c>
      <c r="EI447">
        <v>34923.7</v>
      </c>
      <c r="EJ447">
        <v>40305.6</v>
      </c>
      <c r="EK447">
        <v>41091.4</v>
      </c>
      <c r="EL447">
        <v>46059.3</v>
      </c>
      <c r="EM447">
        <v>2.03485</v>
      </c>
      <c r="EN447">
        <v>2.00003</v>
      </c>
      <c r="EO447">
        <v>0.0718459</v>
      </c>
      <c r="EP447">
        <v>0</v>
      </c>
      <c r="EQ447">
        <v>24.7738</v>
      </c>
      <c r="ER447">
        <v>999.9</v>
      </c>
      <c r="ES447">
        <v>67.40000000000001</v>
      </c>
      <c r="ET447">
        <v>27.5</v>
      </c>
      <c r="EU447">
        <v>24.591</v>
      </c>
      <c r="EV447">
        <v>61.1308</v>
      </c>
      <c r="EW447">
        <v>31.7388</v>
      </c>
      <c r="EX447">
        <v>1</v>
      </c>
      <c r="EY447">
        <v>0.292942</v>
      </c>
      <c r="EZ447">
        <v>0.199946</v>
      </c>
      <c r="FA447">
        <v>20.2906</v>
      </c>
      <c r="FB447">
        <v>5.18779</v>
      </c>
      <c r="FC447">
        <v>11.9441</v>
      </c>
      <c r="FD447">
        <v>4.95575</v>
      </c>
      <c r="FE447">
        <v>3.285</v>
      </c>
      <c r="FF447">
        <v>9999</v>
      </c>
      <c r="FG447">
        <v>9999</v>
      </c>
      <c r="FH447">
        <v>9999</v>
      </c>
      <c r="FI447">
        <v>999.9</v>
      </c>
      <c r="FJ447">
        <v>1.86127</v>
      </c>
      <c r="FK447">
        <v>1.86264</v>
      </c>
      <c r="FL447">
        <v>1.86005</v>
      </c>
      <c r="FM447">
        <v>1.85837</v>
      </c>
      <c r="FN447">
        <v>1.86214</v>
      </c>
      <c r="FO447">
        <v>1.85889</v>
      </c>
      <c r="FP447">
        <v>1.85791</v>
      </c>
      <c r="FQ447">
        <v>1.86081</v>
      </c>
      <c r="FR447">
        <v>0</v>
      </c>
      <c r="FS447">
        <v>0</v>
      </c>
      <c r="FT447">
        <v>0</v>
      </c>
      <c r="FU447">
        <v>4.5</v>
      </c>
      <c r="FV447" t="s">
        <v>361</v>
      </c>
      <c r="FW447" t="s">
        <v>362</v>
      </c>
      <c r="FX447" t="s">
        <v>363</v>
      </c>
      <c r="FY447" t="s">
        <v>364</v>
      </c>
      <c r="FZ447" t="s">
        <v>364</v>
      </c>
      <c r="GA447" t="s">
        <v>363</v>
      </c>
      <c r="GB447">
        <v>0</v>
      </c>
      <c r="GC447">
        <v>100</v>
      </c>
      <c r="GD447">
        <v>100</v>
      </c>
      <c r="GE447">
        <v>-0.361</v>
      </c>
      <c r="GF447">
        <v>0.2975</v>
      </c>
      <c r="GG447">
        <v>-1.589593225013521</v>
      </c>
      <c r="GH447">
        <v>0.00192992804097616</v>
      </c>
      <c r="GI447">
        <v>3.244687122451424E-06</v>
      </c>
      <c r="GJ447">
        <v>-2.087531120305573E-09</v>
      </c>
      <c r="GK447">
        <v>0.05776174702018427</v>
      </c>
      <c r="GL447">
        <v>0.005089068596103195</v>
      </c>
      <c r="GM447">
        <v>0.0003257216593697226</v>
      </c>
      <c r="GN447">
        <v>-1.562898368296355E-06</v>
      </c>
      <c r="GO447">
        <v>0</v>
      </c>
      <c r="GP447">
        <v>1257</v>
      </c>
      <c r="GQ447">
        <v>1</v>
      </c>
      <c r="GR447">
        <v>31</v>
      </c>
      <c r="GS447">
        <v>286.4</v>
      </c>
      <c r="GT447">
        <v>286.4</v>
      </c>
      <c r="GU447">
        <v>1.07666</v>
      </c>
      <c r="GV447">
        <v>2.38525</v>
      </c>
      <c r="GW447">
        <v>1.44775</v>
      </c>
      <c r="GX447">
        <v>2.20215</v>
      </c>
      <c r="GY447">
        <v>1.44653</v>
      </c>
      <c r="GZ447">
        <v>2.3645</v>
      </c>
      <c r="HA447">
        <v>33.1992</v>
      </c>
      <c r="HB447">
        <v>14.6136</v>
      </c>
      <c r="HC447">
        <v>18</v>
      </c>
      <c r="HD447">
        <v>532.08</v>
      </c>
      <c r="HE447">
        <v>523.033</v>
      </c>
      <c r="HF447">
        <v>24.9998</v>
      </c>
      <c r="HG447">
        <v>30.7412</v>
      </c>
      <c r="HH447">
        <v>30.0001</v>
      </c>
      <c r="HI447">
        <v>31.1187</v>
      </c>
      <c r="HJ447">
        <v>31.1282</v>
      </c>
      <c r="HK447">
        <v>21.5524</v>
      </c>
      <c r="HL447">
        <v>20.3331</v>
      </c>
      <c r="HM447">
        <v>100</v>
      </c>
      <c r="HN447">
        <v>25</v>
      </c>
      <c r="HO447">
        <v>420</v>
      </c>
      <c r="HP447">
        <v>21.5</v>
      </c>
      <c r="HQ447">
        <v>103.132</v>
      </c>
      <c r="HR447">
        <v>102.019</v>
      </c>
    </row>
    <row r="448" spans="1:226">
      <c r="A448">
        <v>430</v>
      </c>
      <c r="B448">
        <v>1774683512.6</v>
      </c>
      <c r="C448">
        <v>1766.599999904633</v>
      </c>
      <c r="D448" t="s">
        <v>1222</v>
      </c>
      <c r="E448" t="s">
        <v>1223</v>
      </c>
      <c r="F448">
        <v>5</v>
      </c>
      <c r="I448">
        <v>1774683509.7</v>
      </c>
      <c r="J448">
        <f>(K448)/1000</f>
        <v>0</v>
      </c>
      <c r="K448">
        <f>IF(BF448, AN448, AH448)</f>
        <v>0</v>
      </c>
      <c r="L448">
        <f>IF(BF448, AI448, AG448)</f>
        <v>0</v>
      </c>
      <c r="M448">
        <f>BH448 - IF(AU448&gt;1, L448*BB448*100.0/(AW448), 0)</f>
        <v>0</v>
      </c>
      <c r="N448">
        <f>((T448-J448/2)*M448-L448)/(T448+J448/2)</f>
        <v>0</v>
      </c>
      <c r="O448">
        <f>N448*(BO448+BP448)/1000.0</f>
        <v>0</v>
      </c>
      <c r="P448">
        <f>(BH448 - IF(AU448&gt;1, L448*BB448*100.0/(AW448), 0))*(BO448+BP448)/1000.0</f>
        <v>0</v>
      </c>
      <c r="Q448">
        <f>2.0/((1/S448-1/R448)+SIGN(S448)*SQRT((1/S448-1/R448)*(1/S448-1/R448) + 4*BC448/((BC448+1)*(BC448+1))*(2*1/S448*1/R448-1/R448*1/R448)))</f>
        <v>0</v>
      </c>
      <c r="R448">
        <f>IF(LEFT(BD448,1)&lt;&gt;"0",IF(LEFT(BD448,1)="1",3.0,BE448),$D$5+$E$5*(BV448*BO448/($K$5*1000))+$F$5*(BV448*BO448/($K$5*1000))*MAX(MIN(BB448,$J$5),$I$5)*MAX(MIN(BB448,$J$5),$I$5)+$G$5*MAX(MIN(BB448,$J$5),$I$5)*(BV448*BO448/($K$5*1000))+$H$5*(BV448*BO448/($K$5*1000))*(BV448*BO448/($K$5*1000)))</f>
        <v>0</v>
      </c>
      <c r="S448">
        <f>J448*(1000-(1000*0.61365*exp(17.502*W448/(240.97+W448))/(BO448+BP448)+BJ448)/2)/(1000*0.61365*exp(17.502*W448/(240.97+W448))/(BO448+BP448)-BJ448)</f>
        <v>0</v>
      </c>
      <c r="T448">
        <f>1/((BC448+1)/(Q448/1.6)+1/(R448/1.37)) + BC448/((BC448+1)/(Q448/1.6) + BC448/(R448/1.37))</f>
        <v>0</v>
      </c>
      <c r="U448">
        <f>(AX448*BA448)</f>
        <v>0</v>
      </c>
      <c r="V448">
        <f>(BQ448+(U448+2*0.95*5.67E-8*(((BQ448+$B$9)+273)^4-(BQ448+273)^4)-44100*J448)/(1.84*29.3*R448+8*0.95*5.67E-8*(BQ448+273)^3))</f>
        <v>0</v>
      </c>
      <c r="W448">
        <f>($C$9*BR448+$D$9*BS448+$E$9*V448)</f>
        <v>0</v>
      </c>
      <c r="X448">
        <f>0.61365*exp(17.502*W448/(240.97+W448))</f>
        <v>0</v>
      </c>
      <c r="Y448">
        <f>(Z448/AA448*100)</f>
        <v>0</v>
      </c>
      <c r="Z448">
        <f>BJ448*(BO448+BP448)/1000</f>
        <v>0</v>
      </c>
      <c r="AA448">
        <f>0.61365*exp(17.502*BQ448/(240.97+BQ448))</f>
        <v>0</v>
      </c>
      <c r="AB448">
        <f>(X448-BJ448*(BO448+BP448)/1000)</f>
        <v>0</v>
      </c>
      <c r="AC448">
        <f>(-J448*44100)</f>
        <v>0</v>
      </c>
      <c r="AD448">
        <f>2*29.3*R448*0.92*(BQ448-W448)</f>
        <v>0</v>
      </c>
      <c r="AE448">
        <f>2*0.95*5.67E-8*(((BQ448+$B$9)+273)^4-(W448+273)^4)</f>
        <v>0</v>
      </c>
      <c r="AF448">
        <f>U448+AE448+AC448+AD448</f>
        <v>0</v>
      </c>
      <c r="AG448">
        <f>BN448*AU448*(BI448-BH448*(1000-AU448*BK448)/(1000-AU448*BJ448))/(100*BB448)</f>
        <v>0</v>
      </c>
      <c r="AH448">
        <f>1000*BN448*AU448*(BJ448-BK448)/(100*BB448*(1000-AU448*BJ448))</f>
        <v>0</v>
      </c>
      <c r="AI448">
        <f>(AJ448 - AK448 - BO448*1E3/(8.314*(BQ448+273.15)) * AM448/BN448 * AL448) * BN448/(100*BB448) * (1000 - BK448)/1000</f>
        <v>0</v>
      </c>
      <c r="AJ448">
        <v>429.2507183800096</v>
      </c>
      <c r="AK448">
        <v>428.8222969696969</v>
      </c>
      <c r="AL448">
        <v>-5.288570196783529E-07</v>
      </c>
      <c r="AM448">
        <v>61.35787655002243</v>
      </c>
      <c r="AN448">
        <f>(AP448 - AO448 + BO448*1E3/(8.314*(BQ448+273.15)) * AR448/BN448 * AQ448) * BN448/(100*BB448) * 1000/(1000 - AP448)</f>
        <v>0</v>
      </c>
      <c r="AO448">
        <v>21.54359242860781</v>
      </c>
      <c r="AP448">
        <v>21.51569090909093</v>
      </c>
      <c r="AQ448">
        <v>5.172523675554084E-07</v>
      </c>
      <c r="AR448">
        <v>91.88205700752289</v>
      </c>
      <c r="AS448">
        <v>0</v>
      </c>
      <c r="AT448">
        <v>0</v>
      </c>
      <c r="AU448">
        <f>IF(AS448*$H$15&gt;=AW448,1.0,(AW448/(AW448-AS448*$H$15)))</f>
        <v>0</v>
      </c>
      <c r="AV448">
        <f>(AU448-1)*100</f>
        <v>0</v>
      </c>
      <c r="AW448">
        <f>MAX(0,($B$15+$C$15*BV448)/(1+$D$15*BV448)*BO448/(BQ448+273)*$E$15)</f>
        <v>0</v>
      </c>
      <c r="AX448">
        <f>$B$13*BW448+$C$13*BX448+$F$13*CI448*(1-CL448)</f>
        <v>0</v>
      </c>
      <c r="AY448">
        <f>AX448*AZ448</f>
        <v>0</v>
      </c>
      <c r="AZ448">
        <f>($B$13*$D$11+$C$13*$D$11+$F$13*((CV448+CN448)/MAX(CV448+CN448+CW448, 0.1)*$I$11+CW448/MAX(CV448+CN448+CW448, 0.1)*$J$11))/($B$13+$C$13+$F$13)</f>
        <v>0</v>
      </c>
      <c r="BA448">
        <f>($B$13*$K$11+$C$13*$K$11+$F$13*((CV448+CN448)/MAX(CV448+CN448+CW448, 0.1)*$P$11+CW448/MAX(CV448+CN448+CW448, 0.1)*$Q$11))/($B$13+$C$13+$F$13)</f>
        <v>0</v>
      </c>
      <c r="BB448">
        <v>6</v>
      </c>
      <c r="BC448">
        <v>0.5</v>
      </c>
      <c r="BD448" t="s">
        <v>358</v>
      </c>
      <c r="BE448">
        <v>2</v>
      </c>
      <c r="BF448" t="b">
        <v>1</v>
      </c>
      <c r="BG448">
        <v>1774683509.7</v>
      </c>
      <c r="BH448">
        <v>419.5973</v>
      </c>
      <c r="BI448">
        <v>420.0004999999999</v>
      </c>
      <c r="BJ448">
        <v>21.51674</v>
      </c>
      <c r="BK448">
        <v>21.54401</v>
      </c>
      <c r="BL448">
        <v>419.9587</v>
      </c>
      <c r="BM448">
        <v>21.2193</v>
      </c>
      <c r="BN448">
        <v>499.9903</v>
      </c>
      <c r="BO448">
        <v>101.0268</v>
      </c>
      <c r="BP448">
        <v>0.09989265999999999</v>
      </c>
      <c r="BQ448">
        <v>25.84422</v>
      </c>
      <c r="BR448">
        <v>25.95027</v>
      </c>
      <c r="BS448">
        <v>999.9</v>
      </c>
      <c r="BT448">
        <v>0</v>
      </c>
      <c r="BU448">
        <v>0</v>
      </c>
      <c r="BV448">
        <v>10009.742</v>
      </c>
      <c r="BW448">
        <v>0</v>
      </c>
      <c r="BX448">
        <v>0.3787367</v>
      </c>
      <c r="BY448">
        <v>-0.4032929</v>
      </c>
      <c r="BZ448">
        <v>428.8242</v>
      </c>
      <c r="CA448">
        <v>429.2483</v>
      </c>
      <c r="CB448">
        <v>-0.02724418</v>
      </c>
      <c r="CC448">
        <v>420.0004999999999</v>
      </c>
      <c r="CD448">
        <v>21.54401</v>
      </c>
      <c r="CE448">
        <v>2.173768</v>
      </c>
      <c r="CF448">
        <v>2.176521</v>
      </c>
      <c r="CG448">
        <v>18.77027</v>
      </c>
      <c r="CH448">
        <v>18.79052</v>
      </c>
      <c r="CI448">
        <v>200.0029</v>
      </c>
      <c r="CJ448">
        <v>0</v>
      </c>
      <c r="CK448">
        <v>1</v>
      </c>
      <c r="CL448">
        <v>0</v>
      </c>
      <c r="CM448">
        <v>1.74927</v>
      </c>
      <c r="CN448">
        <v>0</v>
      </c>
      <c r="CO448">
        <v>11.8225</v>
      </c>
      <c r="CP448">
        <v>1023.147</v>
      </c>
      <c r="CQ448">
        <v>34.89360000000001</v>
      </c>
      <c r="CR448">
        <v>39.00600000000001</v>
      </c>
      <c r="CS448">
        <v>37.0935</v>
      </c>
      <c r="CT448">
        <v>37.69349999999999</v>
      </c>
      <c r="CU448">
        <v>35.8309</v>
      </c>
      <c r="CV448">
        <v>0</v>
      </c>
      <c r="CW448">
        <v>200.004</v>
      </c>
      <c r="CX448">
        <v>0</v>
      </c>
      <c r="CY448">
        <v>1774683510.8</v>
      </c>
      <c r="CZ448">
        <v>0</v>
      </c>
      <c r="DA448">
        <v>1774666326.5</v>
      </c>
      <c r="DB448" t="s">
        <v>359</v>
      </c>
      <c r="DC448">
        <v>1774666322</v>
      </c>
      <c r="DD448">
        <v>1774666326.5</v>
      </c>
      <c r="DE448">
        <v>2</v>
      </c>
      <c r="DF448">
        <v>0.343</v>
      </c>
      <c r="DG448">
        <v>-0.026</v>
      </c>
      <c r="DH448">
        <v>-0.36</v>
      </c>
      <c r="DI448">
        <v>0.298</v>
      </c>
      <c r="DJ448">
        <v>420</v>
      </c>
      <c r="DK448">
        <v>22</v>
      </c>
      <c r="DL448">
        <v>0.17</v>
      </c>
      <c r="DM448">
        <v>0.02</v>
      </c>
      <c r="DN448">
        <v>-0.4015607804878048</v>
      </c>
      <c r="DO448">
        <v>-0.1943587944250876</v>
      </c>
      <c r="DP448">
        <v>0.04187999177295804</v>
      </c>
      <c r="DQ448">
        <v>0</v>
      </c>
      <c r="DR448">
        <v>-0.02744986097560976</v>
      </c>
      <c r="DS448">
        <v>0.0007275240418119564</v>
      </c>
      <c r="DT448">
        <v>0.0007349536600218656</v>
      </c>
      <c r="DU448">
        <v>1</v>
      </c>
      <c r="DV448">
        <v>1</v>
      </c>
      <c r="DW448">
        <v>2</v>
      </c>
      <c r="DX448" t="s">
        <v>367</v>
      </c>
      <c r="DY448">
        <v>3.1305</v>
      </c>
      <c r="DZ448">
        <v>2.8065</v>
      </c>
      <c r="EA448">
        <v>0.0997429</v>
      </c>
      <c r="EB448">
        <v>0.0994608</v>
      </c>
      <c r="EC448">
        <v>0.105898</v>
      </c>
      <c r="ED448">
        <v>0.105682</v>
      </c>
      <c r="EE448">
        <v>21146.7</v>
      </c>
      <c r="EF448">
        <v>27418.3</v>
      </c>
      <c r="EG448">
        <v>26444.3</v>
      </c>
      <c r="EH448">
        <v>32999.3</v>
      </c>
      <c r="EI448">
        <v>34923.7</v>
      </c>
      <c r="EJ448">
        <v>40305.6</v>
      </c>
      <c r="EK448">
        <v>41091.2</v>
      </c>
      <c r="EL448">
        <v>46059.2</v>
      </c>
      <c r="EM448">
        <v>2.03505</v>
      </c>
      <c r="EN448">
        <v>2.00005</v>
      </c>
      <c r="EO448">
        <v>0.0716299</v>
      </c>
      <c r="EP448">
        <v>0</v>
      </c>
      <c r="EQ448">
        <v>24.7717</v>
      </c>
      <c r="ER448">
        <v>999.9</v>
      </c>
      <c r="ES448">
        <v>67.40000000000001</v>
      </c>
      <c r="ET448">
        <v>27.5</v>
      </c>
      <c r="EU448">
        <v>24.5895</v>
      </c>
      <c r="EV448">
        <v>61.0308</v>
      </c>
      <c r="EW448">
        <v>31.5865</v>
      </c>
      <c r="EX448">
        <v>1</v>
      </c>
      <c r="EY448">
        <v>0.292967</v>
      </c>
      <c r="EZ448">
        <v>0.198911</v>
      </c>
      <c r="FA448">
        <v>20.2907</v>
      </c>
      <c r="FB448">
        <v>5.18929</v>
      </c>
      <c r="FC448">
        <v>11.9441</v>
      </c>
      <c r="FD448">
        <v>4.95565</v>
      </c>
      <c r="FE448">
        <v>3.285</v>
      </c>
      <c r="FF448">
        <v>9999</v>
      </c>
      <c r="FG448">
        <v>9999</v>
      </c>
      <c r="FH448">
        <v>9999</v>
      </c>
      <c r="FI448">
        <v>999.9</v>
      </c>
      <c r="FJ448">
        <v>1.86127</v>
      </c>
      <c r="FK448">
        <v>1.86264</v>
      </c>
      <c r="FL448">
        <v>1.86005</v>
      </c>
      <c r="FM448">
        <v>1.85837</v>
      </c>
      <c r="FN448">
        <v>1.86213</v>
      </c>
      <c r="FO448">
        <v>1.8589</v>
      </c>
      <c r="FP448">
        <v>1.85791</v>
      </c>
      <c r="FQ448">
        <v>1.86081</v>
      </c>
      <c r="FR448">
        <v>0</v>
      </c>
      <c r="FS448">
        <v>0</v>
      </c>
      <c r="FT448">
        <v>0</v>
      </c>
      <c r="FU448">
        <v>4.5</v>
      </c>
      <c r="FV448" t="s">
        <v>361</v>
      </c>
      <c r="FW448" t="s">
        <v>362</v>
      </c>
      <c r="FX448" t="s">
        <v>363</v>
      </c>
      <c r="FY448" t="s">
        <v>364</v>
      </c>
      <c r="FZ448" t="s">
        <v>364</v>
      </c>
      <c r="GA448" t="s">
        <v>363</v>
      </c>
      <c r="GB448">
        <v>0</v>
      </c>
      <c r="GC448">
        <v>100</v>
      </c>
      <c r="GD448">
        <v>100</v>
      </c>
      <c r="GE448">
        <v>-0.362</v>
      </c>
      <c r="GF448">
        <v>0.2975</v>
      </c>
      <c r="GG448">
        <v>-1.589593225013521</v>
      </c>
      <c r="GH448">
        <v>0.00192992804097616</v>
      </c>
      <c r="GI448">
        <v>3.244687122451424E-06</v>
      </c>
      <c r="GJ448">
        <v>-2.087531120305573E-09</v>
      </c>
      <c r="GK448">
        <v>0.05776174702018427</v>
      </c>
      <c r="GL448">
        <v>0.005089068596103195</v>
      </c>
      <c r="GM448">
        <v>0.0003257216593697226</v>
      </c>
      <c r="GN448">
        <v>-1.562898368296355E-06</v>
      </c>
      <c r="GO448">
        <v>0</v>
      </c>
      <c r="GP448">
        <v>1257</v>
      </c>
      <c r="GQ448">
        <v>1</v>
      </c>
      <c r="GR448">
        <v>31</v>
      </c>
      <c r="GS448">
        <v>286.5</v>
      </c>
      <c r="GT448">
        <v>286.4</v>
      </c>
      <c r="GU448">
        <v>1.07788</v>
      </c>
      <c r="GV448">
        <v>2.39746</v>
      </c>
      <c r="GW448">
        <v>1.44775</v>
      </c>
      <c r="GX448">
        <v>2.20215</v>
      </c>
      <c r="GY448">
        <v>1.44653</v>
      </c>
      <c r="GZ448">
        <v>2.29736</v>
      </c>
      <c r="HA448">
        <v>33.1992</v>
      </c>
      <c r="HB448">
        <v>14.5961</v>
      </c>
      <c r="HC448">
        <v>18</v>
      </c>
      <c r="HD448">
        <v>532.207</v>
      </c>
      <c r="HE448">
        <v>523.045</v>
      </c>
      <c r="HF448">
        <v>24.9997</v>
      </c>
      <c r="HG448">
        <v>30.7388</v>
      </c>
      <c r="HH448">
        <v>30.0001</v>
      </c>
      <c r="HI448">
        <v>31.1187</v>
      </c>
      <c r="HJ448">
        <v>31.1278</v>
      </c>
      <c r="HK448">
        <v>21.5531</v>
      </c>
      <c r="HL448">
        <v>20.3331</v>
      </c>
      <c r="HM448">
        <v>100</v>
      </c>
      <c r="HN448">
        <v>25</v>
      </c>
      <c r="HO448">
        <v>420</v>
      </c>
      <c r="HP448">
        <v>21.5</v>
      </c>
      <c r="HQ448">
        <v>103.132</v>
      </c>
      <c r="HR448">
        <v>102.019</v>
      </c>
    </row>
    <row r="449" spans="1:226">
      <c r="A449">
        <v>431</v>
      </c>
      <c r="B449">
        <v>1774683516.6</v>
      </c>
      <c r="C449">
        <v>1770.599999904633</v>
      </c>
      <c r="D449" t="s">
        <v>1224</v>
      </c>
      <c r="E449" t="s">
        <v>1225</v>
      </c>
      <c r="F449">
        <v>5</v>
      </c>
      <c r="I449">
        <v>1774683513.7</v>
      </c>
      <c r="J449">
        <f>(K449)/1000</f>
        <v>0</v>
      </c>
      <c r="K449">
        <f>IF(BF449, AN449, AH449)</f>
        <v>0</v>
      </c>
      <c r="L449">
        <f>IF(BF449, AI449, AG449)</f>
        <v>0</v>
      </c>
      <c r="M449">
        <f>BH449 - IF(AU449&gt;1, L449*BB449*100.0/(AW449), 0)</f>
        <v>0</v>
      </c>
      <c r="N449">
        <f>((T449-J449/2)*M449-L449)/(T449+J449/2)</f>
        <v>0</v>
      </c>
      <c r="O449">
        <f>N449*(BO449+BP449)/1000.0</f>
        <v>0</v>
      </c>
      <c r="P449">
        <f>(BH449 - IF(AU449&gt;1, L449*BB449*100.0/(AW449), 0))*(BO449+BP449)/1000.0</f>
        <v>0</v>
      </c>
      <c r="Q449">
        <f>2.0/((1/S449-1/R449)+SIGN(S449)*SQRT((1/S449-1/R449)*(1/S449-1/R449) + 4*BC449/((BC449+1)*(BC449+1))*(2*1/S449*1/R449-1/R449*1/R449)))</f>
        <v>0</v>
      </c>
      <c r="R449">
        <f>IF(LEFT(BD449,1)&lt;&gt;"0",IF(LEFT(BD449,1)="1",3.0,BE449),$D$5+$E$5*(BV449*BO449/($K$5*1000))+$F$5*(BV449*BO449/($K$5*1000))*MAX(MIN(BB449,$J$5),$I$5)*MAX(MIN(BB449,$J$5),$I$5)+$G$5*MAX(MIN(BB449,$J$5),$I$5)*(BV449*BO449/($K$5*1000))+$H$5*(BV449*BO449/($K$5*1000))*(BV449*BO449/($K$5*1000)))</f>
        <v>0</v>
      </c>
      <c r="S449">
        <f>J449*(1000-(1000*0.61365*exp(17.502*W449/(240.97+W449))/(BO449+BP449)+BJ449)/2)/(1000*0.61365*exp(17.502*W449/(240.97+W449))/(BO449+BP449)-BJ449)</f>
        <v>0</v>
      </c>
      <c r="T449">
        <f>1/((BC449+1)/(Q449/1.6)+1/(R449/1.37)) + BC449/((BC449+1)/(Q449/1.6) + BC449/(R449/1.37))</f>
        <v>0</v>
      </c>
      <c r="U449">
        <f>(AX449*BA449)</f>
        <v>0</v>
      </c>
      <c r="V449">
        <f>(BQ449+(U449+2*0.95*5.67E-8*(((BQ449+$B$9)+273)^4-(BQ449+273)^4)-44100*J449)/(1.84*29.3*R449+8*0.95*5.67E-8*(BQ449+273)^3))</f>
        <v>0</v>
      </c>
      <c r="W449">
        <f>($C$9*BR449+$D$9*BS449+$E$9*V449)</f>
        <v>0</v>
      </c>
      <c r="X449">
        <f>0.61365*exp(17.502*W449/(240.97+W449))</f>
        <v>0</v>
      </c>
      <c r="Y449">
        <f>(Z449/AA449*100)</f>
        <v>0</v>
      </c>
      <c r="Z449">
        <f>BJ449*(BO449+BP449)/1000</f>
        <v>0</v>
      </c>
      <c r="AA449">
        <f>0.61365*exp(17.502*BQ449/(240.97+BQ449))</f>
        <v>0</v>
      </c>
      <c r="AB449">
        <f>(X449-BJ449*(BO449+BP449)/1000)</f>
        <v>0</v>
      </c>
      <c r="AC449">
        <f>(-J449*44100)</f>
        <v>0</v>
      </c>
      <c r="AD449">
        <f>2*29.3*R449*0.92*(BQ449-W449)</f>
        <v>0</v>
      </c>
      <c r="AE449">
        <f>2*0.95*5.67E-8*(((BQ449+$B$9)+273)^4-(W449+273)^4)</f>
        <v>0</v>
      </c>
      <c r="AF449">
        <f>U449+AE449+AC449+AD449</f>
        <v>0</v>
      </c>
      <c r="AG449">
        <f>BN449*AU449*(BI449-BH449*(1000-AU449*BK449)/(1000-AU449*BJ449))/(100*BB449)</f>
        <v>0</v>
      </c>
      <c r="AH449">
        <f>1000*BN449*AU449*(BJ449-BK449)/(100*BB449*(1000-AU449*BJ449))</f>
        <v>0</v>
      </c>
      <c r="AI449">
        <f>(AJ449 - AK449 - BO449*1E3/(8.314*(BQ449+273.15)) * AM449/BN449 * AL449) * BN449/(100*BB449) * (1000 - BK449)/1000</f>
        <v>0</v>
      </c>
      <c r="AJ449">
        <v>429.2085434713135</v>
      </c>
      <c r="AK449">
        <v>428.7842787878785</v>
      </c>
      <c r="AL449">
        <v>-3.703249350528862E-06</v>
      </c>
      <c r="AM449">
        <v>61.35787655002243</v>
      </c>
      <c r="AN449">
        <f>(AP449 - AO449 + BO449*1E3/(8.314*(BQ449+273.15)) * AR449/BN449 * AQ449) * BN449/(100*BB449) * 1000/(1000 - AP449)</f>
        <v>0</v>
      </c>
      <c r="AO449">
        <v>21.54373149114721</v>
      </c>
      <c r="AP449">
        <v>21.51749370629372</v>
      </c>
      <c r="AQ449">
        <v>-1.165913272473481E-06</v>
      </c>
      <c r="AR449">
        <v>91.88205700752289</v>
      </c>
      <c r="AS449">
        <v>0</v>
      </c>
      <c r="AT449">
        <v>0</v>
      </c>
      <c r="AU449">
        <f>IF(AS449*$H$15&gt;=AW449,1.0,(AW449/(AW449-AS449*$H$15)))</f>
        <v>0</v>
      </c>
      <c r="AV449">
        <f>(AU449-1)*100</f>
        <v>0</v>
      </c>
      <c r="AW449">
        <f>MAX(0,($B$15+$C$15*BV449)/(1+$D$15*BV449)*BO449/(BQ449+273)*$E$15)</f>
        <v>0</v>
      </c>
      <c r="AX449">
        <f>$B$13*BW449+$C$13*BX449+$F$13*CI449*(1-CL449)</f>
        <v>0</v>
      </c>
      <c r="AY449">
        <f>AX449*AZ449</f>
        <v>0</v>
      </c>
      <c r="AZ449">
        <f>($B$13*$D$11+$C$13*$D$11+$F$13*((CV449+CN449)/MAX(CV449+CN449+CW449, 0.1)*$I$11+CW449/MAX(CV449+CN449+CW449, 0.1)*$J$11))/($B$13+$C$13+$F$13)</f>
        <v>0</v>
      </c>
      <c r="BA449">
        <f>($B$13*$K$11+$C$13*$K$11+$F$13*((CV449+CN449)/MAX(CV449+CN449+CW449, 0.1)*$P$11+CW449/MAX(CV449+CN449+CW449, 0.1)*$Q$11))/($B$13+$C$13+$F$13)</f>
        <v>0</v>
      </c>
      <c r="BB449">
        <v>6</v>
      </c>
      <c r="BC449">
        <v>0.5</v>
      </c>
      <c r="BD449" t="s">
        <v>358</v>
      </c>
      <c r="BE449">
        <v>2</v>
      </c>
      <c r="BF449" t="b">
        <v>1</v>
      </c>
      <c r="BG449">
        <v>1774683513.7</v>
      </c>
      <c r="BH449">
        <v>419.561</v>
      </c>
      <c r="BI449">
        <v>419.9644</v>
      </c>
      <c r="BJ449">
        <v>21.51612</v>
      </c>
      <c r="BK449">
        <v>21.54424</v>
      </c>
      <c r="BL449">
        <v>419.9227</v>
      </c>
      <c r="BM449">
        <v>21.21867</v>
      </c>
      <c r="BN449">
        <v>500.0615000000001</v>
      </c>
      <c r="BO449">
        <v>101.0281</v>
      </c>
      <c r="BP449">
        <v>0.1001781</v>
      </c>
      <c r="BQ449">
        <v>25.83994</v>
      </c>
      <c r="BR449">
        <v>25.94779</v>
      </c>
      <c r="BS449">
        <v>999.9</v>
      </c>
      <c r="BT449">
        <v>0</v>
      </c>
      <c r="BU449">
        <v>0</v>
      </c>
      <c r="BV449">
        <v>9991.747000000001</v>
      </c>
      <c r="BW449">
        <v>0</v>
      </c>
      <c r="BX449">
        <v>0.3698369</v>
      </c>
      <c r="BY449">
        <v>-0.4032106</v>
      </c>
      <c r="BZ449">
        <v>428.7869000000001</v>
      </c>
      <c r="CA449">
        <v>429.2112</v>
      </c>
      <c r="CB449">
        <v>-0.0281107</v>
      </c>
      <c r="CC449">
        <v>419.9644</v>
      </c>
      <c r="CD449">
        <v>21.54424</v>
      </c>
      <c r="CE449">
        <v>2.173731</v>
      </c>
      <c r="CF449">
        <v>2.176572</v>
      </c>
      <c r="CG449">
        <v>18.77001</v>
      </c>
      <c r="CH449">
        <v>18.79091</v>
      </c>
      <c r="CI449">
        <v>200.0012</v>
      </c>
      <c r="CJ449">
        <v>0</v>
      </c>
      <c r="CK449">
        <v>1</v>
      </c>
      <c r="CL449">
        <v>0</v>
      </c>
      <c r="CM449">
        <v>1.80007</v>
      </c>
      <c r="CN449">
        <v>0</v>
      </c>
      <c r="CO449">
        <v>11.94656</v>
      </c>
      <c r="CP449">
        <v>1023.138</v>
      </c>
      <c r="CQ449">
        <v>34.937</v>
      </c>
      <c r="CR449">
        <v>39.0997</v>
      </c>
      <c r="CS449">
        <v>37.1312</v>
      </c>
      <c r="CT449">
        <v>37.7873</v>
      </c>
      <c r="CU449">
        <v>35.8812</v>
      </c>
      <c r="CV449">
        <v>0</v>
      </c>
      <c r="CW449">
        <v>200.004</v>
      </c>
      <c r="CX449">
        <v>0</v>
      </c>
      <c r="CY449">
        <v>1774683515</v>
      </c>
      <c r="CZ449">
        <v>0</v>
      </c>
      <c r="DA449">
        <v>1774666326.5</v>
      </c>
      <c r="DB449" t="s">
        <v>359</v>
      </c>
      <c r="DC449">
        <v>1774666322</v>
      </c>
      <c r="DD449">
        <v>1774666326.5</v>
      </c>
      <c r="DE449">
        <v>2</v>
      </c>
      <c r="DF449">
        <v>0.343</v>
      </c>
      <c r="DG449">
        <v>-0.026</v>
      </c>
      <c r="DH449">
        <v>-0.36</v>
      </c>
      <c r="DI449">
        <v>0.298</v>
      </c>
      <c r="DJ449">
        <v>420</v>
      </c>
      <c r="DK449">
        <v>22</v>
      </c>
      <c r="DL449">
        <v>0.17</v>
      </c>
      <c r="DM449">
        <v>0.02</v>
      </c>
      <c r="DN449">
        <v>-0.4118303170731708</v>
      </c>
      <c r="DO449">
        <v>-0.03896661324041877</v>
      </c>
      <c r="DP449">
        <v>0.03486553318906799</v>
      </c>
      <c r="DQ449">
        <v>1</v>
      </c>
      <c r="DR449">
        <v>-0.02761454390243902</v>
      </c>
      <c r="DS449">
        <v>-0.0005567184668990327</v>
      </c>
      <c r="DT449">
        <v>0.000735544444794261</v>
      </c>
      <c r="DU449">
        <v>1</v>
      </c>
      <c r="DV449">
        <v>2</v>
      </c>
      <c r="DW449">
        <v>2</v>
      </c>
      <c r="DX449" t="s">
        <v>360</v>
      </c>
      <c r="DY449">
        <v>3.13056</v>
      </c>
      <c r="DZ449">
        <v>2.80654</v>
      </c>
      <c r="EA449">
        <v>0.09974420000000001</v>
      </c>
      <c r="EB449">
        <v>0.099455</v>
      </c>
      <c r="EC449">
        <v>0.105904</v>
      </c>
      <c r="ED449">
        <v>0.105691</v>
      </c>
      <c r="EE449">
        <v>21146.8</v>
      </c>
      <c r="EF449">
        <v>27418.6</v>
      </c>
      <c r="EG449">
        <v>26444.5</v>
      </c>
      <c r="EH449">
        <v>32999.4</v>
      </c>
      <c r="EI449">
        <v>34923.9</v>
      </c>
      <c r="EJ449">
        <v>40305.3</v>
      </c>
      <c r="EK449">
        <v>41091.8</v>
      </c>
      <c r="EL449">
        <v>46059.4</v>
      </c>
      <c r="EM449">
        <v>2.03505</v>
      </c>
      <c r="EN449">
        <v>1.99995</v>
      </c>
      <c r="EO449">
        <v>0.0718608</v>
      </c>
      <c r="EP449">
        <v>0</v>
      </c>
      <c r="EQ449">
        <v>24.7691</v>
      </c>
      <c r="ER449">
        <v>999.9</v>
      </c>
      <c r="ES449">
        <v>67.40000000000001</v>
      </c>
      <c r="ET449">
        <v>27.5</v>
      </c>
      <c r="EU449">
        <v>24.5893</v>
      </c>
      <c r="EV449">
        <v>61.2308</v>
      </c>
      <c r="EW449">
        <v>31.4824</v>
      </c>
      <c r="EX449">
        <v>1</v>
      </c>
      <c r="EY449">
        <v>0.292896</v>
      </c>
      <c r="EZ449">
        <v>0.197571</v>
      </c>
      <c r="FA449">
        <v>20.2906</v>
      </c>
      <c r="FB449">
        <v>5.19093</v>
      </c>
      <c r="FC449">
        <v>11.9441</v>
      </c>
      <c r="FD449">
        <v>4.9557</v>
      </c>
      <c r="FE449">
        <v>3.285</v>
      </c>
      <c r="FF449">
        <v>9999</v>
      </c>
      <c r="FG449">
        <v>9999</v>
      </c>
      <c r="FH449">
        <v>9999</v>
      </c>
      <c r="FI449">
        <v>999.9</v>
      </c>
      <c r="FJ449">
        <v>1.86127</v>
      </c>
      <c r="FK449">
        <v>1.86264</v>
      </c>
      <c r="FL449">
        <v>1.86005</v>
      </c>
      <c r="FM449">
        <v>1.85837</v>
      </c>
      <c r="FN449">
        <v>1.86215</v>
      </c>
      <c r="FO449">
        <v>1.85888</v>
      </c>
      <c r="FP449">
        <v>1.85791</v>
      </c>
      <c r="FQ449">
        <v>1.86081</v>
      </c>
      <c r="FR449">
        <v>0</v>
      </c>
      <c r="FS449">
        <v>0</v>
      </c>
      <c r="FT449">
        <v>0</v>
      </c>
      <c r="FU449">
        <v>4.5</v>
      </c>
      <c r="FV449" t="s">
        <v>361</v>
      </c>
      <c r="FW449" t="s">
        <v>362</v>
      </c>
      <c r="FX449" t="s">
        <v>363</v>
      </c>
      <c r="FY449" t="s">
        <v>364</v>
      </c>
      <c r="FZ449" t="s">
        <v>364</v>
      </c>
      <c r="GA449" t="s">
        <v>363</v>
      </c>
      <c r="GB449">
        <v>0</v>
      </c>
      <c r="GC449">
        <v>100</v>
      </c>
      <c r="GD449">
        <v>100</v>
      </c>
      <c r="GE449">
        <v>-0.361</v>
      </c>
      <c r="GF449">
        <v>0.2975</v>
      </c>
      <c r="GG449">
        <v>-1.589593225013521</v>
      </c>
      <c r="GH449">
        <v>0.00192992804097616</v>
      </c>
      <c r="GI449">
        <v>3.244687122451424E-06</v>
      </c>
      <c r="GJ449">
        <v>-2.087531120305573E-09</v>
      </c>
      <c r="GK449">
        <v>0.05776174702018427</v>
      </c>
      <c r="GL449">
        <v>0.005089068596103195</v>
      </c>
      <c r="GM449">
        <v>0.0003257216593697226</v>
      </c>
      <c r="GN449">
        <v>-1.562898368296355E-06</v>
      </c>
      <c r="GO449">
        <v>0</v>
      </c>
      <c r="GP449">
        <v>1257</v>
      </c>
      <c r="GQ449">
        <v>1</v>
      </c>
      <c r="GR449">
        <v>31</v>
      </c>
      <c r="GS449">
        <v>286.6</v>
      </c>
      <c r="GT449">
        <v>286.5</v>
      </c>
      <c r="GU449">
        <v>1.07788</v>
      </c>
      <c r="GV449">
        <v>2.39868</v>
      </c>
      <c r="GW449">
        <v>1.44775</v>
      </c>
      <c r="GX449">
        <v>2.20337</v>
      </c>
      <c r="GY449">
        <v>1.44653</v>
      </c>
      <c r="GZ449">
        <v>2.25464</v>
      </c>
      <c r="HA449">
        <v>33.1992</v>
      </c>
      <c r="HB449">
        <v>14.6049</v>
      </c>
      <c r="HC449">
        <v>18</v>
      </c>
      <c r="HD449">
        <v>532.207</v>
      </c>
      <c r="HE449">
        <v>522.977</v>
      </c>
      <c r="HF449">
        <v>24.9996</v>
      </c>
      <c r="HG449">
        <v>30.7386</v>
      </c>
      <c r="HH449">
        <v>30.0001</v>
      </c>
      <c r="HI449">
        <v>31.1187</v>
      </c>
      <c r="HJ449">
        <v>31.1278</v>
      </c>
      <c r="HK449">
        <v>21.5543</v>
      </c>
      <c r="HL449">
        <v>20.3331</v>
      </c>
      <c r="HM449">
        <v>100</v>
      </c>
      <c r="HN449">
        <v>25</v>
      </c>
      <c r="HO449">
        <v>420</v>
      </c>
      <c r="HP449">
        <v>21.5</v>
      </c>
      <c r="HQ449">
        <v>103.133</v>
      </c>
      <c r="HR449">
        <v>102.019</v>
      </c>
    </row>
    <row r="450" spans="1:226">
      <c r="A450">
        <v>432</v>
      </c>
      <c r="B450">
        <v>1774683520.6</v>
      </c>
      <c r="C450">
        <v>1774.599999904633</v>
      </c>
      <c r="D450" t="s">
        <v>1226</v>
      </c>
      <c r="E450" t="s">
        <v>1227</v>
      </c>
      <c r="F450">
        <v>5</v>
      </c>
      <c r="I450">
        <v>1774683517.7</v>
      </c>
      <c r="J450">
        <f>(K450)/1000</f>
        <v>0</v>
      </c>
      <c r="K450">
        <f>IF(BF450, AN450, AH450)</f>
        <v>0</v>
      </c>
      <c r="L450">
        <f>IF(BF450, AI450, AG450)</f>
        <v>0</v>
      </c>
      <c r="M450">
        <f>BH450 - IF(AU450&gt;1, L450*BB450*100.0/(AW450), 0)</f>
        <v>0</v>
      </c>
      <c r="N450">
        <f>((T450-J450/2)*M450-L450)/(T450+J450/2)</f>
        <v>0</v>
      </c>
      <c r="O450">
        <f>N450*(BO450+BP450)/1000.0</f>
        <v>0</v>
      </c>
      <c r="P450">
        <f>(BH450 - IF(AU450&gt;1, L450*BB450*100.0/(AW450), 0))*(BO450+BP450)/1000.0</f>
        <v>0</v>
      </c>
      <c r="Q450">
        <f>2.0/((1/S450-1/R450)+SIGN(S450)*SQRT((1/S450-1/R450)*(1/S450-1/R450) + 4*BC450/((BC450+1)*(BC450+1))*(2*1/S450*1/R450-1/R450*1/R450)))</f>
        <v>0</v>
      </c>
      <c r="R450">
        <f>IF(LEFT(BD450,1)&lt;&gt;"0",IF(LEFT(BD450,1)="1",3.0,BE450),$D$5+$E$5*(BV450*BO450/($K$5*1000))+$F$5*(BV450*BO450/($K$5*1000))*MAX(MIN(BB450,$J$5),$I$5)*MAX(MIN(BB450,$J$5),$I$5)+$G$5*MAX(MIN(BB450,$J$5),$I$5)*(BV450*BO450/($K$5*1000))+$H$5*(BV450*BO450/($K$5*1000))*(BV450*BO450/($K$5*1000)))</f>
        <v>0</v>
      </c>
      <c r="S450">
        <f>J450*(1000-(1000*0.61365*exp(17.502*W450/(240.97+W450))/(BO450+BP450)+BJ450)/2)/(1000*0.61365*exp(17.502*W450/(240.97+W450))/(BO450+BP450)-BJ450)</f>
        <v>0</v>
      </c>
      <c r="T450">
        <f>1/((BC450+1)/(Q450/1.6)+1/(R450/1.37)) + BC450/((BC450+1)/(Q450/1.6) + BC450/(R450/1.37))</f>
        <v>0</v>
      </c>
      <c r="U450">
        <f>(AX450*BA450)</f>
        <v>0</v>
      </c>
      <c r="V450">
        <f>(BQ450+(U450+2*0.95*5.67E-8*(((BQ450+$B$9)+273)^4-(BQ450+273)^4)-44100*J450)/(1.84*29.3*R450+8*0.95*5.67E-8*(BQ450+273)^3))</f>
        <v>0</v>
      </c>
      <c r="W450">
        <f>($C$9*BR450+$D$9*BS450+$E$9*V450)</f>
        <v>0</v>
      </c>
      <c r="X450">
        <f>0.61365*exp(17.502*W450/(240.97+W450))</f>
        <v>0</v>
      </c>
      <c r="Y450">
        <f>(Z450/AA450*100)</f>
        <v>0</v>
      </c>
      <c r="Z450">
        <f>BJ450*(BO450+BP450)/1000</f>
        <v>0</v>
      </c>
      <c r="AA450">
        <f>0.61365*exp(17.502*BQ450/(240.97+BQ450))</f>
        <v>0</v>
      </c>
      <c r="AB450">
        <f>(X450-BJ450*(BO450+BP450)/1000)</f>
        <v>0</v>
      </c>
      <c r="AC450">
        <f>(-J450*44100)</f>
        <v>0</v>
      </c>
      <c r="AD450">
        <f>2*29.3*R450*0.92*(BQ450-W450)</f>
        <v>0</v>
      </c>
      <c r="AE450">
        <f>2*0.95*5.67E-8*(((BQ450+$B$9)+273)^4-(W450+273)^4)</f>
        <v>0</v>
      </c>
      <c r="AF450">
        <f>U450+AE450+AC450+AD450</f>
        <v>0</v>
      </c>
      <c r="AG450">
        <f>BN450*AU450*(BI450-BH450*(1000-AU450*BK450)/(1000-AU450*BJ450))/(100*BB450)</f>
        <v>0</v>
      </c>
      <c r="AH450">
        <f>1000*BN450*AU450*(BJ450-BK450)/(100*BB450*(1000-AU450*BJ450))</f>
        <v>0</v>
      </c>
      <c r="AI450">
        <f>(AJ450 - AK450 - BO450*1E3/(8.314*(BQ450+273.15)) * AM450/BN450 * AL450) * BN450/(100*BB450) * (1000 - BK450)/1000</f>
        <v>0</v>
      </c>
      <c r="AJ450">
        <v>429.2361959782563</v>
      </c>
      <c r="AK450">
        <v>428.7905151515151</v>
      </c>
      <c r="AL450">
        <v>-3.46621365184167E-06</v>
      </c>
      <c r="AM450">
        <v>61.35787655002243</v>
      </c>
      <c r="AN450">
        <f>(AP450 - AO450 + BO450*1E3/(8.314*(BQ450+273.15)) * AR450/BN450 * AQ450) * BN450/(100*BB450) * 1000/(1000 - AP450)</f>
        <v>0</v>
      </c>
      <c r="AO450">
        <v>21.54589999143281</v>
      </c>
      <c r="AP450">
        <v>21.51828881118882</v>
      </c>
      <c r="AQ450">
        <v>1.058096730138769E-06</v>
      </c>
      <c r="AR450">
        <v>91.88205700752289</v>
      </c>
      <c r="AS450">
        <v>0</v>
      </c>
      <c r="AT450">
        <v>0</v>
      </c>
      <c r="AU450">
        <f>IF(AS450*$H$15&gt;=AW450,1.0,(AW450/(AW450-AS450*$H$15)))</f>
        <v>0</v>
      </c>
      <c r="AV450">
        <f>(AU450-1)*100</f>
        <v>0</v>
      </c>
      <c r="AW450">
        <f>MAX(0,($B$15+$C$15*BV450)/(1+$D$15*BV450)*BO450/(BQ450+273)*$E$15)</f>
        <v>0</v>
      </c>
      <c r="AX450">
        <f>$B$13*BW450+$C$13*BX450+$F$13*CI450*(1-CL450)</f>
        <v>0</v>
      </c>
      <c r="AY450">
        <f>AX450*AZ450</f>
        <v>0</v>
      </c>
      <c r="AZ450">
        <f>($B$13*$D$11+$C$13*$D$11+$F$13*((CV450+CN450)/MAX(CV450+CN450+CW450, 0.1)*$I$11+CW450/MAX(CV450+CN450+CW450, 0.1)*$J$11))/($B$13+$C$13+$F$13)</f>
        <v>0</v>
      </c>
      <c r="BA450">
        <f>($B$13*$K$11+$C$13*$K$11+$F$13*((CV450+CN450)/MAX(CV450+CN450+CW450, 0.1)*$P$11+CW450/MAX(CV450+CN450+CW450, 0.1)*$Q$11))/($B$13+$C$13+$F$13)</f>
        <v>0</v>
      </c>
      <c r="BB450">
        <v>6</v>
      </c>
      <c r="BC450">
        <v>0.5</v>
      </c>
      <c r="BD450" t="s">
        <v>358</v>
      </c>
      <c r="BE450">
        <v>2</v>
      </c>
      <c r="BF450" t="b">
        <v>1</v>
      </c>
      <c r="BG450">
        <v>1774683517.7</v>
      </c>
      <c r="BH450">
        <v>419.5732</v>
      </c>
      <c r="BI450">
        <v>419.9848</v>
      </c>
      <c r="BJ450">
        <v>21.51786</v>
      </c>
      <c r="BK450">
        <v>21.54522</v>
      </c>
      <c r="BL450">
        <v>419.9347</v>
      </c>
      <c r="BM450">
        <v>21.22037</v>
      </c>
      <c r="BN450">
        <v>500.0411999999999</v>
      </c>
      <c r="BO450">
        <v>101.0273</v>
      </c>
      <c r="BP450">
        <v>0.09992535</v>
      </c>
      <c r="BQ450">
        <v>25.83799</v>
      </c>
      <c r="BR450">
        <v>25.94958</v>
      </c>
      <c r="BS450">
        <v>999.9</v>
      </c>
      <c r="BT450">
        <v>0</v>
      </c>
      <c r="BU450">
        <v>0</v>
      </c>
      <c r="BV450">
        <v>10005.005</v>
      </c>
      <c r="BW450">
        <v>0</v>
      </c>
      <c r="BX450">
        <v>0.3742184</v>
      </c>
      <c r="BY450">
        <v>-0.4116364</v>
      </c>
      <c r="BZ450">
        <v>428.8001</v>
      </c>
      <c r="CA450">
        <v>429.2327999999999</v>
      </c>
      <c r="CB450">
        <v>-0.02734012</v>
      </c>
      <c r="CC450">
        <v>419.9848</v>
      </c>
      <c r="CD450">
        <v>21.54522</v>
      </c>
      <c r="CE450">
        <v>2.173888</v>
      </c>
      <c r="CF450">
        <v>2.176652</v>
      </c>
      <c r="CG450">
        <v>18.77119</v>
      </c>
      <c r="CH450">
        <v>18.7915</v>
      </c>
      <c r="CI450">
        <v>199.9936</v>
      </c>
      <c r="CJ450">
        <v>0</v>
      </c>
      <c r="CK450">
        <v>1</v>
      </c>
      <c r="CL450">
        <v>0</v>
      </c>
      <c r="CM450">
        <v>1.74725</v>
      </c>
      <c r="CN450">
        <v>0</v>
      </c>
      <c r="CO450">
        <v>11.82282</v>
      </c>
      <c r="CP450">
        <v>1023.1</v>
      </c>
      <c r="CQ450">
        <v>34.9559</v>
      </c>
      <c r="CR450">
        <v>39.19349999999999</v>
      </c>
      <c r="CS450">
        <v>37.1746</v>
      </c>
      <c r="CT450">
        <v>37.8997</v>
      </c>
      <c r="CU450">
        <v>35.9246</v>
      </c>
      <c r="CV450">
        <v>0</v>
      </c>
      <c r="CW450">
        <v>199.995</v>
      </c>
      <c r="CX450">
        <v>0</v>
      </c>
      <c r="CY450">
        <v>1774683519.2</v>
      </c>
      <c r="CZ450">
        <v>0</v>
      </c>
      <c r="DA450">
        <v>1774666326.5</v>
      </c>
      <c r="DB450" t="s">
        <v>359</v>
      </c>
      <c r="DC450">
        <v>1774666322</v>
      </c>
      <c r="DD450">
        <v>1774666326.5</v>
      </c>
      <c r="DE450">
        <v>2</v>
      </c>
      <c r="DF450">
        <v>0.343</v>
      </c>
      <c r="DG450">
        <v>-0.026</v>
      </c>
      <c r="DH450">
        <v>-0.36</v>
      </c>
      <c r="DI450">
        <v>0.298</v>
      </c>
      <c r="DJ450">
        <v>420</v>
      </c>
      <c r="DK450">
        <v>22</v>
      </c>
      <c r="DL450">
        <v>0.17</v>
      </c>
      <c r="DM450">
        <v>0.02</v>
      </c>
      <c r="DN450">
        <v>-0.412429487804878</v>
      </c>
      <c r="DO450">
        <v>0.01903917073170736</v>
      </c>
      <c r="DP450">
        <v>0.03549730581334236</v>
      </c>
      <c r="DQ450">
        <v>1</v>
      </c>
      <c r="DR450">
        <v>-0.02749047073170731</v>
      </c>
      <c r="DS450">
        <v>-0.00153781045296168</v>
      </c>
      <c r="DT450">
        <v>0.0007638853595651649</v>
      </c>
      <c r="DU450">
        <v>1</v>
      </c>
      <c r="DV450">
        <v>2</v>
      </c>
      <c r="DW450">
        <v>2</v>
      </c>
      <c r="DX450" t="s">
        <v>360</v>
      </c>
      <c r="DY450">
        <v>3.13037</v>
      </c>
      <c r="DZ450">
        <v>2.80635</v>
      </c>
      <c r="EA450">
        <v>0.09974239999999999</v>
      </c>
      <c r="EB450">
        <v>0.0994683</v>
      </c>
      <c r="EC450">
        <v>0.105907</v>
      </c>
      <c r="ED450">
        <v>0.105685</v>
      </c>
      <c r="EE450">
        <v>21146.7</v>
      </c>
      <c r="EF450">
        <v>27418</v>
      </c>
      <c r="EG450">
        <v>26444.3</v>
      </c>
      <c r="EH450">
        <v>32999.2</v>
      </c>
      <c r="EI450">
        <v>34923.5</v>
      </c>
      <c r="EJ450">
        <v>40305.3</v>
      </c>
      <c r="EK450">
        <v>41091.4</v>
      </c>
      <c r="EL450">
        <v>46059.1</v>
      </c>
      <c r="EM450">
        <v>2.03475</v>
      </c>
      <c r="EN450">
        <v>2.00015</v>
      </c>
      <c r="EO450">
        <v>0.07200239999999999</v>
      </c>
      <c r="EP450">
        <v>0</v>
      </c>
      <c r="EQ450">
        <v>24.7665</v>
      </c>
      <c r="ER450">
        <v>999.9</v>
      </c>
      <c r="ES450">
        <v>67.40000000000001</v>
      </c>
      <c r="ET450">
        <v>27.5</v>
      </c>
      <c r="EU450">
        <v>24.5878</v>
      </c>
      <c r="EV450">
        <v>61.1308</v>
      </c>
      <c r="EW450">
        <v>31.5585</v>
      </c>
      <c r="EX450">
        <v>1</v>
      </c>
      <c r="EY450">
        <v>0.292881</v>
      </c>
      <c r="EZ450">
        <v>0.196552</v>
      </c>
      <c r="FA450">
        <v>20.2906</v>
      </c>
      <c r="FB450">
        <v>5.18959</v>
      </c>
      <c r="FC450">
        <v>11.9441</v>
      </c>
      <c r="FD450">
        <v>4.95565</v>
      </c>
      <c r="FE450">
        <v>3.285</v>
      </c>
      <c r="FF450">
        <v>9999</v>
      </c>
      <c r="FG450">
        <v>9999</v>
      </c>
      <c r="FH450">
        <v>9999</v>
      </c>
      <c r="FI450">
        <v>999.9</v>
      </c>
      <c r="FJ450">
        <v>1.86127</v>
      </c>
      <c r="FK450">
        <v>1.86264</v>
      </c>
      <c r="FL450">
        <v>1.86005</v>
      </c>
      <c r="FM450">
        <v>1.85837</v>
      </c>
      <c r="FN450">
        <v>1.86213</v>
      </c>
      <c r="FO450">
        <v>1.85889</v>
      </c>
      <c r="FP450">
        <v>1.85791</v>
      </c>
      <c r="FQ450">
        <v>1.86081</v>
      </c>
      <c r="FR450">
        <v>0</v>
      </c>
      <c r="FS450">
        <v>0</v>
      </c>
      <c r="FT450">
        <v>0</v>
      </c>
      <c r="FU450">
        <v>4.5</v>
      </c>
      <c r="FV450" t="s">
        <v>361</v>
      </c>
      <c r="FW450" t="s">
        <v>362</v>
      </c>
      <c r="FX450" t="s">
        <v>363</v>
      </c>
      <c r="FY450" t="s">
        <v>364</v>
      </c>
      <c r="FZ450" t="s">
        <v>364</v>
      </c>
      <c r="GA450" t="s">
        <v>363</v>
      </c>
      <c r="GB450">
        <v>0</v>
      </c>
      <c r="GC450">
        <v>100</v>
      </c>
      <c r="GD450">
        <v>100</v>
      </c>
      <c r="GE450">
        <v>-0.362</v>
      </c>
      <c r="GF450">
        <v>0.2975</v>
      </c>
      <c r="GG450">
        <v>-1.589593225013521</v>
      </c>
      <c r="GH450">
        <v>0.00192992804097616</v>
      </c>
      <c r="GI450">
        <v>3.244687122451424E-06</v>
      </c>
      <c r="GJ450">
        <v>-2.087531120305573E-09</v>
      </c>
      <c r="GK450">
        <v>0.05776174702018427</v>
      </c>
      <c r="GL450">
        <v>0.005089068596103195</v>
      </c>
      <c r="GM450">
        <v>0.0003257216593697226</v>
      </c>
      <c r="GN450">
        <v>-1.562898368296355E-06</v>
      </c>
      <c r="GO450">
        <v>0</v>
      </c>
      <c r="GP450">
        <v>1257</v>
      </c>
      <c r="GQ450">
        <v>1</v>
      </c>
      <c r="GR450">
        <v>31</v>
      </c>
      <c r="GS450">
        <v>286.6</v>
      </c>
      <c r="GT450">
        <v>286.6</v>
      </c>
      <c r="GU450">
        <v>1.07788</v>
      </c>
      <c r="GV450">
        <v>2.39868</v>
      </c>
      <c r="GW450">
        <v>1.44775</v>
      </c>
      <c r="GX450">
        <v>2.20215</v>
      </c>
      <c r="GY450">
        <v>1.44653</v>
      </c>
      <c r="GZ450">
        <v>2.32544</v>
      </c>
      <c r="HA450">
        <v>33.1992</v>
      </c>
      <c r="HB450">
        <v>14.6049</v>
      </c>
      <c r="HC450">
        <v>18</v>
      </c>
      <c r="HD450">
        <v>532.016</v>
      </c>
      <c r="HE450">
        <v>523.1130000000001</v>
      </c>
      <c r="HF450">
        <v>24.9997</v>
      </c>
      <c r="HG450">
        <v>30.7386</v>
      </c>
      <c r="HH450">
        <v>30.0001</v>
      </c>
      <c r="HI450">
        <v>31.1187</v>
      </c>
      <c r="HJ450">
        <v>31.1278</v>
      </c>
      <c r="HK450">
        <v>21.5543</v>
      </c>
      <c r="HL450">
        <v>20.3331</v>
      </c>
      <c r="HM450">
        <v>100</v>
      </c>
      <c r="HN450">
        <v>25</v>
      </c>
      <c r="HO450">
        <v>420</v>
      </c>
      <c r="HP450">
        <v>21.5</v>
      </c>
      <c r="HQ450">
        <v>103.132</v>
      </c>
      <c r="HR450">
        <v>102.019</v>
      </c>
    </row>
    <row r="451" spans="1:226">
      <c r="A451">
        <v>433</v>
      </c>
      <c r="B451">
        <v>1774683524.6</v>
      </c>
      <c r="C451">
        <v>1778.599999904633</v>
      </c>
      <c r="D451" t="s">
        <v>1228</v>
      </c>
      <c r="E451" t="s">
        <v>1229</v>
      </c>
      <c r="F451">
        <v>5</v>
      </c>
      <c r="I451">
        <v>1774683521.7</v>
      </c>
      <c r="J451">
        <f>(K451)/1000</f>
        <v>0</v>
      </c>
      <c r="K451">
        <f>IF(BF451, AN451, AH451)</f>
        <v>0</v>
      </c>
      <c r="L451">
        <f>IF(BF451, AI451, AG451)</f>
        <v>0</v>
      </c>
      <c r="M451">
        <f>BH451 - IF(AU451&gt;1, L451*BB451*100.0/(AW451), 0)</f>
        <v>0</v>
      </c>
      <c r="N451">
        <f>((T451-J451/2)*M451-L451)/(T451+J451/2)</f>
        <v>0</v>
      </c>
      <c r="O451">
        <f>N451*(BO451+BP451)/1000.0</f>
        <v>0</v>
      </c>
      <c r="P451">
        <f>(BH451 - IF(AU451&gt;1, L451*BB451*100.0/(AW451), 0))*(BO451+BP451)/1000.0</f>
        <v>0</v>
      </c>
      <c r="Q451">
        <f>2.0/((1/S451-1/R451)+SIGN(S451)*SQRT((1/S451-1/R451)*(1/S451-1/R451) + 4*BC451/((BC451+1)*(BC451+1))*(2*1/S451*1/R451-1/R451*1/R451)))</f>
        <v>0</v>
      </c>
      <c r="R451">
        <f>IF(LEFT(BD451,1)&lt;&gt;"0",IF(LEFT(BD451,1)="1",3.0,BE451),$D$5+$E$5*(BV451*BO451/($K$5*1000))+$F$5*(BV451*BO451/($K$5*1000))*MAX(MIN(BB451,$J$5),$I$5)*MAX(MIN(BB451,$J$5),$I$5)+$G$5*MAX(MIN(BB451,$J$5),$I$5)*(BV451*BO451/($K$5*1000))+$H$5*(BV451*BO451/($K$5*1000))*(BV451*BO451/($K$5*1000)))</f>
        <v>0</v>
      </c>
      <c r="S451">
        <f>J451*(1000-(1000*0.61365*exp(17.502*W451/(240.97+W451))/(BO451+BP451)+BJ451)/2)/(1000*0.61365*exp(17.502*W451/(240.97+W451))/(BO451+BP451)-BJ451)</f>
        <v>0</v>
      </c>
      <c r="T451">
        <f>1/((BC451+1)/(Q451/1.6)+1/(R451/1.37)) + BC451/((BC451+1)/(Q451/1.6) + BC451/(R451/1.37))</f>
        <v>0</v>
      </c>
      <c r="U451">
        <f>(AX451*BA451)</f>
        <v>0</v>
      </c>
      <c r="V451">
        <f>(BQ451+(U451+2*0.95*5.67E-8*(((BQ451+$B$9)+273)^4-(BQ451+273)^4)-44100*J451)/(1.84*29.3*R451+8*0.95*5.67E-8*(BQ451+273)^3))</f>
        <v>0</v>
      </c>
      <c r="W451">
        <f>($C$9*BR451+$D$9*BS451+$E$9*V451)</f>
        <v>0</v>
      </c>
      <c r="X451">
        <f>0.61365*exp(17.502*W451/(240.97+W451))</f>
        <v>0</v>
      </c>
      <c r="Y451">
        <f>(Z451/AA451*100)</f>
        <v>0</v>
      </c>
      <c r="Z451">
        <f>BJ451*(BO451+BP451)/1000</f>
        <v>0</v>
      </c>
      <c r="AA451">
        <f>0.61365*exp(17.502*BQ451/(240.97+BQ451))</f>
        <v>0</v>
      </c>
      <c r="AB451">
        <f>(X451-BJ451*(BO451+BP451)/1000)</f>
        <v>0</v>
      </c>
      <c r="AC451">
        <f>(-J451*44100)</f>
        <v>0</v>
      </c>
      <c r="AD451">
        <f>2*29.3*R451*0.92*(BQ451-W451)</f>
        <v>0</v>
      </c>
      <c r="AE451">
        <f>2*0.95*5.67E-8*(((BQ451+$B$9)+273)^4-(W451+273)^4)</f>
        <v>0</v>
      </c>
      <c r="AF451">
        <f>U451+AE451+AC451+AD451</f>
        <v>0</v>
      </c>
      <c r="AG451">
        <f>BN451*AU451*(BI451-BH451*(1000-AU451*BK451)/(1000-AU451*BJ451))/(100*BB451)</f>
        <v>0</v>
      </c>
      <c r="AH451">
        <f>1000*BN451*AU451*(BJ451-BK451)/(100*BB451*(1000-AU451*BJ451))</f>
        <v>0</v>
      </c>
      <c r="AI451">
        <f>(AJ451 - AK451 - BO451*1E3/(8.314*(BQ451+273.15)) * AM451/BN451 * AL451) * BN451/(100*BB451) * (1000 - BK451)/1000</f>
        <v>0</v>
      </c>
      <c r="AJ451">
        <v>429.2444519397824</v>
      </c>
      <c r="AK451">
        <v>428.8327090909088</v>
      </c>
      <c r="AL451">
        <v>1.151465748741535E-05</v>
      </c>
      <c r="AM451">
        <v>61.35787655002243</v>
      </c>
      <c r="AN451">
        <f>(AP451 - AO451 + BO451*1E3/(8.314*(BQ451+273.15)) * AR451/BN451 * AQ451) * BN451/(100*BB451) * 1000/(1000 - AP451)</f>
        <v>0</v>
      </c>
      <c r="AO451">
        <v>21.54490863421887</v>
      </c>
      <c r="AP451">
        <v>21.51912867132869</v>
      </c>
      <c r="AQ451">
        <v>5.48142780748537E-09</v>
      </c>
      <c r="AR451">
        <v>91.88205700752289</v>
      </c>
      <c r="AS451">
        <v>0</v>
      </c>
      <c r="AT451">
        <v>0</v>
      </c>
      <c r="AU451">
        <f>IF(AS451*$H$15&gt;=AW451,1.0,(AW451/(AW451-AS451*$H$15)))</f>
        <v>0</v>
      </c>
      <c r="AV451">
        <f>(AU451-1)*100</f>
        <v>0</v>
      </c>
      <c r="AW451">
        <f>MAX(0,($B$15+$C$15*BV451)/(1+$D$15*BV451)*BO451/(BQ451+273)*$E$15)</f>
        <v>0</v>
      </c>
      <c r="AX451">
        <f>$B$13*BW451+$C$13*BX451+$F$13*CI451*(1-CL451)</f>
        <v>0</v>
      </c>
      <c r="AY451">
        <f>AX451*AZ451</f>
        <v>0</v>
      </c>
      <c r="AZ451">
        <f>($B$13*$D$11+$C$13*$D$11+$F$13*((CV451+CN451)/MAX(CV451+CN451+CW451, 0.1)*$I$11+CW451/MAX(CV451+CN451+CW451, 0.1)*$J$11))/($B$13+$C$13+$F$13)</f>
        <v>0</v>
      </c>
      <c r="BA451">
        <f>($B$13*$K$11+$C$13*$K$11+$F$13*((CV451+CN451)/MAX(CV451+CN451+CW451, 0.1)*$P$11+CW451/MAX(CV451+CN451+CW451, 0.1)*$Q$11))/($B$13+$C$13+$F$13)</f>
        <v>0</v>
      </c>
      <c r="BB451">
        <v>6</v>
      </c>
      <c r="BC451">
        <v>0.5</v>
      </c>
      <c r="BD451" t="s">
        <v>358</v>
      </c>
      <c r="BE451">
        <v>2</v>
      </c>
      <c r="BF451" t="b">
        <v>1</v>
      </c>
      <c r="BG451">
        <v>1774683521.7</v>
      </c>
      <c r="BH451">
        <v>419.5805999999999</v>
      </c>
      <c r="BI451">
        <v>420.0027999999999</v>
      </c>
      <c r="BJ451">
        <v>21.51868</v>
      </c>
      <c r="BK451">
        <v>21.54553</v>
      </c>
      <c r="BL451">
        <v>419.9420999999999</v>
      </c>
      <c r="BM451">
        <v>21.22117</v>
      </c>
      <c r="BN451">
        <v>499.957</v>
      </c>
      <c r="BO451">
        <v>101.0268</v>
      </c>
      <c r="BP451">
        <v>0.09989054</v>
      </c>
      <c r="BQ451">
        <v>25.83793</v>
      </c>
      <c r="BR451">
        <v>25.94338</v>
      </c>
      <c r="BS451">
        <v>999.9</v>
      </c>
      <c r="BT451">
        <v>0</v>
      </c>
      <c r="BU451">
        <v>0</v>
      </c>
      <c r="BV451">
        <v>10012.322</v>
      </c>
      <c r="BW451">
        <v>0</v>
      </c>
      <c r="BX451">
        <v>0.3832551000000001</v>
      </c>
      <c r="BY451">
        <v>-0.4221984</v>
      </c>
      <c r="BZ451">
        <v>428.8079</v>
      </c>
      <c r="CA451">
        <v>429.2512</v>
      </c>
      <c r="CB451">
        <v>-0.02685413</v>
      </c>
      <c r="CC451">
        <v>420.0027999999999</v>
      </c>
      <c r="CD451">
        <v>21.54553</v>
      </c>
      <c r="CE451">
        <v>2.173963</v>
      </c>
      <c r="CF451">
        <v>2.176677</v>
      </c>
      <c r="CG451">
        <v>18.77175</v>
      </c>
      <c r="CH451">
        <v>18.79167</v>
      </c>
      <c r="CI451">
        <v>200.0032</v>
      </c>
      <c r="CJ451">
        <v>0</v>
      </c>
      <c r="CK451">
        <v>1</v>
      </c>
      <c r="CL451">
        <v>0</v>
      </c>
      <c r="CM451">
        <v>1.5962</v>
      </c>
      <c r="CN451">
        <v>0</v>
      </c>
      <c r="CO451">
        <v>11.801</v>
      </c>
      <c r="CP451">
        <v>1023.15</v>
      </c>
      <c r="CQ451">
        <v>34.9874</v>
      </c>
      <c r="CR451">
        <v>39.2997</v>
      </c>
      <c r="CS451">
        <v>37.2185</v>
      </c>
      <c r="CT451">
        <v>38.00600000000001</v>
      </c>
      <c r="CU451">
        <v>35.9433</v>
      </c>
      <c r="CV451">
        <v>0</v>
      </c>
      <c r="CW451">
        <v>200.004</v>
      </c>
      <c r="CX451">
        <v>0</v>
      </c>
      <c r="CY451">
        <v>1774683522.8</v>
      </c>
      <c r="CZ451">
        <v>0</v>
      </c>
      <c r="DA451">
        <v>1774666326.5</v>
      </c>
      <c r="DB451" t="s">
        <v>359</v>
      </c>
      <c r="DC451">
        <v>1774666322</v>
      </c>
      <c r="DD451">
        <v>1774666326.5</v>
      </c>
      <c r="DE451">
        <v>2</v>
      </c>
      <c r="DF451">
        <v>0.343</v>
      </c>
      <c r="DG451">
        <v>-0.026</v>
      </c>
      <c r="DH451">
        <v>-0.36</v>
      </c>
      <c r="DI451">
        <v>0.298</v>
      </c>
      <c r="DJ451">
        <v>420</v>
      </c>
      <c r="DK451">
        <v>22</v>
      </c>
      <c r="DL451">
        <v>0.17</v>
      </c>
      <c r="DM451">
        <v>0.02</v>
      </c>
      <c r="DN451">
        <v>-0.4192467804878049</v>
      </c>
      <c r="DO451">
        <v>0.09836558885017455</v>
      </c>
      <c r="DP451">
        <v>0.03068808937818582</v>
      </c>
      <c r="DQ451">
        <v>1</v>
      </c>
      <c r="DR451">
        <v>-0.02748842682926829</v>
      </c>
      <c r="DS451">
        <v>0.002900594425087148</v>
      </c>
      <c r="DT451">
        <v>0.0007607473254521696</v>
      </c>
      <c r="DU451">
        <v>1</v>
      </c>
      <c r="DV451">
        <v>2</v>
      </c>
      <c r="DW451">
        <v>2</v>
      </c>
      <c r="DX451" t="s">
        <v>360</v>
      </c>
      <c r="DY451">
        <v>3.13039</v>
      </c>
      <c r="DZ451">
        <v>2.80644</v>
      </c>
      <c r="EA451">
        <v>0.0997495</v>
      </c>
      <c r="EB451">
        <v>0.0994691</v>
      </c>
      <c r="EC451">
        <v>0.105909</v>
      </c>
      <c r="ED451">
        <v>0.10569</v>
      </c>
      <c r="EE451">
        <v>21146.6</v>
      </c>
      <c r="EF451">
        <v>27418.2</v>
      </c>
      <c r="EG451">
        <v>26444.3</v>
      </c>
      <c r="EH451">
        <v>32999.5</v>
      </c>
      <c r="EI451">
        <v>34923.4</v>
      </c>
      <c r="EJ451">
        <v>40305.5</v>
      </c>
      <c r="EK451">
        <v>41091.5</v>
      </c>
      <c r="EL451">
        <v>46059.5</v>
      </c>
      <c r="EM451">
        <v>2.03472</v>
      </c>
      <c r="EN451">
        <v>1.99997</v>
      </c>
      <c r="EO451">
        <v>0.0717863</v>
      </c>
      <c r="EP451">
        <v>0</v>
      </c>
      <c r="EQ451">
        <v>24.7639</v>
      </c>
      <c r="ER451">
        <v>999.9</v>
      </c>
      <c r="ES451">
        <v>67.40000000000001</v>
      </c>
      <c r="ET451">
        <v>27.5</v>
      </c>
      <c r="EU451">
        <v>24.5861</v>
      </c>
      <c r="EV451">
        <v>61.0908</v>
      </c>
      <c r="EW451">
        <v>31.6306</v>
      </c>
      <c r="EX451">
        <v>1</v>
      </c>
      <c r="EY451">
        <v>0.292896</v>
      </c>
      <c r="EZ451">
        <v>0.195449</v>
      </c>
      <c r="FA451">
        <v>20.2902</v>
      </c>
      <c r="FB451">
        <v>5.18869</v>
      </c>
      <c r="FC451">
        <v>11.9441</v>
      </c>
      <c r="FD451">
        <v>4.9554</v>
      </c>
      <c r="FE451">
        <v>3.28455</v>
      </c>
      <c r="FF451">
        <v>9999</v>
      </c>
      <c r="FG451">
        <v>9999</v>
      </c>
      <c r="FH451">
        <v>9999</v>
      </c>
      <c r="FI451">
        <v>999.9</v>
      </c>
      <c r="FJ451">
        <v>1.86127</v>
      </c>
      <c r="FK451">
        <v>1.86264</v>
      </c>
      <c r="FL451">
        <v>1.86005</v>
      </c>
      <c r="FM451">
        <v>1.85837</v>
      </c>
      <c r="FN451">
        <v>1.86214</v>
      </c>
      <c r="FO451">
        <v>1.85886</v>
      </c>
      <c r="FP451">
        <v>1.85791</v>
      </c>
      <c r="FQ451">
        <v>1.86081</v>
      </c>
      <c r="FR451">
        <v>0</v>
      </c>
      <c r="FS451">
        <v>0</v>
      </c>
      <c r="FT451">
        <v>0</v>
      </c>
      <c r="FU451">
        <v>4.5</v>
      </c>
      <c r="FV451" t="s">
        <v>361</v>
      </c>
      <c r="FW451" t="s">
        <v>362</v>
      </c>
      <c r="FX451" t="s">
        <v>363</v>
      </c>
      <c r="FY451" t="s">
        <v>364</v>
      </c>
      <c r="FZ451" t="s">
        <v>364</v>
      </c>
      <c r="GA451" t="s">
        <v>363</v>
      </c>
      <c r="GB451">
        <v>0</v>
      </c>
      <c r="GC451">
        <v>100</v>
      </c>
      <c r="GD451">
        <v>100</v>
      </c>
      <c r="GE451">
        <v>-0.361</v>
      </c>
      <c r="GF451">
        <v>0.2975</v>
      </c>
      <c r="GG451">
        <v>-1.589593225013521</v>
      </c>
      <c r="GH451">
        <v>0.00192992804097616</v>
      </c>
      <c r="GI451">
        <v>3.244687122451424E-06</v>
      </c>
      <c r="GJ451">
        <v>-2.087531120305573E-09</v>
      </c>
      <c r="GK451">
        <v>0.05776174702018427</v>
      </c>
      <c r="GL451">
        <v>0.005089068596103195</v>
      </c>
      <c r="GM451">
        <v>0.0003257216593697226</v>
      </c>
      <c r="GN451">
        <v>-1.562898368296355E-06</v>
      </c>
      <c r="GO451">
        <v>0</v>
      </c>
      <c r="GP451">
        <v>1257</v>
      </c>
      <c r="GQ451">
        <v>1</v>
      </c>
      <c r="GR451">
        <v>31</v>
      </c>
      <c r="GS451">
        <v>286.7</v>
      </c>
      <c r="GT451">
        <v>286.6</v>
      </c>
      <c r="GU451">
        <v>1.07788</v>
      </c>
      <c r="GV451">
        <v>2.39624</v>
      </c>
      <c r="GW451">
        <v>1.44775</v>
      </c>
      <c r="GX451">
        <v>2.20337</v>
      </c>
      <c r="GY451">
        <v>1.44653</v>
      </c>
      <c r="GZ451">
        <v>2.32788</v>
      </c>
      <c r="HA451">
        <v>33.2216</v>
      </c>
      <c r="HB451">
        <v>14.5961</v>
      </c>
      <c r="HC451">
        <v>18</v>
      </c>
      <c r="HD451">
        <v>532.001</v>
      </c>
      <c r="HE451">
        <v>522.994</v>
      </c>
      <c r="HF451">
        <v>24.9996</v>
      </c>
      <c r="HG451">
        <v>30.7386</v>
      </c>
      <c r="HH451">
        <v>30.0001</v>
      </c>
      <c r="HI451">
        <v>31.1187</v>
      </c>
      <c r="HJ451">
        <v>31.1278</v>
      </c>
      <c r="HK451">
        <v>21.5531</v>
      </c>
      <c r="HL451">
        <v>20.3331</v>
      </c>
      <c r="HM451">
        <v>100</v>
      </c>
      <c r="HN451">
        <v>25</v>
      </c>
      <c r="HO451">
        <v>420</v>
      </c>
      <c r="HP451">
        <v>21.5</v>
      </c>
      <c r="HQ451">
        <v>103.132</v>
      </c>
      <c r="HR451">
        <v>102.02</v>
      </c>
    </row>
    <row r="452" spans="1:226">
      <c r="A452">
        <v>434</v>
      </c>
      <c r="B452">
        <v>1774683528.6</v>
      </c>
      <c r="C452">
        <v>1782.599999904633</v>
      </c>
      <c r="D452" t="s">
        <v>1230</v>
      </c>
      <c r="E452" t="s">
        <v>1231</v>
      </c>
      <c r="F452">
        <v>5</v>
      </c>
      <c r="I452">
        <v>1774683525.7</v>
      </c>
      <c r="J452">
        <f>(K452)/1000</f>
        <v>0</v>
      </c>
      <c r="K452">
        <f>IF(BF452, AN452, AH452)</f>
        <v>0</v>
      </c>
      <c r="L452">
        <f>IF(BF452, AI452, AG452)</f>
        <v>0</v>
      </c>
      <c r="M452">
        <f>BH452 - IF(AU452&gt;1, L452*BB452*100.0/(AW452), 0)</f>
        <v>0</v>
      </c>
      <c r="N452">
        <f>((T452-J452/2)*M452-L452)/(T452+J452/2)</f>
        <v>0</v>
      </c>
      <c r="O452">
        <f>N452*(BO452+BP452)/1000.0</f>
        <v>0</v>
      </c>
      <c r="P452">
        <f>(BH452 - IF(AU452&gt;1, L452*BB452*100.0/(AW452), 0))*(BO452+BP452)/1000.0</f>
        <v>0</v>
      </c>
      <c r="Q452">
        <f>2.0/((1/S452-1/R452)+SIGN(S452)*SQRT((1/S452-1/R452)*(1/S452-1/R452) + 4*BC452/((BC452+1)*(BC452+1))*(2*1/S452*1/R452-1/R452*1/R452)))</f>
        <v>0</v>
      </c>
      <c r="R452">
        <f>IF(LEFT(BD452,1)&lt;&gt;"0",IF(LEFT(BD452,1)="1",3.0,BE452),$D$5+$E$5*(BV452*BO452/($K$5*1000))+$F$5*(BV452*BO452/($K$5*1000))*MAX(MIN(BB452,$J$5),$I$5)*MAX(MIN(BB452,$J$5),$I$5)+$G$5*MAX(MIN(BB452,$J$5),$I$5)*(BV452*BO452/($K$5*1000))+$H$5*(BV452*BO452/($K$5*1000))*(BV452*BO452/($K$5*1000)))</f>
        <v>0</v>
      </c>
      <c r="S452">
        <f>J452*(1000-(1000*0.61365*exp(17.502*W452/(240.97+W452))/(BO452+BP452)+BJ452)/2)/(1000*0.61365*exp(17.502*W452/(240.97+W452))/(BO452+BP452)-BJ452)</f>
        <v>0</v>
      </c>
      <c r="T452">
        <f>1/((BC452+1)/(Q452/1.6)+1/(R452/1.37)) + BC452/((BC452+1)/(Q452/1.6) + BC452/(R452/1.37))</f>
        <v>0</v>
      </c>
      <c r="U452">
        <f>(AX452*BA452)</f>
        <v>0</v>
      </c>
      <c r="V452">
        <f>(BQ452+(U452+2*0.95*5.67E-8*(((BQ452+$B$9)+273)^4-(BQ452+273)^4)-44100*J452)/(1.84*29.3*R452+8*0.95*5.67E-8*(BQ452+273)^3))</f>
        <v>0</v>
      </c>
      <c r="W452">
        <f>($C$9*BR452+$D$9*BS452+$E$9*V452)</f>
        <v>0</v>
      </c>
      <c r="X452">
        <f>0.61365*exp(17.502*W452/(240.97+W452))</f>
        <v>0</v>
      </c>
      <c r="Y452">
        <f>(Z452/AA452*100)</f>
        <v>0</v>
      </c>
      <c r="Z452">
        <f>BJ452*(BO452+BP452)/1000</f>
        <v>0</v>
      </c>
      <c r="AA452">
        <f>0.61365*exp(17.502*BQ452/(240.97+BQ452))</f>
        <v>0</v>
      </c>
      <c r="AB452">
        <f>(X452-BJ452*(BO452+BP452)/1000)</f>
        <v>0</v>
      </c>
      <c r="AC452">
        <f>(-J452*44100)</f>
        <v>0</v>
      </c>
      <c r="AD452">
        <f>2*29.3*R452*0.92*(BQ452-W452)</f>
        <v>0</v>
      </c>
      <c r="AE452">
        <f>2*0.95*5.67E-8*(((BQ452+$B$9)+273)^4-(W452+273)^4)</f>
        <v>0</v>
      </c>
      <c r="AF452">
        <f>U452+AE452+AC452+AD452</f>
        <v>0</v>
      </c>
      <c r="AG452">
        <f>BN452*AU452*(BI452-BH452*(1000-AU452*BK452)/(1000-AU452*BJ452))/(100*BB452)</f>
        <v>0</v>
      </c>
      <c r="AH452">
        <f>1000*BN452*AU452*(BJ452-BK452)/(100*BB452*(1000-AU452*BJ452))</f>
        <v>0</v>
      </c>
      <c r="AI452">
        <f>(AJ452 - AK452 - BO452*1E3/(8.314*(BQ452+273.15)) * AM452/BN452 * AL452) * BN452/(100*BB452) * (1000 - BK452)/1000</f>
        <v>0</v>
      </c>
      <c r="AJ452">
        <v>429.293436194081</v>
      </c>
      <c r="AK452">
        <v>428.8264484848483</v>
      </c>
      <c r="AL452">
        <v>-2.012468338964198E-07</v>
      </c>
      <c r="AM452">
        <v>61.35787655002243</v>
      </c>
      <c r="AN452">
        <f>(AP452 - AO452 + BO452*1E3/(8.314*(BQ452+273.15)) * AR452/BN452 * AQ452) * BN452/(100*BB452) * 1000/(1000 - AP452)</f>
        <v>0</v>
      </c>
      <c r="AO452">
        <v>21.54589145492863</v>
      </c>
      <c r="AP452">
        <v>21.51943426573428</v>
      </c>
      <c r="AQ452">
        <v>1.894286357244903E-07</v>
      </c>
      <c r="AR452">
        <v>91.88205700752289</v>
      </c>
      <c r="AS452">
        <v>0</v>
      </c>
      <c r="AT452">
        <v>0</v>
      </c>
      <c r="AU452">
        <f>IF(AS452*$H$15&gt;=AW452,1.0,(AW452/(AW452-AS452*$H$15)))</f>
        <v>0</v>
      </c>
      <c r="AV452">
        <f>(AU452-1)*100</f>
        <v>0</v>
      </c>
      <c r="AW452">
        <f>MAX(0,($B$15+$C$15*BV452)/(1+$D$15*BV452)*BO452/(BQ452+273)*$E$15)</f>
        <v>0</v>
      </c>
      <c r="AX452">
        <f>$B$13*BW452+$C$13*BX452+$F$13*CI452*(1-CL452)</f>
        <v>0</v>
      </c>
      <c r="AY452">
        <f>AX452*AZ452</f>
        <v>0</v>
      </c>
      <c r="AZ452">
        <f>($B$13*$D$11+$C$13*$D$11+$F$13*((CV452+CN452)/MAX(CV452+CN452+CW452, 0.1)*$I$11+CW452/MAX(CV452+CN452+CW452, 0.1)*$J$11))/($B$13+$C$13+$F$13)</f>
        <v>0</v>
      </c>
      <c r="BA452">
        <f>($B$13*$K$11+$C$13*$K$11+$F$13*((CV452+CN452)/MAX(CV452+CN452+CW452, 0.1)*$P$11+CW452/MAX(CV452+CN452+CW452, 0.1)*$Q$11))/($B$13+$C$13+$F$13)</f>
        <v>0</v>
      </c>
      <c r="BB452">
        <v>6</v>
      </c>
      <c r="BC452">
        <v>0.5</v>
      </c>
      <c r="BD452" t="s">
        <v>358</v>
      </c>
      <c r="BE452">
        <v>2</v>
      </c>
      <c r="BF452" t="b">
        <v>1</v>
      </c>
      <c r="BG452">
        <v>1774683525.7</v>
      </c>
      <c r="BH452">
        <v>419.5943</v>
      </c>
      <c r="BI452">
        <v>420.0248</v>
      </c>
      <c r="BJ452">
        <v>21.51928</v>
      </c>
      <c r="BK452">
        <v>21.54598</v>
      </c>
      <c r="BL452">
        <v>419.9557</v>
      </c>
      <c r="BM452">
        <v>21.22175</v>
      </c>
      <c r="BN452">
        <v>499.949</v>
      </c>
      <c r="BO452">
        <v>101.0274</v>
      </c>
      <c r="BP452">
        <v>0.10005279</v>
      </c>
      <c r="BQ452">
        <v>25.83517</v>
      </c>
      <c r="BR452">
        <v>25.93871</v>
      </c>
      <c r="BS452">
        <v>999.9</v>
      </c>
      <c r="BT452">
        <v>0</v>
      </c>
      <c r="BU452">
        <v>0</v>
      </c>
      <c r="BV452">
        <v>9985.937000000002</v>
      </c>
      <c r="BW452">
        <v>0</v>
      </c>
      <c r="BX452">
        <v>0.3833920000000001</v>
      </c>
      <c r="BY452">
        <v>-0.4303405</v>
      </c>
      <c r="BZ452">
        <v>428.8222</v>
      </c>
      <c r="CA452">
        <v>429.2736</v>
      </c>
      <c r="CB452">
        <v>-0.02670421999999999</v>
      </c>
      <c r="CC452">
        <v>420.0248</v>
      </c>
      <c r="CD452">
        <v>21.54598</v>
      </c>
      <c r="CE452">
        <v>2.174036</v>
      </c>
      <c r="CF452">
        <v>2.176736</v>
      </c>
      <c r="CG452">
        <v>18.77227</v>
      </c>
      <c r="CH452">
        <v>18.7921</v>
      </c>
      <c r="CI452">
        <v>200.0089</v>
      </c>
      <c r="CJ452">
        <v>0</v>
      </c>
      <c r="CK452">
        <v>1</v>
      </c>
      <c r="CL452">
        <v>0</v>
      </c>
      <c r="CM452">
        <v>1.46638</v>
      </c>
      <c r="CN452">
        <v>0</v>
      </c>
      <c r="CO452">
        <v>11.75544</v>
      </c>
      <c r="CP452">
        <v>1023.176</v>
      </c>
      <c r="CQ452">
        <v>35</v>
      </c>
      <c r="CR452">
        <v>39.38100000000001</v>
      </c>
      <c r="CS452">
        <v>37.2562</v>
      </c>
      <c r="CT452">
        <v>38.1123</v>
      </c>
      <c r="CU452">
        <v>35.9874</v>
      </c>
      <c r="CV452">
        <v>0</v>
      </c>
      <c r="CW452">
        <v>200.009</v>
      </c>
      <c r="CX452">
        <v>0</v>
      </c>
      <c r="CY452">
        <v>1774683527</v>
      </c>
      <c r="CZ452">
        <v>0</v>
      </c>
      <c r="DA452">
        <v>1774666326.5</v>
      </c>
      <c r="DB452" t="s">
        <v>359</v>
      </c>
      <c r="DC452">
        <v>1774666322</v>
      </c>
      <c r="DD452">
        <v>1774666326.5</v>
      </c>
      <c r="DE452">
        <v>2</v>
      </c>
      <c r="DF452">
        <v>0.343</v>
      </c>
      <c r="DG452">
        <v>-0.026</v>
      </c>
      <c r="DH452">
        <v>-0.36</v>
      </c>
      <c r="DI452">
        <v>0.298</v>
      </c>
      <c r="DJ452">
        <v>420</v>
      </c>
      <c r="DK452">
        <v>22</v>
      </c>
      <c r="DL452">
        <v>0.17</v>
      </c>
      <c r="DM452">
        <v>0.02</v>
      </c>
      <c r="DN452">
        <v>-0.4155451951219512</v>
      </c>
      <c r="DO452">
        <v>-0.1110273240418123</v>
      </c>
      <c r="DP452">
        <v>0.02724808650182078</v>
      </c>
      <c r="DQ452">
        <v>0</v>
      </c>
      <c r="DR452">
        <v>-0.02720069512195122</v>
      </c>
      <c r="DS452">
        <v>0.002744859930313496</v>
      </c>
      <c r="DT452">
        <v>0.0007521131168009301</v>
      </c>
      <c r="DU452">
        <v>1</v>
      </c>
      <c r="DV452">
        <v>1</v>
      </c>
      <c r="DW452">
        <v>2</v>
      </c>
      <c r="DX452" t="s">
        <v>367</v>
      </c>
      <c r="DY452">
        <v>3.1305</v>
      </c>
      <c r="DZ452">
        <v>2.80645</v>
      </c>
      <c r="EA452">
        <v>0.0997485</v>
      </c>
      <c r="EB452">
        <v>0.0994625</v>
      </c>
      <c r="EC452">
        <v>0.10591</v>
      </c>
      <c r="ED452">
        <v>0.10569</v>
      </c>
      <c r="EE452">
        <v>21146.7</v>
      </c>
      <c r="EF452">
        <v>27418.3</v>
      </c>
      <c r="EG452">
        <v>26444.4</v>
      </c>
      <c r="EH452">
        <v>32999.4</v>
      </c>
      <c r="EI452">
        <v>34923.6</v>
      </c>
      <c r="EJ452">
        <v>40305.5</v>
      </c>
      <c r="EK452">
        <v>41091.7</v>
      </c>
      <c r="EL452">
        <v>46059.6</v>
      </c>
      <c r="EM452">
        <v>2.0349</v>
      </c>
      <c r="EN452">
        <v>2.00005</v>
      </c>
      <c r="EO452">
        <v>0.0717416</v>
      </c>
      <c r="EP452">
        <v>0</v>
      </c>
      <c r="EQ452">
        <v>24.7616</v>
      </c>
      <c r="ER452">
        <v>999.9</v>
      </c>
      <c r="ES452">
        <v>67.40000000000001</v>
      </c>
      <c r="ET452">
        <v>27.5</v>
      </c>
      <c r="EU452">
        <v>24.589</v>
      </c>
      <c r="EV452">
        <v>61.2908</v>
      </c>
      <c r="EW452">
        <v>31.6987</v>
      </c>
      <c r="EX452">
        <v>1</v>
      </c>
      <c r="EY452">
        <v>0.292866</v>
      </c>
      <c r="EZ452">
        <v>0.194333</v>
      </c>
      <c r="FA452">
        <v>20.2903</v>
      </c>
      <c r="FB452">
        <v>5.18944</v>
      </c>
      <c r="FC452">
        <v>11.9441</v>
      </c>
      <c r="FD452">
        <v>4.95555</v>
      </c>
      <c r="FE452">
        <v>3.2847</v>
      </c>
      <c r="FF452">
        <v>9999</v>
      </c>
      <c r="FG452">
        <v>9999</v>
      </c>
      <c r="FH452">
        <v>9999</v>
      </c>
      <c r="FI452">
        <v>999.9</v>
      </c>
      <c r="FJ452">
        <v>1.86127</v>
      </c>
      <c r="FK452">
        <v>1.86264</v>
      </c>
      <c r="FL452">
        <v>1.86005</v>
      </c>
      <c r="FM452">
        <v>1.85837</v>
      </c>
      <c r="FN452">
        <v>1.86214</v>
      </c>
      <c r="FO452">
        <v>1.85886</v>
      </c>
      <c r="FP452">
        <v>1.85791</v>
      </c>
      <c r="FQ452">
        <v>1.8608</v>
      </c>
      <c r="FR452">
        <v>0</v>
      </c>
      <c r="FS452">
        <v>0</v>
      </c>
      <c r="FT452">
        <v>0</v>
      </c>
      <c r="FU452">
        <v>4.5</v>
      </c>
      <c r="FV452" t="s">
        <v>361</v>
      </c>
      <c r="FW452" t="s">
        <v>362</v>
      </c>
      <c r="FX452" t="s">
        <v>363</v>
      </c>
      <c r="FY452" t="s">
        <v>364</v>
      </c>
      <c r="FZ452" t="s">
        <v>364</v>
      </c>
      <c r="GA452" t="s">
        <v>363</v>
      </c>
      <c r="GB452">
        <v>0</v>
      </c>
      <c r="GC452">
        <v>100</v>
      </c>
      <c r="GD452">
        <v>100</v>
      </c>
      <c r="GE452">
        <v>-0.361</v>
      </c>
      <c r="GF452">
        <v>0.2975</v>
      </c>
      <c r="GG452">
        <v>-1.589593225013521</v>
      </c>
      <c r="GH452">
        <v>0.00192992804097616</v>
      </c>
      <c r="GI452">
        <v>3.244687122451424E-06</v>
      </c>
      <c r="GJ452">
        <v>-2.087531120305573E-09</v>
      </c>
      <c r="GK452">
        <v>0.05776174702018427</v>
      </c>
      <c r="GL452">
        <v>0.005089068596103195</v>
      </c>
      <c r="GM452">
        <v>0.0003257216593697226</v>
      </c>
      <c r="GN452">
        <v>-1.562898368296355E-06</v>
      </c>
      <c r="GO452">
        <v>0</v>
      </c>
      <c r="GP452">
        <v>1257</v>
      </c>
      <c r="GQ452">
        <v>1</v>
      </c>
      <c r="GR452">
        <v>31</v>
      </c>
      <c r="GS452">
        <v>286.8</v>
      </c>
      <c r="GT452">
        <v>286.7</v>
      </c>
      <c r="GU452">
        <v>1.07788</v>
      </c>
      <c r="GV452">
        <v>2.3999</v>
      </c>
      <c r="GW452">
        <v>1.44775</v>
      </c>
      <c r="GX452">
        <v>2.20337</v>
      </c>
      <c r="GY452">
        <v>1.44653</v>
      </c>
      <c r="GZ452">
        <v>2.30957</v>
      </c>
      <c r="HA452">
        <v>33.1992</v>
      </c>
      <c r="HB452">
        <v>14.6049</v>
      </c>
      <c r="HC452">
        <v>18</v>
      </c>
      <c r="HD452">
        <v>532.112</v>
      </c>
      <c r="HE452">
        <v>523.045</v>
      </c>
      <c r="HF452">
        <v>24.9996</v>
      </c>
      <c r="HG452">
        <v>30.7386</v>
      </c>
      <c r="HH452">
        <v>30.0001</v>
      </c>
      <c r="HI452">
        <v>31.1187</v>
      </c>
      <c r="HJ452">
        <v>31.1278</v>
      </c>
      <c r="HK452">
        <v>21.5542</v>
      </c>
      <c r="HL452">
        <v>20.3331</v>
      </c>
      <c r="HM452">
        <v>100</v>
      </c>
      <c r="HN452">
        <v>25</v>
      </c>
      <c r="HO452">
        <v>420</v>
      </c>
      <c r="HP452">
        <v>21.5</v>
      </c>
      <c r="HQ452">
        <v>103.132</v>
      </c>
      <c r="HR452">
        <v>102.019</v>
      </c>
    </row>
    <row r="453" spans="1:226">
      <c r="A453">
        <v>435</v>
      </c>
      <c r="B453">
        <v>1774683532.6</v>
      </c>
      <c r="C453">
        <v>1786.599999904633</v>
      </c>
      <c r="D453" t="s">
        <v>1232</v>
      </c>
      <c r="E453" t="s">
        <v>1233</v>
      </c>
      <c r="F453">
        <v>5</v>
      </c>
      <c r="I453">
        <v>1774683529.7</v>
      </c>
      <c r="J453">
        <f>(K453)/1000</f>
        <v>0</v>
      </c>
      <c r="K453">
        <f>IF(BF453, AN453, AH453)</f>
        <v>0</v>
      </c>
      <c r="L453">
        <f>IF(BF453, AI453, AG453)</f>
        <v>0</v>
      </c>
      <c r="M453">
        <f>BH453 - IF(AU453&gt;1, L453*BB453*100.0/(AW453), 0)</f>
        <v>0</v>
      </c>
      <c r="N453">
        <f>((T453-J453/2)*M453-L453)/(T453+J453/2)</f>
        <v>0</v>
      </c>
      <c r="O453">
        <f>N453*(BO453+BP453)/1000.0</f>
        <v>0</v>
      </c>
      <c r="P453">
        <f>(BH453 - IF(AU453&gt;1, L453*BB453*100.0/(AW453), 0))*(BO453+BP453)/1000.0</f>
        <v>0</v>
      </c>
      <c r="Q453">
        <f>2.0/((1/S453-1/R453)+SIGN(S453)*SQRT((1/S453-1/R453)*(1/S453-1/R453) + 4*BC453/((BC453+1)*(BC453+1))*(2*1/S453*1/R453-1/R453*1/R453)))</f>
        <v>0</v>
      </c>
      <c r="R453">
        <f>IF(LEFT(BD453,1)&lt;&gt;"0",IF(LEFT(BD453,1)="1",3.0,BE453),$D$5+$E$5*(BV453*BO453/($K$5*1000))+$F$5*(BV453*BO453/($K$5*1000))*MAX(MIN(BB453,$J$5),$I$5)*MAX(MIN(BB453,$J$5),$I$5)+$G$5*MAX(MIN(BB453,$J$5),$I$5)*(BV453*BO453/($K$5*1000))+$H$5*(BV453*BO453/($K$5*1000))*(BV453*BO453/($K$5*1000)))</f>
        <v>0</v>
      </c>
      <c r="S453">
        <f>J453*(1000-(1000*0.61365*exp(17.502*W453/(240.97+W453))/(BO453+BP453)+BJ453)/2)/(1000*0.61365*exp(17.502*W453/(240.97+W453))/(BO453+BP453)-BJ453)</f>
        <v>0</v>
      </c>
      <c r="T453">
        <f>1/((BC453+1)/(Q453/1.6)+1/(R453/1.37)) + BC453/((BC453+1)/(Q453/1.6) + BC453/(R453/1.37))</f>
        <v>0</v>
      </c>
      <c r="U453">
        <f>(AX453*BA453)</f>
        <v>0</v>
      </c>
      <c r="V453">
        <f>(BQ453+(U453+2*0.95*5.67E-8*(((BQ453+$B$9)+273)^4-(BQ453+273)^4)-44100*J453)/(1.84*29.3*R453+8*0.95*5.67E-8*(BQ453+273)^3))</f>
        <v>0</v>
      </c>
      <c r="W453">
        <f>($C$9*BR453+$D$9*BS453+$E$9*V453)</f>
        <v>0</v>
      </c>
      <c r="X453">
        <f>0.61365*exp(17.502*W453/(240.97+W453))</f>
        <v>0</v>
      </c>
      <c r="Y453">
        <f>(Z453/AA453*100)</f>
        <v>0</v>
      </c>
      <c r="Z453">
        <f>BJ453*(BO453+BP453)/1000</f>
        <v>0</v>
      </c>
      <c r="AA453">
        <f>0.61365*exp(17.502*BQ453/(240.97+BQ453))</f>
        <v>0</v>
      </c>
      <c r="AB453">
        <f>(X453-BJ453*(BO453+BP453)/1000)</f>
        <v>0</v>
      </c>
      <c r="AC453">
        <f>(-J453*44100)</f>
        <v>0</v>
      </c>
      <c r="AD453">
        <f>2*29.3*R453*0.92*(BQ453-W453)</f>
        <v>0</v>
      </c>
      <c r="AE453">
        <f>2*0.95*5.67E-8*(((BQ453+$B$9)+273)^4-(W453+273)^4)</f>
        <v>0</v>
      </c>
      <c r="AF453">
        <f>U453+AE453+AC453+AD453</f>
        <v>0</v>
      </c>
      <c r="AG453">
        <f>BN453*AU453*(BI453-BH453*(1000-AU453*BK453)/(1000-AU453*BJ453))/(100*BB453)</f>
        <v>0</v>
      </c>
      <c r="AH453">
        <f>1000*BN453*AU453*(BJ453-BK453)/(100*BB453*(1000-AU453*BJ453))</f>
        <v>0</v>
      </c>
      <c r="AI453">
        <f>(AJ453 - AK453 - BO453*1E3/(8.314*(BQ453+273.15)) * AM453/BN453 * AL453) * BN453/(100*BB453) * (1000 - BK453)/1000</f>
        <v>0</v>
      </c>
      <c r="AJ453">
        <v>429.2205728726463</v>
      </c>
      <c r="AK453">
        <v>428.8244545454545</v>
      </c>
      <c r="AL453">
        <v>-5.847892105786155E-08</v>
      </c>
      <c r="AM453">
        <v>61.35787655002243</v>
      </c>
      <c r="AN453">
        <f>(AP453 - AO453 + BO453*1E3/(8.314*(BQ453+273.15)) * AR453/BN453 * AQ453) * BN453/(100*BB453) * 1000/(1000 - AP453)</f>
        <v>0</v>
      </c>
      <c r="AO453">
        <v>21.54596281364332</v>
      </c>
      <c r="AP453">
        <v>21.51957062937064</v>
      </c>
      <c r="AQ453">
        <v>1.436271571531644E-07</v>
      </c>
      <c r="AR453">
        <v>91.88205700752289</v>
      </c>
      <c r="AS453">
        <v>0</v>
      </c>
      <c r="AT453">
        <v>0</v>
      </c>
      <c r="AU453">
        <f>IF(AS453*$H$15&gt;=AW453,1.0,(AW453/(AW453-AS453*$H$15)))</f>
        <v>0</v>
      </c>
      <c r="AV453">
        <f>(AU453-1)*100</f>
        <v>0</v>
      </c>
      <c r="AW453">
        <f>MAX(0,($B$15+$C$15*BV453)/(1+$D$15*BV453)*BO453/(BQ453+273)*$E$15)</f>
        <v>0</v>
      </c>
      <c r="AX453">
        <f>$B$13*BW453+$C$13*BX453+$F$13*CI453*(1-CL453)</f>
        <v>0</v>
      </c>
      <c r="AY453">
        <f>AX453*AZ453</f>
        <v>0</v>
      </c>
      <c r="AZ453">
        <f>($B$13*$D$11+$C$13*$D$11+$F$13*((CV453+CN453)/MAX(CV453+CN453+CW453, 0.1)*$I$11+CW453/MAX(CV453+CN453+CW453, 0.1)*$J$11))/($B$13+$C$13+$F$13)</f>
        <v>0</v>
      </c>
      <c r="BA453">
        <f>($B$13*$K$11+$C$13*$K$11+$F$13*((CV453+CN453)/MAX(CV453+CN453+CW453, 0.1)*$P$11+CW453/MAX(CV453+CN453+CW453, 0.1)*$Q$11))/($B$13+$C$13+$F$13)</f>
        <v>0</v>
      </c>
      <c r="BB453">
        <v>6</v>
      </c>
      <c r="BC453">
        <v>0.5</v>
      </c>
      <c r="BD453" t="s">
        <v>358</v>
      </c>
      <c r="BE453">
        <v>2</v>
      </c>
      <c r="BF453" t="b">
        <v>1</v>
      </c>
      <c r="BG453">
        <v>1774683529.7</v>
      </c>
      <c r="BH453">
        <v>419.6006</v>
      </c>
      <c r="BI453">
        <v>419.9954</v>
      </c>
      <c r="BJ453">
        <v>21.51948</v>
      </c>
      <c r="BK453">
        <v>21.5456</v>
      </c>
      <c r="BL453">
        <v>419.962</v>
      </c>
      <c r="BM453">
        <v>21.22195</v>
      </c>
      <c r="BN453">
        <v>500.0125</v>
      </c>
      <c r="BO453">
        <v>101.0273</v>
      </c>
      <c r="BP453">
        <v>0.10006556</v>
      </c>
      <c r="BQ453">
        <v>25.83273000000001</v>
      </c>
      <c r="BR453">
        <v>25.93734</v>
      </c>
      <c r="BS453">
        <v>999.9</v>
      </c>
      <c r="BT453">
        <v>0</v>
      </c>
      <c r="BU453">
        <v>0</v>
      </c>
      <c r="BV453">
        <v>9989.441000000001</v>
      </c>
      <c r="BW453">
        <v>0</v>
      </c>
      <c r="BX453">
        <v>0.3833920000000001</v>
      </c>
      <c r="BY453">
        <v>-0.3946961</v>
      </c>
      <c r="BZ453">
        <v>428.8288000000001</v>
      </c>
      <c r="CA453">
        <v>429.2435</v>
      </c>
      <c r="CB453">
        <v>-0.02613335</v>
      </c>
      <c r="CC453">
        <v>419.9954</v>
      </c>
      <c r="CD453">
        <v>21.5456</v>
      </c>
      <c r="CE453">
        <v>2.174052</v>
      </c>
      <c r="CF453">
        <v>2.176694</v>
      </c>
      <c r="CG453">
        <v>18.77237</v>
      </c>
      <c r="CH453">
        <v>18.79179</v>
      </c>
      <c r="CI453">
        <v>199.9955</v>
      </c>
      <c r="CJ453">
        <v>0</v>
      </c>
      <c r="CK453">
        <v>1</v>
      </c>
      <c r="CL453">
        <v>0</v>
      </c>
      <c r="CM453">
        <v>1.70485</v>
      </c>
      <c r="CN453">
        <v>0</v>
      </c>
      <c r="CO453">
        <v>11.71101</v>
      </c>
      <c r="CP453">
        <v>1023.109</v>
      </c>
      <c r="CQ453">
        <v>35.01860000000001</v>
      </c>
      <c r="CR453">
        <v>39.4747</v>
      </c>
      <c r="CS453">
        <v>37.2996</v>
      </c>
      <c r="CT453">
        <v>38.20610000000001</v>
      </c>
      <c r="CU453">
        <v>36.0062</v>
      </c>
      <c r="CV453">
        <v>0</v>
      </c>
      <c r="CW453">
        <v>199.996</v>
      </c>
      <c r="CX453">
        <v>0</v>
      </c>
      <c r="CY453">
        <v>1774683531.2</v>
      </c>
      <c r="CZ453">
        <v>0</v>
      </c>
      <c r="DA453">
        <v>1774666326.5</v>
      </c>
      <c r="DB453" t="s">
        <v>359</v>
      </c>
      <c r="DC453">
        <v>1774666322</v>
      </c>
      <c r="DD453">
        <v>1774666326.5</v>
      </c>
      <c r="DE453">
        <v>2</v>
      </c>
      <c r="DF453">
        <v>0.343</v>
      </c>
      <c r="DG453">
        <v>-0.026</v>
      </c>
      <c r="DH453">
        <v>-0.36</v>
      </c>
      <c r="DI453">
        <v>0.298</v>
      </c>
      <c r="DJ453">
        <v>420</v>
      </c>
      <c r="DK453">
        <v>22</v>
      </c>
      <c r="DL453">
        <v>0.17</v>
      </c>
      <c r="DM453">
        <v>0.02</v>
      </c>
      <c r="DN453">
        <v>-0.41133345</v>
      </c>
      <c r="DO453">
        <v>0.002287272045028472</v>
      </c>
      <c r="DP453">
        <v>0.0302695684408863</v>
      </c>
      <c r="DQ453">
        <v>1</v>
      </c>
      <c r="DR453">
        <v>-0.0270750025</v>
      </c>
      <c r="DS453">
        <v>0.007237320450281484</v>
      </c>
      <c r="DT453">
        <v>0.0008642517212848063</v>
      </c>
      <c r="DU453">
        <v>1</v>
      </c>
      <c r="DV453">
        <v>2</v>
      </c>
      <c r="DW453">
        <v>2</v>
      </c>
      <c r="DX453" t="s">
        <v>360</v>
      </c>
      <c r="DY453">
        <v>3.13044</v>
      </c>
      <c r="DZ453">
        <v>2.80644</v>
      </c>
      <c r="EA453">
        <v>0.09974719999999999</v>
      </c>
      <c r="EB453">
        <v>0.0994712</v>
      </c>
      <c r="EC453">
        <v>0.105912</v>
      </c>
      <c r="ED453">
        <v>0.105688</v>
      </c>
      <c r="EE453">
        <v>21146.7</v>
      </c>
      <c r="EF453">
        <v>27418.2</v>
      </c>
      <c r="EG453">
        <v>26444.4</v>
      </c>
      <c r="EH453">
        <v>32999.5</v>
      </c>
      <c r="EI453">
        <v>34923.6</v>
      </c>
      <c r="EJ453">
        <v>40305.5</v>
      </c>
      <c r="EK453">
        <v>41091.8</v>
      </c>
      <c r="EL453">
        <v>46059.4</v>
      </c>
      <c r="EM453">
        <v>2.03492</v>
      </c>
      <c r="EN453">
        <v>1.99995</v>
      </c>
      <c r="EO453">
        <v>0.0717044</v>
      </c>
      <c r="EP453">
        <v>0</v>
      </c>
      <c r="EQ453">
        <v>24.7587</v>
      </c>
      <c r="ER453">
        <v>999.9</v>
      </c>
      <c r="ES453">
        <v>67.40000000000001</v>
      </c>
      <c r="ET453">
        <v>27.4</v>
      </c>
      <c r="EU453">
        <v>24.4431</v>
      </c>
      <c r="EV453">
        <v>61.3708</v>
      </c>
      <c r="EW453">
        <v>31.8189</v>
      </c>
      <c r="EX453">
        <v>1</v>
      </c>
      <c r="EY453">
        <v>0.292889</v>
      </c>
      <c r="EZ453">
        <v>0.193096</v>
      </c>
      <c r="FA453">
        <v>20.2907</v>
      </c>
      <c r="FB453">
        <v>5.19138</v>
      </c>
      <c r="FC453">
        <v>11.9441</v>
      </c>
      <c r="FD453">
        <v>4.95575</v>
      </c>
      <c r="FE453">
        <v>3.285</v>
      </c>
      <c r="FF453">
        <v>9999</v>
      </c>
      <c r="FG453">
        <v>9999</v>
      </c>
      <c r="FH453">
        <v>9999</v>
      </c>
      <c r="FI453">
        <v>999.9</v>
      </c>
      <c r="FJ453">
        <v>1.86127</v>
      </c>
      <c r="FK453">
        <v>1.86264</v>
      </c>
      <c r="FL453">
        <v>1.86005</v>
      </c>
      <c r="FM453">
        <v>1.85837</v>
      </c>
      <c r="FN453">
        <v>1.86215</v>
      </c>
      <c r="FO453">
        <v>1.85886</v>
      </c>
      <c r="FP453">
        <v>1.85791</v>
      </c>
      <c r="FQ453">
        <v>1.8608</v>
      </c>
      <c r="FR453">
        <v>0</v>
      </c>
      <c r="FS453">
        <v>0</v>
      </c>
      <c r="FT453">
        <v>0</v>
      </c>
      <c r="FU453">
        <v>4.5</v>
      </c>
      <c r="FV453" t="s">
        <v>361</v>
      </c>
      <c r="FW453" t="s">
        <v>362</v>
      </c>
      <c r="FX453" t="s">
        <v>363</v>
      </c>
      <c r="FY453" t="s">
        <v>364</v>
      </c>
      <c r="FZ453" t="s">
        <v>364</v>
      </c>
      <c r="GA453" t="s">
        <v>363</v>
      </c>
      <c r="GB453">
        <v>0</v>
      </c>
      <c r="GC453">
        <v>100</v>
      </c>
      <c r="GD453">
        <v>100</v>
      </c>
      <c r="GE453">
        <v>-0.362</v>
      </c>
      <c r="GF453">
        <v>0.2975</v>
      </c>
      <c r="GG453">
        <v>-1.589593225013521</v>
      </c>
      <c r="GH453">
        <v>0.00192992804097616</v>
      </c>
      <c r="GI453">
        <v>3.244687122451424E-06</v>
      </c>
      <c r="GJ453">
        <v>-2.087531120305573E-09</v>
      </c>
      <c r="GK453">
        <v>0.05776174702018427</v>
      </c>
      <c r="GL453">
        <v>0.005089068596103195</v>
      </c>
      <c r="GM453">
        <v>0.0003257216593697226</v>
      </c>
      <c r="GN453">
        <v>-1.562898368296355E-06</v>
      </c>
      <c r="GO453">
        <v>0</v>
      </c>
      <c r="GP453">
        <v>1257</v>
      </c>
      <c r="GQ453">
        <v>1</v>
      </c>
      <c r="GR453">
        <v>31</v>
      </c>
      <c r="GS453">
        <v>286.8</v>
      </c>
      <c r="GT453">
        <v>286.8</v>
      </c>
      <c r="GU453">
        <v>1.07788</v>
      </c>
      <c r="GV453">
        <v>2.3877</v>
      </c>
      <c r="GW453">
        <v>1.44775</v>
      </c>
      <c r="GX453">
        <v>2.20215</v>
      </c>
      <c r="GY453">
        <v>1.44653</v>
      </c>
      <c r="GZ453">
        <v>2.39136</v>
      </c>
      <c r="HA453">
        <v>33.2216</v>
      </c>
      <c r="HB453">
        <v>14.6049</v>
      </c>
      <c r="HC453">
        <v>18</v>
      </c>
      <c r="HD453">
        <v>532.127</v>
      </c>
      <c r="HE453">
        <v>522.977</v>
      </c>
      <c r="HF453">
        <v>24.9996</v>
      </c>
      <c r="HG453">
        <v>30.7386</v>
      </c>
      <c r="HH453">
        <v>30.0001</v>
      </c>
      <c r="HI453">
        <v>31.1187</v>
      </c>
      <c r="HJ453">
        <v>31.1278</v>
      </c>
      <c r="HK453">
        <v>21.5524</v>
      </c>
      <c r="HL453">
        <v>20.3331</v>
      </c>
      <c r="HM453">
        <v>100</v>
      </c>
      <c r="HN453">
        <v>25</v>
      </c>
      <c r="HO453">
        <v>420</v>
      </c>
      <c r="HP453">
        <v>21.5</v>
      </c>
      <c r="HQ453">
        <v>103.133</v>
      </c>
      <c r="HR453">
        <v>102.019</v>
      </c>
    </row>
    <row r="454" spans="1:226">
      <c r="A454">
        <v>436</v>
      </c>
      <c r="B454">
        <v>1774683536.6</v>
      </c>
      <c r="C454">
        <v>1790.599999904633</v>
      </c>
      <c r="D454" t="s">
        <v>1234</v>
      </c>
      <c r="E454" t="s">
        <v>1235</v>
      </c>
      <c r="F454">
        <v>5</v>
      </c>
      <c r="I454">
        <v>1774683533.7</v>
      </c>
      <c r="J454">
        <f>(K454)/1000</f>
        <v>0</v>
      </c>
      <c r="K454">
        <f>IF(BF454, AN454, AH454)</f>
        <v>0</v>
      </c>
      <c r="L454">
        <f>IF(BF454, AI454, AG454)</f>
        <v>0</v>
      </c>
      <c r="M454">
        <f>BH454 - IF(AU454&gt;1, L454*BB454*100.0/(AW454), 0)</f>
        <v>0</v>
      </c>
      <c r="N454">
        <f>((T454-J454/2)*M454-L454)/(T454+J454/2)</f>
        <v>0</v>
      </c>
      <c r="O454">
        <f>N454*(BO454+BP454)/1000.0</f>
        <v>0</v>
      </c>
      <c r="P454">
        <f>(BH454 - IF(AU454&gt;1, L454*BB454*100.0/(AW454), 0))*(BO454+BP454)/1000.0</f>
        <v>0</v>
      </c>
      <c r="Q454">
        <f>2.0/((1/S454-1/R454)+SIGN(S454)*SQRT((1/S454-1/R454)*(1/S454-1/R454) + 4*BC454/((BC454+1)*(BC454+1))*(2*1/S454*1/R454-1/R454*1/R454)))</f>
        <v>0</v>
      </c>
      <c r="R454">
        <f>IF(LEFT(BD454,1)&lt;&gt;"0",IF(LEFT(BD454,1)="1",3.0,BE454),$D$5+$E$5*(BV454*BO454/($K$5*1000))+$F$5*(BV454*BO454/($K$5*1000))*MAX(MIN(BB454,$J$5),$I$5)*MAX(MIN(BB454,$J$5),$I$5)+$G$5*MAX(MIN(BB454,$J$5),$I$5)*(BV454*BO454/($K$5*1000))+$H$5*(BV454*BO454/($K$5*1000))*(BV454*BO454/($K$5*1000)))</f>
        <v>0</v>
      </c>
      <c r="S454">
        <f>J454*(1000-(1000*0.61365*exp(17.502*W454/(240.97+W454))/(BO454+BP454)+BJ454)/2)/(1000*0.61365*exp(17.502*W454/(240.97+W454))/(BO454+BP454)-BJ454)</f>
        <v>0</v>
      </c>
      <c r="T454">
        <f>1/((BC454+1)/(Q454/1.6)+1/(R454/1.37)) + BC454/((BC454+1)/(Q454/1.6) + BC454/(R454/1.37))</f>
        <v>0</v>
      </c>
      <c r="U454">
        <f>(AX454*BA454)</f>
        <v>0</v>
      </c>
      <c r="V454">
        <f>(BQ454+(U454+2*0.95*5.67E-8*(((BQ454+$B$9)+273)^4-(BQ454+273)^4)-44100*J454)/(1.84*29.3*R454+8*0.95*5.67E-8*(BQ454+273)^3))</f>
        <v>0</v>
      </c>
      <c r="W454">
        <f>($C$9*BR454+$D$9*BS454+$E$9*V454)</f>
        <v>0</v>
      </c>
      <c r="X454">
        <f>0.61365*exp(17.502*W454/(240.97+W454))</f>
        <v>0</v>
      </c>
      <c r="Y454">
        <f>(Z454/AA454*100)</f>
        <v>0</v>
      </c>
      <c r="Z454">
        <f>BJ454*(BO454+BP454)/1000</f>
        <v>0</v>
      </c>
      <c r="AA454">
        <f>0.61365*exp(17.502*BQ454/(240.97+BQ454))</f>
        <v>0</v>
      </c>
      <c r="AB454">
        <f>(X454-BJ454*(BO454+BP454)/1000)</f>
        <v>0</v>
      </c>
      <c r="AC454">
        <f>(-J454*44100)</f>
        <v>0</v>
      </c>
      <c r="AD454">
        <f>2*29.3*R454*0.92*(BQ454-W454)</f>
        <v>0</v>
      </c>
      <c r="AE454">
        <f>2*0.95*5.67E-8*(((BQ454+$B$9)+273)^4-(W454+273)^4)</f>
        <v>0</v>
      </c>
      <c r="AF454">
        <f>U454+AE454+AC454+AD454</f>
        <v>0</v>
      </c>
      <c r="AG454">
        <f>BN454*AU454*(BI454-BH454*(1000-AU454*BK454)/(1000-AU454*BJ454))/(100*BB454)</f>
        <v>0</v>
      </c>
      <c r="AH454">
        <f>1000*BN454*AU454*(BJ454-BK454)/(100*BB454*(1000-AU454*BJ454))</f>
        <v>0</v>
      </c>
      <c r="AI454">
        <f>(AJ454 - AK454 - BO454*1E3/(8.314*(BQ454+273.15)) * AM454/BN454 * AL454) * BN454/(100*BB454) * (1000 - BK454)/1000</f>
        <v>0</v>
      </c>
      <c r="AJ454">
        <v>429.2787706995745</v>
      </c>
      <c r="AK454">
        <v>428.8337696969695</v>
      </c>
      <c r="AL454">
        <v>2.396793503516264E-06</v>
      </c>
      <c r="AM454">
        <v>61.35787655002243</v>
      </c>
      <c r="AN454">
        <f>(AP454 - AO454 + BO454*1E3/(8.314*(BQ454+273.15)) * AR454/BN454 * AQ454) * BN454/(100*BB454) * 1000/(1000 - AP454)</f>
        <v>0</v>
      </c>
      <c r="AO454">
        <v>21.54531789098119</v>
      </c>
      <c r="AP454">
        <v>21.51997272727275</v>
      </c>
      <c r="AQ454">
        <v>-1.483559863249469E-07</v>
      </c>
      <c r="AR454">
        <v>91.88205700752289</v>
      </c>
      <c r="AS454">
        <v>0</v>
      </c>
      <c r="AT454">
        <v>0</v>
      </c>
      <c r="AU454">
        <f>IF(AS454*$H$15&gt;=AW454,1.0,(AW454/(AW454-AS454*$H$15)))</f>
        <v>0</v>
      </c>
      <c r="AV454">
        <f>(AU454-1)*100</f>
        <v>0</v>
      </c>
      <c r="AW454">
        <f>MAX(0,($B$15+$C$15*BV454)/(1+$D$15*BV454)*BO454/(BQ454+273)*$E$15)</f>
        <v>0</v>
      </c>
      <c r="AX454">
        <f>$B$13*BW454+$C$13*BX454+$F$13*CI454*(1-CL454)</f>
        <v>0</v>
      </c>
      <c r="AY454">
        <f>AX454*AZ454</f>
        <v>0</v>
      </c>
      <c r="AZ454">
        <f>($B$13*$D$11+$C$13*$D$11+$F$13*((CV454+CN454)/MAX(CV454+CN454+CW454, 0.1)*$I$11+CW454/MAX(CV454+CN454+CW454, 0.1)*$J$11))/($B$13+$C$13+$F$13)</f>
        <v>0</v>
      </c>
      <c r="BA454">
        <f>($B$13*$K$11+$C$13*$K$11+$F$13*((CV454+CN454)/MAX(CV454+CN454+CW454, 0.1)*$P$11+CW454/MAX(CV454+CN454+CW454, 0.1)*$Q$11))/($B$13+$C$13+$F$13)</f>
        <v>0</v>
      </c>
      <c r="BB454">
        <v>6</v>
      </c>
      <c r="BC454">
        <v>0.5</v>
      </c>
      <c r="BD454" t="s">
        <v>358</v>
      </c>
      <c r="BE454">
        <v>2</v>
      </c>
      <c r="BF454" t="b">
        <v>1</v>
      </c>
      <c r="BG454">
        <v>1774683533.7</v>
      </c>
      <c r="BH454">
        <v>419.6028</v>
      </c>
      <c r="BI454">
        <v>420.01</v>
      </c>
      <c r="BJ454">
        <v>21.51965</v>
      </c>
      <c r="BK454">
        <v>21.54545</v>
      </c>
      <c r="BL454">
        <v>419.9644</v>
      </c>
      <c r="BM454">
        <v>21.22212</v>
      </c>
      <c r="BN454">
        <v>499.9967</v>
      </c>
      <c r="BO454">
        <v>101.0279</v>
      </c>
      <c r="BP454">
        <v>0.1000012</v>
      </c>
      <c r="BQ454">
        <v>25.83022</v>
      </c>
      <c r="BR454">
        <v>25.93343</v>
      </c>
      <c r="BS454">
        <v>999.9</v>
      </c>
      <c r="BT454">
        <v>0</v>
      </c>
      <c r="BU454">
        <v>0</v>
      </c>
      <c r="BV454">
        <v>9996.001</v>
      </c>
      <c r="BW454">
        <v>0</v>
      </c>
      <c r="BX454">
        <v>0.3761351999999999</v>
      </c>
      <c r="BY454">
        <v>-0.4069947</v>
      </c>
      <c r="BZ454">
        <v>428.8312</v>
      </c>
      <c r="CA454">
        <v>429.2585</v>
      </c>
      <c r="CB454">
        <v>-0.02582473</v>
      </c>
      <c r="CC454">
        <v>420.01</v>
      </c>
      <c r="CD454">
        <v>21.54545</v>
      </c>
      <c r="CE454">
        <v>2.174086</v>
      </c>
      <c r="CF454">
        <v>2.176694</v>
      </c>
      <c r="CG454">
        <v>18.7726</v>
      </c>
      <c r="CH454">
        <v>18.7918</v>
      </c>
      <c r="CI454">
        <v>200.0035</v>
      </c>
      <c r="CJ454">
        <v>0</v>
      </c>
      <c r="CK454">
        <v>1</v>
      </c>
      <c r="CL454">
        <v>0</v>
      </c>
      <c r="CM454">
        <v>2.099</v>
      </c>
      <c r="CN454">
        <v>0</v>
      </c>
      <c r="CO454">
        <v>11.38927</v>
      </c>
      <c r="CP454">
        <v>1023.15</v>
      </c>
      <c r="CQ454">
        <v>35.062</v>
      </c>
      <c r="CR454">
        <v>39.55589999999999</v>
      </c>
      <c r="CS454">
        <v>37.3435</v>
      </c>
      <c r="CT454">
        <v>38.3123</v>
      </c>
      <c r="CU454">
        <v>36.0496</v>
      </c>
      <c r="CV454">
        <v>0</v>
      </c>
      <c r="CW454">
        <v>200.003</v>
      </c>
      <c r="CX454">
        <v>0</v>
      </c>
      <c r="CY454">
        <v>1774683534.8</v>
      </c>
      <c r="CZ454">
        <v>0</v>
      </c>
      <c r="DA454">
        <v>1774666326.5</v>
      </c>
      <c r="DB454" t="s">
        <v>359</v>
      </c>
      <c r="DC454">
        <v>1774666322</v>
      </c>
      <c r="DD454">
        <v>1774666326.5</v>
      </c>
      <c r="DE454">
        <v>2</v>
      </c>
      <c r="DF454">
        <v>0.343</v>
      </c>
      <c r="DG454">
        <v>-0.026</v>
      </c>
      <c r="DH454">
        <v>-0.36</v>
      </c>
      <c r="DI454">
        <v>0.298</v>
      </c>
      <c r="DJ454">
        <v>420</v>
      </c>
      <c r="DK454">
        <v>22</v>
      </c>
      <c r="DL454">
        <v>0.17</v>
      </c>
      <c r="DM454">
        <v>0.02</v>
      </c>
      <c r="DN454">
        <v>-0.413109</v>
      </c>
      <c r="DO454">
        <v>0.004236418118466605</v>
      </c>
      <c r="DP454">
        <v>0.03004217174930325</v>
      </c>
      <c r="DQ454">
        <v>1</v>
      </c>
      <c r="DR454">
        <v>-0.02658587804878049</v>
      </c>
      <c r="DS454">
        <v>0.006284535888501678</v>
      </c>
      <c r="DT454">
        <v>0.0008058649758329506</v>
      </c>
      <c r="DU454">
        <v>1</v>
      </c>
      <c r="DV454">
        <v>2</v>
      </c>
      <c r="DW454">
        <v>2</v>
      </c>
      <c r="DX454" t="s">
        <v>360</v>
      </c>
      <c r="DY454">
        <v>3.1305</v>
      </c>
      <c r="DZ454">
        <v>2.80649</v>
      </c>
      <c r="EA454">
        <v>0.09975100000000001</v>
      </c>
      <c r="EB454">
        <v>0.09946389999999999</v>
      </c>
      <c r="EC454">
        <v>0.105913</v>
      </c>
      <c r="ED454">
        <v>0.105691</v>
      </c>
      <c r="EE454">
        <v>21146.6</v>
      </c>
      <c r="EF454">
        <v>27418.7</v>
      </c>
      <c r="EG454">
        <v>26444.4</v>
      </c>
      <c r="EH454">
        <v>32999.8</v>
      </c>
      <c r="EI454">
        <v>34923.6</v>
      </c>
      <c r="EJ454">
        <v>40306</v>
      </c>
      <c r="EK454">
        <v>41091.8</v>
      </c>
      <c r="EL454">
        <v>46060.1</v>
      </c>
      <c r="EM454">
        <v>2.03482</v>
      </c>
      <c r="EN454">
        <v>2.00003</v>
      </c>
      <c r="EO454">
        <v>0.0717342</v>
      </c>
      <c r="EP454">
        <v>0</v>
      </c>
      <c r="EQ454">
        <v>24.7561</v>
      </c>
      <c r="ER454">
        <v>999.9</v>
      </c>
      <c r="ES454">
        <v>67.40000000000001</v>
      </c>
      <c r="ET454">
        <v>27.5</v>
      </c>
      <c r="EU454">
        <v>24.5894</v>
      </c>
      <c r="EV454">
        <v>61.3608</v>
      </c>
      <c r="EW454">
        <v>31.8309</v>
      </c>
      <c r="EX454">
        <v>1</v>
      </c>
      <c r="EY454">
        <v>0.29282</v>
      </c>
      <c r="EZ454">
        <v>0.191871</v>
      </c>
      <c r="FA454">
        <v>20.2907</v>
      </c>
      <c r="FB454">
        <v>5.19123</v>
      </c>
      <c r="FC454">
        <v>11.9441</v>
      </c>
      <c r="FD454">
        <v>4.9558</v>
      </c>
      <c r="FE454">
        <v>3.285</v>
      </c>
      <c r="FF454">
        <v>9999</v>
      </c>
      <c r="FG454">
        <v>9999</v>
      </c>
      <c r="FH454">
        <v>9999</v>
      </c>
      <c r="FI454">
        <v>999.9</v>
      </c>
      <c r="FJ454">
        <v>1.86127</v>
      </c>
      <c r="FK454">
        <v>1.86264</v>
      </c>
      <c r="FL454">
        <v>1.86005</v>
      </c>
      <c r="FM454">
        <v>1.85836</v>
      </c>
      <c r="FN454">
        <v>1.86216</v>
      </c>
      <c r="FO454">
        <v>1.85885</v>
      </c>
      <c r="FP454">
        <v>1.85791</v>
      </c>
      <c r="FQ454">
        <v>1.8608</v>
      </c>
      <c r="FR454">
        <v>0</v>
      </c>
      <c r="FS454">
        <v>0</v>
      </c>
      <c r="FT454">
        <v>0</v>
      </c>
      <c r="FU454">
        <v>4.5</v>
      </c>
      <c r="FV454" t="s">
        <v>361</v>
      </c>
      <c r="FW454" t="s">
        <v>362</v>
      </c>
      <c r="FX454" t="s">
        <v>363</v>
      </c>
      <c r="FY454" t="s">
        <v>364</v>
      </c>
      <c r="FZ454" t="s">
        <v>364</v>
      </c>
      <c r="GA454" t="s">
        <v>363</v>
      </c>
      <c r="GB454">
        <v>0</v>
      </c>
      <c r="GC454">
        <v>100</v>
      </c>
      <c r="GD454">
        <v>100</v>
      </c>
      <c r="GE454">
        <v>-0.361</v>
      </c>
      <c r="GF454">
        <v>0.2975</v>
      </c>
      <c r="GG454">
        <v>-1.589593225013521</v>
      </c>
      <c r="GH454">
        <v>0.00192992804097616</v>
      </c>
      <c r="GI454">
        <v>3.244687122451424E-06</v>
      </c>
      <c r="GJ454">
        <v>-2.087531120305573E-09</v>
      </c>
      <c r="GK454">
        <v>0.05776174702018427</v>
      </c>
      <c r="GL454">
        <v>0.005089068596103195</v>
      </c>
      <c r="GM454">
        <v>0.0003257216593697226</v>
      </c>
      <c r="GN454">
        <v>-1.562898368296355E-06</v>
      </c>
      <c r="GO454">
        <v>0</v>
      </c>
      <c r="GP454">
        <v>1257</v>
      </c>
      <c r="GQ454">
        <v>1</v>
      </c>
      <c r="GR454">
        <v>31</v>
      </c>
      <c r="GS454">
        <v>286.9</v>
      </c>
      <c r="GT454">
        <v>286.8</v>
      </c>
      <c r="GU454">
        <v>1.07788</v>
      </c>
      <c r="GV454">
        <v>2.38159</v>
      </c>
      <c r="GW454">
        <v>1.44775</v>
      </c>
      <c r="GX454">
        <v>2.20215</v>
      </c>
      <c r="GY454">
        <v>1.44653</v>
      </c>
      <c r="GZ454">
        <v>2.3999</v>
      </c>
      <c r="HA454">
        <v>33.1992</v>
      </c>
      <c r="HB454">
        <v>14.6049</v>
      </c>
      <c r="HC454">
        <v>18</v>
      </c>
      <c r="HD454">
        <v>532.064</v>
      </c>
      <c r="HE454">
        <v>523.028</v>
      </c>
      <c r="HF454">
        <v>24.9996</v>
      </c>
      <c r="HG454">
        <v>30.7386</v>
      </c>
      <c r="HH454">
        <v>30</v>
      </c>
      <c r="HI454">
        <v>31.1187</v>
      </c>
      <c r="HJ454">
        <v>31.1278</v>
      </c>
      <c r="HK454">
        <v>21.554</v>
      </c>
      <c r="HL454">
        <v>20.3331</v>
      </c>
      <c r="HM454">
        <v>100</v>
      </c>
      <c r="HN454">
        <v>25</v>
      </c>
      <c r="HO454">
        <v>420</v>
      </c>
      <c r="HP454">
        <v>21.5</v>
      </c>
      <c r="HQ454">
        <v>103.133</v>
      </c>
      <c r="HR454">
        <v>102.021</v>
      </c>
    </row>
    <row r="455" spans="1:226">
      <c r="A455">
        <v>437</v>
      </c>
      <c r="B455">
        <v>1774683540.6</v>
      </c>
      <c r="C455">
        <v>1794.599999904633</v>
      </c>
      <c r="D455" t="s">
        <v>1236</v>
      </c>
      <c r="E455" t="s">
        <v>1237</v>
      </c>
      <c r="F455">
        <v>5</v>
      </c>
      <c r="I455">
        <v>1774683537.7</v>
      </c>
      <c r="J455">
        <f>(K455)/1000</f>
        <v>0</v>
      </c>
      <c r="K455">
        <f>IF(BF455, AN455, AH455)</f>
        <v>0</v>
      </c>
      <c r="L455">
        <f>IF(BF455, AI455, AG455)</f>
        <v>0</v>
      </c>
      <c r="M455">
        <f>BH455 - IF(AU455&gt;1, L455*BB455*100.0/(AW455), 0)</f>
        <v>0</v>
      </c>
      <c r="N455">
        <f>((T455-J455/2)*M455-L455)/(T455+J455/2)</f>
        <v>0</v>
      </c>
      <c r="O455">
        <f>N455*(BO455+BP455)/1000.0</f>
        <v>0</v>
      </c>
      <c r="P455">
        <f>(BH455 - IF(AU455&gt;1, L455*BB455*100.0/(AW455), 0))*(BO455+BP455)/1000.0</f>
        <v>0</v>
      </c>
      <c r="Q455">
        <f>2.0/((1/S455-1/R455)+SIGN(S455)*SQRT((1/S455-1/R455)*(1/S455-1/R455) + 4*BC455/((BC455+1)*(BC455+1))*(2*1/S455*1/R455-1/R455*1/R455)))</f>
        <v>0</v>
      </c>
      <c r="R455">
        <f>IF(LEFT(BD455,1)&lt;&gt;"0",IF(LEFT(BD455,1)="1",3.0,BE455),$D$5+$E$5*(BV455*BO455/($K$5*1000))+$F$5*(BV455*BO455/($K$5*1000))*MAX(MIN(BB455,$J$5),$I$5)*MAX(MIN(BB455,$J$5),$I$5)+$G$5*MAX(MIN(BB455,$J$5),$I$5)*(BV455*BO455/($K$5*1000))+$H$5*(BV455*BO455/($K$5*1000))*(BV455*BO455/($K$5*1000)))</f>
        <v>0</v>
      </c>
      <c r="S455">
        <f>J455*(1000-(1000*0.61365*exp(17.502*W455/(240.97+W455))/(BO455+BP455)+BJ455)/2)/(1000*0.61365*exp(17.502*W455/(240.97+W455))/(BO455+BP455)-BJ455)</f>
        <v>0</v>
      </c>
      <c r="T455">
        <f>1/((BC455+1)/(Q455/1.6)+1/(R455/1.37)) + BC455/((BC455+1)/(Q455/1.6) + BC455/(R455/1.37))</f>
        <v>0</v>
      </c>
      <c r="U455">
        <f>(AX455*BA455)</f>
        <v>0</v>
      </c>
      <c r="V455">
        <f>(BQ455+(U455+2*0.95*5.67E-8*(((BQ455+$B$9)+273)^4-(BQ455+273)^4)-44100*J455)/(1.84*29.3*R455+8*0.95*5.67E-8*(BQ455+273)^3))</f>
        <v>0</v>
      </c>
      <c r="W455">
        <f>($C$9*BR455+$D$9*BS455+$E$9*V455)</f>
        <v>0</v>
      </c>
      <c r="X455">
        <f>0.61365*exp(17.502*W455/(240.97+W455))</f>
        <v>0</v>
      </c>
      <c r="Y455">
        <f>(Z455/AA455*100)</f>
        <v>0</v>
      </c>
      <c r="Z455">
        <f>BJ455*(BO455+BP455)/1000</f>
        <v>0</v>
      </c>
      <c r="AA455">
        <f>0.61365*exp(17.502*BQ455/(240.97+BQ455))</f>
        <v>0</v>
      </c>
      <c r="AB455">
        <f>(X455-BJ455*(BO455+BP455)/1000)</f>
        <v>0</v>
      </c>
      <c r="AC455">
        <f>(-J455*44100)</f>
        <v>0</v>
      </c>
      <c r="AD455">
        <f>2*29.3*R455*0.92*(BQ455-W455)</f>
        <v>0</v>
      </c>
      <c r="AE455">
        <f>2*0.95*5.67E-8*(((BQ455+$B$9)+273)^4-(W455+273)^4)</f>
        <v>0</v>
      </c>
      <c r="AF455">
        <f>U455+AE455+AC455+AD455</f>
        <v>0</v>
      </c>
      <c r="AG455">
        <f>BN455*AU455*(BI455-BH455*(1000-AU455*BK455)/(1000-AU455*BJ455))/(100*BB455)</f>
        <v>0</v>
      </c>
      <c r="AH455">
        <f>1000*BN455*AU455*(BJ455-BK455)/(100*BB455*(1000-AU455*BJ455))</f>
        <v>0</v>
      </c>
      <c r="AI455">
        <f>(AJ455 - AK455 - BO455*1E3/(8.314*(BQ455+273.15)) * AM455/BN455 * AL455) * BN455/(100*BB455) * (1000 - BK455)/1000</f>
        <v>0</v>
      </c>
      <c r="AJ455">
        <v>429.2544610533505</v>
      </c>
      <c r="AK455">
        <v>428.8408303030301</v>
      </c>
      <c r="AL455">
        <v>2.795654411642129E-06</v>
      </c>
      <c r="AM455">
        <v>61.35787655002243</v>
      </c>
      <c r="AN455">
        <f>(AP455 - AO455 + BO455*1E3/(8.314*(BQ455+273.15)) * AR455/BN455 * AQ455) * BN455/(100*BB455) * 1000/(1000 - AP455)</f>
        <v>0</v>
      </c>
      <c r="AO455">
        <v>21.54581407527852</v>
      </c>
      <c r="AP455">
        <v>21.51938181818183</v>
      </c>
      <c r="AQ455">
        <v>2.870181629318331E-07</v>
      </c>
      <c r="AR455">
        <v>91.88205700752289</v>
      </c>
      <c r="AS455">
        <v>0</v>
      </c>
      <c r="AT455">
        <v>0</v>
      </c>
      <c r="AU455">
        <f>IF(AS455*$H$15&gt;=AW455,1.0,(AW455/(AW455-AS455*$H$15)))</f>
        <v>0</v>
      </c>
      <c r="AV455">
        <f>(AU455-1)*100</f>
        <v>0</v>
      </c>
      <c r="AW455">
        <f>MAX(0,($B$15+$C$15*BV455)/(1+$D$15*BV455)*BO455/(BQ455+273)*$E$15)</f>
        <v>0</v>
      </c>
      <c r="AX455">
        <f>$B$13*BW455+$C$13*BX455+$F$13*CI455*(1-CL455)</f>
        <v>0</v>
      </c>
      <c r="AY455">
        <f>AX455*AZ455</f>
        <v>0</v>
      </c>
      <c r="AZ455">
        <f>($B$13*$D$11+$C$13*$D$11+$F$13*((CV455+CN455)/MAX(CV455+CN455+CW455, 0.1)*$I$11+CW455/MAX(CV455+CN455+CW455, 0.1)*$J$11))/($B$13+$C$13+$F$13)</f>
        <v>0</v>
      </c>
      <c r="BA455">
        <f>($B$13*$K$11+$C$13*$K$11+$F$13*((CV455+CN455)/MAX(CV455+CN455+CW455, 0.1)*$P$11+CW455/MAX(CV455+CN455+CW455, 0.1)*$Q$11))/($B$13+$C$13+$F$13)</f>
        <v>0</v>
      </c>
      <c r="BB455">
        <v>6</v>
      </c>
      <c r="BC455">
        <v>0.5</v>
      </c>
      <c r="BD455" t="s">
        <v>358</v>
      </c>
      <c r="BE455">
        <v>2</v>
      </c>
      <c r="BF455" t="b">
        <v>1</v>
      </c>
      <c r="BG455">
        <v>1774683537.7</v>
      </c>
      <c r="BH455">
        <v>419.6011999999999</v>
      </c>
      <c r="BI455">
        <v>420.013</v>
      </c>
      <c r="BJ455">
        <v>21.51971</v>
      </c>
      <c r="BK455">
        <v>21.54585</v>
      </c>
      <c r="BL455">
        <v>419.9624</v>
      </c>
      <c r="BM455">
        <v>21.22218</v>
      </c>
      <c r="BN455">
        <v>500.0122</v>
      </c>
      <c r="BO455">
        <v>101.0281</v>
      </c>
      <c r="BP455">
        <v>0.09995466</v>
      </c>
      <c r="BQ455">
        <v>25.82611</v>
      </c>
      <c r="BR455">
        <v>25.93207</v>
      </c>
      <c r="BS455">
        <v>999.9</v>
      </c>
      <c r="BT455">
        <v>0</v>
      </c>
      <c r="BU455">
        <v>0</v>
      </c>
      <c r="BV455">
        <v>10006.376</v>
      </c>
      <c r="BW455">
        <v>0</v>
      </c>
      <c r="BX455">
        <v>0.3769568</v>
      </c>
      <c r="BY455">
        <v>-0.4118133</v>
      </c>
      <c r="BZ455">
        <v>428.8294</v>
      </c>
      <c r="CA455">
        <v>429.2616</v>
      </c>
      <c r="CB455">
        <v>-0.02615604</v>
      </c>
      <c r="CC455">
        <v>420.013</v>
      </c>
      <c r="CD455">
        <v>21.54585</v>
      </c>
      <c r="CE455">
        <v>2.174099</v>
      </c>
      <c r="CF455">
        <v>2.176741</v>
      </c>
      <c r="CG455">
        <v>18.77271</v>
      </c>
      <c r="CH455">
        <v>18.79214</v>
      </c>
      <c r="CI455">
        <v>199.9994</v>
      </c>
      <c r="CJ455">
        <v>0</v>
      </c>
      <c r="CK455">
        <v>1</v>
      </c>
      <c r="CL455">
        <v>0</v>
      </c>
      <c r="CM455">
        <v>1.65519</v>
      </c>
      <c r="CN455">
        <v>0</v>
      </c>
      <c r="CO455">
        <v>11.56832</v>
      </c>
      <c r="CP455">
        <v>1023.129</v>
      </c>
      <c r="CQ455">
        <v>35.062</v>
      </c>
      <c r="CR455">
        <v>39.6434</v>
      </c>
      <c r="CS455">
        <v>37.3812</v>
      </c>
      <c r="CT455">
        <v>38.406</v>
      </c>
      <c r="CU455">
        <v>36.0683</v>
      </c>
      <c r="CV455">
        <v>0</v>
      </c>
      <c r="CW455">
        <v>199.999</v>
      </c>
      <c r="CX455">
        <v>0</v>
      </c>
      <c r="CY455">
        <v>1774683539</v>
      </c>
      <c r="CZ455">
        <v>0</v>
      </c>
      <c r="DA455">
        <v>1774666326.5</v>
      </c>
      <c r="DB455" t="s">
        <v>359</v>
      </c>
      <c r="DC455">
        <v>1774666322</v>
      </c>
      <c r="DD455">
        <v>1774666326.5</v>
      </c>
      <c r="DE455">
        <v>2</v>
      </c>
      <c r="DF455">
        <v>0.343</v>
      </c>
      <c r="DG455">
        <v>-0.026</v>
      </c>
      <c r="DH455">
        <v>-0.36</v>
      </c>
      <c r="DI455">
        <v>0.298</v>
      </c>
      <c r="DJ455">
        <v>420</v>
      </c>
      <c r="DK455">
        <v>22</v>
      </c>
      <c r="DL455">
        <v>0.17</v>
      </c>
      <c r="DM455">
        <v>0.02</v>
      </c>
      <c r="DN455">
        <v>-0.4145299024390244</v>
      </c>
      <c r="DO455">
        <v>0.08957450174215977</v>
      </c>
      <c r="DP455">
        <v>0.02770525464891477</v>
      </c>
      <c r="DQ455">
        <v>1</v>
      </c>
      <c r="DR455">
        <v>-0.02629596341463415</v>
      </c>
      <c r="DS455">
        <v>0.003052630662020847</v>
      </c>
      <c r="DT455">
        <v>0.0005585315170075717</v>
      </c>
      <c r="DU455">
        <v>1</v>
      </c>
      <c r="DV455">
        <v>2</v>
      </c>
      <c r="DW455">
        <v>2</v>
      </c>
      <c r="DX455" t="s">
        <v>360</v>
      </c>
      <c r="DY455">
        <v>3.13039</v>
      </c>
      <c r="DZ455">
        <v>2.80645</v>
      </c>
      <c r="EA455">
        <v>0.0997518</v>
      </c>
      <c r="EB455">
        <v>0.0994708</v>
      </c>
      <c r="EC455">
        <v>0.105911</v>
      </c>
      <c r="ED455">
        <v>0.105691</v>
      </c>
      <c r="EE455">
        <v>21146.6</v>
      </c>
      <c r="EF455">
        <v>27418.3</v>
      </c>
      <c r="EG455">
        <v>26444.4</v>
      </c>
      <c r="EH455">
        <v>32999.7</v>
      </c>
      <c r="EI455">
        <v>34923.4</v>
      </c>
      <c r="EJ455">
        <v>40305.6</v>
      </c>
      <c r="EK455">
        <v>41091.5</v>
      </c>
      <c r="EL455">
        <v>46059.7</v>
      </c>
      <c r="EM455">
        <v>2.03488</v>
      </c>
      <c r="EN455">
        <v>2.00003</v>
      </c>
      <c r="EO455">
        <v>0.0717342</v>
      </c>
      <c r="EP455">
        <v>0</v>
      </c>
      <c r="EQ455">
        <v>24.754</v>
      </c>
      <c r="ER455">
        <v>999.9</v>
      </c>
      <c r="ES455">
        <v>67.40000000000001</v>
      </c>
      <c r="ET455">
        <v>27.5</v>
      </c>
      <c r="EU455">
        <v>24.5892</v>
      </c>
      <c r="EV455">
        <v>61.2308</v>
      </c>
      <c r="EW455">
        <v>31.8069</v>
      </c>
      <c r="EX455">
        <v>1</v>
      </c>
      <c r="EY455">
        <v>0.29282</v>
      </c>
      <c r="EZ455">
        <v>0.190308</v>
      </c>
      <c r="FA455">
        <v>20.2907</v>
      </c>
      <c r="FB455">
        <v>5.19123</v>
      </c>
      <c r="FC455">
        <v>11.9441</v>
      </c>
      <c r="FD455">
        <v>4.95575</v>
      </c>
      <c r="FE455">
        <v>3.285</v>
      </c>
      <c r="FF455">
        <v>9999</v>
      </c>
      <c r="FG455">
        <v>9999</v>
      </c>
      <c r="FH455">
        <v>9999</v>
      </c>
      <c r="FI455">
        <v>999.9</v>
      </c>
      <c r="FJ455">
        <v>1.86127</v>
      </c>
      <c r="FK455">
        <v>1.86264</v>
      </c>
      <c r="FL455">
        <v>1.86005</v>
      </c>
      <c r="FM455">
        <v>1.85837</v>
      </c>
      <c r="FN455">
        <v>1.86214</v>
      </c>
      <c r="FO455">
        <v>1.85884</v>
      </c>
      <c r="FP455">
        <v>1.85791</v>
      </c>
      <c r="FQ455">
        <v>1.86081</v>
      </c>
      <c r="FR455">
        <v>0</v>
      </c>
      <c r="FS455">
        <v>0</v>
      </c>
      <c r="FT455">
        <v>0</v>
      </c>
      <c r="FU455">
        <v>4.5</v>
      </c>
      <c r="FV455" t="s">
        <v>361</v>
      </c>
      <c r="FW455" t="s">
        <v>362</v>
      </c>
      <c r="FX455" t="s">
        <v>363</v>
      </c>
      <c r="FY455" t="s">
        <v>364</v>
      </c>
      <c r="FZ455" t="s">
        <v>364</v>
      </c>
      <c r="GA455" t="s">
        <v>363</v>
      </c>
      <c r="GB455">
        <v>0</v>
      </c>
      <c r="GC455">
        <v>100</v>
      </c>
      <c r="GD455">
        <v>100</v>
      </c>
      <c r="GE455">
        <v>-0.362</v>
      </c>
      <c r="GF455">
        <v>0.2975</v>
      </c>
      <c r="GG455">
        <v>-1.589593225013521</v>
      </c>
      <c r="GH455">
        <v>0.00192992804097616</v>
      </c>
      <c r="GI455">
        <v>3.244687122451424E-06</v>
      </c>
      <c r="GJ455">
        <v>-2.087531120305573E-09</v>
      </c>
      <c r="GK455">
        <v>0.05776174702018427</v>
      </c>
      <c r="GL455">
        <v>0.005089068596103195</v>
      </c>
      <c r="GM455">
        <v>0.0003257216593697226</v>
      </c>
      <c r="GN455">
        <v>-1.562898368296355E-06</v>
      </c>
      <c r="GO455">
        <v>0</v>
      </c>
      <c r="GP455">
        <v>1257</v>
      </c>
      <c r="GQ455">
        <v>1</v>
      </c>
      <c r="GR455">
        <v>31</v>
      </c>
      <c r="GS455">
        <v>287</v>
      </c>
      <c r="GT455">
        <v>286.9</v>
      </c>
      <c r="GU455">
        <v>1.07666</v>
      </c>
      <c r="GV455">
        <v>2.38403</v>
      </c>
      <c r="GW455">
        <v>1.44775</v>
      </c>
      <c r="GX455">
        <v>2.20215</v>
      </c>
      <c r="GY455">
        <v>1.44653</v>
      </c>
      <c r="GZ455">
        <v>2.38159</v>
      </c>
      <c r="HA455">
        <v>33.1992</v>
      </c>
      <c r="HB455">
        <v>14.6049</v>
      </c>
      <c r="HC455">
        <v>18</v>
      </c>
      <c r="HD455">
        <v>532.096</v>
      </c>
      <c r="HE455">
        <v>523.028</v>
      </c>
      <c r="HF455">
        <v>24.9995</v>
      </c>
      <c r="HG455">
        <v>30.7386</v>
      </c>
      <c r="HH455">
        <v>30</v>
      </c>
      <c r="HI455">
        <v>31.1187</v>
      </c>
      <c r="HJ455">
        <v>31.1278</v>
      </c>
      <c r="HK455">
        <v>21.552</v>
      </c>
      <c r="HL455">
        <v>20.3331</v>
      </c>
      <c r="HM455">
        <v>100</v>
      </c>
      <c r="HN455">
        <v>25</v>
      </c>
      <c r="HO455">
        <v>420</v>
      </c>
      <c r="HP455">
        <v>21.5</v>
      </c>
      <c r="HQ455">
        <v>103.132</v>
      </c>
      <c r="HR455">
        <v>102.02</v>
      </c>
    </row>
    <row r="456" spans="1:226">
      <c r="A456">
        <v>438</v>
      </c>
      <c r="B456">
        <v>1774683544.6</v>
      </c>
      <c r="C456">
        <v>1798.599999904633</v>
      </c>
      <c r="D456" t="s">
        <v>1238</v>
      </c>
      <c r="E456" t="s">
        <v>1239</v>
      </c>
      <c r="F456">
        <v>5</v>
      </c>
      <c r="I456">
        <v>1774683541.7</v>
      </c>
      <c r="J456">
        <f>(K456)/1000</f>
        <v>0</v>
      </c>
      <c r="K456">
        <f>IF(BF456, AN456, AH456)</f>
        <v>0</v>
      </c>
      <c r="L456">
        <f>IF(BF456, AI456, AG456)</f>
        <v>0</v>
      </c>
      <c r="M456">
        <f>BH456 - IF(AU456&gt;1, L456*BB456*100.0/(AW456), 0)</f>
        <v>0</v>
      </c>
      <c r="N456">
        <f>((T456-J456/2)*M456-L456)/(T456+J456/2)</f>
        <v>0</v>
      </c>
      <c r="O456">
        <f>N456*(BO456+BP456)/1000.0</f>
        <v>0</v>
      </c>
      <c r="P456">
        <f>(BH456 - IF(AU456&gt;1, L456*BB456*100.0/(AW456), 0))*(BO456+BP456)/1000.0</f>
        <v>0</v>
      </c>
      <c r="Q456">
        <f>2.0/((1/S456-1/R456)+SIGN(S456)*SQRT((1/S456-1/R456)*(1/S456-1/R456) + 4*BC456/((BC456+1)*(BC456+1))*(2*1/S456*1/R456-1/R456*1/R456)))</f>
        <v>0</v>
      </c>
      <c r="R456">
        <f>IF(LEFT(BD456,1)&lt;&gt;"0",IF(LEFT(BD456,1)="1",3.0,BE456),$D$5+$E$5*(BV456*BO456/($K$5*1000))+$F$5*(BV456*BO456/($K$5*1000))*MAX(MIN(BB456,$J$5),$I$5)*MAX(MIN(BB456,$J$5),$I$5)+$G$5*MAX(MIN(BB456,$J$5),$I$5)*(BV456*BO456/($K$5*1000))+$H$5*(BV456*BO456/($K$5*1000))*(BV456*BO456/($K$5*1000)))</f>
        <v>0</v>
      </c>
      <c r="S456">
        <f>J456*(1000-(1000*0.61365*exp(17.502*W456/(240.97+W456))/(BO456+BP456)+BJ456)/2)/(1000*0.61365*exp(17.502*W456/(240.97+W456))/(BO456+BP456)-BJ456)</f>
        <v>0</v>
      </c>
      <c r="T456">
        <f>1/((BC456+1)/(Q456/1.6)+1/(R456/1.37)) + BC456/((BC456+1)/(Q456/1.6) + BC456/(R456/1.37))</f>
        <v>0</v>
      </c>
      <c r="U456">
        <f>(AX456*BA456)</f>
        <v>0</v>
      </c>
      <c r="V456">
        <f>(BQ456+(U456+2*0.95*5.67E-8*(((BQ456+$B$9)+273)^4-(BQ456+273)^4)-44100*J456)/(1.84*29.3*R456+8*0.95*5.67E-8*(BQ456+273)^3))</f>
        <v>0</v>
      </c>
      <c r="W456">
        <f>($C$9*BR456+$D$9*BS456+$E$9*V456)</f>
        <v>0</v>
      </c>
      <c r="X456">
        <f>0.61365*exp(17.502*W456/(240.97+W456))</f>
        <v>0</v>
      </c>
      <c r="Y456">
        <f>(Z456/AA456*100)</f>
        <v>0</v>
      </c>
      <c r="Z456">
        <f>BJ456*(BO456+BP456)/1000</f>
        <v>0</v>
      </c>
      <c r="AA456">
        <f>0.61365*exp(17.502*BQ456/(240.97+BQ456))</f>
        <v>0</v>
      </c>
      <c r="AB456">
        <f>(X456-BJ456*(BO456+BP456)/1000)</f>
        <v>0</v>
      </c>
      <c r="AC456">
        <f>(-J456*44100)</f>
        <v>0</v>
      </c>
      <c r="AD456">
        <f>2*29.3*R456*0.92*(BQ456-W456)</f>
        <v>0</v>
      </c>
      <c r="AE456">
        <f>2*0.95*5.67E-8*(((BQ456+$B$9)+273)^4-(W456+273)^4)</f>
        <v>0</v>
      </c>
      <c r="AF456">
        <f>U456+AE456+AC456+AD456</f>
        <v>0</v>
      </c>
      <c r="AG456">
        <f>BN456*AU456*(BI456-BH456*(1000-AU456*BK456)/(1000-AU456*BJ456))/(100*BB456)</f>
        <v>0</v>
      </c>
      <c r="AH456">
        <f>1000*BN456*AU456*(BJ456-BK456)/(100*BB456*(1000-AU456*BJ456))</f>
        <v>0</v>
      </c>
      <c r="AI456">
        <f>(AJ456 - AK456 - BO456*1E3/(8.314*(BQ456+273.15)) * AM456/BN456 * AL456) * BN456/(100*BB456) * (1000 - BK456)/1000</f>
        <v>0</v>
      </c>
      <c r="AJ456">
        <v>429.2552778783207</v>
      </c>
      <c r="AK456">
        <v>428.8121393939392</v>
      </c>
      <c r="AL456">
        <v>-8.500841636362914E-06</v>
      </c>
      <c r="AM456">
        <v>61.35787655002243</v>
      </c>
      <c r="AN456">
        <f>(AP456 - AO456 + BO456*1E3/(8.314*(BQ456+273.15)) * AR456/BN456 * AQ456) * BN456/(100*BB456) * 1000/(1000 - AP456)</f>
        <v>0</v>
      </c>
      <c r="AO456">
        <v>21.54619823972972</v>
      </c>
      <c r="AP456">
        <v>21.52134545454548</v>
      </c>
      <c r="AQ456">
        <v>1.137232610483669E-07</v>
      </c>
      <c r="AR456">
        <v>91.88205700752289</v>
      </c>
      <c r="AS456">
        <v>0</v>
      </c>
      <c r="AT456">
        <v>0</v>
      </c>
      <c r="AU456">
        <f>IF(AS456*$H$15&gt;=AW456,1.0,(AW456/(AW456-AS456*$H$15)))</f>
        <v>0</v>
      </c>
      <c r="AV456">
        <f>(AU456-1)*100</f>
        <v>0</v>
      </c>
      <c r="AW456">
        <f>MAX(0,($B$15+$C$15*BV456)/(1+$D$15*BV456)*BO456/(BQ456+273)*$E$15)</f>
        <v>0</v>
      </c>
      <c r="AX456">
        <f>$B$13*BW456+$C$13*BX456+$F$13*CI456*(1-CL456)</f>
        <v>0</v>
      </c>
      <c r="AY456">
        <f>AX456*AZ456</f>
        <v>0</v>
      </c>
      <c r="AZ456">
        <f>($B$13*$D$11+$C$13*$D$11+$F$13*((CV456+CN456)/MAX(CV456+CN456+CW456, 0.1)*$I$11+CW456/MAX(CV456+CN456+CW456, 0.1)*$J$11))/($B$13+$C$13+$F$13)</f>
        <v>0</v>
      </c>
      <c r="BA456">
        <f>($B$13*$K$11+$C$13*$K$11+$F$13*((CV456+CN456)/MAX(CV456+CN456+CW456, 0.1)*$P$11+CW456/MAX(CV456+CN456+CW456, 0.1)*$Q$11))/($B$13+$C$13+$F$13)</f>
        <v>0</v>
      </c>
      <c r="BB456">
        <v>6</v>
      </c>
      <c r="BC456">
        <v>0.5</v>
      </c>
      <c r="BD456" t="s">
        <v>358</v>
      </c>
      <c r="BE456">
        <v>2</v>
      </c>
      <c r="BF456" t="b">
        <v>1</v>
      </c>
      <c r="BG456">
        <v>1774683541.7</v>
      </c>
      <c r="BH456">
        <v>419.6045</v>
      </c>
      <c r="BI456">
        <v>420.0025000000001</v>
      </c>
      <c r="BJ456">
        <v>21.52041</v>
      </c>
      <c r="BK456">
        <v>21.54598</v>
      </c>
      <c r="BL456">
        <v>419.9657999999999</v>
      </c>
      <c r="BM456">
        <v>21.22286</v>
      </c>
      <c r="BN456">
        <v>500.0256000000001</v>
      </c>
      <c r="BO456">
        <v>101.0277</v>
      </c>
      <c r="BP456">
        <v>0.10003645</v>
      </c>
      <c r="BQ456">
        <v>25.82544</v>
      </c>
      <c r="BR456">
        <v>25.92949</v>
      </c>
      <c r="BS456">
        <v>999.9</v>
      </c>
      <c r="BT456">
        <v>0</v>
      </c>
      <c r="BU456">
        <v>0</v>
      </c>
      <c r="BV456">
        <v>10000.5</v>
      </c>
      <c r="BW456">
        <v>0</v>
      </c>
      <c r="BX456">
        <v>0.3833920000000001</v>
      </c>
      <c r="BY456">
        <v>-0.3980528</v>
      </c>
      <c r="BZ456">
        <v>428.8331</v>
      </c>
      <c r="CA456">
        <v>429.2511000000001</v>
      </c>
      <c r="CB456">
        <v>-0.0255949</v>
      </c>
      <c r="CC456">
        <v>420.0025000000001</v>
      </c>
      <c r="CD456">
        <v>21.54598</v>
      </c>
      <c r="CE456">
        <v>2.174159</v>
      </c>
      <c r="CF456">
        <v>2.176744</v>
      </c>
      <c r="CG456">
        <v>18.77316</v>
      </c>
      <c r="CH456">
        <v>18.79216</v>
      </c>
      <c r="CI456">
        <v>200.0044</v>
      </c>
      <c r="CJ456">
        <v>0</v>
      </c>
      <c r="CK456">
        <v>1</v>
      </c>
      <c r="CL456">
        <v>0</v>
      </c>
      <c r="CM456">
        <v>1.8576</v>
      </c>
      <c r="CN456">
        <v>0</v>
      </c>
      <c r="CO456">
        <v>11.31102</v>
      </c>
      <c r="CP456">
        <v>1023.155</v>
      </c>
      <c r="CQ456">
        <v>35.062</v>
      </c>
      <c r="CR456">
        <v>39.7311</v>
      </c>
      <c r="CS456">
        <v>37.4246</v>
      </c>
      <c r="CT456">
        <v>38.4997</v>
      </c>
      <c r="CU456">
        <v>36.1124</v>
      </c>
      <c r="CV456">
        <v>0</v>
      </c>
      <c r="CW456">
        <v>200.004</v>
      </c>
      <c r="CX456">
        <v>0</v>
      </c>
      <c r="CY456">
        <v>1774683543.2</v>
      </c>
      <c r="CZ456">
        <v>0</v>
      </c>
      <c r="DA456">
        <v>1774666326.5</v>
      </c>
      <c r="DB456" t="s">
        <v>359</v>
      </c>
      <c r="DC456">
        <v>1774666322</v>
      </c>
      <c r="DD456">
        <v>1774666326.5</v>
      </c>
      <c r="DE456">
        <v>2</v>
      </c>
      <c r="DF456">
        <v>0.343</v>
      </c>
      <c r="DG456">
        <v>-0.026</v>
      </c>
      <c r="DH456">
        <v>-0.36</v>
      </c>
      <c r="DI456">
        <v>0.298</v>
      </c>
      <c r="DJ456">
        <v>420</v>
      </c>
      <c r="DK456">
        <v>22</v>
      </c>
      <c r="DL456">
        <v>0.17</v>
      </c>
      <c r="DM456">
        <v>0.02</v>
      </c>
      <c r="DN456">
        <v>-0.408683775</v>
      </c>
      <c r="DO456">
        <v>0.07256950469043268</v>
      </c>
      <c r="DP456">
        <v>0.02534710035732638</v>
      </c>
      <c r="DQ456">
        <v>1</v>
      </c>
      <c r="DR456">
        <v>-0.02613711</v>
      </c>
      <c r="DS456">
        <v>0.002636956097561041</v>
      </c>
      <c r="DT456">
        <v>0.0005843564510639031</v>
      </c>
      <c r="DU456">
        <v>1</v>
      </c>
      <c r="DV456">
        <v>2</v>
      </c>
      <c r="DW456">
        <v>2</v>
      </c>
      <c r="DX456" t="s">
        <v>360</v>
      </c>
      <c r="DY456">
        <v>3.13058</v>
      </c>
      <c r="DZ456">
        <v>2.80649</v>
      </c>
      <c r="EA456">
        <v>0.0997459</v>
      </c>
      <c r="EB456">
        <v>0.0994597</v>
      </c>
      <c r="EC456">
        <v>0.105919</v>
      </c>
      <c r="ED456">
        <v>0.105688</v>
      </c>
      <c r="EE456">
        <v>21146.6</v>
      </c>
      <c r="EF456">
        <v>27418.7</v>
      </c>
      <c r="EG456">
        <v>26444.3</v>
      </c>
      <c r="EH456">
        <v>32999.7</v>
      </c>
      <c r="EI456">
        <v>34923.3</v>
      </c>
      <c r="EJ456">
        <v>40305.8</v>
      </c>
      <c r="EK456">
        <v>41091.8</v>
      </c>
      <c r="EL456">
        <v>46059.7</v>
      </c>
      <c r="EM456">
        <v>2.03505</v>
      </c>
      <c r="EN456">
        <v>2.00003</v>
      </c>
      <c r="EO456">
        <v>0.0716895</v>
      </c>
      <c r="EP456">
        <v>0</v>
      </c>
      <c r="EQ456">
        <v>24.7514</v>
      </c>
      <c r="ER456">
        <v>999.9</v>
      </c>
      <c r="ES456">
        <v>67.40000000000001</v>
      </c>
      <c r="ET456">
        <v>27.5</v>
      </c>
      <c r="EU456">
        <v>24.589</v>
      </c>
      <c r="EV456">
        <v>61.0408</v>
      </c>
      <c r="EW456">
        <v>31.6506</v>
      </c>
      <c r="EX456">
        <v>1</v>
      </c>
      <c r="EY456">
        <v>0.29279</v>
      </c>
      <c r="EZ456">
        <v>0.189115</v>
      </c>
      <c r="FA456">
        <v>20.2907</v>
      </c>
      <c r="FB456">
        <v>5.19108</v>
      </c>
      <c r="FC456">
        <v>11.9441</v>
      </c>
      <c r="FD456">
        <v>4.9557</v>
      </c>
      <c r="FE456">
        <v>3.285</v>
      </c>
      <c r="FF456">
        <v>9999</v>
      </c>
      <c r="FG456">
        <v>9999</v>
      </c>
      <c r="FH456">
        <v>9999</v>
      </c>
      <c r="FI456">
        <v>999.9</v>
      </c>
      <c r="FJ456">
        <v>1.86127</v>
      </c>
      <c r="FK456">
        <v>1.86264</v>
      </c>
      <c r="FL456">
        <v>1.86005</v>
      </c>
      <c r="FM456">
        <v>1.85837</v>
      </c>
      <c r="FN456">
        <v>1.86211</v>
      </c>
      <c r="FO456">
        <v>1.85884</v>
      </c>
      <c r="FP456">
        <v>1.85791</v>
      </c>
      <c r="FQ456">
        <v>1.86081</v>
      </c>
      <c r="FR456">
        <v>0</v>
      </c>
      <c r="FS456">
        <v>0</v>
      </c>
      <c r="FT456">
        <v>0</v>
      </c>
      <c r="FU456">
        <v>4.5</v>
      </c>
      <c r="FV456" t="s">
        <v>361</v>
      </c>
      <c r="FW456" t="s">
        <v>362</v>
      </c>
      <c r="FX456" t="s">
        <v>363</v>
      </c>
      <c r="FY456" t="s">
        <v>364</v>
      </c>
      <c r="FZ456" t="s">
        <v>364</v>
      </c>
      <c r="GA456" t="s">
        <v>363</v>
      </c>
      <c r="GB456">
        <v>0</v>
      </c>
      <c r="GC456">
        <v>100</v>
      </c>
      <c r="GD456">
        <v>100</v>
      </c>
      <c r="GE456">
        <v>-0.361</v>
      </c>
      <c r="GF456">
        <v>0.2976</v>
      </c>
      <c r="GG456">
        <v>-1.589593225013521</v>
      </c>
      <c r="GH456">
        <v>0.00192992804097616</v>
      </c>
      <c r="GI456">
        <v>3.244687122451424E-06</v>
      </c>
      <c r="GJ456">
        <v>-2.087531120305573E-09</v>
      </c>
      <c r="GK456">
        <v>0.05776174702018427</v>
      </c>
      <c r="GL456">
        <v>0.005089068596103195</v>
      </c>
      <c r="GM456">
        <v>0.0003257216593697226</v>
      </c>
      <c r="GN456">
        <v>-1.562898368296355E-06</v>
      </c>
      <c r="GO456">
        <v>0</v>
      </c>
      <c r="GP456">
        <v>1257</v>
      </c>
      <c r="GQ456">
        <v>1</v>
      </c>
      <c r="GR456">
        <v>31</v>
      </c>
      <c r="GS456">
        <v>287</v>
      </c>
      <c r="GT456">
        <v>287</v>
      </c>
      <c r="GU456">
        <v>1.07788</v>
      </c>
      <c r="GV456">
        <v>2.38525</v>
      </c>
      <c r="GW456">
        <v>1.44775</v>
      </c>
      <c r="GX456">
        <v>2.20215</v>
      </c>
      <c r="GY456">
        <v>1.44653</v>
      </c>
      <c r="GZ456">
        <v>2.36694</v>
      </c>
      <c r="HA456">
        <v>33.2216</v>
      </c>
      <c r="HB456">
        <v>14.6049</v>
      </c>
      <c r="HC456">
        <v>18</v>
      </c>
      <c r="HD456">
        <v>532.201</v>
      </c>
      <c r="HE456">
        <v>523.028</v>
      </c>
      <c r="HF456">
        <v>24.9996</v>
      </c>
      <c r="HG456">
        <v>30.7386</v>
      </c>
      <c r="HH456">
        <v>30</v>
      </c>
      <c r="HI456">
        <v>31.118</v>
      </c>
      <c r="HJ456">
        <v>31.1278</v>
      </c>
      <c r="HK456">
        <v>21.5539</v>
      </c>
      <c r="HL456">
        <v>20.3331</v>
      </c>
      <c r="HM456">
        <v>100</v>
      </c>
      <c r="HN456">
        <v>25</v>
      </c>
      <c r="HO456">
        <v>420</v>
      </c>
      <c r="HP456">
        <v>21.5</v>
      </c>
      <c r="HQ456">
        <v>103.133</v>
      </c>
      <c r="HR456">
        <v>102.02</v>
      </c>
    </row>
    <row r="457" spans="1:226">
      <c r="A457">
        <v>439</v>
      </c>
      <c r="B457">
        <v>1774683548.6</v>
      </c>
      <c r="C457">
        <v>1802.599999904633</v>
      </c>
      <c r="D457" t="s">
        <v>1240</v>
      </c>
      <c r="E457" t="s">
        <v>1241</v>
      </c>
      <c r="F457">
        <v>5</v>
      </c>
      <c r="I457">
        <v>1774683545.7</v>
      </c>
      <c r="J457">
        <f>(K457)/1000</f>
        <v>0</v>
      </c>
      <c r="K457">
        <f>IF(BF457, AN457, AH457)</f>
        <v>0</v>
      </c>
      <c r="L457">
        <f>IF(BF457, AI457, AG457)</f>
        <v>0</v>
      </c>
      <c r="M457">
        <f>BH457 - IF(AU457&gt;1, L457*BB457*100.0/(AW457), 0)</f>
        <v>0</v>
      </c>
      <c r="N457">
        <f>((T457-J457/2)*M457-L457)/(T457+J457/2)</f>
        <v>0</v>
      </c>
      <c r="O457">
        <f>N457*(BO457+BP457)/1000.0</f>
        <v>0</v>
      </c>
      <c r="P457">
        <f>(BH457 - IF(AU457&gt;1, L457*BB457*100.0/(AW457), 0))*(BO457+BP457)/1000.0</f>
        <v>0</v>
      </c>
      <c r="Q457">
        <f>2.0/((1/S457-1/R457)+SIGN(S457)*SQRT((1/S457-1/R457)*(1/S457-1/R457) + 4*BC457/((BC457+1)*(BC457+1))*(2*1/S457*1/R457-1/R457*1/R457)))</f>
        <v>0</v>
      </c>
      <c r="R457">
        <f>IF(LEFT(BD457,1)&lt;&gt;"0",IF(LEFT(BD457,1)="1",3.0,BE457),$D$5+$E$5*(BV457*BO457/($K$5*1000))+$F$5*(BV457*BO457/($K$5*1000))*MAX(MIN(BB457,$J$5),$I$5)*MAX(MIN(BB457,$J$5),$I$5)+$G$5*MAX(MIN(BB457,$J$5),$I$5)*(BV457*BO457/($K$5*1000))+$H$5*(BV457*BO457/($K$5*1000))*(BV457*BO457/($K$5*1000)))</f>
        <v>0</v>
      </c>
      <c r="S457">
        <f>J457*(1000-(1000*0.61365*exp(17.502*W457/(240.97+W457))/(BO457+BP457)+BJ457)/2)/(1000*0.61365*exp(17.502*W457/(240.97+W457))/(BO457+BP457)-BJ457)</f>
        <v>0</v>
      </c>
      <c r="T457">
        <f>1/((BC457+1)/(Q457/1.6)+1/(R457/1.37)) + BC457/((BC457+1)/(Q457/1.6) + BC457/(R457/1.37))</f>
        <v>0</v>
      </c>
      <c r="U457">
        <f>(AX457*BA457)</f>
        <v>0</v>
      </c>
      <c r="V457">
        <f>(BQ457+(U457+2*0.95*5.67E-8*(((BQ457+$B$9)+273)^4-(BQ457+273)^4)-44100*J457)/(1.84*29.3*R457+8*0.95*5.67E-8*(BQ457+273)^3))</f>
        <v>0</v>
      </c>
      <c r="W457">
        <f>($C$9*BR457+$D$9*BS457+$E$9*V457)</f>
        <v>0</v>
      </c>
      <c r="X457">
        <f>0.61365*exp(17.502*W457/(240.97+W457))</f>
        <v>0</v>
      </c>
      <c r="Y457">
        <f>(Z457/AA457*100)</f>
        <v>0</v>
      </c>
      <c r="Z457">
        <f>BJ457*(BO457+BP457)/1000</f>
        <v>0</v>
      </c>
      <c r="AA457">
        <f>0.61365*exp(17.502*BQ457/(240.97+BQ457))</f>
        <v>0</v>
      </c>
      <c r="AB457">
        <f>(X457-BJ457*(BO457+BP457)/1000)</f>
        <v>0</v>
      </c>
      <c r="AC457">
        <f>(-J457*44100)</f>
        <v>0</v>
      </c>
      <c r="AD457">
        <f>2*29.3*R457*0.92*(BQ457-W457)</f>
        <v>0</v>
      </c>
      <c r="AE457">
        <f>2*0.95*5.67E-8*(((BQ457+$B$9)+273)^4-(W457+273)^4)</f>
        <v>0</v>
      </c>
      <c r="AF457">
        <f>U457+AE457+AC457+AD457</f>
        <v>0</v>
      </c>
      <c r="AG457">
        <f>BN457*AU457*(BI457-BH457*(1000-AU457*BK457)/(1000-AU457*BJ457))/(100*BB457)</f>
        <v>0</v>
      </c>
      <c r="AH457">
        <f>1000*BN457*AU457*(BJ457-BK457)/(100*BB457*(1000-AU457*BJ457))</f>
        <v>0</v>
      </c>
      <c r="AI457">
        <f>(AJ457 - AK457 - BO457*1E3/(8.314*(BQ457+273.15)) * AM457/BN457 * AL457) * BN457/(100*BB457) * (1000 - BK457)/1000</f>
        <v>0</v>
      </c>
      <c r="AJ457">
        <v>429.2156591558415</v>
      </c>
      <c r="AK457">
        <v>428.8806969696968</v>
      </c>
      <c r="AL457">
        <v>1.891176907267967E-05</v>
      </c>
      <c r="AM457">
        <v>61.35787655002243</v>
      </c>
      <c r="AN457">
        <f>(AP457 - AO457 + BO457*1E3/(8.314*(BQ457+273.15)) * AR457/BN457 * AQ457) * BN457/(100*BB457) * 1000/(1000 - AP457)</f>
        <v>0</v>
      </c>
      <c r="AO457">
        <v>21.5452063190456</v>
      </c>
      <c r="AP457">
        <v>21.5247216783217</v>
      </c>
      <c r="AQ457">
        <v>8.827981972744116E-07</v>
      </c>
      <c r="AR457">
        <v>91.88205700752289</v>
      </c>
      <c r="AS457">
        <v>0</v>
      </c>
      <c r="AT457">
        <v>0</v>
      </c>
      <c r="AU457">
        <f>IF(AS457*$H$15&gt;=AW457,1.0,(AW457/(AW457-AS457*$H$15)))</f>
        <v>0</v>
      </c>
      <c r="AV457">
        <f>(AU457-1)*100</f>
        <v>0</v>
      </c>
      <c r="AW457">
        <f>MAX(0,($B$15+$C$15*BV457)/(1+$D$15*BV457)*BO457/(BQ457+273)*$E$15)</f>
        <v>0</v>
      </c>
      <c r="AX457">
        <f>$B$13*BW457+$C$13*BX457+$F$13*CI457*(1-CL457)</f>
        <v>0</v>
      </c>
      <c r="AY457">
        <f>AX457*AZ457</f>
        <v>0</v>
      </c>
      <c r="AZ457">
        <f>($B$13*$D$11+$C$13*$D$11+$F$13*((CV457+CN457)/MAX(CV457+CN457+CW457, 0.1)*$I$11+CW457/MAX(CV457+CN457+CW457, 0.1)*$J$11))/($B$13+$C$13+$F$13)</f>
        <v>0</v>
      </c>
      <c r="BA457">
        <f>($B$13*$K$11+$C$13*$K$11+$F$13*((CV457+CN457)/MAX(CV457+CN457+CW457, 0.1)*$P$11+CW457/MAX(CV457+CN457+CW457, 0.1)*$Q$11))/($B$13+$C$13+$F$13)</f>
        <v>0</v>
      </c>
      <c r="BB457">
        <v>6</v>
      </c>
      <c r="BC457">
        <v>0.5</v>
      </c>
      <c r="BD457" t="s">
        <v>358</v>
      </c>
      <c r="BE457">
        <v>2</v>
      </c>
      <c r="BF457" t="b">
        <v>1</v>
      </c>
      <c r="BG457">
        <v>1774683545.7</v>
      </c>
      <c r="BH457">
        <v>419.6165999999999</v>
      </c>
      <c r="BI457">
        <v>419.9696</v>
      </c>
      <c r="BJ457">
        <v>21.52273</v>
      </c>
      <c r="BK457">
        <v>21.54614</v>
      </c>
      <c r="BL457">
        <v>419.9779</v>
      </c>
      <c r="BM457">
        <v>21.22516</v>
      </c>
      <c r="BN457">
        <v>500.0451</v>
      </c>
      <c r="BO457">
        <v>101.0271</v>
      </c>
      <c r="BP457">
        <v>0.09992635000000001</v>
      </c>
      <c r="BQ457">
        <v>25.82633</v>
      </c>
      <c r="BR457">
        <v>25.92983</v>
      </c>
      <c r="BS457">
        <v>999.9</v>
      </c>
      <c r="BT457">
        <v>0</v>
      </c>
      <c r="BU457">
        <v>0</v>
      </c>
      <c r="BV457">
        <v>10013.752</v>
      </c>
      <c r="BW457">
        <v>0</v>
      </c>
      <c r="BX457">
        <v>0.3833920000000001</v>
      </c>
      <c r="BY457">
        <v>-0.3530974000000001</v>
      </c>
      <c r="BZ457">
        <v>428.8466</v>
      </c>
      <c r="CA457">
        <v>429.2177</v>
      </c>
      <c r="CB457">
        <v>-0.02339553</v>
      </c>
      <c r="CC457">
        <v>419.9696</v>
      </c>
      <c r="CD457">
        <v>21.54614</v>
      </c>
      <c r="CE457">
        <v>2.174383</v>
      </c>
      <c r="CF457">
        <v>2.176746000000001</v>
      </c>
      <c r="CG457">
        <v>18.77481</v>
      </c>
      <c r="CH457">
        <v>18.79218</v>
      </c>
      <c r="CI457">
        <v>199.9981</v>
      </c>
      <c r="CJ457">
        <v>0</v>
      </c>
      <c r="CK457">
        <v>1</v>
      </c>
      <c r="CL457">
        <v>0</v>
      </c>
      <c r="CM457">
        <v>1.77852</v>
      </c>
      <c r="CN457">
        <v>0</v>
      </c>
      <c r="CO457">
        <v>11.32699</v>
      </c>
      <c r="CP457">
        <v>1023.123</v>
      </c>
      <c r="CQ457">
        <v>35.1061</v>
      </c>
      <c r="CR457">
        <v>39.79340000000001</v>
      </c>
      <c r="CS457">
        <v>37.4685</v>
      </c>
      <c r="CT457">
        <v>38.5935</v>
      </c>
      <c r="CU457">
        <v>36.1312</v>
      </c>
      <c r="CV457">
        <v>0</v>
      </c>
      <c r="CW457">
        <v>199.998</v>
      </c>
      <c r="CX457">
        <v>0</v>
      </c>
      <c r="CY457">
        <v>1774683546.8</v>
      </c>
      <c r="CZ457">
        <v>0</v>
      </c>
      <c r="DA457">
        <v>1774666326.5</v>
      </c>
      <c r="DB457" t="s">
        <v>359</v>
      </c>
      <c r="DC457">
        <v>1774666322</v>
      </c>
      <c r="DD457">
        <v>1774666326.5</v>
      </c>
      <c r="DE457">
        <v>2</v>
      </c>
      <c r="DF457">
        <v>0.343</v>
      </c>
      <c r="DG457">
        <v>-0.026</v>
      </c>
      <c r="DH457">
        <v>-0.36</v>
      </c>
      <c r="DI457">
        <v>0.298</v>
      </c>
      <c r="DJ457">
        <v>420</v>
      </c>
      <c r="DK457">
        <v>22</v>
      </c>
      <c r="DL457">
        <v>0.17</v>
      </c>
      <c r="DM457">
        <v>0.02</v>
      </c>
      <c r="DN457">
        <v>-0.3929011707317074</v>
      </c>
      <c r="DO457">
        <v>0.1369715540069691</v>
      </c>
      <c r="DP457">
        <v>0.03011252254696677</v>
      </c>
      <c r="DQ457">
        <v>0</v>
      </c>
      <c r="DR457">
        <v>-0.02540652926829268</v>
      </c>
      <c r="DS457">
        <v>0.009341316376306648</v>
      </c>
      <c r="DT457">
        <v>0.001306753120961785</v>
      </c>
      <c r="DU457">
        <v>1</v>
      </c>
      <c r="DV457">
        <v>1</v>
      </c>
      <c r="DW457">
        <v>2</v>
      </c>
      <c r="DX457" t="s">
        <v>367</v>
      </c>
      <c r="DY457">
        <v>3.1305</v>
      </c>
      <c r="DZ457">
        <v>2.80651</v>
      </c>
      <c r="EA457">
        <v>0.0997551</v>
      </c>
      <c r="EB457">
        <v>0.0994554</v>
      </c>
      <c r="EC457">
        <v>0.105927</v>
      </c>
      <c r="ED457">
        <v>0.105696</v>
      </c>
      <c r="EE457">
        <v>21146.6</v>
      </c>
      <c r="EF457">
        <v>27418.7</v>
      </c>
      <c r="EG457">
        <v>26444.5</v>
      </c>
      <c r="EH457">
        <v>32999.6</v>
      </c>
      <c r="EI457">
        <v>34923.2</v>
      </c>
      <c r="EJ457">
        <v>40305.6</v>
      </c>
      <c r="EK457">
        <v>41092</v>
      </c>
      <c r="EL457">
        <v>46059.9</v>
      </c>
      <c r="EM457">
        <v>2.03498</v>
      </c>
      <c r="EN457">
        <v>1.9999</v>
      </c>
      <c r="EO457">
        <v>0.0721961</v>
      </c>
      <c r="EP457">
        <v>0</v>
      </c>
      <c r="EQ457">
        <v>24.7493</v>
      </c>
      <c r="ER457">
        <v>999.9</v>
      </c>
      <c r="ES457">
        <v>67.40000000000001</v>
      </c>
      <c r="ET457">
        <v>27.5</v>
      </c>
      <c r="EU457">
        <v>24.5889</v>
      </c>
      <c r="EV457">
        <v>61.1508</v>
      </c>
      <c r="EW457">
        <v>31.5745</v>
      </c>
      <c r="EX457">
        <v>1</v>
      </c>
      <c r="EY457">
        <v>0.292812</v>
      </c>
      <c r="EZ457">
        <v>0.187881</v>
      </c>
      <c r="FA457">
        <v>20.2905</v>
      </c>
      <c r="FB457">
        <v>5.19048</v>
      </c>
      <c r="FC457">
        <v>11.9441</v>
      </c>
      <c r="FD457">
        <v>4.9557</v>
      </c>
      <c r="FE457">
        <v>3.28492</v>
      </c>
      <c r="FF457">
        <v>9999</v>
      </c>
      <c r="FG457">
        <v>9999</v>
      </c>
      <c r="FH457">
        <v>9999</v>
      </c>
      <c r="FI457">
        <v>999.9</v>
      </c>
      <c r="FJ457">
        <v>1.86127</v>
      </c>
      <c r="FK457">
        <v>1.86264</v>
      </c>
      <c r="FL457">
        <v>1.86005</v>
      </c>
      <c r="FM457">
        <v>1.85837</v>
      </c>
      <c r="FN457">
        <v>1.86211</v>
      </c>
      <c r="FO457">
        <v>1.85884</v>
      </c>
      <c r="FP457">
        <v>1.85791</v>
      </c>
      <c r="FQ457">
        <v>1.86078</v>
      </c>
      <c r="FR457">
        <v>0</v>
      </c>
      <c r="FS457">
        <v>0</v>
      </c>
      <c r="FT457">
        <v>0</v>
      </c>
      <c r="FU457">
        <v>4.5</v>
      </c>
      <c r="FV457" t="s">
        <v>361</v>
      </c>
      <c r="FW457" t="s">
        <v>362</v>
      </c>
      <c r="FX457" t="s">
        <v>363</v>
      </c>
      <c r="FY457" t="s">
        <v>364</v>
      </c>
      <c r="FZ457" t="s">
        <v>364</v>
      </c>
      <c r="GA457" t="s">
        <v>363</v>
      </c>
      <c r="GB457">
        <v>0</v>
      </c>
      <c r="GC457">
        <v>100</v>
      </c>
      <c r="GD457">
        <v>100</v>
      </c>
      <c r="GE457">
        <v>-0.361</v>
      </c>
      <c r="GF457">
        <v>0.2976</v>
      </c>
      <c r="GG457">
        <v>-1.589593225013521</v>
      </c>
      <c r="GH457">
        <v>0.00192992804097616</v>
      </c>
      <c r="GI457">
        <v>3.244687122451424E-06</v>
      </c>
      <c r="GJ457">
        <v>-2.087531120305573E-09</v>
      </c>
      <c r="GK457">
        <v>0.05776174702018427</v>
      </c>
      <c r="GL457">
        <v>0.005089068596103195</v>
      </c>
      <c r="GM457">
        <v>0.0003257216593697226</v>
      </c>
      <c r="GN457">
        <v>-1.562898368296355E-06</v>
      </c>
      <c r="GO457">
        <v>0</v>
      </c>
      <c r="GP457">
        <v>1257</v>
      </c>
      <c r="GQ457">
        <v>1</v>
      </c>
      <c r="GR457">
        <v>31</v>
      </c>
      <c r="GS457">
        <v>287.1</v>
      </c>
      <c r="GT457">
        <v>287</v>
      </c>
      <c r="GU457">
        <v>1.07788</v>
      </c>
      <c r="GV457">
        <v>2.39746</v>
      </c>
      <c r="GW457">
        <v>1.44775</v>
      </c>
      <c r="GX457">
        <v>2.20215</v>
      </c>
      <c r="GY457">
        <v>1.44653</v>
      </c>
      <c r="GZ457">
        <v>2.30103</v>
      </c>
      <c r="HA457">
        <v>33.1992</v>
      </c>
      <c r="HB457">
        <v>14.5961</v>
      </c>
      <c r="HC457">
        <v>18</v>
      </c>
      <c r="HD457">
        <v>532.1559999999999</v>
      </c>
      <c r="HE457">
        <v>522.943</v>
      </c>
      <c r="HF457">
        <v>24.9996</v>
      </c>
      <c r="HG457">
        <v>30.7386</v>
      </c>
      <c r="HH457">
        <v>30</v>
      </c>
      <c r="HI457">
        <v>31.1183</v>
      </c>
      <c r="HJ457">
        <v>31.1278</v>
      </c>
      <c r="HK457">
        <v>21.5555</v>
      </c>
      <c r="HL457">
        <v>20.3331</v>
      </c>
      <c r="HM457">
        <v>100</v>
      </c>
      <c r="HN457">
        <v>25</v>
      </c>
      <c r="HO457">
        <v>420</v>
      </c>
      <c r="HP457">
        <v>21.5</v>
      </c>
      <c r="HQ457">
        <v>103.133</v>
      </c>
      <c r="HR457">
        <v>102.02</v>
      </c>
    </row>
    <row r="458" spans="1:226">
      <c r="A458">
        <v>440</v>
      </c>
      <c r="B458">
        <v>1774683552.6</v>
      </c>
      <c r="C458">
        <v>1806.599999904633</v>
      </c>
      <c r="D458" t="s">
        <v>1242</v>
      </c>
      <c r="E458" t="s">
        <v>1243</v>
      </c>
      <c r="F458">
        <v>5</v>
      </c>
      <c r="I458">
        <v>1774683549.7</v>
      </c>
      <c r="J458">
        <f>(K458)/1000</f>
        <v>0</v>
      </c>
      <c r="K458">
        <f>IF(BF458, AN458, AH458)</f>
        <v>0</v>
      </c>
      <c r="L458">
        <f>IF(BF458, AI458, AG458)</f>
        <v>0</v>
      </c>
      <c r="M458">
        <f>BH458 - IF(AU458&gt;1, L458*BB458*100.0/(AW458), 0)</f>
        <v>0</v>
      </c>
      <c r="N458">
        <f>((T458-J458/2)*M458-L458)/(T458+J458/2)</f>
        <v>0</v>
      </c>
      <c r="O458">
        <f>N458*(BO458+BP458)/1000.0</f>
        <v>0</v>
      </c>
      <c r="P458">
        <f>(BH458 - IF(AU458&gt;1, L458*BB458*100.0/(AW458), 0))*(BO458+BP458)/1000.0</f>
        <v>0</v>
      </c>
      <c r="Q458">
        <f>2.0/((1/S458-1/R458)+SIGN(S458)*SQRT((1/S458-1/R458)*(1/S458-1/R458) + 4*BC458/((BC458+1)*(BC458+1))*(2*1/S458*1/R458-1/R458*1/R458)))</f>
        <v>0</v>
      </c>
      <c r="R458">
        <f>IF(LEFT(BD458,1)&lt;&gt;"0",IF(LEFT(BD458,1)="1",3.0,BE458),$D$5+$E$5*(BV458*BO458/($K$5*1000))+$F$5*(BV458*BO458/($K$5*1000))*MAX(MIN(BB458,$J$5),$I$5)*MAX(MIN(BB458,$J$5),$I$5)+$G$5*MAX(MIN(BB458,$J$5),$I$5)*(BV458*BO458/($K$5*1000))+$H$5*(BV458*BO458/($K$5*1000))*(BV458*BO458/($K$5*1000)))</f>
        <v>0</v>
      </c>
      <c r="S458">
        <f>J458*(1000-(1000*0.61365*exp(17.502*W458/(240.97+W458))/(BO458+BP458)+BJ458)/2)/(1000*0.61365*exp(17.502*W458/(240.97+W458))/(BO458+BP458)-BJ458)</f>
        <v>0</v>
      </c>
      <c r="T458">
        <f>1/((BC458+1)/(Q458/1.6)+1/(R458/1.37)) + BC458/((BC458+1)/(Q458/1.6) + BC458/(R458/1.37))</f>
        <v>0</v>
      </c>
      <c r="U458">
        <f>(AX458*BA458)</f>
        <v>0</v>
      </c>
      <c r="V458">
        <f>(BQ458+(U458+2*0.95*5.67E-8*(((BQ458+$B$9)+273)^4-(BQ458+273)^4)-44100*J458)/(1.84*29.3*R458+8*0.95*5.67E-8*(BQ458+273)^3))</f>
        <v>0</v>
      </c>
      <c r="W458">
        <f>($C$9*BR458+$D$9*BS458+$E$9*V458)</f>
        <v>0</v>
      </c>
      <c r="X458">
        <f>0.61365*exp(17.502*W458/(240.97+W458))</f>
        <v>0</v>
      </c>
      <c r="Y458">
        <f>(Z458/AA458*100)</f>
        <v>0</v>
      </c>
      <c r="Z458">
        <f>BJ458*(BO458+BP458)/1000</f>
        <v>0</v>
      </c>
      <c r="AA458">
        <f>0.61365*exp(17.502*BQ458/(240.97+BQ458))</f>
        <v>0</v>
      </c>
      <c r="AB458">
        <f>(X458-BJ458*(BO458+BP458)/1000)</f>
        <v>0</v>
      </c>
      <c r="AC458">
        <f>(-J458*44100)</f>
        <v>0</v>
      </c>
      <c r="AD458">
        <f>2*29.3*R458*0.92*(BQ458-W458)</f>
        <v>0</v>
      </c>
      <c r="AE458">
        <f>2*0.95*5.67E-8*(((BQ458+$B$9)+273)^4-(W458+273)^4)</f>
        <v>0</v>
      </c>
      <c r="AF458">
        <f>U458+AE458+AC458+AD458</f>
        <v>0</v>
      </c>
      <c r="AG458">
        <f>BN458*AU458*(BI458-BH458*(1000-AU458*BK458)/(1000-AU458*BJ458))/(100*BB458)</f>
        <v>0</v>
      </c>
      <c r="AH458">
        <f>1000*BN458*AU458*(BJ458-BK458)/(100*BB458*(1000-AU458*BJ458))</f>
        <v>0</v>
      </c>
      <c r="AI458">
        <f>(AJ458 - AK458 - BO458*1E3/(8.314*(BQ458+273.15)) * AM458/BN458 * AL458) * BN458/(100*BB458) * (1000 - BK458)/1000</f>
        <v>0</v>
      </c>
      <c r="AJ458">
        <v>429.2181432372497</v>
      </c>
      <c r="AK458">
        <v>428.7859878787876</v>
      </c>
      <c r="AL458">
        <v>-2.47330132568532E-05</v>
      </c>
      <c r="AM458">
        <v>61.35787655002243</v>
      </c>
      <c r="AN458">
        <f>(AP458 - AO458 + BO458*1E3/(8.314*(BQ458+273.15)) * AR458/BN458 * AQ458) * BN458/(100*BB458) * 1000/(1000 - AP458)</f>
        <v>0</v>
      </c>
      <c r="AO458">
        <v>21.54784668077415</v>
      </c>
      <c r="AP458">
        <v>21.52097902097903</v>
      </c>
      <c r="AQ458">
        <v>-2.419128375174071E-07</v>
      </c>
      <c r="AR458">
        <v>91.88205700752289</v>
      </c>
      <c r="AS458">
        <v>0</v>
      </c>
      <c r="AT458">
        <v>0</v>
      </c>
      <c r="AU458">
        <f>IF(AS458*$H$15&gt;=AW458,1.0,(AW458/(AW458-AS458*$H$15)))</f>
        <v>0</v>
      </c>
      <c r="AV458">
        <f>(AU458-1)*100</f>
        <v>0</v>
      </c>
      <c r="AW458">
        <f>MAX(0,($B$15+$C$15*BV458)/(1+$D$15*BV458)*BO458/(BQ458+273)*$E$15)</f>
        <v>0</v>
      </c>
      <c r="AX458">
        <f>$B$13*BW458+$C$13*BX458+$F$13*CI458*(1-CL458)</f>
        <v>0</v>
      </c>
      <c r="AY458">
        <f>AX458*AZ458</f>
        <v>0</v>
      </c>
      <c r="AZ458">
        <f>($B$13*$D$11+$C$13*$D$11+$F$13*((CV458+CN458)/MAX(CV458+CN458+CW458, 0.1)*$I$11+CW458/MAX(CV458+CN458+CW458, 0.1)*$J$11))/($B$13+$C$13+$F$13)</f>
        <v>0</v>
      </c>
      <c r="BA458">
        <f>($B$13*$K$11+$C$13*$K$11+$F$13*((CV458+CN458)/MAX(CV458+CN458+CW458, 0.1)*$P$11+CW458/MAX(CV458+CN458+CW458, 0.1)*$Q$11))/($B$13+$C$13+$F$13)</f>
        <v>0</v>
      </c>
      <c r="BB458">
        <v>6</v>
      </c>
      <c r="BC458">
        <v>0.5</v>
      </c>
      <c r="BD458" t="s">
        <v>358</v>
      </c>
      <c r="BE458">
        <v>2</v>
      </c>
      <c r="BF458" t="b">
        <v>1</v>
      </c>
      <c r="BG458">
        <v>1774683549.7</v>
      </c>
      <c r="BH458">
        <v>419.6064</v>
      </c>
      <c r="BI458">
        <v>419.983</v>
      </c>
      <c r="BJ458">
        <v>21.52296999999999</v>
      </c>
      <c r="BK458">
        <v>21.54698</v>
      </c>
      <c r="BL458">
        <v>419.9678</v>
      </c>
      <c r="BM458">
        <v>21.22538</v>
      </c>
      <c r="BN458">
        <v>499.9807</v>
      </c>
      <c r="BO458">
        <v>101.0272</v>
      </c>
      <c r="BP458">
        <v>0.09993171999999999</v>
      </c>
      <c r="BQ458">
        <v>25.82312</v>
      </c>
      <c r="BR458">
        <v>25.93088</v>
      </c>
      <c r="BS458">
        <v>999.9</v>
      </c>
      <c r="BT458">
        <v>0</v>
      </c>
      <c r="BU458">
        <v>0</v>
      </c>
      <c r="BV458">
        <v>10005.38</v>
      </c>
      <c r="BW458">
        <v>0</v>
      </c>
      <c r="BX458">
        <v>0.3833920000000001</v>
      </c>
      <c r="BY458">
        <v>-0.376593</v>
      </c>
      <c r="BZ458">
        <v>428.8363000000001</v>
      </c>
      <c r="CA458">
        <v>429.2318</v>
      </c>
      <c r="CB458">
        <v>-0.02401657</v>
      </c>
      <c r="CC458">
        <v>419.983</v>
      </c>
      <c r="CD458">
        <v>21.54698</v>
      </c>
      <c r="CE458">
        <v>2.174403</v>
      </c>
      <c r="CF458">
        <v>2.176829</v>
      </c>
      <c r="CG458">
        <v>18.77496</v>
      </c>
      <c r="CH458">
        <v>18.79279</v>
      </c>
      <c r="CI458">
        <v>199.9969</v>
      </c>
      <c r="CJ458">
        <v>0</v>
      </c>
      <c r="CK458">
        <v>1</v>
      </c>
      <c r="CL458">
        <v>0</v>
      </c>
      <c r="CM458">
        <v>1.70821</v>
      </c>
      <c r="CN458">
        <v>0</v>
      </c>
      <c r="CO458">
        <v>11.4695</v>
      </c>
      <c r="CP458">
        <v>1023.116</v>
      </c>
      <c r="CQ458">
        <v>35.125</v>
      </c>
      <c r="CR458">
        <v>39.8623</v>
      </c>
      <c r="CS458">
        <v>37.5</v>
      </c>
      <c r="CT458">
        <v>38.6747</v>
      </c>
      <c r="CU458">
        <v>36.1746</v>
      </c>
      <c r="CV458">
        <v>0</v>
      </c>
      <c r="CW458">
        <v>199.998</v>
      </c>
      <c r="CX458">
        <v>0</v>
      </c>
      <c r="CY458">
        <v>1774683551</v>
      </c>
      <c r="CZ458">
        <v>0</v>
      </c>
      <c r="DA458">
        <v>1774666326.5</v>
      </c>
      <c r="DB458" t="s">
        <v>359</v>
      </c>
      <c r="DC458">
        <v>1774666322</v>
      </c>
      <c r="DD458">
        <v>1774666326.5</v>
      </c>
      <c r="DE458">
        <v>2</v>
      </c>
      <c r="DF458">
        <v>0.343</v>
      </c>
      <c r="DG458">
        <v>-0.026</v>
      </c>
      <c r="DH458">
        <v>-0.36</v>
      </c>
      <c r="DI458">
        <v>0.298</v>
      </c>
      <c r="DJ458">
        <v>420</v>
      </c>
      <c r="DK458">
        <v>22</v>
      </c>
      <c r="DL458">
        <v>0.17</v>
      </c>
      <c r="DM458">
        <v>0.02</v>
      </c>
      <c r="DN458">
        <v>-0.3896089756097561</v>
      </c>
      <c r="DO458">
        <v>0.1859180696864103</v>
      </c>
      <c r="DP458">
        <v>0.03996688895822897</v>
      </c>
      <c r="DQ458">
        <v>0</v>
      </c>
      <c r="DR458">
        <v>-0.02500026341463414</v>
      </c>
      <c r="DS458">
        <v>0.009021957491289109</v>
      </c>
      <c r="DT458">
        <v>0.001303441450920824</v>
      </c>
      <c r="DU458">
        <v>1</v>
      </c>
      <c r="DV458">
        <v>1</v>
      </c>
      <c r="DW458">
        <v>2</v>
      </c>
      <c r="DX458" t="s">
        <v>367</v>
      </c>
      <c r="DY458">
        <v>3.13044</v>
      </c>
      <c r="DZ458">
        <v>2.8064</v>
      </c>
      <c r="EA458">
        <v>0.099746</v>
      </c>
      <c r="EB458">
        <v>0.0994767</v>
      </c>
      <c r="EC458">
        <v>0.105917</v>
      </c>
      <c r="ED458">
        <v>0.105691</v>
      </c>
      <c r="EE458">
        <v>21146.7</v>
      </c>
      <c r="EF458">
        <v>27417.9</v>
      </c>
      <c r="EG458">
        <v>26444.4</v>
      </c>
      <c r="EH458">
        <v>32999.4</v>
      </c>
      <c r="EI458">
        <v>34923.5</v>
      </c>
      <c r="EJ458">
        <v>40305.4</v>
      </c>
      <c r="EK458">
        <v>41091.9</v>
      </c>
      <c r="EL458">
        <v>46059.4</v>
      </c>
      <c r="EM458">
        <v>2.03492</v>
      </c>
      <c r="EN458">
        <v>2.00012</v>
      </c>
      <c r="EO458">
        <v>0.0717714</v>
      </c>
      <c r="EP458">
        <v>0</v>
      </c>
      <c r="EQ458">
        <v>24.7473</v>
      </c>
      <c r="ER458">
        <v>999.9</v>
      </c>
      <c r="ES458">
        <v>67.40000000000001</v>
      </c>
      <c r="ET458">
        <v>27.5</v>
      </c>
      <c r="EU458">
        <v>24.5891</v>
      </c>
      <c r="EV458">
        <v>61.2308</v>
      </c>
      <c r="EW458">
        <v>31.5545</v>
      </c>
      <c r="EX458">
        <v>1</v>
      </c>
      <c r="EY458">
        <v>0.292754</v>
      </c>
      <c r="EZ458">
        <v>0.187037</v>
      </c>
      <c r="FA458">
        <v>20.29</v>
      </c>
      <c r="FB458">
        <v>5.18824</v>
      </c>
      <c r="FC458">
        <v>11.9441</v>
      </c>
      <c r="FD458">
        <v>4.9554</v>
      </c>
      <c r="FE458">
        <v>3.2844</v>
      </c>
      <c r="FF458">
        <v>9999</v>
      </c>
      <c r="FG458">
        <v>9999</v>
      </c>
      <c r="FH458">
        <v>9999</v>
      </c>
      <c r="FI458">
        <v>999.9</v>
      </c>
      <c r="FJ458">
        <v>1.86127</v>
      </c>
      <c r="FK458">
        <v>1.86264</v>
      </c>
      <c r="FL458">
        <v>1.86005</v>
      </c>
      <c r="FM458">
        <v>1.85837</v>
      </c>
      <c r="FN458">
        <v>1.86208</v>
      </c>
      <c r="FO458">
        <v>1.85884</v>
      </c>
      <c r="FP458">
        <v>1.85791</v>
      </c>
      <c r="FQ458">
        <v>1.86079</v>
      </c>
      <c r="FR458">
        <v>0</v>
      </c>
      <c r="FS458">
        <v>0</v>
      </c>
      <c r="FT458">
        <v>0</v>
      </c>
      <c r="FU458">
        <v>4.5</v>
      </c>
      <c r="FV458" t="s">
        <v>361</v>
      </c>
      <c r="FW458" t="s">
        <v>362</v>
      </c>
      <c r="FX458" t="s">
        <v>363</v>
      </c>
      <c r="FY458" t="s">
        <v>364</v>
      </c>
      <c r="FZ458" t="s">
        <v>364</v>
      </c>
      <c r="GA458" t="s">
        <v>363</v>
      </c>
      <c r="GB458">
        <v>0</v>
      </c>
      <c r="GC458">
        <v>100</v>
      </c>
      <c r="GD458">
        <v>100</v>
      </c>
      <c r="GE458">
        <v>-0.361</v>
      </c>
      <c r="GF458">
        <v>0.2976</v>
      </c>
      <c r="GG458">
        <v>-1.589593225013521</v>
      </c>
      <c r="GH458">
        <v>0.00192992804097616</v>
      </c>
      <c r="GI458">
        <v>3.244687122451424E-06</v>
      </c>
      <c r="GJ458">
        <v>-2.087531120305573E-09</v>
      </c>
      <c r="GK458">
        <v>0.05776174702018427</v>
      </c>
      <c r="GL458">
        <v>0.005089068596103195</v>
      </c>
      <c r="GM458">
        <v>0.0003257216593697226</v>
      </c>
      <c r="GN458">
        <v>-1.562898368296355E-06</v>
      </c>
      <c r="GO458">
        <v>0</v>
      </c>
      <c r="GP458">
        <v>1257</v>
      </c>
      <c r="GQ458">
        <v>1</v>
      </c>
      <c r="GR458">
        <v>31</v>
      </c>
      <c r="GS458">
        <v>287.2</v>
      </c>
      <c r="GT458">
        <v>287.1</v>
      </c>
      <c r="GU458">
        <v>1.07788</v>
      </c>
      <c r="GV458">
        <v>2.3999</v>
      </c>
      <c r="GW458">
        <v>1.44775</v>
      </c>
      <c r="GX458">
        <v>2.20337</v>
      </c>
      <c r="GY458">
        <v>1.44653</v>
      </c>
      <c r="GZ458">
        <v>2.2644</v>
      </c>
      <c r="HA458">
        <v>33.1992</v>
      </c>
      <c r="HB458">
        <v>14.5961</v>
      </c>
      <c r="HC458">
        <v>18</v>
      </c>
      <c r="HD458">
        <v>532.11</v>
      </c>
      <c r="HE458">
        <v>523.096</v>
      </c>
      <c r="HF458">
        <v>24.9996</v>
      </c>
      <c r="HG458">
        <v>30.7386</v>
      </c>
      <c r="HH458">
        <v>30</v>
      </c>
      <c r="HI458">
        <v>31.1166</v>
      </c>
      <c r="HJ458">
        <v>31.1278</v>
      </c>
      <c r="HK458">
        <v>21.5522</v>
      </c>
      <c r="HL458">
        <v>20.3331</v>
      </c>
      <c r="HM458">
        <v>100</v>
      </c>
      <c r="HN458">
        <v>25</v>
      </c>
      <c r="HO458">
        <v>420</v>
      </c>
      <c r="HP458">
        <v>21.5</v>
      </c>
      <c r="HQ458">
        <v>103.133</v>
      </c>
      <c r="HR458">
        <v>102.019</v>
      </c>
    </row>
    <row r="459" spans="1:226">
      <c r="A459">
        <v>441</v>
      </c>
      <c r="B459">
        <v>1774683556.6</v>
      </c>
      <c r="C459">
        <v>1810.599999904633</v>
      </c>
      <c r="D459" t="s">
        <v>1244</v>
      </c>
      <c r="E459" t="s">
        <v>1245</v>
      </c>
      <c r="F459">
        <v>5</v>
      </c>
      <c r="I459">
        <v>1774683553.7</v>
      </c>
      <c r="J459">
        <f>(K459)/1000</f>
        <v>0</v>
      </c>
      <c r="K459">
        <f>IF(BF459, AN459, AH459)</f>
        <v>0</v>
      </c>
      <c r="L459">
        <f>IF(BF459, AI459, AG459)</f>
        <v>0</v>
      </c>
      <c r="M459">
        <f>BH459 - IF(AU459&gt;1, L459*BB459*100.0/(AW459), 0)</f>
        <v>0</v>
      </c>
      <c r="N459">
        <f>((T459-J459/2)*M459-L459)/(T459+J459/2)</f>
        <v>0</v>
      </c>
      <c r="O459">
        <f>N459*(BO459+BP459)/1000.0</f>
        <v>0</v>
      </c>
      <c r="P459">
        <f>(BH459 - IF(AU459&gt;1, L459*BB459*100.0/(AW459), 0))*(BO459+BP459)/1000.0</f>
        <v>0</v>
      </c>
      <c r="Q459">
        <f>2.0/((1/S459-1/R459)+SIGN(S459)*SQRT((1/S459-1/R459)*(1/S459-1/R459) + 4*BC459/((BC459+1)*(BC459+1))*(2*1/S459*1/R459-1/R459*1/R459)))</f>
        <v>0</v>
      </c>
      <c r="R459">
        <f>IF(LEFT(BD459,1)&lt;&gt;"0",IF(LEFT(BD459,1)="1",3.0,BE459),$D$5+$E$5*(BV459*BO459/($K$5*1000))+$F$5*(BV459*BO459/($K$5*1000))*MAX(MIN(BB459,$J$5),$I$5)*MAX(MIN(BB459,$J$5),$I$5)+$G$5*MAX(MIN(BB459,$J$5),$I$5)*(BV459*BO459/($K$5*1000))+$H$5*(BV459*BO459/($K$5*1000))*(BV459*BO459/($K$5*1000)))</f>
        <v>0</v>
      </c>
      <c r="S459">
        <f>J459*(1000-(1000*0.61365*exp(17.502*W459/(240.97+W459))/(BO459+BP459)+BJ459)/2)/(1000*0.61365*exp(17.502*W459/(240.97+W459))/(BO459+BP459)-BJ459)</f>
        <v>0</v>
      </c>
      <c r="T459">
        <f>1/((BC459+1)/(Q459/1.6)+1/(R459/1.37)) + BC459/((BC459+1)/(Q459/1.6) + BC459/(R459/1.37))</f>
        <v>0</v>
      </c>
      <c r="U459">
        <f>(AX459*BA459)</f>
        <v>0</v>
      </c>
      <c r="V459">
        <f>(BQ459+(U459+2*0.95*5.67E-8*(((BQ459+$B$9)+273)^4-(BQ459+273)^4)-44100*J459)/(1.84*29.3*R459+8*0.95*5.67E-8*(BQ459+273)^3))</f>
        <v>0</v>
      </c>
      <c r="W459">
        <f>($C$9*BR459+$D$9*BS459+$E$9*V459)</f>
        <v>0</v>
      </c>
      <c r="X459">
        <f>0.61365*exp(17.502*W459/(240.97+W459))</f>
        <v>0</v>
      </c>
      <c r="Y459">
        <f>(Z459/AA459*100)</f>
        <v>0</v>
      </c>
      <c r="Z459">
        <f>BJ459*(BO459+BP459)/1000</f>
        <v>0</v>
      </c>
      <c r="AA459">
        <f>0.61365*exp(17.502*BQ459/(240.97+BQ459))</f>
        <v>0</v>
      </c>
      <c r="AB459">
        <f>(X459-BJ459*(BO459+BP459)/1000)</f>
        <v>0</v>
      </c>
      <c r="AC459">
        <f>(-J459*44100)</f>
        <v>0</v>
      </c>
      <c r="AD459">
        <f>2*29.3*R459*0.92*(BQ459-W459)</f>
        <v>0</v>
      </c>
      <c r="AE459">
        <f>2*0.95*5.67E-8*(((BQ459+$B$9)+273)^4-(W459+273)^4)</f>
        <v>0</v>
      </c>
      <c r="AF459">
        <f>U459+AE459+AC459+AD459</f>
        <v>0</v>
      </c>
      <c r="AG459">
        <f>BN459*AU459*(BI459-BH459*(1000-AU459*BK459)/(1000-AU459*BJ459))/(100*BB459)</f>
        <v>0</v>
      </c>
      <c r="AH459">
        <f>1000*BN459*AU459*(BJ459-BK459)/(100*BB459*(1000-AU459*BJ459))</f>
        <v>0</v>
      </c>
      <c r="AI459">
        <f>(AJ459 - AK459 - BO459*1E3/(8.314*(BQ459+273.15)) * AM459/BN459 * AL459) * BN459/(100*BB459) * (1000 - BK459)/1000</f>
        <v>0</v>
      </c>
      <c r="AJ459">
        <v>429.2844094021048</v>
      </c>
      <c r="AK459">
        <v>428.8494848484847</v>
      </c>
      <c r="AL459">
        <v>1.339939171151382E-05</v>
      </c>
      <c r="AM459">
        <v>61.35787655002243</v>
      </c>
      <c r="AN459">
        <f>(AP459 - AO459 + BO459*1E3/(8.314*(BQ459+273.15)) * AR459/BN459 * AQ459) * BN459/(100*BB459) * 1000/(1000 - AP459)</f>
        <v>0</v>
      </c>
      <c r="AO459">
        <v>21.54581070447728</v>
      </c>
      <c r="AP459">
        <v>21.52094755244756</v>
      </c>
      <c r="AQ459">
        <v>-6.300823307984174E-07</v>
      </c>
      <c r="AR459">
        <v>91.88205700752289</v>
      </c>
      <c r="AS459">
        <v>0</v>
      </c>
      <c r="AT459">
        <v>0</v>
      </c>
      <c r="AU459">
        <f>IF(AS459*$H$15&gt;=AW459,1.0,(AW459/(AW459-AS459*$H$15)))</f>
        <v>0</v>
      </c>
      <c r="AV459">
        <f>(AU459-1)*100</f>
        <v>0</v>
      </c>
      <c r="AW459">
        <f>MAX(0,($B$15+$C$15*BV459)/(1+$D$15*BV459)*BO459/(BQ459+273)*$E$15)</f>
        <v>0</v>
      </c>
      <c r="AX459">
        <f>$B$13*BW459+$C$13*BX459+$F$13*CI459*(1-CL459)</f>
        <v>0</v>
      </c>
      <c r="AY459">
        <f>AX459*AZ459</f>
        <v>0</v>
      </c>
      <c r="AZ459">
        <f>($B$13*$D$11+$C$13*$D$11+$F$13*((CV459+CN459)/MAX(CV459+CN459+CW459, 0.1)*$I$11+CW459/MAX(CV459+CN459+CW459, 0.1)*$J$11))/($B$13+$C$13+$F$13)</f>
        <v>0</v>
      </c>
      <c r="BA459">
        <f>($B$13*$K$11+$C$13*$K$11+$F$13*((CV459+CN459)/MAX(CV459+CN459+CW459, 0.1)*$P$11+CW459/MAX(CV459+CN459+CW459, 0.1)*$Q$11))/($B$13+$C$13+$F$13)</f>
        <v>0</v>
      </c>
      <c r="BB459">
        <v>6</v>
      </c>
      <c r="BC459">
        <v>0.5</v>
      </c>
      <c r="BD459" t="s">
        <v>358</v>
      </c>
      <c r="BE459">
        <v>2</v>
      </c>
      <c r="BF459" t="b">
        <v>1</v>
      </c>
      <c r="BG459">
        <v>1774683553.7</v>
      </c>
      <c r="BH459">
        <v>419.5897000000001</v>
      </c>
      <c r="BI459">
        <v>420.0331</v>
      </c>
      <c r="BJ459">
        <v>21.52108</v>
      </c>
      <c r="BK459">
        <v>21.54577</v>
      </c>
      <c r="BL459">
        <v>419.9513</v>
      </c>
      <c r="BM459">
        <v>21.22354</v>
      </c>
      <c r="BN459">
        <v>500.0175</v>
      </c>
      <c r="BO459">
        <v>101.0285</v>
      </c>
      <c r="BP459">
        <v>0.10010687</v>
      </c>
      <c r="BQ459">
        <v>25.82224</v>
      </c>
      <c r="BR459">
        <v>25.92402</v>
      </c>
      <c r="BS459">
        <v>999.9</v>
      </c>
      <c r="BT459">
        <v>0</v>
      </c>
      <c r="BU459">
        <v>0</v>
      </c>
      <c r="BV459">
        <v>9985.806</v>
      </c>
      <c r="BW459">
        <v>0</v>
      </c>
      <c r="BX459">
        <v>0.3833920000000001</v>
      </c>
      <c r="BY459">
        <v>-0.4433473999999999</v>
      </c>
      <c r="BZ459">
        <v>428.8185</v>
      </c>
      <c r="CA459">
        <v>429.2825</v>
      </c>
      <c r="CB459">
        <v>-0.02470171</v>
      </c>
      <c r="CC459">
        <v>420.0331</v>
      </c>
      <c r="CD459">
        <v>21.54577</v>
      </c>
      <c r="CE459">
        <v>2.174242</v>
      </c>
      <c r="CF459">
        <v>2.176736</v>
      </c>
      <c r="CG459">
        <v>18.77377</v>
      </c>
      <c r="CH459">
        <v>18.79212</v>
      </c>
      <c r="CI459">
        <v>199.998</v>
      </c>
      <c r="CJ459">
        <v>0</v>
      </c>
      <c r="CK459">
        <v>1</v>
      </c>
      <c r="CL459">
        <v>0</v>
      </c>
      <c r="CM459">
        <v>1.95056</v>
      </c>
      <c r="CN459">
        <v>0</v>
      </c>
      <c r="CO459">
        <v>11.4088</v>
      </c>
      <c r="CP459">
        <v>1023.122</v>
      </c>
      <c r="CQ459">
        <v>35.125</v>
      </c>
      <c r="CR459">
        <v>39.94349999999999</v>
      </c>
      <c r="CS459">
        <v>37.531</v>
      </c>
      <c r="CT459">
        <v>38.7808</v>
      </c>
      <c r="CU459">
        <v>36.187</v>
      </c>
      <c r="CV459">
        <v>0</v>
      </c>
      <c r="CW459">
        <v>199.997</v>
      </c>
      <c r="CX459">
        <v>0</v>
      </c>
      <c r="CY459">
        <v>1774683555.2</v>
      </c>
      <c r="CZ459">
        <v>0</v>
      </c>
      <c r="DA459">
        <v>1774666326.5</v>
      </c>
      <c r="DB459" t="s">
        <v>359</v>
      </c>
      <c r="DC459">
        <v>1774666322</v>
      </c>
      <c r="DD459">
        <v>1774666326.5</v>
      </c>
      <c r="DE459">
        <v>2</v>
      </c>
      <c r="DF459">
        <v>0.343</v>
      </c>
      <c r="DG459">
        <v>-0.026</v>
      </c>
      <c r="DH459">
        <v>-0.36</v>
      </c>
      <c r="DI459">
        <v>0.298</v>
      </c>
      <c r="DJ459">
        <v>420</v>
      </c>
      <c r="DK459">
        <v>22</v>
      </c>
      <c r="DL459">
        <v>0.17</v>
      </c>
      <c r="DM459">
        <v>0.02</v>
      </c>
      <c r="DN459">
        <v>-0.3957385609756097</v>
      </c>
      <c r="DO459">
        <v>-0.06952724738676062</v>
      </c>
      <c r="DP459">
        <v>0.04631266607345822</v>
      </c>
      <c r="DQ459">
        <v>1</v>
      </c>
      <c r="DR459">
        <v>-0.02480855609756098</v>
      </c>
      <c r="DS459">
        <v>0.005719963066202056</v>
      </c>
      <c r="DT459">
        <v>0.00123174221488355</v>
      </c>
      <c r="DU459">
        <v>1</v>
      </c>
      <c r="DV459">
        <v>2</v>
      </c>
      <c r="DW459">
        <v>2</v>
      </c>
      <c r="DX459" t="s">
        <v>360</v>
      </c>
      <c r="DY459">
        <v>3.13047</v>
      </c>
      <c r="DZ459">
        <v>2.80641</v>
      </c>
      <c r="EA459">
        <v>0.0997555</v>
      </c>
      <c r="EB459">
        <v>0.0994752</v>
      </c>
      <c r="EC459">
        <v>0.105918</v>
      </c>
      <c r="ED459">
        <v>0.105691</v>
      </c>
      <c r="EE459">
        <v>21146.5</v>
      </c>
      <c r="EF459">
        <v>27418.2</v>
      </c>
      <c r="EG459">
        <v>26444.4</v>
      </c>
      <c r="EH459">
        <v>32999.7</v>
      </c>
      <c r="EI459">
        <v>34923.4</v>
      </c>
      <c r="EJ459">
        <v>40305.6</v>
      </c>
      <c r="EK459">
        <v>41091.8</v>
      </c>
      <c r="EL459">
        <v>46059.7</v>
      </c>
      <c r="EM459">
        <v>2.03492</v>
      </c>
      <c r="EN459">
        <v>1.99995</v>
      </c>
      <c r="EO459">
        <v>0.0717267</v>
      </c>
      <c r="EP459">
        <v>0</v>
      </c>
      <c r="EQ459">
        <v>24.7457</v>
      </c>
      <c r="ER459">
        <v>999.9</v>
      </c>
      <c r="ES459">
        <v>67.40000000000001</v>
      </c>
      <c r="ET459">
        <v>27.5</v>
      </c>
      <c r="EU459">
        <v>24.5888</v>
      </c>
      <c r="EV459">
        <v>61.1908</v>
      </c>
      <c r="EW459">
        <v>31.5385</v>
      </c>
      <c r="EX459">
        <v>1</v>
      </c>
      <c r="EY459">
        <v>0.292759</v>
      </c>
      <c r="EZ459">
        <v>0.186013</v>
      </c>
      <c r="FA459">
        <v>20.2898</v>
      </c>
      <c r="FB459">
        <v>5.18734</v>
      </c>
      <c r="FC459">
        <v>11.9441</v>
      </c>
      <c r="FD459">
        <v>4.9551</v>
      </c>
      <c r="FE459">
        <v>3.28425</v>
      </c>
      <c r="FF459">
        <v>9999</v>
      </c>
      <c r="FG459">
        <v>9999</v>
      </c>
      <c r="FH459">
        <v>9999</v>
      </c>
      <c r="FI459">
        <v>999.9</v>
      </c>
      <c r="FJ459">
        <v>1.86127</v>
      </c>
      <c r="FK459">
        <v>1.86264</v>
      </c>
      <c r="FL459">
        <v>1.86005</v>
      </c>
      <c r="FM459">
        <v>1.85837</v>
      </c>
      <c r="FN459">
        <v>1.86213</v>
      </c>
      <c r="FO459">
        <v>1.85884</v>
      </c>
      <c r="FP459">
        <v>1.85791</v>
      </c>
      <c r="FQ459">
        <v>1.86081</v>
      </c>
      <c r="FR459">
        <v>0</v>
      </c>
      <c r="FS459">
        <v>0</v>
      </c>
      <c r="FT459">
        <v>0</v>
      </c>
      <c r="FU459">
        <v>4.5</v>
      </c>
      <c r="FV459" t="s">
        <v>361</v>
      </c>
      <c r="FW459" t="s">
        <v>362</v>
      </c>
      <c r="FX459" t="s">
        <v>363</v>
      </c>
      <c r="FY459" t="s">
        <v>364</v>
      </c>
      <c r="FZ459" t="s">
        <v>364</v>
      </c>
      <c r="GA459" t="s">
        <v>363</v>
      </c>
      <c r="GB459">
        <v>0</v>
      </c>
      <c r="GC459">
        <v>100</v>
      </c>
      <c r="GD459">
        <v>100</v>
      </c>
      <c r="GE459">
        <v>-0.361</v>
      </c>
      <c r="GF459">
        <v>0.2975</v>
      </c>
      <c r="GG459">
        <v>-1.589593225013521</v>
      </c>
      <c r="GH459">
        <v>0.00192992804097616</v>
      </c>
      <c r="GI459">
        <v>3.244687122451424E-06</v>
      </c>
      <c r="GJ459">
        <v>-2.087531120305573E-09</v>
      </c>
      <c r="GK459">
        <v>0.05776174702018427</v>
      </c>
      <c r="GL459">
        <v>0.005089068596103195</v>
      </c>
      <c r="GM459">
        <v>0.0003257216593697226</v>
      </c>
      <c r="GN459">
        <v>-1.562898368296355E-06</v>
      </c>
      <c r="GO459">
        <v>0</v>
      </c>
      <c r="GP459">
        <v>1257</v>
      </c>
      <c r="GQ459">
        <v>1</v>
      </c>
      <c r="GR459">
        <v>31</v>
      </c>
      <c r="GS459">
        <v>287.2</v>
      </c>
      <c r="GT459">
        <v>287.2</v>
      </c>
      <c r="GU459">
        <v>1.07788</v>
      </c>
      <c r="GV459">
        <v>2.39746</v>
      </c>
      <c r="GW459">
        <v>1.44775</v>
      </c>
      <c r="GX459">
        <v>2.20215</v>
      </c>
      <c r="GY459">
        <v>1.44653</v>
      </c>
      <c r="GZ459">
        <v>2.30713</v>
      </c>
      <c r="HA459">
        <v>33.1992</v>
      </c>
      <c r="HB459">
        <v>14.5961</v>
      </c>
      <c r="HC459">
        <v>18</v>
      </c>
      <c r="HD459">
        <v>532.105</v>
      </c>
      <c r="HE459">
        <v>522.978</v>
      </c>
      <c r="HF459">
        <v>24.9997</v>
      </c>
      <c r="HG459">
        <v>30.7386</v>
      </c>
      <c r="HH459">
        <v>30</v>
      </c>
      <c r="HI459">
        <v>31.1159</v>
      </c>
      <c r="HJ459">
        <v>31.1278</v>
      </c>
      <c r="HK459">
        <v>21.5522</v>
      </c>
      <c r="HL459">
        <v>20.3331</v>
      </c>
      <c r="HM459">
        <v>100</v>
      </c>
      <c r="HN459">
        <v>25</v>
      </c>
      <c r="HO459">
        <v>420</v>
      </c>
      <c r="HP459">
        <v>21.5</v>
      </c>
      <c r="HQ459">
        <v>103.133</v>
      </c>
      <c r="HR459">
        <v>102.02</v>
      </c>
    </row>
    <row r="460" spans="1:226">
      <c r="A460">
        <v>442</v>
      </c>
      <c r="B460">
        <v>1774683560.6</v>
      </c>
      <c r="C460">
        <v>1814.599999904633</v>
      </c>
      <c r="D460" t="s">
        <v>1246</v>
      </c>
      <c r="E460" t="s">
        <v>1247</v>
      </c>
      <c r="F460">
        <v>5</v>
      </c>
      <c r="I460">
        <v>1774683557.7</v>
      </c>
      <c r="J460">
        <f>(K460)/1000</f>
        <v>0</v>
      </c>
      <c r="K460">
        <f>IF(BF460, AN460, AH460)</f>
        <v>0</v>
      </c>
      <c r="L460">
        <f>IF(BF460, AI460, AG460)</f>
        <v>0</v>
      </c>
      <c r="M460">
        <f>BH460 - IF(AU460&gt;1, L460*BB460*100.0/(AW460), 0)</f>
        <v>0</v>
      </c>
      <c r="N460">
        <f>((T460-J460/2)*M460-L460)/(T460+J460/2)</f>
        <v>0</v>
      </c>
      <c r="O460">
        <f>N460*(BO460+BP460)/1000.0</f>
        <v>0</v>
      </c>
      <c r="P460">
        <f>(BH460 - IF(AU460&gt;1, L460*BB460*100.0/(AW460), 0))*(BO460+BP460)/1000.0</f>
        <v>0</v>
      </c>
      <c r="Q460">
        <f>2.0/((1/S460-1/R460)+SIGN(S460)*SQRT((1/S460-1/R460)*(1/S460-1/R460) + 4*BC460/((BC460+1)*(BC460+1))*(2*1/S460*1/R460-1/R460*1/R460)))</f>
        <v>0</v>
      </c>
      <c r="R460">
        <f>IF(LEFT(BD460,1)&lt;&gt;"0",IF(LEFT(BD460,1)="1",3.0,BE460),$D$5+$E$5*(BV460*BO460/($K$5*1000))+$F$5*(BV460*BO460/($K$5*1000))*MAX(MIN(BB460,$J$5),$I$5)*MAX(MIN(BB460,$J$5),$I$5)+$G$5*MAX(MIN(BB460,$J$5),$I$5)*(BV460*BO460/($K$5*1000))+$H$5*(BV460*BO460/($K$5*1000))*(BV460*BO460/($K$5*1000)))</f>
        <v>0</v>
      </c>
      <c r="S460">
        <f>J460*(1000-(1000*0.61365*exp(17.502*W460/(240.97+W460))/(BO460+BP460)+BJ460)/2)/(1000*0.61365*exp(17.502*W460/(240.97+W460))/(BO460+BP460)-BJ460)</f>
        <v>0</v>
      </c>
      <c r="T460">
        <f>1/((BC460+1)/(Q460/1.6)+1/(R460/1.37)) + BC460/((BC460+1)/(Q460/1.6) + BC460/(R460/1.37))</f>
        <v>0</v>
      </c>
      <c r="U460">
        <f>(AX460*BA460)</f>
        <v>0</v>
      </c>
      <c r="V460">
        <f>(BQ460+(U460+2*0.95*5.67E-8*(((BQ460+$B$9)+273)^4-(BQ460+273)^4)-44100*J460)/(1.84*29.3*R460+8*0.95*5.67E-8*(BQ460+273)^3))</f>
        <v>0</v>
      </c>
      <c r="W460">
        <f>($C$9*BR460+$D$9*BS460+$E$9*V460)</f>
        <v>0</v>
      </c>
      <c r="X460">
        <f>0.61365*exp(17.502*W460/(240.97+W460))</f>
        <v>0</v>
      </c>
      <c r="Y460">
        <f>(Z460/AA460*100)</f>
        <v>0</v>
      </c>
      <c r="Z460">
        <f>BJ460*(BO460+BP460)/1000</f>
        <v>0</v>
      </c>
      <c r="AA460">
        <f>0.61365*exp(17.502*BQ460/(240.97+BQ460))</f>
        <v>0</v>
      </c>
      <c r="AB460">
        <f>(X460-BJ460*(BO460+BP460)/1000)</f>
        <v>0</v>
      </c>
      <c r="AC460">
        <f>(-J460*44100)</f>
        <v>0</v>
      </c>
      <c r="AD460">
        <f>2*29.3*R460*0.92*(BQ460-W460)</f>
        <v>0</v>
      </c>
      <c r="AE460">
        <f>2*0.95*5.67E-8*(((BQ460+$B$9)+273)^4-(W460+273)^4)</f>
        <v>0</v>
      </c>
      <c r="AF460">
        <f>U460+AE460+AC460+AD460</f>
        <v>0</v>
      </c>
      <c r="AG460">
        <f>BN460*AU460*(BI460-BH460*(1000-AU460*BK460)/(1000-AU460*BJ460))/(100*BB460)</f>
        <v>0</v>
      </c>
      <c r="AH460">
        <f>1000*BN460*AU460*(BJ460-BK460)/(100*BB460*(1000-AU460*BJ460))</f>
        <v>0</v>
      </c>
      <c r="AI460">
        <f>(AJ460 - AK460 - BO460*1E3/(8.314*(BQ460+273.15)) * AM460/BN460 * AL460) * BN460/(100*BB460) * (1000 - BK460)/1000</f>
        <v>0</v>
      </c>
      <c r="AJ460">
        <v>429.2739557403006</v>
      </c>
      <c r="AK460">
        <v>428.8630909090909</v>
      </c>
      <c r="AL460">
        <v>4.255175828057156E-06</v>
      </c>
      <c r="AM460">
        <v>61.35787655002243</v>
      </c>
      <c r="AN460">
        <f>(AP460 - AO460 + BO460*1E3/(8.314*(BQ460+273.15)) * AR460/BN460 * AQ460) * BN460/(100*BB460) * 1000/(1000 - AP460)</f>
        <v>0</v>
      </c>
      <c r="AO460">
        <v>21.54602864201409</v>
      </c>
      <c r="AP460">
        <v>21.52027552447553</v>
      </c>
      <c r="AQ460">
        <v>2.787888923924105E-07</v>
      </c>
      <c r="AR460">
        <v>91.88205700752289</v>
      </c>
      <c r="AS460">
        <v>0</v>
      </c>
      <c r="AT460">
        <v>0</v>
      </c>
      <c r="AU460">
        <f>IF(AS460*$H$15&gt;=AW460,1.0,(AW460/(AW460-AS460*$H$15)))</f>
        <v>0</v>
      </c>
      <c r="AV460">
        <f>(AU460-1)*100</f>
        <v>0</v>
      </c>
      <c r="AW460">
        <f>MAX(0,($B$15+$C$15*BV460)/(1+$D$15*BV460)*BO460/(BQ460+273)*$E$15)</f>
        <v>0</v>
      </c>
      <c r="AX460">
        <f>$B$13*BW460+$C$13*BX460+$F$13*CI460*(1-CL460)</f>
        <v>0</v>
      </c>
      <c r="AY460">
        <f>AX460*AZ460</f>
        <v>0</v>
      </c>
      <c r="AZ460">
        <f>($B$13*$D$11+$C$13*$D$11+$F$13*((CV460+CN460)/MAX(CV460+CN460+CW460, 0.1)*$I$11+CW460/MAX(CV460+CN460+CW460, 0.1)*$J$11))/($B$13+$C$13+$F$13)</f>
        <v>0</v>
      </c>
      <c r="BA460">
        <f>($B$13*$K$11+$C$13*$K$11+$F$13*((CV460+CN460)/MAX(CV460+CN460+CW460, 0.1)*$P$11+CW460/MAX(CV460+CN460+CW460, 0.1)*$Q$11))/($B$13+$C$13+$F$13)</f>
        <v>0</v>
      </c>
      <c r="BB460">
        <v>6</v>
      </c>
      <c r="BC460">
        <v>0.5</v>
      </c>
      <c r="BD460" t="s">
        <v>358</v>
      </c>
      <c r="BE460">
        <v>2</v>
      </c>
      <c r="BF460" t="b">
        <v>1</v>
      </c>
      <c r="BG460">
        <v>1774683557.7</v>
      </c>
      <c r="BH460">
        <v>419.6191000000001</v>
      </c>
      <c r="BI460">
        <v>420.0204</v>
      </c>
      <c r="BJ460">
        <v>21.52073</v>
      </c>
      <c r="BK460">
        <v>21.54653</v>
      </c>
      <c r="BL460">
        <v>419.9804</v>
      </c>
      <c r="BM460">
        <v>21.22318</v>
      </c>
      <c r="BN460">
        <v>499.9967</v>
      </c>
      <c r="BO460">
        <v>101.0291</v>
      </c>
      <c r="BP460">
        <v>0.09998227</v>
      </c>
      <c r="BQ460">
        <v>25.82166</v>
      </c>
      <c r="BR460">
        <v>25.92024</v>
      </c>
      <c r="BS460">
        <v>999.9</v>
      </c>
      <c r="BT460">
        <v>0</v>
      </c>
      <c r="BU460">
        <v>0</v>
      </c>
      <c r="BV460">
        <v>9994.567999999999</v>
      </c>
      <c r="BW460">
        <v>0</v>
      </c>
      <c r="BX460">
        <v>0.3833920000000001</v>
      </c>
      <c r="BY460">
        <v>-0.4011995</v>
      </c>
      <c r="BZ460">
        <v>428.8482</v>
      </c>
      <c r="CA460">
        <v>429.2696</v>
      </c>
      <c r="CB460">
        <v>-0.0257967</v>
      </c>
      <c r="CC460">
        <v>420.0204</v>
      </c>
      <c r="CD460">
        <v>21.54653</v>
      </c>
      <c r="CE460">
        <v>2.174219</v>
      </c>
      <c r="CF460">
        <v>2.176826</v>
      </c>
      <c r="CG460">
        <v>18.77361</v>
      </c>
      <c r="CH460">
        <v>18.79277</v>
      </c>
      <c r="CI460">
        <v>200.0043</v>
      </c>
      <c r="CJ460">
        <v>0</v>
      </c>
      <c r="CK460">
        <v>1</v>
      </c>
      <c r="CL460">
        <v>0</v>
      </c>
      <c r="CM460">
        <v>1.61391</v>
      </c>
      <c r="CN460">
        <v>0</v>
      </c>
      <c r="CO460">
        <v>11.32862</v>
      </c>
      <c r="CP460">
        <v>1023.156</v>
      </c>
      <c r="CQ460">
        <v>35.16840000000001</v>
      </c>
      <c r="CR460">
        <v>40.01860000000001</v>
      </c>
      <c r="CS460">
        <v>37.562</v>
      </c>
      <c r="CT460">
        <v>38.8747</v>
      </c>
      <c r="CU460">
        <v>36.2311</v>
      </c>
      <c r="CV460">
        <v>0</v>
      </c>
      <c r="CW460">
        <v>200.003</v>
      </c>
      <c r="CX460">
        <v>0</v>
      </c>
      <c r="CY460">
        <v>1774683558.8</v>
      </c>
      <c r="CZ460">
        <v>0</v>
      </c>
      <c r="DA460">
        <v>1774666326.5</v>
      </c>
      <c r="DB460" t="s">
        <v>359</v>
      </c>
      <c r="DC460">
        <v>1774666322</v>
      </c>
      <c r="DD460">
        <v>1774666326.5</v>
      </c>
      <c r="DE460">
        <v>2</v>
      </c>
      <c r="DF460">
        <v>0.343</v>
      </c>
      <c r="DG460">
        <v>-0.026</v>
      </c>
      <c r="DH460">
        <v>-0.36</v>
      </c>
      <c r="DI460">
        <v>0.298</v>
      </c>
      <c r="DJ460">
        <v>420</v>
      </c>
      <c r="DK460">
        <v>22</v>
      </c>
      <c r="DL460">
        <v>0.17</v>
      </c>
      <c r="DM460">
        <v>0.02</v>
      </c>
      <c r="DN460">
        <v>-0.395460525</v>
      </c>
      <c r="DO460">
        <v>-0.1509703452157596</v>
      </c>
      <c r="DP460">
        <v>0.0469038837304479</v>
      </c>
      <c r="DQ460">
        <v>0</v>
      </c>
      <c r="DR460">
        <v>-0.02472205</v>
      </c>
      <c r="DS460">
        <v>-0.0008771774859286604</v>
      </c>
      <c r="DT460">
        <v>0.001192556401810833</v>
      </c>
      <c r="DU460">
        <v>1</v>
      </c>
      <c r="DV460">
        <v>1</v>
      </c>
      <c r="DW460">
        <v>2</v>
      </c>
      <c r="DX460" t="s">
        <v>367</v>
      </c>
      <c r="DY460">
        <v>3.13043</v>
      </c>
      <c r="DZ460">
        <v>2.80641</v>
      </c>
      <c r="EA460">
        <v>0.0997552</v>
      </c>
      <c r="EB460">
        <v>0.0994657</v>
      </c>
      <c r="EC460">
        <v>0.105917</v>
      </c>
      <c r="ED460">
        <v>0.105694</v>
      </c>
      <c r="EE460">
        <v>21146.6</v>
      </c>
      <c r="EF460">
        <v>27418.6</v>
      </c>
      <c r="EG460">
        <v>26444.5</v>
      </c>
      <c r="EH460">
        <v>32999.9</v>
      </c>
      <c r="EI460">
        <v>34923.5</v>
      </c>
      <c r="EJ460">
        <v>40305.9</v>
      </c>
      <c r="EK460">
        <v>41091.9</v>
      </c>
      <c r="EL460">
        <v>46060.2</v>
      </c>
      <c r="EM460">
        <v>2.03485</v>
      </c>
      <c r="EN460">
        <v>2.00022</v>
      </c>
      <c r="EO460">
        <v>0.071682</v>
      </c>
      <c r="EP460">
        <v>0</v>
      </c>
      <c r="EQ460">
        <v>24.7449</v>
      </c>
      <c r="ER460">
        <v>999.9</v>
      </c>
      <c r="ES460">
        <v>67.40000000000001</v>
      </c>
      <c r="ET460">
        <v>27.5</v>
      </c>
      <c r="EU460">
        <v>24.5902</v>
      </c>
      <c r="EV460">
        <v>61.2708</v>
      </c>
      <c r="EW460">
        <v>31.6066</v>
      </c>
      <c r="EX460">
        <v>1</v>
      </c>
      <c r="EY460">
        <v>0.292652</v>
      </c>
      <c r="EZ460">
        <v>0.186198</v>
      </c>
      <c r="FA460">
        <v>20.2899</v>
      </c>
      <c r="FB460">
        <v>5.18779</v>
      </c>
      <c r="FC460">
        <v>11.9441</v>
      </c>
      <c r="FD460">
        <v>4.95535</v>
      </c>
      <c r="FE460">
        <v>3.28433</v>
      </c>
      <c r="FF460">
        <v>9999</v>
      </c>
      <c r="FG460">
        <v>9999</v>
      </c>
      <c r="FH460">
        <v>9999</v>
      </c>
      <c r="FI460">
        <v>999.9</v>
      </c>
      <c r="FJ460">
        <v>1.86127</v>
      </c>
      <c r="FK460">
        <v>1.86264</v>
      </c>
      <c r="FL460">
        <v>1.86005</v>
      </c>
      <c r="FM460">
        <v>1.85837</v>
      </c>
      <c r="FN460">
        <v>1.86212</v>
      </c>
      <c r="FO460">
        <v>1.85884</v>
      </c>
      <c r="FP460">
        <v>1.85791</v>
      </c>
      <c r="FQ460">
        <v>1.86081</v>
      </c>
      <c r="FR460">
        <v>0</v>
      </c>
      <c r="FS460">
        <v>0</v>
      </c>
      <c r="FT460">
        <v>0</v>
      </c>
      <c r="FU460">
        <v>4.5</v>
      </c>
      <c r="FV460" t="s">
        <v>361</v>
      </c>
      <c r="FW460" t="s">
        <v>362</v>
      </c>
      <c r="FX460" t="s">
        <v>363</v>
      </c>
      <c r="FY460" t="s">
        <v>364</v>
      </c>
      <c r="FZ460" t="s">
        <v>364</v>
      </c>
      <c r="GA460" t="s">
        <v>363</v>
      </c>
      <c r="GB460">
        <v>0</v>
      </c>
      <c r="GC460">
        <v>100</v>
      </c>
      <c r="GD460">
        <v>100</v>
      </c>
      <c r="GE460">
        <v>-0.362</v>
      </c>
      <c r="GF460">
        <v>0.2975</v>
      </c>
      <c r="GG460">
        <v>-1.589593225013521</v>
      </c>
      <c r="GH460">
        <v>0.00192992804097616</v>
      </c>
      <c r="GI460">
        <v>3.244687122451424E-06</v>
      </c>
      <c r="GJ460">
        <v>-2.087531120305573E-09</v>
      </c>
      <c r="GK460">
        <v>0.05776174702018427</v>
      </c>
      <c r="GL460">
        <v>0.005089068596103195</v>
      </c>
      <c r="GM460">
        <v>0.0003257216593697226</v>
      </c>
      <c r="GN460">
        <v>-1.562898368296355E-06</v>
      </c>
      <c r="GO460">
        <v>0</v>
      </c>
      <c r="GP460">
        <v>1257</v>
      </c>
      <c r="GQ460">
        <v>1</v>
      </c>
      <c r="GR460">
        <v>31</v>
      </c>
      <c r="GS460">
        <v>287.3</v>
      </c>
      <c r="GT460">
        <v>287.2</v>
      </c>
      <c r="GU460">
        <v>1.07788</v>
      </c>
      <c r="GV460">
        <v>2.39502</v>
      </c>
      <c r="GW460">
        <v>1.44775</v>
      </c>
      <c r="GX460">
        <v>2.20215</v>
      </c>
      <c r="GY460">
        <v>1.44653</v>
      </c>
      <c r="GZ460">
        <v>2.32788</v>
      </c>
      <c r="HA460">
        <v>33.1992</v>
      </c>
      <c r="HB460">
        <v>14.5961</v>
      </c>
      <c r="HC460">
        <v>18</v>
      </c>
      <c r="HD460">
        <v>532.057</v>
      </c>
      <c r="HE460">
        <v>523.164</v>
      </c>
      <c r="HF460">
        <v>24.9998</v>
      </c>
      <c r="HG460">
        <v>30.7386</v>
      </c>
      <c r="HH460">
        <v>29.9999</v>
      </c>
      <c r="HI460">
        <v>31.1159</v>
      </c>
      <c r="HJ460">
        <v>31.1278</v>
      </c>
      <c r="HK460">
        <v>21.5517</v>
      </c>
      <c r="HL460">
        <v>20.3331</v>
      </c>
      <c r="HM460">
        <v>100</v>
      </c>
      <c r="HN460">
        <v>25</v>
      </c>
      <c r="HO460">
        <v>420</v>
      </c>
      <c r="HP460">
        <v>21.5</v>
      </c>
      <c r="HQ460">
        <v>103.133</v>
      </c>
      <c r="HR460">
        <v>102.021</v>
      </c>
    </row>
    <row r="461" spans="1:226">
      <c r="A461">
        <v>443</v>
      </c>
      <c r="B461">
        <v>1774683564.6</v>
      </c>
      <c r="C461">
        <v>1818.599999904633</v>
      </c>
      <c r="D461" t="s">
        <v>1248</v>
      </c>
      <c r="E461" t="s">
        <v>1249</v>
      </c>
      <c r="F461">
        <v>5</v>
      </c>
      <c r="I461">
        <v>1774683561.7</v>
      </c>
      <c r="J461">
        <f>(K461)/1000</f>
        <v>0</v>
      </c>
      <c r="K461">
        <f>IF(BF461, AN461, AH461)</f>
        <v>0</v>
      </c>
      <c r="L461">
        <f>IF(BF461, AI461, AG461)</f>
        <v>0</v>
      </c>
      <c r="M461">
        <f>BH461 - IF(AU461&gt;1, L461*BB461*100.0/(AW461), 0)</f>
        <v>0</v>
      </c>
      <c r="N461">
        <f>((T461-J461/2)*M461-L461)/(T461+J461/2)</f>
        <v>0</v>
      </c>
      <c r="O461">
        <f>N461*(BO461+BP461)/1000.0</f>
        <v>0</v>
      </c>
      <c r="P461">
        <f>(BH461 - IF(AU461&gt;1, L461*BB461*100.0/(AW461), 0))*(BO461+BP461)/1000.0</f>
        <v>0</v>
      </c>
      <c r="Q461">
        <f>2.0/((1/S461-1/R461)+SIGN(S461)*SQRT((1/S461-1/R461)*(1/S461-1/R461) + 4*BC461/((BC461+1)*(BC461+1))*(2*1/S461*1/R461-1/R461*1/R461)))</f>
        <v>0</v>
      </c>
      <c r="R461">
        <f>IF(LEFT(BD461,1)&lt;&gt;"0",IF(LEFT(BD461,1)="1",3.0,BE461),$D$5+$E$5*(BV461*BO461/($K$5*1000))+$F$5*(BV461*BO461/($K$5*1000))*MAX(MIN(BB461,$J$5),$I$5)*MAX(MIN(BB461,$J$5),$I$5)+$G$5*MAX(MIN(BB461,$J$5),$I$5)*(BV461*BO461/($K$5*1000))+$H$5*(BV461*BO461/($K$5*1000))*(BV461*BO461/($K$5*1000)))</f>
        <v>0</v>
      </c>
      <c r="S461">
        <f>J461*(1000-(1000*0.61365*exp(17.502*W461/(240.97+W461))/(BO461+BP461)+BJ461)/2)/(1000*0.61365*exp(17.502*W461/(240.97+W461))/(BO461+BP461)-BJ461)</f>
        <v>0</v>
      </c>
      <c r="T461">
        <f>1/((BC461+1)/(Q461/1.6)+1/(R461/1.37)) + BC461/((BC461+1)/(Q461/1.6) + BC461/(R461/1.37))</f>
        <v>0</v>
      </c>
      <c r="U461">
        <f>(AX461*BA461)</f>
        <v>0</v>
      </c>
      <c r="V461">
        <f>(BQ461+(U461+2*0.95*5.67E-8*(((BQ461+$B$9)+273)^4-(BQ461+273)^4)-44100*J461)/(1.84*29.3*R461+8*0.95*5.67E-8*(BQ461+273)^3))</f>
        <v>0</v>
      </c>
      <c r="W461">
        <f>($C$9*BR461+$D$9*BS461+$E$9*V461)</f>
        <v>0</v>
      </c>
      <c r="X461">
        <f>0.61365*exp(17.502*W461/(240.97+W461))</f>
        <v>0</v>
      </c>
      <c r="Y461">
        <f>(Z461/AA461*100)</f>
        <v>0</v>
      </c>
      <c r="Z461">
        <f>BJ461*(BO461+BP461)/1000</f>
        <v>0</v>
      </c>
      <c r="AA461">
        <f>0.61365*exp(17.502*BQ461/(240.97+BQ461))</f>
        <v>0</v>
      </c>
      <c r="AB461">
        <f>(X461-BJ461*(BO461+BP461)/1000)</f>
        <v>0</v>
      </c>
      <c r="AC461">
        <f>(-J461*44100)</f>
        <v>0</v>
      </c>
      <c r="AD461">
        <f>2*29.3*R461*0.92*(BQ461-W461)</f>
        <v>0</v>
      </c>
      <c r="AE461">
        <f>2*0.95*5.67E-8*(((BQ461+$B$9)+273)^4-(W461+273)^4)</f>
        <v>0</v>
      </c>
      <c r="AF461">
        <f>U461+AE461+AC461+AD461</f>
        <v>0</v>
      </c>
      <c r="AG461">
        <f>BN461*AU461*(BI461-BH461*(1000-AU461*BK461)/(1000-AU461*BJ461))/(100*BB461)</f>
        <v>0</v>
      </c>
      <c r="AH461">
        <f>1000*BN461*AU461*(BJ461-BK461)/(100*BB461*(1000-AU461*BJ461))</f>
        <v>0</v>
      </c>
      <c r="AI461">
        <f>(AJ461 - AK461 - BO461*1E3/(8.314*(BQ461+273.15)) * AM461/BN461 * AL461) * BN461/(100*BB461) * (1000 - BK461)/1000</f>
        <v>0</v>
      </c>
      <c r="AJ461">
        <v>429.28790322032</v>
      </c>
      <c r="AK461">
        <v>428.8408424242423</v>
      </c>
      <c r="AL461">
        <v>-5.709121739375279E-06</v>
      </c>
      <c r="AM461">
        <v>61.35787655002243</v>
      </c>
      <c r="AN461">
        <f>(AP461 - AO461 + BO461*1E3/(8.314*(BQ461+273.15)) * AR461/BN461 * AQ461) * BN461/(100*BB461) * 1000/(1000 - AP461)</f>
        <v>0</v>
      </c>
      <c r="AO461">
        <v>21.54651078103282</v>
      </c>
      <c r="AP461">
        <v>21.52148951048952</v>
      </c>
      <c r="AQ461">
        <v>-4.900215339485803E-07</v>
      </c>
      <c r="AR461">
        <v>91.88205700752289</v>
      </c>
      <c r="AS461">
        <v>0</v>
      </c>
      <c r="AT461">
        <v>0</v>
      </c>
      <c r="AU461">
        <f>IF(AS461*$H$15&gt;=AW461,1.0,(AW461/(AW461-AS461*$H$15)))</f>
        <v>0</v>
      </c>
      <c r="AV461">
        <f>(AU461-1)*100</f>
        <v>0</v>
      </c>
      <c r="AW461">
        <f>MAX(0,($B$15+$C$15*BV461)/(1+$D$15*BV461)*BO461/(BQ461+273)*$E$15)</f>
        <v>0</v>
      </c>
      <c r="AX461">
        <f>$B$13*BW461+$C$13*BX461+$F$13*CI461*(1-CL461)</f>
        <v>0</v>
      </c>
      <c r="AY461">
        <f>AX461*AZ461</f>
        <v>0</v>
      </c>
      <c r="AZ461">
        <f>($B$13*$D$11+$C$13*$D$11+$F$13*((CV461+CN461)/MAX(CV461+CN461+CW461, 0.1)*$I$11+CW461/MAX(CV461+CN461+CW461, 0.1)*$J$11))/($B$13+$C$13+$F$13)</f>
        <v>0</v>
      </c>
      <c r="BA461">
        <f>($B$13*$K$11+$C$13*$K$11+$F$13*((CV461+CN461)/MAX(CV461+CN461+CW461, 0.1)*$P$11+CW461/MAX(CV461+CN461+CW461, 0.1)*$Q$11))/($B$13+$C$13+$F$13)</f>
        <v>0</v>
      </c>
      <c r="BB461">
        <v>6</v>
      </c>
      <c r="BC461">
        <v>0.5</v>
      </c>
      <c r="BD461" t="s">
        <v>358</v>
      </c>
      <c r="BE461">
        <v>2</v>
      </c>
      <c r="BF461" t="b">
        <v>1</v>
      </c>
      <c r="BG461">
        <v>1774683561.7</v>
      </c>
      <c r="BH461">
        <v>419.6246</v>
      </c>
      <c r="BI461">
        <v>420.0231</v>
      </c>
      <c r="BJ461">
        <v>21.52064</v>
      </c>
      <c r="BK461">
        <v>21.54599</v>
      </c>
      <c r="BL461">
        <v>419.9861999999999</v>
      </c>
      <c r="BM461">
        <v>21.22313</v>
      </c>
      <c r="BN461">
        <v>500.0126999999999</v>
      </c>
      <c r="BO461">
        <v>101.0276</v>
      </c>
      <c r="BP461">
        <v>0.09993651999999999</v>
      </c>
      <c r="BQ461">
        <v>25.81953</v>
      </c>
      <c r="BR461">
        <v>25.92472</v>
      </c>
      <c r="BS461">
        <v>999.9</v>
      </c>
      <c r="BT461">
        <v>0</v>
      </c>
      <c r="BU461">
        <v>0</v>
      </c>
      <c r="BV461">
        <v>10011.498</v>
      </c>
      <c r="BW461">
        <v>0</v>
      </c>
      <c r="BX461">
        <v>0.3788736</v>
      </c>
      <c r="BY461">
        <v>-0.3984926</v>
      </c>
      <c r="BZ461">
        <v>428.8539000000001</v>
      </c>
      <c r="CA461">
        <v>429.2723</v>
      </c>
      <c r="CB461">
        <v>-0.02532996</v>
      </c>
      <c r="CC461">
        <v>420.0231</v>
      </c>
      <c r="CD461">
        <v>21.54599</v>
      </c>
      <c r="CE461">
        <v>2.174182</v>
      </c>
      <c r="CF461">
        <v>2.176742</v>
      </c>
      <c r="CG461">
        <v>18.77334</v>
      </c>
      <c r="CH461">
        <v>18.79216</v>
      </c>
      <c r="CI461">
        <v>200.0043</v>
      </c>
      <c r="CJ461">
        <v>0</v>
      </c>
      <c r="CK461">
        <v>1</v>
      </c>
      <c r="CL461">
        <v>0</v>
      </c>
      <c r="CM461">
        <v>1.41571</v>
      </c>
      <c r="CN461">
        <v>0</v>
      </c>
      <c r="CO461">
        <v>11.41226</v>
      </c>
      <c r="CP461">
        <v>1023.156</v>
      </c>
      <c r="CQ461">
        <v>35.187</v>
      </c>
      <c r="CR461">
        <v>40.0809</v>
      </c>
      <c r="CS461">
        <v>37.6061</v>
      </c>
      <c r="CT461">
        <v>38.9559</v>
      </c>
      <c r="CU461">
        <v>36.25</v>
      </c>
      <c r="CV461">
        <v>0</v>
      </c>
      <c r="CW461">
        <v>200.003</v>
      </c>
      <c r="CX461">
        <v>0</v>
      </c>
      <c r="CY461">
        <v>1774683563</v>
      </c>
      <c r="CZ461">
        <v>0</v>
      </c>
      <c r="DA461">
        <v>1774666326.5</v>
      </c>
      <c r="DB461" t="s">
        <v>359</v>
      </c>
      <c r="DC461">
        <v>1774666322</v>
      </c>
      <c r="DD461">
        <v>1774666326.5</v>
      </c>
      <c r="DE461">
        <v>2</v>
      </c>
      <c r="DF461">
        <v>0.343</v>
      </c>
      <c r="DG461">
        <v>-0.026</v>
      </c>
      <c r="DH461">
        <v>-0.36</v>
      </c>
      <c r="DI461">
        <v>0.298</v>
      </c>
      <c r="DJ461">
        <v>420</v>
      </c>
      <c r="DK461">
        <v>22</v>
      </c>
      <c r="DL461">
        <v>0.17</v>
      </c>
      <c r="DM461">
        <v>0.02</v>
      </c>
      <c r="DN461">
        <v>-0.3955592439024391</v>
      </c>
      <c r="DO461">
        <v>-0.1717284668989546</v>
      </c>
      <c r="DP461">
        <v>0.04740969541101168</v>
      </c>
      <c r="DQ461">
        <v>0</v>
      </c>
      <c r="DR461">
        <v>-0.02462921951219512</v>
      </c>
      <c r="DS461">
        <v>-0.007976611149825797</v>
      </c>
      <c r="DT461">
        <v>0.001095709500226938</v>
      </c>
      <c r="DU461">
        <v>1</v>
      </c>
      <c r="DV461">
        <v>1</v>
      </c>
      <c r="DW461">
        <v>2</v>
      </c>
      <c r="DX461" t="s">
        <v>367</v>
      </c>
      <c r="DY461">
        <v>3.13055</v>
      </c>
      <c r="DZ461">
        <v>2.8065</v>
      </c>
      <c r="EA461">
        <v>0.0997513</v>
      </c>
      <c r="EB461">
        <v>0.09946339999999999</v>
      </c>
      <c r="EC461">
        <v>0.105916</v>
      </c>
      <c r="ED461">
        <v>0.10569</v>
      </c>
      <c r="EE461">
        <v>21146.5</v>
      </c>
      <c r="EF461">
        <v>27418.6</v>
      </c>
      <c r="EG461">
        <v>26444.3</v>
      </c>
      <c r="EH461">
        <v>32999.7</v>
      </c>
      <c r="EI461">
        <v>34923.2</v>
      </c>
      <c r="EJ461">
        <v>40305.5</v>
      </c>
      <c r="EK461">
        <v>41091.6</v>
      </c>
      <c r="EL461">
        <v>46059.5</v>
      </c>
      <c r="EM461">
        <v>2.0349</v>
      </c>
      <c r="EN461">
        <v>2</v>
      </c>
      <c r="EO461">
        <v>0.0725836</v>
      </c>
      <c r="EP461">
        <v>0</v>
      </c>
      <c r="EQ461">
        <v>24.7431</v>
      </c>
      <c r="ER461">
        <v>999.9</v>
      </c>
      <c r="ES461">
        <v>67.40000000000001</v>
      </c>
      <c r="ET461">
        <v>27.5</v>
      </c>
      <c r="EU461">
        <v>24.588</v>
      </c>
      <c r="EV461">
        <v>60.8408</v>
      </c>
      <c r="EW461">
        <v>31.6627</v>
      </c>
      <c r="EX461">
        <v>1</v>
      </c>
      <c r="EY461">
        <v>0.292627</v>
      </c>
      <c r="EZ461">
        <v>0.187089</v>
      </c>
      <c r="FA461">
        <v>20.2906</v>
      </c>
      <c r="FB461">
        <v>5.19198</v>
      </c>
      <c r="FC461">
        <v>11.9441</v>
      </c>
      <c r="FD461">
        <v>4.9557</v>
      </c>
      <c r="FE461">
        <v>3.285</v>
      </c>
      <c r="FF461">
        <v>9999</v>
      </c>
      <c r="FG461">
        <v>9999</v>
      </c>
      <c r="FH461">
        <v>9999</v>
      </c>
      <c r="FI461">
        <v>999.9</v>
      </c>
      <c r="FJ461">
        <v>1.86127</v>
      </c>
      <c r="FK461">
        <v>1.86264</v>
      </c>
      <c r="FL461">
        <v>1.86005</v>
      </c>
      <c r="FM461">
        <v>1.85836</v>
      </c>
      <c r="FN461">
        <v>1.86212</v>
      </c>
      <c r="FO461">
        <v>1.85885</v>
      </c>
      <c r="FP461">
        <v>1.85791</v>
      </c>
      <c r="FQ461">
        <v>1.8608</v>
      </c>
      <c r="FR461">
        <v>0</v>
      </c>
      <c r="FS461">
        <v>0</v>
      </c>
      <c r="FT461">
        <v>0</v>
      </c>
      <c r="FU461">
        <v>4.5</v>
      </c>
      <c r="FV461" t="s">
        <v>361</v>
      </c>
      <c r="FW461" t="s">
        <v>362</v>
      </c>
      <c r="FX461" t="s">
        <v>363</v>
      </c>
      <c r="FY461" t="s">
        <v>364</v>
      </c>
      <c r="FZ461" t="s">
        <v>364</v>
      </c>
      <c r="GA461" t="s">
        <v>363</v>
      </c>
      <c r="GB461">
        <v>0</v>
      </c>
      <c r="GC461">
        <v>100</v>
      </c>
      <c r="GD461">
        <v>100</v>
      </c>
      <c r="GE461">
        <v>-0.361</v>
      </c>
      <c r="GF461">
        <v>0.2975</v>
      </c>
      <c r="GG461">
        <v>-1.589593225013521</v>
      </c>
      <c r="GH461">
        <v>0.00192992804097616</v>
      </c>
      <c r="GI461">
        <v>3.244687122451424E-06</v>
      </c>
      <c r="GJ461">
        <v>-2.087531120305573E-09</v>
      </c>
      <c r="GK461">
        <v>0.05776174702018427</v>
      </c>
      <c r="GL461">
        <v>0.005089068596103195</v>
      </c>
      <c r="GM461">
        <v>0.0003257216593697226</v>
      </c>
      <c r="GN461">
        <v>-1.562898368296355E-06</v>
      </c>
      <c r="GO461">
        <v>0</v>
      </c>
      <c r="GP461">
        <v>1257</v>
      </c>
      <c r="GQ461">
        <v>1</v>
      </c>
      <c r="GR461">
        <v>31</v>
      </c>
      <c r="GS461">
        <v>287.4</v>
      </c>
      <c r="GT461">
        <v>287.3</v>
      </c>
      <c r="GU461">
        <v>1.07788</v>
      </c>
      <c r="GV461">
        <v>2.3877</v>
      </c>
      <c r="GW461">
        <v>1.44775</v>
      </c>
      <c r="GX461">
        <v>2.20337</v>
      </c>
      <c r="GY461">
        <v>1.44653</v>
      </c>
      <c r="GZ461">
        <v>2.36206</v>
      </c>
      <c r="HA461">
        <v>33.1992</v>
      </c>
      <c r="HB461">
        <v>14.6049</v>
      </c>
      <c r="HC461">
        <v>18</v>
      </c>
      <c r="HD461">
        <v>532.0890000000001</v>
      </c>
      <c r="HE461">
        <v>523.011</v>
      </c>
      <c r="HF461">
        <v>25</v>
      </c>
      <c r="HG461">
        <v>30.7386</v>
      </c>
      <c r="HH461">
        <v>30.0002</v>
      </c>
      <c r="HI461">
        <v>31.1159</v>
      </c>
      <c r="HJ461">
        <v>31.1278</v>
      </c>
      <c r="HK461">
        <v>21.5528</v>
      </c>
      <c r="HL461">
        <v>20.3331</v>
      </c>
      <c r="HM461">
        <v>100</v>
      </c>
      <c r="HN461">
        <v>25</v>
      </c>
      <c r="HO461">
        <v>420</v>
      </c>
      <c r="HP461">
        <v>21.5</v>
      </c>
      <c r="HQ461">
        <v>103.132</v>
      </c>
      <c r="HR461">
        <v>102.02</v>
      </c>
    </row>
    <row r="462" spans="1:226">
      <c r="A462">
        <v>444</v>
      </c>
      <c r="B462">
        <v>1774683568.6</v>
      </c>
      <c r="C462">
        <v>1822.599999904633</v>
      </c>
      <c r="D462" t="s">
        <v>1250</v>
      </c>
      <c r="E462" t="s">
        <v>1251</v>
      </c>
      <c r="F462">
        <v>5</v>
      </c>
      <c r="I462">
        <v>1774683565.7</v>
      </c>
      <c r="J462">
        <f>(K462)/1000</f>
        <v>0</v>
      </c>
      <c r="K462">
        <f>IF(BF462, AN462, AH462)</f>
        <v>0</v>
      </c>
      <c r="L462">
        <f>IF(BF462, AI462, AG462)</f>
        <v>0</v>
      </c>
      <c r="M462">
        <f>BH462 - IF(AU462&gt;1, L462*BB462*100.0/(AW462), 0)</f>
        <v>0</v>
      </c>
      <c r="N462">
        <f>((T462-J462/2)*M462-L462)/(T462+J462/2)</f>
        <v>0</v>
      </c>
      <c r="O462">
        <f>N462*(BO462+BP462)/1000.0</f>
        <v>0</v>
      </c>
      <c r="P462">
        <f>(BH462 - IF(AU462&gt;1, L462*BB462*100.0/(AW462), 0))*(BO462+BP462)/1000.0</f>
        <v>0</v>
      </c>
      <c r="Q462">
        <f>2.0/((1/S462-1/R462)+SIGN(S462)*SQRT((1/S462-1/R462)*(1/S462-1/R462) + 4*BC462/((BC462+1)*(BC462+1))*(2*1/S462*1/R462-1/R462*1/R462)))</f>
        <v>0</v>
      </c>
      <c r="R462">
        <f>IF(LEFT(BD462,1)&lt;&gt;"0",IF(LEFT(BD462,1)="1",3.0,BE462),$D$5+$E$5*(BV462*BO462/($K$5*1000))+$F$5*(BV462*BO462/($K$5*1000))*MAX(MIN(BB462,$J$5),$I$5)*MAX(MIN(BB462,$J$5),$I$5)+$G$5*MAX(MIN(BB462,$J$5),$I$5)*(BV462*BO462/($K$5*1000))+$H$5*(BV462*BO462/($K$5*1000))*(BV462*BO462/($K$5*1000)))</f>
        <v>0</v>
      </c>
      <c r="S462">
        <f>J462*(1000-(1000*0.61365*exp(17.502*W462/(240.97+W462))/(BO462+BP462)+BJ462)/2)/(1000*0.61365*exp(17.502*W462/(240.97+W462))/(BO462+BP462)-BJ462)</f>
        <v>0</v>
      </c>
      <c r="T462">
        <f>1/((BC462+1)/(Q462/1.6)+1/(R462/1.37)) + BC462/((BC462+1)/(Q462/1.6) + BC462/(R462/1.37))</f>
        <v>0</v>
      </c>
      <c r="U462">
        <f>(AX462*BA462)</f>
        <v>0</v>
      </c>
      <c r="V462">
        <f>(BQ462+(U462+2*0.95*5.67E-8*(((BQ462+$B$9)+273)^4-(BQ462+273)^4)-44100*J462)/(1.84*29.3*R462+8*0.95*5.67E-8*(BQ462+273)^3))</f>
        <v>0</v>
      </c>
      <c r="W462">
        <f>($C$9*BR462+$D$9*BS462+$E$9*V462)</f>
        <v>0</v>
      </c>
      <c r="X462">
        <f>0.61365*exp(17.502*W462/(240.97+W462))</f>
        <v>0</v>
      </c>
      <c r="Y462">
        <f>(Z462/AA462*100)</f>
        <v>0</v>
      </c>
      <c r="Z462">
        <f>BJ462*(BO462+BP462)/1000</f>
        <v>0</v>
      </c>
      <c r="AA462">
        <f>0.61365*exp(17.502*BQ462/(240.97+BQ462))</f>
        <v>0</v>
      </c>
      <c r="AB462">
        <f>(X462-BJ462*(BO462+BP462)/1000)</f>
        <v>0</v>
      </c>
      <c r="AC462">
        <f>(-J462*44100)</f>
        <v>0</v>
      </c>
      <c r="AD462">
        <f>2*29.3*R462*0.92*(BQ462-W462)</f>
        <v>0</v>
      </c>
      <c r="AE462">
        <f>2*0.95*5.67E-8*(((BQ462+$B$9)+273)^4-(W462+273)^4)</f>
        <v>0</v>
      </c>
      <c r="AF462">
        <f>U462+AE462+AC462+AD462</f>
        <v>0</v>
      </c>
      <c r="AG462">
        <f>BN462*AU462*(BI462-BH462*(1000-AU462*BK462)/(1000-AU462*BJ462))/(100*BB462)</f>
        <v>0</v>
      </c>
      <c r="AH462">
        <f>1000*BN462*AU462*(BJ462-BK462)/(100*BB462*(1000-AU462*BJ462))</f>
        <v>0</v>
      </c>
      <c r="AI462">
        <f>(AJ462 - AK462 - BO462*1E3/(8.314*(BQ462+273.15)) * AM462/BN462 * AL462) * BN462/(100*BB462) * (1000 - BK462)/1000</f>
        <v>0</v>
      </c>
      <c r="AJ462">
        <v>429.2096111674621</v>
      </c>
      <c r="AK462">
        <v>428.8564303030303</v>
      </c>
      <c r="AL462">
        <v>4.181121405336037E-06</v>
      </c>
      <c r="AM462">
        <v>61.35787655002243</v>
      </c>
      <c r="AN462">
        <f>(AP462 - AO462 + BO462*1E3/(8.314*(BQ462+273.15)) * AR462/BN462 * AQ462) * BN462/(100*BB462) * 1000/(1000 - AP462)</f>
        <v>0</v>
      </c>
      <c r="AO462">
        <v>21.54618575809185</v>
      </c>
      <c r="AP462">
        <v>21.52139790209792</v>
      </c>
      <c r="AQ462">
        <v>2.982854697219076E-07</v>
      </c>
      <c r="AR462">
        <v>91.88205700752289</v>
      </c>
      <c r="AS462">
        <v>0</v>
      </c>
      <c r="AT462">
        <v>0</v>
      </c>
      <c r="AU462">
        <f>IF(AS462*$H$15&gt;=AW462,1.0,(AW462/(AW462-AS462*$H$15)))</f>
        <v>0</v>
      </c>
      <c r="AV462">
        <f>(AU462-1)*100</f>
        <v>0</v>
      </c>
      <c r="AW462">
        <f>MAX(0,($B$15+$C$15*BV462)/(1+$D$15*BV462)*BO462/(BQ462+273)*$E$15)</f>
        <v>0</v>
      </c>
      <c r="AX462">
        <f>$B$13*BW462+$C$13*BX462+$F$13*CI462*(1-CL462)</f>
        <v>0</v>
      </c>
      <c r="AY462">
        <f>AX462*AZ462</f>
        <v>0</v>
      </c>
      <c r="AZ462">
        <f>($B$13*$D$11+$C$13*$D$11+$F$13*((CV462+CN462)/MAX(CV462+CN462+CW462, 0.1)*$I$11+CW462/MAX(CV462+CN462+CW462, 0.1)*$J$11))/($B$13+$C$13+$F$13)</f>
        <v>0</v>
      </c>
      <c r="BA462">
        <f>($B$13*$K$11+$C$13*$K$11+$F$13*((CV462+CN462)/MAX(CV462+CN462+CW462, 0.1)*$P$11+CW462/MAX(CV462+CN462+CW462, 0.1)*$Q$11))/($B$13+$C$13+$F$13)</f>
        <v>0</v>
      </c>
      <c r="BB462">
        <v>6</v>
      </c>
      <c r="BC462">
        <v>0.5</v>
      </c>
      <c r="BD462" t="s">
        <v>358</v>
      </c>
      <c r="BE462">
        <v>2</v>
      </c>
      <c r="BF462" t="b">
        <v>1</v>
      </c>
      <c r="BG462">
        <v>1774683565.7</v>
      </c>
      <c r="BH462">
        <v>419.619</v>
      </c>
      <c r="BI462">
        <v>419.9795</v>
      </c>
      <c r="BJ462">
        <v>21.52142</v>
      </c>
      <c r="BK462">
        <v>21.54675</v>
      </c>
      <c r="BL462">
        <v>419.9804</v>
      </c>
      <c r="BM462">
        <v>21.22389</v>
      </c>
      <c r="BN462">
        <v>500.0219999999999</v>
      </c>
      <c r="BO462">
        <v>101.0274</v>
      </c>
      <c r="BP462">
        <v>0.10011236</v>
      </c>
      <c r="BQ462">
        <v>25.81808</v>
      </c>
      <c r="BR462">
        <v>25.93228</v>
      </c>
      <c r="BS462">
        <v>999.9</v>
      </c>
      <c r="BT462">
        <v>0</v>
      </c>
      <c r="BU462">
        <v>0</v>
      </c>
      <c r="BV462">
        <v>9997.628000000001</v>
      </c>
      <c r="BW462">
        <v>0</v>
      </c>
      <c r="BX462">
        <v>0.3743553000000001</v>
      </c>
      <c r="BY462">
        <v>-0.360608</v>
      </c>
      <c r="BZ462">
        <v>428.8483</v>
      </c>
      <c r="CA462">
        <v>429.2281</v>
      </c>
      <c r="CB462">
        <v>-0.02533397</v>
      </c>
      <c r="CC462">
        <v>419.9795</v>
      </c>
      <c r="CD462">
        <v>21.54675</v>
      </c>
      <c r="CE462">
        <v>2.174255</v>
      </c>
      <c r="CF462">
        <v>2.176815</v>
      </c>
      <c r="CG462">
        <v>18.77388</v>
      </c>
      <c r="CH462">
        <v>18.79269</v>
      </c>
      <c r="CI462">
        <v>199.9924</v>
      </c>
      <c r="CJ462">
        <v>0</v>
      </c>
      <c r="CK462">
        <v>1</v>
      </c>
      <c r="CL462">
        <v>0</v>
      </c>
      <c r="CM462">
        <v>1.49737</v>
      </c>
      <c r="CN462">
        <v>0</v>
      </c>
      <c r="CO462">
        <v>11.31592</v>
      </c>
      <c r="CP462">
        <v>1023.094</v>
      </c>
      <c r="CQ462">
        <v>35.2185</v>
      </c>
      <c r="CR462">
        <v>40.156</v>
      </c>
      <c r="CS462">
        <v>37.625</v>
      </c>
      <c r="CT462">
        <v>39.04340000000001</v>
      </c>
      <c r="CU462">
        <v>36.281</v>
      </c>
      <c r="CV462">
        <v>0</v>
      </c>
      <c r="CW462">
        <v>199.992</v>
      </c>
      <c r="CX462">
        <v>0</v>
      </c>
      <c r="CY462">
        <v>1774683567.2</v>
      </c>
      <c r="CZ462">
        <v>0</v>
      </c>
      <c r="DA462">
        <v>1774666326.5</v>
      </c>
      <c r="DB462" t="s">
        <v>359</v>
      </c>
      <c r="DC462">
        <v>1774666322</v>
      </c>
      <c r="DD462">
        <v>1774666326.5</v>
      </c>
      <c r="DE462">
        <v>2</v>
      </c>
      <c r="DF462">
        <v>0.343</v>
      </c>
      <c r="DG462">
        <v>-0.026</v>
      </c>
      <c r="DH462">
        <v>-0.36</v>
      </c>
      <c r="DI462">
        <v>0.298</v>
      </c>
      <c r="DJ462">
        <v>420</v>
      </c>
      <c r="DK462">
        <v>22</v>
      </c>
      <c r="DL462">
        <v>0.17</v>
      </c>
      <c r="DM462">
        <v>0.02</v>
      </c>
      <c r="DN462">
        <v>-0.3927434634146341</v>
      </c>
      <c r="DO462">
        <v>0.07274159581881495</v>
      </c>
      <c r="DP462">
        <v>0.04906061368278619</v>
      </c>
      <c r="DQ462">
        <v>1</v>
      </c>
      <c r="DR462">
        <v>-0.02506321219512195</v>
      </c>
      <c r="DS462">
        <v>-0.005512852264808364</v>
      </c>
      <c r="DT462">
        <v>0.0008798001805274631</v>
      </c>
      <c r="DU462">
        <v>1</v>
      </c>
      <c r="DV462">
        <v>2</v>
      </c>
      <c r="DW462">
        <v>2</v>
      </c>
      <c r="DX462" t="s">
        <v>360</v>
      </c>
      <c r="DY462">
        <v>3.13045</v>
      </c>
      <c r="DZ462">
        <v>2.80648</v>
      </c>
      <c r="EA462">
        <v>0.09975349999999999</v>
      </c>
      <c r="EB462">
        <v>0.0994603</v>
      </c>
      <c r="EC462">
        <v>0.10592</v>
      </c>
      <c r="ED462">
        <v>0.10569</v>
      </c>
      <c r="EE462">
        <v>21146.7</v>
      </c>
      <c r="EF462">
        <v>27418.4</v>
      </c>
      <c r="EG462">
        <v>26444.6</v>
      </c>
      <c r="EH462">
        <v>32999.4</v>
      </c>
      <c r="EI462">
        <v>34923.4</v>
      </c>
      <c r="EJ462">
        <v>40305.2</v>
      </c>
      <c r="EK462">
        <v>41091.9</v>
      </c>
      <c r="EL462">
        <v>46059.2</v>
      </c>
      <c r="EM462">
        <v>2.03492</v>
      </c>
      <c r="EN462">
        <v>2.00007</v>
      </c>
      <c r="EO462">
        <v>0.0722855</v>
      </c>
      <c r="EP462">
        <v>0</v>
      </c>
      <c r="EQ462">
        <v>24.7421</v>
      </c>
      <c r="ER462">
        <v>999.9</v>
      </c>
      <c r="ES462">
        <v>67.40000000000001</v>
      </c>
      <c r="ET462">
        <v>27.5</v>
      </c>
      <c r="EU462">
        <v>24.5898</v>
      </c>
      <c r="EV462">
        <v>61.2208</v>
      </c>
      <c r="EW462">
        <v>31.7548</v>
      </c>
      <c r="EX462">
        <v>1</v>
      </c>
      <c r="EY462">
        <v>0.292599</v>
      </c>
      <c r="EZ462">
        <v>0.187947</v>
      </c>
      <c r="FA462">
        <v>20.2905</v>
      </c>
      <c r="FB462">
        <v>5.19213</v>
      </c>
      <c r="FC462">
        <v>11.9441</v>
      </c>
      <c r="FD462">
        <v>4.9558</v>
      </c>
      <c r="FE462">
        <v>3.285</v>
      </c>
      <c r="FF462">
        <v>9999</v>
      </c>
      <c r="FG462">
        <v>9999</v>
      </c>
      <c r="FH462">
        <v>9999</v>
      </c>
      <c r="FI462">
        <v>999.9</v>
      </c>
      <c r="FJ462">
        <v>1.86127</v>
      </c>
      <c r="FK462">
        <v>1.86264</v>
      </c>
      <c r="FL462">
        <v>1.86005</v>
      </c>
      <c r="FM462">
        <v>1.85837</v>
      </c>
      <c r="FN462">
        <v>1.86212</v>
      </c>
      <c r="FO462">
        <v>1.85885</v>
      </c>
      <c r="FP462">
        <v>1.85791</v>
      </c>
      <c r="FQ462">
        <v>1.86081</v>
      </c>
      <c r="FR462">
        <v>0</v>
      </c>
      <c r="FS462">
        <v>0</v>
      </c>
      <c r="FT462">
        <v>0</v>
      </c>
      <c r="FU462">
        <v>4.5</v>
      </c>
      <c r="FV462" t="s">
        <v>361</v>
      </c>
      <c r="FW462" t="s">
        <v>362</v>
      </c>
      <c r="FX462" t="s">
        <v>363</v>
      </c>
      <c r="FY462" t="s">
        <v>364</v>
      </c>
      <c r="FZ462" t="s">
        <v>364</v>
      </c>
      <c r="GA462" t="s">
        <v>363</v>
      </c>
      <c r="GB462">
        <v>0</v>
      </c>
      <c r="GC462">
        <v>100</v>
      </c>
      <c r="GD462">
        <v>100</v>
      </c>
      <c r="GE462">
        <v>-0.361</v>
      </c>
      <c r="GF462">
        <v>0.2976</v>
      </c>
      <c r="GG462">
        <v>-1.589593225013521</v>
      </c>
      <c r="GH462">
        <v>0.00192992804097616</v>
      </c>
      <c r="GI462">
        <v>3.244687122451424E-06</v>
      </c>
      <c r="GJ462">
        <v>-2.087531120305573E-09</v>
      </c>
      <c r="GK462">
        <v>0.05776174702018427</v>
      </c>
      <c r="GL462">
        <v>0.005089068596103195</v>
      </c>
      <c r="GM462">
        <v>0.0003257216593697226</v>
      </c>
      <c r="GN462">
        <v>-1.562898368296355E-06</v>
      </c>
      <c r="GO462">
        <v>0</v>
      </c>
      <c r="GP462">
        <v>1257</v>
      </c>
      <c r="GQ462">
        <v>1</v>
      </c>
      <c r="GR462">
        <v>31</v>
      </c>
      <c r="GS462">
        <v>287.4</v>
      </c>
      <c r="GT462">
        <v>287.4</v>
      </c>
      <c r="GU462">
        <v>1.07788</v>
      </c>
      <c r="GV462">
        <v>2.38525</v>
      </c>
      <c r="GW462">
        <v>1.44775</v>
      </c>
      <c r="GX462">
        <v>2.20337</v>
      </c>
      <c r="GY462">
        <v>1.44653</v>
      </c>
      <c r="GZ462">
        <v>2.38525</v>
      </c>
      <c r="HA462">
        <v>33.1992</v>
      </c>
      <c r="HB462">
        <v>14.6049</v>
      </c>
      <c r="HC462">
        <v>18</v>
      </c>
      <c r="HD462">
        <v>532.105</v>
      </c>
      <c r="HE462">
        <v>523.062</v>
      </c>
      <c r="HF462">
        <v>25.0001</v>
      </c>
      <c r="HG462">
        <v>30.7375</v>
      </c>
      <c r="HH462">
        <v>30</v>
      </c>
      <c r="HI462">
        <v>31.1159</v>
      </c>
      <c r="HJ462">
        <v>31.1278</v>
      </c>
      <c r="HK462">
        <v>21.5533</v>
      </c>
      <c r="HL462">
        <v>20.3331</v>
      </c>
      <c r="HM462">
        <v>100</v>
      </c>
      <c r="HN462">
        <v>25</v>
      </c>
      <c r="HO462">
        <v>420</v>
      </c>
      <c r="HP462">
        <v>21.5</v>
      </c>
      <c r="HQ462">
        <v>103.133</v>
      </c>
      <c r="HR462">
        <v>102.019</v>
      </c>
    </row>
    <row r="463" spans="1:226">
      <c r="A463">
        <v>445</v>
      </c>
      <c r="B463">
        <v>1774683572.6</v>
      </c>
      <c r="C463">
        <v>1826.599999904633</v>
      </c>
      <c r="D463" t="s">
        <v>1252</v>
      </c>
      <c r="E463" t="s">
        <v>1253</v>
      </c>
      <c r="F463">
        <v>5</v>
      </c>
      <c r="I463">
        <v>1774683569.7</v>
      </c>
      <c r="J463">
        <f>(K463)/1000</f>
        <v>0</v>
      </c>
      <c r="K463">
        <f>IF(BF463, AN463, AH463)</f>
        <v>0</v>
      </c>
      <c r="L463">
        <f>IF(BF463, AI463, AG463)</f>
        <v>0</v>
      </c>
      <c r="M463">
        <f>BH463 - IF(AU463&gt;1, L463*BB463*100.0/(AW463), 0)</f>
        <v>0</v>
      </c>
      <c r="N463">
        <f>((T463-J463/2)*M463-L463)/(T463+J463/2)</f>
        <v>0</v>
      </c>
      <c r="O463">
        <f>N463*(BO463+BP463)/1000.0</f>
        <v>0</v>
      </c>
      <c r="P463">
        <f>(BH463 - IF(AU463&gt;1, L463*BB463*100.0/(AW463), 0))*(BO463+BP463)/1000.0</f>
        <v>0</v>
      </c>
      <c r="Q463">
        <f>2.0/((1/S463-1/R463)+SIGN(S463)*SQRT((1/S463-1/R463)*(1/S463-1/R463) + 4*BC463/((BC463+1)*(BC463+1))*(2*1/S463*1/R463-1/R463*1/R463)))</f>
        <v>0</v>
      </c>
      <c r="R463">
        <f>IF(LEFT(BD463,1)&lt;&gt;"0",IF(LEFT(BD463,1)="1",3.0,BE463),$D$5+$E$5*(BV463*BO463/($K$5*1000))+$F$5*(BV463*BO463/($K$5*1000))*MAX(MIN(BB463,$J$5),$I$5)*MAX(MIN(BB463,$J$5),$I$5)+$G$5*MAX(MIN(BB463,$J$5),$I$5)*(BV463*BO463/($K$5*1000))+$H$5*(BV463*BO463/($K$5*1000))*(BV463*BO463/($K$5*1000)))</f>
        <v>0</v>
      </c>
      <c r="S463">
        <f>J463*(1000-(1000*0.61365*exp(17.502*W463/(240.97+W463))/(BO463+BP463)+BJ463)/2)/(1000*0.61365*exp(17.502*W463/(240.97+W463))/(BO463+BP463)-BJ463)</f>
        <v>0</v>
      </c>
      <c r="T463">
        <f>1/((BC463+1)/(Q463/1.6)+1/(R463/1.37)) + BC463/((BC463+1)/(Q463/1.6) + BC463/(R463/1.37))</f>
        <v>0</v>
      </c>
      <c r="U463">
        <f>(AX463*BA463)</f>
        <v>0</v>
      </c>
      <c r="V463">
        <f>(BQ463+(U463+2*0.95*5.67E-8*(((BQ463+$B$9)+273)^4-(BQ463+273)^4)-44100*J463)/(1.84*29.3*R463+8*0.95*5.67E-8*(BQ463+273)^3))</f>
        <v>0</v>
      </c>
      <c r="W463">
        <f>($C$9*BR463+$D$9*BS463+$E$9*V463)</f>
        <v>0</v>
      </c>
      <c r="X463">
        <f>0.61365*exp(17.502*W463/(240.97+W463))</f>
        <v>0</v>
      </c>
      <c r="Y463">
        <f>(Z463/AA463*100)</f>
        <v>0</v>
      </c>
      <c r="Z463">
        <f>BJ463*(BO463+BP463)/1000</f>
        <v>0</v>
      </c>
      <c r="AA463">
        <f>0.61365*exp(17.502*BQ463/(240.97+BQ463))</f>
        <v>0</v>
      </c>
      <c r="AB463">
        <f>(X463-BJ463*(BO463+BP463)/1000)</f>
        <v>0</v>
      </c>
      <c r="AC463">
        <f>(-J463*44100)</f>
        <v>0</v>
      </c>
      <c r="AD463">
        <f>2*29.3*R463*0.92*(BQ463-W463)</f>
        <v>0</v>
      </c>
      <c r="AE463">
        <f>2*0.95*5.67E-8*(((BQ463+$B$9)+273)^4-(W463+273)^4)</f>
        <v>0</v>
      </c>
      <c r="AF463">
        <f>U463+AE463+AC463+AD463</f>
        <v>0</v>
      </c>
      <c r="AG463">
        <f>BN463*AU463*(BI463-BH463*(1000-AU463*BK463)/(1000-AU463*BJ463))/(100*BB463)</f>
        <v>0</v>
      </c>
      <c r="AH463">
        <f>1000*BN463*AU463*(BJ463-BK463)/(100*BB463*(1000-AU463*BJ463))</f>
        <v>0</v>
      </c>
      <c r="AI463">
        <f>(AJ463 - AK463 - BO463*1E3/(8.314*(BQ463+273.15)) * AM463/BN463 * AL463) * BN463/(100*BB463) * (1000 - BK463)/1000</f>
        <v>0</v>
      </c>
      <c r="AJ463">
        <v>429.2106511916117</v>
      </c>
      <c r="AK463">
        <v>428.8179333333334</v>
      </c>
      <c r="AL463">
        <v>-8.348250534535838E-06</v>
      </c>
      <c r="AM463">
        <v>61.35787655002243</v>
      </c>
      <c r="AN463">
        <f>(AP463 - AO463 + BO463*1E3/(8.314*(BQ463+273.15)) * AR463/BN463 * AQ463) * BN463/(100*BB463) * 1000/(1000 - AP463)</f>
        <v>0</v>
      </c>
      <c r="AO463">
        <v>21.54630623583706</v>
      </c>
      <c r="AP463">
        <v>21.52198181818184</v>
      </c>
      <c r="AQ463">
        <v>6.968253223794339E-07</v>
      </c>
      <c r="AR463">
        <v>91.88205700752289</v>
      </c>
      <c r="AS463">
        <v>0</v>
      </c>
      <c r="AT463">
        <v>0</v>
      </c>
      <c r="AU463">
        <f>IF(AS463*$H$15&gt;=AW463,1.0,(AW463/(AW463-AS463*$H$15)))</f>
        <v>0</v>
      </c>
      <c r="AV463">
        <f>(AU463-1)*100</f>
        <v>0</v>
      </c>
      <c r="AW463">
        <f>MAX(0,($B$15+$C$15*BV463)/(1+$D$15*BV463)*BO463/(BQ463+273)*$E$15)</f>
        <v>0</v>
      </c>
      <c r="AX463">
        <f>$B$13*BW463+$C$13*BX463+$F$13*CI463*(1-CL463)</f>
        <v>0</v>
      </c>
      <c r="AY463">
        <f>AX463*AZ463</f>
        <v>0</v>
      </c>
      <c r="AZ463">
        <f>($B$13*$D$11+$C$13*$D$11+$F$13*((CV463+CN463)/MAX(CV463+CN463+CW463, 0.1)*$I$11+CW463/MAX(CV463+CN463+CW463, 0.1)*$J$11))/($B$13+$C$13+$F$13)</f>
        <v>0</v>
      </c>
      <c r="BA463">
        <f>($B$13*$K$11+$C$13*$K$11+$F$13*((CV463+CN463)/MAX(CV463+CN463+CW463, 0.1)*$P$11+CW463/MAX(CV463+CN463+CW463, 0.1)*$Q$11))/($B$13+$C$13+$F$13)</f>
        <v>0</v>
      </c>
      <c r="BB463">
        <v>6</v>
      </c>
      <c r="BC463">
        <v>0.5</v>
      </c>
      <c r="BD463" t="s">
        <v>358</v>
      </c>
      <c r="BE463">
        <v>2</v>
      </c>
      <c r="BF463" t="b">
        <v>1</v>
      </c>
      <c r="BG463">
        <v>1774683569.7</v>
      </c>
      <c r="BH463">
        <v>419.6060000000001</v>
      </c>
      <c r="BI463">
        <v>419.9599</v>
      </c>
      <c r="BJ463">
        <v>21.52189</v>
      </c>
      <c r="BK463">
        <v>21.54608</v>
      </c>
      <c r="BL463">
        <v>419.9677</v>
      </c>
      <c r="BM463">
        <v>21.22435</v>
      </c>
      <c r="BN463">
        <v>500.0062</v>
      </c>
      <c r="BO463">
        <v>101.0269</v>
      </c>
      <c r="BP463">
        <v>0.10006003</v>
      </c>
      <c r="BQ463">
        <v>25.81699</v>
      </c>
      <c r="BR463">
        <v>25.92332</v>
      </c>
      <c r="BS463">
        <v>999.9</v>
      </c>
      <c r="BT463">
        <v>0</v>
      </c>
      <c r="BU463">
        <v>0</v>
      </c>
      <c r="BV463">
        <v>9987.748</v>
      </c>
      <c r="BW463">
        <v>0</v>
      </c>
      <c r="BX463">
        <v>0.3832551000000001</v>
      </c>
      <c r="BY463">
        <v>-0.3537322</v>
      </c>
      <c r="BZ463">
        <v>428.8356</v>
      </c>
      <c r="CA463">
        <v>429.2077</v>
      </c>
      <c r="CB463">
        <v>-0.02419968</v>
      </c>
      <c r="CC463">
        <v>419.9599</v>
      </c>
      <c r="CD463">
        <v>21.54608</v>
      </c>
      <c r="CE463">
        <v>2.17429</v>
      </c>
      <c r="CF463">
        <v>2.176734</v>
      </c>
      <c r="CG463">
        <v>18.77413</v>
      </c>
      <c r="CH463">
        <v>18.7921</v>
      </c>
      <c r="CI463">
        <v>199.9948</v>
      </c>
      <c r="CJ463">
        <v>0</v>
      </c>
      <c r="CK463">
        <v>1</v>
      </c>
      <c r="CL463">
        <v>0</v>
      </c>
      <c r="CM463">
        <v>1.56855</v>
      </c>
      <c r="CN463">
        <v>0</v>
      </c>
      <c r="CO463">
        <v>11.2937</v>
      </c>
      <c r="CP463">
        <v>1023.105</v>
      </c>
      <c r="CQ463">
        <v>35.25</v>
      </c>
      <c r="CR463">
        <v>40.2185</v>
      </c>
      <c r="CS463">
        <v>37.66840000000001</v>
      </c>
      <c r="CT463">
        <v>39.1123</v>
      </c>
      <c r="CU463">
        <v>36.312</v>
      </c>
      <c r="CV463">
        <v>0</v>
      </c>
      <c r="CW463">
        <v>199.997</v>
      </c>
      <c r="CX463">
        <v>0</v>
      </c>
      <c r="CY463">
        <v>1774683570.8</v>
      </c>
      <c r="CZ463">
        <v>0</v>
      </c>
      <c r="DA463">
        <v>1774666326.5</v>
      </c>
      <c r="DB463" t="s">
        <v>359</v>
      </c>
      <c r="DC463">
        <v>1774666322</v>
      </c>
      <c r="DD463">
        <v>1774666326.5</v>
      </c>
      <c r="DE463">
        <v>2</v>
      </c>
      <c r="DF463">
        <v>0.343</v>
      </c>
      <c r="DG463">
        <v>-0.026</v>
      </c>
      <c r="DH463">
        <v>-0.36</v>
      </c>
      <c r="DI463">
        <v>0.298</v>
      </c>
      <c r="DJ463">
        <v>420</v>
      </c>
      <c r="DK463">
        <v>22</v>
      </c>
      <c r="DL463">
        <v>0.17</v>
      </c>
      <c r="DM463">
        <v>0.02</v>
      </c>
      <c r="DN463">
        <v>-0.3935837804878048</v>
      </c>
      <c r="DO463">
        <v>0.3583560418118463</v>
      </c>
      <c r="DP463">
        <v>0.04256503081828522</v>
      </c>
      <c r="DQ463">
        <v>0</v>
      </c>
      <c r="DR463">
        <v>-0.02499971463414634</v>
      </c>
      <c r="DS463">
        <v>0.00302738675958189</v>
      </c>
      <c r="DT463">
        <v>0.0009608643800552773</v>
      </c>
      <c r="DU463">
        <v>1</v>
      </c>
      <c r="DV463">
        <v>1</v>
      </c>
      <c r="DW463">
        <v>2</v>
      </c>
      <c r="DX463" t="s">
        <v>367</v>
      </c>
      <c r="DY463">
        <v>3.13041</v>
      </c>
      <c r="DZ463">
        <v>2.80634</v>
      </c>
      <c r="EA463">
        <v>0.09974570000000001</v>
      </c>
      <c r="EB463">
        <v>0.0994599</v>
      </c>
      <c r="EC463">
        <v>0.105918</v>
      </c>
      <c r="ED463">
        <v>0.10569</v>
      </c>
      <c r="EE463">
        <v>21146.9</v>
      </c>
      <c r="EF463">
        <v>27418.4</v>
      </c>
      <c r="EG463">
        <v>26444.6</v>
      </c>
      <c r="EH463">
        <v>32999.4</v>
      </c>
      <c r="EI463">
        <v>34923.4</v>
      </c>
      <c r="EJ463">
        <v>40305.4</v>
      </c>
      <c r="EK463">
        <v>41091.9</v>
      </c>
      <c r="EL463">
        <v>46059.4</v>
      </c>
      <c r="EM463">
        <v>2.03472</v>
      </c>
      <c r="EN463">
        <v>2.00038</v>
      </c>
      <c r="EO463">
        <v>0.07181609999999999</v>
      </c>
      <c r="EP463">
        <v>0</v>
      </c>
      <c r="EQ463">
        <v>24.7405</v>
      </c>
      <c r="ER463">
        <v>999.9</v>
      </c>
      <c r="ES463">
        <v>67.40000000000001</v>
      </c>
      <c r="ET463">
        <v>27.4</v>
      </c>
      <c r="EU463">
        <v>24.4477</v>
      </c>
      <c r="EV463">
        <v>61.6008</v>
      </c>
      <c r="EW463">
        <v>31.8149</v>
      </c>
      <c r="EX463">
        <v>1</v>
      </c>
      <c r="EY463">
        <v>0.292866</v>
      </c>
      <c r="EZ463">
        <v>0.188622</v>
      </c>
      <c r="FA463">
        <v>20.2906</v>
      </c>
      <c r="FB463">
        <v>5.19168</v>
      </c>
      <c r="FC463">
        <v>11.9441</v>
      </c>
      <c r="FD463">
        <v>4.95585</v>
      </c>
      <c r="FE463">
        <v>3.285</v>
      </c>
      <c r="FF463">
        <v>9999</v>
      </c>
      <c r="FG463">
        <v>9999</v>
      </c>
      <c r="FH463">
        <v>9999</v>
      </c>
      <c r="FI463">
        <v>999.9</v>
      </c>
      <c r="FJ463">
        <v>1.86127</v>
      </c>
      <c r="FK463">
        <v>1.86264</v>
      </c>
      <c r="FL463">
        <v>1.86005</v>
      </c>
      <c r="FM463">
        <v>1.85837</v>
      </c>
      <c r="FN463">
        <v>1.86211</v>
      </c>
      <c r="FO463">
        <v>1.85883</v>
      </c>
      <c r="FP463">
        <v>1.85791</v>
      </c>
      <c r="FQ463">
        <v>1.8608</v>
      </c>
      <c r="FR463">
        <v>0</v>
      </c>
      <c r="FS463">
        <v>0</v>
      </c>
      <c r="FT463">
        <v>0</v>
      </c>
      <c r="FU463">
        <v>4.5</v>
      </c>
      <c r="FV463" t="s">
        <v>361</v>
      </c>
      <c r="FW463" t="s">
        <v>362</v>
      </c>
      <c r="FX463" t="s">
        <v>363</v>
      </c>
      <c r="FY463" t="s">
        <v>364</v>
      </c>
      <c r="FZ463" t="s">
        <v>364</v>
      </c>
      <c r="GA463" t="s">
        <v>363</v>
      </c>
      <c r="GB463">
        <v>0</v>
      </c>
      <c r="GC463">
        <v>100</v>
      </c>
      <c r="GD463">
        <v>100</v>
      </c>
      <c r="GE463">
        <v>-0.361</v>
      </c>
      <c r="GF463">
        <v>0.2976</v>
      </c>
      <c r="GG463">
        <v>-1.589593225013521</v>
      </c>
      <c r="GH463">
        <v>0.00192992804097616</v>
      </c>
      <c r="GI463">
        <v>3.244687122451424E-06</v>
      </c>
      <c r="GJ463">
        <v>-2.087531120305573E-09</v>
      </c>
      <c r="GK463">
        <v>0.05776174702018427</v>
      </c>
      <c r="GL463">
        <v>0.005089068596103195</v>
      </c>
      <c r="GM463">
        <v>0.0003257216593697226</v>
      </c>
      <c r="GN463">
        <v>-1.562898368296355E-06</v>
      </c>
      <c r="GO463">
        <v>0</v>
      </c>
      <c r="GP463">
        <v>1257</v>
      </c>
      <c r="GQ463">
        <v>1</v>
      </c>
      <c r="GR463">
        <v>31</v>
      </c>
      <c r="GS463">
        <v>287.5</v>
      </c>
      <c r="GT463">
        <v>287.4</v>
      </c>
      <c r="GU463">
        <v>1.07788</v>
      </c>
      <c r="GV463">
        <v>2.38037</v>
      </c>
      <c r="GW463">
        <v>1.44775</v>
      </c>
      <c r="GX463">
        <v>2.20337</v>
      </c>
      <c r="GY463">
        <v>1.44653</v>
      </c>
      <c r="GZ463">
        <v>2.38403</v>
      </c>
      <c r="HA463">
        <v>33.1992</v>
      </c>
      <c r="HB463">
        <v>14.6049</v>
      </c>
      <c r="HC463">
        <v>18</v>
      </c>
      <c r="HD463">
        <v>531.978</v>
      </c>
      <c r="HE463">
        <v>523.266</v>
      </c>
      <c r="HF463">
        <v>25.0001</v>
      </c>
      <c r="HG463">
        <v>30.7359</v>
      </c>
      <c r="HH463">
        <v>30.0001</v>
      </c>
      <c r="HI463">
        <v>31.1159</v>
      </c>
      <c r="HJ463">
        <v>31.1278</v>
      </c>
      <c r="HK463">
        <v>21.5542</v>
      </c>
      <c r="HL463">
        <v>20.3331</v>
      </c>
      <c r="HM463">
        <v>100</v>
      </c>
      <c r="HN463">
        <v>25</v>
      </c>
      <c r="HO463">
        <v>420</v>
      </c>
      <c r="HP463">
        <v>21.5</v>
      </c>
      <c r="HQ463">
        <v>103.133</v>
      </c>
      <c r="HR463">
        <v>102.019</v>
      </c>
    </row>
    <row r="464" spans="1:226">
      <c r="A464">
        <v>446</v>
      </c>
      <c r="B464">
        <v>1774683576.6</v>
      </c>
      <c r="C464">
        <v>1830.599999904633</v>
      </c>
      <c r="D464" t="s">
        <v>1254</v>
      </c>
      <c r="E464" t="s">
        <v>1255</v>
      </c>
      <c r="F464">
        <v>5</v>
      </c>
      <c r="I464">
        <v>1774683573.7</v>
      </c>
      <c r="J464">
        <f>(K464)/1000</f>
        <v>0</v>
      </c>
      <c r="K464">
        <f>IF(BF464, AN464, AH464)</f>
        <v>0</v>
      </c>
      <c r="L464">
        <f>IF(BF464, AI464, AG464)</f>
        <v>0</v>
      </c>
      <c r="M464">
        <f>BH464 - IF(AU464&gt;1, L464*BB464*100.0/(AW464), 0)</f>
        <v>0</v>
      </c>
      <c r="N464">
        <f>((T464-J464/2)*M464-L464)/(T464+J464/2)</f>
        <v>0</v>
      </c>
      <c r="O464">
        <f>N464*(BO464+BP464)/1000.0</f>
        <v>0</v>
      </c>
      <c r="P464">
        <f>(BH464 - IF(AU464&gt;1, L464*BB464*100.0/(AW464), 0))*(BO464+BP464)/1000.0</f>
        <v>0</v>
      </c>
      <c r="Q464">
        <f>2.0/((1/S464-1/R464)+SIGN(S464)*SQRT((1/S464-1/R464)*(1/S464-1/R464) + 4*BC464/((BC464+1)*(BC464+1))*(2*1/S464*1/R464-1/R464*1/R464)))</f>
        <v>0</v>
      </c>
      <c r="R464">
        <f>IF(LEFT(BD464,1)&lt;&gt;"0",IF(LEFT(BD464,1)="1",3.0,BE464),$D$5+$E$5*(BV464*BO464/($K$5*1000))+$F$5*(BV464*BO464/($K$5*1000))*MAX(MIN(BB464,$J$5),$I$5)*MAX(MIN(BB464,$J$5),$I$5)+$G$5*MAX(MIN(BB464,$J$5),$I$5)*(BV464*BO464/($K$5*1000))+$H$5*(BV464*BO464/($K$5*1000))*(BV464*BO464/($K$5*1000)))</f>
        <v>0</v>
      </c>
      <c r="S464">
        <f>J464*(1000-(1000*0.61365*exp(17.502*W464/(240.97+W464))/(BO464+BP464)+BJ464)/2)/(1000*0.61365*exp(17.502*W464/(240.97+W464))/(BO464+BP464)-BJ464)</f>
        <v>0</v>
      </c>
      <c r="T464">
        <f>1/((BC464+1)/(Q464/1.6)+1/(R464/1.37)) + BC464/((BC464+1)/(Q464/1.6) + BC464/(R464/1.37))</f>
        <v>0</v>
      </c>
      <c r="U464">
        <f>(AX464*BA464)</f>
        <v>0</v>
      </c>
      <c r="V464">
        <f>(BQ464+(U464+2*0.95*5.67E-8*(((BQ464+$B$9)+273)^4-(BQ464+273)^4)-44100*J464)/(1.84*29.3*R464+8*0.95*5.67E-8*(BQ464+273)^3))</f>
        <v>0</v>
      </c>
      <c r="W464">
        <f>($C$9*BR464+$D$9*BS464+$E$9*V464)</f>
        <v>0</v>
      </c>
      <c r="X464">
        <f>0.61365*exp(17.502*W464/(240.97+W464))</f>
        <v>0</v>
      </c>
      <c r="Y464">
        <f>(Z464/AA464*100)</f>
        <v>0</v>
      </c>
      <c r="Z464">
        <f>BJ464*(BO464+BP464)/1000</f>
        <v>0</v>
      </c>
      <c r="AA464">
        <f>0.61365*exp(17.502*BQ464/(240.97+BQ464))</f>
        <v>0</v>
      </c>
      <c r="AB464">
        <f>(X464-BJ464*(BO464+BP464)/1000)</f>
        <v>0</v>
      </c>
      <c r="AC464">
        <f>(-J464*44100)</f>
        <v>0</v>
      </c>
      <c r="AD464">
        <f>2*29.3*R464*0.92*(BQ464-W464)</f>
        <v>0</v>
      </c>
      <c r="AE464">
        <f>2*0.95*5.67E-8*(((BQ464+$B$9)+273)^4-(W464+273)^4)</f>
        <v>0</v>
      </c>
      <c r="AF464">
        <f>U464+AE464+AC464+AD464</f>
        <v>0</v>
      </c>
      <c r="AG464">
        <f>BN464*AU464*(BI464-BH464*(1000-AU464*BK464)/(1000-AU464*BJ464))/(100*BB464)</f>
        <v>0</v>
      </c>
      <c r="AH464">
        <f>1000*BN464*AU464*(BJ464-BK464)/(100*BB464*(1000-AU464*BJ464))</f>
        <v>0</v>
      </c>
      <c r="AI464">
        <f>(AJ464 - AK464 - BO464*1E3/(8.314*(BQ464+273.15)) * AM464/BN464 * AL464) * BN464/(100*BB464) * (1000 - BK464)/1000</f>
        <v>0</v>
      </c>
      <c r="AJ464">
        <v>429.2365256303166</v>
      </c>
      <c r="AK464">
        <v>428.8134606060607</v>
      </c>
      <c r="AL464">
        <v>-7.511869800767662E-07</v>
      </c>
      <c r="AM464">
        <v>61.35787655002243</v>
      </c>
      <c r="AN464">
        <f>(AP464 - AO464 + BO464*1E3/(8.314*(BQ464+273.15)) * AR464/BN464 * AQ464) * BN464/(100*BB464) * 1000/(1000 - AP464)</f>
        <v>0</v>
      </c>
      <c r="AO464">
        <v>21.54589775829741</v>
      </c>
      <c r="AP464">
        <v>21.52276153846156</v>
      </c>
      <c r="AQ464">
        <v>-7.498693267528877E-08</v>
      </c>
      <c r="AR464">
        <v>91.88205700752289</v>
      </c>
      <c r="AS464">
        <v>0</v>
      </c>
      <c r="AT464">
        <v>0</v>
      </c>
      <c r="AU464">
        <f>IF(AS464*$H$15&gt;=AW464,1.0,(AW464/(AW464-AS464*$H$15)))</f>
        <v>0</v>
      </c>
      <c r="AV464">
        <f>(AU464-1)*100</f>
        <v>0</v>
      </c>
      <c r="AW464">
        <f>MAX(0,($B$15+$C$15*BV464)/(1+$D$15*BV464)*BO464/(BQ464+273)*$E$15)</f>
        <v>0</v>
      </c>
      <c r="AX464">
        <f>$B$13*BW464+$C$13*BX464+$F$13*CI464*(1-CL464)</f>
        <v>0</v>
      </c>
      <c r="AY464">
        <f>AX464*AZ464</f>
        <v>0</v>
      </c>
      <c r="AZ464">
        <f>($B$13*$D$11+$C$13*$D$11+$F$13*((CV464+CN464)/MAX(CV464+CN464+CW464, 0.1)*$I$11+CW464/MAX(CV464+CN464+CW464, 0.1)*$J$11))/($B$13+$C$13+$F$13)</f>
        <v>0</v>
      </c>
      <c r="BA464">
        <f>($B$13*$K$11+$C$13*$K$11+$F$13*((CV464+CN464)/MAX(CV464+CN464+CW464, 0.1)*$P$11+CW464/MAX(CV464+CN464+CW464, 0.1)*$Q$11))/($B$13+$C$13+$F$13)</f>
        <v>0</v>
      </c>
      <c r="BB464">
        <v>6</v>
      </c>
      <c r="BC464">
        <v>0.5</v>
      </c>
      <c r="BD464" t="s">
        <v>358</v>
      </c>
      <c r="BE464">
        <v>2</v>
      </c>
      <c r="BF464" t="b">
        <v>1</v>
      </c>
      <c r="BG464">
        <v>1774683573.7</v>
      </c>
      <c r="BH464">
        <v>419.5893</v>
      </c>
      <c r="BI464">
        <v>419.9871</v>
      </c>
      <c r="BJ464">
        <v>21.5224</v>
      </c>
      <c r="BK464">
        <v>21.546</v>
      </c>
      <c r="BL464">
        <v>419.951</v>
      </c>
      <c r="BM464">
        <v>21.22484</v>
      </c>
      <c r="BN464">
        <v>499.9411</v>
      </c>
      <c r="BO464">
        <v>101.0268</v>
      </c>
      <c r="BP464">
        <v>0.09993541000000002</v>
      </c>
      <c r="BQ464">
        <v>25.81685</v>
      </c>
      <c r="BR464">
        <v>25.91962</v>
      </c>
      <c r="BS464">
        <v>999.9</v>
      </c>
      <c r="BT464">
        <v>0</v>
      </c>
      <c r="BU464">
        <v>0</v>
      </c>
      <c r="BV464">
        <v>9990.942999999999</v>
      </c>
      <c r="BW464">
        <v>0</v>
      </c>
      <c r="BX464">
        <v>0.3833920000000001</v>
      </c>
      <c r="BY464">
        <v>-0.3975312</v>
      </c>
      <c r="BZ464">
        <v>428.8185</v>
      </c>
      <c r="CA464">
        <v>429.2354</v>
      </c>
      <c r="CB464">
        <v>-0.02360363</v>
      </c>
      <c r="CC464">
        <v>419.9871</v>
      </c>
      <c r="CD464">
        <v>21.546</v>
      </c>
      <c r="CE464">
        <v>2.174337</v>
      </c>
      <c r="CF464">
        <v>2.176721</v>
      </c>
      <c r="CG464">
        <v>18.77447</v>
      </c>
      <c r="CH464">
        <v>18.792</v>
      </c>
      <c r="CI464">
        <v>199.9972</v>
      </c>
      <c r="CJ464">
        <v>0</v>
      </c>
      <c r="CK464">
        <v>1</v>
      </c>
      <c r="CL464">
        <v>0</v>
      </c>
      <c r="CM464">
        <v>1.40991</v>
      </c>
      <c r="CN464">
        <v>0</v>
      </c>
      <c r="CO464">
        <v>11.7165</v>
      </c>
      <c r="CP464">
        <v>1023.118</v>
      </c>
      <c r="CQ464">
        <v>35.25</v>
      </c>
      <c r="CR464">
        <v>40.281</v>
      </c>
      <c r="CS464">
        <v>37.687</v>
      </c>
      <c r="CT464">
        <v>39.19349999999999</v>
      </c>
      <c r="CU464">
        <v>36.3309</v>
      </c>
      <c r="CV464">
        <v>0</v>
      </c>
      <c r="CW464">
        <v>199.998</v>
      </c>
      <c r="CX464">
        <v>0</v>
      </c>
      <c r="CY464">
        <v>1774683575</v>
      </c>
      <c r="CZ464">
        <v>0</v>
      </c>
      <c r="DA464">
        <v>1774666326.5</v>
      </c>
      <c r="DB464" t="s">
        <v>359</v>
      </c>
      <c r="DC464">
        <v>1774666322</v>
      </c>
      <c r="DD464">
        <v>1774666326.5</v>
      </c>
      <c r="DE464">
        <v>2</v>
      </c>
      <c r="DF464">
        <v>0.343</v>
      </c>
      <c r="DG464">
        <v>-0.026</v>
      </c>
      <c r="DH464">
        <v>-0.36</v>
      </c>
      <c r="DI464">
        <v>0.298</v>
      </c>
      <c r="DJ464">
        <v>420</v>
      </c>
      <c r="DK464">
        <v>22</v>
      </c>
      <c r="DL464">
        <v>0.17</v>
      </c>
      <c r="DM464">
        <v>0.02</v>
      </c>
      <c r="DN464">
        <v>-0.3837794390243903</v>
      </c>
      <c r="DO464">
        <v>0.07941025087107989</v>
      </c>
      <c r="DP464">
        <v>0.03168913660288847</v>
      </c>
      <c r="DQ464">
        <v>1</v>
      </c>
      <c r="DR464">
        <v>-0.02481939512195122</v>
      </c>
      <c r="DS464">
        <v>0.007571159581881501</v>
      </c>
      <c r="DT464">
        <v>0.001069348830112985</v>
      </c>
      <c r="DU464">
        <v>1</v>
      </c>
      <c r="DV464">
        <v>2</v>
      </c>
      <c r="DW464">
        <v>2</v>
      </c>
      <c r="DX464" t="s">
        <v>360</v>
      </c>
      <c r="DY464">
        <v>3.13044</v>
      </c>
      <c r="DZ464">
        <v>2.80631</v>
      </c>
      <c r="EA464">
        <v>0.0997511</v>
      </c>
      <c r="EB464">
        <v>0.099468</v>
      </c>
      <c r="EC464">
        <v>0.105922</v>
      </c>
      <c r="ED464">
        <v>0.105693</v>
      </c>
      <c r="EE464">
        <v>21146.6</v>
      </c>
      <c r="EF464">
        <v>27418.1</v>
      </c>
      <c r="EG464">
        <v>26444.4</v>
      </c>
      <c r="EH464">
        <v>32999.3</v>
      </c>
      <c r="EI464">
        <v>34923.1</v>
      </c>
      <c r="EJ464">
        <v>40305</v>
      </c>
      <c r="EK464">
        <v>41091.7</v>
      </c>
      <c r="EL464">
        <v>46059.1</v>
      </c>
      <c r="EM464">
        <v>2.03495</v>
      </c>
      <c r="EN464">
        <v>2.00003</v>
      </c>
      <c r="EO464">
        <v>0.0722259</v>
      </c>
      <c r="EP464">
        <v>0</v>
      </c>
      <c r="EQ464">
        <v>24.7386</v>
      </c>
      <c r="ER464">
        <v>999.9</v>
      </c>
      <c r="ES464">
        <v>67.40000000000001</v>
      </c>
      <c r="ET464">
        <v>27.5</v>
      </c>
      <c r="EU464">
        <v>24.5876</v>
      </c>
      <c r="EV464">
        <v>61.2608</v>
      </c>
      <c r="EW464">
        <v>31.8229</v>
      </c>
      <c r="EX464">
        <v>1</v>
      </c>
      <c r="EY464">
        <v>0.292655</v>
      </c>
      <c r="EZ464">
        <v>0.189586</v>
      </c>
      <c r="FA464">
        <v>20.2904</v>
      </c>
      <c r="FB464">
        <v>5.19123</v>
      </c>
      <c r="FC464">
        <v>11.9441</v>
      </c>
      <c r="FD464">
        <v>4.95575</v>
      </c>
      <c r="FE464">
        <v>3.285</v>
      </c>
      <c r="FF464">
        <v>9999</v>
      </c>
      <c r="FG464">
        <v>9999</v>
      </c>
      <c r="FH464">
        <v>9999</v>
      </c>
      <c r="FI464">
        <v>999.9</v>
      </c>
      <c r="FJ464">
        <v>1.86127</v>
      </c>
      <c r="FK464">
        <v>1.86264</v>
      </c>
      <c r="FL464">
        <v>1.86005</v>
      </c>
      <c r="FM464">
        <v>1.85837</v>
      </c>
      <c r="FN464">
        <v>1.86213</v>
      </c>
      <c r="FO464">
        <v>1.85886</v>
      </c>
      <c r="FP464">
        <v>1.85791</v>
      </c>
      <c r="FQ464">
        <v>1.8608</v>
      </c>
      <c r="FR464">
        <v>0</v>
      </c>
      <c r="FS464">
        <v>0</v>
      </c>
      <c r="FT464">
        <v>0</v>
      </c>
      <c r="FU464">
        <v>4.5</v>
      </c>
      <c r="FV464" t="s">
        <v>361</v>
      </c>
      <c r="FW464" t="s">
        <v>362</v>
      </c>
      <c r="FX464" t="s">
        <v>363</v>
      </c>
      <c r="FY464" t="s">
        <v>364</v>
      </c>
      <c r="FZ464" t="s">
        <v>364</v>
      </c>
      <c r="GA464" t="s">
        <v>363</v>
      </c>
      <c r="GB464">
        <v>0</v>
      </c>
      <c r="GC464">
        <v>100</v>
      </c>
      <c r="GD464">
        <v>100</v>
      </c>
      <c r="GE464">
        <v>-0.362</v>
      </c>
      <c r="GF464">
        <v>0.2976</v>
      </c>
      <c r="GG464">
        <v>-1.589593225013521</v>
      </c>
      <c r="GH464">
        <v>0.00192992804097616</v>
      </c>
      <c r="GI464">
        <v>3.244687122451424E-06</v>
      </c>
      <c r="GJ464">
        <v>-2.087531120305573E-09</v>
      </c>
      <c r="GK464">
        <v>0.05776174702018427</v>
      </c>
      <c r="GL464">
        <v>0.005089068596103195</v>
      </c>
      <c r="GM464">
        <v>0.0003257216593697226</v>
      </c>
      <c r="GN464">
        <v>-1.562898368296355E-06</v>
      </c>
      <c r="GO464">
        <v>0</v>
      </c>
      <c r="GP464">
        <v>1257</v>
      </c>
      <c r="GQ464">
        <v>1</v>
      </c>
      <c r="GR464">
        <v>31</v>
      </c>
      <c r="GS464">
        <v>287.6</v>
      </c>
      <c r="GT464">
        <v>287.5</v>
      </c>
      <c r="GU464">
        <v>1.07788</v>
      </c>
      <c r="GV464">
        <v>2.38281</v>
      </c>
      <c r="GW464">
        <v>1.44775</v>
      </c>
      <c r="GX464">
        <v>2.20215</v>
      </c>
      <c r="GY464">
        <v>1.44653</v>
      </c>
      <c r="GZ464">
        <v>2.39136</v>
      </c>
      <c r="HA464">
        <v>33.1992</v>
      </c>
      <c r="HB464">
        <v>14.6049</v>
      </c>
      <c r="HC464">
        <v>18</v>
      </c>
      <c r="HD464">
        <v>532.12</v>
      </c>
      <c r="HE464">
        <v>523.028</v>
      </c>
      <c r="HF464">
        <v>25.0001</v>
      </c>
      <c r="HG464">
        <v>30.7359</v>
      </c>
      <c r="HH464">
        <v>30.0001</v>
      </c>
      <c r="HI464">
        <v>31.1159</v>
      </c>
      <c r="HJ464">
        <v>31.1278</v>
      </c>
      <c r="HK464">
        <v>21.5538</v>
      </c>
      <c r="HL464">
        <v>20.3331</v>
      </c>
      <c r="HM464">
        <v>100</v>
      </c>
      <c r="HN464">
        <v>25</v>
      </c>
      <c r="HO464">
        <v>420</v>
      </c>
      <c r="HP464">
        <v>21.5</v>
      </c>
      <c r="HQ464">
        <v>103.133</v>
      </c>
      <c r="HR464">
        <v>102.019</v>
      </c>
    </row>
    <row r="465" spans="1:226">
      <c r="A465">
        <v>447</v>
      </c>
      <c r="B465">
        <v>1774683580.6</v>
      </c>
      <c r="C465">
        <v>1834.599999904633</v>
      </c>
      <c r="D465" t="s">
        <v>1256</v>
      </c>
      <c r="E465" t="s">
        <v>1257</v>
      </c>
      <c r="F465">
        <v>5</v>
      </c>
      <c r="I465">
        <v>1774683577.7</v>
      </c>
      <c r="J465">
        <f>(K465)/1000</f>
        <v>0</v>
      </c>
      <c r="K465">
        <f>IF(BF465, AN465, AH465)</f>
        <v>0</v>
      </c>
      <c r="L465">
        <f>IF(BF465, AI465, AG465)</f>
        <v>0</v>
      </c>
      <c r="M465">
        <f>BH465 - IF(AU465&gt;1, L465*BB465*100.0/(AW465), 0)</f>
        <v>0</v>
      </c>
      <c r="N465">
        <f>((T465-J465/2)*M465-L465)/(T465+J465/2)</f>
        <v>0</v>
      </c>
      <c r="O465">
        <f>N465*(BO465+BP465)/1000.0</f>
        <v>0</v>
      </c>
      <c r="P465">
        <f>(BH465 - IF(AU465&gt;1, L465*BB465*100.0/(AW465), 0))*(BO465+BP465)/1000.0</f>
        <v>0</v>
      </c>
      <c r="Q465">
        <f>2.0/((1/S465-1/R465)+SIGN(S465)*SQRT((1/S465-1/R465)*(1/S465-1/R465) + 4*BC465/((BC465+1)*(BC465+1))*(2*1/S465*1/R465-1/R465*1/R465)))</f>
        <v>0</v>
      </c>
      <c r="R465">
        <f>IF(LEFT(BD465,1)&lt;&gt;"0",IF(LEFT(BD465,1)="1",3.0,BE465),$D$5+$E$5*(BV465*BO465/($K$5*1000))+$F$5*(BV465*BO465/($K$5*1000))*MAX(MIN(BB465,$J$5),$I$5)*MAX(MIN(BB465,$J$5),$I$5)+$G$5*MAX(MIN(BB465,$J$5),$I$5)*(BV465*BO465/($K$5*1000))+$H$5*(BV465*BO465/($K$5*1000))*(BV465*BO465/($K$5*1000)))</f>
        <v>0</v>
      </c>
      <c r="S465">
        <f>J465*(1000-(1000*0.61365*exp(17.502*W465/(240.97+W465))/(BO465+BP465)+BJ465)/2)/(1000*0.61365*exp(17.502*W465/(240.97+W465))/(BO465+BP465)-BJ465)</f>
        <v>0</v>
      </c>
      <c r="T465">
        <f>1/((BC465+1)/(Q465/1.6)+1/(R465/1.37)) + BC465/((BC465+1)/(Q465/1.6) + BC465/(R465/1.37))</f>
        <v>0</v>
      </c>
      <c r="U465">
        <f>(AX465*BA465)</f>
        <v>0</v>
      </c>
      <c r="V465">
        <f>(BQ465+(U465+2*0.95*5.67E-8*(((BQ465+$B$9)+273)^4-(BQ465+273)^4)-44100*J465)/(1.84*29.3*R465+8*0.95*5.67E-8*(BQ465+273)^3))</f>
        <v>0</v>
      </c>
      <c r="W465">
        <f>($C$9*BR465+$D$9*BS465+$E$9*V465)</f>
        <v>0</v>
      </c>
      <c r="X465">
        <f>0.61365*exp(17.502*W465/(240.97+W465))</f>
        <v>0</v>
      </c>
      <c r="Y465">
        <f>(Z465/AA465*100)</f>
        <v>0</v>
      </c>
      <c r="Z465">
        <f>BJ465*(BO465+BP465)/1000</f>
        <v>0</v>
      </c>
      <c r="AA465">
        <f>0.61365*exp(17.502*BQ465/(240.97+BQ465))</f>
        <v>0</v>
      </c>
      <c r="AB465">
        <f>(X465-BJ465*(BO465+BP465)/1000)</f>
        <v>0</v>
      </c>
      <c r="AC465">
        <f>(-J465*44100)</f>
        <v>0</v>
      </c>
      <c r="AD465">
        <f>2*29.3*R465*0.92*(BQ465-W465)</f>
        <v>0</v>
      </c>
      <c r="AE465">
        <f>2*0.95*5.67E-8*(((BQ465+$B$9)+273)^4-(W465+273)^4)</f>
        <v>0</v>
      </c>
      <c r="AF465">
        <f>U465+AE465+AC465+AD465</f>
        <v>0</v>
      </c>
      <c r="AG465">
        <f>BN465*AU465*(BI465-BH465*(1000-AU465*BK465)/(1000-AU465*BJ465))/(100*BB465)</f>
        <v>0</v>
      </c>
      <c r="AH465">
        <f>1000*BN465*AU465*(BJ465-BK465)/(100*BB465*(1000-AU465*BJ465))</f>
        <v>0</v>
      </c>
      <c r="AI465">
        <f>(AJ465 - AK465 - BO465*1E3/(8.314*(BQ465+273.15)) * AM465/BN465 * AL465) * BN465/(100*BB465) * (1000 - BK465)/1000</f>
        <v>0</v>
      </c>
      <c r="AJ465">
        <v>429.2783310330177</v>
      </c>
      <c r="AK465">
        <v>428.8382181818179</v>
      </c>
      <c r="AL465">
        <v>2.596876568538506E-06</v>
      </c>
      <c r="AM465">
        <v>61.35787655002243</v>
      </c>
      <c r="AN465">
        <f>(AP465 - AO465 + BO465*1E3/(8.314*(BQ465+273.15)) * AR465/BN465 * AQ465) * BN465/(100*BB465) * 1000/(1000 - AP465)</f>
        <v>0</v>
      </c>
      <c r="AO465">
        <v>21.54656931825841</v>
      </c>
      <c r="AP465">
        <v>21.52278111888114</v>
      </c>
      <c r="AQ465">
        <v>-8.125394170861895E-08</v>
      </c>
      <c r="AR465">
        <v>91.88205700752289</v>
      </c>
      <c r="AS465">
        <v>0</v>
      </c>
      <c r="AT465">
        <v>0</v>
      </c>
      <c r="AU465">
        <f>IF(AS465*$H$15&gt;=AW465,1.0,(AW465/(AW465-AS465*$H$15)))</f>
        <v>0</v>
      </c>
      <c r="AV465">
        <f>(AU465-1)*100</f>
        <v>0</v>
      </c>
      <c r="AW465">
        <f>MAX(0,($B$15+$C$15*BV465)/(1+$D$15*BV465)*BO465/(BQ465+273)*$E$15)</f>
        <v>0</v>
      </c>
      <c r="AX465">
        <f>$B$13*BW465+$C$13*BX465+$F$13*CI465*(1-CL465)</f>
        <v>0</v>
      </c>
      <c r="AY465">
        <f>AX465*AZ465</f>
        <v>0</v>
      </c>
      <c r="AZ465">
        <f>($B$13*$D$11+$C$13*$D$11+$F$13*((CV465+CN465)/MAX(CV465+CN465+CW465, 0.1)*$I$11+CW465/MAX(CV465+CN465+CW465, 0.1)*$J$11))/($B$13+$C$13+$F$13)</f>
        <v>0</v>
      </c>
      <c r="BA465">
        <f>($B$13*$K$11+$C$13*$K$11+$F$13*((CV465+CN465)/MAX(CV465+CN465+CW465, 0.1)*$P$11+CW465/MAX(CV465+CN465+CW465, 0.1)*$Q$11))/($B$13+$C$13+$F$13)</f>
        <v>0</v>
      </c>
      <c r="BB465">
        <v>6</v>
      </c>
      <c r="BC465">
        <v>0.5</v>
      </c>
      <c r="BD465" t="s">
        <v>358</v>
      </c>
      <c r="BE465">
        <v>2</v>
      </c>
      <c r="BF465" t="b">
        <v>1</v>
      </c>
      <c r="BG465">
        <v>1774683577.7</v>
      </c>
      <c r="BH465">
        <v>419.6038</v>
      </c>
      <c r="BI465">
        <v>420.0255</v>
      </c>
      <c r="BJ465">
        <v>21.52252</v>
      </c>
      <c r="BK465">
        <v>21.54663</v>
      </c>
      <c r="BL465">
        <v>419.9653</v>
      </c>
      <c r="BM465">
        <v>21.22494</v>
      </c>
      <c r="BN465">
        <v>499.9911</v>
      </c>
      <c r="BO465">
        <v>101.0283</v>
      </c>
      <c r="BP465">
        <v>0.09990035</v>
      </c>
      <c r="BQ465">
        <v>25.81719</v>
      </c>
      <c r="BR465">
        <v>25.92165</v>
      </c>
      <c r="BS465">
        <v>999.9</v>
      </c>
      <c r="BT465">
        <v>0</v>
      </c>
      <c r="BU465">
        <v>0</v>
      </c>
      <c r="BV465">
        <v>10003.68</v>
      </c>
      <c r="BW465">
        <v>0</v>
      </c>
      <c r="BX465">
        <v>0.3833920000000001</v>
      </c>
      <c r="BY465">
        <v>-0.4216157</v>
      </c>
      <c r="BZ465">
        <v>428.8333000000001</v>
      </c>
      <c r="CA465">
        <v>429.2748</v>
      </c>
      <c r="CB465">
        <v>-0.02411385</v>
      </c>
      <c r="CC465">
        <v>420.0255</v>
      </c>
      <c r="CD465">
        <v>21.54663</v>
      </c>
      <c r="CE465">
        <v>2.174381</v>
      </c>
      <c r="CF465">
        <v>2.176817</v>
      </c>
      <c r="CG465">
        <v>18.7748</v>
      </c>
      <c r="CH465">
        <v>18.7927</v>
      </c>
      <c r="CI465">
        <v>200.0043</v>
      </c>
      <c r="CJ465">
        <v>0</v>
      </c>
      <c r="CK465">
        <v>1</v>
      </c>
      <c r="CL465">
        <v>0</v>
      </c>
      <c r="CM465">
        <v>1.63314</v>
      </c>
      <c r="CN465">
        <v>0</v>
      </c>
      <c r="CO465">
        <v>11.49785</v>
      </c>
      <c r="CP465">
        <v>1023.156</v>
      </c>
      <c r="CQ465">
        <v>35.2562</v>
      </c>
      <c r="CR465">
        <v>40.3435</v>
      </c>
      <c r="CS465">
        <v>37.7311</v>
      </c>
      <c r="CT465">
        <v>39.281</v>
      </c>
      <c r="CU465">
        <v>36.375</v>
      </c>
      <c r="CV465">
        <v>0</v>
      </c>
      <c r="CW465">
        <v>200.004</v>
      </c>
      <c r="CX465">
        <v>0</v>
      </c>
      <c r="CY465">
        <v>1774683579.2</v>
      </c>
      <c r="CZ465">
        <v>0</v>
      </c>
      <c r="DA465">
        <v>1774666326.5</v>
      </c>
      <c r="DB465" t="s">
        <v>359</v>
      </c>
      <c r="DC465">
        <v>1774666322</v>
      </c>
      <c r="DD465">
        <v>1774666326.5</v>
      </c>
      <c r="DE465">
        <v>2</v>
      </c>
      <c r="DF465">
        <v>0.343</v>
      </c>
      <c r="DG465">
        <v>-0.026</v>
      </c>
      <c r="DH465">
        <v>-0.36</v>
      </c>
      <c r="DI465">
        <v>0.298</v>
      </c>
      <c r="DJ465">
        <v>420</v>
      </c>
      <c r="DK465">
        <v>22</v>
      </c>
      <c r="DL465">
        <v>0.17</v>
      </c>
      <c r="DM465">
        <v>0.02</v>
      </c>
      <c r="DN465">
        <v>-0.3856462195121951</v>
      </c>
      <c r="DO465">
        <v>-0.1291488501742168</v>
      </c>
      <c r="DP465">
        <v>0.0329785442463786</v>
      </c>
      <c r="DQ465">
        <v>0</v>
      </c>
      <c r="DR465">
        <v>-0.02457092926829268</v>
      </c>
      <c r="DS465">
        <v>0.006016774912891967</v>
      </c>
      <c r="DT465">
        <v>0.0009988142856367983</v>
      </c>
      <c r="DU465">
        <v>1</v>
      </c>
      <c r="DV465">
        <v>1</v>
      </c>
      <c r="DW465">
        <v>2</v>
      </c>
      <c r="DX465" t="s">
        <v>367</v>
      </c>
      <c r="DY465">
        <v>3.1304</v>
      </c>
      <c r="DZ465">
        <v>2.80651</v>
      </c>
      <c r="EA465">
        <v>0.09974810000000001</v>
      </c>
      <c r="EB465">
        <v>0.0994704</v>
      </c>
      <c r="EC465">
        <v>0.105923</v>
      </c>
      <c r="ED465">
        <v>0.105693</v>
      </c>
      <c r="EE465">
        <v>21146.9</v>
      </c>
      <c r="EF465">
        <v>27417.8</v>
      </c>
      <c r="EG465">
        <v>26444.7</v>
      </c>
      <c r="EH465">
        <v>32999.1</v>
      </c>
      <c r="EI465">
        <v>34923.3</v>
      </c>
      <c r="EJ465">
        <v>40304.7</v>
      </c>
      <c r="EK465">
        <v>41092</v>
      </c>
      <c r="EL465">
        <v>46058.8</v>
      </c>
      <c r="EM465">
        <v>2.03472</v>
      </c>
      <c r="EN465">
        <v>2.00017</v>
      </c>
      <c r="EO465">
        <v>0.07196519999999999</v>
      </c>
      <c r="EP465">
        <v>0</v>
      </c>
      <c r="EQ465">
        <v>24.7369</v>
      </c>
      <c r="ER465">
        <v>999.9</v>
      </c>
      <c r="ES465">
        <v>67.40000000000001</v>
      </c>
      <c r="ET465">
        <v>27.5</v>
      </c>
      <c r="EU465">
        <v>24.5859</v>
      </c>
      <c r="EV465">
        <v>61.2808</v>
      </c>
      <c r="EW465">
        <v>31.7668</v>
      </c>
      <c r="EX465">
        <v>1</v>
      </c>
      <c r="EY465">
        <v>0.292696</v>
      </c>
      <c r="EZ465">
        <v>0.189287</v>
      </c>
      <c r="FA465">
        <v>20.2905</v>
      </c>
      <c r="FB465">
        <v>5.19153</v>
      </c>
      <c r="FC465">
        <v>11.9441</v>
      </c>
      <c r="FD465">
        <v>4.9557</v>
      </c>
      <c r="FE465">
        <v>3.285</v>
      </c>
      <c r="FF465">
        <v>9999</v>
      </c>
      <c r="FG465">
        <v>9999</v>
      </c>
      <c r="FH465">
        <v>9999</v>
      </c>
      <c r="FI465">
        <v>999.9</v>
      </c>
      <c r="FJ465">
        <v>1.86127</v>
      </c>
      <c r="FK465">
        <v>1.86264</v>
      </c>
      <c r="FL465">
        <v>1.86005</v>
      </c>
      <c r="FM465">
        <v>1.85837</v>
      </c>
      <c r="FN465">
        <v>1.86213</v>
      </c>
      <c r="FO465">
        <v>1.85884</v>
      </c>
      <c r="FP465">
        <v>1.85791</v>
      </c>
      <c r="FQ465">
        <v>1.8608</v>
      </c>
      <c r="FR465">
        <v>0</v>
      </c>
      <c r="FS465">
        <v>0</v>
      </c>
      <c r="FT465">
        <v>0</v>
      </c>
      <c r="FU465">
        <v>4.5</v>
      </c>
      <c r="FV465" t="s">
        <v>361</v>
      </c>
      <c r="FW465" t="s">
        <v>362</v>
      </c>
      <c r="FX465" t="s">
        <v>363</v>
      </c>
      <c r="FY465" t="s">
        <v>364</v>
      </c>
      <c r="FZ465" t="s">
        <v>364</v>
      </c>
      <c r="GA465" t="s">
        <v>363</v>
      </c>
      <c r="GB465">
        <v>0</v>
      </c>
      <c r="GC465">
        <v>100</v>
      </c>
      <c r="GD465">
        <v>100</v>
      </c>
      <c r="GE465">
        <v>-0.362</v>
      </c>
      <c r="GF465">
        <v>0.2976</v>
      </c>
      <c r="GG465">
        <v>-1.589593225013521</v>
      </c>
      <c r="GH465">
        <v>0.00192992804097616</v>
      </c>
      <c r="GI465">
        <v>3.244687122451424E-06</v>
      </c>
      <c r="GJ465">
        <v>-2.087531120305573E-09</v>
      </c>
      <c r="GK465">
        <v>0.05776174702018427</v>
      </c>
      <c r="GL465">
        <v>0.005089068596103195</v>
      </c>
      <c r="GM465">
        <v>0.0003257216593697226</v>
      </c>
      <c r="GN465">
        <v>-1.562898368296355E-06</v>
      </c>
      <c r="GO465">
        <v>0</v>
      </c>
      <c r="GP465">
        <v>1257</v>
      </c>
      <c r="GQ465">
        <v>1</v>
      </c>
      <c r="GR465">
        <v>31</v>
      </c>
      <c r="GS465">
        <v>287.6</v>
      </c>
      <c r="GT465">
        <v>287.6</v>
      </c>
      <c r="GU465">
        <v>1.07788</v>
      </c>
      <c r="GV465">
        <v>2.38281</v>
      </c>
      <c r="GW465">
        <v>1.44775</v>
      </c>
      <c r="GX465">
        <v>2.20215</v>
      </c>
      <c r="GY465">
        <v>1.44653</v>
      </c>
      <c r="GZ465">
        <v>2.37549</v>
      </c>
      <c r="HA465">
        <v>33.1992</v>
      </c>
      <c r="HB465">
        <v>14.6049</v>
      </c>
      <c r="HC465">
        <v>18</v>
      </c>
      <c r="HD465">
        <v>531.978</v>
      </c>
      <c r="HE465">
        <v>523.13</v>
      </c>
      <c r="HF465">
        <v>25</v>
      </c>
      <c r="HG465">
        <v>30.7366</v>
      </c>
      <c r="HH465">
        <v>30.0001</v>
      </c>
      <c r="HI465">
        <v>31.1159</v>
      </c>
      <c r="HJ465">
        <v>31.1278</v>
      </c>
      <c r="HK465">
        <v>21.5529</v>
      </c>
      <c r="HL465">
        <v>20.3331</v>
      </c>
      <c r="HM465">
        <v>100</v>
      </c>
      <c r="HN465">
        <v>25</v>
      </c>
      <c r="HO465">
        <v>420</v>
      </c>
      <c r="HP465">
        <v>21.5</v>
      </c>
      <c r="HQ465">
        <v>103.133</v>
      </c>
      <c r="HR465">
        <v>102.018</v>
      </c>
    </row>
    <row r="466" spans="1:226">
      <c r="A466">
        <v>448</v>
      </c>
      <c r="B466">
        <v>1774683584.6</v>
      </c>
      <c r="C466">
        <v>1838.599999904633</v>
      </c>
      <c r="D466" t="s">
        <v>1258</v>
      </c>
      <c r="E466" t="s">
        <v>1259</v>
      </c>
      <c r="F466">
        <v>5</v>
      </c>
      <c r="I466">
        <v>1774683581.7</v>
      </c>
      <c r="J466">
        <f>(K466)/1000</f>
        <v>0</v>
      </c>
      <c r="K466">
        <f>IF(BF466, AN466, AH466)</f>
        <v>0</v>
      </c>
      <c r="L466">
        <f>IF(BF466, AI466, AG466)</f>
        <v>0</v>
      </c>
      <c r="M466">
        <f>BH466 - IF(AU466&gt;1, L466*BB466*100.0/(AW466), 0)</f>
        <v>0</v>
      </c>
      <c r="N466">
        <f>((T466-J466/2)*M466-L466)/(T466+J466/2)</f>
        <v>0</v>
      </c>
      <c r="O466">
        <f>N466*(BO466+BP466)/1000.0</f>
        <v>0</v>
      </c>
      <c r="P466">
        <f>(BH466 - IF(AU466&gt;1, L466*BB466*100.0/(AW466), 0))*(BO466+BP466)/1000.0</f>
        <v>0</v>
      </c>
      <c r="Q466">
        <f>2.0/((1/S466-1/R466)+SIGN(S466)*SQRT((1/S466-1/R466)*(1/S466-1/R466) + 4*BC466/((BC466+1)*(BC466+1))*(2*1/S466*1/R466-1/R466*1/R466)))</f>
        <v>0</v>
      </c>
      <c r="R466">
        <f>IF(LEFT(BD466,1)&lt;&gt;"0",IF(LEFT(BD466,1)="1",3.0,BE466),$D$5+$E$5*(BV466*BO466/($K$5*1000))+$F$5*(BV466*BO466/($K$5*1000))*MAX(MIN(BB466,$J$5),$I$5)*MAX(MIN(BB466,$J$5),$I$5)+$G$5*MAX(MIN(BB466,$J$5),$I$5)*(BV466*BO466/($K$5*1000))+$H$5*(BV466*BO466/($K$5*1000))*(BV466*BO466/($K$5*1000)))</f>
        <v>0</v>
      </c>
      <c r="S466">
        <f>J466*(1000-(1000*0.61365*exp(17.502*W466/(240.97+W466))/(BO466+BP466)+BJ466)/2)/(1000*0.61365*exp(17.502*W466/(240.97+W466))/(BO466+BP466)-BJ466)</f>
        <v>0</v>
      </c>
      <c r="T466">
        <f>1/((BC466+1)/(Q466/1.6)+1/(R466/1.37)) + BC466/((BC466+1)/(Q466/1.6) + BC466/(R466/1.37))</f>
        <v>0</v>
      </c>
      <c r="U466">
        <f>(AX466*BA466)</f>
        <v>0</v>
      </c>
      <c r="V466">
        <f>(BQ466+(U466+2*0.95*5.67E-8*(((BQ466+$B$9)+273)^4-(BQ466+273)^4)-44100*J466)/(1.84*29.3*R466+8*0.95*5.67E-8*(BQ466+273)^3))</f>
        <v>0</v>
      </c>
      <c r="W466">
        <f>($C$9*BR466+$D$9*BS466+$E$9*V466)</f>
        <v>0</v>
      </c>
      <c r="X466">
        <f>0.61365*exp(17.502*W466/(240.97+W466))</f>
        <v>0</v>
      </c>
      <c r="Y466">
        <f>(Z466/AA466*100)</f>
        <v>0</v>
      </c>
      <c r="Z466">
        <f>BJ466*(BO466+BP466)/1000</f>
        <v>0</v>
      </c>
      <c r="AA466">
        <f>0.61365*exp(17.502*BQ466/(240.97+BQ466))</f>
        <v>0</v>
      </c>
      <c r="AB466">
        <f>(X466-BJ466*(BO466+BP466)/1000)</f>
        <v>0</v>
      </c>
      <c r="AC466">
        <f>(-J466*44100)</f>
        <v>0</v>
      </c>
      <c r="AD466">
        <f>2*29.3*R466*0.92*(BQ466-W466)</f>
        <v>0</v>
      </c>
      <c r="AE466">
        <f>2*0.95*5.67E-8*(((BQ466+$B$9)+273)^4-(W466+273)^4)</f>
        <v>0</v>
      </c>
      <c r="AF466">
        <f>U466+AE466+AC466+AD466</f>
        <v>0</v>
      </c>
      <c r="AG466">
        <f>BN466*AU466*(BI466-BH466*(1000-AU466*BK466)/(1000-AU466*BJ466))/(100*BB466)</f>
        <v>0</v>
      </c>
      <c r="AH466">
        <f>1000*BN466*AU466*(BJ466-BK466)/(100*BB466*(1000-AU466*BJ466))</f>
        <v>0</v>
      </c>
      <c r="AI466">
        <f>(AJ466 - AK466 - BO466*1E3/(8.314*(BQ466+273.15)) * AM466/BN466 * AL466) * BN466/(100*BB466) * (1000 - BK466)/1000</f>
        <v>0</v>
      </c>
      <c r="AJ466">
        <v>429.2789776349052</v>
      </c>
      <c r="AK466">
        <v>428.7967939393939</v>
      </c>
      <c r="AL466">
        <v>-6.954264152352776E-06</v>
      </c>
      <c r="AM466">
        <v>61.35787655002243</v>
      </c>
      <c r="AN466">
        <f>(AP466 - AO466 + BO466*1E3/(8.314*(BQ466+273.15)) * AR466/BN466 * AQ466) * BN466/(100*BB466) * 1000/(1000 - AP466)</f>
        <v>0</v>
      </c>
      <c r="AO466">
        <v>21.54627603914363</v>
      </c>
      <c r="AP466">
        <v>21.52242377622379</v>
      </c>
      <c r="AQ466">
        <v>-4.546784363850744E-07</v>
      </c>
      <c r="AR466">
        <v>91.88205700752289</v>
      </c>
      <c r="AS466">
        <v>0</v>
      </c>
      <c r="AT466">
        <v>0</v>
      </c>
      <c r="AU466">
        <f>IF(AS466*$H$15&gt;=AW466,1.0,(AW466/(AW466-AS466*$H$15)))</f>
        <v>0</v>
      </c>
      <c r="AV466">
        <f>(AU466-1)*100</f>
        <v>0</v>
      </c>
      <c r="AW466">
        <f>MAX(0,($B$15+$C$15*BV466)/(1+$D$15*BV466)*BO466/(BQ466+273)*$E$15)</f>
        <v>0</v>
      </c>
      <c r="AX466">
        <f>$B$13*BW466+$C$13*BX466+$F$13*CI466*(1-CL466)</f>
        <v>0</v>
      </c>
      <c r="AY466">
        <f>AX466*AZ466</f>
        <v>0</v>
      </c>
      <c r="AZ466">
        <f>($B$13*$D$11+$C$13*$D$11+$F$13*((CV466+CN466)/MAX(CV466+CN466+CW466, 0.1)*$I$11+CW466/MAX(CV466+CN466+CW466, 0.1)*$J$11))/($B$13+$C$13+$F$13)</f>
        <v>0</v>
      </c>
      <c r="BA466">
        <f>($B$13*$K$11+$C$13*$K$11+$F$13*((CV466+CN466)/MAX(CV466+CN466+CW466, 0.1)*$P$11+CW466/MAX(CV466+CN466+CW466, 0.1)*$Q$11))/($B$13+$C$13+$F$13)</f>
        <v>0</v>
      </c>
      <c r="BB466">
        <v>6</v>
      </c>
      <c r="BC466">
        <v>0.5</v>
      </c>
      <c r="BD466" t="s">
        <v>358</v>
      </c>
      <c r="BE466">
        <v>2</v>
      </c>
      <c r="BF466" t="b">
        <v>1</v>
      </c>
      <c r="BG466">
        <v>1774683581.7</v>
      </c>
      <c r="BH466">
        <v>419.5817</v>
      </c>
      <c r="BI466">
        <v>420.0305</v>
      </c>
      <c r="BJ466">
        <v>21.52243</v>
      </c>
      <c r="BK466">
        <v>21.54645</v>
      </c>
      <c r="BL466">
        <v>419.9431</v>
      </c>
      <c r="BM466">
        <v>21.22485</v>
      </c>
      <c r="BN466">
        <v>500.0353</v>
      </c>
      <c r="BO466">
        <v>101.0284</v>
      </c>
      <c r="BP466">
        <v>0.10007079</v>
      </c>
      <c r="BQ466">
        <v>25.818</v>
      </c>
      <c r="BR466">
        <v>25.91862</v>
      </c>
      <c r="BS466">
        <v>999.9</v>
      </c>
      <c r="BT466">
        <v>0</v>
      </c>
      <c r="BU466">
        <v>0</v>
      </c>
      <c r="BV466">
        <v>9997.989</v>
      </c>
      <c r="BW466">
        <v>0</v>
      </c>
      <c r="BX466">
        <v>0.3833920000000001</v>
      </c>
      <c r="BY466">
        <v>-0.4490388</v>
      </c>
      <c r="BZ466">
        <v>428.8106</v>
      </c>
      <c r="CA466">
        <v>429.28</v>
      </c>
      <c r="CB466">
        <v>-0.02401924</v>
      </c>
      <c r="CC466">
        <v>420.0305</v>
      </c>
      <c r="CD466">
        <v>21.54645</v>
      </c>
      <c r="CE466">
        <v>2.174376</v>
      </c>
      <c r="CF466">
        <v>2.176802</v>
      </c>
      <c r="CG466">
        <v>18.77476</v>
      </c>
      <c r="CH466">
        <v>18.79259</v>
      </c>
      <c r="CI466">
        <v>199.9974</v>
      </c>
      <c r="CJ466">
        <v>0</v>
      </c>
      <c r="CK466">
        <v>1</v>
      </c>
      <c r="CL466">
        <v>0</v>
      </c>
      <c r="CM466">
        <v>1.7536</v>
      </c>
      <c r="CN466">
        <v>0</v>
      </c>
      <c r="CO466">
        <v>11.45961</v>
      </c>
      <c r="CP466">
        <v>1023.121</v>
      </c>
      <c r="CQ466">
        <v>35.2996</v>
      </c>
      <c r="CR466">
        <v>40.41840000000001</v>
      </c>
      <c r="CS466">
        <v>37.7562</v>
      </c>
      <c r="CT466">
        <v>39.3561</v>
      </c>
      <c r="CU466">
        <v>36.375</v>
      </c>
      <c r="CV466">
        <v>0</v>
      </c>
      <c r="CW466">
        <v>199.997</v>
      </c>
      <c r="CX466">
        <v>0</v>
      </c>
      <c r="CY466">
        <v>1774683582.8</v>
      </c>
      <c r="CZ466">
        <v>0</v>
      </c>
      <c r="DA466">
        <v>1774666326.5</v>
      </c>
      <c r="DB466" t="s">
        <v>359</v>
      </c>
      <c r="DC466">
        <v>1774666322</v>
      </c>
      <c r="DD466">
        <v>1774666326.5</v>
      </c>
      <c r="DE466">
        <v>2</v>
      </c>
      <c r="DF466">
        <v>0.343</v>
      </c>
      <c r="DG466">
        <v>-0.026</v>
      </c>
      <c r="DH466">
        <v>-0.36</v>
      </c>
      <c r="DI466">
        <v>0.298</v>
      </c>
      <c r="DJ466">
        <v>420</v>
      </c>
      <c r="DK466">
        <v>22</v>
      </c>
      <c r="DL466">
        <v>0.17</v>
      </c>
      <c r="DM466">
        <v>0.02</v>
      </c>
      <c r="DN466">
        <v>-0.3967404634146341</v>
      </c>
      <c r="DO466">
        <v>-0.3491756445993032</v>
      </c>
      <c r="DP466">
        <v>0.04199555407194477</v>
      </c>
      <c r="DQ466">
        <v>0</v>
      </c>
      <c r="DR466">
        <v>-0.02422853658536585</v>
      </c>
      <c r="DS466">
        <v>0.003736503135888511</v>
      </c>
      <c r="DT466">
        <v>0.0008662316776666726</v>
      </c>
      <c r="DU466">
        <v>1</v>
      </c>
      <c r="DV466">
        <v>1</v>
      </c>
      <c r="DW466">
        <v>2</v>
      </c>
      <c r="DX466" t="s">
        <v>367</v>
      </c>
      <c r="DY466">
        <v>3.13058</v>
      </c>
      <c r="DZ466">
        <v>2.80646</v>
      </c>
      <c r="EA466">
        <v>0.0997464</v>
      </c>
      <c r="EB466">
        <v>0.0994718</v>
      </c>
      <c r="EC466">
        <v>0.105922</v>
      </c>
      <c r="ED466">
        <v>0.105695</v>
      </c>
      <c r="EE466">
        <v>21146.8</v>
      </c>
      <c r="EF466">
        <v>27417.9</v>
      </c>
      <c r="EG466">
        <v>26444.5</v>
      </c>
      <c r="EH466">
        <v>32999.3</v>
      </c>
      <c r="EI466">
        <v>34923.3</v>
      </c>
      <c r="EJ466">
        <v>40304.6</v>
      </c>
      <c r="EK466">
        <v>41091.9</v>
      </c>
      <c r="EL466">
        <v>46058.8</v>
      </c>
      <c r="EM466">
        <v>2.0349</v>
      </c>
      <c r="EN466">
        <v>1.9999</v>
      </c>
      <c r="EO466">
        <v>0.0724569</v>
      </c>
      <c r="EP466">
        <v>0</v>
      </c>
      <c r="EQ466">
        <v>24.7358</v>
      </c>
      <c r="ER466">
        <v>999.9</v>
      </c>
      <c r="ES466">
        <v>67.40000000000001</v>
      </c>
      <c r="ET466">
        <v>27.5</v>
      </c>
      <c r="EU466">
        <v>24.5881</v>
      </c>
      <c r="EV466">
        <v>61.1808</v>
      </c>
      <c r="EW466">
        <v>31.6066</v>
      </c>
      <c r="EX466">
        <v>1</v>
      </c>
      <c r="EY466">
        <v>0.292693</v>
      </c>
      <c r="EZ466">
        <v>0.189542</v>
      </c>
      <c r="FA466">
        <v>20.2904</v>
      </c>
      <c r="FB466">
        <v>5.19168</v>
      </c>
      <c r="FC466">
        <v>11.9441</v>
      </c>
      <c r="FD466">
        <v>4.95565</v>
      </c>
      <c r="FE466">
        <v>3.285</v>
      </c>
      <c r="FF466">
        <v>9999</v>
      </c>
      <c r="FG466">
        <v>9999</v>
      </c>
      <c r="FH466">
        <v>9999</v>
      </c>
      <c r="FI466">
        <v>999.9</v>
      </c>
      <c r="FJ466">
        <v>1.86127</v>
      </c>
      <c r="FK466">
        <v>1.86264</v>
      </c>
      <c r="FL466">
        <v>1.86005</v>
      </c>
      <c r="FM466">
        <v>1.85837</v>
      </c>
      <c r="FN466">
        <v>1.86215</v>
      </c>
      <c r="FO466">
        <v>1.85885</v>
      </c>
      <c r="FP466">
        <v>1.85791</v>
      </c>
      <c r="FQ466">
        <v>1.8608</v>
      </c>
      <c r="FR466">
        <v>0</v>
      </c>
      <c r="FS466">
        <v>0</v>
      </c>
      <c r="FT466">
        <v>0</v>
      </c>
      <c r="FU466">
        <v>4.5</v>
      </c>
      <c r="FV466" t="s">
        <v>361</v>
      </c>
      <c r="FW466" t="s">
        <v>362</v>
      </c>
      <c r="FX466" t="s">
        <v>363</v>
      </c>
      <c r="FY466" t="s">
        <v>364</v>
      </c>
      <c r="FZ466" t="s">
        <v>364</v>
      </c>
      <c r="GA466" t="s">
        <v>363</v>
      </c>
      <c r="GB466">
        <v>0</v>
      </c>
      <c r="GC466">
        <v>100</v>
      </c>
      <c r="GD466">
        <v>100</v>
      </c>
      <c r="GE466">
        <v>-0.361</v>
      </c>
      <c r="GF466">
        <v>0.2975</v>
      </c>
      <c r="GG466">
        <v>-1.589593225013521</v>
      </c>
      <c r="GH466">
        <v>0.00192992804097616</v>
      </c>
      <c r="GI466">
        <v>3.244687122451424E-06</v>
      </c>
      <c r="GJ466">
        <v>-2.087531120305573E-09</v>
      </c>
      <c r="GK466">
        <v>0.05776174702018427</v>
      </c>
      <c r="GL466">
        <v>0.005089068596103195</v>
      </c>
      <c r="GM466">
        <v>0.0003257216593697226</v>
      </c>
      <c r="GN466">
        <v>-1.562898368296355E-06</v>
      </c>
      <c r="GO466">
        <v>0</v>
      </c>
      <c r="GP466">
        <v>1257</v>
      </c>
      <c r="GQ466">
        <v>1</v>
      </c>
      <c r="GR466">
        <v>31</v>
      </c>
      <c r="GS466">
        <v>287.7</v>
      </c>
      <c r="GT466">
        <v>287.6</v>
      </c>
      <c r="GU466">
        <v>1.07666</v>
      </c>
      <c r="GV466">
        <v>2.3938</v>
      </c>
      <c r="GW466">
        <v>1.44775</v>
      </c>
      <c r="GX466">
        <v>2.20215</v>
      </c>
      <c r="GY466">
        <v>1.44653</v>
      </c>
      <c r="GZ466">
        <v>2.33521</v>
      </c>
      <c r="HA466">
        <v>33.1992</v>
      </c>
      <c r="HB466">
        <v>14.5961</v>
      </c>
      <c r="HC466">
        <v>18</v>
      </c>
      <c r="HD466">
        <v>532.0890000000001</v>
      </c>
      <c r="HE466">
        <v>522.943</v>
      </c>
      <c r="HF466">
        <v>24.9999</v>
      </c>
      <c r="HG466">
        <v>30.7359</v>
      </c>
      <c r="HH466">
        <v>30.0002</v>
      </c>
      <c r="HI466">
        <v>31.1159</v>
      </c>
      <c r="HJ466">
        <v>31.1278</v>
      </c>
      <c r="HK466">
        <v>21.5514</v>
      </c>
      <c r="HL466">
        <v>20.3331</v>
      </c>
      <c r="HM466">
        <v>100</v>
      </c>
      <c r="HN466">
        <v>25</v>
      </c>
      <c r="HO466">
        <v>420</v>
      </c>
      <c r="HP466">
        <v>21.5</v>
      </c>
      <c r="HQ466">
        <v>103.133</v>
      </c>
      <c r="HR466">
        <v>102.018</v>
      </c>
    </row>
    <row r="467" spans="1:226">
      <c r="A467">
        <v>449</v>
      </c>
      <c r="B467">
        <v>1774683588.6</v>
      </c>
      <c r="C467">
        <v>1842.599999904633</v>
      </c>
      <c r="D467" t="s">
        <v>1260</v>
      </c>
      <c r="E467" t="s">
        <v>1261</v>
      </c>
      <c r="F467">
        <v>5</v>
      </c>
      <c r="I467">
        <v>1774683585.7</v>
      </c>
      <c r="J467">
        <f>(K467)/1000</f>
        <v>0</v>
      </c>
      <c r="K467">
        <f>IF(BF467, AN467, AH467)</f>
        <v>0</v>
      </c>
      <c r="L467">
        <f>IF(BF467, AI467, AG467)</f>
        <v>0</v>
      </c>
      <c r="M467">
        <f>BH467 - IF(AU467&gt;1, L467*BB467*100.0/(AW467), 0)</f>
        <v>0</v>
      </c>
      <c r="N467">
        <f>((T467-J467/2)*M467-L467)/(T467+J467/2)</f>
        <v>0</v>
      </c>
      <c r="O467">
        <f>N467*(BO467+BP467)/1000.0</f>
        <v>0</v>
      </c>
      <c r="P467">
        <f>(BH467 - IF(AU467&gt;1, L467*BB467*100.0/(AW467), 0))*(BO467+BP467)/1000.0</f>
        <v>0</v>
      </c>
      <c r="Q467">
        <f>2.0/((1/S467-1/R467)+SIGN(S467)*SQRT((1/S467-1/R467)*(1/S467-1/R467) + 4*BC467/((BC467+1)*(BC467+1))*(2*1/S467*1/R467-1/R467*1/R467)))</f>
        <v>0</v>
      </c>
      <c r="R467">
        <f>IF(LEFT(BD467,1)&lt;&gt;"0",IF(LEFT(BD467,1)="1",3.0,BE467),$D$5+$E$5*(BV467*BO467/($K$5*1000))+$F$5*(BV467*BO467/($K$5*1000))*MAX(MIN(BB467,$J$5),$I$5)*MAX(MIN(BB467,$J$5),$I$5)+$G$5*MAX(MIN(BB467,$J$5),$I$5)*(BV467*BO467/($K$5*1000))+$H$5*(BV467*BO467/($K$5*1000))*(BV467*BO467/($K$5*1000)))</f>
        <v>0</v>
      </c>
      <c r="S467">
        <f>J467*(1000-(1000*0.61365*exp(17.502*W467/(240.97+W467))/(BO467+BP467)+BJ467)/2)/(1000*0.61365*exp(17.502*W467/(240.97+W467))/(BO467+BP467)-BJ467)</f>
        <v>0</v>
      </c>
      <c r="T467">
        <f>1/((BC467+1)/(Q467/1.6)+1/(R467/1.37)) + BC467/((BC467+1)/(Q467/1.6) + BC467/(R467/1.37))</f>
        <v>0</v>
      </c>
      <c r="U467">
        <f>(AX467*BA467)</f>
        <v>0</v>
      </c>
      <c r="V467">
        <f>(BQ467+(U467+2*0.95*5.67E-8*(((BQ467+$B$9)+273)^4-(BQ467+273)^4)-44100*J467)/(1.84*29.3*R467+8*0.95*5.67E-8*(BQ467+273)^3))</f>
        <v>0</v>
      </c>
      <c r="W467">
        <f>($C$9*BR467+$D$9*BS467+$E$9*V467)</f>
        <v>0</v>
      </c>
      <c r="X467">
        <f>0.61365*exp(17.502*W467/(240.97+W467))</f>
        <v>0</v>
      </c>
      <c r="Y467">
        <f>(Z467/AA467*100)</f>
        <v>0</v>
      </c>
      <c r="Z467">
        <f>BJ467*(BO467+BP467)/1000</f>
        <v>0</v>
      </c>
      <c r="AA467">
        <f>0.61365*exp(17.502*BQ467/(240.97+BQ467))</f>
        <v>0</v>
      </c>
      <c r="AB467">
        <f>(X467-BJ467*(BO467+BP467)/1000)</f>
        <v>0</v>
      </c>
      <c r="AC467">
        <f>(-J467*44100)</f>
        <v>0</v>
      </c>
      <c r="AD467">
        <f>2*29.3*R467*0.92*(BQ467-W467)</f>
        <v>0</v>
      </c>
      <c r="AE467">
        <f>2*0.95*5.67E-8*(((BQ467+$B$9)+273)^4-(W467+273)^4)</f>
        <v>0</v>
      </c>
      <c r="AF467">
        <f>U467+AE467+AC467+AD467</f>
        <v>0</v>
      </c>
      <c r="AG467">
        <f>BN467*AU467*(BI467-BH467*(1000-AU467*BK467)/(1000-AU467*BJ467))/(100*BB467)</f>
        <v>0</v>
      </c>
      <c r="AH467">
        <f>1000*BN467*AU467*(BJ467-BK467)/(100*BB467*(1000-AU467*BJ467))</f>
        <v>0</v>
      </c>
      <c r="AI467">
        <f>(AJ467 - AK467 - BO467*1E3/(8.314*(BQ467+273.15)) * AM467/BN467 * AL467) * BN467/(100*BB467) * (1000 - BK467)/1000</f>
        <v>0</v>
      </c>
      <c r="AJ467">
        <v>429.2855771643638</v>
      </c>
      <c r="AK467">
        <v>428.803896969697</v>
      </c>
      <c r="AL467">
        <v>8.68739714161192E-07</v>
      </c>
      <c r="AM467">
        <v>61.35787655002243</v>
      </c>
      <c r="AN467">
        <f>(AP467 - AO467 + BO467*1E3/(8.314*(BQ467+273.15)) * AR467/BN467 * AQ467) * BN467/(100*BB467) * 1000/(1000 - AP467)</f>
        <v>0</v>
      </c>
      <c r="AO467">
        <v>21.54735367037636</v>
      </c>
      <c r="AP467">
        <v>21.52048111888114</v>
      </c>
      <c r="AQ467">
        <v>1.921675299708489E-07</v>
      </c>
      <c r="AR467">
        <v>91.88205700752289</v>
      </c>
      <c r="AS467">
        <v>0</v>
      </c>
      <c r="AT467">
        <v>0</v>
      </c>
      <c r="AU467">
        <f>IF(AS467*$H$15&gt;=AW467,1.0,(AW467/(AW467-AS467*$H$15)))</f>
        <v>0</v>
      </c>
      <c r="AV467">
        <f>(AU467-1)*100</f>
        <v>0</v>
      </c>
      <c r="AW467">
        <f>MAX(0,($B$15+$C$15*BV467)/(1+$D$15*BV467)*BO467/(BQ467+273)*$E$15)</f>
        <v>0</v>
      </c>
      <c r="AX467">
        <f>$B$13*BW467+$C$13*BX467+$F$13*CI467*(1-CL467)</f>
        <v>0</v>
      </c>
      <c r="AY467">
        <f>AX467*AZ467</f>
        <v>0</v>
      </c>
      <c r="AZ467">
        <f>($B$13*$D$11+$C$13*$D$11+$F$13*((CV467+CN467)/MAX(CV467+CN467+CW467, 0.1)*$I$11+CW467/MAX(CV467+CN467+CW467, 0.1)*$J$11))/($B$13+$C$13+$F$13)</f>
        <v>0</v>
      </c>
      <c r="BA467">
        <f>($B$13*$K$11+$C$13*$K$11+$F$13*((CV467+CN467)/MAX(CV467+CN467+CW467, 0.1)*$P$11+CW467/MAX(CV467+CN467+CW467, 0.1)*$Q$11))/($B$13+$C$13+$F$13)</f>
        <v>0</v>
      </c>
      <c r="BB467">
        <v>6</v>
      </c>
      <c r="BC467">
        <v>0.5</v>
      </c>
      <c r="BD467" t="s">
        <v>358</v>
      </c>
      <c r="BE467">
        <v>2</v>
      </c>
      <c r="BF467" t="b">
        <v>1</v>
      </c>
      <c r="BG467">
        <v>1774683585.7</v>
      </c>
      <c r="BH467">
        <v>419.5667999999999</v>
      </c>
      <c r="BI467">
        <v>420.0278</v>
      </c>
      <c r="BJ467">
        <v>21.52176</v>
      </c>
      <c r="BK467">
        <v>21.54675</v>
      </c>
      <c r="BL467">
        <v>419.9284</v>
      </c>
      <c r="BM467">
        <v>21.22421</v>
      </c>
      <c r="BN467">
        <v>500.0233999999999</v>
      </c>
      <c r="BO467">
        <v>101.0287</v>
      </c>
      <c r="BP467">
        <v>0.09990832000000001</v>
      </c>
      <c r="BQ467">
        <v>25.81705000000001</v>
      </c>
      <c r="BR467">
        <v>25.92323</v>
      </c>
      <c r="BS467">
        <v>999.9</v>
      </c>
      <c r="BT467">
        <v>0</v>
      </c>
      <c r="BU467">
        <v>0</v>
      </c>
      <c r="BV467">
        <v>10001.99</v>
      </c>
      <c r="BW467">
        <v>0</v>
      </c>
      <c r="BX467">
        <v>0.3833920000000001</v>
      </c>
      <c r="BY467">
        <v>-0.4610321000000001</v>
      </c>
      <c r="BZ467">
        <v>428.7952</v>
      </c>
      <c r="CA467">
        <v>429.2774000000001</v>
      </c>
      <c r="CB467">
        <v>-0.02498951</v>
      </c>
      <c r="CC467">
        <v>420.0278</v>
      </c>
      <c r="CD467">
        <v>21.54675</v>
      </c>
      <c r="CE467">
        <v>2.174314</v>
      </c>
      <c r="CF467">
        <v>2.176841</v>
      </c>
      <c r="CG467">
        <v>18.77432</v>
      </c>
      <c r="CH467">
        <v>18.79287</v>
      </c>
      <c r="CI467">
        <v>200.0008</v>
      </c>
      <c r="CJ467">
        <v>0</v>
      </c>
      <c r="CK467">
        <v>1</v>
      </c>
      <c r="CL467">
        <v>0</v>
      </c>
      <c r="CM467">
        <v>1.56901</v>
      </c>
      <c r="CN467">
        <v>0</v>
      </c>
      <c r="CO467">
        <v>11.39477</v>
      </c>
      <c r="CP467">
        <v>1023.14</v>
      </c>
      <c r="CQ467">
        <v>35.312</v>
      </c>
      <c r="CR467">
        <v>40.4559</v>
      </c>
      <c r="CS467">
        <v>37.7996</v>
      </c>
      <c r="CT467">
        <v>39.4247</v>
      </c>
      <c r="CU467">
        <v>36.406</v>
      </c>
      <c r="CV467">
        <v>0</v>
      </c>
      <c r="CW467">
        <v>200.003</v>
      </c>
      <c r="CX467">
        <v>0</v>
      </c>
      <c r="CY467">
        <v>1774683587</v>
      </c>
      <c r="CZ467">
        <v>0</v>
      </c>
      <c r="DA467">
        <v>1774666326.5</v>
      </c>
      <c r="DB467" t="s">
        <v>359</v>
      </c>
      <c r="DC467">
        <v>1774666322</v>
      </c>
      <c r="DD467">
        <v>1774666326.5</v>
      </c>
      <c r="DE467">
        <v>2</v>
      </c>
      <c r="DF467">
        <v>0.343</v>
      </c>
      <c r="DG467">
        <v>-0.026</v>
      </c>
      <c r="DH467">
        <v>-0.36</v>
      </c>
      <c r="DI467">
        <v>0.298</v>
      </c>
      <c r="DJ467">
        <v>420</v>
      </c>
      <c r="DK467">
        <v>22</v>
      </c>
      <c r="DL467">
        <v>0.17</v>
      </c>
      <c r="DM467">
        <v>0.02</v>
      </c>
      <c r="DN467">
        <v>-0.4162463902439025</v>
      </c>
      <c r="DO467">
        <v>-0.4014863205574908</v>
      </c>
      <c r="DP467">
        <v>0.0426171091807138</v>
      </c>
      <c r="DQ467">
        <v>0</v>
      </c>
      <c r="DR467">
        <v>-0.0242317512195122</v>
      </c>
      <c r="DS467">
        <v>-0.003008577700348412</v>
      </c>
      <c r="DT467">
        <v>0.0008484188605790876</v>
      </c>
      <c r="DU467">
        <v>1</v>
      </c>
      <c r="DV467">
        <v>1</v>
      </c>
      <c r="DW467">
        <v>2</v>
      </c>
      <c r="DX467" t="s">
        <v>367</v>
      </c>
      <c r="DY467">
        <v>3.13048</v>
      </c>
      <c r="DZ467">
        <v>2.8064</v>
      </c>
      <c r="EA467">
        <v>0.0997444</v>
      </c>
      <c r="EB467">
        <v>0.0994656</v>
      </c>
      <c r="EC467">
        <v>0.105917</v>
      </c>
      <c r="ED467">
        <v>0.10569</v>
      </c>
      <c r="EE467">
        <v>21146.6</v>
      </c>
      <c r="EF467">
        <v>27418.3</v>
      </c>
      <c r="EG467">
        <v>26444.2</v>
      </c>
      <c r="EH467">
        <v>32999.4</v>
      </c>
      <c r="EI467">
        <v>34923.1</v>
      </c>
      <c r="EJ467">
        <v>40305.2</v>
      </c>
      <c r="EK467">
        <v>41091.4</v>
      </c>
      <c r="EL467">
        <v>46059.2</v>
      </c>
      <c r="EM467">
        <v>2.03475</v>
      </c>
      <c r="EN467">
        <v>2.00007</v>
      </c>
      <c r="EO467">
        <v>0.0722706</v>
      </c>
      <c r="EP467">
        <v>0</v>
      </c>
      <c r="EQ467">
        <v>24.7345</v>
      </c>
      <c r="ER467">
        <v>999.9</v>
      </c>
      <c r="ES467">
        <v>67.40000000000001</v>
      </c>
      <c r="ET467">
        <v>27.5</v>
      </c>
      <c r="EU467">
        <v>24.5908</v>
      </c>
      <c r="EV467">
        <v>61.2308</v>
      </c>
      <c r="EW467">
        <v>31.5505</v>
      </c>
      <c r="EX467">
        <v>1</v>
      </c>
      <c r="EY467">
        <v>0.292665</v>
      </c>
      <c r="EZ467">
        <v>0.189164</v>
      </c>
      <c r="FA467">
        <v>20.2907</v>
      </c>
      <c r="FB467">
        <v>5.19153</v>
      </c>
      <c r="FC467">
        <v>11.9441</v>
      </c>
      <c r="FD467">
        <v>4.9557</v>
      </c>
      <c r="FE467">
        <v>3.285</v>
      </c>
      <c r="FF467">
        <v>9999</v>
      </c>
      <c r="FG467">
        <v>9999</v>
      </c>
      <c r="FH467">
        <v>9999</v>
      </c>
      <c r="FI467">
        <v>999.9</v>
      </c>
      <c r="FJ467">
        <v>1.86127</v>
      </c>
      <c r="FK467">
        <v>1.86264</v>
      </c>
      <c r="FL467">
        <v>1.86005</v>
      </c>
      <c r="FM467">
        <v>1.85837</v>
      </c>
      <c r="FN467">
        <v>1.86216</v>
      </c>
      <c r="FO467">
        <v>1.85886</v>
      </c>
      <c r="FP467">
        <v>1.85791</v>
      </c>
      <c r="FQ467">
        <v>1.86081</v>
      </c>
      <c r="FR467">
        <v>0</v>
      </c>
      <c r="FS467">
        <v>0</v>
      </c>
      <c r="FT467">
        <v>0</v>
      </c>
      <c r="FU467">
        <v>4.5</v>
      </c>
      <c r="FV467" t="s">
        <v>361</v>
      </c>
      <c r="FW467" t="s">
        <v>362</v>
      </c>
      <c r="FX467" t="s">
        <v>363</v>
      </c>
      <c r="FY467" t="s">
        <v>364</v>
      </c>
      <c r="FZ467" t="s">
        <v>364</v>
      </c>
      <c r="GA467" t="s">
        <v>363</v>
      </c>
      <c r="GB467">
        <v>0</v>
      </c>
      <c r="GC467">
        <v>100</v>
      </c>
      <c r="GD467">
        <v>100</v>
      </c>
      <c r="GE467">
        <v>-0.362</v>
      </c>
      <c r="GF467">
        <v>0.2975</v>
      </c>
      <c r="GG467">
        <v>-1.589593225013521</v>
      </c>
      <c r="GH467">
        <v>0.00192992804097616</v>
      </c>
      <c r="GI467">
        <v>3.244687122451424E-06</v>
      </c>
      <c r="GJ467">
        <v>-2.087531120305573E-09</v>
      </c>
      <c r="GK467">
        <v>0.05776174702018427</v>
      </c>
      <c r="GL467">
        <v>0.005089068596103195</v>
      </c>
      <c r="GM467">
        <v>0.0003257216593697226</v>
      </c>
      <c r="GN467">
        <v>-1.562898368296355E-06</v>
      </c>
      <c r="GO467">
        <v>0</v>
      </c>
      <c r="GP467">
        <v>1257</v>
      </c>
      <c r="GQ467">
        <v>1</v>
      </c>
      <c r="GR467">
        <v>31</v>
      </c>
      <c r="GS467">
        <v>287.8</v>
      </c>
      <c r="GT467">
        <v>287.7</v>
      </c>
      <c r="GU467">
        <v>1.07788</v>
      </c>
      <c r="GV467">
        <v>2.40234</v>
      </c>
      <c r="GW467">
        <v>1.44775</v>
      </c>
      <c r="GX467">
        <v>2.20337</v>
      </c>
      <c r="GY467">
        <v>1.44653</v>
      </c>
      <c r="GZ467">
        <v>2.26318</v>
      </c>
      <c r="HA467">
        <v>33.1992</v>
      </c>
      <c r="HB467">
        <v>14.5873</v>
      </c>
      <c r="HC467">
        <v>18</v>
      </c>
      <c r="HD467">
        <v>531.994</v>
      </c>
      <c r="HE467">
        <v>523.062</v>
      </c>
      <c r="HF467">
        <v>24.9999</v>
      </c>
      <c r="HG467">
        <v>30.7359</v>
      </c>
      <c r="HH467">
        <v>30</v>
      </c>
      <c r="HI467">
        <v>31.1159</v>
      </c>
      <c r="HJ467">
        <v>31.1278</v>
      </c>
      <c r="HK467">
        <v>21.5521</v>
      </c>
      <c r="HL467">
        <v>20.3331</v>
      </c>
      <c r="HM467">
        <v>100</v>
      </c>
      <c r="HN467">
        <v>25</v>
      </c>
      <c r="HO467">
        <v>420</v>
      </c>
      <c r="HP467">
        <v>21.5</v>
      </c>
      <c r="HQ467">
        <v>103.132</v>
      </c>
      <c r="HR467">
        <v>102.019</v>
      </c>
    </row>
    <row r="468" spans="1:226">
      <c r="A468">
        <v>450</v>
      </c>
      <c r="B468">
        <v>1774683592.6</v>
      </c>
      <c r="C468">
        <v>1846.599999904633</v>
      </c>
      <c r="D468" t="s">
        <v>1262</v>
      </c>
      <c r="E468" t="s">
        <v>1263</v>
      </c>
      <c r="F468">
        <v>5</v>
      </c>
      <c r="I468">
        <v>1774683589.7</v>
      </c>
      <c r="J468">
        <f>(K468)/1000</f>
        <v>0</v>
      </c>
      <c r="K468">
        <f>IF(BF468, AN468, AH468)</f>
        <v>0</v>
      </c>
      <c r="L468">
        <f>IF(BF468, AI468, AG468)</f>
        <v>0</v>
      </c>
      <c r="M468">
        <f>BH468 - IF(AU468&gt;1, L468*BB468*100.0/(AW468), 0)</f>
        <v>0</v>
      </c>
      <c r="N468">
        <f>((T468-J468/2)*M468-L468)/(T468+J468/2)</f>
        <v>0</v>
      </c>
      <c r="O468">
        <f>N468*(BO468+BP468)/1000.0</f>
        <v>0</v>
      </c>
      <c r="P468">
        <f>(BH468 - IF(AU468&gt;1, L468*BB468*100.0/(AW468), 0))*(BO468+BP468)/1000.0</f>
        <v>0</v>
      </c>
      <c r="Q468">
        <f>2.0/((1/S468-1/R468)+SIGN(S468)*SQRT((1/S468-1/R468)*(1/S468-1/R468) + 4*BC468/((BC468+1)*(BC468+1))*(2*1/S468*1/R468-1/R468*1/R468)))</f>
        <v>0</v>
      </c>
      <c r="R468">
        <f>IF(LEFT(BD468,1)&lt;&gt;"0",IF(LEFT(BD468,1)="1",3.0,BE468),$D$5+$E$5*(BV468*BO468/($K$5*1000))+$F$5*(BV468*BO468/($K$5*1000))*MAX(MIN(BB468,$J$5),$I$5)*MAX(MIN(BB468,$J$5),$I$5)+$G$5*MAX(MIN(BB468,$J$5),$I$5)*(BV468*BO468/($K$5*1000))+$H$5*(BV468*BO468/($K$5*1000))*(BV468*BO468/($K$5*1000)))</f>
        <v>0</v>
      </c>
      <c r="S468">
        <f>J468*(1000-(1000*0.61365*exp(17.502*W468/(240.97+W468))/(BO468+BP468)+BJ468)/2)/(1000*0.61365*exp(17.502*W468/(240.97+W468))/(BO468+BP468)-BJ468)</f>
        <v>0</v>
      </c>
      <c r="T468">
        <f>1/((BC468+1)/(Q468/1.6)+1/(R468/1.37)) + BC468/((BC468+1)/(Q468/1.6) + BC468/(R468/1.37))</f>
        <v>0</v>
      </c>
      <c r="U468">
        <f>(AX468*BA468)</f>
        <v>0</v>
      </c>
      <c r="V468">
        <f>(BQ468+(U468+2*0.95*5.67E-8*(((BQ468+$B$9)+273)^4-(BQ468+273)^4)-44100*J468)/(1.84*29.3*R468+8*0.95*5.67E-8*(BQ468+273)^3))</f>
        <v>0</v>
      </c>
      <c r="W468">
        <f>($C$9*BR468+$D$9*BS468+$E$9*V468)</f>
        <v>0</v>
      </c>
      <c r="X468">
        <f>0.61365*exp(17.502*W468/(240.97+W468))</f>
        <v>0</v>
      </c>
      <c r="Y468">
        <f>(Z468/AA468*100)</f>
        <v>0</v>
      </c>
      <c r="Z468">
        <f>BJ468*(BO468+BP468)/1000</f>
        <v>0</v>
      </c>
      <c r="AA468">
        <f>0.61365*exp(17.502*BQ468/(240.97+BQ468))</f>
        <v>0</v>
      </c>
      <c r="AB468">
        <f>(X468-BJ468*(BO468+BP468)/1000)</f>
        <v>0</v>
      </c>
      <c r="AC468">
        <f>(-J468*44100)</f>
        <v>0</v>
      </c>
      <c r="AD468">
        <f>2*29.3*R468*0.92*(BQ468-W468)</f>
        <v>0</v>
      </c>
      <c r="AE468">
        <f>2*0.95*5.67E-8*(((BQ468+$B$9)+273)^4-(W468+273)^4)</f>
        <v>0</v>
      </c>
      <c r="AF468">
        <f>U468+AE468+AC468+AD468</f>
        <v>0</v>
      </c>
      <c r="AG468">
        <f>BN468*AU468*(BI468-BH468*(1000-AU468*BK468)/(1000-AU468*BJ468))/(100*BB468)</f>
        <v>0</v>
      </c>
      <c r="AH468">
        <f>1000*BN468*AU468*(BJ468-BK468)/(100*BB468*(1000-AU468*BJ468))</f>
        <v>0</v>
      </c>
      <c r="AI468">
        <f>(AJ468 - AK468 - BO468*1E3/(8.314*(BQ468+273.15)) * AM468/BN468 * AL468) * BN468/(100*BB468) * (1000 - BK468)/1000</f>
        <v>0</v>
      </c>
      <c r="AJ468">
        <v>429.2411612228036</v>
      </c>
      <c r="AK468">
        <v>428.8385393939395</v>
      </c>
      <c r="AL468">
        <v>1.045929348395169E-05</v>
      </c>
      <c r="AM468">
        <v>61.35787655002243</v>
      </c>
      <c r="AN468">
        <f>(AP468 - AO468 + BO468*1E3/(8.314*(BQ468+273.15)) * AR468/BN468 * AQ468) * BN468/(100*BB468) * 1000/(1000 - AP468)</f>
        <v>0</v>
      </c>
      <c r="AO468">
        <v>21.54573511140575</v>
      </c>
      <c r="AP468">
        <v>21.52173496503497</v>
      </c>
      <c r="AQ468">
        <v>-3.844691853152339E-07</v>
      </c>
      <c r="AR468">
        <v>91.88205700752289</v>
      </c>
      <c r="AS468">
        <v>0</v>
      </c>
      <c r="AT468">
        <v>0</v>
      </c>
      <c r="AU468">
        <f>IF(AS468*$H$15&gt;=AW468,1.0,(AW468/(AW468-AS468*$H$15)))</f>
        <v>0</v>
      </c>
      <c r="AV468">
        <f>(AU468-1)*100</f>
        <v>0</v>
      </c>
      <c r="AW468">
        <f>MAX(0,($B$15+$C$15*BV468)/(1+$D$15*BV468)*BO468/(BQ468+273)*$E$15)</f>
        <v>0</v>
      </c>
      <c r="AX468">
        <f>$B$13*BW468+$C$13*BX468+$F$13*CI468*(1-CL468)</f>
        <v>0</v>
      </c>
      <c r="AY468">
        <f>AX468*AZ468</f>
        <v>0</v>
      </c>
      <c r="AZ468">
        <f>($B$13*$D$11+$C$13*$D$11+$F$13*((CV468+CN468)/MAX(CV468+CN468+CW468, 0.1)*$I$11+CW468/MAX(CV468+CN468+CW468, 0.1)*$J$11))/($B$13+$C$13+$F$13)</f>
        <v>0</v>
      </c>
      <c r="BA468">
        <f>($B$13*$K$11+$C$13*$K$11+$F$13*((CV468+CN468)/MAX(CV468+CN468+CW468, 0.1)*$P$11+CW468/MAX(CV468+CN468+CW468, 0.1)*$Q$11))/($B$13+$C$13+$F$13)</f>
        <v>0</v>
      </c>
      <c r="BB468">
        <v>6</v>
      </c>
      <c r="BC468">
        <v>0.5</v>
      </c>
      <c r="BD468" t="s">
        <v>358</v>
      </c>
      <c r="BE468">
        <v>2</v>
      </c>
      <c r="BF468" t="b">
        <v>1</v>
      </c>
      <c r="BG468">
        <v>1774683589.7</v>
      </c>
      <c r="BH468">
        <v>419.5938</v>
      </c>
      <c r="BI468">
        <v>419.9997</v>
      </c>
      <c r="BJ468">
        <v>21.52106</v>
      </c>
      <c r="BK468">
        <v>21.54661</v>
      </c>
      <c r="BL468">
        <v>419.9555</v>
      </c>
      <c r="BM468">
        <v>21.22353</v>
      </c>
      <c r="BN468">
        <v>500.0059</v>
      </c>
      <c r="BO468">
        <v>101.0281</v>
      </c>
      <c r="BP468">
        <v>0.10002953</v>
      </c>
      <c r="BQ468">
        <v>25.81636</v>
      </c>
      <c r="BR468">
        <v>25.91814</v>
      </c>
      <c r="BS468">
        <v>999.9</v>
      </c>
      <c r="BT468">
        <v>0</v>
      </c>
      <c r="BU468">
        <v>0</v>
      </c>
      <c r="BV468">
        <v>9996.805999999999</v>
      </c>
      <c r="BW468">
        <v>0</v>
      </c>
      <c r="BX468">
        <v>0.3833920000000001</v>
      </c>
      <c r="BY468">
        <v>-0.4058441</v>
      </c>
      <c r="BZ468">
        <v>428.8227</v>
      </c>
      <c r="CA468">
        <v>429.2486</v>
      </c>
      <c r="CB468">
        <v>-0.02554416</v>
      </c>
      <c r="CC468">
        <v>419.9997</v>
      </c>
      <c r="CD468">
        <v>21.54661</v>
      </c>
      <c r="CE468">
        <v>2.17423</v>
      </c>
      <c r="CF468">
        <v>2.176812</v>
      </c>
      <c r="CG468">
        <v>18.77368</v>
      </c>
      <c r="CH468">
        <v>18.79268</v>
      </c>
      <c r="CI468">
        <v>199.994</v>
      </c>
      <c r="CJ468">
        <v>0</v>
      </c>
      <c r="CK468">
        <v>1</v>
      </c>
      <c r="CL468">
        <v>0</v>
      </c>
      <c r="CM468">
        <v>1.73629</v>
      </c>
      <c r="CN468">
        <v>0</v>
      </c>
      <c r="CO468">
        <v>11.28571</v>
      </c>
      <c r="CP468">
        <v>1023.104</v>
      </c>
      <c r="CQ468">
        <v>35.3183</v>
      </c>
      <c r="CR468">
        <v>40.531</v>
      </c>
      <c r="CS468">
        <v>37.8183</v>
      </c>
      <c r="CT468">
        <v>39.50600000000001</v>
      </c>
      <c r="CU468">
        <v>36.4433</v>
      </c>
      <c r="CV468">
        <v>0</v>
      </c>
      <c r="CW468">
        <v>199.995</v>
      </c>
      <c r="CX468">
        <v>0</v>
      </c>
      <c r="CY468">
        <v>1774683591.2</v>
      </c>
      <c r="CZ468">
        <v>0</v>
      </c>
      <c r="DA468">
        <v>1774666326.5</v>
      </c>
      <c r="DB468" t="s">
        <v>359</v>
      </c>
      <c r="DC468">
        <v>1774666322</v>
      </c>
      <c r="DD468">
        <v>1774666326.5</v>
      </c>
      <c r="DE468">
        <v>2</v>
      </c>
      <c r="DF468">
        <v>0.343</v>
      </c>
      <c r="DG468">
        <v>-0.026</v>
      </c>
      <c r="DH468">
        <v>-0.36</v>
      </c>
      <c r="DI468">
        <v>0.298</v>
      </c>
      <c r="DJ468">
        <v>420</v>
      </c>
      <c r="DK468">
        <v>22</v>
      </c>
      <c r="DL468">
        <v>0.17</v>
      </c>
      <c r="DM468">
        <v>0.02</v>
      </c>
      <c r="DN468">
        <v>-0.4256383658536586</v>
      </c>
      <c r="DO468">
        <v>-0.08807397909407699</v>
      </c>
      <c r="DP468">
        <v>0.03184662754726855</v>
      </c>
      <c r="DQ468">
        <v>1</v>
      </c>
      <c r="DR468">
        <v>-0.02446495365853658</v>
      </c>
      <c r="DS468">
        <v>-0.006293592334494814</v>
      </c>
      <c r="DT468">
        <v>0.0008351042012089623</v>
      </c>
      <c r="DU468">
        <v>1</v>
      </c>
      <c r="DV468">
        <v>2</v>
      </c>
      <c r="DW468">
        <v>2</v>
      </c>
      <c r="DX468" t="s">
        <v>360</v>
      </c>
      <c r="DY468">
        <v>3.13046</v>
      </c>
      <c r="DZ468">
        <v>2.8065</v>
      </c>
      <c r="EA468">
        <v>0.0997513</v>
      </c>
      <c r="EB468">
        <v>0.09946579999999999</v>
      </c>
      <c r="EC468">
        <v>0.105919</v>
      </c>
      <c r="ED468">
        <v>0.105698</v>
      </c>
      <c r="EE468">
        <v>21146.7</v>
      </c>
      <c r="EF468">
        <v>27418.1</v>
      </c>
      <c r="EG468">
        <v>26444.5</v>
      </c>
      <c r="EH468">
        <v>32999.2</v>
      </c>
      <c r="EI468">
        <v>34923.1</v>
      </c>
      <c r="EJ468">
        <v>40304.5</v>
      </c>
      <c r="EK468">
        <v>41091.6</v>
      </c>
      <c r="EL468">
        <v>46058.8</v>
      </c>
      <c r="EM468">
        <v>2.0348</v>
      </c>
      <c r="EN468">
        <v>2.00012</v>
      </c>
      <c r="EO468">
        <v>0.0719279</v>
      </c>
      <c r="EP468">
        <v>0</v>
      </c>
      <c r="EQ468">
        <v>24.7343</v>
      </c>
      <c r="ER468">
        <v>999.9</v>
      </c>
      <c r="ES468">
        <v>67.40000000000001</v>
      </c>
      <c r="ET468">
        <v>27.5</v>
      </c>
      <c r="EU468">
        <v>24.5869</v>
      </c>
      <c r="EV468">
        <v>61.1908</v>
      </c>
      <c r="EW468">
        <v>31.5144</v>
      </c>
      <c r="EX468">
        <v>1</v>
      </c>
      <c r="EY468">
        <v>0.292741</v>
      </c>
      <c r="EZ468">
        <v>0.18869</v>
      </c>
      <c r="FA468">
        <v>20.2905</v>
      </c>
      <c r="FB468">
        <v>5.19243</v>
      </c>
      <c r="FC468">
        <v>11.9441</v>
      </c>
      <c r="FD468">
        <v>4.9557</v>
      </c>
      <c r="FE468">
        <v>3.285</v>
      </c>
      <c r="FF468">
        <v>9999</v>
      </c>
      <c r="FG468">
        <v>9999</v>
      </c>
      <c r="FH468">
        <v>9999</v>
      </c>
      <c r="FI468">
        <v>999.9</v>
      </c>
      <c r="FJ468">
        <v>1.86127</v>
      </c>
      <c r="FK468">
        <v>1.86263</v>
      </c>
      <c r="FL468">
        <v>1.86005</v>
      </c>
      <c r="FM468">
        <v>1.85837</v>
      </c>
      <c r="FN468">
        <v>1.86211</v>
      </c>
      <c r="FO468">
        <v>1.85884</v>
      </c>
      <c r="FP468">
        <v>1.85791</v>
      </c>
      <c r="FQ468">
        <v>1.86081</v>
      </c>
      <c r="FR468">
        <v>0</v>
      </c>
      <c r="FS468">
        <v>0</v>
      </c>
      <c r="FT468">
        <v>0</v>
      </c>
      <c r="FU468">
        <v>4.5</v>
      </c>
      <c r="FV468" t="s">
        <v>361</v>
      </c>
      <c r="FW468" t="s">
        <v>362</v>
      </c>
      <c r="FX468" t="s">
        <v>363</v>
      </c>
      <c r="FY468" t="s">
        <v>364</v>
      </c>
      <c r="FZ468" t="s">
        <v>364</v>
      </c>
      <c r="GA468" t="s">
        <v>363</v>
      </c>
      <c r="GB468">
        <v>0</v>
      </c>
      <c r="GC468">
        <v>100</v>
      </c>
      <c r="GD468">
        <v>100</v>
      </c>
      <c r="GE468">
        <v>-0.362</v>
      </c>
      <c r="GF468">
        <v>0.2975</v>
      </c>
      <c r="GG468">
        <v>-1.589593225013521</v>
      </c>
      <c r="GH468">
        <v>0.00192992804097616</v>
      </c>
      <c r="GI468">
        <v>3.244687122451424E-06</v>
      </c>
      <c r="GJ468">
        <v>-2.087531120305573E-09</v>
      </c>
      <c r="GK468">
        <v>0.05776174702018427</v>
      </c>
      <c r="GL468">
        <v>0.005089068596103195</v>
      </c>
      <c r="GM468">
        <v>0.0003257216593697226</v>
      </c>
      <c r="GN468">
        <v>-1.562898368296355E-06</v>
      </c>
      <c r="GO468">
        <v>0</v>
      </c>
      <c r="GP468">
        <v>1257</v>
      </c>
      <c r="GQ468">
        <v>1</v>
      </c>
      <c r="GR468">
        <v>31</v>
      </c>
      <c r="GS468">
        <v>287.8</v>
      </c>
      <c r="GT468">
        <v>287.8</v>
      </c>
      <c r="GU468">
        <v>1.07788</v>
      </c>
      <c r="GV468">
        <v>2.39624</v>
      </c>
      <c r="GW468">
        <v>1.44775</v>
      </c>
      <c r="GX468">
        <v>2.20215</v>
      </c>
      <c r="GY468">
        <v>1.44653</v>
      </c>
      <c r="GZ468">
        <v>2.29614</v>
      </c>
      <c r="HA468">
        <v>33.1992</v>
      </c>
      <c r="HB468">
        <v>14.5873</v>
      </c>
      <c r="HC468">
        <v>18</v>
      </c>
      <c r="HD468">
        <v>532.025</v>
      </c>
      <c r="HE468">
        <v>523.096</v>
      </c>
      <c r="HF468">
        <v>24.9999</v>
      </c>
      <c r="HG468">
        <v>30.7359</v>
      </c>
      <c r="HH468">
        <v>30.0002</v>
      </c>
      <c r="HI468">
        <v>31.1159</v>
      </c>
      <c r="HJ468">
        <v>31.1278</v>
      </c>
      <c r="HK468">
        <v>21.5528</v>
      </c>
      <c r="HL468">
        <v>20.3331</v>
      </c>
      <c r="HM468">
        <v>100</v>
      </c>
      <c r="HN468">
        <v>25</v>
      </c>
      <c r="HO468">
        <v>420</v>
      </c>
      <c r="HP468">
        <v>21.5</v>
      </c>
      <c r="HQ468">
        <v>103.132</v>
      </c>
      <c r="HR468">
        <v>102.018</v>
      </c>
    </row>
    <row r="469" spans="1:226">
      <c r="A469">
        <v>451</v>
      </c>
      <c r="B469">
        <v>1774683596.6</v>
      </c>
      <c r="C469">
        <v>1850.599999904633</v>
      </c>
      <c r="D469" t="s">
        <v>1264</v>
      </c>
      <c r="E469" t="s">
        <v>1265</v>
      </c>
      <c r="F469">
        <v>5</v>
      </c>
      <c r="I469">
        <v>1774683593.7</v>
      </c>
      <c r="J469">
        <f>(K469)/1000</f>
        <v>0</v>
      </c>
      <c r="K469">
        <f>IF(BF469, AN469, AH469)</f>
        <v>0</v>
      </c>
      <c r="L469">
        <f>IF(BF469, AI469, AG469)</f>
        <v>0</v>
      </c>
      <c r="M469">
        <f>BH469 - IF(AU469&gt;1, L469*BB469*100.0/(AW469), 0)</f>
        <v>0</v>
      </c>
      <c r="N469">
        <f>((T469-J469/2)*M469-L469)/(T469+J469/2)</f>
        <v>0</v>
      </c>
      <c r="O469">
        <f>N469*(BO469+BP469)/1000.0</f>
        <v>0</v>
      </c>
      <c r="P469">
        <f>(BH469 - IF(AU469&gt;1, L469*BB469*100.0/(AW469), 0))*(BO469+BP469)/1000.0</f>
        <v>0</v>
      </c>
      <c r="Q469">
        <f>2.0/((1/S469-1/R469)+SIGN(S469)*SQRT((1/S469-1/R469)*(1/S469-1/R469) + 4*BC469/((BC469+1)*(BC469+1))*(2*1/S469*1/R469-1/R469*1/R469)))</f>
        <v>0</v>
      </c>
      <c r="R469">
        <f>IF(LEFT(BD469,1)&lt;&gt;"0",IF(LEFT(BD469,1)="1",3.0,BE469),$D$5+$E$5*(BV469*BO469/($K$5*1000))+$F$5*(BV469*BO469/($K$5*1000))*MAX(MIN(BB469,$J$5),$I$5)*MAX(MIN(BB469,$J$5),$I$5)+$G$5*MAX(MIN(BB469,$J$5),$I$5)*(BV469*BO469/($K$5*1000))+$H$5*(BV469*BO469/($K$5*1000))*(BV469*BO469/($K$5*1000)))</f>
        <v>0</v>
      </c>
      <c r="S469">
        <f>J469*(1000-(1000*0.61365*exp(17.502*W469/(240.97+W469))/(BO469+BP469)+BJ469)/2)/(1000*0.61365*exp(17.502*W469/(240.97+W469))/(BO469+BP469)-BJ469)</f>
        <v>0</v>
      </c>
      <c r="T469">
        <f>1/((BC469+1)/(Q469/1.6)+1/(R469/1.37)) + BC469/((BC469+1)/(Q469/1.6) + BC469/(R469/1.37))</f>
        <v>0</v>
      </c>
      <c r="U469">
        <f>(AX469*BA469)</f>
        <v>0</v>
      </c>
      <c r="V469">
        <f>(BQ469+(U469+2*0.95*5.67E-8*(((BQ469+$B$9)+273)^4-(BQ469+273)^4)-44100*J469)/(1.84*29.3*R469+8*0.95*5.67E-8*(BQ469+273)^3))</f>
        <v>0</v>
      </c>
      <c r="W469">
        <f>($C$9*BR469+$D$9*BS469+$E$9*V469)</f>
        <v>0</v>
      </c>
      <c r="X469">
        <f>0.61365*exp(17.502*W469/(240.97+W469))</f>
        <v>0</v>
      </c>
      <c r="Y469">
        <f>(Z469/AA469*100)</f>
        <v>0</v>
      </c>
      <c r="Z469">
        <f>BJ469*(BO469+BP469)/1000</f>
        <v>0</v>
      </c>
      <c r="AA469">
        <f>0.61365*exp(17.502*BQ469/(240.97+BQ469))</f>
        <v>0</v>
      </c>
      <c r="AB469">
        <f>(X469-BJ469*(BO469+BP469)/1000)</f>
        <v>0</v>
      </c>
      <c r="AC469">
        <f>(-J469*44100)</f>
        <v>0</v>
      </c>
      <c r="AD469">
        <f>2*29.3*R469*0.92*(BQ469-W469)</f>
        <v>0</v>
      </c>
      <c r="AE469">
        <f>2*0.95*5.67E-8*(((BQ469+$B$9)+273)^4-(W469+273)^4)</f>
        <v>0</v>
      </c>
      <c r="AF469">
        <f>U469+AE469+AC469+AD469</f>
        <v>0</v>
      </c>
      <c r="AG469">
        <f>BN469*AU469*(BI469-BH469*(1000-AU469*BK469)/(1000-AU469*BJ469))/(100*BB469)</f>
        <v>0</v>
      </c>
      <c r="AH469">
        <f>1000*BN469*AU469*(BJ469-BK469)/(100*BB469*(1000-AU469*BJ469))</f>
        <v>0</v>
      </c>
      <c r="AI469">
        <f>(AJ469 - AK469 - BO469*1E3/(8.314*(BQ469+273.15)) * AM469/BN469 * AL469) * BN469/(100*BB469) * (1000 - BK469)/1000</f>
        <v>0</v>
      </c>
      <c r="AJ469">
        <v>429.2554480113799</v>
      </c>
      <c r="AK469">
        <v>428.7844303030301</v>
      </c>
      <c r="AL469">
        <v>-1.420670705887771E-05</v>
      </c>
      <c r="AM469">
        <v>61.35787655002243</v>
      </c>
      <c r="AN469">
        <f>(AP469 - AO469 + BO469*1E3/(8.314*(BQ469+273.15)) * AR469/BN469 * AQ469) * BN469/(100*BB469) * 1000/(1000 - AP469)</f>
        <v>0</v>
      </c>
      <c r="AO469">
        <v>21.54800509447963</v>
      </c>
      <c r="AP469">
        <v>21.52298881118882</v>
      </c>
      <c r="AQ469">
        <v>3.772499551653478E-07</v>
      </c>
      <c r="AR469">
        <v>91.88205700752289</v>
      </c>
      <c r="AS469">
        <v>0</v>
      </c>
      <c r="AT469">
        <v>0</v>
      </c>
      <c r="AU469">
        <f>IF(AS469*$H$15&gt;=AW469,1.0,(AW469/(AW469-AS469*$H$15)))</f>
        <v>0</v>
      </c>
      <c r="AV469">
        <f>(AU469-1)*100</f>
        <v>0</v>
      </c>
      <c r="AW469">
        <f>MAX(0,($B$15+$C$15*BV469)/(1+$D$15*BV469)*BO469/(BQ469+273)*$E$15)</f>
        <v>0</v>
      </c>
      <c r="AX469">
        <f>$B$13*BW469+$C$13*BX469+$F$13*CI469*(1-CL469)</f>
        <v>0</v>
      </c>
      <c r="AY469">
        <f>AX469*AZ469</f>
        <v>0</v>
      </c>
      <c r="AZ469">
        <f>($B$13*$D$11+$C$13*$D$11+$F$13*((CV469+CN469)/MAX(CV469+CN469+CW469, 0.1)*$I$11+CW469/MAX(CV469+CN469+CW469, 0.1)*$J$11))/($B$13+$C$13+$F$13)</f>
        <v>0</v>
      </c>
      <c r="BA469">
        <f>($B$13*$K$11+$C$13*$K$11+$F$13*((CV469+CN469)/MAX(CV469+CN469+CW469, 0.1)*$P$11+CW469/MAX(CV469+CN469+CW469, 0.1)*$Q$11))/($B$13+$C$13+$F$13)</f>
        <v>0</v>
      </c>
      <c r="BB469">
        <v>6</v>
      </c>
      <c r="BC469">
        <v>0.5</v>
      </c>
      <c r="BD469" t="s">
        <v>358</v>
      </c>
      <c r="BE469">
        <v>2</v>
      </c>
      <c r="BF469" t="b">
        <v>1</v>
      </c>
      <c r="BG469">
        <v>1774683593.7</v>
      </c>
      <c r="BH469">
        <v>419.5845</v>
      </c>
      <c r="BI469">
        <v>420.0098</v>
      </c>
      <c r="BJ469">
        <v>21.52215</v>
      </c>
      <c r="BK469">
        <v>21.54779</v>
      </c>
      <c r="BL469">
        <v>419.9459</v>
      </c>
      <c r="BM469">
        <v>21.22459</v>
      </c>
      <c r="BN469">
        <v>500.0436</v>
      </c>
      <c r="BO469">
        <v>101.027</v>
      </c>
      <c r="BP469">
        <v>0.1001068</v>
      </c>
      <c r="BQ469">
        <v>25.81456</v>
      </c>
      <c r="BR469">
        <v>25.91499</v>
      </c>
      <c r="BS469">
        <v>999.9</v>
      </c>
      <c r="BT469">
        <v>0</v>
      </c>
      <c r="BU469">
        <v>0</v>
      </c>
      <c r="BV469">
        <v>10003.188</v>
      </c>
      <c r="BW469">
        <v>0</v>
      </c>
      <c r="BX469">
        <v>0.3833920000000001</v>
      </c>
      <c r="BY469">
        <v>-0.4252592999999999</v>
      </c>
      <c r="BZ469">
        <v>428.8134999999999</v>
      </c>
      <c r="CA469">
        <v>429.2593</v>
      </c>
      <c r="CB469">
        <v>-0.02563954</v>
      </c>
      <c r="CC469">
        <v>420.0098</v>
      </c>
      <c r="CD469">
        <v>21.54779</v>
      </c>
      <c r="CE469">
        <v>2.174317</v>
      </c>
      <c r="CF469">
        <v>2.176907</v>
      </c>
      <c r="CG469">
        <v>18.77433</v>
      </c>
      <c r="CH469">
        <v>18.79339</v>
      </c>
      <c r="CI469">
        <v>177.3979</v>
      </c>
      <c r="CJ469">
        <v>0</v>
      </c>
      <c r="CK469">
        <v>1</v>
      </c>
      <c r="CL469">
        <v>0</v>
      </c>
      <c r="CM469">
        <v>1.67169</v>
      </c>
      <c r="CN469">
        <v>0</v>
      </c>
      <c r="CO469">
        <v>10.02993</v>
      </c>
      <c r="CP469">
        <v>907.5076999999999</v>
      </c>
      <c r="CQ469">
        <v>35.3624</v>
      </c>
      <c r="CR469">
        <v>40.5683</v>
      </c>
      <c r="CS469">
        <v>37.8624</v>
      </c>
      <c r="CT469">
        <v>39.5809</v>
      </c>
      <c r="CU469">
        <v>36.4874</v>
      </c>
      <c r="CV469">
        <v>0</v>
      </c>
      <c r="CW469">
        <v>177.397</v>
      </c>
      <c r="CX469">
        <v>0</v>
      </c>
      <c r="CY469">
        <v>1774683594.8</v>
      </c>
      <c r="CZ469">
        <v>0</v>
      </c>
      <c r="DA469">
        <v>1774666326.5</v>
      </c>
      <c r="DB469" t="s">
        <v>359</v>
      </c>
      <c r="DC469">
        <v>1774666322</v>
      </c>
      <c r="DD469">
        <v>1774666326.5</v>
      </c>
      <c r="DE469">
        <v>2</v>
      </c>
      <c r="DF469">
        <v>0.343</v>
      </c>
      <c r="DG469">
        <v>-0.026</v>
      </c>
      <c r="DH469">
        <v>-0.36</v>
      </c>
      <c r="DI469">
        <v>0.298</v>
      </c>
      <c r="DJ469">
        <v>420</v>
      </c>
      <c r="DK469">
        <v>22</v>
      </c>
      <c r="DL469">
        <v>0.17</v>
      </c>
      <c r="DM469">
        <v>0.02</v>
      </c>
      <c r="DN469">
        <v>-0.430813625</v>
      </c>
      <c r="DO469">
        <v>0.06949968855534661</v>
      </c>
      <c r="DP469">
        <v>0.02887183529383567</v>
      </c>
      <c r="DQ469">
        <v>1</v>
      </c>
      <c r="DR469">
        <v>-0.0248719225</v>
      </c>
      <c r="DS469">
        <v>-0.007291917073170686</v>
      </c>
      <c r="DT469">
        <v>0.0009034339985542662</v>
      </c>
      <c r="DU469">
        <v>1</v>
      </c>
      <c r="DV469">
        <v>2</v>
      </c>
      <c r="DW469">
        <v>2</v>
      </c>
      <c r="DX469" t="s">
        <v>360</v>
      </c>
      <c r="DY469">
        <v>3.13051</v>
      </c>
      <c r="DZ469">
        <v>2.80668</v>
      </c>
      <c r="EA469">
        <v>0.09974</v>
      </c>
      <c r="EB469">
        <v>0.09947250000000001</v>
      </c>
      <c r="EC469">
        <v>0.105923</v>
      </c>
      <c r="ED469">
        <v>0.105694</v>
      </c>
      <c r="EE469">
        <v>21147</v>
      </c>
      <c r="EF469">
        <v>27417.8</v>
      </c>
      <c r="EG469">
        <v>26444.5</v>
      </c>
      <c r="EH469">
        <v>32999.1</v>
      </c>
      <c r="EI469">
        <v>34923.2</v>
      </c>
      <c r="EJ469">
        <v>40304.7</v>
      </c>
      <c r="EK469">
        <v>41091.8</v>
      </c>
      <c r="EL469">
        <v>46058.9</v>
      </c>
      <c r="EM469">
        <v>2.03507</v>
      </c>
      <c r="EN469">
        <v>1.99977</v>
      </c>
      <c r="EO469">
        <v>0.0717491</v>
      </c>
      <c r="EP469">
        <v>0</v>
      </c>
      <c r="EQ469">
        <v>24.7323</v>
      </c>
      <c r="ER469">
        <v>999.9</v>
      </c>
      <c r="ES469">
        <v>67.40000000000001</v>
      </c>
      <c r="ET469">
        <v>27.5</v>
      </c>
      <c r="EU469">
        <v>24.5894</v>
      </c>
      <c r="EV469">
        <v>61.2708</v>
      </c>
      <c r="EW469">
        <v>31.5705</v>
      </c>
      <c r="EX469">
        <v>1</v>
      </c>
      <c r="EY469">
        <v>0.292815</v>
      </c>
      <c r="EZ469">
        <v>0.188399</v>
      </c>
      <c r="FA469">
        <v>20.2906</v>
      </c>
      <c r="FB469">
        <v>5.19138</v>
      </c>
      <c r="FC469">
        <v>11.9441</v>
      </c>
      <c r="FD469">
        <v>4.95575</v>
      </c>
      <c r="FE469">
        <v>3.285</v>
      </c>
      <c r="FF469">
        <v>9999</v>
      </c>
      <c r="FG469">
        <v>9999</v>
      </c>
      <c r="FH469">
        <v>9999</v>
      </c>
      <c r="FI469">
        <v>999.9</v>
      </c>
      <c r="FJ469">
        <v>1.86127</v>
      </c>
      <c r="FK469">
        <v>1.86264</v>
      </c>
      <c r="FL469">
        <v>1.86005</v>
      </c>
      <c r="FM469">
        <v>1.85837</v>
      </c>
      <c r="FN469">
        <v>1.86212</v>
      </c>
      <c r="FO469">
        <v>1.85884</v>
      </c>
      <c r="FP469">
        <v>1.85791</v>
      </c>
      <c r="FQ469">
        <v>1.86081</v>
      </c>
      <c r="FR469">
        <v>0</v>
      </c>
      <c r="FS469">
        <v>0</v>
      </c>
      <c r="FT469">
        <v>0</v>
      </c>
      <c r="FU469">
        <v>4.5</v>
      </c>
      <c r="FV469" t="s">
        <v>361</v>
      </c>
      <c r="FW469" t="s">
        <v>362</v>
      </c>
      <c r="FX469" t="s">
        <v>363</v>
      </c>
      <c r="FY469" t="s">
        <v>364</v>
      </c>
      <c r="FZ469" t="s">
        <v>364</v>
      </c>
      <c r="GA469" t="s">
        <v>363</v>
      </c>
      <c r="GB469">
        <v>0</v>
      </c>
      <c r="GC469">
        <v>100</v>
      </c>
      <c r="GD469">
        <v>100</v>
      </c>
      <c r="GE469">
        <v>-0.362</v>
      </c>
      <c r="GF469">
        <v>0.2976</v>
      </c>
      <c r="GG469">
        <v>-1.589593225013521</v>
      </c>
      <c r="GH469">
        <v>0.00192992804097616</v>
      </c>
      <c r="GI469">
        <v>3.244687122451424E-06</v>
      </c>
      <c r="GJ469">
        <v>-2.087531120305573E-09</v>
      </c>
      <c r="GK469">
        <v>0.05776174702018427</v>
      </c>
      <c r="GL469">
        <v>0.005089068596103195</v>
      </c>
      <c r="GM469">
        <v>0.0003257216593697226</v>
      </c>
      <c r="GN469">
        <v>-1.562898368296355E-06</v>
      </c>
      <c r="GO469">
        <v>0</v>
      </c>
      <c r="GP469">
        <v>1257</v>
      </c>
      <c r="GQ469">
        <v>1</v>
      </c>
      <c r="GR469">
        <v>31</v>
      </c>
      <c r="GS469">
        <v>287.9</v>
      </c>
      <c r="GT469">
        <v>287.8</v>
      </c>
      <c r="GU469">
        <v>1.07666</v>
      </c>
      <c r="GV469">
        <v>2.37915</v>
      </c>
      <c r="GW469">
        <v>1.44775</v>
      </c>
      <c r="GX469">
        <v>2.20215</v>
      </c>
      <c r="GY469">
        <v>1.44653</v>
      </c>
      <c r="GZ469">
        <v>2.37671</v>
      </c>
      <c r="HA469">
        <v>33.1992</v>
      </c>
      <c r="HB469">
        <v>14.5961</v>
      </c>
      <c r="HC469">
        <v>18</v>
      </c>
      <c r="HD469">
        <v>532.2</v>
      </c>
      <c r="HE469">
        <v>522.859</v>
      </c>
      <c r="HF469">
        <v>24.9998</v>
      </c>
      <c r="HG469">
        <v>30.7359</v>
      </c>
      <c r="HH469">
        <v>30.0001</v>
      </c>
      <c r="HI469">
        <v>31.1159</v>
      </c>
      <c r="HJ469">
        <v>31.1278</v>
      </c>
      <c r="HK469">
        <v>21.5505</v>
      </c>
      <c r="HL469">
        <v>20.3331</v>
      </c>
      <c r="HM469">
        <v>100</v>
      </c>
      <c r="HN469">
        <v>25</v>
      </c>
      <c r="HO469">
        <v>420</v>
      </c>
      <c r="HP469">
        <v>21.5</v>
      </c>
      <c r="HQ469">
        <v>103.133</v>
      </c>
      <c r="HR469">
        <v>102.018</v>
      </c>
    </row>
    <row r="470" spans="1:226">
      <c r="A470">
        <v>452</v>
      </c>
      <c r="B470">
        <v>1774683600.6</v>
      </c>
      <c r="C470">
        <v>1854.599999904633</v>
      </c>
      <c r="D470" t="s">
        <v>1266</v>
      </c>
      <c r="E470" t="s">
        <v>1267</v>
      </c>
      <c r="F470">
        <v>5</v>
      </c>
      <c r="I470">
        <v>1774683597.7</v>
      </c>
      <c r="J470">
        <f>(K470)/1000</f>
        <v>0</v>
      </c>
      <c r="K470">
        <f>IF(BF470, AN470, AH470)</f>
        <v>0</v>
      </c>
      <c r="L470">
        <f>IF(BF470, AI470, AG470)</f>
        <v>0</v>
      </c>
      <c r="M470">
        <f>BH470 - IF(AU470&gt;1, L470*BB470*100.0/(AW470), 0)</f>
        <v>0</v>
      </c>
      <c r="N470">
        <f>((T470-J470/2)*M470-L470)/(T470+J470/2)</f>
        <v>0</v>
      </c>
      <c r="O470">
        <f>N470*(BO470+BP470)/1000.0</f>
        <v>0</v>
      </c>
      <c r="P470">
        <f>(BH470 - IF(AU470&gt;1, L470*BB470*100.0/(AW470), 0))*(BO470+BP470)/1000.0</f>
        <v>0</v>
      </c>
      <c r="Q470">
        <f>2.0/((1/S470-1/R470)+SIGN(S470)*SQRT((1/S470-1/R470)*(1/S470-1/R470) + 4*BC470/((BC470+1)*(BC470+1))*(2*1/S470*1/R470-1/R470*1/R470)))</f>
        <v>0</v>
      </c>
      <c r="R470">
        <f>IF(LEFT(BD470,1)&lt;&gt;"0",IF(LEFT(BD470,1)="1",3.0,BE470),$D$5+$E$5*(BV470*BO470/($K$5*1000))+$F$5*(BV470*BO470/($K$5*1000))*MAX(MIN(BB470,$J$5),$I$5)*MAX(MIN(BB470,$J$5),$I$5)+$G$5*MAX(MIN(BB470,$J$5),$I$5)*(BV470*BO470/($K$5*1000))+$H$5*(BV470*BO470/($K$5*1000))*(BV470*BO470/($K$5*1000)))</f>
        <v>0</v>
      </c>
      <c r="S470">
        <f>J470*(1000-(1000*0.61365*exp(17.502*W470/(240.97+W470))/(BO470+BP470)+BJ470)/2)/(1000*0.61365*exp(17.502*W470/(240.97+W470))/(BO470+BP470)-BJ470)</f>
        <v>0</v>
      </c>
      <c r="T470">
        <f>1/((BC470+1)/(Q470/1.6)+1/(R470/1.37)) + BC470/((BC470+1)/(Q470/1.6) + BC470/(R470/1.37))</f>
        <v>0</v>
      </c>
      <c r="U470">
        <f>(AX470*BA470)</f>
        <v>0</v>
      </c>
      <c r="V470">
        <f>(BQ470+(U470+2*0.95*5.67E-8*(((BQ470+$B$9)+273)^4-(BQ470+273)^4)-44100*J470)/(1.84*29.3*R470+8*0.95*5.67E-8*(BQ470+273)^3))</f>
        <v>0</v>
      </c>
      <c r="W470">
        <f>($C$9*BR470+$D$9*BS470+$E$9*V470)</f>
        <v>0</v>
      </c>
      <c r="X470">
        <f>0.61365*exp(17.502*W470/(240.97+W470))</f>
        <v>0</v>
      </c>
      <c r="Y470">
        <f>(Z470/AA470*100)</f>
        <v>0</v>
      </c>
      <c r="Z470">
        <f>BJ470*(BO470+BP470)/1000</f>
        <v>0</v>
      </c>
      <c r="AA470">
        <f>0.61365*exp(17.502*BQ470/(240.97+BQ470))</f>
        <v>0</v>
      </c>
      <c r="AB470">
        <f>(X470-BJ470*(BO470+BP470)/1000)</f>
        <v>0</v>
      </c>
      <c r="AC470">
        <f>(-J470*44100)</f>
        <v>0</v>
      </c>
      <c r="AD470">
        <f>2*29.3*R470*0.92*(BQ470-W470)</f>
        <v>0</v>
      </c>
      <c r="AE470">
        <f>2*0.95*5.67E-8*(((BQ470+$B$9)+273)^4-(W470+273)^4)</f>
        <v>0</v>
      </c>
      <c r="AF470">
        <f>U470+AE470+AC470+AD470</f>
        <v>0</v>
      </c>
      <c r="AG470">
        <f>BN470*AU470*(BI470-BH470*(1000-AU470*BK470)/(1000-AU470*BJ470))/(100*BB470)</f>
        <v>0</v>
      </c>
      <c r="AH470">
        <f>1000*BN470*AU470*(BJ470-BK470)/(100*BB470*(1000-AU470*BJ470))</f>
        <v>0</v>
      </c>
      <c r="AI470">
        <f>(AJ470 - AK470 - BO470*1E3/(8.314*(BQ470+273.15)) * AM470/BN470 * AL470) * BN470/(100*BB470) * (1000 - BK470)/1000</f>
        <v>0</v>
      </c>
      <c r="AJ470">
        <v>429.2659412154931</v>
      </c>
      <c r="AK470">
        <v>428.7927818181817</v>
      </c>
      <c r="AL470">
        <v>5.805812324072152E-08</v>
      </c>
      <c r="AM470">
        <v>61.35787655002243</v>
      </c>
      <c r="AN470">
        <f>(AP470 - AO470 + BO470*1E3/(8.314*(BQ470+273.15)) * AR470/BN470 * AQ470) * BN470/(100*BB470) * 1000/(1000 - AP470)</f>
        <v>0</v>
      </c>
      <c r="AO470">
        <v>21.5476550172637</v>
      </c>
      <c r="AP470">
        <v>21.52259230769231</v>
      </c>
      <c r="AQ470">
        <v>3.45102333873832E-07</v>
      </c>
      <c r="AR470">
        <v>91.88205700752289</v>
      </c>
      <c r="AS470">
        <v>0</v>
      </c>
      <c r="AT470">
        <v>0</v>
      </c>
      <c r="AU470">
        <f>IF(AS470*$H$15&gt;=AW470,1.0,(AW470/(AW470-AS470*$H$15)))</f>
        <v>0</v>
      </c>
      <c r="AV470">
        <f>(AU470-1)*100</f>
        <v>0</v>
      </c>
      <c r="AW470">
        <f>MAX(0,($B$15+$C$15*BV470)/(1+$D$15*BV470)*BO470/(BQ470+273)*$E$15)</f>
        <v>0</v>
      </c>
      <c r="AX470">
        <f>$B$13*BW470+$C$13*BX470+$F$13*CI470*(1-CL470)</f>
        <v>0</v>
      </c>
      <c r="AY470">
        <f>AX470*AZ470</f>
        <v>0</v>
      </c>
      <c r="AZ470">
        <f>($B$13*$D$11+$C$13*$D$11+$F$13*((CV470+CN470)/MAX(CV470+CN470+CW470, 0.1)*$I$11+CW470/MAX(CV470+CN470+CW470, 0.1)*$J$11))/($B$13+$C$13+$F$13)</f>
        <v>0</v>
      </c>
      <c r="BA470">
        <f>($B$13*$K$11+$C$13*$K$11+$F$13*((CV470+CN470)/MAX(CV470+CN470+CW470, 0.1)*$P$11+CW470/MAX(CV470+CN470+CW470, 0.1)*$Q$11))/($B$13+$C$13+$F$13)</f>
        <v>0</v>
      </c>
      <c r="BB470">
        <v>6</v>
      </c>
      <c r="BC470">
        <v>0.5</v>
      </c>
      <c r="BD470" t="s">
        <v>358</v>
      </c>
      <c r="BE470">
        <v>2</v>
      </c>
      <c r="BF470" t="b">
        <v>1</v>
      </c>
      <c r="BG470">
        <v>1774683597.7</v>
      </c>
      <c r="BH470">
        <v>419.569</v>
      </c>
      <c r="BI470">
        <v>420.0068</v>
      </c>
      <c r="BJ470">
        <v>21.52291</v>
      </c>
      <c r="BK470">
        <v>21.54757</v>
      </c>
      <c r="BL470">
        <v>419.9304</v>
      </c>
      <c r="BM470">
        <v>21.22535</v>
      </c>
      <c r="BN470">
        <v>500.0513</v>
      </c>
      <c r="BO470">
        <v>101.0271</v>
      </c>
      <c r="BP470">
        <v>0.10002088</v>
      </c>
      <c r="BQ470">
        <v>25.81255</v>
      </c>
      <c r="BR470">
        <v>25.89965</v>
      </c>
      <c r="BS470">
        <v>999.9</v>
      </c>
      <c r="BT470">
        <v>0</v>
      </c>
      <c r="BU470">
        <v>0</v>
      </c>
      <c r="BV470">
        <v>10003.876</v>
      </c>
      <c r="BW470">
        <v>0</v>
      </c>
      <c r="BX470">
        <v>0.3833920000000001</v>
      </c>
      <c r="BY470">
        <v>-0.4378173</v>
      </c>
      <c r="BZ470">
        <v>428.7979</v>
      </c>
      <c r="CA470">
        <v>429.2563</v>
      </c>
      <c r="CB470">
        <v>-0.02464428</v>
      </c>
      <c r="CC470">
        <v>420.0068</v>
      </c>
      <c r="CD470">
        <v>21.54757</v>
      </c>
      <c r="CE470">
        <v>2.174396</v>
      </c>
      <c r="CF470">
        <v>2.176885</v>
      </c>
      <c r="CG470">
        <v>18.77491</v>
      </c>
      <c r="CH470">
        <v>18.79321</v>
      </c>
      <c r="CI470">
        <v>152.4815</v>
      </c>
      <c r="CJ470">
        <v>0</v>
      </c>
      <c r="CK470">
        <v>1</v>
      </c>
      <c r="CL470">
        <v>0</v>
      </c>
      <c r="CM470">
        <v>1.76574</v>
      </c>
      <c r="CN470">
        <v>0</v>
      </c>
      <c r="CO470">
        <v>8.60586</v>
      </c>
      <c r="CP470">
        <v>780.0436</v>
      </c>
      <c r="CQ470">
        <v>35.375</v>
      </c>
      <c r="CR470">
        <v>40.6186</v>
      </c>
      <c r="CS470">
        <v>37.875</v>
      </c>
      <c r="CT470">
        <v>39.656</v>
      </c>
      <c r="CU470">
        <v>36.5</v>
      </c>
      <c r="CV470">
        <v>0</v>
      </c>
      <c r="CW470">
        <v>152.484</v>
      </c>
      <c r="CX470">
        <v>0</v>
      </c>
      <c r="CY470">
        <v>1774683599</v>
      </c>
      <c r="CZ470">
        <v>0</v>
      </c>
      <c r="DA470">
        <v>1774666326.5</v>
      </c>
      <c r="DB470" t="s">
        <v>359</v>
      </c>
      <c r="DC470">
        <v>1774666322</v>
      </c>
      <c r="DD470">
        <v>1774666326.5</v>
      </c>
      <c r="DE470">
        <v>2</v>
      </c>
      <c r="DF470">
        <v>0.343</v>
      </c>
      <c r="DG470">
        <v>-0.026</v>
      </c>
      <c r="DH470">
        <v>-0.36</v>
      </c>
      <c r="DI470">
        <v>0.298</v>
      </c>
      <c r="DJ470">
        <v>420</v>
      </c>
      <c r="DK470">
        <v>22</v>
      </c>
      <c r="DL470">
        <v>0.17</v>
      </c>
      <c r="DM470">
        <v>0.02</v>
      </c>
      <c r="DN470">
        <v>-0.4360790731707316</v>
      </c>
      <c r="DO470">
        <v>0.07154479442508764</v>
      </c>
      <c r="DP470">
        <v>0.03164715738044949</v>
      </c>
      <c r="DQ470">
        <v>1</v>
      </c>
      <c r="DR470">
        <v>-0.02491755365853658</v>
      </c>
      <c r="DS470">
        <v>-0.002828101045296207</v>
      </c>
      <c r="DT470">
        <v>0.0008534152893785954</v>
      </c>
      <c r="DU470">
        <v>1</v>
      </c>
      <c r="DV470">
        <v>2</v>
      </c>
      <c r="DW470">
        <v>2</v>
      </c>
      <c r="DX470" t="s">
        <v>360</v>
      </c>
      <c r="DY470">
        <v>3.13043</v>
      </c>
      <c r="DZ470">
        <v>2.80634</v>
      </c>
      <c r="EA470">
        <v>0.0997435</v>
      </c>
      <c r="EB470">
        <v>0.09945909999999999</v>
      </c>
      <c r="EC470">
        <v>0.105924</v>
      </c>
      <c r="ED470">
        <v>0.105696</v>
      </c>
      <c r="EE470">
        <v>21146.8</v>
      </c>
      <c r="EF470">
        <v>27418.7</v>
      </c>
      <c r="EG470">
        <v>26444.4</v>
      </c>
      <c r="EH470">
        <v>32999.7</v>
      </c>
      <c r="EI470">
        <v>34922.9</v>
      </c>
      <c r="EJ470">
        <v>40305.3</v>
      </c>
      <c r="EK470">
        <v>41091.6</v>
      </c>
      <c r="EL470">
        <v>46059.6</v>
      </c>
      <c r="EM470">
        <v>2.03485</v>
      </c>
      <c r="EN470">
        <v>2.00005</v>
      </c>
      <c r="EO470">
        <v>0.07025149999999999</v>
      </c>
      <c r="EP470">
        <v>0</v>
      </c>
      <c r="EQ470">
        <v>24.7323</v>
      </c>
      <c r="ER470">
        <v>999.9</v>
      </c>
      <c r="ES470">
        <v>67.40000000000001</v>
      </c>
      <c r="ET470">
        <v>27.5</v>
      </c>
      <c r="EU470">
        <v>24.5883</v>
      </c>
      <c r="EV470">
        <v>61.2608</v>
      </c>
      <c r="EW470">
        <v>31.6947</v>
      </c>
      <c r="EX470">
        <v>1</v>
      </c>
      <c r="EY470">
        <v>0.292584</v>
      </c>
      <c r="EZ470">
        <v>0.187922</v>
      </c>
      <c r="FA470">
        <v>20.2907</v>
      </c>
      <c r="FB470">
        <v>5.19183</v>
      </c>
      <c r="FC470">
        <v>11.9441</v>
      </c>
      <c r="FD470">
        <v>4.95575</v>
      </c>
      <c r="FE470">
        <v>3.285</v>
      </c>
      <c r="FF470">
        <v>9999</v>
      </c>
      <c r="FG470">
        <v>9999</v>
      </c>
      <c r="FH470">
        <v>9999</v>
      </c>
      <c r="FI470">
        <v>999.9</v>
      </c>
      <c r="FJ470">
        <v>1.86127</v>
      </c>
      <c r="FK470">
        <v>1.86264</v>
      </c>
      <c r="FL470">
        <v>1.86005</v>
      </c>
      <c r="FM470">
        <v>1.85837</v>
      </c>
      <c r="FN470">
        <v>1.86212</v>
      </c>
      <c r="FO470">
        <v>1.85885</v>
      </c>
      <c r="FP470">
        <v>1.85791</v>
      </c>
      <c r="FQ470">
        <v>1.8608</v>
      </c>
      <c r="FR470">
        <v>0</v>
      </c>
      <c r="FS470">
        <v>0</v>
      </c>
      <c r="FT470">
        <v>0</v>
      </c>
      <c r="FU470">
        <v>4.5</v>
      </c>
      <c r="FV470" t="s">
        <v>361</v>
      </c>
      <c r="FW470" t="s">
        <v>362</v>
      </c>
      <c r="FX470" t="s">
        <v>363</v>
      </c>
      <c r="FY470" t="s">
        <v>364</v>
      </c>
      <c r="FZ470" t="s">
        <v>364</v>
      </c>
      <c r="GA470" t="s">
        <v>363</v>
      </c>
      <c r="GB470">
        <v>0</v>
      </c>
      <c r="GC470">
        <v>100</v>
      </c>
      <c r="GD470">
        <v>100</v>
      </c>
      <c r="GE470">
        <v>-0.362</v>
      </c>
      <c r="GF470">
        <v>0.2976</v>
      </c>
      <c r="GG470">
        <v>-1.589593225013521</v>
      </c>
      <c r="GH470">
        <v>0.00192992804097616</v>
      </c>
      <c r="GI470">
        <v>3.244687122451424E-06</v>
      </c>
      <c r="GJ470">
        <v>-2.087531120305573E-09</v>
      </c>
      <c r="GK470">
        <v>0.05776174702018427</v>
      </c>
      <c r="GL470">
        <v>0.005089068596103195</v>
      </c>
      <c r="GM470">
        <v>0.0003257216593697226</v>
      </c>
      <c r="GN470">
        <v>-1.562898368296355E-06</v>
      </c>
      <c r="GO470">
        <v>0</v>
      </c>
      <c r="GP470">
        <v>1257</v>
      </c>
      <c r="GQ470">
        <v>1</v>
      </c>
      <c r="GR470">
        <v>31</v>
      </c>
      <c r="GS470">
        <v>288</v>
      </c>
      <c r="GT470">
        <v>287.9</v>
      </c>
      <c r="GU470">
        <v>1.07788</v>
      </c>
      <c r="GV470">
        <v>2.3999</v>
      </c>
      <c r="GW470">
        <v>1.44775</v>
      </c>
      <c r="GX470">
        <v>2.20215</v>
      </c>
      <c r="GY470">
        <v>1.44653</v>
      </c>
      <c r="GZ470">
        <v>2.32788</v>
      </c>
      <c r="HA470">
        <v>33.1992</v>
      </c>
      <c r="HB470">
        <v>14.5873</v>
      </c>
      <c r="HC470">
        <v>18</v>
      </c>
      <c r="HD470">
        <v>532.057</v>
      </c>
      <c r="HE470">
        <v>523.026</v>
      </c>
      <c r="HF470">
        <v>24.9998</v>
      </c>
      <c r="HG470">
        <v>30.7359</v>
      </c>
      <c r="HH470">
        <v>30</v>
      </c>
      <c r="HI470">
        <v>31.1159</v>
      </c>
      <c r="HJ470">
        <v>31.1255</v>
      </c>
      <c r="HK470">
        <v>21.552</v>
      </c>
      <c r="HL470">
        <v>20.3331</v>
      </c>
      <c r="HM470">
        <v>100</v>
      </c>
      <c r="HN470">
        <v>25</v>
      </c>
      <c r="HO470">
        <v>420</v>
      </c>
      <c r="HP470">
        <v>21.5</v>
      </c>
      <c r="HQ470">
        <v>103.132</v>
      </c>
      <c r="HR470">
        <v>102.02</v>
      </c>
    </row>
    <row r="471" spans="1:226">
      <c r="A471">
        <v>453</v>
      </c>
      <c r="B471">
        <v>1774683604.6</v>
      </c>
      <c r="C471">
        <v>1858.599999904633</v>
      </c>
      <c r="D471" t="s">
        <v>1268</v>
      </c>
      <c r="E471" t="s">
        <v>1269</v>
      </c>
      <c r="F471">
        <v>5</v>
      </c>
      <c r="I471">
        <v>1774683601.7</v>
      </c>
      <c r="J471">
        <f>(K471)/1000</f>
        <v>0</v>
      </c>
      <c r="K471">
        <f>IF(BF471, AN471, AH471)</f>
        <v>0</v>
      </c>
      <c r="L471">
        <f>IF(BF471, AI471, AG471)</f>
        <v>0</v>
      </c>
      <c r="M471">
        <f>BH471 - IF(AU471&gt;1, L471*BB471*100.0/(AW471), 0)</f>
        <v>0</v>
      </c>
      <c r="N471">
        <f>((T471-J471/2)*M471-L471)/(T471+J471/2)</f>
        <v>0</v>
      </c>
      <c r="O471">
        <f>N471*(BO471+BP471)/1000.0</f>
        <v>0</v>
      </c>
      <c r="P471">
        <f>(BH471 - IF(AU471&gt;1, L471*BB471*100.0/(AW471), 0))*(BO471+BP471)/1000.0</f>
        <v>0</v>
      </c>
      <c r="Q471">
        <f>2.0/((1/S471-1/R471)+SIGN(S471)*SQRT((1/S471-1/R471)*(1/S471-1/R471) + 4*BC471/((BC471+1)*(BC471+1))*(2*1/S471*1/R471-1/R471*1/R471)))</f>
        <v>0</v>
      </c>
      <c r="R471">
        <f>IF(LEFT(BD471,1)&lt;&gt;"0",IF(LEFT(BD471,1)="1",3.0,BE471),$D$5+$E$5*(BV471*BO471/($K$5*1000))+$F$5*(BV471*BO471/($K$5*1000))*MAX(MIN(BB471,$J$5),$I$5)*MAX(MIN(BB471,$J$5),$I$5)+$G$5*MAX(MIN(BB471,$J$5),$I$5)*(BV471*BO471/($K$5*1000))+$H$5*(BV471*BO471/($K$5*1000))*(BV471*BO471/($K$5*1000)))</f>
        <v>0</v>
      </c>
      <c r="S471">
        <f>J471*(1000-(1000*0.61365*exp(17.502*W471/(240.97+W471))/(BO471+BP471)+BJ471)/2)/(1000*0.61365*exp(17.502*W471/(240.97+W471))/(BO471+BP471)-BJ471)</f>
        <v>0</v>
      </c>
      <c r="T471">
        <f>1/((BC471+1)/(Q471/1.6)+1/(R471/1.37)) + BC471/((BC471+1)/(Q471/1.6) + BC471/(R471/1.37))</f>
        <v>0</v>
      </c>
      <c r="U471">
        <f>(AX471*BA471)</f>
        <v>0</v>
      </c>
      <c r="V471">
        <f>(BQ471+(U471+2*0.95*5.67E-8*(((BQ471+$B$9)+273)^4-(BQ471+273)^4)-44100*J471)/(1.84*29.3*R471+8*0.95*5.67E-8*(BQ471+273)^3))</f>
        <v>0</v>
      </c>
      <c r="W471">
        <f>($C$9*BR471+$D$9*BS471+$E$9*V471)</f>
        <v>0</v>
      </c>
      <c r="X471">
        <f>0.61365*exp(17.502*W471/(240.97+W471))</f>
        <v>0</v>
      </c>
      <c r="Y471">
        <f>(Z471/AA471*100)</f>
        <v>0</v>
      </c>
      <c r="Z471">
        <f>BJ471*(BO471+BP471)/1000</f>
        <v>0</v>
      </c>
      <c r="AA471">
        <f>0.61365*exp(17.502*BQ471/(240.97+BQ471))</f>
        <v>0</v>
      </c>
      <c r="AB471">
        <f>(X471-BJ471*(BO471+BP471)/1000)</f>
        <v>0</v>
      </c>
      <c r="AC471">
        <f>(-J471*44100)</f>
        <v>0</v>
      </c>
      <c r="AD471">
        <f>2*29.3*R471*0.92*(BQ471-W471)</f>
        <v>0</v>
      </c>
      <c r="AE471">
        <f>2*0.95*5.67E-8*(((BQ471+$B$9)+273)^4-(W471+273)^4)</f>
        <v>0</v>
      </c>
      <c r="AF471">
        <f>U471+AE471+AC471+AD471</f>
        <v>0</v>
      </c>
      <c r="AG471">
        <f>BN471*AU471*(BI471-BH471*(1000-AU471*BK471)/(1000-AU471*BJ471))/(100*BB471)</f>
        <v>0</v>
      </c>
      <c r="AH471">
        <f>1000*BN471*AU471*(BJ471-BK471)/(100*BB471*(1000-AU471*BJ471))</f>
        <v>0</v>
      </c>
      <c r="AI471">
        <f>(AJ471 - AK471 - BO471*1E3/(8.314*(BQ471+273.15)) * AM471/BN471 * AL471) * BN471/(100*BB471) * (1000 - BK471)/1000</f>
        <v>0</v>
      </c>
      <c r="AJ471">
        <v>429.2085179083596</v>
      </c>
      <c r="AK471">
        <v>428.7719575757575</v>
      </c>
      <c r="AL471">
        <v>-5.81297166234731E-06</v>
      </c>
      <c r="AM471">
        <v>61.35787655002243</v>
      </c>
      <c r="AN471">
        <f>(AP471 - AO471 + BO471*1E3/(8.314*(BQ471+273.15)) * AR471/BN471 * AQ471) * BN471/(100*BB471) * 1000/(1000 - AP471)</f>
        <v>0</v>
      </c>
      <c r="AO471">
        <v>21.54743202732147</v>
      </c>
      <c r="AP471">
        <v>21.5240118881119</v>
      </c>
      <c r="AQ471">
        <v>5.320368409457467E-07</v>
      </c>
      <c r="AR471">
        <v>91.88205700752289</v>
      </c>
      <c r="AS471">
        <v>0</v>
      </c>
      <c r="AT471">
        <v>0</v>
      </c>
      <c r="AU471">
        <f>IF(AS471*$H$15&gt;=AW471,1.0,(AW471/(AW471-AS471*$H$15)))</f>
        <v>0</v>
      </c>
      <c r="AV471">
        <f>(AU471-1)*100</f>
        <v>0</v>
      </c>
      <c r="AW471">
        <f>MAX(0,($B$15+$C$15*BV471)/(1+$D$15*BV471)*BO471/(BQ471+273)*$E$15)</f>
        <v>0</v>
      </c>
      <c r="AX471">
        <f>$B$13*BW471+$C$13*BX471+$F$13*CI471*(1-CL471)</f>
        <v>0</v>
      </c>
      <c r="AY471">
        <f>AX471*AZ471</f>
        <v>0</v>
      </c>
      <c r="AZ471">
        <f>($B$13*$D$11+$C$13*$D$11+$F$13*((CV471+CN471)/MAX(CV471+CN471+CW471, 0.1)*$I$11+CW471/MAX(CV471+CN471+CW471, 0.1)*$J$11))/($B$13+$C$13+$F$13)</f>
        <v>0</v>
      </c>
      <c r="BA471">
        <f>($B$13*$K$11+$C$13*$K$11+$F$13*((CV471+CN471)/MAX(CV471+CN471+CW471, 0.1)*$P$11+CW471/MAX(CV471+CN471+CW471, 0.1)*$Q$11))/($B$13+$C$13+$F$13)</f>
        <v>0</v>
      </c>
      <c r="BB471">
        <v>6</v>
      </c>
      <c r="BC471">
        <v>0.5</v>
      </c>
      <c r="BD471" t="s">
        <v>358</v>
      </c>
      <c r="BE471">
        <v>2</v>
      </c>
      <c r="BF471" t="b">
        <v>1</v>
      </c>
      <c r="BG471">
        <v>1774683601.7</v>
      </c>
      <c r="BH471">
        <v>419.5568999999999</v>
      </c>
      <c r="BI471">
        <v>419.9629</v>
      </c>
      <c r="BJ471">
        <v>21.5235</v>
      </c>
      <c r="BK471">
        <v>21.54784</v>
      </c>
      <c r="BL471">
        <v>419.9186</v>
      </c>
      <c r="BM471">
        <v>21.22592</v>
      </c>
      <c r="BN471">
        <v>499.9535</v>
      </c>
      <c r="BO471">
        <v>101.0274</v>
      </c>
      <c r="BP471">
        <v>0.09994975</v>
      </c>
      <c r="BQ471">
        <v>25.81091</v>
      </c>
      <c r="BR471">
        <v>25.88464</v>
      </c>
      <c r="BS471">
        <v>999.9</v>
      </c>
      <c r="BT471">
        <v>0</v>
      </c>
      <c r="BU471">
        <v>0</v>
      </c>
      <c r="BV471">
        <v>10002.506</v>
      </c>
      <c r="BW471">
        <v>0</v>
      </c>
      <c r="BX471">
        <v>0.3833920000000001</v>
      </c>
      <c r="BY471">
        <v>-0.4058836</v>
      </c>
      <c r="BZ471">
        <v>428.7859</v>
      </c>
      <c r="CA471">
        <v>429.2114</v>
      </c>
      <c r="CB471">
        <v>-0.02433073</v>
      </c>
      <c r="CC471">
        <v>419.9629</v>
      </c>
      <c r="CD471">
        <v>21.54784</v>
      </c>
      <c r="CE471">
        <v>2.174464</v>
      </c>
      <c r="CF471">
        <v>2.176921</v>
      </c>
      <c r="CG471">
        <v>18.77541</v>
      </c>
      <c r="CH471">
        <v>18.79348</v>
      </c>
      <c r="CI471">
        <v>150.1813</v>
      </c>
      <c r="CJ471">
        <v>0</v>
      </c>
      <c r="CK471">
        <v>1</v>
      </c>
      <c r="CL471">
        <v>0</v>
      </c>
      <c r="CM471">
        <v>1.66942</v>
      </c>
      <c r="CN471">
        <v>0</v>
      </c>
      <c r="CO471">
        <v>8.531049999999999</v>
      </c>
      <c r="CP471">
        <v>768.2768</v>
      </c>
      <c r="CQ471">
        <v>35.375</v>
      </c>
      <c r="CR471">
        <v>40.68089999999999</v>
      </c>
      <c r="CS471">
        <v>37.91840000000001</v>
      </c>
      <c r="CT471">
        <v>39.7311</v>
      </c>
      <c r="CU471">
        <v>36.51860000000001</v>
      </c>
      <c r="CV471">
        <v>0</v>
      </c>
      <c r="CW471">
        <v>150.181</v>
      </c>
      <c r="CX471">
        <v>0</v>
      </c>
      <c r="CY471">
        <v>1774683603.2</v>
      </c>
      <c r="CZ471">
        <v>0</v>
      </c>
      <c r="DA471">
        <v>1774666326.5</v>
      </c>
      <c r="DB471" t="s">
        <v>359</v>
      </c>
      <c r="DC471">
        <v>1774666322</v>
      </c>
      <c r="DD471">
        <v>1774666326.5</v>
      </c>
      <c r="DE471">
        <v>2</v>
      </c>
      <c r="DF471">
        <v>0.343</v>
      </c>
      <c r="DG471">
        <v>-0.026</v>
      </c>
      <c r="DH471">
        <v>-0.36</v>
      </c>
      <c r="DI471">
        <v>0.298</v>
      </c>
      <c r="DJ471">
        <v>420</v>
      </c>
      <c r="DK471">
        <v>22</v>
      </c>
      <c r="DL471">
        <v>0.17</v>
      </c>
      <c r="DM471">
        <v>0.02</v>
      </c>
      <c r="DN471">
        <v>-0.4277797317073171</v>
      </c>
      <c r="DO471">
        <v>0.1214262020905912</v>
      </c>
      <c r="DP471">
        <v>0.03256748617272979</v>
      </c>
      <c r="DQ471">
        <v>0</v>
      </c>
      <c r="DR471">
        <v>-0.02502725365853659</v>
      </c>
      <c r="DS471">
        <v>0.003420407665505144</v>
      </c>
      <c r="DT471">
        <v>0.0007023394294740487</v>
      </c>
      <c r="DU471">
        <v>1</v>
      </c>
      <c r="DV471">
        <v>1</v>
      </c>
      <c r="DW471">
        <v>2</v>
      </c>
      <c r="DX471" t="s">
        <v>367</v>
      </c>
      <c r="DY471">
        <v>3.13046</v>
      </c>
      <c r="DZ471">
        <v>2.80648</v>
      </c>
      <c r="EA471">
        <v>0.0997398</v>
      </c>
      <c r="EB471">
        <v>0.0994569</v>
      </c>
      <c r="EC471">
        <v>0.105925</v>
      </c>
      <c r="ED471">
        <v>0.105698</v>
      </c>
      <c r="EE471">
        <v>21146.8</v>
      </c>
      <c r="EF471">
        <v>27418.9</v>
      </c>
      <c r="EG471">
        <v>26444.3</v>
      </c>
      <c r="EH471">
        <v>32999.8</v>
      </c>
      <c r="EI471">
        <v>34922.8</v>
      </c>
      <c r="EJ471">
        <v>40305.4</v>
      </c>
      <c r="EK471">
        <v>41091.5</v>
      </c>
      <c r="EL471">
        <v>46059.8</v>
      </c>
      <c r="EM471">
        <v>2.03485</v>
      </c>
      <c r="EN471">
        <v>2.00007</v>
      </c>
      <c r="EO471">
        <v>0.070177</v>
      </c>
      <c r="EP471">
        <v>0</v>
      </c>
      <c r="EQ471">
        <v>24.7306</v>
      </c>
      <c r="ER471">
        <v>999.9</v>
      </c>
      <c r="ES471">
        <v>67.40000000000001</v>
      </c>
      <c r="ET471">
        <v>27.5</v>
      </c>
      <c r="EU471">
        <v>24.5892</v>
      </c>
      <c r="EV471">
        <v>61.3108</v>
      </c>
      <c r="EW471">
        <v>31.7668</v>
      </c>
      <c r="EX471">
        <v>1</v>
      </c>
      <c r="EY471">
        <v>0.292861</v>
      </c>
      <c r="EZ471">
        <v>0.186781</v>
      </c>
      <c r="FA471">
        <v>20.291</v>
      </c>
      <c r="FB471">
        <v>5.19138</v>
      </c>
      <c r="FC471">
        <v>11.9441</v>
      </c>
      <c r="FD471">
        <v>4.9556</v>
      </c>
      <c r="FE471">
        <v>3.285</v>
      </c>
      <c r="FF471">
        <v>9999</v>
      </c>
      <c r="FG471">
        <v>9999</v>
      </c>
      <c r="FH471">
        <v>9999</v>
      </c>
      <c r="FI471">
        <v>999.9</v>
      </c>
      <c r="FJ471">
        <v>1.86127</v>
      </c>
      <c r="FK471">
        <v>1.86264</v>
      </c>
      <c r="FL471">
        <v>1.86005</v>
      </c>
      <c r="FM471">
        <v>1.85837</v>
      </c>
      <c r="FN471">
        <v>1.86215</v>
      </c>
      <c r="FO471">
        <v>1.85886</v>
      </c>
      <c r="FP471">
        <v>1.85791</v>
      </c>
      <c r="FQ471">
        <v>1.86081</v>
      </c>
      <c r="FR471">
        <v>0</v>
      </c>
      <c r="FS471">
        <v>0</v>
      </c>
      <c r="FT471">
        <v>0</v>
      </c>
      <c r="FU471">
        <v>4.5</v>
      </c>
      <c r="FV471" t="s">
        <v>361</v>
      </c>
      <c r="FW471" t="s">
        <v>362</v>
      </c>
      <c r="FX471" t="s">
        <v>363</v>
      </c>
      <c r="FY471" t="s">
        <v>364</v>
      </c>
      <c r="FZ471" t="s">
        <v>364</v>
      </c>
      <c r="GA471" t="s">
        <v>363</v>
      </c>
      <c r="GB471">
        <v>0</v>
      </c>
      <c r="GC471">
        <v>100</v>
      </c>
      <c r="GD471">
        <v>100</v>
      </c>
      <c r="GE471">
        <v>-0.362</v>
      </c>
      <c r="GF471">
        <v>0.2976</v>
      </c>
      <c r="GG471">
        <v>-1.589593225013521</v>
      </c>
      <c r="GH471">
        <v>0.00192992804097616</v>
      </c>
      <c r="GI471">
        <v>3.244687122451424E-06</v>
      </c>
      <c r="GJ471">
        <v>-2.087531120305573E-09</v>
      </c>
      <c r="GK471">
        <v>0.05776174702018427</v>
      </c>
      <c r="GL471">
        <v>0.005089068596103195</v>
      </c>
      <c r="GM471">
        <v>0.0003257216593697226</v>
      </c>
      <c r="GN471">
        <v>-1.562898368296355E-06</v>
      </c>
      <c r="GO471">
        <v>0</v>
      </c>
      <c r="GP471">
        <v>1257</v>
      </c>
      <c r="GQ471">
        <v>1</v>
      </c>
      <c r="GR471">
        <v>31</v>
      </c>
      <c r="GS471">
        <v>288</v>
      </c>
      <c r="GT471">
        <v>288</v>
      </c>
      <c r="GU471">
        <v>1.07788</v>
      </c>
      <c r="GV471">
        <v>2.38525</v>
      </c>
      <c r="GW471">
        <v>1.44775</v>
      </c>
      <c r="GX471">
        <v>2.20215</v>
      </c>
      <c r="GY471">
        <v>1.44653</v>
      </c>
      <c r="GZ471">
        <v>2.3999</v>
      </c>
      <c r="HA471">
        <v>33.1992</v>
      </c>
      <c r="HB471">
        <v>14.5961</v>
      </c>
      <c r="HC471">
        <v>18</v>
      </c>
      <c r="HD471">
        <v>532.057</v>
      </c>
      <c r="HE471">
        <v>523.039</v>
      </c>
      <c r="HF471">
        <v>24.9997</v>
      </c>
      <c r="HG471">
        <v>30.7359</v>
      </c>
      <c r="HH471">
        <v>30.0001</v>
      </c>
      <c r="HI471">
        <v>31.1159</v>
      </c>
      <c r="HJ471">
        <v>31.1251</v>
      </c>
      <c r="HK471">
        <v>21.5534</v>
      </c>
      <c r="HL471">
        <v>20.3331</v>
      </c>
      <c r="HM471">
        <v>100</v>
      </c>
      <c r="HN471">
        <v>25</v>
      </c>
      <c r="HO471">
        <v>420</v>
      </c>
      <c r="HP471">
        <v>21.5</v>
      </c>
      <c r="HQ471">
        <v>103.132</v>
      </c>
      <c r="HR471">
        <v>102.02</v>
      </c>
    </row>
    <row r="472" spans="1:226">
      <c r="A472">
        <v>454</v>
      </c>
      <c r="B472">
        <v>1774683608.6</v>
      </c>
      <c r="C472">
        <v>1862.599999904633</v>
      </c>
      <c r="D472" t="s">
        <v>1270</v>
      </c>
      <c r="E472" t="s">
        <v>1271</v>
      </c>
      <c r="F472">
        <v>5</v>
      </c>
      <c r="I472">
        <v>1774683605.7</v>
      </c>
      <c r="J472">
        <f>(K472)/1000</f>
        <v>0</v>
      </c>
      <c r="K472">
        <f>IF(BF472, AN472, AH472)</f>
        <v>0</v>
      </c>
      <c r="L472">
        <f>IF(BF472, AI472, AG472)</f>
        <v>0</v>
      </c>
      <c r="M472">
        <f>BH472 - IF(AU472&gt;1, L472*BB472*100.0/(AW472), 0)</f>
        <v>0</v>
      </c>
      <c r="N472">
        <f>((T472-J472/2)*M472-L472)/(T472+J472/2)</f>
        <v>0</v>
      </c>
      <c r="O472">
        <f>N472*(BO472+BP472)/1000.0</f>
        <v>0</v>
      </c>
      <c r="P472">
        <f>(BH472 - IF(AU472&gt;1, L472*BB472*100.0/(AW472), 0))*(BO472+BP472)/1000.0</f>
        <v>0</v>
      </c>
      <c r="Q472">
        <f>2.0/((1/S472-1/R472)+SIGN(S472)*SQRT((1/S472-1/R472)*(1/S472-1/R472) + 4*BC472/((BC472+1)*(BC472+1))*(2*1/S472*1/R472-1/R472*1/R472)))</f>
        <v>0</v>
      </c>
      <c r="R472">
        <f>IF(LEFT(BD472,1)&lt;&gt;"0",IF(LEFT(BD472,1)="1",3.0,BE472),$D$5+$E$5*(BV472*BO472/($K$5*1000))+$F$5*(BV472*BO472/($K$5*1000))*MAX(MIN(BB472,$J$5),$I$5)*MAX(MIN(BB472,$J$5),$I$5)+$G$5*MAX(MIN(BB472,$J$5),$I$5)*(BV472*BO472/($K$5*1000))+$H$5*(BV472*BO472/($K$5*1000))*(BV472*BO472/($K$5*1000)))</f>
        <v>0</v>
      </c>
      <c r="S472">
        <f>J472*(1000-(1000*0.61365*exp(17.502*W472/(240.97+W472))/(BO472+BP472)+BJ472)/2)/(1000*0.61365*exp(17.502*W472/(240.97+W472))/(BO472+BP472)-BJ472)</f>
        <v>0</v>
      </c>
      <c r="T472">
        <f>1/((BC472+1)/(Q472/1.6)+1/(R472/1.37)) + BC472/((BC472+1)/(Q472/1.6) + BC472/(R472/1.37))</f>
        <v>0</v>
      </c>
      <c r="U472">
        <f>(AX472*BA472)</f>
        <v>0</v>
      </c>
      <c r="V472">
        <f>(BQ472+(U472+2*0.95*5.67E-8*(((BQ472+$B$9)+273)^4-(BQ472+273)^4)-44100*J472)/(1.84*29.3*R472+8*0.95*5.67E-8*(BQ472+273)^3))</f>
        <v>0</v>
      </c>
      <c r="W472">
        <f>($C$9*BR472+$D$9*BS472+$E$9*V472)</f>
        <v>0</v>
      </c>
      <c r="X472">
        <f>0.61365*exp(17.502*W472/(240.97+W472))</f>
        <v>0</v>
      </c>
      <c r="Y472">
        <f>(Z472/AA472*100)</f>
        <v>0</v>
      </c>
      <c r="Z472">
        <f>BJ472*(BO472+BP472)/1000</f>
        <v>0</v>
      </c>
      <c r="AA472">
        <f>0.61365*exp(17.502*BQ472/(240.97+BQ472))</f>
        <v>0</v>
      </c>
      <c r="AB472">
        <f>(X472-BJ472*(BO472+BP472)/1000)</f>
        <v>0</v>
      </c>
      <c r="AC472">
        <f>(-J472*44100)</f>
        <v>0</v>
      </c>
      <c r="AD472">
        <f>2*29.3*R472*0.92*(BQ472-W472)</f>
        <v>0</v>
      </c>
      <c r="AE472">
        <f>2*0.95*5.67E-8*(((BQ472+$B$9)+273)^4-(W472+273)^4)</f>
        <v>0</v>
      </c>
      <c r="AF472">
        <f>U472+AE472+AC472+AD472</f>
        <v>0</v>
      </c>
      <c r="AG472">
        <f>BN472*AU472*(BI472-BH472*(1000-AU472*BK472)/(1000-AU472*BJ472))/(100*BB472)</f>
        <v>0</v>
      </c>
      <c r="AH472">
        <f>1000*BN472*AU472*(BJ472-BK472)/(100*BB472*(1000-AU472*BJ472))</f>
        <v>0</v>
      </c>
      <c r="AI472">
        <f>(AJ472 - AK472 - BO472*1E3/(8.314*(BQ472+273.15)) * AM472/BN472 * AL472) * BN472/(100*BB472) * (1000 - BK472)/1000</f>
        <v>0</v>
      </c>
      <c r="AJ472">
        <v>429.1985698330878</v>
      </c>
      <c r="AK472">
        <v>428.7849878787879</v>
      </c>
      <c r="AL472">
        <v>3.850024785372689E-06</v>
      </c>
      <c r="AM472">
        <v>61.35787655002243</v>
      </c>
      <c r="AN472">
        <f>(AP472 - AO472 + BO472*1E3/(8.314*(BQ472+273.15)) * AR472/BN472 * AQ472) * BN472/(100*BB472) * 1000/(1000 - AP472)</f>
        <v>0</v>
      </c>
      <c r="AO472">
        <v>21.54818164025425</v>
      </c>
      <c r="AP472">
        <v>21.52236223776224</v>
      </c>
      <c r="AQ472">
        <v>-7.132909577658055E-07</v>
      </c>
      <c r="AR472">
        <v>91.88205700752289</v>
      </c>
      <c r="AS472">
        <v>0</v>
      </c>
      <c r="AT472">
        <v>0</v>
      </c>
      <c r="AU472">
        <f>IF(AS472*$H$15&gt;=AW472,1.0,(AW472/(AW472-AS472*$H$15)))</f>
        <v>0</v>
      </c>
      <c r="AV472">
        <f>(AU472-1)*100</f>
        <v>0</v>
      </c>
      <c r="AW472">
        <f>MAX(0,($B$15+$C$15*BV472)/(1+$D$15*BV472)*BO472/(BQ472+273)*$E$15)</f>
        <v>0</v>
      </c>
      <c r="AX472">
        <f>$B$13*BW472+$C$13*BX472+$F$13*CI472*(1-CL472)</f>
        <v>0</v>
      </c>
      <c r="AY472">
        <f>AX472*AZ472</f>
        <v>0</v>
      </c>
      <c r="AZ472">
        <f>($B$13*$D$11+$C$13*$D$11+$F$13*((CV472+CN472)/MAX(CV472+CN472+CW472, 0.1)*$I$11+CW472/MAX(CV472+CN472+CW472, 0.1)*$J$11))/($B$13+$C$13+$F$13)</f>
        <v>0</v>
      </c>
      <c r="BA472">
        <f>($B$13*$K$11+$C$13*$K$11+$F$13*((CV472+CN472)/MAX(CV472+CN472+CW472, 0.1)*$P$11+CW472/MAX(CV472+CN472+CW472, 0.1)*$Q$11))/($B$13+$C$13+$F$13)</f>
        <v>0</v>
      </c>
      <c r="BB472">
        <v>6</v>
      </c>
      <c r="BC472">
        <v>0.5</v>
      </c>
      <c r="BD472" t="s">
        <v>358</v>
      </c>
      <c r="BE472">
        <v>2</v>
      </c>
      <c r="BF472" t="b">
        <v>1</v>
      </c>
      <c r="BG472">
        <v>1774683605.7</v>
      </c>
      <c r="BH472">
        <v>419.5454</v>
      </c>
      <c r="BI472">
        <v>419.9593</v>
      </c>
      <c r="BJ472">
        <v>21.52299</v>
      </c>
      <c r="BK472">
        <v>21.54769</v>
      </c>
      <c r="BL472">
        <v>419.907</v>
      </c>
      <c r="BM472">
        <v>21.22541</v>
      </c>
      <c r="BN472">
        <v>499.978</v>
      </c>
      <c r="BO472">
        <v>101.0269</v>
      </c>
      <c r="BP472">
        <v>0.09999852000000001</v>
      </c>
      <c r="BQ472">
        <v>25.80967</v>
      </c>
      <c r="BR472">
        <v>25.88205</v>
      </c>
      <c r="BS472">
        <v>999.9</v>
      </c>
      <c r="BT472">
        <v>0</v>
      </c>
      <c r="BU472">
        <v>0</v>
      </c>
      <c r="BV472">
        <v>9994.749</v>
      </c>
      <c r="BW472">
        <v>0</v>
      </c>
      <c r="BX472">
        <v>0.3833920000000001</v>
      </c>
      <c r="BY472">
        <v>-0.4139801</v>
      </c>
      <c r="BZ472">
        <v>428.7737999999999</v>
      </c>
      <c r="CA472">
        <v>429.2078</v>
      </c>
      <c r="CB472">
        <v>-0.02467957</v>
      </c>
      <c r="CC472">
        <v>419.9593</v>
      </c>
      <c r="CD472">
        <v>21.54769</v>
      </c>
      <c r="CE472">
        <v>2.1744</v>
      </c>
      <c r="CF472">
        <v>2.176894</v>
      </c>
      <c r="CG472">
        <v>18.77494</v>
      </c>
      <c r="CH472">
        <v>18.79329</v>
      </c>
      <c r="CI472">
        <v>150.0062</v>
      </c>
      <c r="CJ472">
        <v>0</v>
      </c>
      <c r="CK472">
        <v>1</v>
      </c>
      <c r="CL472">
        <v>0</v>
      </c>
      <c r="CM472">
        <v>1.55725</v>
      </c>
      <c r="CN472">
        <v>0</v>
      </c>
      <c r="CO472">
        <v>8.67137</v>
      </c>
      <c r="CP472">
        <v>767.3813</v>
      </c>
      <c r="CQ472">
        <v>35.3874</v>
      </c>
      <c r="CR472">
        <v>40.7374</v>
      </c>
      <c r="CS472">
        <v>37.937</v>
      </c>
      <c r="CT472">
        <v>39.7997</v>
      </c>
      <c r="CU472">
        <v>36.562</v>
      </c>
      <c r="CV472">
        <v>0</v>
      </c>
      <c r="CW472">
        <v>150.006</v>
      </c>
      <c r="CX472">
        <v>0</v>
      </c>
      <c r="CY472">
        <v>1774683606.8</v>
      </c>
      <c r="CZ472">
        <v>0</v>
      </c>
      <c r="DA472">
        <v>1774666326.5</v>
      </c>
      <c r="DB472" t="s">
        <v>359</v>
      </c>
      <c r="DC472">
        <v>1774666322</v>
      </c>
      <c r="DD472">
        <v>1774666326.5</v>
      </c>
      <c r="DE472">
        <v>2</v>
      </c>
      <c r="DF472">
        <v>0.343</v>
      </c>
      <c r="DG472">
        <v>-0.026</v>
      </c>
      <c r="DH472">
        <v>-0.36</v>
      </c>
      <c r="DI472">
        <v>0.298</v>
      </c>
      <c r="DJ472">
        <v>420</v>
      </c>
      <c r="DK472">
        <v>22</v>
      </c>
      <c r="DL472">
        <v>0.17</v>
      </c>
      <c r="DM472">
        <v>0.02</v>
      </c>
      <c r="DN472">
        <v>-0.41718825</v>
      </c>
      <c r="DO472">
        <v>0.01287115947467223</v>
      </c>
      <c r="DP472">
        <v>0.02743236988099097</v>
      </c>
      <c r="DQ472">
        <v>1</v>
      </c>
      <c r="DR472">
        <v>-0.0249658125</v>
      </c>
      <c r="DS472">
        <v>0.003897416510319006</v>
      </c>
      <c r="DT472">
        <v>0.0006864045677250044</v>
      </c>
      <c r="DU472">
        <v>1</v>
      </c>
      <c r="DV472">
        <v>2</v>
      </c>
      <c r="DW472">
        <v>2</v>
      </c>
      <c r="DX472" t="s">
        <v>360</v>
      </c>
      <c r="DY472">
        <v>3.13041</v>
      </c>
      <c r="DZ472">
        <v>2.80631</v>
      </c>
      <c r="EA472">
        <v>0.0997411</v>
      </c>
      <c r="EB472">
        <v>0.0994607</v>
      </c>
      <c r="EC472">
        <v>0.10592</v>
      </c>
      <c r="ED472">
        <v>0.105696</v>
      </c>
      <c r="EE472">
        <v>21146.6</v>
      </c>
      <c r="EF472">
        <v>27418.7</v>
      </c>
      <c r="EG472">
        <v>26444.1</v>
      </c>
      <c r="EH472">
        <v>32999.8</v>
      </c>
      <c r="EI472">
        <v>34922.8</v>
      </c>
      <c r="EJ472">
        <v>40305.2</v>
      </c>
      <c r="EK472">
        <v>41091.3</v>
      </c>
      <c r="EL472">
        <v>46059.5</v>
      </c>
      <c r="EM472">
        <v>2.0348</v>
      </c>
      <c r="EN472">
        <v>2.00023</v>
      </c>
      <c r="EO472">
        <v>0.070326</v>
      </c>
      <c r="EP472">
        <v>0</v>
      </c>
      <c r="EQ472">
        <v>24.7301</v>
      </c>
      <c r="ER472">
        <v>999.9</v>
      </c>
      <c r="ES472">
        <v>67.40000000000001</v>
      </c>
      <c r="ET472">
        <v>27.5</v>
      </c>
      <c r="EU472">
        <v>24.587</v>
      </c>
      <c r="EV472">
        <v>61.1208</v>
      </c>
      <c r="EW472">
        <v>31.851</v>
      </c>
      <c r="EX472">
        <v>1</v>
      </c>
      <c r="EY472">
        <v>0.292713</v>
      </c>
      <c r="EZ472">
        <v>0.186084</v>
      </c>
      <c r="FA472">
        <v>20.2909</v>
      </c>
      <c r="FB472">
        <v>5.19153</v>
      </c>
      <c r="FC472">
        <v>11.9441</v>
      </c>
      <c r="FD472">
        <v>4.95565</v>
      </c>
      <c r="FE472">
        <v>3.285</v>
      </c>
      <c r="FF472">
        <v>9999</v>
      </c>
      <c r="FG472">
        <v>9999</v>
      </c>
      <c r="FH472">
        <v>9999</v>
      </c>
      <c r="FI472">
        <v>999.9</v>
      </c>
      <c r="FJ472">
        <v>1.86127</v>
      </c>
      <c r="FK472">
        <v>1.86264</v>
      </c>
      <c r="FL472">
        <v>1.86005</v>
      </c>
      <c r="FM472">
        <v>1.85837</v>
      </c>
      <c r="FN472">
        <v>1.8621</v>
      </c>
      <c r="FO472">
        <v>1.85884</v>
      </c>
      <c r="FP472">
        <v>1.85791</v>
      </c>
      <c r="FQ472">
        <v>1.8608</v>
      </c>
      <c r="FR472">
        <v>0</v>
      </c>
      <c r="FS472">
        <v>0</v>
      </c>
      <c r="FT472">
        <v>0</v>
      </c>
      <c r="FU472">
        <v>4.5</v>
      </c>
      <c r="FV472" t="s">
        <v>361</v>
      </c>
      <c r="FW472" t="s">
        <v>362</v>
      </c>
      <c r="FX472" t="s">
        <v>363</v>
      </c>
      <c r="FY472" t="s">
        <v>364</v>
      </c>
      <c r="FZ472" t="s">
        <v>364</v>
      </c>
      <c r="GA472" t="s">
        <v>363</v>
      </c>
      <c r="GB472">
        <v>0</v>
      </c>
      <c r="GC472">
        <v>100</v>
      </c>
      <c r="GD472">
        <v>100</v>
      </c>
      <c r="GE472">
        <v>-0.362</v>
      </c>
      <c r="GF472">
        <v>0.2976</v>
      </c>
      <c r="GG472">
        <v>-1.589593225013521</v>
      </c>
      <c r="GH472">
        <v>0.00192992804097616</v>
      </c>
      <c r="GI472">
        <v>3.244687122451424E-06</v>
      </c>
      <c r="GJ472">
        <v>-2.087531120305573E-09</v>
      </c>
      <c r="GK472">
        <v>0.05776174702018427</v>
      </c>
      <c r="GL472">
        <v>0.005089068596103195</v>
      </c>
      <c r="GM472">
        <v>0.0003257216593697226</v>
      </c>
      <c r="GN472">
        <v>-1.562898368296355E-06</v>
      </c>
      <c r="GO472">
        <v>0</v>
      </c>
      <c r="GP472">
        <v>1257</v>
      </c>
      <c r="GQ472">
        <v>1</v>
      </c>
      <c r="GR472">
        <v>31</v>
      </c>
      <c r="GS472">
        <v>288.1</v>
      </c>
      <c r="GT472">
        <v>288</v>
      </c>
      <c r="GU472">
        <v>1.07788</v>
      </c>
      <c r="GV472">
        <v>2.38403</v>
      </c>
      <c r="GW472">
        <v>1.44775</v>
      </c>
      <c r="GX472">
        <v>2.20337</v>
      </c>
      <c r="GY472">
        <v>1.44653</v>
      </c>
      <c r="GZ472">
        <v>2.38403</v>
      </c>
      <c r="HA472">
        <v>33.1992</v>
      </c>
      <c r="HB472">
        <v>14.5873</v>
      </c>
      <c r="HC472">
        <v>18</v>
      </c>
      <c r="HD472">
        <v>532.026</v>
      </c>
      <c r="HE472">
        <v>523.141</v>
      </c>
      <c r="HF472">
        <v>24.9997</v>
      </c>
      <c r="HG472">
        <v>30.7359</v>
      </c>
      <c r="HH472">
        <v>30.0001</v>
      </c>
      <c r="HI472">
        <v>31.1159</v>
      </c>
      <c r="HJ472">
        <v>31.1251</v>
      </c>
      <c r="HK472">
        <v>21.5549</v>
      </c>
      <c r="HL472">
        <v>20.3331</v>
      </c>
      <c r="HM472">
        <v>100</v>
      </c>
      <c r="HN472">
        <v>25</v>
      </c>
      <c r="HO472">
        <v>420</v>
      </c>
      <c r="HP472">
        <v>21.5</v>
      </c>
      <c r="HQ472">
        <v>103.131</v>
      </c>
      <c r="HR472">
        <v>102.02</v>
      </c>
    </row>
    <row r="473" spans="1:226">
      <c r="A473">
        <v>455</v>
      </c>
      <c r="B473">
        <v>1774683612.6</v>
      </c>
      <c r="C473">
        <v>1866.599999904633</v>
      </c>
      <c r="D473" t="s">
        <v>1272</v>
      </c>
      <c r="E473" t="s">
        <v>1273</v>
      </c>
      <c r="F473">
        <v>5</v>
      </c>
      <c r="I473">
        <v>1774683609.7</v>
      </c>
      <c r="J473">
        <f>(K473)/1000</f>
        <v>0</v>
      </c>
      <c r="K473">
        <f>IF(BF473, AN473, AH473)</f>
        <v>0</v>
      </c>
      <c r="L473">
        <f>IF(BF473, AI473, AG473)</f>
        <v>0</v>
      </c>
      <c r="M473">
        <f>BH473 - IF(AU473&gt;1, L473*BB473*100.0/(AW473), 0)</f>
        <v>0</v>
      </c>
      <c r="N473">
        <f>((T473-J473/2)*M473-L473)/(T473+J473/2)</f>
        <v>0</v>
      </c>
      <c r="O473">
        <f>N473*(BO473+BP473)/1000.0</f>
        <v>0</v>
      </c>
      <c r="P473">
        <f>(BH473 - IF(AU473&gt;1, L473*BB473*100.0/(AW473), 0))*(BO473+BP473)/1000.0</f>
        <v>0</v>
      </c>
      <c r="Q473">
        <f>2.0/((1/S473-1/R473)+SIGN(S473)*SQRT((1/S473-1/R473)*(1/S473-1/R473) + 4*BC473/((BC473+1)*(BC473+1))*(2*1/S473*1/R473-1/R473*1/R473)))</f>
        <v>0</v>
      </c>
      <c r="R473">
        <f>IF(LEFT(BD473,1)&lt;&gt;"0",IF(LEFT(BD473,1)="1",3.0,BE473),$D$5+$E$5*(BV473*BO473/($K$5*1000))+$F$5*(BV473*BO473/($K$5*1000))*MAX(MIN(BB473,$J$5),$I$5)*MAX(MIN(BB473,$J$5),$I$5)+$G$5*MAX(MIN(BB473,$J$5),$I$5)*(BV473*BO473/($K$5*1000))+$H$5*(BV473*BO473/($K$5*1000))*(BV473*BO473/($K$5*1000)))</f>
        <v>0</v>
      </c>
      <c r="S473">
        <f>J473*(1000-(1000*0.61365*exp(17.502*W473/(240.97+W473))/(BO473+BP473)+BJ473)/2)/(1000*0.61365*exp(17.502*W473/(240.97+W473))/(BO473+BP473)-BJ473)</f>
        <v>0</v>
      </c>
      <c r="T473">
        <f>1/((BC473+1)/(Q473/1.6)+1/(R473/1.37)) + BC473/((BC473+1)/(Q473/1.6) + BC473/(R473/1.37))</f>
        <v>0</v>
      </c>
      <c r="U473">
        <f>(AX473*BA473)</f>
        <v>0</v>
      </c>
      <c r="V473">
        <f>(BQ473+(U473+2*0.95*5.67E-8*(((BQ473+$B$9)+273)^4-(BQ473+273)^4)-44100*J473)/(1.84*29.3*R473+8*0.95*5.67E-8*(BQ473+273)^3))</f>
        <v>0</v>
      </c>
      <c r="W473">
        <f>($C$9*BR473+$D$9*BS473+$E$9*V473)</f>
        <v>0</v>
      </c>
      <c r="X473">
        <f>0.61365*exp(17.502*W473/(240.97+W473))</f>
        <v>0</v>
      </c>
      <c r="Y473">
        <f>(Z473/AA473*100)</f>
        <v>0</v>
      </c>
      <c r="Z473">
        <f>BJ473*(BO473+BP473)/1000</f>
        <v>0</v>
      </c>
      <c r="AA473">
        <f>0.61365*exp(17.502*BQ473/(240.97+BQ473))</f>
        <v>0</v>
      </c>
      <c r="AB473">
        <f>(X473-BJ473*(BO473+BP473)/1000)</f>
        <v>0</v>
      </c>
      <c r="AC473">
        <f>(-J473*44100)</f>
        <v>0</v>
      </c>
      <c r="AD473">
        <f>2*29.3*R473*0.92*(BQ473-W473)</f>
        <v>0</v>
      </c>
      <c r="AE473">
        <f>2*0.95*5.67E-8*(((BQ473+$B$9)+273)^4-(W473+273)^4)</f>
        <v>0</v>
      </c>
      <c r="AF473">
        <f>U473+AE473+AC473+AD473</f>
        <v>0</v>
      </c>
      <c r="AG473">
        <f>BN473*AU473*(BI473-BH473*(1000-AU473*BK473)/(1000-AU473*BJ473))/(100*BB473)</f>
        <v>0</v>
      </c>
      <c r="AH473">
        <f>1000*BN473*AU473*(BJ473-BK473)/(100*BB473*(1000-AU473*BJ473))</f>
        <v>0</v>
      </c>
      <c r="AI473">
        <f>(AJ473 - AK473 - BO473*1E3/(8.314*(BQ473+273.15)) * AM473/BN473 * AL473) * BN473/(100*BB473) * (1000 - BK473)/1000</f>
        <v>0</v>
      </c>
      <c r="AJ473">
        <v>429.2395825698662</v>
      </c>
      <c r="AK473">
        <v>428.8237090909092</v>
      </c>
      <c r="AL473">
        <v>1.1808516046213E-05</v>
      </c>
      <c r="AM473">
        <v>61.35787655002243</v>
      </c>
      <c r="AN473">
        <f>(AP473 - AO473 + BO473*1E3/(8.314*(BQ473+273.15)) * AR473/BN473 * AQ473) * BN473/(100*BB473) * 1000/(1000 - AP473)</f>
        <v>0</v>
      </c>
      <c r="AO473">
        <v>21.54717404623057</v>
      </c>
      <c r="AP473">
        <v>21.52334335664337</v>
      </c>
      <c r="AQ473">
        <v>-2.924303046355792E-07</v>
      </c>
      <c r="AR473">
        <v>91.88205700752289</v>
      </c>
      <c r="AS473">
        <v>0</v>
      </c>
      <c r="AT473">
        <v>0</v>
      </c>
      <c r="AU473">
        <f>IF(AS473*$H$15&gt;=AW473,1.0,(AW473/(AW473-AS473*$H$15)))</f>
        <v>0</v>
      </c>
      <c r="AV473">
        <f>(AU473-1)*100</f>
        <v>0</v>
      </c>
      <c r="AW473">
        <f>MAX(0,($B$15+$C$15*BV473)/(1+$D$15*BV473)*BO473/(BQ473+273)*$E$15)</f>
        <v>0</v>
      </c>
      <c r="AX473">
        <f>$B$13*BW473+$C$13*BX473+$F$13*CI473*(1-CL473)</f>
        <v>0</v>
      </c>
      <c r="AY473">
        <f>AX473*AZ473</f>
        <v>0</v>
      </c>
      <c r="AZ473">
        <f>($B$13*$D$11+$C$13*$D$11+$F$13*((CV473+CN473)/MAX(CV473+CN473+CW473, 0.1)*$I$11+CW473/MAX(CV473+CN473+CW473, 0.1)*$J$11))/($B$13+$C$13+$F$13)</f>
        <v>0</v>
      </c>
      <c r="BA473">
        <f>($B$13*$K$11+$C$13*$K$11+$F$13*((CV473+CN473)/MAX(CV473+CN473+CW473, 0.1)*$P$11+CW473/MAX(CV473+CN473+CW473, 0.1)*$Q$11))/($B$13+$C$13+$F$13)</f>
        <v>0</v>
      </c>
      <c r="BB473">
        <v>6</v>
      </c>
      <c r="BC473">
        <v>0.5</v>
      </c>
      <c r="BD473" t="s">
        <v>358</v>
      </c>
      <c r="BE473">
        <v>2</v>
      </c>
      <c r="BF473" t="b">
        <v>1</v>
      </c>
      <c r="BG473">
        <v>1774683609.7</v>
      </c>
      <c r="BH473">
        <v>419.5638</v>
      </c>
      <c r="BI473">
        <v>419.9898999999999</v>
      </c>
      <c r="BJ473">
        <v>21.52267</v>
      </c>
      <c r="BK473">
        <v>21.54773</v>
      </c>
      <c r="BL473">
        <v>419.9254</v>
      </c>
      <c r="BM473">
        <v>21.22509</v>
      </c>
      <c r="BN473">
        <v>499.9682</v>
      </c>
      <c r="BO473">
        <v>101.027</v>
      </c>
      <c r="BP473">
        <v>0.09991009000000001</v>
      </c>
      <c r="BQ473">
        <v>25.80766</v>
      </c>
      <c r="BR473">
        <v>25.87777</v>
      </c>
      <c r="BS473">
        <v>999.9</v>
      </c>
      <c r="BT473">
        <v>0</v>
      </c>
      <c r="BU473">
        <v>0</v>
      </c>
      <c r="BV473">
        <v>9999.456</v>
      </c>
      <c r="BW473">
        <v>0</v>
      </c>
      <c r="BX473">
        <v>0.3833920000000001</v>
      </c>
      <c r="BY473">
        <v>-0.4261168</v>
      </c>
      <c r="BZ473">
        <v>428.7924999999999</v>
      </c>
      <c r="CA473">
        <v>429.2391</v>
      </c>
      <c r="CB473">
        <v>-0.02504979</v>
      </c>
      <c r="CC473">
        <v>419.9898999999999</v>
      </c>
      <c r="CD473">
        <v>21.54773</v>
      </c>
      <c r="CE473">
        <v>2.174367</v>
      </c>
      <c r="CF473">
        <v>2.176898</v>
      </c>
      <c r="CG473">
        <v>18.77469</v>
      </c>
      <c r="CH473">
        <v>18.79331</v>
      </c>
      <c r="CI473">
        <v>150.005</v>
      </c>
      <c r="CJ473">
        <v>0</v>
      </c>
      <c r="CK473">
        <v>1</v>
      </c>
      <c r="CL473">
        <v>0</v>
      </c>
      <c r="CM473">
        <v>1.8802</v>
      </c>
      <c r="CN473">
        <v>0</v>
      </c>
      <c r="CO473">
        <v>8.607539999999998</v>
      </c>
      <c r="CP473">
        <v>767.3749</v>
      </c>
      <c r="CQ473">
        <v>35.4308</v>
      </c>
      <c r="CR473">
        <v>40.79340000000001</v>
      </c>
      <c r="CS473">
        <v>37.9811</v>
      </c>
      <c r="CT473">
        <v>39.8624</v>
      </c>
      <c r="CU473">
        <v>36.562</v>
      </c>
      <c r="CV473">
        <v>0</v>
      </c>
      <c r="CW473">
        <v>150.004</v>
      </c>
      <c r="CX473">
        <v>0</v>
      </c>
      <c r="CY473">
        <v>1774683611</v>
      </c>
      <c r="CZ473">
        <v>0</v>
      </c>
      <c r="DA473">
        <v>1774666326.5</v>
      </c>
      <c r="DB473" t="s">
        <v>359</v>
      </c>
      <c r="DC473">
        <v>1774666322</v>
      </c>
      <c r="DD473">
        <v>1774666326.5</v>
      </c>
      <c r="DE473">
        <v>2</v>
      </c>
      <c r="DF473">
        <v>0.343</v>
      </c>
      <c r="DG473">
        <v>-0.026</v>
      </c>
      <c r="DH473">
        <v>-0.36</v>
      </c>
      <c r="DI473">
        <v>0.298</v>
      </c>
      <c r="DJ473">
        <v>420</v>
      </c>
      <c r="DK473">
        <v>22</v>
      </c>
      <c r="DL473">
        <v>0.17</v>
      </c>
      <c r="DM473">
        <v>0.02</v>
      </c>
      <c r="DN473">
        <v>-0.4205381219512195</v>
      </c>
      <c r="DO473">
        <v>0.02277286411149967</v>
      </c>
      <c r="DP473">
        <v>0.02613740367907052</v>
      </c>
      <c r="DQ473">
        <v>1</v>
      </c>
      <c r="DR473">
        <v>-0.02492295853658536</v>
      </c>
      <c r="DS473">
        <v>0.001897731010452921</v>
      </c>
      <c r="DT473">
        <v>0.0006577898088835288</v>
      </c>
      <c r="DU473">
        <v>1</v>
      </c>
      <c r="DV473">
        <v>2</v>
      </c>
      <c r="DW473">
        <v>2</v>
      </c>
      <c r="DX473" t="s">
        <v>360</v>
      </c>
      <c r="DY473">
        <v>3.13046</v>
      </c>
      <c r="DZ473">
        <v>2.80644</v>
      </c>
      <c r="EA473">
        <v>0.09974619999999999</v>
      </c>
      <c r="EB473">
        <v>0.099468</v>
      </c>
      <c r="EC473">
        <v>0.105925</v>
      </c>
      <c r="ED473">
        <v>0.105699</v>
      </c>
      <c r="EE473">
        <v>21146.7</v>
      </c>
      <c r="EF473">
        <v>27418.4</v>
      </c>
      <c r="EG473">
        <v>26444.4</v>
      </c>
      <c r="EH473">
        <v>32999.7</v>
      </c>
      <c r="EI473">
        <v>34923</v>
      </c>
      <c r="EJ473">
        <v>40305.1</v>
      </c>
      <c r="EK473">
        <v>41091.7</v>
      </c>
      <c r="EL473">
        <v>46059.5</v>
      </c>
      <c r="EM473">
        <v>2.03488</v>
      </c>
      <c r="EN473">
        <v>2.0004</v>
      </c>
      <c r="EO473">
        <v>0.06980450000000001</v>
      </c>
      <c r="EP473">
        <v>0</v>
      </c>
      <c r="EQ473">
        <v>24.7282</v>
      </c>
      <c r="ER473">
        <v>999.9</v>
      </c>
      <c r="ES473">
        <v>67.40000000000001</v>
      </c>
      <c r="ET473">
        <v>27.5</v>
      </c>
      <c r="EU473">
        <v>24.5911</v>
      </c>
      <c r="EV473">
        <v>61.1108</v>
      </c>
      <c r="EW473">
        <v>31.8029</v>
      </c>
      <c r="EX473">
        <v>1</v>
      </c>
      <c r="EY473">
        <v>0.292541</v>
      </c>
      <c r="EZ473">
        <v>0.185177</v>
      </c>
      <c r="FA473">
        <v>20.291</v>
      </c>
      <c r="FB473">
        <v>5.19183</v>
      </c>
      <c r="FC473">
        <v>11.9441</v>
      </c>
      <c r="FD473">
        <v>4.9557</v>
      </c>
      <c r="FE473">
        <v>3.285</v>
      </c>
      <c r="FF473">
        <v>9999</v>
      </c>
      <c r="FG473">
        <v>9999</v>
      </c>
      <c r="FH473">
        <v>9999</v>
      </c>
      <c r="FI473">
        <v>999.9</v>
      </c>
      <c r="FJ473">
        <v>1.86127</v>
      </c>
      <c r="FK473">
        <v>1.86264</v>
      </c>
      <c r="FL473">
        <v>1.86005</v>
      </c>
      <c r="FM473">
        <v>1.85837</v>
      </c>
      <c r="FN473">
        <v>1.86211</v>
      </c>
      <c r="FO473">
        <v>1.85885</v>
      </c>
      <c r="FP473">
        <v>1.85791</v>
      </c>
      <c r="FQ473">
        <v>1.8608</v>
      </c>
      <c r="FR473">
        <v>0</v>
      </c>
      <c r="FS473">
        <v>0</v>
      </c>
      <c r="FT473">
        <v>0</v>
      </c>
      <c r="FU473">
        <v>4.5</v>
      </c>
      <c r="FV473" t="s">
        <v>361</v>
      </c>
      <c r="FW473" t="s">
        <v>362</v>
      </c>
      <c r="FX473" t="s">
        <v>363</v>
      </c>
      <c r="FY473" t="s">
        <v>364</v>
      </c>
      <c r="FZ473" t="s">
        <v>364</v>
      </c>
      <c r="GA473" t="s">
        <v>363</v>
      </c>
      <c r="GB473">
        <v>0</v>
      </c>
      <c r="GC473">
        <v>100</v>
      </c>
      <c r="GD473">
        <v>100</v>
      </c>
      <c r="GE473">
        <v>-0.362</v>
      </c>
      <c r="GF473">
        <v>0.2976</v>
      </c>
      <c r="GG473">
        <v>-1.589593225013521</v>
      </c>
      <c r="GH473">
        <v>0.00192992804097616</v>
      </c>
      <c r="GI473">
        <v>3.244687122451424E-06</v>
      </c>
      <c r="GJ473">
        <v>-2.087531120305573E-09</v>
      </c>
      <c r="GK473">
        <v>0.05776174702018427</v>
      </c>
      <c r="GL473">
        <v>0.005089068596103195</v>
      </c>
      <c r="GM473">
        <v>0.0003257216593697226</v>
      </c>
      <c r="GN473">
        <v>-1.562898368296355E-06</v>
      </c>
      <c r="GO473">
        <v>0</v>
      </c>
      <c r="GP473">
        <v>1257</v>
      </c>
      <c r="GQ473">
        <v>1</v>
      </c>
      <c r="GR473">
        <v>31</v>
      </c>
      <c r="GS473">
        <v>288.2</v>
      </c>
      <c r="GT473">
        <v>288.1</v>
      </c>
      <c r="GU473">
        <v>1.07666</v>
      </c>
      <c r="GV473">
        <v>2.38281</v>
      </c>
      <c r="GW473">
        <v>1.44775</v>
      </c>
      <c r="GX473">
        <v>2.20337</v>
      </c>
      <c r="GY473">
        <v>1.44653</v>
      </c>
      <c r="GZ473">
        <v>2.3999</v>
      </c>
      <c r="HA473">
        <v>33.1769</v>
      </c>
      <c r="HB473">
        <v>14.5961</v>
      </c>
      <c r="HC473">
        <v>18</v>
      </c>
      <c r="HD473">
        <v>532.073</v>
      </c>
      <c r="HE473">
        <v>523.26</v>
      </c>
      <c r="HF473">
        <v>24.9997</v>
      </c>
      <c r="HG473">
        <v>30.7359</v>
      </c>
      <c r="HH473">
        <v>30</v>
      </c>
      <c r="HI473">
        <v>31.1159</v>
      </c>
      <c r="HJ473">
        <v>31.1251</v>
      </c>
      <c r="HK473">
        <v>21.5526</v>
      </c>
      <c r="HL473">
        <v>20.3331</v>
      </c>
      <c r="HM473">
        <v>100</v>
      </c>
      <c r="HN473">
        <v>25</v>
      </c>
      <c r="HO473">
        <v>420</v>
      </c>
      <c r="HP473">
        <v>21.5</v>
      </c>
      <c r="HQ473">
        <v>103.132</v>
      </c>
      <c r="HR473">
        <v>102.02</v>
      </c>
    </row>
    <row r="474" spans="1:226">
      <c r="A474">
        <v>456</v>
      </c>
      <c r="B474">
        <v>1774683616.6</v>
      </c>
      <c r="C474">
        <v>1870.599999904633</v>
      </c>
      <c r="D474" t="s">
        <v>1274</v>
      </c>
      <c r="E474" t="s">
        <v>1275</v>
      </c>
      <c r="F474">
        <v>5</v>
      </c>
      <c r="I474">
        <v>1774683613.7</v>
      </c>
      <c r="J474">
        <f>(K474)/1000</f>
        <v>0</v>
      </c>
      <c r="K474">
        <f>IF(BF474, AN474, AH474)</f>
        <v>0</v>
      </c>
      <c r="L474">
        <f>IF(BF474, AI474, AG474)</f>
        <v>0</v>
      </c>
      <c r="M474">
        <f>BH474 - IF(AU474&gt;1, L474*BB474*100.0/(AW474), 0)</f>
        <v>0</v>
      </c>
      <c r="N474">
        <f>((T474-J474/2)*M474-L474)/(T474+J474/2)</f>
        <v>0</v>
      </c>
      <c r="O474">
        <f>N474*(BO474+BP474)/1000.0</f>
        <v>0</v>
      </c>
      <c r="P474">
        <f>(BH474 - IF(AU474&gt;1, L474*BB474*100.0/(AW474), 0))*(BO474+BP474)/1000.0</f>
        <v>0</v>
      </c>
      <c r="Q474">
        <f>2.0/((1/S474-1/R474)+SIGN(S474)*SQRT((1/S474-1/R474)*(1/S474-1/R474) + 4*BC474/((BC474+1)*(BC474+1))*(2*1/S474*1/R474-1/R474*1/R474)))</f>
        <v>0</v>
      </c>
      <c r="R474">
        <f>IF(LEFT(BD474,1)&lt;&gt;"0",IF(LEFT(BD474,1)="1",3.0,BE474),$D$5+$E$5*(BV474*BO474/($K$5*1000))+$F$5*(BV474*BO474/($K$5*1000))*MAX(MIN(BB474,$J$5),$I$5)*MAX(MIN(BB474,$J$5),$I$5)+$G$5*MAX(MIN(BB474,$J$5),$I$5)*(BV474*BO474/($K$5*1000))+$H$5*(BV474*BO474/($K$5*1000))*(BV474*BO474/($K$5*1000)))</f>
        <v>0</v>
      </c>
      <c r="S474">
        <f>J474*(1000-(1000*0.61365*exp(17.502*W474/(240.97+W474))/(BO474+BP474)+BJ474)/2)/(1000*0.61365*exp(17.502*W474/(240.97+W474))/(BO474+BP474)-BJ474)</f>
        <v>0</v>
      </c>
      <c r="T474">
        <f>1/((BC474+1)/(Q474/1.6)+1/(R474/1.37)) + BC474/((BC474+1)/(Q474/1.6) + BC474/(R474/1.37))</f>
        <v>0</v>
      </c>
      <c r="U474">
        <f>(AX474*BA474)</f>
        <v>0</v>
      </c>
      <c r="V474">
        <f>(BQ474+(U474+2*0.95*5.67E-8*(((BQ474+$B$9)+273)^4-(BQ474+273)^4)-44100*J474)/(1.84*29.3*R474+8*0.95*5.67E-8*(BQ474+273)^3))</f>
        <v>0</v>
      </c>
      <c r="W474">
        <f>($C$9*BR474+$D$9*BS474+$E$9*V474)</f>
        <v>0</v>
      </c>
      <c r="X474">
        <f>0.61365*exp(17.502*W474/(240.97+W474))</f>
        <v>0</v>
      </c>
      <c r="Y474">
        <f>(Z474/AA474*100)</f>
        <v>0</v>
      </c>
      <c r="Z474">
        <f>BJ474*(BO474+BP474)/1000</f>
        <v>0</v>
      </c>
      <c r="AA474">
        <f>0.61365*exp(17.502*BQ474/(240.97+BQ474))</f>
        <v>0</v>
      </c>
      <c r="AB474">
        <f>(X474-BJ474*(BO474+BP474)/1000)</f>
        <v>0</v>
      </c>
      <c r="AC474">
        <f>(-J474*44100)</f>
        <v>0</v>
      </c>
      <c r="AD474">
        <f>2*29.3*R474*0.92*(BQ474-W474)</f>
        <v>0</v>
      </c>
      <c r="AE474">
        <f>2*0.95*5.67E-8*(((BQ474+$B$9)+273)^4-(W474+273)^4)</f>
        <v>0</v>
      </c>
      <c r="AF474">
        <f>U474+AE474+AC474+AD474</f>
        <v>0</v>
      </c>
      <c r="AG474">
        <f>BN474*AU474*(BI474-BH474*(1000-AU474*BK474)/(1000-AU474*BJ474))/(100*BB474)</f>
        <v>0</v>
      </c>
      <c r="AH474">
        <f>1000*BN474*AU474*(BJ474-BK474)/(100*BB474*(1000-AU474*BJ474))</f>
        <v>0</v>
      </c>
      <c r="AI474">
        <f>(AJ474 - AK474 - BO474*1E3/(8.314*(BQ474+273.15)) * AM474/BN474 * AL474) * BN474/(100*BB474) * (1000 - BK474)/1000</f>
        <v>0</v>
      </c>
      <c r="AJ474">
        <v>429.2744598134812</v>
      </c>
      <c r="AK474">
        <v>428.8023999999999</v>
      </c>
      <c r="AL474">
        <v>-5.290312804712614E-06</v>
      </c>
      <c r="AM474">
        <v>61.35787655002243</v>
      </c>
      <c r="AN474">
        <f>(AP474 - AO474 + BO474*1E3/(8.314*(BQ474+273.15)) * AR474/BN474 * AQ474) * BN474/(100*BB474) * 1000/(1000 - AP474)</f>
        <v>0</v>
      </c>
      <c r="AO474">
        <v>21.54908458138897</v>
      </c>
      <c r="AP474">
        <v>21.5250958041958</v>
      </c>
      <c r="AQ474">
        <v>9.610498645835767E-07</v>
      </c>
      <c r="AR474">
        <v>91.88205700752289</v>
      </c>
      <c r="AS474">
        <v>0</v>
      </c>
      <c r="AT474">
        <v>0</v>
      </c>
      <c r="AU474">
        <f>IF(AS474*$H$15&gt;=AW474,1.0,(AW474/(AW474-AS474*$H$15)))</f>
        <v>0</v>
      </c>
      <c r="AV474">
        <f>(AU474-1)*100</f>
        <v>0</v>
      </c>
      <c r="AW474">
        <f>MAX(0,($B$15+$C$15*BV474)/(1+$D$15*BV474)*BO474/(BQ474+273)*$E$15)</f>
        <v>0</v>
      </c>
      <c r="AX474">
        <f>$B$13*BW474+$C$13*BX474+$F$13*CI474*(1-CL474)</f>
        <v>0</v>
      </c>
      <c r="AY474">
        <f>AX474*AZ474</f>
        <v>0</v>
      </c>
      <c r="AZ474">
        <f>($B$13*$D$11+$C$13*$D$11+$F$13*((CV474+CN474)/MAX(CV474+CN474+CW474, 0.1)*$I$11+CW474/MAX(CV474+CN474+CW474, 0.1)*$J$11))/($B$13+$C$13+$F$13)</f>
        <v>0</v>
      </c>
      <c r="BA474">
        <f>($B$13*$K$11+$C$13*$K$11+$F$13*((CV474+CN474)/MAX(CV474+CN474+CW474, 0.1)*$P$11+CW474/MAX(CV474+CN474+CW474, 0.1)*$Q$11))/($B$13+$C$13+$F$13)</f>
        <v>0</v>
      </c>
      <c r="BB474">
        <v>6</v>
      </c>
      <c r="BC474">
        <v>0.5</v>
      </c>
      <c r="BD474" t="s">
        <v>358</v>
      </c>
      <c r="BE474">
        <v>2</v>
      </c>
      <c r="BF474" t="b">
        <v>1</v>
      </c>
      <c r="BG474">
        <v>1774683613.7</v>
      </c>
      <c r="BH474">
        <v>419.588</v>
      </c>
      <c r="BI474">
        <v>420.0112</v>
      </c>
      <c r="BJ474">
        <v>21.52426</v>
      </c>
      <c r="BK474">
        <v>21.54881</v>
      </c>
      <c r="BL474">
        <v>419.9492999999999</v>
      </c>
      <c r="BM474">
        <v>21.22666</v>
      </c>
      <c r="BN474">
        <v>500.0087</v>
      </c>
      <c r="BO474">
        <v>101.0259</v>
      </c>
      <c r="BP474">
        <v>0.10003664</v>
      </c>
      <c r="BQ474">
        <v>25.80921</v>
      </c>
      <c r="BR474">
        <v>25.87745</v>
      </c>
      <c r="BS474">
        <v>999.9</v>
      </c>
      <c r="BT474">
        <v>0</v>
      </c>
      <c r="BU474">
        <v>0</v>
      </c>
      <c r="BV474">
        <v>9991.129000000001</v>
      </c>
      <c r="BW474">
        <v>0</v>
      </c>
      <c r="BX474">
        <v>0.3833920000000001</v>
      </c>
      <c r="BY474">
        <v>-0.4232178</v>
      </c>
      <c r="BZ474">
        <v>428.818</v>
      </c>
      <c r="CA474">
        <v>429.2612</v>
      </c>
      <c r="CB474">
        <v>-0.02456112</v>
      </c>
      <c r="CC474">
        <v>420.0112</v>
      </c>
      <c r="CD474">
        <v>21.54881</v>
      </c>
      <c r="CE474">
        <v>2.174506</v>
      </c>
      <c r="CF474">
        <v>2.176987</v>
      </c>
      <c r="CG474">
        <v>18.77571</v>
      </c>
      <c r="CH474">
        <v>18.79396</v>
      </c>
      <c r="CI474">
        <v>150.0079</v>
      </c>
      <c r="CJ474">
        <v>0</v>
      </c>
      <c r="CK474">
        <v>1</v>
      </c>
      <c r="CL474">
        <v>0</v>
      </c>
      <c r="CM474">
        <v>1.85445</v>
      </c>
      <c r="CN474">
        <v>0</v>
      </c>
      <c r="CO474">
        <v>8.440999999999999</v>
      </c>
      <c r="CP474">
        <v>767.3898</v>
      </c>
      <c r="CQ474">
        <v>35.437</v>
      </c>
      <c r="CR474">
        <v>40.8435</v>
      </c>
      <c r="CS474">
        <v>38</v>
      </c>
      <c r="CT474">
        <v>39.906</v>
      </c>
      <c r="CU474">
        <v>36.5809</v>
      </c>
      <c r="CV474">
        <v>0</v>
      </c>
      <c r="CW474">
        <v>150.008</v>
      </c>
      <c r="CX474">
        <v>0</v>
      </c>
      <c r="CY474">
        <v>1774683615.2</v>
      </c>
      <c r="CZ474">
        <v>0</v>
      </c>
      <c r="DA474">
        <v>1774666326.5</v>
      </c>
      <c r="DB474" t="s">
        <v>359</v>
      </c>
      <c r="DC474">
        <v>1774666322</v>
      </c>
      <c r="DD474">
        <v>1774666326.5</v>
      </c>
      <c r="DE474">
        <v>2</v>
      </c>
      <c r="DF474">
        <v>0.343</v>
      </c>
      <c r="DG474">
        <v>-0.026</v>
      </c>
      <c r="DH474">
        <v>-0.36</v>
      </c>
      <c r="DI474">
        <v>0.298</v>
      </c>
      <c r="DJ474">
        <v>420</v>
      </c>
      <c r="DK474">
        <v>22</v>
      </c>
      <c r="DL474">
        <v>0.17</v>
      </c>
      <c r="DM474">
        <v>0.02</v>
      </c>
      <c r="DN474">
        <v>-0.4237975609756097</v>
      </c>
      <c r="DO474">
        <v>0.03680941463414594</v>
      </c>
      <c r="DP474">
        <v>0.02364237005787701</v>
      </c>
      <c r="DQ474">
        <v>1</v>
      </c>
      <c r="DR474">
        <v>-0.0246552756097561</v>
      </c>
      <c r="DS474">
        <v>-0.0009128195121951619</v>
      </c>
      <c r="DT474">
        <v>0.0005059156908363134</v>
      </c>
      <c r="DU474">
        <v>1</v>
      </c>
      <c r="DV474">
        <v>2</v>
      </c>
      <c r="DW474">
        <v>2</v>
      </c>
      <c r="DX474" t="s">
        <v>360</v>
      </c>
      <c r="DY474">
        <v>3.13054</v>
      </c>
      <c r="DZ474">
        <v>2.80645</v>
      </c>
      <c r="EA474">
        <v>0.0997459</v>
      </c>
      <c r="EB474">
        <v>0.0994699</v>
      </c>
      <c r="EC474">
        <v>0.105929</v>
      </c>
      <c r="ED474">
        <v>0.105699</v>
      </c>
      <c r="EE474">
        <v>21146.5</v>
      </c>
      <c r="EF474">
        <v>27418.6</v>
      </c>
      <c r="EG474">
        <v>26444.1</v>
      </c>
      <c r="EH474">
        <v>33000</v>
      </c>
      <c r="EI474">
        <v>34922.5</v>
      </c>
      <c r="EJ474">
        <v>40305.4</v>
      </c>
      <c r="EK474">
        <v>41091.3</v>
      </c>
      <c r="EL474">
        <v>46059.9</v>
      </c>
      <c r="EM474">
        <v>2.03488</v>
      </c>
      <c r="EN474">
        <v>2</v>
      </c>
      <c r="EO474">
        <v>0.070259</v>
      </c>
      <c r="EP474">
        <v>0</v>
      </c>
      <c r="EQ474">
        <v>24.7282</v>
      </c>
      <c r="ER474">
        <v>999.9</v>
      </c>
      <c r="ES474">
        <v>67.40000000000001</v>
      </c>
      <c r="ET474">
        <v>27.5</v>
      </c>
      <c r="EU474">
        <v>24.5882</v>
      </c>
      <c r="EV474">
        <v>61.1008</v>
      </c>
      <c r="EW474">
        <v>31.7228</v>
      </c>
      <c r="EX474">
        <v>1</v>
      </c>
      <c r="EY474">
        <v>0.292754</v>
      </c>
      <c r="EZ474">
        <v>0.184466</v>
      </c>
      <c r="FA474">
        <v>20.2911</v>
      </c>
      <c r="FB474">
        <v>5.19183</v>
      </c>
      <c r="FC474">
        <v>11.9441</v>
      </c>
      <c r="FD474">
        <v>4.95575</v>
      </c>
      <c r="FE474">
        <v>3.285</v>
      </c>
      <c r="FF474">
        <v>9999</v>
      </c>
      <c r="FG474">
        <v>9999</v>
      </c>
      <c r="FH474">
        <v>9999</v>
      </c>
      <c r="FI474">
        <v>999.9</v>
      </c>
      <c r="FJ474">
        <v>1.86127</v>
      </c>
      <c r="FK474">
        <v>1.86264</v>
      </c>
      <c r="FL474">
        <v>1.86005</v>
      </c>
      <c r="FM474">
        <v>1.85836</v>
      </c>
      <c r="FN474">
        <v>1.86211</v>
      </c>
      <c r="FO474">
        <v>1.85886</v>
      </c>
      <c r="FP474">
        <v>1.85791</v>
      </c>
      <c r="FQ474">
        <v>1.86081</v>
      </c>
      <c r="FR474">
        <v>0</v>
      </c>
      <c r="FS474">
        <v>0</v>
      </c>
      <c r="FT474">
        <v>0</v>
      </c>
      <c r="FU474">
        <v>4.5</v>
      </c>
      <c r="FV474" t="s">
        <v>361</v>
      </c>
      <c r="FW474" t="s">
        <v>362</v>
      </c>
      <c r="FX474" t="s">
        <v>363</v>
      </c>
      <c r="FY474" t="s">
        <v>364</v>
      </c>
      <c r="FZ474" t="s">
        <v>364</v>
      </c>
      <c r="GA474" t="s">
        <v>363</v>
      </c>
      <c r="GB474">
        <v>0</v>
      </c>
      <c r="GC474">
        <v>100</v>
      </c>
      <c r="GD474">
        <v>100</v>
      </c>
      <c r="GE474">
        <v>-0.362</v>
      </c>
      <c r="GF474">
        <v>0.2976</v>
      </c>
      <c r="GG474">
        <v>-1.589593225013521</v>
      </c>
      <c r="GH474">
        <v>0.00192992804097616</v>
      </c>
      <c r="GI474">
        <v>3.244687122451424E-06</v>
      </c>
      <c r="GJ474">
        <v>-2.087531120305573E-09</v>
      </c>
      <c r="GK474">
        <v>0.05776174702018427</v>
      </c>
      <c r="GL474">
        <v>0.005089068596103195</v>
      </c>
      <c r="GM474">
        <v>0.0003257216593697226</v>
      </c>
      <c r="GN474">
        <v>-1.562898368296355E-06</v>
      </c>
      <c r="GO474">
        <v>0</v>
      </c>
      <c r="GP474">
        <v>1257</v>
      </c>
      <c r="GQ474">
        <v>1</v>
      </c>
      <c r="GR474">
        <v>31</v>
      </c>
      <c r="GS474">
        <v>288.2</v>
      </c>
      <c r="GT474">
        <v>288.2</v>
      </c>
      <c r="GU474">
        <v>1.07666</v>
      </c>
      <c r="GV474">
        <v>2.38647</v>
      </c>
      <c r="GW474">
        <v>1.44775</v>
      </c>
      <c r="GX474">
        <v>2.20215</v>
      </c>
      <c r="GY474">
        <v>1.44653</v>
      </c>
      <c r="GZ474">
        <v>2.35596</v>
      </c>
      <c r="HA474">
        <v>33.1769</v>
      </c>
      <c r="HB474">
        <v>14.5961</v>
      </c>
      <c r="HC474">
        <v>18</v>
      </c>
      <c r="HD474">
        <v>532.073</v>
      </c>
      <c r="HE474">
        <v>522.9880000000001</v>
      </c>
      <c r="HF474">
        <v>24.9997</v>
      </c>
      <c r="HG474">
        <v>30.7359</v>
      </c>
      <c r="HH474">
        <v>30.0002</v>
      </c>
      <c r="HI474">
        <v>31.1159</v>
      </c>
      <c r="HJ474">
        <v>31.1251</v>
      </c>
      <c r="HK474">
        <v>21.5525</v>
      </c>
      <c r="HL474">
        <v>20.3331</v>
      </c>
      <c r="HM474">
        <v>100</v>
      </c>
      <c r="HN474">
        <v>25</v>
      </c>
      <c r="HO474">
        <v>420</v>
      </c>
      <c r="HP474">
        <v>21.5</v>
      </c>
      <c r="HQ474">
        <v>103.132</v>
      </c>
      <c r="HR474">
        <v>102.021</v>
      </c>
    </row>
    <row r="475" spans="1:226">
      <c r="A475">
        <v>457</v>
      </c>
      <c r="B475">
        <v>1774683620.6</v>
      </c>
      <c r="C475">
        <v>1874.599999904633</v>
      </c>
      <c r="D475" t="s">
        <v>1276</v>
      </c>
      <c r="E475" t="s">
        <v>1277</v>
      </c>
      <c r="F475">
        <v>5</v>
      </c>
      <c r="I475">
        <v>1774683617.7</v>
      </c>
      <c r="J475">
        <f>(K475)/1000</f>
        <v>0</v>
      </c>
      <c r="K475">
        <f>IF(BF475, AN475, AH475)</f>
        <v>0</v>
      </c>
      <c r="L475">
        <f>IF(BF475, AI475, AG475)</f>
        <v>0</v>
      </c>
      <c r="M475">
        <f>BH475 - IF(AU475&gt;1, L475*BB475*100.0/(AW475), 0)</f>
        <v>0</v>
      </c>
      <c r="N475">
        <f>((T475-J475/2)*M475-L475)/(T475+J475/2)</f>
        <v>0</v>
      </c>
      <c r="O475">
        <f>N475*(BO475+BP475)/1000.0</f>
        <v>0</v>
      </c>
      <c r="P475">
        <f>(BH475 - IF(AU475&gt;1, L475*BB475*100.0/(AW475), 0))*(BO475+BP475)/1000.0</f>
        <v>0</v>
      </c>
      <c r="Q475">
        <f>2.0/((1/S475-1/R475)+SIGN(S475)*SQRT((1/S475-1/R475)*(1/S475-1/R475) + 4*BC475/((BC475+1)*(BC475+1))*(2*1/S475*1/R475-1/R475*1/R475)))</f>
        <v>0</v>
      </c>
      <c r="R475">
        <f>IF(LEFT(BD475,1)&lt;&gt;"0",IF(LEFT(BD475,1)="1",3.0,BE475),$D$5+$E$5*(BV475*BO475/($K$5*1000))+$F$5*(BV475*BO475/($K$5*1000))*MAX(MIN(BB475,$J$5),$I$5)*MAX(MIN(BB475,$J$5),$I$5)+$G$5*MAX(MIN(BB475,$J$5),$I$5)*(BV475*BO475/($K$5*1000))+$H$5*(BV475*BO475/($K$5*1000))*(BV475*BO475/($K$5*1000)))</f>
        <v>0</v>
      </c>
      <c r="S475">
        <f>J475*(1000-(1000*0.61365*exp(17.502*W475/(240.97+W475))/(BO475+BP475)+BJ475)/2)/(1000*0.61365*exp(17.502*W475/(240.97+W475))/(BO475+BP475)-BJ475)</f>
        <v>0</v>
      </c>
      <c r="T475">
        <f>1/((BC475+1)/(Q475/1.6)+1/(R475/1.37)) + BC475/((BC475+1)/(Q475/1.6) + BC475/(R475/1.37))</f>
        <v>0</v>
      </c>
      <c r="U475">
        <f>(AX475*BA475)</f>
        <v>0</v>
      </c>
      <c r="V475">
        <f>(BQ475+(U475+2*0.95*5.67E-8*(((BQ475+$B$9)+273)^4-(BQ475+273)^4)-44100*J475)/(1.84*29.3*R475+8*0.95*5.67E-8*(BQ475+273)^3))</f>
        <v>0</v>
      </c>
      <c r="W475">
        <f>($C$9*BR475+$D$9*BS475+$E$9*V475)</f>
        <v>0</v>
      </c>
      <c r="X475">
        <f>0.61365*exp(17.502*W475/(240.97+W475))</f>
        <v>0</v>
      </c>
      <c r="Y475">
        <f>(Z475/AA475*100)</f>
        <v>0</v>
      </c>
      <c r="Z475">
        <f>BJ475*(BO475+BP475)/1000</f>
        <v>0</v>
      </c>
      <c r="AA475">
        <f>0.61365*exp(17.502*BQ475/(240.97+BQ475))</f>
        <v>0</v>
      </c>
      <c r="AB475">
        <f>(X475-BJ475*(BO475+BP475)/1000)</f>
        <v>0</v>
      </c>
      <c r="AC475">
        <f>(-J475*44100)</f>
        <v>0</v>
      </c>
      <c r="AD475">
        <f>2*29.3*R475*0.92*(BQ475-W475)</f>
        <v>0</v>
      </c>
      <c r="AE475">
        <f>2*0.95*5.67E-8*(((BQ475+$B$9)+273)^4-(W475+273)^4)</f>
        <v>0</v>
      </c>
      <c r="AF475">
        <f>U475+AE475+AC475+AD475</f>
        <v>0</v>
      </c>
      <c r="AG475">
        <f>BN475*AU475*(BI475-BH475*(1000-AU475*BK475)/(1000-AU475*BJ475))/(100*BB475)</f>
        <v>0</v>
      </c>
      <c r="AH475">
        <f>1000*BN475*AU475*(BJ475-BK475)/(100*BB475*(1000-AU475*BJ475))</f>
        <v>0</v>
      </c>
      <c r="AI475">
        <f>(AJ475 - AK475 - BO475*1E3/(8.314*(BQ475+273.15)) * AM475/BN475 * AL475) * BN475/(100*BB475) * (1000 - BK475)/1000</f>
        <v>0</v>
      </c>
      <c r="AJ475">
        <v>429.2806520416214</v>
      </c>
      <c r="AK475">
        <v>428.761703030303</v>
      </c>
      <c r="AL475">
        <v>-1.390882561838068E-05</v>
      </c>
      <c r="AM475">
        <v>61.35787655002243</v>
      </c>
      <c r="AN475">
        <f>(AP475 - AO475 + BO475*1E3/(8.314*(BQ475+273.15)) * AR475/BN475 * AQ475) * BN475/(100*BB475) * 1000/(1000 - AP475)</f>
        <v>0</v>
      </c>
      <c r="AO475">
        <v>21.54841273194601</v>
      </c>
      <c r="AP475">
        <v>21.52364195804197</v>
      </c>
      <c r="AQ475">
        <v>-1.120046152157011E-07</v>
      </c>
      <c r="AR475">
        <v>91.88205700752289</v>
      </c>
      <c r="AS475">
        <v>0</v>
      </c>
      <c r="AT475">
        <v>0</v>
      </c>
      <c r="AU475">
        <f>IF(AS475*$H$15&gt;=AW475,1.0,(AW475/(AW475-AS475*$H$15)))</f>
        <v>0</v>
      </c>
      <c r="AV475">
        <f>(AU475-1)*100</f>
        <v>0</v>
      </c>
      <c r="AW475">
        <f>MAX(0,($B$15+$C$15*BV475)/(1+$D$15*BV475)*BO475/(BQ475+273)*$E$15)</f>
        <v>0</v>
      </c>
      <c r="AX475">
        <f>$B$13*BW475+$C$13*BX475+$F$13*CI475*(1-CL475)</f>
        <v>0</v>
      </c>
      <c r="AY475">
        <f>AX475*AZ475</f>
        <v>0</v>
      </c>
      <c r="AZ475">
        <f>($B$13*$D$11+$C$13*$D$11+$F$13*((CV475+CN475)/MAX(CV475+CN475+CW475, 0.1)*$I$11+CW475/MAX(CV475+CN475+CW475, 0.1)*$J$11))/($B$13+$C$13+$F$13)</f>
        <v>0</v>
      </c>
      <c r="BA475">
        <f>($B$13*$K$11+$C$13*$K$11+$F$13*((CV475+CN475)/MAX(CV475+CN475+CW475, 0.1)*$P$11+CW475/MAX(CV475+CN475+CW475, 0.1)*$Q$11))/($B$13+$C$13+$F$13)</f>
        <v>0</v>
      </c>
      <c r="BB475">
        <v>6</v>
      </c>
      <c r="BC475">
        <v>0.5</v>
      </c>
      <c r="BD475" t="s">
        <v>358</v>
      </c>
      <c r="BE475">
        <v>2</v>
      </c>
      <c r="BF475" t="b">
        <v>1</v>
      </c>
      <c r="BG475">
        <v>1774683617.7</v>
      </c>
      <c r="BH475">
        <v>419.5667999999999</v>
      </c>
      <c r="BI475">
        <v>420.0287</v>
      </c>
      <c r="BJ475">
        <v>21.52447</v>
      </c>
      <c r="BK475">
        <v>21.54866</v>
      </c>
      <c r="BL475">
        <v>419.9284</v>
      </c>
      <c r="BM475">
        <v>21.22687</v>
      </c>
      <c r="BN475">
        <v>500.0395</v>
      </c>
      <c r="BO475">
        <v>101.0271</v>
      </c>
      <c r="BP475">
        <v>0.09998080999999999</v>
      </c>
      <c r="BQ475">
        <v>25.80905</v>
      </c>
      <c r="BR475">
        <v>25.87516</v>
      </c>
      <c r="BS475">
        <v>999.9</v>
      </c>
      <c r="BT475">
        <v>0</v>
      </c>
      <c r="BU475">
        <v>0</v>
      </c>
      <c r="BV475">
        <v>9998.875999999998</v>
      </c>
      <c r="BW475">
        <v>0</v>
      </c>
      <c r="BX475">
        <v>0.3833920000000001</v>
      </c>
      <c r="BY475">
        <v>-0.4617127</v>
      </c>
      <c r="BZ475">
        <v>428.7965</v>
      </c>
      <c r="CA475">
        <v>429.2788</v>
      </c>
      <c r="CB475">
        <v>-0.02419433</v>
      </c>
      <c r="CC475">
        <v>420.0287</v>
      </c>
      <c r="CD475">
        <v>21.54866</v>
      </c>
      <c r="CE475">
        <v>2.174553</v>
      </c>
      <c r="CF475">
        <v>2.176998999999999</v>
      </c>
      <c r="CG475">
        <v>18.77606</v>
      </c>
      <c r="CH475">
        <v>18.79406</v>
      </c>
      <c r="CI475">
        <v>150.0016</v>
      </c>
      <c r="CJ475">
        <v>0</v>
      </c>
      <c r="CK475">
        <v>1</v>
      </c>
      <c r="CL475">
        <v>0</v>
      </c>
      <c r="CM475">
        <v>1.64405</v>
      </c>
      <c r="CN475">
        <v>0</v>
      </c>
      <c r="CO475">
        <v>8.40563</v>
      </c>
      <c r="CP475">
        <v>767.3582</v>
      </c>
      <c r="CQ475">
        <v>35.46849999999999</v>
      </c>
      <c r="CR475">
        <v>40.875</v>
      </c>
      <c r="CS475">
        <v>38.04340000000001</v>
      </c>
      <c r="CT475">
        <v>39.9873</v>
      </c>
      <c r="CU475">
        <v>36.6124</v>
      </c>
      <c r="CV475">
        <v>0</v>
      </c>
      <c r="CW475">
        <v>150</v>
      </c>
      <c r="CX475">
        <v>0</v>
      </c>
      <c r="CY475">
        <v>1774683618.8</v>
      </c>
      <c r="CZ475">
        <v>0</v>
      </c>
      <c r="DA475">
        <v>1774666326.5</v>
      </c>
      <c r="DB475" t="s">
        <v>359</v>
      </c>
      <c r="DC475">
        <v>1774666322</v>
      </c>
      <c r="DD475">
        <v>1774666326.5</v>
      </c>
      <c r="DE475">
        <v>2</v>
      </c>
      <c r="DF475">
        <v>0.343</v>
      </c>
      <c r="DG475">
        <v>-0.026</v>
      </c>
      <c r="DH475">
        <v>-0.36</v>
      </c>
      <c r="DI475">
        <v>0.298</v>
      </c>
      <c r="DJ475">
        <v>420</v>
      </c>
      <c r="DK475">
        <v>22</v>
      </c>
      <c r="DL475">
        <v>0.17</v>
      </c>
      <c r="DM475">
        <v>0.02</v>
      </c>
      <c r="DN475">
        <v>-0.4258869024390244</v>
      </c>
      <c r="DO475">
        <v>-0.1881935958188142</v>
      </c>
      <c r="DP475">
        <v>0.02451100011374174</v>
      </c>
      <c r="DQ475">
        <v>0</v>
      </c>
      <c r="DR475">
        <v>-0.02458335609756098</v>
      </c>
      <c r="DS475">
        <v>0.000757386062717737</v>
      </c>
      <c r="DT475">
        <v>0.0005936089301678462</v>
      </c>
      <c r="DU475">
        <v>1</v>
      </c>
      <c r="DV475">
        <v>1</v>
      </c>
      <c r="DW475">
        <v>2</v>
      </c>
      <c r="DX475" t="s">
        <v>367</v>
      </c>
      <c r="DY475">
        <v>3.13045</v>
      </c>
      <c r="DZ475">
        <v>2.80641</v>
      </c>
      <c r="EA475">
        <v>0.0997376</v>
      </c>
      <c r="EB475">
        <v>0.09947</v>
      </c>
      <c r="EC475">
        <v>0.10593</v>
      </c>
      <c r="ED475">
        <v>0.1057</v>
      </c>
      <c r="EE475">
        <v>21146.7</v>
      </c>
      <c r="EF475">
        <v>27418.8</v>
      </c>
      <c r="EG475">
        <v>26444.2</v>
      </c>
      <c r="EH475">
        <v>33000.3</v>
      </c>
      <c r="EI475">
        <v>34922.5</v>
      </c>
      <c r="EJ475">
        <v>40306</v>
      </c>
      <c r="EK475">
        <v>41091.4</v>
      </c>
      <c r="EL475">
        <v>46060.5</v>
      </c>
      <c r="EM475">
        <v>2.0347</v>
      </c>
      <c r="EN475">
        <v>2.00035</v>
      </c>
      <c r="EO475">
        <v>0.0696108</v>
      </c>
      <c r="EP475">
        <v>0</v>
      </c>
      <c r="EQ475">
        <v>24.727</v>
      </c>
      <c r="ER475">
        <v>999.9</v>
      </c>
      <c r="ES475">
        <v>67.40000000000001</v>
      </c>
      <c r="ET475">
        <v>27.5</v>
      </c>
      <c r="EU475">
        <v>24.5873</v>
      </c>
      <c r="EV475">
        <v>61.3608</v>
      </c>
      <c r="EW475">
        <v>31.6026</v>
      </c>
      <c r="EX475">
        <v>1</v>
      </c>
      <c r="EY475">
        <v>0.292548</v>
      </c>
      <c r="EZ475">
        <v>0.184341</v>
      </c>
      <c r="FA475">
        <v>20.2911</v>
      </c>
      <c r="FB475">
        <v>5.19198</v>
      </c>
      <c r="FC475">
        <v>11.9441</v>
      </c>
      <c r="FD475">
        <v>4.95575</v>
      </c>
      <c r="FE475">
        <v>3.285</v>
      </c>
      <c r="FF475">
        <v>9999</v>
      </c>
      <c r="FG475">
        <v>9999</v>
      </c>
      <c r="FH475">
        <v>9999</v>
      </c>
      <c r="FI475">
        <v>999.9</v>
      </c>
      <c r="FJ475">
        <v>1.86127</v>
      </c>
      <c r="FK475">
        <v>1.86263</v>
      </c>
      <c r="FL475">
        <v>1.86005</v>
      </c>
      <c r="FM475">
        <v>1.85837</v>
      </c>
      <c r="FN475">
        <v>1.86209</v>
      </c>
      <c r="FO475">
        <v>1.85884</v>
      </c>
      <c r="FP475">
        <v>1.85791</v>
      </c>
      <c r="FQ475">
        <v>1.8608</v>
      </c>
      <c r="FR475">
        <v>0</v>
      </c>
      <c r="FS475">
        <v>0</v>
      </c>
      <c r="FT475">
        <v>0</v>
      </c>
      <c r="FU475">
        <v>4.5</v>
      </c>
      <c r="FV475" t="s">
        <v>361</v>
      </c>
      <c r="FW475" t="s">
        <v>362</v>
      </c>
      <c r="FX475" t="s">
        <v>363</v>
      </c>
      <c r="FY475" t="s">
        <v>364</v>
      </c>
      <c r="FZ475" t="s">
        <v>364</v>
      </c>
      <c r="GA475" t="s">
        <v>363</v>
      </c>
      <c r="GB475">
        <v>0</v>
      </c>
      <c r="GC475">
        <v>100</v>
      </c>
      <c r="GD475">
        <v>100</v>
      </c>
      <c r="GE475">
        <v>-0.361</v>
      </c>
      <c r="GF475">
        <v>0.2976</v>
      </c>
      <c r="GG475">
        <v>-1.589593225013521</v>
      </c>
      <c r="GH475">
        <v>0.00192992804097616</v>
      </c>
      <c r="GI475">
        <v>3.244687122451424E-06</v>
      </c>
      <c r="GJ475">
        <v>-2.087531120305573E-09</v>
      </c>
      <c r="GK475">
        <v>0.05776174702018427</v>
      </c>
      <c r="GL475">
        <v>0.005089068596103195</v>
      </c>
      <c r="GM475">
        <v>0.0003257216593697226</v>
      </c>
      <c r="GN475">
        <v>-1.562898368296355E-06</v>
      </c>
      <c r="GO475">
        <v>0</v>
      </c>
      <c r="GP475">
        <v>1257</v>
      </c>
      <c r="GQ475">
        <v>1</v>
      </c>
      <c r="GR475">
        <v>31</v>
      </c>
      <c r="GS475">
        <v>288.3</v>
      </c>
      <c r="GT475">
        <v>288.2</v>
      </c>
      <c r="GU475">
        <v>1.07666</v>
      </c>
      <c r="GV475">
        <v>2.3877</v>
      </c>
      <c r="GW475">
        <v>1.44775</v>
      </c>
      <c r="GX475">
        <v>2.20337</v>
      </c>
      <c r="GY475">
        <v>1.44653</v>
      </c>
      <c r="GZ475">
        <v>2.34497</v>
      </c>
      <c r="HA475">
        <v>33.1769</v>
      </c>
      <c r="HB475">
        <v>14.5961</v>
      </c>
      <c r="HC475">
        <v>18</v>
      </c>
      <c r="HD475">
        <v>531.962</v>
      </c>
      <c r="HE475">
        <v>523.226</v>
      </c>
      <c r="HF475">
        <v>24.9998</v>
      </c>
      <c r="HG475">
        <v>30.7359</v>
      </c>
      <c r="HH475">
        <v>30</v>
      </c>
      <c r="HI475">
        <v>31.1159</v>
      </c>
      <c r="HJ475">
        <v>31.1251</v>
      </c>
      <c r="HK475">
        <v>21.552</v>
      </c>
      <c r="HL475">
        <v>20.3331</v>
      </c>
      <c r="HM475">
        <v>100</v>
      </c>
      <c r="HN475">
        <v>25</v>
      </c>
      <c r="HO475">
        <v>420</v>
      </c>
      <c r="HP475">
        <v>21.5</v>
      </c>
      <c r="HQ475">
        <v>103.132</v>
      </c>
      <c r="HR475">
        <v>102.022</v>
      </c>
    </row>
    <row r="476" spans="1:226">
      <c r="A476">
        <v>458</v>
      </c>
      <c r="B476">
        <v>1774683624.6</v>
      </c>
      <c r="C476">
        <v>1878.599999904633</v>
      </c>
      <c r="D476" t="s">
        <v>1278</v>
      </c>
      <c r="E476" t="s">
        <v>1279</v>
      </c>
      <c r="F476">
        <v>5</v>
      </c>
      <c r="I476">
        <v>1774683621.7</v>
      </c>
      <c r="J476">
        <f>(K476)/1000</f>
        <v>0</v>
      </c>
      <c r="K476">
        <f>IF(BF476, AN476, AH476)</f>
        <v>0</v>
      </c>
      <c r="L476">
        <f>IF(BF476, AI476, AG476)</f>
        <v>0</v>
      </c>
      <c r="M476">
        <f>BH476 - IF(AU476&gt;1, L476*BB476*100.0/(AW476), 0)</f>
        <v>0</v>
      </c>
      <c r="N476">
        <f>((T476-J476/2)*M476-L476)/(T476+J476/2)</f>
        <v>0</v>
      </c>
      <c r="O476">
        <f>N476*(BO476+BP476)/1000.0</f>
        <v>0</v>
      </c>
      <c r="P476">
        <f>(BH476 - IF(AU476&gt;1, L476*BB476*100.0/(AW476), 0))*(BO476+BP476)/1000.0</f>
        <v>0</v>
      </c>
      <c r="Q476">
        <f>2.0/((1/S476-1/R476)+SIGN(S476)*SQRT((1/S476-1/R476)*(1/S476-1/R476) + 4*BC476/((BC476+1)*(BC476+1))*(2*1/S476*1/R476-1/R476*1/R476)))</f>
        <v>0</v>
      </c>
      <c r="R476">
        <f>IF(LEFT(BD476,1)&lt;&gt;"0",IF(LEFT(BD476,1)="1",3.0,BE476),$D$5+$E$5*(BV476*BO476/($K$5*1000))+$F$5*(BV476*BO476/($K$5*1000))*MAX(MIN(BB476,$J$5),$I$5)*MAX(MIN(BB476,$J$5),$I$5)+$G$5*MAX(MIN(BB476,$J$5),$I$5)*(BV476*BO476/($K$5*1000))+$H$5*(BV476*BO476/($K$5*1000))*(BV476*BO476/($K$5*1000)))</f>
        <v>0</v>
      </c>
      <c r="S476">
        <f>J476*(1000-(1000*0.61365*exp(17.502*W476/(240.97+W476))/(BO476+BP476)+BJ476)/2)/(1000*0.61365*exp(17.502*W476/(240.97+W476))/(BO476+BP476)-BJ476)</f>
        <v>0</v>
      </c>
      <c r="T476">
        <f>1/((BC476+1)/(Q476/1.6)+1/(R476/1.37)) + BC476/((BC476+1)/(Q476/1.6) + BC476/(R476/1.37))</f>
        <v>0</v>
      </c>
      <c r="U476">
        <f>(AX476*BA476)</f>
        <v>0</v>
      </c>
      <c r="V476">
        <f>(BQ476+(U476+2*0.95*5.67E-8*(((BQ476+$B$9)+273)^4-(BQ476+273)^4)-44100*J476)/(1.84*29.3*R476+8*0.95*5.67E-8*(BQ476+273)^3))</f>
        <v>0</v>
      </c>
      <c r="W476">
        <f>($C$9*BR476+$D$9*BS476+$E$9*V476)</f>
        <v>0</v>
      </c>
      <c r="X476">
        <f>0.61365*exp(17.502*W476/(240.97+W476))</f>
        <v>0</v>
      </c>
      <c r="Y476">
        <f>(Z476/AA476*100)</f>
        <v>0</v>
      </c>
      <c r="Z476">
        <f>BJ476*(BO476+BP476)/1000</f>
        <v>0</v>
      </c>
      <c r="AA476">
        <f>0.61365*exp(17.502*BQ476/(240.97+BQ476))</f>
        <v>0</v>
      </c>
      <c r="AB476">
        <f>(X476-BJ476*(BO476+BP476)/1000)</f>
        <v>0</v>
      </c>
      <c r="AC476">
        <f>(-J476*44100)</f>
        <v>0</v>
      </c>
      <c r="AD476">
        <f>2*29.3*R476*0.92*(BQ476-W476)</f>
        <v>0</v>
      </c>
      <c r="AE476">
        <f>2*0.95*5.67E-8*(((BQ476+$B$9)+273)^4-(W476+273)^4)</f>
        <v>0</v>
      </c>
      <c r="AF476">
        <f>U476+AE476+AC476+AD476</f>
        <v>0</v>
      </c>
      <c r="AG476">
        <f>BN476*AU476*(BI476-BH476*(1000-AU476*BK476)/(1000-AU476*BJ476))/(100*BB476)</f>
        <v>0</v>
      </c>
      <c r="AH476">
        <f>1000*BN476*AU476*(BJ476-BK476)/(100*BB476*(1000-AU476*BJ476))</f>
        <v>0</v>
      </c>
      <c r="AI476">
        <f>(AJ476 - AK476 - BO476*1E3/(8.314*(BQ476+273.15)) * AM476/BN476 * AL476) * BN476/(100*BB476) * (1000 - BK476)/1000</f>
        <v>0</v>
      </c>
      <c r="AJ476">
        <v>429.2516857267915</v>
      </c>
      <c r="AK476">
        <v>428.8480060606061</v>
      </c>
      <c r="AL476">
        <v>2.483079593473115E-05</v>
      </c>
      <c r="AM476">
        <v>61.35787655002243</v>
      </c>
      <c r="AN476">
        <f>(AP476 - AO476 + BO476*1E3/(8.314*(BQ476+273.15)) * AR476/BN476 * AQ476) * BN476/(100*BB476) * 1000/(1000 - AP476)</f>
        <v>0</v>
      </c>
      <c r="AO476">
        <v>21.54846894746733</v>
      </c>
      <c r="AP476">
        <v>21.52807342657344</v>
      </c>
      <c r="AQ476">
        <v>8.531245631853625E-07</v>
      </c>
      <c r="AR476">
        <v>91.88205700752289</v>
      </c>
      <c r="AS476">
        <v>0</v>
      </c>
      <c r="AT476">
        <v>0</v>
      </c>
      <c r="AU476">
        <f>IF(AS476*$H$15&gt;=AW476,1.0,(AW476/(AW476-AS476*$H$15)))</f>
        <v>0</v>
      </c>
      <c r="AV476">
        <f>(AU476-1)*100</f>
        <v>0</v>
      </c>
      <c r="AW476">
        <f>MAX(0,($B$15+$C$15*BV476)/(1+$D$15*BV476)*BO476/(BQ476+273)*$E$15)</f>
        <v>0</v>
      </c>
      <c r="AX476">
        <f>$B$13*BW476+$C$13*BX476+$F$13*CI476*(1-CL476)</f>
        <v>0</v>
      </c>
      <c r="AY476">
        <f>AX476*AZ476</f>
        <v>0</v>
      </c>
      <c r="AZ476">
        <f>($B$13*$D$11+$C$13*$D$11+$F$13*((CV476+CN476)/MAX(CV476+CN476+CW476, 0.1)*$I$11+CW476/MAX(CV476+CN476+CW476, 0.1)*$J$11))/($B$13+$C$13+$F$13)</f>
        <v>0</v>
      </c>
      <c r="BA476">
        <f>($B$13*$K$11+$C$13*$K$11+$F$13*((CV476+CN476)/MAX(CV476+CN476+CW476, 0.1)*$P$11+CW476/MAX(CV476+CN476+CW476, 0.1)*$Q$11))/($B$13+$C$13+$F$13)</f>
        <v>0</v>
      </c>
      <c r="BB476">
        <v>6</v>
      </c>
      <c r="BC476">
        <v>0.5</v>
      </c>
      <c r="BD476" t="s">
        <v>358</v>
      </c>
      <c r="BE476">
        <v>2</v>
      </c>
      <c r="BF476" t="b">
        <v>1</v>
      </c>
      <c r="BG476">
        <v>1774683621.7</v>
      </c>
      <c r="BH476">
        <v>419.562</v>
      </c>
      <c r="BI476">
        <v>420.0078</v>
      </c>
      <c r="BJ476">
        <v>21.52575</v>
      </c>
      <c r="BK476">
        <v>21.54888</v>
      </c>
      <c r="BL476">
        <v>419.9238</v>
      </c>
      <c r="BM476">
        <v>21.22812</v>
      </c>
      <c r="BN476">
        <v>499.9875999999999</v>
      </c>
      <c r="BO476">
        <v>101.0279</v>
      </c>
      <c r="BP476">
        <v>0.09987297999999999</v>
      </c>
      <c r="BQ476">
        <v>25.80658</v>
      </c>
      <c r="BR476">
        <v>25.87163</v>
      </c>
      <c r="BS476">
        <v>999.9</v>
      </c>
      <c r="BT476">
        <v>0</v>
      </c>
      <c r="BU476">
        <v>0</v>
      </c>
      <c r="BV476">
        <v>10010.12</v>
      </c>
      <c r="BW476">
        <v>0</v>
      </c>
      <c r="BX476">
        <v>0.3833920000000001</v>
      </c>
      <c r="BY476">
        <v>-0.4456787</v>
      </c>
      <c r="BZ476">
        <v>428.7923</v>
      </c>
      <c r="CA476">
        <v>429.2576999999999</v>
      </c>
      <c r="CB476">
        <v>-0.02313137</v>
      </c>
      <c r="CC476">
        <v>420.0078</v>
      </c>
      <c r="CD476">
        <v>21.54888</v>
      </c>
      <c r="CE476">
        <v>2.174702</v>
      </c>
      <c r="CF476">
        <v>2.177039</v>
      </c>
      <c r="CG476">
        <v>18.77717000000001</v>
      </c>
      <c r="CH476">
        <v>18.79436</v>
      </c>
      <c r="CI476">
        <v>149.9938</v>
      </c>
      <c r="CJ476">
        <v>0</v>
      </c>
      <c r="CK476">
        <v>1</v>
      </c>
      <c r="CL476">
        <v>0</v>
      </c>
      <c r="CM476">
        <v>1.86781</v>
      </c>
      <c r="CN476">
        <v>0</v>
      </c>
      <c r="CO476">
        <v>8.238530000000001</v>
      </c>
      <c r="CP476">
        <v>767.3191</v>
      </c>
      <c r="CQ476">
        <v>35.5</v>
      </c>
      <c r="CR476">
        <v>40.91840000000001</v>
      </c>
      <c r="CS476">
        <v>38.062</v>
      </c>
      <c r="CT476">
        <v>40.0496</v>
      </c>
      <c r="CU476">
        <v>36.625</v>
      </c>
      <c r="CV476">
        <v>0</v>
      </c>
      <c r="CW476">
        <v>149.992</v>
      </c>
      <c r="CX476">
        <v>0</v>
      </c>
      <c r="CY476">
        <v>1774683623</v>
      </c>
      <c r="CZ476">
        <v>0</v>
      </c>
      <c r="DA476">
        <v>1774666326.5</v>
      </c>
      <c r="DB476" t="s">
        <v>359</v>
      </c>
      <c r="DC476">
        <v>1774666322</v>
      </c>
      <c r="DD476">
        <v>1774666326.5</v>
      </c>
      <c r="DE476">
        <v>2</v>
      </c>
      <c r="DF476">
        <v>0.343</v>
      </c>
      <c r="DG476">
        <v>-0.026</v>
      </c>
      <c r="DH476">
        <v>-0.36</v>
      </c>
      <c r="DI476">
        <v>0.298</v>
      </c>
      <c r="DJ476">
        <v>420</v>
      </c>
      <c r="DK476">
        <v>22</v>
      </c>
      <c r="DL476">
        <v>0.17</v>
      </c>
      <c r="DM476">
        <v>0.02</v>
      </c>
      <c r="DN476">
        <v>-0.4344571707317074</v>
      </c>
      <c r="DO476">
        <v>-0.1538980975609764</v>
      </c>
      <c r="DP476">
        <v>0.02846511732004668</v>
      </c>
      <c r="DQ476">
        <v>0</v>
      </c>
      <c r="DR476">
        <v>-0.02428552682926829</v>
      </c>
      <c r="DS476">
        <v>0.006796051567944232</v>
      </c>
      <c r="DT476">
        <v>0.001037465146995989</v>
      </c>
      <c r="DU476">
        <v>1</v>
      </c>
      <c r="DV476">
        <v>1</v>
      </c>
      <c r="DW476">
        <v>2</v>
      </c>
      <c r="DX476" t="s">
        <v>367</v>
      </c>
      <c r="DY476">
        <v>3.13045</v>
      </c>
      <c r="DZ476">
        <v>2.80653</v>
      </c>
      <c r="EA476">
        <v>0.09975340000000001</v>
      </c>
      <c r="EB476">
        <v>0.0994607</v>
      </c>
      <c r="EC476">
        <v>0.105939</v>
      </c>
      <c r="ED476">
        <v>0.105704</v>
      </c>
      <c r="EE476">
        <v>21146.6</v>
      </c>
      <c r="EF476">
        <v>27419.1</v>
      </c>
      <c r="EG476">
        <v>26444.4</v>
      </c>
      <c r="EH476">
        <v>33000.2</v>
      </c>
      <c r="EI476">
        <v>34922.6</v>
      </c>
      <c r="EJ476">
        <v>40305.5</v>
      </c>
      <c r="EK476">
        <v>41091.9</v>
      </c>
      <c r="EL476">
        <v>46060.2</v>
      </c>
      <c r="EM476">
        <v>2.03468</v>
      </c>
      <c r="EN476">
        <v>2.00012</v>
      </c>
      <c r="EO476">
        <v>0.07014720000000001</v>
      </c>
      <c r="EP476">
        <v>0</v>
      </c>
      <c r="EQ476">
        <v>24.7261</v>
      </c>
      <c r="ER476">
        <v>999.9</v>
      </c>
      <c r="ES476">
        <v>67.40000000000001</v>
      </c>
      <c r="ET476">
        <v>27.5</v>
      </c>
      <c r="EU476">
        <v>24.5892</v>
      </c>
      <c r="EV476">
        <v>61.2608</v>
      </c>
      <c r="EW476">
        <v>31.5345</v>
      </c>
      <c r="EX476">
        <v>1</v>
      </c>
      <c r="EY476">
        <v>0.292525</v>
      </c>
      <c r="EZ476">
        <v>0.184014</v>
      </c>
      <c r="FA476">
        <v>20.2909</v>
      </c>
      <c r="FB476">
        <v>5.19198</v>
      </c>
      <c r="FC476">
        <v>11.9441</v>
      </c>
      <c r="FD476">
        <v>4.95575</v>
      </c>
      <c r="FE476">
        <v>3.285</v>
      </c>
      <c r="FF476">
        <v>9999</v>
      </c>
      <c r="FG476">
        <v>9999</v>
      </c>
      <c r="FH476">
        <v>9999</v>
      </c>
      <c r="FI476">
        <v>999.9</v>
      </c>
      <c r="FJ476">
        <v>1.86127</v>
      </c>
      <c r="FK476">
        <v>1.86264</v>
      </c>
      <c r="FL476">
        <v>1.86005</v>
      </c>
      <c r="FM476">
        <v>1.85837</v>
      </c>
      <c r="FN476">
        <v>1.86211</v>
      </c>
      <c r="FO476">
        <v>1.85885</v>
      </c>
      <c r="FP476">
        <v>1.85791</v>
      </c>
      <c r="FQ476">
        <v>1.86079</v>
      </c>
      <c r="FR476">
        <v>0</v>
      </c>
      <c r="FS476">
        <v>0</v>
      </c>
      <c r="FT476">
        <v>0</v>
      </c>
      <c r="FU476">
        <v>4.5</v>
      </c>
      <c r="FV476" t="s">
        <v>361</v>
      </c>
      <c r="FW476" t="s">
        <v>362</v>
      </c>
      <c r="FX476" t="s">
        <v>363</v>
      </c>
      <c r="FY476" t="s">
        <v>364</v>
      </c>
      <c r="FZ476" t="s">
        <v>364</v>
      </c>
      <c r="GA476" t="s">
        <v>363</v>
      </c>
      <c r="GB476">
        <v>0</v>
      </c>
      <c r="GC476">
        <v>100</v>
      </c>
      <c r="GD476">
        <v>100</v>
      </c>
      <c r="GE476">
        <v>-0.362</v>
      </c>
      <c r="GF476">
        <v>0.2977</v>
      </c>
      <c r="GG476">
        <v>-1.589593225013521</v>
      </c>
      <c r="GH476">
        <v>0.00192992804097616</v>
      </c>
      <c r="GI476">
        <v>3.244687122451424E-06</v>
      </c>
      <c r="GJ476">
        <v>-2.087531120305573E-09</v>
      </c>
      <c r="GK476">
        <v>0.05776174702018427</v>
      </c>
      <c r="GL476">
        <v>0.005089068596103195</v>
      </c>
      <c r="GM476">
        <v>0.0003257216593697226</v>
      </c>
      <c r="GN476">
        <v>-1.562898368296355E-06</v>
      </c>
      <c r="GO476">
        <v>0</v>
      </c>
      <c r="GP476">
        <v>1257</v>
      </c>
      <c r="GQ476">
        <v>1</v>
      </c>
      <c r="GR476">
        <v>31</v>
      </c>
      <c r="GS476">
        <v>288.4</v>
      </c>
      <c r="GT476">
        <v>288.3</v>
      </c>
      <c r="GU476">
        <v>1.07788</v>
      </c>
      <c r="GV476">
        <v>2.39868</v>
      </c>
      <c r="GW476">
        <v>1.44775</v>
      </c>
      <c r="GX476">
        <v>2.20337</v>
      </c>
      <c r="GY476">
        <v>1.44653</v>
      </c>
      <c r="GZ476">
        <v>2.2522</v>
      </c>
      <c r="HA476">
        <v>33.1992</v>
      </c>
      <c r="HB476">
        <v>14.5873</v>
      </c>
      <c r="HC476">
        <v>18</v>
      </c>
      <c r="HD476">
        <v>531.946</v>
      </c>
      <c r="HE476">
        <v>523.073</v>
      </c>
      <c r="HF476">
        <v>24.9999</v>
      </c>
      <c r="HG476">
        <v>30.7359</v>
      </c>
      <c r="HH476">
        <v>30.0001</v>
      </c>
      <c r="HI476">
        <v>31.1159</v>
      </c>
      <c r="HJ476">
        <v>31.1251</v>
      </c>
      <c r="HK476">
        <v>21.5531</v>
      </c>
      <c r="HL476">
        <v>20.3331</v>
      </c>
      <c r="HM476">
        <v>100</v>
      </c>
      <c r="HN476">
        <v>25</v>
      </c>
      <c r="HO476">
        <v>420</v>
      </c>
      <c r="HP476">
        <v>21.5</v>
      </c>
      <c r="HQ476">
        <v>103.133</v>
      </c>
      <c r="HR476">
        <v>102.021</v>
      </c>
    </row>
    <row r="477" spans="1:226">
      <c r="A477">
        <v>459</v>
      </c>
      <c r="B477">
        <v>1774683628.6</v>
      </c>
      <c r="C477">
        <v>1882.599999904633</v>
      </c>
      <c r="D477" t="s">
        <v>1280</v>
      </c>
      <c r="E477" t="s">
        <v>1281</v>
      </c>
      <c r="F477">
        <v>5</v>
      </c>
      <c r="I477">
        <v>1774683625.7</v>
      </c>
      <c r="J477">
        <f>(K477)/1000</f>
        <v>0</v>
      </c>
      <c r="K477">
        <f>IF(BF477, AN477, AH477)</f>
        <v>0</v>
      </c>
      <c r="L477">
        <f>IF(BF477, AI477, AG477)</f>
        <v>0</v>
      </c>
      <c r="M477">
        <f>BH477 - IF(AU477&gt;1, L477*BB477*100.0/(AW477), 0)</f>
        <v>0</v>
      </c>
      <c r="N477">
        <f>((T477-J477/2)*M477-L477)/(T477+J477/2)</f>
        <v>0</v>
      </c>
      <c r="O477">
        <f>N477*(BO477+BP477)/1000.0</f>
        <v>0</v>
      </c>
      <c r="P477">
        <f>(BH477 - IF(AU477&gt;1, L477*BB477*100.0/(AW477), 0))*(BO477+BP477)/1000.0</f>
        <v>0</v>
      </c>
      <c r="Q477">
        <f>2.0/((1/S477-1/R477)+SIGN(S477)*SQRT((1/S477-1/R477)*(1/S477-1/R477) + 4*BC477/((BC477+1)*(BC477+1))*(2*1/S477*1/R477-1/R477*1/R477)))</f>
        <v>0</v>
      </c>
      <c r="R477">
        <f>IF(LEFT(BD477,1)&lt;&gt;"0",IF(LEFT(BD477,1)="1",3.0,BE477),$D$5+$E$5*(BV477*BO477/($K$5*1000))+$F$5*(BV477*BO477/($K$5*1000))*MAX(MIN(BB477,$J$5),$I$5)*MAX(MIN(BB477,$J$5),$I$5)+$G$5*MAX(MIN(BB477,$J$5),$I$5)*(BV477*BO477/($K$5*1000))+$H$5*(BV477*BO477/($K$5*1000))*(BV477*BO477/($K$5*1000)))</f>
        <v>0</v>
      </c>
      <c r="S477">
        <f>J477*(1000-(1000*0.61365*exp(17.502*W477/(240.97+W477))/(BO477+BP477)+BJ477)/2)/(1000*0.61365*exp(17.502*W477/(240.97+W477))/(BO477+BP477)-BJ477)</f>
        <v>0</v>
      </c>
      <c r="T477">
        <f>1/((BC477+1)/(Q477/1.6)+1/(R477/1.37)) + BC477/((BC477+1)/(Q477/1.6) + BC477/(R477/1.37))</f>
        <v>0</v>
      </c>
      <c r="U477">
        <f>(AX477*BA477)</f>
        <v>0</v>
      </c>
      <c r="V477">
        <f>(BQ477+(U477+2*0.95*5.67E-8*(((BQ477+$B$9)+273)^4-(BQ477+273)^4)-44100*J477)/(1.84*29.3*R477+8*0.95*5.67E-8*(BQ477+273)^3))</f>
        <v>0</v>
      </c>
      <c r="W477">
        <f>($C$9*BR477+$D$9*BS477+$E$9*V477)</f>
        <v>0</v>
      </c>
      <c r="X477">
        <f>0.61365*exp(17.502*W477/(240.97+W477))</f>
        <v>0</v>
      </c>
      <c r="Y477">
        <f>(Z477/AA477*100)</f>
        <v>0</v>
      </c>
      <c r="Z477">
        <f>BJ477*(BO477+BP477)/1000</f>
        <v>0</v>
      </c>
      <c r="AA477">
        <f>0.61365*exp(17.502*BQ477/(240.97+BQ477))</f>
        <v>0</v>
      </c>
      <c r="AB477">
        <f>(X477-BJ477*(BO477+BP477)/1000)</f>
        <v>0</v>
      </c>
      <c r="AC477">
        <f>(-J477*44100)</f>
        <v>0</v>
      </c>
      <c r="AD477">
        <f>2*29.3*R477*0.92*(BQ477-W477)</f>
        <v>0</v>
      </c>
      <c r="AE477">
        <f>2*0.95*5.67E-8*(((BQ477+$B$9)+273)^4-(W477+273)^4)</f>
        <v>0</v>
      </c>
      <c r="AF477">
        <f>U477+AE477+AC477+AD477</f>
        <v>0</v>
      </c>
      <c r="AG477">
        <f>BN477*AU477*(BI477-BH477*(1000-AU477*BK477)/(1000-AU477*BJ477))/(100*BB477)</f>
        <v>0</v>
      </c>
      <c r="AH477">
        <f>1000*BN477*AU477*(BJ477-BK477)/(100*BB477*(1000-AU477*BJ477))</f>
        <v>0</v>
      </c>
      <c r="AI477">
        <f>(AJ477 - AK477 - BO477*1E3/(8.314*(BQ477+273.15)) * AM477/BN477 * AL477) * BN477/(100*BB477) * (1000 - BK477)/1000</f>
        <v>0</v>
      </c>
      <c r="AJ477">
        <v>429.2326472188904</v>
      </c>
      <c r="AK477">
        <v>428.7939333333331</v>
      </c>
      <c r="AL477">
        <v>-1.510559006220233E-05</v>
      </c>
      <c r="AM477">
        <v>61.35787655002243</v>
      </c>
      <c r="AN477">
        <f>(AP477 - AO477 + BO477*1E3/(8.314*(BQ477+273.15)) * AR477/BN477 * AQ477) * BN477/(100*BB477) * 1000/(1000 - AP477)</f>
        <v>0</v>
      </c>
      <c r="AO477">
        <v>21.5498243311775</v>
      </c>
      <c r="AP477">
        <v>21.52505594405596</v>
      </c>
      <c r="AQ477">
        <v>-3.798179304458752E-07</v>
      </c>
      <c r="AR477">
        <v>91.88205700752289</v>
      </c>
      <c r="AS477">
        <v>0</v>
      </c>
      <c r="AT477">
        <v>0</v>
      </c>
      <c r="AU477">
        <f>IF(AS477*$H$15&gt;=AW477,1.0,(AW477/(AW477-AS477*$H$15)))</f>
        <v>0</v>
      </c>
      <c r="AV477">
        <f>(AU477-1)*100</f>
        <v>0</v>
      </c>
      <c r="AW477">
        <f>MAX(0,($B$15+$C$15*BV477)/(1+$D$15*BV477)*BO477/(BQ477+273)*$E$15)</f>
        <v>0</v>
      </c>
      <c r="AX477">
        <f>$B$13*BW477+$C$13*BX477+$F$13*CI477*(1-CL477)</f>
        <v>0</v>
      </c>
      <c r="AY477">
        <f>AX477*AZ477</f>
        <v>0</v>
      </c>
      <c r="AZ477">
        <f>($B$13*$D$11+$C$13*$D$11+$F$13*((CV477+CN477)/MAX(CV477+CN477+CW477, 0.1)*$I$11+CW477/MAX(CV477+CN477+CW477, 0.1)*$J$11))/($B$13+$C$13+$F$13)</f>
        <v>0</v>
      </c>
      <c r="BA477">
        <f>($B$13*$K$11+$C$13*$K$11+$F$13*((CV477+CN477)/MAX(CV477+CN477+CW477, 0.1)*$P$11+CW477/MAX(CV477+CN477+CW477, 0.1)*$Q$11))/($B$13+$C$13+$F$13)</f>
        <v>0</v>
      </c>
      <c r="BB477">
        <v>6</v>
      </c>
      <c r="BC477">
        <v>0.5</v>
      </c>
      <c r="BD477" t="s">
        <v>358</v>
      </c>
      <c r="BE477">
        <v>2</v>
      </c>
      <c r="BF477" t="b">
        <v>1</v>
      </c>
      <c r="BG477">
        <v>1774683625.7</v>
      </c>
      <c r="BH477">
        <v>419.5889</v>
      </c>
      <c r="BI477">
        <v>419.9867</v>
      </c>
      <c r="BJ477">
        <v>21.52654</v>
      </c>
      <c r="BK477">
        <v>21.54902</v>
      </c>
      <c r="BL477">
        <v>419.9505</v>
      </c>
      <c r="BM477">
        <v>21.22889</v>
      </c>
      <c r="BN477">
        <v>500.0173000000001</v>
      </c>
      <c r="BO477">
        <v>101.0273</v>
      </c>
      <c r="BP477">
        <v>0.09997790999999999</v>
      </c>
      <c r="BQ477">
        <v>25.80834</v>
      </c>
      <c r="BR477">
        <v>25.87891</v>
      </c>
      <c r="BS477">
        <v>999.9</v>
      </c>
      <c r="BT477">
        <v>0</v>
      </c>
      <c r="BU477">
        <v>0</v>
      </c>
      <c r="BV477">
        <v>10011.44</v>
      </c>
      <c r="BW477">
        <v>0</v>
      </c>
      <c r="BX477">
        <v>0.3833920000000001</v>
      </c>
      <c r="BY477">
        <v>-0.3979156</v>
      </c>
      <c r="BZ477">
        <v>428.8199</v>
      </c>
      <c r="CA477">
        <v>429.2363999999999</v>
      </c>
      <c r="CB477">
        <v>-0.02249983</v>
      </c>
      <c r="CC477">
        <v>419.9867</v>
      </c>
      <c r="CD477">
        <v>21.54902</v>
      </c>
      <c r="CE477">
        <v>2.174767</v>
      </c>
      <c r="CF477">
        <v>2.177042</v>
      </c>
      <c r="CG477">
        <v>18.77766</v>
      </c>
      <c r="CH477">
        <v>18.79437</v>
      </c>
      <c r="CI477">
        <v>150.0012</v>
      </c>
      <c r="CJ477">
        <v>0</v>
      </c>
      <c r="CK477">
        <v>1</v>
      </c>
      <c r="CL477">
        <v>0</v>
      </c>
      <c r="CM477">
        <v>2.13369</v>
      </c>
      <c r="CN477">
        <v>0</v>
      </c>
      <c r="CO477">
        <v>7.897959999999999</v>
      </c>
      <c r="CP477">
        <v>767.356</v>
      </c>
      <c r="CQ477">
        <v>35.5</v>
      </c>
      <c r="CR477">
        <v>40.9685</v>
      </c>
      <c r="CS477">
        <v>38.0935</v>
      </c>
      <c r="CT477">
        <v>40.1061</v>
      </c>
      <c r="CU477">
        <v>36.656</v>
      </c>
      <c r="CV477">
        <v>0</v>
      </c>
      <c r="CW477">
        <v>150</v>
      </c>
      <c r="CX477">
        <v>0</v>
      </c>
      <c r="CY477">
        <v>1774683627.2</v>
      </c>
      <c r="CZ477">
        <v>0</v>
      </c>
      <c r="DA477">
        <v>1774666326.5</v>
      </c>
      <c r="DB477" t="s">
        <v>359</v>
      </c>
      <c r="DC477">
        <v>1774666322</v>
      </c>
      <c r="DD477">
        <v>1774666326.5</v>
      </c>
      <c r="DE477">
        <v>2</v>
      </c>
      <c r="DF477">
        <v>0.343</v>
      </c>
      <c r="DG477">
        <v>-0.026</v>
      </c>
      <c r="DH477">
        <v>-0.36</v>
      </c>
      <c r="DI477">
        <v>0.298</v>
      </c>
      <c r="DJ477">
        <v>420</v>
      </c>
      <c r="DK477">
        <v>22</v>
      </c>
      <c r="DL477">
        <v>0.17</v>
      </c>
      <c r="DM477">
        <v>0.02</v>
      </c>
      <c r="DN477">
        <v>-0.4301191707317072</v>
      </c>
      <c r="DO477">
        <v>0.06819779790940877</v>
      </c>
      <c r="DP477">
        <v>0.03477726828772232</v>
      </c>
      <c r="DQ477">
        <v>1</v>
      </c>
      <c r="DR477">
        <v>-0.02388879512195122</v>
      </c>
      <c r="DS477">
        <v>0.009310099651567972</v>
      </c>
      <c r="DT477">
        <v>0.001165582216068531</v>
      </c>
      <c r="DU477">
        <v>1</v>
      </c>
      <c r="DV477">
        <v>2</v>
      </c>
      <c r="DW477">
        <v>2</v>
      </c>
      <c r="DX477" t="s">
        <v>360</v>
      </c>
      <c r="DY477">
        <v>3.1305</v>
      </c>
      <c r="DZ477">
        <v>2.80639</v>
      </c>
      <c r="EA477">
        <v>0.0997435</v>
      </c>
      <c r="EB477">
        <v>0.09947010000000001</v>
      </c>
      <c r="EC477">
        <v>0.105929</v>
      </c>
      <c r="ED477">
        <v>0.105698</v>
      </c>
      <c r="EE477">
        <v>21146.7</v>
      </c>
      <c r="EF477">
        <v>27418.6</v>
      </c>
      <c r="EG477">
        <v>26444.2</v>
      </c>
      <c r="EH477">
        <v>33000</v>
      </c>
      <c r="EI477">
        <v>34922.7</v>
      </c>
      <c r="EJ477">
        <v>40305.4</v>
      </c>
      <c r="EK477">
        <v>41091.5</v>
      </c>
      <c r="EL477">
        <v>46059.9</v>
      </c>
      <c r="EM477">
        <v>2.03498</v>
      </c>
      <c r="EN477">
        <v>2.00005</v>
      </c>
      <c r="EO477">
        <v>0.07075819999999999</v>
      </c>
      <c r="EP477">
        <v>0</v>
      </c>
      <c r="EQ477">
        <v>24.7261</v>
      </c>
      <c r="ER477">
        <v>999.9</v>
      </c>
      <c r="ES477">
        <v>67.40000000000001</v>
      </c>
      <c r="ET477">
        <v>27.5</v>
      </c>
      <c r="EU477">
        <v>24.5879</v>
      </c>
      <c r="EV477">
        <v>61.2508</v>
      </c>
      <c r="EW477">
        <v>31.5224</v>
      </c>
      <c r="EX477">
        <v>1</v>
      </c>
      <c r="EY477">
        <v>0.292838</v>
      </c>
      <c r="EZ477">
        <v>0.183551</v>
      </c>
      <c r="FA477">
        <v>20.2911</v>
      </c>
      <c r="FB477">
        <v>5.19183</v>
      </c>
      <c r="FC477">
        <v>11.9441</v>
      </c>
      <c r="FD477">
        <v>4.95565</v>
      </c>
      <c r="FE477">
        <v>3.285</v>
      </c>
      <c r="FF477">
        <v>9999</v>
      </c>
      <c r="FG477">
        <v>9999</v>
      </c>
      <c r="FH477">
        <v>9999</v>
      </c>
      <c r="FI477">
        <v>999.9</v>
      </c>
      <c r="FJ477">
        <v>1.86127</v>
      </c>
      <c r="FK477">
        <v>1.86264</v>
      </c>
      <c r="FL477">
        <v>1.86005</v>
      </c>
      <c r="FM477">
        <v>1.85837</v>
      </c>
      <c r="FN477">
        <v>1.86211</v>
      </c>
      <c r="FO477">
        <v>1.85887</v>
      </c>
      <c r="FP477">
        <v>1.85791</v>
      </c>
      <c r="FQ477">
        <v>1.86081</v>
      </c>
      <c r="FR477">
        <v>0</v>
      </c>
      <c r="FS477">
        <v>0</v>
      </c>
      <c r="FT477">
        <v>0</v>
      </c>
      <c r="FU477">
        <v>4.5</v>
      </c>
      <c r="FV477" t="s">
        <v>361</v>
      </c>
      <c r="FW477" t="s">
        <v>362</v>
      </c>
      <c r="FX477" t="s">
        <v>363</v>
      </c>
      <c r="FY477" t="s">
        <v>364</v>
      </c>
      <c r="FZ477" t="s">
        <v>364</v>
      </c>
      <c r="GA477" t="s">
        <v>363</v>
      </c>
      <c r="GB477">
        <v>0</v>
      </c>
      <c r="GC477">
        <v>100</v>
      </c>
      <c r="GD477">
        <v>100</v>
      </c>
      <c r="GE477">
        <v>-0.361</v>
      </c>
      <c r="GF477">
        <v>0.2976</v>
      </c>
      <c r="GG477">
        <v>-1.589593225013521</v>
      </c>
      <c r="GH477">
        <v>0.00192992804097616</v>
      </c>
      <c r="GI477">
        <v>3.244687122451424E-06</v>
      </c>
      <c r="GJ477">
        <v>-2.087531120305573E-09</v>
      </c>
      <c r="GK477">
        <v>0.05776174702018427</v>
      </c>
      <c r="GL477">
        <v>0.005089068596103195</v>
      </c>
      <c r="GM477">
        <v>0.0003257216593697226</v>
      </c>
      <c r="GN477">
        <v>-1.562898368296355E-06</v>
      </c>
      <c r="GO477">
        <v>0</v>
      </c>
      <c r="GP477">
        <v>1257</v>
      </c>
      <c r="GQ477">
        <v>1</v>
      </c>
      <c r="GR477">
        <v>31</v>
      </c>
      <c r="GS477">
        <v>288.4</v>
      </c>
      <c r="GT477">
        <v>288.4</v>
      </c>
      <c r="GU477">
        <v>1.07788</v>
      </c>
      <c r="GV477">
        <v>2.40112</v>
      </c>
      <c r="GW477">
        <v>1.44775</v>
      </c>
      <c r="GX477">
        <v>2.20215</v>
      </c>
      <c r="GY477">
        <v>1.44653</v>
      </c>
      <c r="GZ477">
        <v>2.30347</v>
      </c>
      <c r="HA477">
        <v>33.1992</v>
      </c>
      <c r="HB477">
        <v>14.5873</v>
      </c>
      <c r="HC477">
        <v>18</v>
      </c>
      <c r="HD477">
        <v>532.136</v>
      </c>
      <c r="HE477">
        <v>523.022</v>
      </c>
      <c r="HF477">
        <v>24.9998</v>
      </c>
      <c r="HG477">
        <v>30.7359</v>
      </c>
      <c r="HH477">
        <v>30.0001</v>
      </c>
      <c r="HI477">
        <v>31.1159</v>
      </c>
      <c r="HJ477">
        <v>31.1251</v>
      </c>
      <c r="HK477">
        <v>21.5523</v>
      </c>
      <c r="HL477">
        <v>20.3331</v>
      </c>
      <c r="HM477">
        <v>100</v>
      </c>
      <c r="HN477">
        <v>25</v>
      </c>
      <c r="HO477">
        <v>420</v>
      </c>
      <c r="HP477">
        <v>21.5</v>
      </c>
      <c r="HQ477">
        <v>103.132</v>
      </c>
      <c r="HR477">
        <v>102.021</v>
      </c>
    </row>
    <row r="478" spans="1:226">
      <c r="A478">
        <v>460</v>
      </c>
      <c r="B478">
        <v>1774683632.6</v>
      </c>
      <c r="C478">
        <v>1886.599999904633</v>
      </c>
      <c r="D478" t="s">
        <v>1282</v>
      </c>
      <c r="E478" t="s">
        <v>1283</v>
      </c>
      <c r="F478">
        <v>5</v>
      </c>
      <c r="I478">
        <v>1774683629.7</v>
      </c>
      <c r="J478">
        <f>(K478)/1000</f>
        <v>0</v>
      </c>
      <c r="K478">
        <f>IF(BF478, AN478, AH478)</f>
        <v>0</v>
      </c>
      <c r="L478">
        <f>IF(BF478, AI478, AG478)</f>
        <v>0</v>
      </c>
      <c r="M478">
        <f>BH478 - IF(AU478&gt;1, L478*BB478*100.0/(AW478), 0)</f>
        <v>0</v>
      </c>
      <c r="N478">
        <f>((T478-J478/2)*M478-L478)/(T478+J478/2)</f>
        <v>0</v>
      </c>
      <c r="O478">
        <f>N478*(BO478+BP478)/1000.0</f>
        <v>0</v>
      </c>
      <c r="P478">
        <f>(BH478 - IF(AU478&gt;1, L478*BB478*100.0/(AW478), 0))*(BO478+BP478)/1000.0</f>
        <v>0</v>
      </c>
      <c r="Q478">
        <f>2.0/((1/S478-1/R478)+SIGN(S478)*SQRT((1/S478-1/R478)*(1/S478-1/R478) + 4*BC478/((BC478+1)*(BC478+1))*(2*1/S478*1/R478-1/R478*1/R478)))</f>
        <v>0</v>
      </c>
      <c r="R478">
        <f>IF(LEFT(BD478,1)&lt;&gt;"0",IF(LEFT(BD478,1)="1",3.0,BE478),$D$5+$E$5*(BV478*BO478/($K$5*1000))+$F$5*(BV478*BO478/($K$5*1000))*MAX(MIN(BB478,$J$5),$I$5)*MAX(MIN(BB478,$J$5),$I$5)+$G$5*MAX(MIN(BB478,$J$5),$I$5)*(BV478*BO478/($K$5*1000))+$H$5*(BV478*BO478/($K$5*1000))*(BV478*BO478/($K$5*1000)))</f>
        <v>0</v>
      </c>
      <c r="S478">
        <f>J478*(1000-(1000*0.61365*exp(17.502*W478/(240.97+W478))/(BO478+BP478)+BJ478)/2)/(1000*0.61365*exp(17.502*W478/(240.97+W478))/(BO478+BP478)-BJ478)</f>
        <v>0</v>
      </c>
      <c r="T478">
        <f>1/((BC478+1)/(Q478/1.6)+1/(R478/1.37)) + BC478/((BC478+1)/(Q478/1.6) + BC478/(R478/1.37))</f>
        <v>0</v>
      </c>
      <c r="U478">
        <f>(AX478*BA478)</f>
        <v>0</v>
      </c>
      <c r="V478">
        <f>(BQ478+(U478+2*0.95*5.67E-8*(((BQ478+$B$9)+273)^4-(BQ478+273)^4)-44100*J478)/(1.84*29.3*R478+8*0.95*5.67E-8*(BQ478+273)^3))</f>
        <v>0</v>
      </c>
      <c r="W478">
        <f>($C$9*BR478+$D$9*BS478+$E$9*V478)</f>
        <v>0</v>
      </c>
      <c r="X478">
        <f>0.61365*exp(17.502*W478/(240.97+W478))</f>
        <v>0</v>
      </c>
      <c r="Y478">
        <f>(Z478/AA478*100)</f>
        <v>0</v>
      </c>
      <c r="Z478">
        <f>BJ478*(BO478+BP478)/1000</f>
        <v>0</v>
      </c>
      <c r="AA478">
        <f>0.61365*exp(17.502*BQ478/(240.97+BQ478))</f>
        <v>0</v>
      </c>
      <c r="AB478">
        <f>(X478-BJ478*(BO478+BP478)/1000)</f>
        <v>0</v>
      </c>
      <c r="AC478">
        <f>(-J478*44100)</f>
        <v>0</v>
      </c>
      <c r="AD478">
        <f>2*29.3*R478*0.92*(BQ478-W478)</f>
        <v>0</v>
      </c>
      <c r="AE478">
        <f>2*0.95*5.67E-8*(((BQ478+$B$9)+273)^4-(W478+273)^4)</f>
        <v>0</v>
      </c>
      <c r="AF478">
        <f>U478+AE478+AC478+AD478</f>
        <v>0</v>
      </c>
      <c r="AG478">
        <f>BN478*AU478*(BI478-BH478*(1000-AU478*BK478)/(1000-AU478*BJ478))/(100*BB478)</f>
        <v>0</v>
      </c>
      <c r="AH478">
        <f>1000*BN478*AU478*(BJ478-BK478)/(100*BB478*(1000-AU478*BJ478))</f>
        <v>0</v>
      </c>
      <c r="AI478">
        <f>(AJ478 - AK478 - BO478*1E3/(8.314*(BQ478+273.15)) * AM478/BN478 * AL478) * BN478/(100*BB478) * (1000 - BK478)/1000</f>
        <v>0</v>
      </c>
      <c r="AJ478">
        <v>429.229494139044</v>
      </c>
      <c r="AK478">
        <v>428.8143454545454</v>
      </c>
      <c r="AL478">
        <v>4.68410596679788E-06</v>
      </c>
      <c r="AM478">
        <v>61.35787655002243</v>
      </c>
      <c r="AN478">
        <f>(AP478 - AO478 + BO478*1E3/(8.314*(BQ478+273.15)) * AR478/BN478 * AQ478) * BN478/(100*BB478) * 1000/(1000 - AP478)</f>
        <v>0</v>
      </c>
      <c r="AO478">
        <v>21.54762754350735</v>
      </c>
      <c r="AP478">
        <v>21.52444335664337</v>
      </c>
      <c r="AQ478">
        <v>-6.475280438304724E-07</v>
      </c>
      <c r="AR478">
        <v>91.88205700752289</v>
      </c>
      <c r="AS478">
        <v>0</v>
      </c>
      <c r="AT478">
        <v>0</v>
      </c>
      <c r="AU478">
        <f>IF(AS478*$H$15&gt;=AW478,1.0,(AW478/(AW478-AS478*$H$15)))</f>
        <v>0</v>
      </c>
      <c r="AV478">
        <f>(AU478-1)*100</f>
        <v>0</v>
      </c>
      <c r="AW478">
        <f>MAX(0,($B$15+$C$15*BV478)/(1+$D$15*BV478)*BO478/(BQ478+273)*$E$15)</f>
        <v>0</v>
      </c>
      <c r="AX478">
        <f>$B$13*BW478+$C$13*BX478+$F$13*CI478*(1-CL478)</f>
        <v>0</v>
      </c>
      <c r="AY478">
        <f>AX478*AZ478</f>
        <v>0</v>
      </c>
      <c r="AZ478">
        <f>($B$13*$D$11+$C$13*$D$11+$F$13*((CV478+CN478)/MAX(CV478+CN478+CW478, 0.1)*$I$11+CW478/MAX(CV478+CN478+CW478, 0.1)*$J$11))/($B$13+$C$13+$F$13)</f>
        <v>0</v>
      </c>
      <c r="BA478">
        <f>($B$13*$K$11+$C$13*$K$11+$F$13*((CV478+CN478)/MAX(CV478+CN478+CW478, 0.1)*$P$11+CW478/MAX(CV478+CN478+CW478, 0.1)*$Q$11))/($B$13+$C$13+$F$13)</f>
        <v>0</v>
      </c>
      <c r="BB478">
        <v>6</v>
      </c>
      <c r="BC478">
        <v>0.5</v>
      </c>
      <c r="BD478" t="s">
        <v>358</v>
      </c>
      <c r="BE478">
        <v>2</v>
      </c>
      <c r="BF478" t="b">
        <v>1</v>
      </c>
      <c r="BG478">
        <v>1774683629.7</v>
      </c>
      <c r="BH478">
        <v>419.5809</v>
      </c>
      <c r="BI478">
        <v>419.9827999999999</v>
      </c>
      <c r="BJ478">
        <v>21.52476</v>
      </c>
      <c r="BK478">
        <v>21.54845</v>
      </c>
      <c r="BL478">
        <v>419.9425</v>
      </c>
      <c r="BM478">
        <v>21.22713</v>
      </c>
      <c r="BN478">
        <v>500.0148</v>
      </c>
      <c r="BO478">
        <v>101.0282</v>
      </c>
      <c r="BP478">
        <v>0.10011205</v>
      </c>
      <c r="BQ478">
        <v>25.80804</v>
      </c>
      <c r="BR478">
        <v>25.8821</v>
      </c>
      <c r="BS478">
        <v>999.9</v>
      </c>
      <c r="BT478">
        <v>0</v>
      </c>
      <c r="BU478">
        <v>0</v>
      </c>
      <c r="BV478">
        <v>9989.615</v>
      </c>
      <c r="BW478">
        <v>0</v>
      </c>
      <c r="BX478">
        <v>0.3833920000000001</v>
      </c>
      <c r="BY478">
        <v>-0.4017029</v>
      </c>
      <c r="BZ478">
        <v>428.8108999999999</v>
      </c>
      <c r="CA478">
        <v>429.2319000000001</v>
      </c>
      <c r="CB478">
        <v>-0.02369841</v>
      </c>
      <c r="CC478">
        <v>419.9827999999999</v>
      </c>
      <c r="CD478">
        <v>21.54845</v>
      </c>
      <c r="CE478">
        <v>2.174606</v>
      </c>
      <c r="CF478">
        <v>2.177</v>
      </c>
      <c r="CG478">
        <v>18.77647</v>
      </c>
      <c r="CH478">
        <v>18.79407</v>
      </c>
      <c r="CI478">
        <v>150.0006</v>
      </c>
      <c r="CJ478">
        <v>0</v>
      </c>
      <c r="CK478">
        <v>1</v>
      </c>
      <c r="CL478">
        <v>0</v>
      </c>
      <c r="CM478">
        <v>1.71316</v>
      </c>
      <c r="CN478">
        <v>0</v>
      </c>
      <c r="CO478">
        <v>8.09043</v>
      </c>
      <c r="CP478">
        <v>767.3529</v>
      </c>
      <c r="CQ478">
        <v>35.5124</v>
      </c>
      <c r="CR478">
        <v>41.01860000000001</v>
      </c>
      <c r="CS478">
        <v>38.125</v>
      </c>
      <c r="CT478">
        <v>40.16840000000001</v>
      </c>
      <c r="CU478">
        <v>36.687</v>
      </c>
      <c r="CV478">
        <v>0</v>
      </c>
      <c r="CW478">
        <v>150.002</v>
      </c>
      <c r="CX478">
        <v>0</v>
      </c>
      <c r="CY478">
        <v>1774683630.8</v>
      </c>
      <c r="CZ478">
        <v>0</v>
      </c>
      <c r="DA478">
        <v>1774666326.5</v>
      </c>
      <c r="DB478" t="s">
        <v>359</v>
      </c>
      <c r="DC478">
        <v>1774666322</v>
      </c>
      <c r="DD478">
        <v>1774666326.5</v>
      </c>
      <c r="DE478">
        <v>2</v>
      </c>
      <c r="DF478">
        <v>0.343</v>
      </c>
      <c r="DG478">
        <v>-0.026</v>
      </c>
      <c r="DH478">
        <v>-0.36</v>
      </c>
      <c r="DI478">
        <v>0.298</v>
      </c>
      <c r="DJ478">
        <v>420</v>
      </c>
      <c r="DK478">
        <v>22</v>
      </c>
      <c r="DL478">
        <v>0.17</v>
      </c>
      <c r="DM478">
        <v>0.02</v>
      </c>
      <c r="DN478">
        <v>-0.4265892</v>
      </c>
      <c r="DO478">
        <v>0.150576607879926</v>
      </c>
      <c r="DP478">
        <v>0.03751615023773095</v>
      </c>
      <c r="DQ478">
        <v>0</v>
      </c>
      <c r="DR478">
        <v>-0.023607965</v>
      </c>
      <c r="DS478">
        <v>0.005867457410881871</v>
      </c>
      <c r="DT478">
        <v>0.001072019860018927</v>
      </c>
      <c r="DU478">
        <v>1</v>
      </c>
      <c r="DV478">
        <v>1</v>
      </c>
      <c r="DW478">
        <v>2</v>
      </c>
      <c r="DX478" t="s">
        <v>367</v>
      </c>
      <c r="DY478">
        <v>3.13047</v>
      </c>
      <c r="DZ478">
        <v>2.80645</v>
      </c>
      <c r="EA478">
        <v>0.0997475</v>
      </c>
      <c r="EB478">
        <v>0.0994612</v>
      </c>
      <c r="EC478">
        <v>0.105931</v>
      </c>
      <c r="ED478">
        <v>0.105703</v>
      </c>
      <c r="EE478">
        <v>21146.6</v>
      </c>
      <c r="EF478">
        <v>27418.8</v>
      </c>
      <c r="EG478">
        <v>26444.2</v>
      </c>
      <c r="EH478">
        <v>32999.9</v>
      </c>
      <c r="EI478">
        <v>34922.6</v>
      </c>
      <c r="EJ478">
        <v>40305.5</v>
      </c>
      <c r="EK478">
        <v>41091.5</v>
      </c>
      <c r="EL478">
        <v>46060.2</v>
      </c>
      <c r="EM478">
        <v>2.03492</v>
      </c>
      <c r="EN478">
        <v>2.0001</v>
      </c>
      <c r="EO478">
        <v>0.07013229999999999</v>
      </c>
      <c r="EP478">
        <v>0</v>
      </c>
      <c r="EQ478">
        <v>24.7243</v>
      </c>
      <c r="ER478">
        <v>999.9</v>
      </c>
      <c r="ES478">
        <v>67.40000000000001</v>
      </c>
      <c r="ET478">
        <v>27.5</v>
      </c>
      <c r="EU478">
        <v>24.5884</v>
      </c>
      <c r="EV478">
        <v>61.1808</v>
      </c>
      <c r="EW478">
        <v>31.5986</v>
      </c>
      <c r="EX478">
        <v>1</v>
      </c>
      <c r="EY478">
        <v>0.292386</v>
      </c>
      <c r="EZ478">
        <v>0.182971</v>
      </c>
      <c r="FA478">
        <v>20.291</v>
      </c>
      <c r="FB478">
        <v>5.19213</v>
      </c>
      <c r="FC478">
        <v>11.9441</v>
      </c>
      <c r="FD478">
        <v>4.95575</v>
      </c>
      <c r="FE478">
        <v>3.285</v>
      </c>
      <c r="FF478">
        <v>9999</v>
      </c>
      <c r="FG478">
        <v>9999</v>
      </c>
      <c r="FH478">
        <v>9999</v>
      </c>
      <c r="FI478">
        <v>999.9</v>
      </c>
      <c r="FJ478">
        <v>1.86127</v>
      </c>
      <c r="FK478">
        <v>1.86264</v>
      </c>
      <c r="FL478">
        <v>1.86005</v>
      </c>
      <c r="FM478">
        <v>1.85837</v>
      </c>
      <c r="FN478">
        <v>1.86214</v>
      </c>
      <c r="FO478">
        <v>1.85888</v>
      </c>
      <c r="FP478">
        <v>1.85791</v>
      </c>
      <c r="FQ478">
        <v>1.86081</v>
      </c>
      <c r="FR478">
        <v>0</v>
      </c>
      <c r="FS478">
        <v>0</v>
      </c>
      <c r="FT478">
        <v>0</v>
      </c>
      <c r="FU478">
        <v>4.5</v>
      </c>
      <c r="FV478" t="s">
        <v>361</v>
      </c>
      <c r="FW478" t="s">
        <v>362</v>
      </c>
      <c r="FX478" t="s">
        <v>363</v>
      </c>
      <c r="FY478" t="s">
        <v>364</v>
      </c>
      <c r="FZ478" t="s">
        <v>364</v>
      </c>
      <c r="GA478" t="s">
        <v>363</v>
      </c>
      <c r="GB478">
        <v>0</v>
      </c>
      <c r="GC478">
        <v>100</v>
      </c>
      <c r="GD478">
        <v>100</v>
      </c>
      <c r="GE478">
        <v>-0.362</v>
      </c>
      <c r="GF478">
        <v>0.2976</v>
      </c>
      <c r="GG478">
        <v>-1.589593225013521</v>
      </c>
      <c r="GH478">
        <v>0.00192992804097616</v>
      </c>
      <c r="GI478">
        <v>3.244687122451424E-06</v>
      </c>
      <c r="GJ478">
        <v>-2.087531120305573E-09</v>
      </c>
      <c r="GK478">
        <v>0.05776174702018427</v>
      </c>
      <c r="GL478">
        <v>0.005089068596103195</v>
      </c>
      <c r="GM478">
        <v>0.0003257216593697226</v>
      </c>
      <c r="GN478">
        <v>-1.562898368296355E-06</v>
      </c>
      <c r="GO478">
        <v>0</v>
      </c>
      <c r="GP478">
        <v>1257</v>
      </c>
      <c r="GQ478">
        <v>1</v>
      </c>
      <c r="GR478">
        <v>31</v>
      </c>
      <c r="GS478">
        <v>288.5</v>
      </c>
      <c r="GT478">
        <v>288.4</v>
      </c>
      <c r="GU478">
        <v>1.07788</v>
      </c>
      <c r="GV478">
        <v>2.39746</v>
      </c>
      <c r="GW478">
        <v>1.44775</v>
      </c>
      <c r="GX478">
        <v>2.20215</v>
      </c>
      <c r="GY478">
        <v>1.44653</v>
      </c>
      <c r="GZ478">
        <v>2.33154</v>
      </c>
      <c r="HA478">
        <v>33.1992</v>
      </c>
      <c r="HB478">
        <v>14.5786</v>
      </c>
      <c r="HC478">
        <v>18</v>
      </c>
      <c r="HD478">
        <v>532.105</v>
      </c>
      <c r="HE478">
        <v>523.056</v>
      </c>
      <c r="HF478">
        <v>24.9998</v>
      </c>
      <c r="HG478">
        <v>30.7359</v>
      </c>
      <c r="HH478">
        <v>30.0001</v>
      </c>
      <c r="HI478">
        <v>31.1159</v>
      </c>
      <c r="HJ478">
        <v>31.1251</v>
      </c>
      <c r="HK478">
        <v>21.5529</v>
      </c>
      <c r="HL478">
        <v>20.3331</v>
      </c>
      <c r="HM478">
        <v>100</v>
      </c>
      <c r="HN478">
        <v>25</v>
      </c>
      <c r="HO478">
        <v>420</v>
      </c>
      <c r="HP478">
        <v>21.5</v>
      </c>
      <c r="HQ478">
        <v>103.132</v>
      </c>
      <c r="HR478">
        <v>102.021</v>
      </c>
    </row>
    <row r="479" spans="1:226">
      <c r="A479">
        <v>461</v>
      </c>
      <c r="B479">
        <v>1774683636.6</v>
      </c>
      <c r="C479">
        <v>1890.599999904633</v>
      </c>
      <c r="D479" t="s">
        <v>1284</v>
      </c>
      <c r="E479" t="s">
        <v>1285</v>
      </c>
      <c r="F479">
        <v>5</v>
      </c>
      <c r="I479">
        <v>1774683633.7</v>
      </c>
      <c r="J479">
        <f>(K479)/1000</f>
        <v>0</v>
      </c>
      <c r="K479">
        <f>IF(BF479, AN479, AH479)</f>
        <v>0</v>
      </c>
      <c r="L479">
        <f>IF(BF479, AI479, AG479)</f>
        <v>0</v>
      </c>
      <c r="M479">
        <f>BH479 - IF(AU479&gt;1, L479*BB479*100.0/(AW479), 0)</f>
        <v>0</v>
      </c>
      <c r="N479">
        <f>((T479-J479/2)*M479-L479)/(T479+J479/2)</f>
        <v>0</v>
      </c>
      <c r="O479">
        <f>N479*(BO479+BP479)/1000.0</f>
        <v>0</v>
      </c>
      <c r="P479">
        <f>(BH479 - IF(AU479&gt;1, L479*BB479*100.0/(AW479), 0))*(BO479+BP479)/1000.0</f>
        <v>0</v>
      </c>
      <c r="Q479">
        <f>2.0/((1/S479-1/R479)+SIGN(S479)*SQRT((1/S479-1/R479)*(1/S479-1/R479) + 4*BC479/((BC479+1)*(BC479+1))*(2*1/S479*1/R479-1/R479*1/R479)))</f>
        <v>0</v>
      </c>
      <c r="R479">
        <f>IF(LEFT(BD479,1)&lt;&gt;"0",IF(LEFT(BD479,1)="1",3.0,BE479),$D$5+$E$5*(BV479*BO479/($K$5*1000))+$F$5*(BV479*BO479/($K$5*1000))*MAX(MIN(BB479,$J$5),$I$5)*MAX(MIN(BB479,$J$5),$I$5)+$G$5*MAX(MIN(BB479,$J$5),$I$5)*(BV479*BO479/($K$5*1000))+$H$5*(BV479*BO479/($K$5*1000))*(BV479*BO479/($K$5*1000)))</f>
        <v>0</v>
      </c>
      <c r="S479">
        <f>J479*(1000-(1000*0.61365*exp(17.502*W479/(240.97+W479))/(BO479+BP479)+BJ479)/2)/(1000*0.61365*exp(17.502*W479/(240.97+W479))/(BO479+BP479)-BJ479)</f>
        <v>0</v>
      </c>
      <c r="T479">
        <f>1/((BC479+1)/(Q479/1.6)+1/(R479/1.37)) + BC479/((BC479+1)/(Q479/1.6) + BC479/(R479/1.37))</f>
        <v>0</v>
      </c>
      <c r="U479">
        <f>(AX479*BA479)</f>
        <v>0</v>
      </c>
      <c r="V479">
        <f>(BQ479+(U479+2*0.95*5.67E-8*(((BQ479+$B$9)+273)^4-(BQ479+273)^4)-44100*J479)/(1.84*29.3*R479+8*0.95*5.67E-8*(BQ479+273)^3))</f>
        <v>0</v>
      </c>
      <c r="W479">
        <f>($C$9*BR479+$D$9*BS479+$E$9*V479)</f>
        <v>0</v>
      </c>
      <c r="X479">
        <f>0.61365*exp(17.502*W479/(240.97+W479))</f>
        <v>0</v>
      </c>
      <c r="Y479">
        <f>(Z479/AA479*100)</f>
        <v>0</v>
      </c>
      <c r="Z479">
        <f>BJ479*(BO479+BP479)/1000</f>
        <v>0</v>
      </c>
      <c r="AA479">
        <f>0.61365*exp(17.502*BQ479/(240.97+BQ479))</f>
        <v>0</v>
      </c>
      <c r="AB479">
        <f>(X479-BJ479*(BO479+BP479)/1000)</f>
        <v>0</v>
      </c>
      <c r="AC479">
        <f>(-J479*44100)</f>
        <v>0</v>
      </c>
      <c r="AD479">
        <f>2*29.3*R479*0.92*(BQ479-W479)</f>
        <v>0</v>
      </c>
      <c r="AE479">
        <f>2*0.95*5.67E-8*(((BQ479+$B$9)+273)^4-(W479+273)^4)</f>
        <v>0</v>
      </c>
      <c r="AF479">
        <f>U479+AE479+AC479+AD479</f>
        <v>0</v>
      </c>
      <c r="AG479">
        <f>BN479*AU479*(BI479-BH479*(1000-AU479*BK479)/(1000-AU479*BJ479))/(100*BB479)</f>
        <v>0</v>
      </c>
      <c r="AH479">
        <f>1000*BN479*AU479*(BJ479-BK479)/(100*BB479*(1000-AU479*BJ479))</f>
        <v>0</v>
      </c>
      <c r="AI479">
        <f>(AJ479 - AK479 - BO479*1E3/(8.314*(BQ479+273.15)) * AM479/BN479 * AL479) * BN479/(100*BB479) * (1000 - BK479)/1000</f>
        <v>0</v>
      </c>
      <c r="AJ479">
        <v>429.2499749057092</v>
      </c>
      <c r="AK479">
        <v>428.8466969696971</v>
      </c>
      <c r="AL479">
        <v>8.107022819357823E-06</v>
      </c>
      <c r="AM479">
        <v>61.35787655002243</v>
      </c>
      <c r="AN479">
        <f>(AP479 - AO479 + BO479*1E3/(8.314*(BQ479+273.15)) * AR479/BN479 * AQ479) * BN479/(100*BB479) * 1000/(1000 - AP479)</f>
        <v>0</v>
      </c>
      <c r="AO479">
        <v>21.54939415927378</v>
      </c>
      <c r="AP479">
        <v>21.52525034965036</v>
      </c>
      <c r="AQ479">
        <v>3.711169402785533E-07</v>
      </c>
      <c r="AR479">
        <v>91.88205700752289</v>
      </c>
      <c r="AS479">
        <v>0</v>
      </c>
      <c r="AT479">
        <v>0</v>
      </c>
      <c r="AU479">
        <f>IF(AS479*$H$15&gt;=AW479,1.0,(AW479/(AW479-AS479*$H$15)))</f>
        <v>0</v>
      </c>
      <c r="AV479">
        <f>(AU479-1)*100</f>
        <v>0</v>
      </c>
      <c r="AW479">
        <f>MAX(0,($B$15+$C$15*BV479)/(1+$D$15*BV479)*BO479/(BQ479+273)*$E$15)</f>
        <v>0</v>
      </c>
      <c r="AX479">
        <f>$B$13*BW479+$C$13*BX479+$F$13*CI479*(1-CL479)</f>
        <v>0</v>
      </c>
      <c r="AY479">
        <f>AX479*AZ479</f>
        <v>0</v>
      </c>
      <c r="AZ479">
        <f>($B$13*$D$11+$C$13*$D$11+$F$13*((CV479+CN479)/MAX(CV479+CN479+CW479, 0.1)*$I$11+CW479/MAX(CV479+CN479+CW479, 0.1)*$J$11))/($B$13+$C$13+$F$13)</f>
        <v>0</v>
      </c>
      <c r="BA479">
        <f>($B$13*$K$11+$C$13*$K$11+$F$13*((CV479+CN479)/MAX(CV479+CN479+CW479, 0.1)*$P$11+CW479/MAX(CV479+CN479+CW479, 0.1)*$Q$11))/($B$13+$C$13+$F$13)</f>
        <v>0</v>
      </c>
      <c r="BB479">
        <v>6</v>
      </c>
      <c r="BC479">
        <v>0.5</v>
      </c>
      <c r="BD479" t="s">
        <v>358</v>
      </c>
      <c r="BE479">
        <v>2</v>
      </c>
      <c r="BF479" t="b">
        <v>1</v>
      </c>
      <c r="BG479">
        <v>1774683633.7</v>
      </c>
      <c r="BH479">
        <v>419.5918</v>
      </c>
      <c r="BI479">
        <v>420.0005</v>
      </c>
      <c r="BJ479">
        <v>21.5249</v>
      </c>
      <c r="BK479">
        <v>21.54885</v>
      </c>
      <c r="BL479">
        <v>419.9535</v>
      </c>
      <c r="BM479">
        <v>21.22728</v>
      </c>
      <c r="BN479">
        <v>499.9953</v>
      </c>
      <c r="BO479">
        <v>101.0267</v>
      </c>
      <c r="BP479">
        <v>0.09986953</v>
      </c>
      <c r="BQ479">
        <v>25.80618</v>
      </c>
      <c r="BR479">
        <v>25.87567</v>
      </c>
      <c r="BS479">
        <v>999.9</v>
      </c>
      <c r="BT479">
        <v>0</v>
      </c>
      <c r="BU479">
        <v>0</v>
      </c>
      <c r="BV479">
        <v>10012.383</v>
      </c>
      <c r="BW479">
        <v>0</v>
      </c>
      <c r="BX479">
        <v>0.3833920000000001</v>
      </c>
      <c r="BY479">
        <v>-0.4083468</v>
      </c>
      <c r="BZ479">
        <v>428.8221</v>
      </c>
      <c r="CA479">
        <v>429.25</v>
      </c>
      <c r="CB479">
        <v>-0.02394867</v>
      </c>
      <c r="CC479">
        <v>420.0005</v>
      </c>
      <c r="CD479">
        <v>21.54885</v>
      </c>
      <c r="CE479">
        <v>2.174589</v>
      </c>
      <c r="CF479">
        <v>2.17701</v>
      </c>
      <c r="CG479">
        <v>18.77633</v>
      </c>
      <c r="CH479">
        <v>18.79412</v>
      </c>
      <c r="CI479">
        <v>149.9973</v>
      </c>
      <c r="CJ479">
        <v>0</v>
      </c>
      <c r="CK479">
        <v>1</v>
      </c>
      <c r="CL479">
        <v>0</v>
      </c>
      <c r="CM479">
        <v>1.48461</v>
      </c>
      <c r="CN479">
        <v>0</v>
      </c>
      <c r="CO479">
        <v>8.170310000000001</v>
      </c>
      <c r="CP479">
        <v>767.3357000000001</v>
      </c>
      <c r="CQ479">
        <v>35.54340000000001</v>
      </c>
      <c r="CR479">
        <v>41.0683</v>
      </c>
      <c r="CS479">
        <v>38.14360000000001</v>
      </c>
      <c r="CT479">
        <v>40.2311</v>
      </c>
      <c r="CU479">
        <v>36.687</v>
      </c>
      <c r="CV479">
        <v>0</v>
      </c>
      <c r="CW479">
        <v>149.999</v>
      </c>
      <c r="CX479">
        <v>0</v>
      </c>
      <c r="CY479">
        <v>1774683635</v>
      </c>
      <c r="CZ479">
        <v>0</v>
      </c>
      <c r="DA479">
        <v>1774666326.5</v>
      </c>
      <c r="DB479" t="s">
        <v>359</v>
      </c>
      <c r="DC479">
        <v>1774666322</v>
      </c>
      <c r="DD479">
        <v>1774666326.5</v>
      </c>
      <c r="DE479">
        <v>2</v>
      </c>
      <c r="DF479">
        <v>0.343</v>
      </c>
      <c r="DG479">
        <v>-0.026</v>
      </c>
      <c r="DH479">
        <v>-0.36</v>
      </c>
      <c r="DI479">
        <v>0.298</v>
      </c>
      <c r="DJ479">
        <v>420</v>
      </c>
      <c r="DK479">
        <v>22</v>
      </c>
      <c r="DL479">
        <v>0.17</v>
      </c>
      <c r="DM479">
        <v>0.02</v>
      </c>
      <c r="DN479">
        <v>-0.4233413658536585</v>
      </c>
      <c r="DO479">
        <v>0.193724320557491</v>
      </c>
      <c r="DP479">
        <v>0.03875288890868125</v>
      </c>
      <c r="DQ479">
        <v>0</v>
      </c>
      <c r="DR479">
        <v>-0.02345531219512195</v>
      </c>
      <c r="DS479">
        <v>-0.0002972132404181442</v>
      </c>
      <c r="DT479">
        <v>0.0009282716063831386</v>
      </c>
      <c r="DU479">
        <v>1</v>
      </c>
      <c r="DV479">
        <v>1</v>
      </c>
      <c r="DW479">
        <v>2</v>
      </c>
      <c r="DX479" t="s">
        <v>367</v>
      </c>
      <c r="DY479">
        <v>3.1304</v>
      </c>
      <c r="DZ479">
        <v>2.80655</v>
      </c>
      <c r="EA479">
        <v>0.0997511</v>
      </c>
      <c r="EB479">
        <v>0.0994678</v>
      </c>
      <c r="EC479">
        <v>0.105931</v>
      </c>
      <c r="ED479">
        <v>0.1057</v>
      </c>
      <c r="EE479">
        <v>21146.5</v>
      </c>
      <c r="EF479">
        <v>27418.7</v>
      </c>
      <c r="EG479">
        <v>26444.3</v>
      </c>
      <c r="EH479">
        <v>33000</v>
      </c>
      <c r="EI479">
        <v>34922.6</v>
      </c>
      <c r="EJ479">
        <v>40305.5</v>
      </c>
      <c r="EK479">
        <v>41091.5</v>
      </c>
      <c r="EL479">
        <v>46060</v>
      </c>
      <c r="EM479">
        <v>2.03478</v>
      </c>
      <c r="EN479">
        <v>2.00012</v>
      </c>
      <c r="EO479">
        <v>0.0703931</v>
      </c>
      <c r="EP479">
        <v>0</v>
      </c>
      <c r="EQ479">
        <v>24.7233</v>
      </c>
      <c r="ER479">
        <v>999.9</v>
      </c>
      <c r="ES479">
        <v>67.40000000000001</v>
      </c>
      <c r="ET479">
        <v>27.5</v>
      </c>
      <c r="EU479">
        <v>24.5888</v>
      </c>
      <c r="EV479">
        <v>60.9908</v>
      </c>
      <c r="EW479">
        <v>31.6987</v>
      </c>
      <c r="EX479">
        <v>1</v>
      </c>
      <c r="EY479">
        <v>0.292614</v>
      </c>
      <c r="EZ479">
        <v>0.182691</v>
      </c>
      <c r="FA479">
        <v>20.291</v>
      </c>
      <c r="FB479">
        <v>5.19048</v>
      </c>
      <c r="FC479">
        <v>11.9441</v>
      </c>
      <c r="FD479">
        <v>4.95575</v>
      </c>
      <c r="FE479">
        <v>3.285</v>
      </c>
      <c r="FF479">
        <v>9999</v>
      </c>
      <c r="FG479">
        <v>9999</v>
      </c>
      <c r="FH479">
        <v>9999</v>
      </c>
      <c r="FI479">
        <v>999.9</v>
      </c>
      <c r="FJ479">
        <v>1.86127</v>
      </c>
      <c r="FK479">
        <v>1.86264</v>
      </c>
      <c r="FL479">
        <v>1.86005</v>
      </c>
      <c r="FM479">
        <v>1.85837</v>
      </c>
      <c r="FN479">
        <v>1.86211</v>
      </c>
      <c r="FO479">
        <v>1.85886</v>
      </c>
      <c r="FP479">
        <v>1.85791</v>
      </c>
      <c r="FQ479">
        <v>1.86081</v>
      </c>
      <c r="FR479">
        <v>0</v>
      </c>
      <c r="FS479">
        <v>0</v>
      </c>
      <c r="FT479">
        <v>0</v>
      </c>
      <c r="FU479">
        <v>4.5</v>
      </c>
      <c r="FV479" t="s">
        <v>361</v>
      </c>
      <c r="FW479" t="s">
        <v>362</v>
      </c>
      <c r="FX479" t="s">
        <v>363</v>
      </c>
      <c r="FY479" t="s">
        <v>364</v>
      </c>
      <c r="FZ479" t="s">
        <v>364</v>
      </c>
      <c r="GA479" t="s">
        <v>363</v>
      </c>
      <c r="GB479">
        <v>0</v>
      </c>
      <c r="GC479">
        <v>100</v>
      </c>
      <c r="GD479">
        <v>100</v>
      </c>
      <c r="GE479">
        <v>-0.361</v>
      </c>
      <c r="GF479">
        <v>0.2976</v>
      </c>
      <c r="GG479">
        <v>-1.589593225013521</v>
      </c>
      <c r="GH479">
        <v>0.00192992804097616</v>
      </c>
      <c r="GI479">
        <v>3.244687122451424E-06</v>
      </c>
      <c r="GJ479">
        <v>-2.087531120305573E-09</v>
      </c>
      <c r="GK479">
        <v>0.05776174702018427</v>
      </c>
      <c r="GL479">
        <v>0.005089068596103195</v>
      </c>
      <c r="GM479">
        <v>0.0003257216593697226</v>
      </c>
      <c r="GN479">
        <v>-1.562898368296355E-06</v>
      </c>
      <c r="GO479">
        <v>0</v>
      </c>
      <c r="GP479">
        <v>1257</v>
      </c>
      <c r="GQ479">
        <v>1</v>
      </c>
      <c r="GR479">
        <v>31</v>
      </c>
      <c r="GS479">
        <v>288.6</v>
      </c>
      <c r="GT479">
        <v>288.5</v>
      </c>
      <c r="GU479">
        <v>1.07788</v>
      </c>
      <c r="GV479">
        <v>2.39014</v>
      </c>
      <c r="GW479">
        <v>1.44775</v>
      </c>
      <c r="GX479">
        <v>2.20337</v>
      </c>
      <c r="GY479">
        <v>1.44653</v>
      </c>
      <c r="GZ479">
        <v>2.36816</v>
      </c>
      <c r="HA479">
        <v>33.1992</v>
      </c>
      <c r="HB479">
        <v>14.5873</v>
      </c>
      <c r="HC479">
        <v>18</v>
      </c>
      <c r="HD479">
        <v>532.01</v>
      </c>
      <c r="HE479">
        <v>523.073</v>
      </c>
      <c r="HF479">
        <v>24.9998</v>
      </c>
      <c r="HG479">
        <v>30.7359</v>
      </c>
      <c r="HH479">
        <v>30</v>
      </c>
      <c r="HI479">
        <v>31.1159</v>
      </c>
      <c r="HJ479">
        <v>31.1251</v>
      </c>
      <c r="HK479">
        <v>21.5526</v>
      </c>
      <c r="HL479">
        <v>20.3331</v>
      </c>
      <c r="HM479">
        <v>100</v>
      </c>
      <c r="HN479">
        <v>25</v>
      </c>
      <c r="HO479">
        <v>420</v>
      </c>
      <c r="HP479">
        <v>21.5</v>
      </c>
      <c r="HQ479">
        <v>103.132</v>
      </c>
      <c r="HR479">
        <v>102.021</v>
      </c>
    </row>
    <row r="480" spans="1:226">
      <c r="A480">
        <v>462</v>
      </c>
      <c r="B480">
        <v>1774683640.6</v>
      </c>
      <c r="C480">
        <v>1894.599999904633</v>
      </c>
      <c r="D480" t="s">
        <v>1286</v>
      </c>
      <c r="E480" t="s">
        <v>1287</v>
      </c>
      <c r="F480">
        <v>5</v>
      </c>
      <c r="I480">
        <v>1774683637.7</v>
      </c>
      <c r="J480">
        <f>(K480)/1000</f>
        <v>0</v>
      </c>
      <c r="K480">
        <f>IF(BF480, AN480, AH480)</f>
        <v>0</v>
      </c>
      <c r="L480">
        <f>IF(BF480, AI480, AG480)</f>
        <v>0</v>
      </c>
      <c r="M480">
        <f>BH480 - IF(AU480&gt;1, L480*BB480*100.0/(AW480), 0)</f>
        <v>0</v>
      </c>
      <c r="N480">
        <f>((T480-J480/2)*M480-L480)/(T480+J480/2)</f>
        <v>0</v>
      </c>
      <c r="O480">
        <f>N480*(BO480+BP480)/1000.0</f>
        <v>0</v>
      </c>
      <c r="P480">
        <f>(BH480 - IF(AU480&gt;1, L480*BB480*100.0/(AW480), 0))*(BO480+BP480)/1000.0</f>
        <v>0</v>
      </c>
      <c r="Q480">
        <f>2.0/((1/S480-1/R480)+SIGN(S480)*SQRT((1/S480-1/R480)*(1/S480-1/R480) + 4*BC480/((BC480+1)*(BC480+1))*(2*1/S480*1/R480-1/R480*1/R480)))</f>
        <v>0</v>
      </c>
      <c r="R480">
        <f>IF(LEFT(BD480,1)&lt;&gt;"0",IF(LEFT(BD480,1)="1",3.0,BE480),$D$5+$E$5*(BV480*BO480/($K$5*1000))+$F$5*(BV480*BO480/($K$5*1000))*MAX(MIN(BB480,$J$5),$I$5)*MAX(MIN(BB480,$J$5),$I$5)+$G$5*MAX(MIN(BB480,$J$5),$I$5)*(BV480*BO480/($K$5*1000))+$H$5*(BV480*BO480/($K$5*1000))*(BV480*BO480/($K$5*1000)))</f>
        <v>0</v>
      </c>
      <c r="S480">
        <f>J480*(1000-(1000*0.61365*exp(17.502*W480/(240.97+W480))/(BO480+BP480)+BJ480)/2)/(1000*0.61365*exp(17.502*W480/(240.97+W480))/(BO480+BP480)-BJ480)</f>
        <v>0</v>
      </c>
      <c r="T480">
        <f>1/((BC480+1)/(Q480/1.6)+1/(R480/1.37)) + BC480/((BC480+1)/(Q480/1.6) + BC480/(R480/1.37))</f>
        <v>0</v>
      </c>
      <c r="U480">
        <f>(AX480*BA480)</f>
        <v>0</v>
      </c>
      <c r="V480">
        <f>(BQ480+(U480+2*0.95*5.67E-8*(((BQ480+$B$9)+273)^4-(BQ480+273)^4)-44100*J480)/(1.84*29.3*R480+8*0.95*5.67E-8*(BQ480+273)^3))</f>
        <v>0</v>
      </c>
      <c r="W480">
        <f>($C$9*BR480+$D$9*BS480+$E$9*V480)</f>
        <v>0</v>
      </c>
      <c r="X480">
        <f>0.61365*exp(17.502*W480/(240.97+W480))</f>
        <v>0</v>
      </c>
      <c r="Y480">
        <f>(Z480/AA480*100)</f>
        <v>0</v>
      </c>
      <c r="Z480">
        <f>BJ480*(BO480+BP480)/1000</f>
        <v>0</v>
      </c>
      <c r="AA480">
        <f>0.61365*exp(17.502*BQ480/(240.97+BQ480))</f>
        <v>0</v>
      </c>
      <c r="AB480">
        <f>(X480-BJ480*(BO480+BP480)/1000)</f>
        <v>0</v>
      </c>
      <c r="AC480">
        <f>(-J480*44100)</f>
        <v>0</v>
      </c>
      <c r="AD480">
        <f>2*29.3*R480*0.92*(BQ480-W480)</f>
        <v>0</v>
      </c>
      <c r="AE480">
        <f>2*0.95*5.67E-8*(((BQ480+$B$9)+273)^4-(W480+273)^4)</f>
        <v>0</v>
      </c>
      <c r="AF480">
        <f>U480+AE480+AC480+AD480</f>
        <v>0</v>
      </c>
      <c r="AG480">
        <f>BN480*AU480*(BI480-BH480*(1000-AU480*BK480)/(1000-AU480*BJ480))/(100*BB480)</f>
        <v>0</v>
      </c>
      <c r="AH480">
        <f>1000*BN480*AU480*(BJ480-BK480)/(100*BB480*(1000-AU480*BJ480))</f>
        <v>0</v>
      </c>
      <c r="AI480">
        <f>(AJ480 - AK480 - BO480*1E3/(8.314*(BQ480+273.15)) * AM480/BN480 * AL480) * BN480/(100*BB480) * (1000 - BK480)/1000</f>
        <v>0</v>
      </c>
      <c r="AJ480">
        <v>429.2669155727888</v>
      </c>
      <c r="AK480">
        <v>428.8232424242426</v>
      </c>
      <c r="AL480">
        <v>-6.639095745457698E-06</v>
      </c>
      <c r="AM480">
        <v>61.35787655002243</v>
      </c>
      <c r="AN480">
        <f>(AP480 - AO480 + BO480*1E3/(8.314*(BQ480+273.15)) * AR480/BN480 * AQ480) * BN480/(100*BB480) * 1000/(1000 - AP480)</f>
        <v>0</v>
      </c>
      <c r="AO480">
        <v>21.54903928517075</v>
      </c>
      <c r="AP480">
        <v>21.52589580419581</v>
      </c>
      <c r="AQ480">
        <v>-9.193950471431039E-08</v>
      </c>
      <c r="AR480">
        <v>91.88205700752289</v>
      </c>
      <c r="AS480">
        <v>0</v>
      </c>
      <c r="AT480">
        <v>0</v>
      </c>
      <c r="AU480">
        <f>IF(AS480*$H$15&gt;=AW480,1.0,(AW480/(AW480-AS480*$H$15)))</f>
        <v>0</v>
      </c>
      <c r="AV480">
        <f>(AU480-1)*100</f>
        <v>0</v>
      </c>
      <c r="AW480">
        <f>MAX(0,($B$15+$C$15*BV480)/(1+$D$15*BV480)*BO480/(BQ480+273)*$E$15)</f>
        <v>0</v>
      </c>
      <c r="AX480">
        <f>$B$13*BW480+$C$13*BX480+$F$13*CI480*(1-CL480)</f>
        <v>0</v>
      </c>
      <c r="AY480">
        <f>AX480*AZ480</f>
        <v>0</v>
      </c>
      <c r="AZ480">
        <f>($B$13*$D$11+$C$13*$D$11+$F$13*((CV480+CN480)/MAX(CV480+CN480+CW480, 0.1)*$I$11+CW480/MAX(CV480+CN480+CW480, 0.1)*$J$11))/($B$13+$C$13+$F$13)</f>
        <v>0</v>
      </c>
      <c r="BA480">
        <f>($B$13*$K$11+$C$13*$K$11+$F$13*((CV480+CN480)/MAX(CV480+CN480+CW480, 0.1)*$P$11+CW480/MAX(CV480+CN480+CW480, 0.1)*$Q$11))/($B$13+$C$13+$F$13)</f>
        <v>0</v>
      </c>
      <c r="BB480">
        <v>6</v>
      </c>
      <c r="BC480">
        <v>0.5</v>
      </c>
      <c r="BD480" t="s">
        <v>358</v>
      </c>
      <c r="BE480">
        <v>2</v>
      </c>
      <c r="BF480" t="b">
        <v>1</v>
      </c>
      <c r="BG480">
        <v>1774683637.7</v>
      </c>
      <c r="BH480">
        <v>419.6093</v>
      </c>
      <c r="BI480">
        <v>420.0083</v>
      </c>
      <c r="BJ480">
        <v>21.52531</v>
      </c>
      <c r="BK480">
        <v>21.5497</v>
      </c>
      <c r="BL480">
        <v>419.971</v>
      </c>
      <c r="BM480">
        <v>21.22767</v>
      </c>
      <c r="BN480">
        <v>499.967</v>
      </c>
      <c r="BO480">
        <v>101.0258</v>
      </c>
      <c r="BP480">
        <v>0.09996112999999998</v>
      </c>
      <c r="BQ480">
        <v>25.80786</v>
      </c>
      <c r="BR480">
        <v>25.87793</v>
      </c>
      <c r="BS480">
        <v>999.9</v>
      </c>
      <c r="BT480">
        <v>0</v>
      </c>
      <c r="BU480">
        <v>0</v>
      </c>
      <c r="BV480">
        <v>10003.635</v>
      </c>
      <c r="BW480">
        <v>0</v>
      </c>
      <c r="BX480">
        <v>0.3833920000000001</v>
      </c>
      <c r="BY480">
        <v>-0.3987611</v>
      </c>
      <c r="BZ480">
        <v>428.8403</v>
      </c>
      <c r="CA480">
        <v>429.2586</v>
      </c>
      <c r="CB480">
        <v>-0.02439633</v>
      </c>
      <c r="CC480">
        <v>420.0083</v>
      </c>
      <c r="CD480">
        <v>21.5497</v>
      </c>
      <c r="CE480">
        <v>2.174612</v>
      </c>
      <c r="CF480">
        <v>2.177078</v>
      </c>
      <c r="CG480">
        <v>18.77651</v>
      </c>
      <c r="CH480">
        <v>18.79463</v>
      </c>
      <c r="CI480">
        <v>150.0034</v>
      </c>
      <c r="CJ480">
        <v>0</v>
      </c>
      <c r="CK480">
        <v>1</v>
      </c>
      <c r="CL480">
        <v>0</v>
      </c>
      <c r="CM480">
        <v>1.55348</v>
      </c>
      <c r="CN480">
        <v>0</v>
      </c>
      <c r="CO480">
        <v>8.099819999999999</v>
      </c>
      <c r="CP480">
        <v>767.366</v>
      </c>
      <c r="CQ480">
        <v>35.562</v>
      </c>
      <c r="CR480">
        <v>41.1124</v>
      </c>
      <c r="CS480">
        <v>38.187</v>
      </c>
      <c r="CT480">
        <v>40.281</v>
      </c>
      <c r="CU480">
        <v>36.7185</v>
      </c>
      <c r="CV480">
        <v>0</v>
      </c>
      <c r="CW480">
        <v>150.005</v>
      </c>
      <c r="CX480">
        <v>0</v>
      </c>
      <c r="CY480">
        <v>1774683639.2</v>
      </c>
      <c r="CZ480">
        <v>0</v>
      </c>
      <c r="DA480">
        <v>1774666326.5</v>
      </c>
      <c r="DB480" t="s">
        <v>359</v>
      </c>
      <c r="DC480">
        <v>1774666322</v>
      </c>
      <c r="DD480">
        <v>1774666326.5</v>
      </c>
      <c r="DE480">
        <v>2</v>
      </c>
      <c r="DF480">
        <v>0.343</v>
      </c>
      <c r="DG480">
        <v>-0.026</v>
      </c>
      <c r="DH480">
        <v>-0.36</v>
      </c>
      <c r="DI480">
        <v>0.298</v>
      </c>
      <c r="DJ480">
        <v>420</v>
      </c>
      <c r="DK480">
        <v>22</v>
      </c>
      <c r="DL480">
        <v>0.17</v>
      </c>
      <c r="DM480">
        <v>0.02</v>
      </c>
      <c r="DN480">
        <v>-0.4115563902439024</v>
      </c>
      <c r="DO480">
        <v>0.1742227944250867</v>
      </c>
      <c r="DP480">
        <v>0.03770964490255746</v>
      </c>
      <c r="DQ480">
        <v>0</v>
      </c>
      <c r="DR480">
        <v>-0.02359064390243902</v>
      </c>
      <c r="DS480">
        <v>-0.005706635540069708</v>
      </c>
      <c r="DT480">
        <v>0.001055986563118683</v>
      </c>
      <c r="DU480">
        <v>1</v>
      </c>
      <c r="DV480">
        <v>1</v>
      </c>
      <c r="DW480">
        <v>2</v>
      </c>
      <c r="DX480" t="s">
        <v>367</v>
      </c>
      <c r="DY480">
        <v>3.13045</v>
      </c>
      <c r="DZ480">
        <v>2.80635</v>
      </c>
      <c r="EA480">
        <v>0.09974719999999999</v>
      </c>
      <c r="EB480">
        <v>0.0994584</v>
      </c>
      <c r="EC480">
        <v>0.105931</v>
      </c>
      <c r="ED480">
        <v>0.105703</v>
      </c>
      <c r="EE480">
        <v>21146.6</v>
      </c>
      <c r="EF480">
        <v>27418.5</v>
      </c>
      <c r="EG480">
        <v>26444.3</v>
      </c>
      <c r="EH480">
        <v>32999.4</v>
      </c>
      <c r="EI480">
        <v>34922.6</v>
      </c>
      <c r="EJ480">
        <v>40304.6</v>
      </c>
      <c r="EK480">
        <v>41091.5</v>
      </c>
      <c r="EL480">
        <v>46059.1</v>
      </c>
      <c r="EM480">
        <v>2.03498</v>
      </c>
      <c r="EN480">
        <v>2.00007</v>
      </c>
      <c r="EO480">
        <v>0.0704005</v>
      </c>
      <c r="EP480">
        <v>0</v>
      </c>
      <c r="EQ480">
        <v>24.7217</v>
      </c>
      <c r="ER480">
        <v>999.9</v>
      </c>
      <c r="ES480">
        <v>67.40000000000001</v>
      </c>
      <c r="ET480">
        <v>27.5</v>
      </c>
      <c r="EU480">
        <v>24.5897</v>
      </c>
      <c r="EV480">
        <v>61.2508</v>
      </c>
      <c r="EW480">
        <v>31.7869</v>
      </c>
      <c r="EX480">
        <v>1</v>
      </c>
      <c r="EY480">
        <v>0.292785</v>
      </c>
      <c r="EZ480">
        <v>0.181596</v>
      </c>
      <c r="FA480">
        <v>20.291</v>
      </c>
      <c r="FB480">
        <v>5.18869</v>
      </c>
      <c r="FC480">
        <v>11.9441</v>
      </c>
      <c r="FD480">
        <v>4.9556</v>
      </c>
      <c r="FE480">
        <v>3.285</v>
      </c>
      <c r="FF480">
        <v>9999</v>
      </c>
      <c r="FG480">
        <v>9999</v>
      </c>
      <c r="FH480">
        <v>9999</v>
      </c>
      <c r="FI480">
        <v>999.9</v>
      </c>
      <c r="FJ480">
        <v>1.86127</v>
      </c>
      <c r="FK480">
        <v>1.86264</v>
      </c>
      <c r="FL480">
        <v>1.86005</v>
      </c>
      <c r="FM480">
        <v>1.85837</v>
      </c>
      <c r="FN480">
        <v>1.86212</v>
      </c>
      <c r="FO480">
        <v>1.85887</v>
      </c>
      <c r="FP480">
        <v>1.85791</v>
      </c>
      <c r="FQ480">
        <v>1.8608</v>
      </c>
      <c r="FR480">
        <v>0</v>
      </c>
      <c r="FS480">
        <v>0</v>
      </c>
      <c r="FT480">
        <v>0</v>
      </c>
      <c r="FU480">
        <v>4.5</v>
      </c>
      <c r="FV480" t="s">
        <v>361</v>
      </c>
      <c r="FW480" t="s">
        <v>362</v>
      </c>
      <c r="FX480" t="s">
        <v>363</v>
      </c>
      <c r="FY480" t="s">
        <v>364</v>
      </c>
      <c r="FZ480" t="s">
        <v>364</v>
      </c>
      <c r="GA480" t="s">
        <v>363</v>
      </c>
      <c r="GB480">
        <v>0</v>
      </c>
      <c r="GC480">
        <v>100</v>
      </c>
      <c r="GD480">
        <v>100</v>
      </c>
      <c r="GE480">
        <v>-0.362</v>
      </c>
      <c r="GF480">
        <v>0.2976</v>
      </c>
      <c r="GG480">
        <v>-1.589593225013521</v>
      </c>
      <c r="GH480">
        <v>0.00192992804097616</v>
      </c>
      <c r="GI480">
        <v>3.244687122451424E-06</v>
      </c>
      <c r="GJ480">
        <v>-2.087531120305573E-09</v>
      </c>
      <c r="GK480">
        <v>0.05776174702018427</v>
      </c>
      <c r="GL480">
        <v>0.005089068596103195</v>
      </c>
      <c r="GM480">
        <v>0.0003257216593697226</v>
      </c>
      <c r="GN480">
        <v>-1.562898368296355E-06</v>
      </c>
      <c r="GO480">
        <v>0</v>
      </c>
      <c r="GP480">
        <v>1257</v>
      </c>
      <c r="GQ480">
        <v>1</v>
      </c>
      <c r="GR480">
        <v>31</v>
      </c>
      <c r="GS480">
        <v>288.6</v>
      </c>
      <c r="GT480">
        <v>288.6</v>
      </c>
      <c r="GU480">
        <v>1.07788</v>
      </c>
      <c r="GV480">
        <v>2.3877</v>
      </c>
      <c r="GW480">
        <v>1.44775</v>
      </c>
      <c r="GX480">
        <v>2.20337</v>
      </c>
      <c r="GY480">
        <v>1.44653</v>
      </c>
      <c r="GZ480">
        <v>2.3938</v>
      </c>
      <c r="HA480">
        <v>33.1992</v>
      </c>
      <c r="HB480">
        <v>14.5961</v>
      </c>
      <c r="HC480">
        <v>18</v>
      </c>
      <c r="HD480">
        <v>532.136</v>
      </c>
      <c r="HE480">
        <v>523.039</v>
      </c>
      <c r="HF480">
        <v>24.9997</v>
      </c>
      <c r="HG480">
        <v>30.7359</v>
      </c>
      <c r="HH480">
        <v>30.0002</v>
      </c>
      <c r="HI480">
        <v>31.1159</v>
      </c>
      <c r="HJ480">
        <v>31.1251</v>
      </c>
      <c r="HK480">
        <v>21.5535</v>
      </c>
      <c r="HL480">
        <v>20.3331</v>
      </c>
      <c r="HM480">
        <v>100</v>
      </c>
      <c r="HN480">
        <v>25</v>
      </c>
      <c r="HO480">
        <v>420</v>
      </c>
      <c r="HP480">
        <v>21.5</v>
      </c>
      <c r="HQ480">
        <v>103.132</v>
      </c>
      <c r="HR480">
        <v>102.019</v>
      </c>
    </row>
    <row r="481" spans="1:226">
      <c r="A481">
        <v>463</v>
      </c>
      <c r="B481">
        <v>1774683644.6</v>
      </c>
      <c r="C481">
        <v>1898.599999904633</v>
      </c>
      <c r="D481" t="s">
        <v>1288</v>
      </c>
      <c r="E481" t="s">
        <v>1289</v>
      </c>
      <c r="F481">
        <v>5</v>
      </c>
      <c r="I481">
        <v>1774683641.7</v>
      </c>
      <c r="J481">
        <f>(K481)/1000</f>
        <v>0</v>
      </c>
      <c r="K481">
        <f>IF(BF481, AN481, AH481)</f>
        <v>0</v>
      </c>
      <c r="L481">
        <f>IF(BF481, AI481, AG481)</f>
        <v>0</v>
      </c>
      <c r="M481">
        <f>BH481 - IF(AU481&gt;1, L481*BB481*100.0/(AW481), 0)</f>
        <v>0</v>
      </c>
      <c r="N481">
        <f>((T481-J481/2)*M481-L481)/(T481+J481/2)</f>
        <v>0</v>
      </c>
      <c r="O481">
        <f>N481*(BO481+BP481)/1000.0</f>
        <v>0</v>
      </c>
      <c r="P481">
        <f>(BH481 - IF(AU481&gt;1, L481*BB481*100.0/(AW481), 0))*(BO481+BP481)/1000.0</f>
        <v>0</v>
      </c>
      <c r="Q481">
        <f>2.0/((1/S481-1/R481)+SIGN(S481)*SQRT((1/S481-1/R481)*(1/S481-1/R481) + 4*BC481/((BC481+1)*(BC481+1))*(2*1/S481*1/R481-1/R481*1/R481)))</f>
        <v>0</v>
      </c>
      <c r="R481">
        <f>IF(LEFT(BD481,1)&lt;&gt;"0",IF(LEFT(BD481,1)="1",3.0,BE481),$D$5+$E$5*(BV481*BO481/($K$5*1000))+$F$5*(BV481*BO481/($K$5*1000))*MAX(MIN(BB481,$J$5),$I$5)*MAX(MIN(BB481,$J$5),$I$5)+$G$5*MAX(MIN(BB481,$J$5),$I$5)*(BV481*BO481/($K$5*1000))+$H$5*(BV481*BO481/($K$5*1000))*(BV481*BO481/($K$5*1000)))</f>
        <v>0</v>
      </c>
      <c r="S481">
        <f>J481*(1000-(1000*0.61365*exp(17.502*W481/(240.97+W481))/(BO481+BP481)+BJ481)/2)/(1000*0.61365*exp(17.502*W481/(240.97+W481))/(BO481+BP481)-BJ481)</f>
        <v>0</v>
      </c>
      <c r="T481">
        <f>1/((BC481+1)/(Q481/1.6)+1/(R481/1.37)) + BC481/((BC481+1)/(Q481/1.6) + BC481/(R481/1.37))</f>
        <v>0</v>
      </c>
      <c r="U481">
        <f>(AX481*BA481)</f>
        <v>0</v>
      </c>
      <c r="V481">
        <f>(BQ481+(U481+2*0.95*5.67E-8*(((BQ481+$B$9)+273)^4-(BQ481+273)^4)-44100*J481)/(1.84*29.3*R481+8*0.95*5.67E-8*(BQ481+273)^3))</f>
        <v>0</v>
      </c>
      <c r="W481">
        <f>($C$9*BR481+$D$9*BS481+$E$9*V481)</f>
        <v>0</v>
      </c>
      <c r="X481">
        <f>0.61365*exp(17.502*W481/(240.97+W481))</f>
        <v>0</v>
      </c>
      <c r="Y481">
        <f>(Z481/AA481*100)</f>
        <v>0</v>
      </c>
      <c r="Z481">
        <f>BJ481*(BO481+BP481)/1000</f>
        <v>0</v>
      </c>
      <c r="AA481">
        <f>0.61365*exp(17.502*BQ481/(240.97+BQ481))</f>
        <v>0</v>
      </c>
      <c r="AB481">
        <f>(X481-BJ481*(BO481+BP481)/1000)</f>
        <v>0</v>
      </c>
      <c r="AC481">
        <f>(-J481*44100)</f>
        <v>0</v>
      </c>
      <c r="AD481">
        <f>2*29.3*R481*0.92*(BQ481-W481)</f>
        <v>0</v>
      </c>
      <c r="AE481">
        <f>2*0.95*5.67E-8*(((BQ481+$B$9)+273)^4-(W481+273)^4)</f>
        <v>0</v>
      </c>
      <c r="AF481">
        <f>U481+AE481+AC481+AD481</f>
        <v>0</v>
      </c>
      <c r="AG481">
        <f>BN481*AU481*(BI481-BH481*(1000-AU481*BK481)/(1000-AU481*BJ481))/(100*BB481)</f>
        <v>0</v>
      </c>
      <c r="AH481">
        <f>1000*BN481*AU481*(BJ481-BK481)/(100*BB481*(1000-AU481*BJ481))</f>
        <v>0</v>
      </c>
      <c r="AI481">
        <f>(AJ481 - AK481 - BO481*1E3/(8.314*(BQ481+273.15)) * AM481/BN481 * AL481) * BN481/(100*BB481) * (1000 - BK481)/1000</f>
        <v>0</v>
      </c>
      <c r="AJ481">
        <v>429.2424118845522</v>
      </c>
      <c r="AK481">
        <v>428.8315212121211</v>
      </c>
      <c r="AL481">
        <v>3.083309632748256E-06</v>
      </c>
      <c r="AM481">
        <v>61.35787655002243</v>
      </c>
      <c r="AN481">
        <f>(AP481 - AO481 + BO481*1E3/(8.314*(BQ481+273.15)) * AR481/BN481 * AQ481) * BN481/(100*BB481) * 1000/(1000 - AP481)</f>
        <v>0</v>
      </c>
      <c r="AO481">
        <v>21.54994246025572</v>
      </c>
      <c r="AP481">
        <v>21.52543566433567</v>
      </c>
      <c r="AQ481">
        <v>7.583208020797344E-07</v>
      </c>
      <c r="AR481">
        <v>91.88205700752289</v>
      </c>
      <c r="AS481">
        <v>0</v>
      </c>
      <c r="AT481">
        <v>0</v>
      </c>
      <c r="AU481">
        <f>IF(AS481*$H$15&gt;=AW481,1.0,(AW481/(AW481-AS481*$H$15)))</f>
        <v>0</v>
      </c>
      <c r="AV481">
        <f>(AU481-1)*100</f>
        <v>0</v>
      </c>
      <c r="AW481">
        <f>MAX(0,($B$15+$C$15*BV481)/(1+$D$15*BV481)*BO481/(BQ481+273)*$E$15)</f>
        <v>0</v>
      </c>
      <c r="AX481">
        <f>$B$13*BW481+$C$13*BX481+$F$13*CI481*(1-CL481)</f>
        <v>0</v>
      </c>
      <c r="AY481">
        <f>AX481*AZ481</f>
        <v>0</v>
      </c>
      <c r="AZ481">
        <f>($B$13*$D$11+$C$13*$D$11+$F$13*((CV481+CN481)/MAX(CV481+CN481+CW481, 0.1)*$I$11+CW481/MAX(CV481+CN481+CW481, 0.1)*$J$11))/($B$13+$C$13+$F$13)</f>
        <v>0</v>
      </c>
      <c r="BA481">
        <f>($B$13*$K$11+$C$13*$K$11+$F$13*((CV481+CN481)/MAX(CV481+CN481+CW481, 0.1)*$P$11+CW481/MAX(CV481+CN481+CW481, 0.1)*$Q$11))/($B$13+$C$13+$F$13)</f>
        <v>0</v>
      </c>
      <c r="BB481">
        <v>6</v>
      </c>
      <c r="BC481">
        <v>0.5</v>
      </c>
      <c r="BD481" t="s">
        <v>358</v>
      </c>
      <c r="BE481">
        <v>2</v>
      </c>
      <c r="BF481" t="b">
        <v>1</v>
      </c>
      <c r="BG481">
        <v>1774683641.7</v>
      </c>
      <c r="BH481">
        <v>419.5934</v>
      </c>
      <c r="BI481">
        <v>419.999</v>
      </c>
      <c r="BJ481">
        <v>21.52592</v>
      </c>
      <c r="BK481">
        <v>21.5498</v>
      </c>
      <c r="BL481">
        <v>419.9551</v>
      </c>
      <c r="BM481">
        <v>21.22828</v>
      </c>
      <c r="BN481">
        <v>499.9752</v>
      </c>
      <c r="BO481">
        <v>101.026</v>
      </c>
      <c r="BP481">
        <v>0.1000714</v>
      </c>
      <c r="BQ481">
        <v>25.80513</v>
      </c>
      <c r="BR481">
        <v>25.87689</v>
      </c>
      <c r="BS481">
        <v>999.9</v>
      </c>
      <c r="BT481">
        <v>0</v>
      </c>
      <c r="BU481">
        <v>0</v>
      </c>
      <c r="BV481">
        <v>9983.689</v>
      </c>
      <c r="BW481">
        <v>0</v>
      </c>
      <c r="BX481">
        <v>0.3833920000000001</v>
      </c>
      <c r="BY481">
        <v>-0.4054657</v>
      </c>
      <c r="BZ481">
        <v>428.8243000000001</v>
      </c>
      <c r="CA481">
        <v>429.2493000000001</v>
      </c>
      <c r="CB481">
        <v>-0.02389029</v>
      </c>
      <c r="CC481">
        <v>419.999</v>
      </c>
      <c r="CD481">
        <v>21.5498</v>
      </c>
      <c r="CE481">
        <v>2.174676</v>
      </c>
      <c r="CF481">
        <v>2.17709</v>
      </c>
      <c r="CG481">
        <v>18.77696</v>
      </c>
      <c r="CH481">
        <v>18.79473</v>
      </c>
      <c r="CI481">
        <v>150.0046</v>
      </c>
      <c r="CJ481">
        <v>0</v>
      </c>
      <c r="CK481">
        <v>1</v>
      </c>
      <c r="CL481">
        <v>0</v>
      </c>
      <c r="CM481">
        <v>1.65775</v>
      </c>
      <c r="CN481">
        <v>0</v>
      </c>
      <c r="CO481">
        <v>8.122710000000001</v>
      </c>
      <c r="CP481">
        <v>767.3733999999999</v>
      </c>
      <c r="CQ481">
        <v>35.562</v>
      </c>
      <c r="CR481">
        <v>41.14360000000001</v>
      </c>
      <c r="CS481">
        <v>38.187</v>
      </c>
      <c r="CT481">
        <v>40.3435</v>
      </c>
      <c r="CU481">
        <v>36.75</v>
      </c>
      <c r="CV481">
        <v>0</v>
      </c>
      <c r="CW481">
        <v>150.004</v>
      </c>
      <c r="CX481">
        <v>0</v>
      </c>
      <c r="CY481">
        <v>1774683642.8</v>
      </c>
      <c r="CZ481">
        <v>0</v>
      </c>
      <c r="DA481">
        <v>1774666326.5</v>
      </c>
      <c r="DB481" t="s">
        <v>359</v>
      </c>
      <c r="DC481">
        <v>1774666322</v>
      </c>
      <c r="DD481">
        <v>1774666326.5</v>
      </c>
      <c r="DE481">
        <v>2</v>
      </c>
      <c r="DF481">
        <v>0.343</v>
      </c>
      <c r="DG481">
        <v>-0.026</v>
      </c>
      <c r="DH481">
        <v>-0.36</v>
      </c>
      <c r="DI481">
        <v>0.298</v>
      </c>
      <c r="DJ481">
        <v>420</v>
      </c>
      <c r="DK481">
        <v>22</v>
      </c>
      <c r="DL481">
        <v>0.17</v>
      </c>
      <c r="DM481">
        <v>0.02</v>
      </c>
      <c r="DN481">
        <v>-0.4006936341463414</v>
      </c>
      <c r="DO481">
        <v>-0.05517890592334489</v>
      </c>
      <c r="DP481">
        <v>0.02531895972582322</v>
      </c>
      <c r="DQ481">
        <v>1</v>
      </c>
      <c r="DR481">
        <v>-0.02362897317073171</v>
      </c>
      <c r="DS481">
        <v>-0.004102026480836263</v>
      </c>
      <c r="DT481">
        <v>0.0009213193003419765</v>
      </c>
      <c r="DU481">
        <v>1</v>
      </c>
      <c r="DV481">
        <v>2</v>
      </c>
      <c r="DW481">
        <v>2</v>
      </c>
      <c r="DX481" t="s">
        <v>360</v>
      </c>
      <c r="DY481">
        <v>3.13043</v>
      </c>
      <c r="DZ481">
        <v>2.80646</v>
      </c>
      <c r="EA481">
        <v>0.09974769999999999</v>
      </c>
      <c r="EB481">
        <v>0.09947300000000001</v>
      </c>
      <c r="EC481">
        <v>0.105931</v>
      </c>
      <c r="ED481">
        <v>0.105704</v>
      </c>
      <c r="EE481">
        <v>21146.5</v>
      </c>
      <c r="EF481">
        <v>27417.9</v>
      </c>
      <c r="EG481">
        <v>26444.1</v>
      </c>
      <c r="EH481">
        <v>32999.2</v>
      </c>
      <c r="EI481">
        <v>34922.3</v>
      </c>
      <c r="EJ481">
        <v>40304.2</v>
      </c>
      <c r="EK481">
        <v>41091.2</v>
      </c>
      <c r="EL481">
        <v>46058.7</v>
      </c>
      <c r="EM481">
        <v>2.03482</v>
      </c>
      <c r="EN481">
        <v>2</v>
      </c>
      <c r="EO481">
        <v>0.0703782</v>
      </c>
      <c r="EP481">
        <v>0</v>
      </c>
      <c r="EQ481">
        <v>24.7198</v>
      </c>
      <c r="ER481">
        <v>999.9</v>
      </c>
      <c r="ES481">
        <v>67.40000000000001</v>
      </c>
      <c r="ET481">
        <v>27.5</v>
      </c>
      <c r="EU481">
        <v>24.5881</v>
      </c>
      <c r="EV481">
        <v>61.3008</v>
      </c>
      <c r="EW481">
        <v>31.871</v>
      </c>
      <c r="EX481">
        <v>1</v>
      </c>
      <c r="EY481">
        <v>0.2925</v>
      </c>
      <c r="EZ481">
        <v>0.181144</v>
      </c>
      <c r="FA481">
        <v>20.291</v>
      </c>
      <c r="FB481">
        <v>5.18929</v>
      </c>
      <c r="FC481">
        <v>11.9441</v>
      </c>
      <c r="FD481">
        <v>4.95565</v>
      </c>
      <c r="FE481">
        <v>3.285</v>
      </c>
      <c r="FF481">
        <v>9999</v>
      </c>
      <c r="FG481">
        <v>9999</v>
      </c>
      <c r="FH481">
        <v>9999</v>
      </c>
      <c r="FI481">
        <v>999.9</v>
      </c>
      <c r="FJ481">
        <v>1.86127</v>
      </c>
      <c r="FK481">
        <v>1.86264</v>
      </c>
      <c r="FL481">
        <v>1.86005</v>
      </c>
      <c r="FM481">
        <v>1.85837</v>
      </c>
      <c r="FN481">
        <v>1.86213</v>
      </c>
      <c r="FO481">
        <v>1.85887</v>
      </c>
      <c r="FP481">
        <v>1.85791</v>
      </c>
      <c r="FQ481">
        <v>1.86081</v>
      </c>
      <c r="FR481">
        <v>0</v>
      </c>
      <c r="FS481">
        <v>0</v>
      </c>
      <c r="FT481">
        <v>0</v>
      </c>
      <c r="FU481">
        <v>4.5</v>
      </c>
      <c r="FV481" t="s">
        <v>361</v>
      </c>
      <c r="FW481" t="s">
        <v>362</v>
      </c>
      <c r="FX481" t="s">
        <v>363</v>
      </c>
      <c r="FY481" t="s">
        <v>364</v>
      </c>
      <c r="FZ481" t="s">
        <v>364</v>
      </c>
      <c r="GA481" t="s">
        <v>363</v>
      </c>
      <c r="GB481">
        <v>0</v>
      </c>
      <c r="GC481">
        <v>100</v>
      </c>
      <c r="GD481">
        <v>100</v>
      </c>
      <c r="GE481">
        <v>-0.362</v>
      </c>
      <c r="GF481">
        <v>0.2976</v>
      </c>
      <c r="GG481">
        <v>-1.589593225013521</v>
      </c>
      <c r="GH481">
        <v>0.00192992804097616</v>
      </c>
      <c r="GI481">
        <v>3.244687122451424E-06</v>
      </c>
      <c r="GJ481">
        <v>-2.087531120305573E-09</v>
      </c>
      <c r="GK481">
        <v>0.05776174702018427</v>
      </c>
      <c r="GL481">
        <v>0.005089068596103195</v>
      </c>
      <c r="GM481">
        <v>0.0003257216593697226</v>
      </c>
      <c r="GN481">
        <v>-1.562898368296355E-06</v>
      </c>
      <c r="GO481">
        <v>0</v>
      </c>
      <c r="GP481">
        <v>1257</v>
      </c>
      <c r="GQ481">
        <v>1</v>
      </c>
      <c r="GR481">
        <v>31</v>
      </c>
      <c r="GS481">
        <v>288.7</v>
      </c>
      <c r="GT481">
        <v>288.6</v>
      </c>
      <c r="GU481">
        <v>1.07788</v>
      </c>
      <c r="GV481">
        <v>2.37915</v>
      </c>
      <c r="GW481">
        <v>1.44775</v>
      </c>
      <c r="GX481">
        <v>2.20215</v>
      </c>
      <c r="GY481">
        <v>1.44653</v>
      </c>
      <c r="GZ481">
        <v>2.39136</v>
      </c>
      <c r="HA481">
        <v>33.1992</v>
      </c>
      <c r="HB481">
        <v>14.5873</v>
      </c>
      <c r="HC481">
        <v>18</v>
      </c>
      <c r="HD481">
        <v>532.0410000000001</v>
      </c>
      <c r="HE481">
        <v>522.9880000000001</v>
      </c>
      <c r="HF481">
        <v>24.9998</v>
      </c>
      <c r="HG481">
        <v>30.7359</v>
      </c>
      <c r="HH481">
        <v>30</v>
      </c>
      <c r="HI481">
        <v>31.1159</v>
      </c>
      <c r="HJ481">
        <v>31.1251</v>
      </c>
      <c r="HK481">
        <v>21.5515</v>
      </c>
      <c r="HL481">
        <v>20.3331</v>
      </c>
      <c r="HM481">
        <v>100</v>
      </c>
      <c r="HN481">
        <v>25</v>
      </c>
      <c r="HO481">
        <v>420</v>
      </c>
      <c r="HP481">
        <v>21.5</v>
      </c>
      <c r="HQ481">
        <v>103.131</v>
      </c>
      <c r="HR481">
        <v>102.018</v>
      </c>
    </row>
    <row r="482" spans="1:226">
      <c r="A482">
        <v>464</v>
      </c>
      <c r="B482">
        <v>1774683648.6</v>
      </c>
      <c r="C482">
        <v>1902.599999904633</v>
      </c>
      <c r="D482" t="s">
        <v>1290</v>
      </c>
      <c r="E482" t="s">
        <v>1291</v>
      </c>
      <c r="F482">
        <v>5</v>
      </c>
      <c r="I482">
        <v>1774683645.7</v>
      </c>
      <c r="J482">
        <f>(K482)/1000</f>
        <v>0</v>
      </c>
      <c r="K482">
        <f>IF(BF482, AN482, AH482)</f>
        <v>0</v>
      </c>
      <c r="L482">
        <f>IF(BF482, AI482, AG482)</f>
        <v>0</v>
      </c>
      <c r="M482">
        <f>BH482 - IF(AU482&gt;1, L482*BB482*100.0/(AW482), 0)</f>
        <v>0</v>
      </c>
      <c r="N482">
        <f>((T482-J482/2)*M482-L482)/(T482+J482/2)</f>
        <v>0</v>
      </c>
      <c r="O482">
        <f>N482*(BO482+BP482)/1000.0</f>
        <v>0</v>
      </c>
      <c r="P482">
        <f>(BH482 - IF(AU482&gt;1, L482*BB482*100.0/(AW482), 0))*(BO482+BP482)/1000.0</f>
        <v>0</v>
      </c>
      <c r="Q482">
        <f>2.0/((1/S482-1/R482)+SIGN(S482)*SQRT((1/S482-1/R482)*(1/S482-1/R482) + 4*BC482/((BC482+1)*(BC482+1))*(2*1/S482*1/R482-1/R482*1/R482)))</f>
        <v>0</v>
      </c>
      <c r="R482">
        <f>IF(LEFT(BD482,1)&lt;&gt;"0",IF(LEFT(BD482,1)="1",3.0,BE482),$D$5+$E$5*(BV482*BO482/($K$5*1000))+$F$5*(BV482*BO482/($K$5*1000))*MAX(MIN(BB482,$J$5),$I$5)*MAX(MIN(BB482,$J$5),$I$5)+$G$5*MAX(MIN(BB482,$J$5),$I$5)*(BV482*BO482/($K$5*1000))+$H$5*(BV482*BO482/($K$5*1000))*(BV482*BO482/($K$5*1000)))</f>
        <v>0</v>
      </c>
      <c r="S482">
        <f>J482*(1000-(1000*0.61365*exp(17.502*W482/(240.97+W482))/(BO482+BP482)+BJ482)/2)/(1000*0.61365*exp(17.502*W482/(240.97+W482))/(BO482+BP482)-BJ482)</f>
        <v>0</v>
      </c>
      <c r="T482">
        <f>1/((BC482+1)/(Q482/1.6)+1/(R482/1.37)) + BC482/((BC482+1)/(Q482/1.6) + BC482/(R482/1.37))</f>
        <v>0</v>
      </c>
      <c r="U482">
        <f>(AX482*BA482)</f>
        <v>0</v>
      </c>
      <c r="V482">
        <f>(BQ482+(U482+2*0.95*5.67E-8*(((BQ482+$B$9)+273)^4-(BQ482+273)^4)-44100*J482)/(1.84*29.3*R482+8*0.95*5.67E-8*(BQ482+273)^3))</f>
        <v>0</v>
      </c>
      <c r="W482">
        <f>($C$9*BR482+$D$9*BS482+$E$9*V482)</f>
        <v>0</v>
      </c>
      <c r="X482">
        <f>0.61365*exp(17.502*W482/(240.97+W482))</f>
        <v>0</v>
      </c>
      <c r="Y482">
        <f>(Z482/AA482*100)</f>
        <v>0</v>
      </c>
      <c r="Z482">
        <f>BJ482*(BO482+BP482)/1000</f>
        <v>0</v>
      </c>
      <c r="AA482">
        <f>0.61365*exp(17.502*BQ482/(240.97+BQ482))</f>
        <v>0</v>
      </c>
      <c r="AB482">
        <f>(X482-BJ482*(BO482+BP482)/1000)</f>
        <v>0</v>
      </c>
      <c r="AC482">
        <f>(-J482*44100)</f>
        <v>0</v>
      </c>
      <c r="AD482">
        <f>2*29.3*R482*0.92*(BQ482-W482)</f>
        <v>0</v>
      </c>
      <c r="AE482">
        <f>2*0.95*5.67E-8*(((BQ482+$B$9)+273)^4-(W482+273)^4)</f>
        <v>0</v>
      </c>
      <c r="AF482">
        <f>U482+AE482+AC482+AD482</f>
        <v>0</v>
      </c>
      <c r="AG482">
        <f>BN482*AU482*(BI482-BH482*(1000-AU482*BK482)/(1000-AU482*BJ482))/(100*BB482)</f>
        <v>0</v>
      </c>
      <c r="AH482">
        <f>1000*BN482*AU482*(BJ482-BK482)/(100*BB482*(1000-AU482*BJ482))</f>
        <v>0</v>
      </c>
      <c r="AI482">
        <f>(AJ482 - AK482 - BO482*1E3/(8.314*(BQ482+273.15)) * AM482/BN482 * AL482) * BN482/(100*BB482) * (1000 - BK482)/1000</f>
        <v>0</v>
      </c>
      <c r="AJ482">
        <v>429.2827762532293</v>
      </c>
      <c r="AK482">
        <v>428.8129696969697</v>
      </c>
      <c r="AL482">
        <v>-5.271150458051036E-06</v>
      </c>
      <c r="AM482">
        <v>61.35787655002243</v>
      </c>
      <c r="AN482">
        <f>(AP482 - AO482 + BO482*1E3/(8.314*(BQ482+273.15)) * AR482/BN482 * AQ482) * BN482/(100*BB482) * 1000/(1000 - AP482)</f>
        <v>0</v>
      </c>
      <c r="AO482">
        <v>21.54987884603279</v>
      </c>
      <c r="AP482">
        <v>21.52504335664337</v>
      </c>
      <c r="AQ482">
        <v>-1.286196231255093E-06</v>
      </c>
      <c r="AR482">
        <v>91.88205700752289</v>
      </c>
      <c r="AS482">
        <v>0</v>
      </c>
      <c r="AT482">
        <v>0</v>
      </c>
      <c r="AU482">
        <f>IF(AS482*$H$15&gt;=AW482,1.0,(AW482/(AW482-AS482*$H$15)))</f>
        <v>0</v>
      </c>
      <c r="AV482">
        <f>(AU482-1)*100</f>
        <v>0</v>
      </c>
      <c r="AW482">
        <f>MAX(0,($B$15+$C$15*BV482)/(1+$D$15*BV482)*BO482/(BQ482+273)*$E$15)</f>
        <v>0</v>
      </c>
      <c r="AX482">
        <f>$B$13*BW482+$C$13*BX482+$F$13*CI482*(1-CL482)</f>
        <v>0</v>
      </c>
      <c r="AY482">
        <f>AX482*AZ482</f>
        <v>0</v>
      </c>
      <c r="AZ482">
        <f>($B$13*$D$11+$C$13*$D$11+$F$13*((CV482+CN482)/MAX(CV482+CN482+CW482, 0.1)*$I$11+CW482/MAX(CV482+CN482+CW482, 0.1)*$J$11))/($B$13+$C$13+$F$13)</f>
        <v>0</v>
      </c>
      <c r="BA482">
        <f>($B$13*$K$11+$C$13*$K$11+$F$13*((CV482+CN482)/MAX(CV482+CN482+CW482, 0.1)*$P$11+CW482/MAX(CV482+CN482+CW482, 0.1)*$Q$11))/($B$13+$C$13+$F$13)</f>
        <v>0</v>
      </c>
      <c r="BB482">
        <v>6</v>
      </c>
      <c r="BC482">
        <v>0.5</v>
      </c>
      <c r="BD482" t="s">
        <v>358</v>
      </c>
      <c r="BE482">
        <v>2</v>
      </c>
      <c r="BF482" t="b">
        <v>1</v>
      </c>
      <c r="BG482">
        <v>1774683645.7</v>
      </c>
      <c r="BH482">
        <v>419.5937</v>
      </c>
      <c r="BI482">
        <v>420.0350999999999</v>
      </c>
      <c r="BJ482">
        <v>21.52503</v>
      </c>
      <c r="BK482">
        <v>21.54903</v>
      </c>
      <c r="BL482">
        <v>419.9554</v>
      </c>
      <c r="BM482">
        <v>21.22741</v>
      </c>
      <c r="BN482">
        <v>499.9968</v>
      </c>
      <c r="BO482">
        <v>101.0269</v>
      </c>
      <c r="BP482">
        <v>0.10003364</v>
      </c>
      <c r="BQ482">
        <v>25.80333</v>
      </c>
      <c r="BR482">
        <v>25.8749</v>
      </c>
      <c r="BS482">
        <v>999.9</v>
      </c>
      <c r="BT482">
        <v>0</v>
      </c>
      <c r="BU482">
        <v>0</v>
      </c>
      <c r="BV482">
        <v>9993.179</v>
      </c>
      <c r="BW482">
        <v>0</v>
      </c>
      <c r="BX482">
        <v>0.3833920000000001</v>
      </c>
      <c r="BY482">
        <v>-0.4413361</v>
      </c>
      <c r="BZ482">
        <v>428.8243000000001</v>
      </c>
      <c r="CA482">
        <v>429.2859</v>
      </c>
      <c r="CB482">
        <v>-0.0239832</v>
      </c>
      <c r="CC482">
        <v>420.0350999999999</v>
      </c>
      <c r="CD482">
        <v>21.54903</v>
      </c>
      <c r="CE482">
        <v>2.174609</v>
      </c>
      <c r="CF482">
        <v>2.177032</v>
      </c>
      <c r="CG482">
        <v>18.77647</v>
      </c>
      <c r="CH482">
        <v>18.79431</v>
      </c>
      <c r="CI482">
        <v>150.0008</v>
      </c>
      <c r="CJ482">
        <v>0</v>
      </c>
      <c r="CK482">
        <v>1</v>
      </c>
      <c r="CL482">
        <v>0</v>
      </c>
      <c r="CM482">
        <v>1.6619</v>
      </c>
      <c r="CN482">
        <v>0</v>
      </c>
      <c r="CO482">
        <v>8.035910000000001</v>
      </c>
      <c r="CP482">
        <v>767.3542</v>
      </c>
      <c r="CQ482">
        <v>35.5809</v>
      </c>
      <c r="CR482">
        <v>41.187</v>
      </c>
      <c r="CS482">
        <v>38.2185</v>
      </c>
      <c r="CT482">
        <v>40.40600000000001</v>
      </c>
      <c r="CU482">
        <v>36.7562</v>
      </c>
      <c r="CV482">
        <v>0</v>
      </c>
      <c r="CW482">
        <v>150.002</v>
      </c>
      <c r="CX482">
        <v>0</v>
      </c>
      <c r="CY482">
        <v>1774683647</v>
      </c>
      <c r="CZ482">
        <v>0</v>
      </c>
      <c r="DA482">
        <v>1774666326.5</v>
      </c>
      <c r="DB482" t="s">
        <v>359</v>
      </c>
      <c r="DC482">
        <v>1774666322</v>
      </c>
      <c r="DD482">
        <v>1774666326.5</v>
      </c>
      <c r="DE482">
        <v>2</v>
      </c>
      <c r="DF482">
        <v>0.343</v>
      </c>
      <c r="DG482">
        <v>-0.026</v>
      </c>
      <c r="DH482">
        <v>-0.36</v>
      </c>
      <c r="DI482">
        <v>0.298</v>
      </c>
      <c r="DJ482">
        <v>420</v>
      </c>
      <c r="DK482">
        <v>22</v>
      </c>
      <c r="DL482">
        <v>0.17</v>
      </c>
      <c r="DM482">
        <v>0.02</v>
      </c>
      <c r="DN482">
        <v>-0.4118296097560975</v>
      </c>
      <c r="DO482">
        <v>-0.09133189547038455</v>
      </c>
      <c r="DP482">
        <v>0.02658449531429932</v>
      </c>
      <c r="DQ482">
        <v>1</v>
      </c>
      <c r="DR482">
        <v>-0.02399965609756097</v>
      </c>
      <c r="DS482">
        <v>-0.002094497560975598</v>
      </c>
      <c r="DT482">
        <v>0.0008033737635286792</v>
      </c>
      <c r="DU482">
        <v>1</v>
      </c>
      <c r="DV482">
        <v>2</v>
      </c>
      <c r="DW482">
        <v>2</v>
      </c>
      <c r="DX482" t="s">
        <v>360</v>
      </c>
      <c r="DY482">
        <v>3.13047</v>
      </c>
      <c r="DZ482">
        <v>2.80636</v>
      </c>
      <c r="EA482">
        <v>0.0997487</v>
      </c>
      <c r="EB482">
        <v>0.09947309999999999</v>
      </c>
      <c r="EC482">
        <v>0.105932</v>
      </c>
      <c r="ED482">
        <v>0.105699</v>
      </c>
      <c r="EE482">
        <v>21146.3</v>
      </c>
      <c r="EF482">
        <v>27418</v>
      </c>
      <c r="EG482">
        <v>26444</v>
      </c>
      <c r="EH482">
        <v>32999.3</v>
      </c>
      <c r="EI482">
        <v>34922.2</v>
      </c>
      <c r="EJ482">
        <v>40304.6</v>
      </c>
      <c r="EK482">
        <v>41091.1</v>
      </c>
      <c r="EL482">
        <v>46058.9</v>
      </c>
      <c r="EM482">
        <v>2.03488</v>
      </c>
      <c r="EN482">
        <v>1.9999</v>
      </c>
      <c r="EO482">
        <v>0.0705495</v>
      </c>
      <c r="EP482">
        <v>0</v>
      </c>
      <c r="EQ482">
        <v>24.7181</v>
      </c>
      <c r="ER482">
        <v>999.9</v>
      </c>
      <c r="ES482">
        <v>67.40000000000001</v>
      </c>
      <c r="ET482">
        <v>27.5</v>
      </c>
      <c r="EU482">
        <v>24.5893</v>
      </c>
      <c r="EV482">
        <v>61.2908</v>
      </c>
      <c r="EW482">
        <v>31.847</v>
      </c>
      <c r="EX482">
        <v>1</v>
      </c>
      <c r="EY482">
        <v>0.292607</v>
      </c>
      <c r="EZ482">
        <v>0.180419</v>
      </c>
      <c r="FA482">
        <v>20.291</v>
      </c>
      <c r="FB482">
        <v>5.18884</v>
      </c>
      <c r="FC482">
        <v>11.9441</v>
      </c>
      <c r="FD482">
        <v>4.95585</v>
      </c>
      <c r="FE482">
        <v>3.285</v>
      </c>
      <c r="FF482">
        <v>9999</v>
      </c>
      <c r="FG482">
        <v>9999</v>
      </c>
      <c r="FH482">
        <v>9999</v>
      </c>
      <c r="FI482">
        <v>999.9</v>
      </c>
      <c r="FJ482">
        <v>1.86127</v>
      </c>
      <c r="FK482">
        <v>1.86264</v>
      </c>
      <c r="FL482">
        <v>1.86005</v>
      </c>
      <c r="FM482">
        <v>1.85837</v>
      </c>
      <c r="FN482">
        <v>1.86214</v>
      </c>
      <c r="FO482">
        <v>1.85886</v>
      </c>
      <c r="FP482">
        <v>1.85791</v>
      </c>
      <c r="FQ482">
        <v>1.86081</v>
      </c>
      <c r="FR482">
        <v>0</v>
      </c>
      <c r="FS482">
        <v>0</v>
      </c>
      <c r="FT482">
        <v>0</v>
      </c>
      <c r="FU482">
        <v>4.5</v>
      </c>
      <c r="FV482" t="s">
        <v>361</v>
      </c>
      <c r="FW482" t="s">
        <v>362</v>
      </c>
      <c r="FX482" t="s">
        <v>363</v>
      </c>
      <c r="FY482" t="s">
        <v>364</v>
      </c>
      <c r="FZ482" t="s">
        <v>364</v>
      </c>
      <c r="GA482" t="s">
        <v>363</v>
      </c>
      <c r="GB482">
        <v>0</v>
      </c>
      <c r="GC482">
        <v>100</v>
      </c>
      <c r="GD482">
        <v>100</v>
      </c>
      <c r="GE482">
        <v>-0.361</v>
      </c>
      <c r="GF482">
        <v>0.2976</v>
      </c>
      <c r="GG482">
        <v>-1.589593225013521</v>
      </c>
      <c r="GH482">
        <v>0.00192992804097616</v>
      </c>
      <c r="GI482">
        <v>3.244687122451424E-06</v>
      </c>
      <c r="GJ482">
        <v>-2.087531120305573E-09</v>
      </c>
      <c r="GK482">
        <v>0.05776174702018427</v>
      </c>
      <c r="GL482">
        <v>0.005089068596103195</v>
      </c>
      <c r="GM482">
        <v>0.0003257216593697226</v>
      </c>
      <c r="GN482">
        <v>-1.562898368296355E-06</v>
      </c>
      <c r="GO482">
        <v>0</v>
      </c>
      <c r="GP482">
        <v>1257</v>
      </c>
      <c r="GQ482">
        <v>1</v>
      </c>
      <c r="GR482">
        <v>31</v>
      </c>
      <c r="GS482">
        <v>288.8</v>
      </c>
      <c r="GT482">
        <v>288.7</v>
      </c>
      <c r="GU482">
        <v>1.07666</v>
      </c>
      <c r="GV482">
        <v>2.38525</v>
      </c>
      <c r="GW482">
        <v>1.44775</v>
      </c>
      <c r="GX482">
        <v>2.20215</v>
      </c>
      <c r="GY482">
        <v>1.44653</v>
      </c>
      <c r="GZ482">
        <v>2.37793</v>
      </c>
      <c r="HA482">
        <v>33.1992</v>
      </c>
      <c r="HB482">
        <v>14.5961</v>
      </c>
      <c r="HC482">
        <v>18</v>
      </c>
      <c r="HD482">
        <v>532.073</v>
      </c>
      <c r="HE482">
        <v>522.92</v>
      </c>
      <c r="HF482">
        <v>24.9998</v>
      </c>
      <c r="HG482">
        <v>30.7359</v>
      </c>
      <c r="HH482">
        <v>30.0002</v>
      </c>
      <c r="HI482">
        <v>31.1159</v>
      </c>
      <c r="HJ482">
        <v>31.1251</v>
      </c>
      <c r="HK482">
        <v>21.5511</v>
      </c>
      <c r="HL482">
        <v>20.3331</v>
      </c>
      <c r="HM482">
        <v>100</v>
      </c>
      <c r="HN482">
        <v>25</v>
      </c>
      <c r="HO482">
        <v>420</v>
      </c>
      <c r="HP482">
        <v>21.5</v>
      </c>
      <c r="HQ482">
        <v>103.131</v>
      </c>
      <c r="HR482">
        <v>102.019</v>
      </c>
    </row>
    <row r="483" spans="1:226">
      <c r="A483">
        <v>465</v>
      </c>
      <c r="B483">
        <v>1774683652.6</v>
      </c>
      <c r="C483">
        <v>1906.599999904633</v>
      </c>
      <c r="D483" t="s">
        <v>1292</v>
      </c>
      <c r="E483" t="s">
        <v>1293</v>
      </c>
      <c r="F483">
        <v>5</v>
      </c>
      <c r="I483">
        <v>1774683649.7</v>
      </c>
      <c r="J483">
        <f>(K483)/1000</f>
        <v>0</v>
      </c>
      <c r="K483">
        <f>IF(BF483, AN483, AH483)</f>
        <v>0</v>
      </c>
      <c r="L483">
        <f>IF(BF483, AI483, AG483)</f>
        <v>0</v>
      </c>
      <c r="M483">
        <f>BH483 - IF(AU483&gt;1, L483*BB483*100.0/(AW483), 0)</f>
        <v>0</v>
      </c>
      <c r="N483">
        <f>((T483-J483/2)*M483-L483)/(T483+J483/2)</f>
        <v>0</v>
      </c>
      <c r="O483">
        <f>N483*(BO483+BP483)/1000.0</f>
        <v>0</v>
      </c>
      <c r="P483">
        <f>(BH483 - IF(AU483&gt;1, L483*BB483*100.0/(AW483), 0))*(BO483+BP483)/1000.0</f>
        <v>0</v>
      </c>
      <c r="Q483">
        <f>2.0/((1/S483-1/R483)+SIGN(S483)*SQRT((1/S483-1/R483)*(1/S483-1/R483) + 4*BC483/((BC483+1)*(BC483+1))*(2*1/S483*1/R483-1/R483*1/R483)))</f>
        <v>0</v>
      </c>
      <c r="R483">
        <f>IF(LEFT(BD483,1)&lt;&gt;"0",IF(LEFT(BD483,1)="1",3.0,BE483),$D$5+$E$5*(BV483*BO483/($K$5*1000))+$F$5*(BV483*BO483/($K$5*1000))*MAX(MIN(BB483,$J$5),$I$5)*MAX(MIN(BB483,$J$5),$I$5)+$G$5*MAX(MIN(BB483,$J$5),$I$5)*(BV483*BO483/($K$5*1000))+$H$5*(BV483*BO483/($K$5*1000))*(BV483*BO483/($K$5*1000)))</f>
        <v>0</v>
      </c>
      <c r="S483">
        <f>J483*(1000-(1000*0.61365*exp(17.502*W483/(240.97+W483))/(BO483+BP483)+BJ483)/2)/(1000*0.61365*exp(17.502*W483/(240.97+W483))/(BO483+BP483)-BJ483)</f>
        <v>0</v>
      </c>
      <c r="T483">
        <f>1/((BC483+1)/(Q483/1.6)+1/(R483/1.37)) + BC483/((BC483+1)/(Q483/1.6) + BC483/(R483/1.37))</f>
        <v>0</v>
      </c>
      <c r="U483">
        <f>(AX483*BA483)</f>
        <v>0</v>
      </c>
      <c r="V483">
        <f>(BQ483+(U483+2*0.95*5.67E-8*(((BQ483+$B$9)+273)^4-(BQ483+273)^4)-44100*J483)/(1.84*29.3*R483+8*0.95*5.67E-8*(BQ483+273)^3))</f>
        <v>0</v>
      </c>
      <c r="W483">
        <f>($C$9*BR483+$D$9*BS483+$E$9*V483)</f>
        <v>0</v>
      </c>
      <c r="X483">
        <f>0.61365*exp(17.502*W483/(240.97+W483))</f>
        <v>0</v>
      </c>
      <c r="Y483">
        <f>(Z483/AA483*100)</f>
        <v>0</v>
      </c>
      <c r="Z483">
        <f>BJ483*(BO483+BP483)/1000</f>
        <v>0</v>
      </c>
      <c r="AA483">
        <f>0.61365*exp(17.502*BQ483/(240.97+BQ483))</f>
        <v>0</v>
      </c>
      <c r="AB483">
        <f>(X483-BJ483*(BO483+BP483)/1000)</f>
        <v>0</v>
      </c>
      <c r="AC483">
        <f>(-J483*44100)</f>
        <v>0</v>
      </c>
      <c r="AD483">
        <f>2*29.3*R483*0.92*(BQ483-W483)</f>
        <v>0</v>
      </c>
      <c r="AE483">
        <f>2*0.95*5.67E-8*(((BQ483+$B$9)+273)^4-(W483+273)^4)</f>
        <v>0</v>
      </c>
      <c r="AF483">
        <f>U483+AE483+AC483+AD483</f>
        <v>0</v>
      </c>
      <c r="AG483">
        <f>BN483*AU483*(BI483-BH483*(1000-AU483*BK483)/(1000-AU483*BJ483))/(100*BB483)</f>
        <v>0</v>
      </c>
      <c r="AH483">
        <f>1000*BN483*AU483*(BJ483-BK483)/(100*BB483*(1000-AU483*BJ483))</f>
        <v>0</v>
      </c>
      <c r="AI483">
        <f>(AJ483 - AK483 - BO483*1E3/(8.314*(BQ483+273.15)) * AM483/BN483 * AL483) * BN483/(100*BB483) * (1000 - BK483)/1000</f>
        <v>0</v>
      </c>
      <c r="AJ483">
        <v>429.2778402603458</v>
      </c>
      <c r="AK483">
        <v>428.8206363636362</v>
      </c>
      <c r="AL483">
        <v>-1.048824566692405E-07</v>
      </c>
      <c r="AM483">
        <v>61.35787655002243</v>
      </c>
      <c r="AN483">
        <f>(AP483 - AO483 + BO483*1E3/(8.314*(BQ483+273.15)) * AR483/BN483 * AQ483) * BN483/(100*BB483) * 1000/(1000 - AP483)</f>
        <v>0</v>
      </c>
      <c r="AO483">
        <v>21.54843412890056</v>
      </c>
      <c r="AP483">
        <v>21.52738321678323</v>
      </c>
      <c r="AQ483">
        <v>7.999644546381255E-07</v>
      </c>
      <c r="AR483">
        <v>91.88205700752289</v>
      </c>
      <c r="AS483">
        <v>0</v>
      </c>
      <c r="AT483">
        <v>0</v>
      </c>
      <c r="AU483">
        <f>IF(AS483*$H$15&gt;=AW483,1.0,(AW483/(AW483-AS483*$H$15)))</f>
        <v>0</v>
      </c>
      <c r="AV483">
        <f>(AU483-1)*100</f>
        <v>0</v>
      </c>
      <c r="AW483">
        <f>MAX(0,($B$15+$C$15*BV483)/(1+$D$15*BV483)*BO483/(BQ483+273)*$E$15)</f>
        <v>0</v>
      </c>
      <c r="AX483">
        <f>$B$13*BW483+$C$13*BX483+$F$13*CI483*(1-CL483)</f>
        <v>0</v>
      </c>
      <c r="AY483">
        <f>AX483*AZ483</f>
        <v>0</v>
      </c>
      <c r="AZ483">
        <f>($B$13*$D$11+$C$13*$D$11+$F$13*((CV483+CN483)/MAX(CV483+CN483+CW483, 0.1)*$I$11+CW483/MAX(CV483+CN483+CW483, 0.1)*$J$11))/($B$13+$C$13+$F$13)</f>
        <v>0</v>
      </c>
      <c r="BA483">
        <f>($B$13*$K$11+$C$13*$K$11+$F$13*((CV483+CN483)/MAX(CV483+CN483+CW483, 0.1)*$P$11+CW483/MAX(CV483+CN483+CW483, 0.1)*$Q$11))/($B$13+$C$13+$F$13)</f>
        <v>0</v>
      </c>
      <c r="BB483">
        <v>6</v>
      </c>
      <c r="BC483">
        <v>0.5</v>
      </c>
      <c r="BD483" t="s">
        <v>358</v>
      </c>
      <c r="BE483">
        <v>2</v>
      </c>
      <c r="BF483" t="b">
        <v>1</v>
      </c>
      <c r="BG483">
        <v>1774683649.7</v>
      </c>
      <c r="BH483">
        <v>419.5921</v>
      </c>
      <c r="BI483">
        <v>420.017</v>
      </c>
      <c r="BJ483">
        <v>21.526</v>
      </c>
      <c r="BK483">
        <v>21.54897</v>
      </c>
      <c r="BL483">
        <v>419.9535</v>
      </c>
      <c r="BM483">
        <v>21.22836</v>
      </c>
      <c r="BN483">
        <v>500.0060999999999</v>
      </c>
      <c r="BO483">
        <v>101.0268</v>
      </c>
      <c r="BP483">
        <v>0.09995551</v>
      </c>
      <c r="BQ483">
        <v>25.80342</v>
      </c>
      <c r="BR483">
        <v>25.87412</v>
      </c>
      <c r="BS483">
        <v>999.9</v>
      </c>
      <c r="BT483">
        <v>0</v>
      </c>
      <c r="BU483">
        <v>0</v>
      </c>
      <c r="BV483">
        <v>9999.618000000002</v>
      </c>
      <c r="BW483">
        <v>0</v>
      </c>
      <c r="BX483">
        <v>0.3833920000000001</v>
      </c>
      <c r="BY483">
        <v>-0.4250428000000001</v>
      </c>
      <c r="BZ483">
        <v>428.823</v>
      </c>
      <c r="CA483">
        <v>429.2675</v>
      </c>
      <c r="CB483">
        <v>-0.022966</v>
      </c>
      <c r="CC483">
        <v>420.017</v>
      </c>
      <c r="CD483">
        <v>21.54897</v>
      </c>
      <c r="CE483">
        <v>2.174699</v>
      </c>
      <c r="CF483">
        <v>2.177021</v>
      </c>
      <c r="CG483">
        <v>18.77715</v>
      </c>
      <c r="CH483">
        <v>18.79422</v>
      </c>
      <c r="CI483">
        <v>150.0022</v>
      </c>
      <c r="CJ483">
        <v>0</v>
      </c>
      <c r="CK483">
        <v>1</v>
      </c>
      <c r="CL483">
        <v>0</v>
      </c>
      <c r="CM483">
        <v>1.79065</v>
      </c>
      <c r="CN483">
        <v>0</v>
      </c>
      <c r="CO483">
        <v>8.212210000000001</v>
      </c>
      <c r="CP483">
        <v>767.3611</v>
      </c>
      <c r="CQ483">
        <v>35.625</v>
      </c>
      <c r="CR483">
        <v>41.2311</v>
      </c>
      <c r="CS483">
        <v>38.25</v>
      </c>
      <c r="CT483">
        <v>40.4685</v>
      </c>
      <c r="CU483">
        <v>36.7996</v>
      </c>
      <c r="CV483">
        <v>0</v>
      </c>
      <c r="CW483">
        <v>150.003</v>
      </c>
      <c r="CX483">
        <v>0</v>
      </c>
      <c r="CY483">
        <v>1774683651.2</v>
      </c>
      <c r="CZ483">
        <v>0</v>
      </c>
      <c r="DA483">
        <v>1774666326.5</v>
      </c>
      <c r="DB483" t="s">
        <v>359</v>
      </c>
      <c r="DC483">
        <v>1774666322</v>
      </c>
      <c r="DD483">
        <v>1774666326.5</v>
      </c>
      <c r="DE483">
        <v>2</v>
      </c>
      <c r="DF483">
        <v>0.343</v>
      </c>
      <c r="DG483">
        <v>-0.026</v>
      </c>
      <c r="DH483">
        <v>-0.36</v>
      </c>
      <c r="DI483">
        <v>0.298</v>
      </c>
      <c r="DJ483">
        <v>420</v>
      </c>
      <c r="DK483">
        <v>22</v>
      </c>
      <c r="DL483">
        <v>0.17</v>
      </c>
      <c r="DM483">
        <v>0.02</v>
      </c>
      <c r="DN483">
        <v>-0.414862024390244</v>
      </c>
      <c r="DO483">
        <v>-0.1123400069686428</v>
      </c>
      <c r="DP483">
        <v>0.02755307147367697</v>
      </c>
      <c r="DQ483">
        <v>0</v>
      </c>
      <c r="DR483">
        <v>-0.0238489756097561</v>
      </c>
      <c r="DS483">
        <v>0.004008744250871063</v>
      </c>
      <c r="DT483">
        <v>0.0009018630934931954</v>
      </c>
      <c r="DU483">
        <v>1</v>
      </c>
      <c r="DV483">
        <v>1</v>
      </c>
      <c r="DW483">
        <v>2</v>
      </c>
      <c r="DX483" t="s">
        <v>367</v>
      </c>
      <c r="DY483">
        <v>3.13052</v>
      </c>
      <c r="DZ483">
        <v>2.80652</v>
      </c>
      <c r="EA483">
        <v>0.0997434</v>
      </c>
      <c r="EB483">
        <v>0.09946149999999999</v>
      </c>
      <c r="EC483">
        <v>0.105938</v>
      </c>
      <c r="ED483">
        <v>0.105701</v>
      </c>
      <c r="EE483">
        <v>21146.5</v>
      </c>
      <c r="EF483">
        <v>27418.5</v>
      </c>
      <c r="EG483">
        <v>26444</v>
      </c>
      <c r="EH483">
        <v>32999.5</v>
      </c>
      <c r="EI483">
        <v>34922.1</v>
      </c>
      <c r="EJ483">
        <v>40304.9</v>
      </c>
      <c r="EK483">
        <v>41091.2</v>
      </c>
      <c r="EL483">
        <v>46059.4</v>
      </c>
      <c r="EM483">
        <v>2.03507</v>
      </c>
      <c r="EN483">
        <v>1.99997</v>
      </c>
      <c r="EO483">
        <v>0.0705123</v>
      </c>
      <c r="EP483">
        <v>0</v>
      </c>
      <c r="EQ483">
        <v>24.717</v>
      </c>
      <c r="ER483">
        <v>999.9</v>
      </c>
      <c r="ES483">
        <v>67.40000000000001</v>
      </c>
      <c r="ET483">
        <v>27.5</v>
      </c>
      <c r="EU483">
        <v>24.5899</v>
      </c>
      <c r="EV483">
        <v>61.5208</v>
      </c>
      <c r="EW483">
        <v>31.6907</v>
      </c>
      <c r="EX483">
        <v>1</v>
      </c>
      <c r="EY483">
        <v>0.29266</v>
      </c>
      <c r="EZ483">
        <v>0.179692</v>
      </c>
      <c r="FA483">
        <v>20.291</v>
      </c>
      <c r="FB483">
        <v>5.18764</v>
      </c>
      <c r="FC483">
        <v>11.9441</v>
      </c>
      <c r="FD483">
        <v>4.9557</v>
      </c>
      <c r="FE483">
        <v>3.285</v>
      </c>
      <c r="FF483">
        <v>9999</v>
      </c>
      <c r="FG483">
        <v>9999</v>
      </c>
      <c r="FH483">
        <v>9999</v>
      </c>
      <c r="FI483">
        <v>999.9</v>
      </c>
      <c r="FJ483">
        <v>1.86127</v>
      </c>
      <c r="FK483">
        <v>1.86264</v>
      </c>
      <c r="FL483">
        <v>1.86005</v>
      </c>
      <c r="FM483">
        <v>1.85837</v>
      </c>
      <c r="FN483">
        <v>1.86214</v>
      </c>
      <c r="FO483">
        <v>1.85887</v>
      </c>
      <c r="FP483">
        <v>1.85791</v>
      </c>
      <c r="FQ483">
        <v>1.86081</v>
      </c>
      <c r="FR483">
        <v>0</v>
      </c>
      <c r="FS483">
        <v>0</v>
      </c>
      <c r="FT483">
        <v>0</v>
      </c>
      <c r="FU483">
        <v>4.5</v>
      </c>
      <c r="FV483" t="s">
        <v>361</v>
      </c>
      <c r="FW483" t="s">
        <v>362</v>
      </c>
      <c r="FX483" t="s">
        <v>363</v>
      </c>
      <c r="FY483" t="s">
        <v>364</v>
      </c>
      <c r="FZ483" t="s">
        <v>364</v>
      </c>
      <c r="GA483" t="s">
        <v>363</v>
      </c>
      <c r="GB483">
        <v>0</v>
      </c>
      <c r="GC483">
        <v>100</v>
      </c>
      <c r="GD483">
        <v>100</v>
      </c>
      <c r="GE483">
        <v>-0.362</v>
      </c>
      <c r="GF483">
        <v>0.2977</v>
      </c>
      <c r="GG483">
        <v>-1.589593225013521</v>
      </c>
      <c r="GH483">
        <v>0.00192992804097616</v>
      </c>
      <c r="GI483">
        <v>3.244687122451424E-06</v>
      </c>
      <c r="GJ483">
        <v>-2.087531120305573E-09</v>
      </c>
      <c r="GK483">
        <v>0.05776174702018427</v>
      </c>
      <c r="GL483">
        <v>0.005089068596103195</v>
      </c>
      <c r="GM483">
        <v>0.0003257216593697226</v>
      </c>
      <c r="GN483">
        <v>-1.562898368296355E-06</v>
      </c>
      <c r="GO483">
        <v>0</v>
      </c>
      <c r="GP483">
        <v>1257</v>
      </c>
      <c r="GQ483">
        <v>1</v>
      </c>
      <c r="GR483">
        <v>31</v>
      </c>
      <c r="GS483">
        <v>288.8</v>
      </c>
      <c r="GT483">
        <v>288.8</v>
      </c>
      <c r="GU483">
        <v>1.07666</v>
      </c>
      <c r="GV483">
        <v>2.38892</v>
      </c>
      <c r="GW483">
        <v>1.44775</v>
      </c>
      <c r="GX483">
        <v>2.20215</v>
      </c>
      <c r="GY483">
        <v>1.44653</v>
      </c>
      <c r="GZ483">
        <v>2.33521</v>
      </c>
      <c r="HA483">
        <v>33.1992</v>
      </c>
      <c r="HB483">
        <v>14.5873</v>
      </c>
      <c r="HC483">
        <v>18</v>
      </c>
      <c r="HD483">
        <v>532.2</v>
      </c>
      <c r="HE483">
        <v>522.971</v>
      </c>
      <c r="HF483">
        <v>24.9997</v>
      </c>
      <c r="HG483">
        <v>30.7359</v>
      </c>
      <c r="HH483">
        <v>30</v>
      </c>
      <c r="HI483">
        <v>31.1159</v>
      </c>
      <c r="HJ483">
        <v>31.1251</v>
      </c>
      <c r="HK483">
        <v>21.5525</v>
      </c>
      <c r="HL483">
        <v>20.3331</v>
      </c>
      <c r="HM483">
        <v>100</v>
      </c>
      <c r="HN483">
        <v>25</v>
      </c>
      <c r="HO483">
        <v>420</v>
      </c>
      <c r="HP483">
        <v>21.5</v>
      </c>
      <c r="HQ483">
        <v>103.131</v>
      </c>
      <c r="HR483">
        <v>102.019</v>
      </c>
    </row>
    <row r="484" spans="1:226">
      <c r="A484">
        <v>466</v>
      </c>
      <c r="B484">
        <v>1774683656.6</v>
      </c>
      <c r="C484">
        <v>1910.599999904633</v>
      </c>
      <c r="D484" t="s">
        <v>1294</v>
      </c>
      <c r="E484" t="s">
        <v>1295</v>
      </c>
      <c r="F484">
        <v>5</v>
      </c>
      <c r="I484">
        <v>1774683653.7</v>
      </c>
      <c r="J484">
        <f>(K484)/1000</f>
        <v>0</v>
      </c>
      <c r="K484">
        <f>IF(BF484, AN484, AH484)</f>
        <v>0</v>
      </c>
      <c r="L484">
        <f>IF(BF484, AI484, AG484)</f>
        <v>0</v>
      </c>
      <c r="M484">
        <f>BH484 - IF(AU484&gt;1, L484*BB484*100.0/(AW484), 0)</f>
        <v>0</v>
      </c>
      <c r="N484">
        <f>((T484-J484/2)*M484-L484)/(T484+J484/2)</f>
        <v>0</v>
      </c>
      <c r="O484">
        <f>N484*(BO484+BP484)/1000.0</f>
        <v>0</v>
      </c>
      <c r="P484">
        <f>(BH484 - IF(AU484&gt;1, L484*BB484*100.0/(AW484), 0))*(BO484+BP484)/1000.0</f>
        <v>0</v>
      </c>
      <c r="Q484">
        <f>2.0/((1/S484-1/R484)+SIGN(S484)*SQRT((1/S484-1/R484)*(1/S484-1/R484) + 4*BC484/((BC484+1)*(BC484+1))*(2*1/S484*1/R484-1/R484*1/R484)))</f>
        <v>0</v>
      </c>
      <c r="R484">
        <f>IF(LEFT(BD484,1)&lt;&gt;"0",IF(LEFT(BD484,1)="1",3.0,BE484),$D$5+$E$5*(BV484*BO484/($K$5*1000))+$F$5*(BV484*BO484/($K$5*1000))*MAX(MIN(BB484,$J$5),$I$5)*MAX(MIN(BB484,$J$5),$I$5)+$G$5*MAX(MIN(BB484,$J$5),$I$5)*(BV484*BO484/($K$5*1000))+$H$5*(BV484*BO484/($K$5*1000))*(BV484*BO484/($K$5*1000)))</f>
        <v>0</v>
      </c>
      <c r="S484">
        <f>J484*(1000-(1000*0.61365*exp(17.502*W484/(240.97+W484))/(BO484+BP484)+BJ484)/2)/(1000*0.61365*exp(17.502*W484/(240.97+W484))/(BO484+BP484)-BJ484)</f>
        <v>0</v>
      </c>
      <c r="T484">
        <f>1/((BC484+1)/(Q484/1.6)+1/(R484/1.37)) + BC484/((BC484+1)/(Q484/1.6) + BC484/(R484/1.37))</f>
        <v>0</v>
      </c>
      <c r="U484">
        <f>(AX484*BA484)</f>
        <v>0</v>
      </c>
      <c r="V484">
        <f>(BQ484+(U484+2*0.95*5.67E-8*(((BQ484+$B$9)+273)^4-(BQ484+273)^4)-44100*J484)/(1.84*29.3*R484+8*0.95*5.67E-8*(BQ484+273)^3))</f>
        <v>0</v>
      </c>
      <c r="W484">
        <f>($C$9*BR484+$D$9*BS484+$E$9*V484)</f>
        <v>0</v>
      </c>
      <c r="X484">
        <f>0.61365*exp(17.502*W484/(240.97+W484))</f>
        <v>0</v>
      </c>
      <c r="Y484">
        <f>(Z484/AA484*100)</f>
        <v>0</v>
      </c>
      <c r="Z484">
        <f>BJ484*(BO484+BP484)/1000</f>
        <v>0</v>
      </c>
      <c r="AA484">
        <f>0.61365*exp(17.502*BQ484/(240.97+BQ484))</f>
        <v>0</v>
      </c>
      <c r="AB484">
        <f>(X484-BJ484*(BO484+BP484)/1000)</f>
        <v>0</v>
      </c>
      <c r="AC484">
        <f>(-J484*44100)</f>
        <v>0</v>
      </c>
      <c r="AD484">
        <f>2*29.3*R484*0.92*(BQ484-W484)</f>
        <v>0</v>
      </c>
      <c r="AE484">
        <f>2*0.95*5.67E-8*(((BQ484+$B$9)+273)^4-(W484+273)^4)</f>
        <v>0</v>
      </c>
      <c r="AF484">
        <f>U484+AE484+AC484+AD484</f>
        <v>0</v>
      </c>
      <c r="AG484">
        <f>BN484*AU484*(BI484-BH484*(1000-AU484*BK484)/(1000-AU484*BJ484))/(100*BB484)</f>
        <v>0</v>
      </c>
      <c r="AH484">
        <f>1000*BN484*AU484*(BJ484-BK484)/(100*BB484*(1000-AU484*BJ484))</f>
        <v>0</v>
      </c>
      <c r="AI484">
        <f>(AJ484 - AK484 - BO484*1E3/(8.314*(BQ484+273.15)) * AM484/BN484 * AL484) * BN484/(100*BB484) * (1000 - BK484)/1000</f>
        <v>0</v>
      </c>
      <c r="AJ484">
        <v>429.2108658130267</v>
      </c>
      <c r="AK484">
        <v>428.8099878787878</v>
      </c>
      <c r="AL484">
        <v>2.309191527864122E-07</v>
      </c>
      <c r="AM484">
        <v>61.35787655002243</v>
      </c>
      <c r="AN484">
        <f>(AP484 - AO484 + BO484*1E3/(8.314*(BQ484+273.15)) * AR484/BN484 * AQ484) * BN484/(100*BB484) * 1000/(1000 - AP484)</f>
        <v>0</v>
      </c>
      <c r="AO484">
        <v>21.54946068911291</v>
      </c>
      <c r="AP484">
        <v>21.52639300699302</v>
      </c>
      <c r="AQ484">
        <v>4.738909036595051E-07</v>
      </c>
      <c r="AR484">
        <v>91.88205700752289</v>
      </c>
      <c r="AS484">
        <v>0</v>
      </c>
      <c r="AT484">
        <v>0</v>
      </c>
      <c r="AU484">
        <f>IF(AS484*$H$15&gt;=AW484,1.0,(AW484/(AW484-AS484*$H$15)))</f>
        <v>0</v>
      </c>
      <c r="AV484">
        <f>(AU484-1)*100</f>
        <v>0</v>
      </c>
      <c r="AW484">
        <f>MAX(0,($B$15+$C$15*BV484)/(1+$D$15*BV484)*BO484/(BQ484+273)*$E$15)</f>
        <v>0</v>
      </c>
      <c r="AX484">
        <f>$B$13*BW484+$C$13*BX484+$F$13*CI484*(1-CL484)</f>
        <v>0</v>
      </c>
      <c r="AY484">
        <f>AX484*AZ484</f>
        <v>0</v>
      </c>
      <c r="AZ484">
        <f>($B$13*$D$11+$C$13*$D$11+$F$13*((CV484+CN484)/MAX(CV484+CN484+CW484, 0.1)*$I$11+CW484/MAX(CV484+CN484+CW484, 0.1)*$J$11))/($B$13+$C$13+$F$13)</f>
        <v>0</v>
      </c>
      <c r="BA484">
        <f>($B$13*$K$11+$C$13*$K$11+$F$13*((CV484+CN484)/MAX(CV484+CN484+CW484, 0.1)*$P$11+CW484/MAX(CV484+CN484+CW484, 0.1)*$Q$11))/($B$13+$C$13+$F$13)</f>
        <v>0</v>
      </c>
      <c r="BB484">
        <v>6</v>
      </c>
      <c r="BC484">
        <v>0.5</v>
      </c>
      <c r="BD484" t="s">
        <v>358</v>
      </c>
      <c r="BE484">
        <v>2</v>
      </c>
      <c r="BF484" t="b">
        <v>1</v>
      </c>
      <c r="BG484">
        <v>1774683653.7</v>
      </c>
      <c r="BH484">
        <v>419.5813</v>
      </c>
      <c r="BI484">
        <v>419.9688000000001</v>
      </c>
      <c r="BJ484">
        <v>21.5272</v>
      </c>
      <c r="BK484">
        <v>21.54987</v>
      </c>
      <c r="BL484">
        <v>419.943</v>
      </c>
      <c r="BM484">
        <v>21.22956</v>
      </c>
      <c r="BN484">
        <v>500.0513</v>
      </c>
      <c r="BO484">
        <v>101.0261</v>
      </c>
      <c r="BP484">
        <v>0.09999824999999998</v>
      </c>
      <c r="BQ484">
        <v>25.80267</v>
      </c>
      <c r="BR484">
        <v>25.87166</v>
      </c>
      <c r="BS484">
        <v>999.9</v>
      </c>
      <c r="BT484">
        <v>0</v>
      </c>
      <c r="BU484">
        <v>0</v>
      </c>
      <c r="BV484">
        <v>10000.932</v>
      </c>
      <c r="BW484">
        <v>0</v>
      </c>
      <c r="BX484">
        <v>0.3833920000000001</v>
      </c>
      <c r="BY484">
        <v>-0.3875641</v>
      </c>
      <c r="BZ484">
        <v>428.8124</v>
      </c>
      <c r="CA484">
        <v>429.2185000000001</v>
      </c>
      <c r="CB484">
        <v>-0.02263851</v>
      </c>
      <c r="CC484">
        <v>419.9688000000001</v>
      </c>
      <c r="CD484">
        <v>21.54987</v>
      </c>
      <c r="CE484">
        <v>2.174814</v>
      </c>
      <c r="CF484">
        <v>2.177101</v>
      </c>
      <c r="CG484">
        <v>18.77798</v>
      </c>
      <c r="CH484">
        <v>18.79479</v>
      </c>
      <c r="CI484">
        <v>149.9977</v>
      </c>
      <c r="CJ484">
        <v>0</v>
      </c>
      <c r="CK484">
        <v>1</v>
      </c>
      <c r="CL484">
        <v>0</v>
      </c>
      <c r="CM484">
        <v>1.70514</v>
      </c>
      <c r="CN484">
        <v>0</v>
      </c>
      <c r="CO484">
        <v>8.30161</v>
      </c>
      <c r="CP484">
        <v>767.3372000000001</v>
      </c>
      <c r="CQ484">
        <v>35.625</v>
      </c>
      <c r="CR484">
        <v>41.2562</v>
      </c>
      <c r="CS484">
        <v>38.281</v>
      </c>
      <c r="CT484">
        <v>40.51860000000001</v>
      </c>
      <c r="CU484">
        <v>36.812</v>
      </c>
      <c r="CV484">
        <v>0</v>
      </c>
      <c r="CW484">
        <v>150.001</v>
      </c>
      <c r="CX484">
        <v>0</v>
      </c>
      <c r="CY484">
        <v>1774683654.8</v>
      </c>
      <c r="CZ484">
        <v>0</v>
      </c>
      <c r="DA484">
        <v>1774666326.5</v>
      </c>
      <c r="DB484" t="s">
        <v>359</v>
      </c>
      <c r="DC484">
        <v>1774666322</v>
      </c>
      <c r="DD484">
        <v>1774666326.5</v>
      </c>
      <c r="DE484">
        <v>2</v>
      </c>
      <c r="DF484">
        <v>0.343</v>
      </c>
      <c r="DG484">
        <v>-0.026</v>
      </c>
      <c r="DH484">
        <v>-0.36</v>
      </c>
      <c r="DI484">
        <v>0.298</v>
      </c>
      <c r="DJ484">
        <v>420</v>
      </c>
      <c r="DK484">
        <v>22</v>
      </c>
      <c r="DL484">
        <v>0.17</v>
      </c>
      <c r="DM484">
        <v>0.02</v>
      </c>
      <c r="DN484">
        <v>-0.4112765609756098</v>
      </c>
      <c r="DO484">
        <v>0.003925881533100284</v>
      </c>
      <c r="DP484">
        <v>0.02833229030375126</v>
      </c>
      <c r="DQ484">
        <v>1</v>
      </c>
      <c r="DR484">
        <v>-0.0235588731707317</v>
      </c>
      <c r="DS484">
        <v>0.00624880975609759</v>
      </c>
      <c r="DT484">
        <v>0.001046320564371422</v>
      </c>
      <c r="DU484">
        <v>1</v>
      </c>
      <c r="DV484">
        <v>2</v>
      </c>
      <c r="DW484">
        <v>2</v>
      </c>
      <c r="DX484" t="s">
        <v>360</v>
      </c>
      <c r="DY484">
        <v>3.13046</v>
      </c>
      <c r="DZ484">
        <v>2.80634</v>
      </c>
      <c r="EA484">
        <v>0.0997425</v>
      </c>
      <c r="EB484">
        <v>0.0994593</v>
      </c>
      <c r="EC484">
        <v>0.105935</v>
      </c>
      <c r="ED484">
        <v>0.105704</v>
      </c>
      <c r="EE484">
        <v>21146.5</v>
      </c>
      <c r="EF484">
        <v>27418.5</v>
      </c>
      <c r="EG484">
        <v>26444</v>
      </c>
      <c r="EH484">
        <v>32999.4</v>
      </c>
      <c r="EI484">
        <v>34922</v>
      </c>
      <c r="EJ484">
        <v>40304.9</v>
      </c>
      <c r="EK484">
        <v>41091</v>
      </c>
      <c r="EL484">
        <v>46059.6</v>
      </c>
      <c r="EM484">
        <v>2.03488</v>
      </c>
      <c r="EN484">
        <v>2.00012</v>
      </c>
      <c r="EO484">
        <v>0.0704303</v>
      </c>
      <c r="EP484">
        <v>0</v>
      </c>
      <c r="EQ484">
        <v>24.7157</v>
      </c>
      <c r="ER484">
        <v>999.9</v>
      </c>
      <c r="ES484">
        <v>67.40000000000001</v>
      </c>
      <c r="ET484">
        <v>27.5</v>
      </c>
      <c r="EU484">
        <v>24.5872</v>
      </c>
      <c r="EV484">
        <v>61.3308</v>
      </c>
      <c r="EW484">
        <v>31.5946</v>
      </c>
      <c r="EX484">
        <v>1</v>
      </c>
      <c r="EY484">
        <v>0.292439</v>
      </c>
      <c r="EZ484">
        <v>0.17903</v>
      </c>
      <c r="FA484">
        <v>20.291</v>
      </c>
      <c r="FB484">
        <v>5.18749</v>
      </c>
      <c r="FC484">
        <v>11.9441</v>
      </c>
      <c r="FD484">
        <v>4.95575</v>
      </c>
      <c r="FE484">
        <v>3.285</v>
      </c>
      <c r="FF484">
        <v>9999</v>
      </c>
      <c r="FG484">
        <v>9999</v>
      </c>
      <c r="FH484">
        <v>9999</v>
      </c>
      <c r="FI484">
        <v>999.9</v>
      </c>
      <c r="FJ484">
        <v>1.86127</v>
      </c>
      <c r="FK484">
        <v>1.86264</v>
      </c>
      <c r="FL484">
        <v>1.86005</v>
      </c>
      <c r="FM484">
        <v>1.85837</v>
      </c>
      <c r="FN484">
        <v>1.86214</v>
      </c>
      <c r="FO484">
        <v>1.85889</v>
      </c>
      <c r="FP484">
        <v>1.85791</v>
      </c>
      <c r="FQ484">
        <v>1.86081</v>
      </c>
      <c r="FR484">
        <v>0</v>
      </c>
      <c r="FS484">
        <v>0</v>
      </c>
      <c r="FT484">
        <v>0</v>
      </c>
      <c r="FU484">
        <v>4.5</v>
      </c>
      <c r="FV484" t="s">
        <v>361</v>
      </c>
      <c r="FW484" t="s">
        <v>362</v>
      </c>
      <c r="FX484" t="s">
        <v>363</v>
      </c>
      <c r="FY484" t="s">
        <v>364</v>
      </c>
      <c r="FZ484" t="s">
        <v>364</v>
      </c>
      <c r="GA484" t="s">
        <v>363</v>
      </c>
      <c r="GB484">
        <v>0</v>
      </c>
      <c r="GC484">
        <v>100</v>
      </c>
      <c r="GD484">
        <v>100</v>
      </c>
      <c r="GE484">
        <v>-0.362</v>
      </c>
      <c r="GF484">
        <v>0.2976</v>
      </c>
      <c r="GG484">
        <v>-1.589593225013521</v>
      </c>
      <c r="GH484">
        <v>0.00192992804097616</v>
      </c>
      <c r="GI484">
        <v>3.244687122451424E-06</v>
      </c>
      <c r="GJ484">
        <v>-2.087531120305573E-09</v>
      </c>
      <c r="GK484">
        <v>0.05776174702018427</v>
      </c>
      <c r="GL484">
        <v>0.005089068596103195</v>
      </c>
      <c r="GM484">
        <v>0.0003257216593697226</v>
      </c>
      <c r="GN484">
        <v>-1.562898368296355E-06</v>
      </c>
      <c r="GO484">
        <v>0</v>
      </c>
      <c r="GP484">
        <v>1257</v>
      </c>
      <c r="GQ484">
        <v>1</v>
      </c>
      <c r="GR484">
        <v>31</v>
      </c>
      <c r="GS484">
        <v>288.9</v>
      </c>
      <c r="GT484">
        <v>288.8</v>
      </c>
      <c r="GU484">
        <v>1.07666</v>
      </c>
      <c r="GV484">
        <v>2.39136</v>
      </c>
      <c r="GW484">
        <v>1.44775</v>
      </c>
      <c r="GX484">
        <v>2.20215</v>
      </c>
      <c r="GY484">
        <v>1.44653</v>
      </c>
      <c r="GZ484">
        <v>2.33398</v>
      </c>
      <c r="HA484">
        <v>33.1992</v>
      </c>
      <c r="HB484">
        <v>14.5786</v>
      </c>
      <c r="HC484">
        <v>18</v>
      </c>
      <c r="HD484">
        <v>532.059</v>
      </c>
      <c r="HE484">
        <v>523.073</v>
      </c>
      <c r="HF484">
        <v>24.9997</v>
      </c>
      <c r="HG484">
        <v>30.7359</v>
      </c>
      <c r="HH484">
        <v>30.0001</v>
      </c>
      <c r="HI484">
        <v>31.1142</v>
      </c>
      <c r="HJ484">
        <v>31.1251</v>
      </c>
      <c r="HK484">
        <v>21.5515</v>
      </c>
      <c r="HL484">
        <v>20.3331</v>
      </c>
      <c r="HM484">
        <v>100</v>
      </c>
      <c r="HN484">
        <v>25</v>
      </c>
      <c r="HO484">
        <v>420</v>
      </c>
      <c r="HP484">
        <v>21.5</v>
      </c>
      <c r="HQ484">
        <v>103.131</v>
      </c>
      <c r="HR484">
        <v>102.02</v>
      </c>
    </row>
    <row r="485" spans="1:226">
      <c r="A485">
        <v>467</v>
      </c>
      <c r="B485">
        <v>1774683660.6</v>
      </c>
      <c r="C485">
        <v>1914.599999904633</v>
      </c>
      <c r="D485" t="s">
        <v>1296</v>
      </c>
      <c r="E485" t="s">
        <v>1297</v>
      </c>
      <c r="F485">
        <v>5</v>
      </c>
      <c r="I485">
        <v>1774683657.7</v>
      </c>
      <c r="J485">
        <f>(K485)/1000</f>
        <v>0</v>
      </c>
      <c r="K485">
        <f>IF(BF485, AN485, AH485)</f>
        <v>0</v>
      </c>
      <c r="L485">
        <f>IF(BF485, AI485, AG485)</f>
        <v>0</v>
      </c>
      <c r="M485">
        <f>BH485 - IF(AU485&gt;1, L485*BB485*100.0/(AW485), 0)</f>
        <v>0</v>
      </c>
      <c r="N485">
        <f>((T485-J485/2)*M485-L485)/(T485+J485/2)</f>
        <v>0</v>
      </c>
      <c r="O485">
        <f>N485*(BO485+BP485)/1000.0</f>
        <v>0</v>
      </c>
      <c r="P485">
        <f>(BH485 - IF(AU485&gt;1, L485*BB485*100.0/(AW485), 0))*(BO485+BP485)/1000.0</f>
        <v>0</v>
      </c>
      <c r="Q485">
        <f>2.0/((1/S485-1/R485)+SIGN(S485)*SQRT((1/S485-1/R485)*(1/S485-1/R485) + 4*BC485/((BC485+1)*(BC485+1))*(2*1/S485*1/R485-1/R485*1/R485)))</f>
        <v>0</v>
      </c>
      <c r="R485">
        <f>IF(LEFT(BD485,1)&lt;&gt;"0",IF(LEFT(BD485,1)="1",3.0,BE485),$D$5+$E$5*(BV485*BO485/($K$5*1000))+$F$5*(BV485*BO485/($K$5*1000))*MAX(MIN(BB485,$J$5),$I$5)*MAX(MIN(BB485,$J$5),$I$5)+$G$5*MAX(MIN(BB485,$J$5),$I$5)*(BV485*BO485/($K$5*1000))+$H$5*(BV485*BO485/($K$5*1000))*(BV485*BO485/($K$5*1000)))</f>
        <v>0</v>
      </c>
      <c r="S485">
        <f>J485*(1000-(1000*0.61365*exp(17.502*W485/(240.97+W485))/(BO485+BP485)+BJ485)/2)/(1000*0.61365*exp(17.502*W485/(240.97+W485))/(BO485+BP485)-BJ485)</f>
        <v>0</v>
      </c>
      <c r="T485">
        <f>1/((BC485+1)/(Q485/1.6)+1/(R485/1.37)) + BC485/((BC485+1)/(Q485/1.6) + BC485/(R485/1.37))</f>
        <v>0</v>
      </c>
      <c r="U485">
        <f>(AX485*BA485)</f>
        <v>0</v>
      </c>
      <c r="V485">
        <f>(BQ485+(U485+2*0.95*5.67E-8*(((BQ485+$B$9)+273)^4-(BQ485+273)^4)-44100*J485)/(1.84*29.3*R485+8*0.95*5.67E-8*(BQ485+273)^3))</f>
        <v>0</v>
      </c>
      <c r="W485">
        <f>($C$9*BR485+$D$9*BS485+$E$9*V485)</f>
        <v>0</v>
      </c>
      <c r="X485">
        <f>0.61365*exp(17.502*W485/(240.97+W485))</f>
        <v>0</v>
      </c>
      <c r="Y485">
        <f>(Z485/AA485*100)</f>
        <v>0</v>
      </c>
      <c r="Z485">
        <f>BJ485*(BO485+BP485)/1000</f>
        <v>0</v>
      </c>
      <c r="AA485">
        <f>0.61365*exp(17.502*BQ485/(240.97+BQ485))</f>
        <v>0</v>
      </c>
      <c r="AB485">
        <f>(X485-BJ485*(BO485+BP485)/1000)</f>
        <v>0</v>
      </c>
      <c r="AC485">
        <f>(-J485*44100)</f>
        <v>0</v>
      </c>
      <c r="AD485">
        <f>2*29.3*R485*0.92*(BQ485-W485)</f>
        <v>0</v>
      </c>
      <c r="AE485">
        <f>2*0.95*5.67E-8*(((BQ485+$B$9)+273)^4-(W485+273)^4)</f>
        <v>0</v>
      </c>
      <c r="AF485">
        <f>U485+AE485+AC485+AD485</f>
        <v>0</v>
      </c>
      <c r="AG485">
        <f>BN485*AU485*(BI485-BH485*(1000-AU485*BK485)/(1000-AU485*BJ485))/(100*BB485)</f>
        <v>0</v>
      </c>
      <c r="AH485">
        <f>1000*BN485*AU485*(BJ485-BK485)/(100*BB485*(1000-AU485*BJ485))</f>
        <v>0</v>
      </c>
      <c r="AI485">
        <f>(AJ485 - AK485 - BO485*1E3/(8.314*(BQ485+273.15)) * AM485/BN485 * AL485) * BN485/(100*BB485) * (1000 - BK485)/1000</f>
        <v>0</v>
      </c>
      <c r="AJ485">
        <v>429.225874650276</v>
      </c>
      <c r="AK485">
        <v>428.7655333333332</v>
      </c>
      <c r="AL485">
        <v>-8.160120469065945E-06</v>
      </c>
      <c r="AM485">
        <v>61.35787655002243</v>
      </c>
      <c r="AN485">
        <f>(AP485 - AO485 + BO485*1E3/(8.314*(BQ485+273.15)) * AR485/BN485 * AQ485) * BN485/(100*BB485) * 1000/(1000 - AP485)</f>
        <v>0</v>
      </c>
      <c r="AO485">
        <v>21.5500335448022</v>
      </c>
      <c r="AP485">
        <v>21.52626363636364</v>
      </c>
      <c r="AQ485">
        <v>-4.33410004372986E-07</v>
      </c>
      <c r="AR485">
        <v>91.88205700752289</v>
      </c>
      <c r="AS485">
        <v>0</v>
      </c>
      <c r="AT485">
        <v>0</v>
      </c>
      <c r="AU485">
        <f>IF(AS485*$H$15&gt;=AW485,1.0,(AW485/(AW485-AS485*$H$15)))</f>
        <v>0</v>
      </c>
      <c r="AV485">
        <f>(AU485-1)*100</f>
        <v>0</v>
      </c>
      <c r="AW485">
        <f>MAX(0,($B$15+$C$15*BV485)/(1+$D$15*BV485)*BO485/(BQ485+273)*$E$15)</f>
        <v>0</v>
      </c>
      <c r="AX485">
        <f>$B$13*BW485+$C$13*BX485+$F$13*CI485*(1-CL485)</f>
        <v>0</v>
      </c>
      <c r="AY485">
        <f>AX485*AZ485</f>
        <v>0</v>
      </c>
      <c r="AZ485">
        <f>($B$13*$D$11+$C$13*$D$11+$F$13*((CV485+CN485)/MAX(CV485+CN485+CW485, 0.1)*$I$11+CW485/MAX(CV485+CN485+CW485, 0.1)*$J$11))/($B$13+$C$13+$F$13)</f>
        <v>0</v>
      </c>
      <c r="BA485">
        <f>($B$13*$K$11+$C$13*$K$11+$F$13*((CV485+CN485)/MAX(CV485+CN485+CW485, 0.1)*$P$11+CW485/MAX(CV485+CN485+CW485, 0.1)*$Q$11))/($B$13+$C$13+$F$13)</f>
        <v>0</v>
      </c>
      <c r="BB485">
        <v>6</v>
      </c>
      <c r="BC485">
        <v>0.5</v>
      </c>
      <c r="BD485" t="s">
        <v>358</v>
      </c>
      <c r="BE485">
        <v>2</v>
      </c>
      <c r="BF485" t="b">
        <v>1</v>
      </c>
      <c r="BG485">
        <v>1774683657.7</v>
      </c>
      <c r="BH485">
        <v>419.5544</v>
      </c>
      <c r="BI485">
        <v>419.9707</v>
      </c>
      <c r="BJ485">
        <v>21.52633</v>
      </c>
      <c r="BK485">
        <v>21.55013</v>
      </c>
      <c r="BL485">
        <v>419.9163</v>
      </c>
      <c r="BM485">
        <v>21.22872</v>
      </c>
      <c r="BN485">
        <v>499.9942</v>
      </c>
      <c r="BO485">
        <v>101.0264</v>
      </c>
      <c r="BP485">
        <v>0.09978541</v>
      </c>
      <c r="BQ485">
        <v>25.80318</v>
      </c>
      <c r="BR485">
        <v>25.87218</v>
      </c>
      <c r="BS485">
        <v>999.9</v>
      </c>
      <c r="BT485">
        <v>0</v>
      </c>
      <c r="BU485">
        <v>0</v>
      </c>
      <c r="BV485">
        <v>10022.32</v>
      </c>
      <c r="BW485">
        <v>0</v>
      </c>
      <c r="BX485">
        <v>0.3833920000000001</v>
      </c>
      <c r="BY485">
        <v>-0.4161590000000001</v>
      </c>
      <c r="BZ485">
        <v>428.7846000000001</v>
      </c>
      <c r="CA485">
        <v>429.2203000000001</v>
      </c>
      <c r="CB485">
        <v>-0.02378789</v>
      </c>
      <c r="CC485">
        <v>419.9707</v>
      </c>
      <c r="CD485">
        <v>21.55013</v>
      </c>
      <c r="CE485">
        <v>2.17473</v>
      </c>
      <c r="CF485">
        <v>2.177131999999999</v>
      </c>
      <c r="CG485">
        <v>18.77736</v>
      </c>
      <c r="CH485">
        <v>18.79502</v>
      </c>
      <c r="CI485">
        <v>150.0029</v>
      </c>
      <c r="CJ485">
        <v>0</v>
      </c>
      <c r="CK485">
        <v>1</v>
      </c>
      <c r="CL485">
        <v>0</v>
      </c>
      <c r="CM485">
        <v>1.80107</v>
      </c>
      <c r="CN485">
        <v>0</v>
      </c>
      <c r="CO485">
        <v>8.337060000000001</v>
      </c>
      <c r="CP485">
        <v>767.3637</v>
      </c>
      <c r="CQ485">
        <v>35.625</v>
      </c>
      <c r="CR485">
        <v>41.2996</v>
      </c>
      <c r="CS485">
        <v>38.312</v>
      </c>
      <c r="CT485">
        <v>40.5683</v>
      </c>
      <c r="CU485">
        <v>36.8309</v>
      </c>
      <c r="CV485">
        <v>0</v>
      </c>
      <c r="CW485">
        <v>150.006</v>
      </c>
      <c r="CX485">
        <v>0</v>
      </c>
      <c r="CY485">
        <v>1774683659</v>
      </c>
      <c r="CZ485">
        <v>0</v>
      </c>
      <c r="DA485">
        <v>1774666326.5</v>
      </c>
      <c r="DB485" t="s">
        <v>359</v>
      </c>
      <c r="DC485">
        <v>1774666322</v>
      </c>
      <c r="DD485">
        <v>1774666326.5</v>
      </c>
      <c r="DE485">
        <v>2</v>
      </c>
      <c r="DF485">
        <v>0.343</v>
      </c>
      <c r="DG485">
        <v>-0.026</v>
      </c>
      <c r="DH485">
        <v>-0.36</v>
      </c>
      <c r="DI485">
        <v>0.298</v>
      </c>
      <c r="DJ485">
        <v>420</v>
      </c>
      <c r="DK485">
        <v>22</v>
      </c>
      <c r="DL485">
        <v>0.17</v>
      </c>
      <c r="DM485">
        <v>0.02</v>
      </c>
      <c r="DN485">
        <v>-0.4158779756097561</v>
      </c>
      <c r="DO485">
        <v>-0.00268542857142861</v>
      </c>
      <c r="DP485">
        <v>0.02794991210727295</v>
      </c>
      <c r="DQ485">
        <v>1</v>
      </c>
      <c r="DR485">
        <v>-0.02343931463414634</v>
      </c>
      <c r="DS485">
        <v>0.002279857839721264</v>
      </c>
      <c r="DT485">
        <v>0.0009114078548238556</v>
      </c>
      <c r="DU485">
        <v>1</v>
      </c>
      <c r="DV485">
        <v>2</v>
      </c>
      <c r="DW485">
        <v>2</v>
      </c>
      <c r="DX485" t="s">
        <v>360</v>
      </c>
      <c r="DY485">
        <v>3.13043</v>
      </c>
      <c r="DZ485">
        <v>2.80656</v>
      </c>
      <c r="EA485">
        <v>0.0997392</v>
      </c>
      <c r="EB485">
        <v>0.0994584</v>
      </c>
      <c r="EC485">
        <v>0.105935</v>
      </c>
      <c r="ED485">
        <v>0.105705</v>
      </c>
      <c r="EE485">
        <v>21146.8</v>
      </c>
      <c r="EF485">
        <v>27418.3</v>
      </c>
      <c r="EG485">
        <v>26444.2</v>
      </c>
      <c r="EH485">
        <v>32999.1</v>
      </c>
      <c r="EI485">
        <v>34922.3</v>
      </c>
      <c r="EJ485">
        <v>40304.6</v>
      </c>
      <c r="EK485">
        <v>41091.4</v>
      </c>
      <c r="EL485">
        <v>46059.2</v>
      </c>
      <c r="EM485">
        <v>2.03488</v>
      </c>
      <c r="EN485">
        <v>2.00025</v>
      </c>
      <c r="EO485">
        <v>0.07075819999999999</v>
      </c>
      <c r="EP485">
        <v>0</v>
      </c>
      <c r="EQ485">
        <v>24.7139</v>
      </c>
      <c r="ER485">
        <v>999.9</v>
      </c>
      <c r="ES485">
        <v>67.40000000000001</v>
      </c>
      <c r="ET485">
        <v>27.5</v>
      </c>
      <c r="EU485">
        <v>24.59</v>
      </c>
      <c r="EV485">
        <v>60.9908</v>
      </c>
      <c r="EW485">
        <v>31.5705</v>
      </c>
      <c r="EX485">
        <v>1</v>
      </c>
      <c r="EY485">
        <v>0.292525</v>
      </c>
      <c r="EZ485">
        <v>0.177859</v>
      </c>
      <c r="FA485">
        <v>20.2911</v>
      </c>
      <c r="FB485">
        <v>5.18749</v>
      </c>
      <c r="FC485">
        <v>11.9441</v>
      </c>
      <c r="FD485">
        <v>4.95575</v>
      </c>
      <c r="FE485">
        <v>3.285</v>
      </c>
      <c r="FF485">
        <v>9999</v>
      </c>
      <c r="FG485">
        <v>9999</v>
      </c>
      <c r="FH485">
        <v>9999</v>
      </c>
      <c r="FI485">
        <v>999.9</v>
      </c>
      <c r="FJ485">
        <v>1.86127</v>
      </c>
      <c r="FK485">
        <v>1.86264</v>
      </c>
      <c r="FL485">
        <v>1.86005</v>
      </c>
      <c r="FM485">
        <v>1.85837</v>
      </c>
      <c r="FN485">
        <v>1.86215</v>
      </c>
      <c r="FO485">
        <v>1.85888</v>
      </c>
      <c r="FP485">
        <v>1.85791</v>
      </c>
      <c r="FQ485">
        <v>1.86081</v>
      </c>
      <c r="FR485">
        <v>0</v>
      </c>
      <c r="FS485">
        <v>0</v>
      </c>
      <c r="FT485">
        <v>0</v>
      </c>
      <c r="FU485">
        <v>4.5</v>
      </c>
      <c r="FV485" t="s">
        <v>361</v>
      </c>
      <c r="FW485" t="s">
        <v>362</v>
      </c>
      <c r="FX485" t="s">
        <v>363</v>
      </c>
      <c r="FY485" t="s">
        <v>364</v>
      </c>
      <c r="FZ485" t="s">
        <v>364</v>
      </c>
      <c r="GA485" t="s">
        <v>363</v>
      </c>
      <c r="GB485">
        <v>0</v>
      </c>
      <c r="GC485">
        <v>100</v>
      </c>
      <c r="GD485">
        <v>100</v>
      </c>
      <c r="GE485">
        <v>-0.362</v>
      </c>
      <c r="GF485">
        <v>0.2977</v>
      </c>
      <c r="GG485">
        <v>-1.589593225013521</v>
      </c>
      <c r="GH485">
        <v>0.00192992804097616</v>
      </c>
      <c r="GI485">
        <v>3.244687122451424E-06</v>
      </c>
      <c r="GJ485">
        <v>-2.087531120305573E-09</v>
      </c>
      <c r="GK485">
        <v>0.05776174702018427</v>
      </c>
      <c r="GL485">
        <v>0.005089068596103195</v>
      </c>
      <c r="GM485">
        <v>0.0003257216593697226</v>
      </c>
      <c r="GN485">
        <v>-1.562898368296355E-06</v>
      </c>
      <c r="GO485">
        <v>0</v>
      </c>
      <c r="GP485">
        <v>1257</v>
      </c>
      <c r="GQ485">
        <v>1</v>
      </c>
      <c r="GR485">
        <v>31</v>
      </c>
      <c r="GS485">
        <v>289</v>
      </c>
      <c r="GT485">
        <v>288.9</v>
      </c>
      <c r="GU485">
        <v>1.07788</v>
      </c>
      <c r="GV485">
        <v>2.39868</v>
      </c>
      <c r="GW485">
        <v>1.44775</v>
      </c>
      <c r="GX485">
        <v>2.20215</v>
      </c>
      <c r="GY485">
        <v>1.44653</v>
      </c>
      <c r="GZ485">
        <v>2.26807</v>
      </c>
      <c r="HA485">
        <v>33.1992</v>
      </c>
      <c r="HB485">
        <v>14.5786</v>
      </c>
      <c r="HC485">
        <v>18</v>
      </c>
      <c r="HD485">
        <v>532.05</v>
      </c>
      <c r="HE485">
        <v>523.158</v>
      </c>
      <c r="HF485">
        <v>24.9997</v>
      </c>
      <c r="HG485">
        <v>30.7359</v>
      </c>
      <c r="HH485">
        <v>30</v>
      </c>
      <c r="HI485">
        <v>31.1132</v>
      </c>
      <c r="HJ485">
        <v>31.1251</v>
      </c>
      <c r="HK485">
        <v>21.5546</v>
      </c>
      <c r="HL485">
        <v>20.3331</v>
      </c>
      <c r="HM485">
        <v>100</v>
      </c>
      <c r="HN485">
        <v>25</v>
      </c>
      <c r="HO485">
        <v>420</v>
      </c>
      <c r="HP485">
        <v>21.5</v>
      </c>
      <c r="HQ485">
        <v>103.132</v>
      </c>
      <c r="HR485">
        <v>102.019</v>
      </c>
    </row>
    <row r="486" spans="1:226">
      <c r="A486">
        <v>468</v>
      </c>
      <c r="B486">
        <v>1774683664.6</v>
      </c>
      <c r="C486">
        <v>1918.599999904633</v>
      </c>
      <c r="D486" t="s">
        <v>1298</v>
      </c>
      <c r="E486" t="s">
        <v>1299</v>
      </c>
      <c r="F486">
        <v>5</v>
      </c>
      <c r="I486">
        <v>1774683661.7</v>
      </c>
      <c r="J486">
        <f>(K486)/1000</f>
        <v>0</v>
      </c>
      <c r="K486">
        <f>IF(BF486, AN486, AH486)</f>
        <v>0</v>
      </c>
      <c r="L486">
        <f>IF(BF486, AI486, AG486)</f>
        <v>0</v>
      </c>
      <c r="M486">
        <f>BH486 - IF(AU486&gt;1, L486*BB486*100.0/(AW486), 0)</f>
        <v>0</v>
      </c>
      <c r="N486">
        <f>((T486-J486/2)*M486-L486)/(T486+J486/2)</f>
        <v>0</v>
      </c>
      <c r="O486">
        <f>N486*(BO486+BP486)/1000.0</f>
        <v>0</v>
      </c>
      <c r="P486">
        <f>(BH486 - IF(AU486&gt;1, L486*BB486*100.0/(AW486), 0))*(BO486+BP486)/1000.0</f>
        <v>0</v>
      </c>
      <c r="Q486">
        <f>2.0/((1/S486-1/R486)+SIGN(S486)*SQRT((1/S486-1/R486)*(1/S486-1/R486) + 4*BC486/((BC486+1)*(BC486+1))*(2*1/S486*1/R486-1/R486*1/R486)))</f>
        <v>0</v>
      </c>
      <c r="R486">
        <f>IF(LEFT(BD486,1)&lt;&gt;"0",IF(LEFT(BD486,1)="1",3.0,BE486),$D$5+$E$5*(BV486*BO486/($K$5*1000))+$F$5*(BV486*BO486/($K$5*1000))*MAX(MIN(BB486,$J$5),$I$5)*MAX(MIN(BB486,$J$5),$I$5)+$G$5*MAX(MIN(BB486,$J$5),$I$5)*(BV486*BO486/($K$5*1000))+$H$5*(BV486*BO486/($K$5*1000))*(BV486*BO486/($K$5*1000)))</f>
        <v>0</v>
      </c>
      <c r="S486">
        <f>J486*(1000-(1000*0.61365*exp(17.502*W486/(240.97+W486))/(BO486+BP486)+BJ486)/2)/(1000*0.61365*exp(17.502*W486/(240.97+W486))/(BO486+BP486)-BJ486)</f>
        <v>0</v>
      </c>
      <c r="T486">
        <f>1/((BC486+1)/(Q486/1.6)+1/(R486/1.37)) + BC486/((BC486+1)/(Q486/1.6) + BC486/(R486/1.37))</f>
        <v>0</v>
      </c>
      <c r="U486">
        <f>(AX486*BA486)</f>
        <v>0</v>
      </c>
      <c r="V486">
        <f>(BQ486+(U486+2*0.95*5.67E-8*(((BQ486+$B$9)+273)^4-(BQ486+273)^4)-44100*J486)/(1.84*29.3*R486+8*0.95*5.67E-8*(BQ486+273)^3))</f>
        <v>0</v>
      </c>
      <c r="W486">
        <f>($C$9*BR486+$D$9*BS486+$E$9*V486)</f>
        <v>0</v>
      </c>
      <c r="X486">
        <f>0.61365*exp(17.502*W486/(240.97+W486))</f>
        <v>0</v>
      </c>
      <c r="Y486">
        <f>(Z486/AA486*100)</f>
        <v>0</v>
      </c>
      <c r="Z486">
        <f>BJ486*(BO486+BP486)/1000</f>
        <v>0</v>
      </c>
      <c r="AA486">
        <f>0.61365*exp(17.502*BQ486/(240.97+BQ486))</f>
        <v>0</v>
      </c>
      <c r="AB486">
        <f>(X486-BJ486*(BO486+BP486)/1000)</f>
        <v>0</v>
      </c>
      <c r="AC486">
        <f>(-J486*44100)</f>
        <v>0</v>
      </c>
      <c r="AD486">
        <f>2*29.3*R486*0.92*(BQ486-W486)</f>
        <v>0</v>
      </c>
      <c r="AE486">
        <f>2*0.95*5.67E-8*(((BQ486+$B$9)+273)^4-(W486+273)^4)</f>
        <v>0</v>
      </c>
      <c r="AF486">
        <f>U486+AE486+AC486+AD486</f>
        <v>0</v>
      </c>
      <c r="AG486">
        <f>BN486*AU486*(BI486-BH486*(1000-AU486*BK486)/(1000-AU486*BJ486))/(100*BB486)</f>
        <v>0</v>
      </c>
      <c r="AH486">
        <f>1000*BN486*AU486*(BJ486-BK486)/(100*BB486*(1000-AU486*BJ486))</f>
        <v>0</v>
      </c>
      <c r="AI486">
        <f>(AJ486 - AK486 - BO486*1E3/(8.314*(BQ486+273.15)) * AM486/BN486 * AL486) * BN486/(100*BB486) * (1000 - BK486)/1000</f>
        <v>0</v>
      </c>
      <c r="AJ486">
        <v>429.2306409667215</v>
      </c>
      <c r="AK486">
        <v>428.7696181818181</v>
      </c>
      <c r="AL486">
        <v>-1.52882872540235E-06</v>
      </c>
      <c r="AM486">
        <v>61.35787655002243</v>
      </c>
      <c r="AN486">
        <f>(AP486 - AO486 + BO486*1E3/(8.314*(BQ486+273.15)) * AR486/BN486 * AQ486) * BN486/(100*BB486) * 1000/(1000 - AP486)</f>
        <v>0</v>
      </c>
      <c r="AO486">
        <v>21.55037408838056</v>
      </c>
      <c r="AP486">
        <v>21.52675524475526</v>
      </c>
      <c r="AQ486">
        <v>-9.42818491482459E-08</v>
      </c>
      <c r="AR486">
        <v>91.88205700752289</v>
      </c>
      <c r="AS486">
        <v>0</v>
      </c>
      <c r="AT486">
        <v>0</v>
      </c>
      <c r="AU486">
        <f>IF(AS486*$H$15&gt;=AW486,1.0,(AW486/(AW486-AS486*$H$15)))</f>
        <v>0</v>
      </c>
      <c r="AV486">
        <f>(AU486-1)*100</f>
        <v>0</v>
      </c>
      <c r="AW486">
        <f>MAX(0,($B$15+$C$15*BV486)/(1+$D$15*BV486)*BO486/(BQ486+273)*$E$15)</f>
        <v>0</v>
      </c>
      <c r="AX486">
        <f>$B$13*BW486+$C$13*BX486+$F$13*CI486*(1-CL486)</f>
        <v>0</v>
      </c>
      <c r="AY486">
        <f>AX486*AZ486</f>
        <v>0</v>
      </c>
      <c r="AZ486">
        <f>($B$13*$D$11+$C$13*$D$11+$F$13*((CV486+CN486)/MAX(CV486+CN486+CW486, 0.1)*$I$11+CW486/MAX(CV486+CN486+CW486, 0.1)*$J$11))/($B$13+$C$13+$F$13)</f>
        <v>0</v>
      </c>
      <c r="BA486">
        <f>($B$13*$K$11+$C$13*$K$11+$F$13*((CV486+CN486)/MAX(CV486+CN486+CW486, 0.1)*$P$11+CW486/MAX(CV486+CN486+CW486, 0.1)*$Q$11))/($B$13+$C$13+$F$13)</f>
        <v>0</v>
      </c>
      <c r="BB486">
        <v>6</v>
      </c>
      <c r="BC486">
        <v>0.5</v>
      </c>
      <c r="BD486" t="s">
        <v>358</v>
      </c>
      <c r="BE486">
        <v>2</v>
      </c>
      <c r="BF486" t="b">
        <v>1</v>
      </c>
      <c r="BG486">
        <v>1774683661.7</v>
      </c>
      <c r="BH486">
        <v>419.5413</v>
      </c>
      <c r="BI486">
        <v>419.9909000000001</v>
      </c>
      <c r="BJ486">
        <v>21.52629</v>
      </c>
      <c r="BK486">
        <v>21.55026</v>
      </c>
      <c r="BL486">
        <v>419.903</v>
      </c>
      <c r="BM486">
        <v>21.22866</v>
      </c>
      <c r="BN486">
        <v>500.0183</v>
      </c>
      <c r="BO486">
        <v>101.0262</v>
      </c>
      <c r="BP486">
        <v>0.10000968</v>
      </c>
      <c r="BQ486">
        <v>25.80423</v>
      </c>
      <c r="BR486">
        <v>25.87449</v>
      </c>
      <c r="BS486">
        <v>999.9</v>
      </c>
      <c r="BT486">
        <v>0</v>
      </c>
      <c r="BU486">
        <v>0</v>
      </c>
      <c r="BV486">
        <v>10009.815</v>
      </c>
      <c r="BW486">
        <v>0</v>
      </c>
      <c r="BX486">
        <v>0.3833920000000001</v>
      </c>
      <c r="BY486">
        <v>-0.449643</v>
      </c>
      <c r="BZ486">
        <v>428.7712</v>
      </c>
      <c r="CA486">
        <v>429.2412</v>
      </c>
      <c r="CB486">
        <v>-0.02395955</v>
      </c>
      <c r="CC486">
        <v>419.9909000000001</v>
      </c>
      <c r="CD486">
        <v>21.55026</v>
      </c>
      <c r="CE486">
        <v>2.17472</v>
      </c>
      <c r="CF486">
        <v>2.177142</v>
      </c>
      <c r="CG486">
        <v>18.77729</v>
      </c>
      <c r="CH486">
        <v>18.7951</v>
      </c>
      <c r="CI486">
        <v>149.9974</v>
      </c>
      <c r="CJ486">
        <v>0</v>
      </c>
      <c r="CK486">
        <v>1</v>
      </c>
      <c r="CL486">
        <v>0</v>
      </c>
      <c r="CM486">
        <v>1.77957</v>
      </c>
      <c r="CN486">
        <v>0</v>
      </c>
      <c r="CO486">
        <v>8.431190000000001</v>
      </c>
      <c r="CP486">
        <v>767.3362999999999</v>
      </c>
      <c r="CQ486">
        <v>35.656</v>
      </c>
      <c r="CR486">
        <v>41.3309</v>
      </c>
      <c r="CS486">
        <v>38.3183</v>
      </c>
      <c r="CT486">
        <v>40.6186</v>
      </c>
      <c r="CU486">
        <v>36.875</v>
      </c>
      <c r="CV486">
        <v>0</v>
      </c>
      <c r="CW486">
        <v>149.999</v>
      </c>
      <c r="CX486">
        <v>0</v>
      </c>
      <c r="CY486">
        <v>1774683663.2</v>
      </c>
      <c r="CZ486">
        <v>0</v>
      </c>
      <c r="DA486">
        <v>1774666326.5</v>
      </c>
      <c r="DB486" t="s">
        <v>359</v>
      </c>
      <c r="DC486">
        <v>1774666322</v>
      </c>
      <c r="DD486">
        <v>1774666326.5</v>
      </c>
      <c r="DE486">
        <v>2</v>
      </c>
      <c r="DF486">
        <v>0.343</v>
      </c>
      <c r="DG486">
        <v>-0.026</v>
      </c>
      <c r="DH486">
        <v>-0.36</v>
      </c>
      <c r="DI486">
        <v>0.298</v>
      </c>
      <c r="DJ486">
        <v>420</v>
      </c>
      <c r="DK486">
        <v>22</v>
      </c>
      <c r="DL486">
        <v>0.17</v>
      </c>
      <c r="DM486">
        <v>0.02</v>
      </c>
      <c r="DN486">
        <v>-0.4240149756097561</v>
      </c>
      <c r="DO486">
        <v>0.00103659930313535</v>
      </c>
      <c r="DP486">
        <v>0.02732132668321786</v>
      </c>
      <c r="DQ486">
        <v>1</v>
      </c>
      <c r="DR486">
        <v>-0.02349686585365853</v>
      </c>
      <c r="DS486">
        <v>-0.0003093972125435909</v>
      </c>
      <c r="DT486">
        <v>0.0009229449764561995</v>
      </c>
      <c r="DU486">
        <v>1</v>
      </c>
      <c r="DV486">
        <v>2</v>
      </c>
      <c r="DW486">
        <v>2</v>
      </c>
      <c r="DX486" t="s">
        <v>360</v>
      </c>
      <c r="DY486">
        <v>3.13056</v>
      </c>
      <c r="DZ486">
        <v>2.80658</v>
      </c>
      <c r="EA486">
        <v>0.0997368</v>
      </c>
      <c r="EB486">
        <v>0.09946869999999999</v>
      </c>
      <c r="EC486">
        <v>0.105937</v>
      </c>
      <c r="ED486">
        <v>0.105705</v>
      </c>
      <c r="EE486">
        <v>21146.8</v>
      </c>
      <c r="EF486">
        <v>27418.5</v>
      </c>
      <c r="EG486">
        <v>26444.2</v>
      </c>
      <c r="EH486">
        <v>32999.8</v>
      </c>
      <c r="EI486">
        <v>34922.3</v>
      </c>
      <c r="EJ486">
        <v>40305</v>
      </c>
      <c r="EK486">
        <v>41091.4</v>
      </c>
      <c r="EL486">
        <v>46059.7</v>
      </c>
      <c r="EM486">
        <v>2.03495</v>
      </c>
      <c r="EN486">
        <v>2.0003</v>
      </c>
      <c r="EO486">
        <v>0.0706464</v>
      </c>
      <c r="EP486">
        <v>0</v>
      </c>
      <c r="EQ486">
        <v>24.7134</v>
      </c>
      <c r="ER486">
        <v>999.9</v>
      </c>
      <c r="ES486">
        <v>67.40000000000001</v>
      </c>
      <c r="ET486">
        <v>27.5</v>
      </c>
      <c r="EU486">
        <v>24.5895</v>
      </c>
      <c r="EV486">
        <v>61.1308</v>
      </c>
      <c r="EW486">
        <v>31.5345</v>
      </c>
      <c r="EX486">
        <v>1</v>
      </c>
      <c r="EY486">
        <v>0.292604</v>
      </c>
      <c r="EZ486">
        <v>0.176958</v>
      </c>
      <c r="FA486">
        <v>20.2912</v>
      </c>
      <c r="FB486">
        <v>5.18719</v>
      </c>
      <c r="FC486">
        <v>11.9441</v>
      </c>
      <c r="FD486">
        <v>4.95575</v>
      </c>
      <c r="FE486">
        <v>3.285</v>
      </c>
      <c r="FF486">
        <v>9999</v>
      </c>
      <c r="FG486">
        <v>9999</v>
      </c>
      <c r="FH486">
        <v>9999</v>
      </c>
      <c r="FI486">
        <v>999.9</v>
      </c>
      <c r="FJ486">
        <v>1.86127</v>
      </c>
      <c r="FK486">
        <v>1.86264</v>
      </c>
      <c r="FL486">
        <v>1.86005</v>
      </c>
      <c r="FM486">
        <v>1.85837</v>
      </c>
      <c r="FN486">
        <v>1.86214</v>
      </c>
      <c r="FO486">
        <v>1.85886</v>
      </c>
      <c r="FP486">
        <v>1.85791</v>
      </c>
      <c r="FQ486">
        <v>1.86081</v>
      </c>
      <c r="FR486">
        <v>0</v>
      </c>
      <c r="FS486">
        <v>0</v>
      </c>
      <c r="FT486">
        <v>0</v>
      </c>
      <c r="FU486">
        <v>4.5</v>
      </c>
      <c r="FV486" t="s">
        <v>361</v>
      </c>
      <c r="FW486" t="s">
        <v>362</v>
      </c>
      <c r="FX486" t="s">
        <v>363</v>
      </c>
      <c r="FY486" t="s">
        <v>364</v>
      </c>
      <c r="FZ486" t="s">
        <v>364</v>
      </c>
      <c r="GA486" t="s">
        <v>363</v>
      </c>
      <c r="GB486">
        <v>0</v>
      </c>
      <c r="GC486">
        <v>100</v>
      </c>
      <c r="GD486">
        <v>100</v>
      </c>
      <c r="GE486">
        <v>-0.361</v>
      </c>
      <c r="GF486">
        <v>0.2976</v>
      </c>
      <c r="GG486">
        <v>-1.589593225013521</v>
      </c>
      <c r="GH486">
        <v>0.00192992804097616</v>
      </c>
      <c r="GI486">
        <v>3.244687122451424E-06</v>
      </c>
      <c r="GJ486">
        <v>-2.087531120305573E-09</v>
      </c>
      <c r="GK486">
        <v>0.05776174702018427</v>
      </c>
      <c r="GL486">
        <v>0.005089068596103195</v>
      </c>
      <c r="GM486">
        <v>0.0003257216593697226</v>
      </c>
      <c r="GN486">
        <v>-1.562898368296355E-06</v>
      </c>
      <c r="GO486">
        <v>0</v>
      </c>
      <c r="GP486">
        <v>1257</v>
      </c>
      <c r="GQ486">
        <v>1</v>
      </c>
      <c r="GR486">
        <v>31</v>
      </c>
      <c r="GS486">
        <v>289</v>
      </c>
      <c r="GT486">
        <v>289</v>
      </c>
      <c r="GU486">
        <v>1.07788</v>
      </c>
      <c r="GV486">
        <v>2.39746</v>
      </c>
      <c r="GW486">
        <v>1.44775</v>
      </c>
      <c r="GX486">
        <v>2.20215</v>
      </c>
      <c r="GY486">
        <v>1.44653</v>
      </c>
      <c r="GZ486">
        <v>2.31567</v>
      </c>
      <c r="HA486">
        <v>33.1992</v>
      </c>
      <c r="HB486">
        <v>14.5786</v>
      </c>
      <c r="HC486">
        <v>18</v>
      </c>
      <c r="HD486">
        <v>532.098</v>
      </c>
      <c r="HE486">
        <v>523.192</v>
      </c>
      <c r="HF486">
        <v>24.9997</v>
      </c>
      <c r="HG486">
        <v>30.7359</v>
      </c>
      <c r="HH486">
        <v>30.0002</v>
      </c>
      <c r="HI486">
        <v>31.1132</v>
      </c>
      <c r="HJ486">
        <v>31.1251</v>
      </c>
      <c r="HK486">
        <v>21.5527</v>
      </c>
      <c r="HL486">
        <v>20.3331</v>
      </c>
      <c r="HM486">
        <v>100</v>
      </c>
      <c r="HN486">
        <v>25</v>
      </c>
      <c r="HO486">
        <v>420</v>
      </c>
      <c r="HP486">
        <v>21.5</v>
      </c>
      <c r="HQ486">
        <v>103.132</v>
      </c>
      <c r="HR486">
        <v>102.02</v>
      </c>
    </row>
    <row r="487" spans="1:226">
      <c r="A487">
        <v>469</v>
      </c>
      <c r="B487">
        <v>1774683668.6</v>
      </c>
      <c r="C487">
        <v>1922.599999904633</v>
      </c>
      <c r="D487" t="s">
        <v>1300</v>
      </c>
      <c r="E487" t="s">
        <v>1301</v>
      </c>
      <c r="F487">
        <v>5</v>
      </c>
      <c r="I487">
        <v>1774683665.7</v>
      </c>
      <c r="J487">
        <f>(K487)/1000</f>
        <v>0</v>
      </c>
      <c r="K487">
        <f>IF(BF487, AN487, AH487)</f>
        <v>0</v>
      </c>
      <c r="L487">
        <f>IF(BF487, AI487, AG487)</f>
        <v>0</v>
      </c>
      <c r="M487">
        <f>BH487 - IF(AU487&gt;1, L487*BB487*100.0/(AW487), 0)</f>
        <v>0</v>
      </c>
      <c r="N487">
        <f>((T487-J487/2)*M487-L487)/(T487+J487/2)</f>
        <v>0</v>
      </c>
      <c r="O487">
        <f>N487*(BO487+BP487)/1000.0</f>
        <v>0</v>
      </c>
      <c r="P487">
        <f>(BH487 - IF(AU487&gt;1, L487*BB487*100.0/(AW487), 0))*(BO487+BP487)/1000.0</f>
        <v>0</v>
      </c>
      <c r="Q487">
        <f>2.0/((1/S487-1/R487)+SIGN(S487)*SQRT((1/S487-1/R487)*(1/S487-1/R487) + 4*BC487/((BC487+1)*(BC487+1))*(2*1/S487*1/R487-1/R487*1/R487)))</f>
        <v>0</v>
      </c>
      <c r="R487">
        <f>IF(LEFT(BD487,1)&lt;&gt;"0",IF(LEFT(BD487,1)="1",3.0,BE487),$D$5+$E$5*(BV487*BO487/($K$5*1000))+$F$5*(BV487*BO487/($K$5*1000))*MAX(MIN(BB487,$J$5),$I$5)*MAX(MIN(BB487,$J$5),$I$5)+$G$5*MAX(MIN(BB487,$J$5),$I$5)*(BV487*BO487/($K$5*1000))+$H$5*(BV487*BO487/($K$5*1000))*(BV487*BO487/($K$5*1000)))</f>
        <v>0</v>
      </c>
      <c r="S487">
        <f>J487*(1000-(1000*0.61365*exp(17.502*W487/(240.97+W487))/(BO487+BP487)+BJ487)/2)/(1000*0.61365*exp(17.502*W487/(240.97+W487))/(BO487+BP487)-BJ487)</f>
        <v>0</v>
      </c>
      <c r="T487">
        <f>1/((BC487+1)/(Q487/1.6)+1/(R487/1.37)) + BC487/((BC487+1)/(Q487/1.6) + BC487/(R487/1.37))</f>
        <v>0</v>
      </c>
      <c r="U487">
        <f>(AX487*BA487)</f>
        <v>0</v>
      </c>
      <c r="V487">
        <f>(BQ487+(U487+2*0.95*5.67E-8*(((BQ487+$B$9)+273)^4-(BQ487+273)^4)-44100*J487)/(1.84*29.3*R487+8*0.95*5.67E-8*(BQ487+273)^3))</f>
        <v>0</v>
      </c>
      <c r="W487">
        <f>($C$9*BR487+$D$9*BS487+$E$9*V487)</f>
        <v>0</v>
      </c>
      <c r="X487">
        <f>0.61365*exp(17.502*W487/(240.97+W487))</f>
        <v>0</v>
      </c>
      <c r="Y487">
        <f>(Z487/AA487*100)</f>
        <v>0</v>
      </c>
      <c r="Z487">
        <f>BJ487*(BO487+BP487)/1000</f>
        <v>0</v>
      </c>
      <c r="AA487">
        <f>0.61365*exp(17.502*BQ487/(240.97+BQ487))</f>
        <v>0</v>
      </c>
      <c r="AB487">
        <f>(X487-BJ487*(BO487+BP487)/1000)</f>
        <v>0</v>
      </c>
      <c r="AC487">
        <f>(-J487*44100)</f>
        <v>0</v>
      </c>
      <c r="AD487">
        <f>2*29.3*R487*0.92*(BQ487-W487)</f>
        <v>0</v>
      </c>
      <c r="AE487">
        <f>2*0.95*5.67E-8*(((BQ487+$B$9)+273)^4-(W487+273)^4)</f>
        <v>0</v>
      </c>
      <c r="AF487">
        <f>U487+AE487+AC487+AD487</f>
        <v>0</v>
      </c>
      <c r="AG487">
        <f>BN487*AU487*(BI487-BH487*(1000-AU487*BK487)/(1000-AU487*BJ487))/(100*BB487)</f>
        <v>0</v>
      </c>
      <c r="AH487">
        <f>1000*BN487*AU487*(BJ487-BK487)/(100*BB487*(1000-AU487*BJ487))</f>
        <v>0</v>
      </c>
      <c r="AI487">
        <f>(AJ487 - AK487 - BO487*1E3/(8.314*(BQ487+273.15)) * AM487/BN487 * AL487) * BN487/(100*BB487) * (1000 - BK487)/1000</f>
        <v>0</v>
      </c>
      <c r="AJ487">
        <v>429.2622657787785</v>
      </c>
      <c r="AK487">
        <v>428.8260181818182</v>
      </c>
      <c r="AL487">
        <v>1.754841266143771E-05</v>
      </c>
      <c r="AM487">
        <v>61.35787655002243</v>
      </c>
      <c r="AN487">
        <f>(AP487 - AO487 + BO487*1E3/(8.314*(BQ487+273.15)) * AR487/BN487 * AQ487) * BN487/(100*BB487) * 1000/(1000 - AP487)</f>
        <v>0</v>
      </c>
      <c r="AO487">
        <v>21.55008871576899</v>
      </c>
      <c r="AP487">
        <v>21.52758321678323</v>
      </c>
      <c r="AQ487">
        <v>2.782258109326418E-07</v>
      </c>
      <c r="AR487">
        <v>91.88205700752289</v>
      </c>
      <c r="AS487">
        <v>0</v>
      </c>
      <c r="AT487">
        <v>0</v>
      </c>
      <c r="AU487">
        <f>IF(AS487*$H$15&gt;=AW487,1.0,(AW487/(AW487-AS487*$H$15)))</f>
        <v>0</v>
      </c>
      <c r="AV487">
        <f>(AU487-1)*100</f>
        <v>0</v>
      </c>
      <c r="AW487">
        <f>MAX(0,($B$15+$C$15*BV487)/(1+$D$15*BV487)*BO487/(BQ487+273)*$E$15)</f>
        <v>0</v>
      </c>
      <c r="AX487">
        <f>$B$13*BW487+$C$13*BX487+$F$13*CI487*(1-CL487)</f>
        <v>0</v>
      </c>
      <c r="AY487">
        <f>AX487*AZ487</f>
        <v>0</v>
      </c>
      <c r="AZ487">
        <f>($B$13*$D$11+$C$13*$D$11+$F$13*((CV487+CN487)/MAX(CV487+CN487+CW487, 0.1)*$I$11+CW487/MAX(CV487+CN487+CW487, 0.1)*$J$11))/($B$13+$C$13+$F$13)</f>
        <v>0</v>
      </c>
      <c r="BA487">
        <f>($B$13*$K$11+$C$13*$K$11+$F$13*((CV487+CN487)/MAX(CV487+CN487+CW487, 0.1)*$P$11+CW487/MAX(CV487+CN487+CW487, 0.1)*$Q$11))/($B$13+$C$13+$F$13)</f>
        <v>0</v>
      </c>
      <c r="BB487">
        <v>6</v>
      </c>
      <c r="BC487">
        <v>0.5</v>
      </c>
      <c r="BD487" t="s">
        <v>358</v>
      </c>
      <c r="BE487">
        <v>2</v>
      </c>
      <c r="BF487" t="b">
        <v>1</v>
      </c>
      <c r="BG487">
        <v>1774683665.7</v>
      </c>
      <c r="BH487">
        <v>419.5538</v>
      </c>
      <c r="BI487">
        <v>419.9981</v>
      </c>
      <c r="BJ487">
        <v>21.52713</v>
      </c>
      <c r="BK487">
        <v>21.55025</v>
      </c>
      <c r="BL487">
        <v>419.9152</v>
      </c>
      <c r="BM487">
        <v>21.22947</v>
      </c>
      <c r="BN487">
        <v>500.0316</v>
      </c>
      <c r="BO487">
        <v>101.0263</v>
      </c>
      <c r="BP487">
        <v>0.10012181</v>
      </c>
      <c r="BQ487">
        <v>25.80364</v>
      </c>
      <c r="BR487">
        <v>25.86933</v>
      </c>
      <c r="BS487">
        <v>999.9</v>
      </c>
      <c r="BT487">
        <v>0</v>
      </c>
      <c r="BU487">
        <v>0</v>
      </c>
      <c r="BV487">
        <v>9989.564000000002</v>
      </c>
      <c r="BW487">
        <v>0</v>
      </c>
      <c r="BX487">
        <v>0.3833920000000001</v>
      </c>
      <c r="BY487">
        <v>-0.4443512</v>
      </c>
      <c r="BZ487">
        <v>428.7841</v>
      </c>
      <c r="CA487">
        <v>429.2483999999999</v>
      </c>
      <c r="CB487">
        <v>-0.02311307</v>
      </c>
      <c r="CC487">
        <v>419.9981</v>
      </c>
      <c r="CD487">
        <v>21.55025</v>
      </c>
      <c r="CE487">
        <v>2.174806</v>
      </c>
      <c r="CF487">
        <v>2.177141</v>
      </c>
      <c r="CG487">
        <v>18.77794</v>
      </c>
      <c r="CH487">
        <v>18.7951</v>
      </c>
      <c r="CI487">
        <v>149.9978</v>
      </c>
      <c r="CJ487">
        <v>0</v>
      </c>
      <c r="CK487">
        <v>1</v>
      </c>
      <c r="CL487">
        <v>0</v>
      </c>
      <c r="CM487">
        <v>1.64961</v>
      </c>
      <c r="CN487">
        <v>0</v>
      </c>
      <c r="CO487">
        <v>8.454160000000002</v>
      </c>
      <c r="CP487">
        <v>767.3386</v>
      </c>
      <c r="CQ487">
        <v>35.687</v>
      </c>
      <c r="CR487">
        <v>41.375</v>
      </c>
      <c r="CS487">
        <v>38.3498</v>
      </c>
      <c r="CT487">
        <v>40.68089999999999</v>
      </c>
      <c r="CU487">
        <v>36.875</v>
      </c>
      <c r="CV487">
        <v>0</v>
      </c>
      <c r="CW487">
        <v>149.997</v>
      </c>
      <c r="CX487">
        <v>0</v>
      </c>
      <c r="CY487">
        <v>1774683666.8</v>
      </c>
      <c r="CZ487">
        <v>0</v>
      </c>
      <c r="DA487">
        <v>1774666326.5</v>
      </c>
      <c r="DB487" t="s">
        <v>359</v>
      </c>
      <c r="DC487">
        <v>1774666322</v>
      </c>
      <c r="DD487">
        <v>1774666326.5</v>
      </c>
      <c r="DE487">
        <v>2</v>
      </c>
      <c r="DF487">
        <v>0.343</v>
      </c>
      <c r="DG487">
        <v>-0.026</v>
      </c>
      <c r="DH487">
        <v>-0.36</v>
      </c>
      <c r="DI487">
        <v>0.298</v>
      </c>
      <c r="DJ487">
        <v>420</v>
      </c>
      <c r="DK487">
        <v>22</v>
      </c>
      <c r="DL487">
        <v>0.17</v>
      </c>
      <c r="DM487">
        <v>0.02</v>
      </c>
      <c r="DN487">
        <v>-0.4274306829268293</v>
      </c>
      <c r="DO487">
        <v>-0.1215512404181182</v>
      </c>
      <c r="DP487">
        <v>0.03476647881778178</v>
      </c>
      <c r="DQ487">
        <v>0</v>
      </c>
      <c r="DR487">
        <v>-0.02325895853658537</v>
      </c>
      <c r="DS487">
        <v>-0.002891174216027925</v>
      </c>
      <c r="DT487">
        <v>0.0007902176137376799</v>
      </c>
      <c r="DU487">
        <v>1</v>
      </c>
      <c r="DV487">
        <v>1</v>
      </c>
      <c r="DW487">
        <v>2</v>
      </c>
      <c r="DX487" t="s">
        <v>367</v>
      </c>
      <c r="DY487">
        <v>3.13044</v>
      </c>
      <c r="DZ487">
        <v>2.80639</v>
      </c>
      <c r="EA487">
        <v>0.0997516</v>
      </c>
      <c r="EB487">
        <v>0.09945619999999999</v>
      </c>
      <c r="EC487">
        <v>0.105939</v>
      </c>
      <c r="ED487">
        <v>0.105705</v>
      </c>
      <c r="EE487">
        <v>21146.4</v>
      </c>
      <c r="EF487">
        <v>27418.4</v>
      </c>
      <c r="EG487">
        <v>26444.2</v>
      </c>
      <c r="EH487">
        <v>32999.2</v>
      </c>
      <c r="EI487">
        <v>34922</v>
      </c>
      <c r="EJ487">
        <v>40304.5</v>
      </c>
      <c r="EK487">
        <v>41091.2</v>
      </c>
      <c r="EL487">
        <v>46059.2</v>
      </c>
      <c r="EM487">
        <v>2.03495</v>
      </c>
      <c r="EN487">
        <v>2.0001</v>
      </c>
      <c r="EO487">
        <v>0.0706092</v>
      </c>
      <c r="EP487">
        <v>0</v>
      </c>
      <c r="EQ487">
        <v>24.7115</v>
      </c>
      <c r="ER487">
        <v>999.9</v>
      </c>
      <c r="ES487">
        <v>67.40000000000001</v>
      </c>
      <c r="ET487">
        <v>27.5</v>
      </c>
      <c r="EU487">
        <v>24.588</v>
      </c>
      <c r="EV487">
        <v>61.0308</v>
      </c>
      <c r="EW487">
        <v>31.6306</v>
      </c>
      <c r="EX487">
        <v>1</v>
      </c>
      <c r="EY487">
        <v>0.292487</v>
      </c>
      <c r="EZ487">
        <v>0.176757</v>
      </c>
      <c r="FA487">
        <v>20.2911</v>
      </c>
      <c r="FB487">
        <v>5.18734</v>
      </c>
      <c r="FC487">
        <v>11.9441</v>
      </c>
      <c r="FD487">
        <v>4.9557</v>
      </c>
      <c r="FE487">
        <v>3.285</v>
      </c>
      <c r="FF487">
        <v>9999</v>
      </c>
      <c r="FG487">
        <v>9999</v>
      </c>
      <c r="FH487">
        <v>9999</v>
      </c>
      <c r="FI487">
        <v>999.9</v>
      </c>
      <c r="FJ487">
        <v>1.86127</v>
      </c>
      <c r="FK487">
        <v>1.86264</v>
      </c>
      <c r="FL487">
        <v>1.86005</v>
      </c>
      <c r="FM487">
        <v>1.85837</v>
      </c>
      <c r="FN487">
        <v>1.86212</v>
      </c>
      <c r="FO487">
        <v>1.85884</v>
      </c>
      <c r="FP487">
        <v>1.85791</v>
      </c>
      <c r="FQ487">
        <v>1.86081</v>
      </c>
      <c r="FR487">
        <v>0</v>
      </c>
      <c r="FS487">
        <v>0</v>
      </c>
      <c r="FT487">
        <v>0</v>
      </c>
      <c r="FU487">
        <v>4.5</v>
      </c>
      <c r="FV487" t="s">
        <v>361</v>
      </c>
      <c r="FW487" t="s">
        <v>362</v>
      </c>
      <c r="FX487" t="s">
        <v>363</v>
      </c>
      <c r="FY487" t="s">
        <v>364</v>
      </c>
      <c r="FZ487" t="s">
        <v>364</v>
      </c>
      <c r="GA487" t="s">
        <v>363</v>
      </c>
      <c r="GB487">
        <v>0</v>
      </c>
      <c r="GC487">
        <v>100</v>
      </c>
      <c r="GD487">
        <v>100</v>
      </c>
      <c r="GE487">
        <v>-0.361</v>
      </c>
      <c r="GF487">
        <v>0.2977</v>
      </c>
      <c r="GG487">
        <v>-1.589593225013521</v>
      </c>
      <c r="GH487">
        <v>0.00192992804097616</v>
      </c>
      <c r="GI487">
        <v>3.244687122451424E-06</v>
      </c>
      <c r="GJ487">
        <v>-2.087531120305573E-09</v>
      </c>
      <c r="GK487">
        <v>0.05776174702018427</v>
      </c>
      <c r="GL487">
        <v>0.005089068596103195</v>
      </c>
      <c r="GM487">
        <v>0.0003257216593697226</v>
      </c>
      <c r="GN487">
        <v>-1.562898368296355E-06</v>
      </c>
      <c r="GO487">
        <v>0</v>
      </c>
      <c r="GP487">
        <v>1257</v>
      </c>
      <c r="GQ487">
        <v>1</v>
      </c>
      <c r="GR487">
        <v>31</v>
      </c>
      <c r="GS487">
        <v>289.1</v>
      </c>
      <c r="GT487">
        <v>289</v>
      </c>
      <c r="GU487">
        <v>1.07788</v>
      </c>
      <c r="GV487">
        <v>2.3938</v>
      </c>
      <c r="GW487">
        <v>1.44775</v>
      </c>
      <c r="GX487">
        <v>2.20215</v>
      </c>
      <c r="GY487">
        <v>1.44653</v>
      </c>
      <c r="GZ487">
        <v>2.33276</v>
      </c>
      <c r="HA487">
        <v>33.1992</v>
      </c>
      <c r="HB487">
        <v>14.5786</v>
      </c>
      <c r="HC487">
        <v>18</v>
      </c>
      <c r="HD487">
        <v>532.098</v>
      </c>
      <c r="HE487">
        <v>523.056</v>
      </c>
      <c r="HF487">
        <v>24.9998</v>
      </c>
      <c r="HG487">
        <v>30.7359</v>
      </c>
      <c r="HH487">
        <v>30</v>
      </c>
      <c r="HI487">
        <v>31.1132</v>
      </c>
      <c r="HJ487">
        <v>31.1251</v>
      </c>
      <c r="HK487">
        <v>21.5549</v>
      </c>
      <c r="HL487">
        <v>20.3331</v>
      </c>
      <c r="HM487">
        <v>100</v>
      </c>
      <c r="HN487">
        <v>25</v>
      </c>
      <c r="HO487">
        <v>420</v>
      </c>
      <c r="HP487">
        <v>21.5</v>
      </c>
      <c r="HQ487">
        <v>103.131</v>
      </c>
      <c r="HR487">
        <v>102.019</v>
      </c>
    </row>
    <row r="488" spans="1:226">
      <c r="A488">
        <v>470</v>
      </c>
      <c r="B488">
        <v>1774683672.6</v>
      </c>
      <c r="C488">
        <v>1926.599999904633</v>
      </c>
      <c r="D488" t="s">
        <v>1302</v>
      </c>
      <c r="E488" t="s">
        <v>1303</v>
      </c>
      <c r="F488">
        <v>5</v>
      </c>
      <c r="I488">
        <v>1774683669.7</v>
      </c>
      <c r="J488">
        <f>(K488)/1000</f>
        <v>0</v>
      </c>
      <c r="K488">
        <f>IF(BF488, AN488, AH488)</f>
        <v>0</v>
      </c>
      <c r="L488">
        <f>IF(BF488, AI488, AG488)</f>
        <v>0</v>
      </c>
      <c r="M488">
        <f>BH488 - IF(AU488&gt;1, L488*BB488*100.0/(AW488), 0)</f>
        <v>0</v>
      </c>
      <c r="N488">
        <f>((T488-J488/2)*M488-L488)/(T488+J488/2)</f>
        <v>0</v>
      </c>
      <c r="O488">
        <f>N488*(BO488+BP488)/1000.0</f>
        <v>0</v>
      </c>
      <c r="P488">
        <f>(BH488 - IF(AU488&gt;1, L488*BB488*100.0/(AW488), 0))*(BO488+BP488)/1000.0</f>
        <v>0</v>
      </c>
      <c r="Q488">
        <f>2.0/((1/S488-1/R488)+SIGN(S488)*SQRT((1/S488-1/R488)*(1/S488-1/R488) + 4*BC488/((BC488+1)*(BC488+1))*(2*1/S488*1/R488-1/R488*1/R488)))</f>
        <v>0</v>
      </c>
      <c r="R488">
        <f>IF(LEFT(BD488,1)&lt;&gt;"0",IF(LEFT(BD488,1)="1",3.0,BE488),$D$5+$E$5*(BV488*BO488/($K$5*1000))+$F$5*(BV488*BO488/($K$5*1000))*MAX(MIN(BB488,$J$5),$I$5)*MAX(MIN(BB488,$J$5),$I$5)+$G$5*MAX(MIN(BB488,$J$5),$I$5)*(BV488*BO488/($K$5*1000))+$H$5*(BV488*BO488/($K$5*1000))*(BV488*BO488/($K$5*1000)))</f>
        <v>0</v>
      </c>
      <c r="S488">
        <f>J488*(1000-(1000*0.61365*exp(17.502*W488/(240.97+W488))/(BO488+BP488)+BJ488)/2)/(1000*0.61365*exp(17.502*W488/(240.97+W488))/(BO488+BP488)-BJ488)</f>
        <v>0</v>
      </c>
      <c r="T488">
        <f>1/((BC488+1)/(Q488/1.6)+1/(R488/1.37)) + BC488/((BC488+1)/(Q488/1.6) + BC488/(R488/1.37))</f>
        <v>0</v>
      </c>
      <c r="U488">
        <f>(AX488*BA488)</f>
        <v>0</v>
      </c>
      <c r="V488">
        <f>(BQ488+(U488+2*0.95*5.67E-8*(((BQ488+$B$9)+273)^4-(BQ488+273)^4)-44100*J488)/(1.84*29.3*R488+8*0.95*5.67E-8*(BQ488+273)^3))</f>
        <v>0</v>
      </c>
      <c r="W488">
        <f>($C$9*BR488+$D$9*BS488+$E$9*V488)</f>
        <v>0</v>
      </c>
      <c r="X488">
        <f>0.61365*exp(17.502*W488/(240.97+W488))</f>
        <v>0</v>
      </c>
      <c r="Y488">
        <f>(Z488/AA488*100)</f>
        <v>0</v>
      </c>
      <c r="Z488">
        <f>BJ488*(BO488+BP488)/1000</f>
        <v>0</v>
      </c>
      <c r="AA488">
        <f>0.61365*exp(17.502*BQ488/(240.97+BQ488))</f>
        <v>0</v>
      </c>
      <c r="AB488">
        <f>(X488-BJ488*(BO488+BP488)/1000)</f>
        <v>0</v>
      </c>
      <c r="AC488">
        <f>(-J488*44100)</f>
        <v>0</v>
      </c>
      <c r="AD488">
        <f>2*29.3*R488*0.92*(BQ488-W488)</f>
        <v>0</v>
      </c>
      <c r="AE488">
        <f>2*0.95*5.67E-8*(((BQ488+$B$9)+273)^4-(W488+273)^4)</f>
        <v>0</v>
      </c>
      <c r="AF488">
        <f>U488+AE488+AC488+AD488</f>
        <v>0</v>
      </c>
      <c r="AG488">
        <f>BN488*AU488*(BI488-BH488*(1000-AU488*BK488)/(1000-AU488*BJ488))/(100*BB488)</f>
        <v>0</v>
      </c>
      <c r="AH488">
        <f>1000*BN488*AU488*(BJ488-BK488)/(100*BB488*(1000-AU488*BJ488))</f>
        <v>0</v>
      </c>
      <c r="AI488">
        <f>(AJ488 - AK488 - BO488*1E3/(8.314*(BQ488+273.15)) * AM488/BN488 * AL488) * BN488/(100*BB488) * (1000 - BK488)/1000</f>
        <v>0</v>
      </c>
      <c r="AJ488">
        <v>429.2219985768672</v>
      </c>
      <c r="AK488">
        <v>428.813115151515</v>
      </c>
      <c r="AL488">
        <v>-7.197377384414039E-06</v>
      </c>
      <c r="AM488">
        <v>61.35787655002243</v>
      </c>
      <c r="AN488">
        <f>(AP488 - AO488 + BO488*1E3/(8.314*(BQ488+273.15)) * AR488/BN488 * AQ488) * BN488/(100*BB488) * 1000/(1000 - AP488)</f>
        <v>0</v>
      </c>
      <c r="AO488">
        <v>21.55048274837679</v>
      </c>
      <c r="AP488">
        <v>21.52748111888113</v>
      </c>
      <c r="AQ488">
        <v>1.80434824185031E-07</v>
      </c>
      <c r="AR488">
        <v>91.88205700752289</v>
      </c>
      <c r="AS488">
        <v>0</v>
      </c>
      <c r="AT488">
        <v>0</v>
      </c>
      <c r="AU488">
        <f>IF(AS488*$H$15&gt;=AW488,1.0,(AW488/(AW488-AS488*$H$15)))</f>
        <v>0</v>
      </c>
      <c r="AV488">
        <f>(AU488-1)*100</f>
        <v>0</v>
      </c>
      <c r="AW488">
        <f>MAX(0,($B$15+$C$15*BV488)/(1+$D$15*BV488)*BO488/(BQ488+273)*$E$15)</f>
        <v>0</v>
      </c>
      <c r="AX488">
        <f>$B$13*BW488+$C$13*BX488+$F$13*CI488*(1-CL488)</f>
        <v>0</v>
      </c>
      <c r="AY488">
        <f>AX488*AZ488</f>
        <v>0</v>
      </c>
      <c r="AZ488">
        <f>($B$13*$D$11+$C$13*$D$11+$F$13*((CV488+CN488)/MAX(CV488+CN488+CW488, 0.1)*$I$11+CW488/MAX(CV488+CN488+CW488, 0.1)*$J$11))/($B$13+$C$13+$F$13)</f>
        <v>0</v>
      </c>
      <c r="BA488">
        <f>($B$13*$K$11+$C$13*$K$11+$F$13*((CV488+CN488)/MAX(CV488+CN488+CW488, 0.1)*$P$11+CW488/MAX(CV488+CN488+CW488, 0.1)*$Q$11))/($B$13+$C$13+$F$13)</f>
        <v>0</v>
      </c>
      <c r="BB488">
        <v>6</v>
      </c>
      <c r="BC488">
        <v>0.5</v>
      </c>
      <c r="BD488" t="s">
        <v>358</v>
      </c>
      <c r="BE488">
        <v>2</v>
      </c>
      <c r="BF488" t="b">
        <v>1</v>
      </c>
      <c r="BG488">
        <v>1774683669.7</v>
      </c>
      <c r="BH488">
        <v>419.5995</v>
      </c>
      <c r="BI488">
        <v>419.9815</v>
      </c>
      <c r="BJ488">
        <v>21.52765</v>
      </c>
      <c r="BK488">
        <v>21.55038</v>
      </c>
      <c r="BL488">
        <v>419.9610000000001</v>
      </c>
      <c r="BM488">
        <v>21.23</v>
      </c>
      <c r="BN488">
        <v>500.0009</v>
      </c>
      <c r="BO488">
        <v>101.0267</v>
      </c>
      <c r="BP488">
        <v>0.10000359</v>
      </c>
      <c r="BQ488">
        <v>25.80466</v>
      </c>
      <c r="BR488">
        <v>25.87106</v>
      </c>
      <c r="BS488">
        <v>999.9</v>
      </c>
      <c r="BT488">
        <v>0</v>
      </c>
      <c r="BU488">
        <v>0</v>
      </c>
      <c r="BV488">
        <v>10001.188</v>
      </c>
      <c r="BW488">
        <v>0</v>
      </c>
      <c r="BX488">
        <v>0.3833920000000001</v>
      </c>
      <c r="BY488">
        <v>-0.3818755</v>
      </c>
      <c r="BZ488">
        <v>428.8313</v>
      </c>
      <c r="CA488">
        <v>429.2315</v>
      </c>
      <c r="CB488">
        <v>-0.02273102</v>
      </c>
      <c r="CC488">
        <v>419.9815</v>
      </c>
      <c r="CD488">
        <v>21.55038</v>
      </c>
      <c r="CE488">
        <v>2.174866</v>
      </c>
      <c r="CF488">
        <v>2.177162</v>
      </c>
      <c r="CG488">
        <v>18.77838</v>
      </c>
      <c r="CH488">
        <v>18.79527</v>
      </c>
      <c r="CI488">
        <v>150.0052</v>
      </c>
      <c r="CJ488">
        <v>0</v>
      </c>
      <c r="CK488">
        <v>1</v>
      </c>
      <c r="CL488">
        <v>0</v>
      </c>
      <c r="CM488">
        <v>1.48477</v>
      </c>
      <c r="CN488">
        <v>0</v>
      </c>
      <c r="CO488">
        <v>8.467369999999999</v>
      </c>
      <c r="CP488">
        <v>767.3763</v>
      </c>
      <c r="CQ488">
        <v>35.687</v>
      </c>
      <c r="CR488">
        <v>41.41840000000001</v>
      </c>
      <c r="CS488">
        <v>38.3812</v>
      </c>
      <c r="CT488">
        <v>40.7374</v>
      </c>
      <c r="CU488">
        <v>36.875</v>
      </c>
      <c r="CV488">
        <v>0</v>
      </c>
      <c r="CW488">
        <v>150.004</v>
      </c>
      <c r="CX488">
        <v>0</v>
      </c>
      <c r="CY488">
        <v>1774683671</v>
      </c>
      <c r="CZ488">
        <v>0</v>
      </c>
      <c r="DA488">
        <v>1774666326.5</v>
      </c>
      <c r="DB488" t="s">
        <v>359</v>
      </c>
      <c r="DC488">
        <v>1774666322</v>
      </c>
      <c r="DD488">
        <v>1774666326.5</v>
      </c>
      <c r="DE488">
        <v>2</v>
      </c>
      <c r="DF488">
        <v>0.343</v>
      </c>
      <c r="DG488">
        <v>-0.026</v>
      </c>
      <c r="DH488">
        <v>-0.36</v>
      </c>
      <c r="DI488">
        <v>0.298</v>
      </c>
      <c r="DJ488">
        <v>420</v>
      </c>
      <c r="DK488">
        <v>22</v>
      </c>
      <c r="DL488">
        <v>0.17</v>
      </c>
      <c r="DM488">
        <v>0.02</v>
      </c>
      <c r="DN488">
        <v>-0.4144339024390244</v>
      </c>
      <c r="DO488">
        <v>-0.00434354006968597</v>
      </c>
      <c r="DP488">
        <v>0.04165051560937832</v>
      </c>
      <c r="DQ488">
        <v>1</v>
      </c>
      <c r="DR488">
        <v>-0.02318596585365854</v>
      </c>
      <c r="DS488">
        <v>0.0003889379790940831</v>
      </c>
      <c r="DT488">
        <v>0.0008240778919524288</v>
      </c>
      <c r="DU488">
        <v>1</v>
      </c>
      <c r="DV488">
        <v>2</v>
      </c>
      <c r="DW488">
        <v>2</v>
      </c>
      <c r="DX488" t="s">
        <v>360</v>
      </c>
      <c r="DY488">
        <v>3.13046</v>
      </c>
      <c r="DZ488">
        <v>2.80654</v>
      </c>
      <c r="EA488">
        <v>0.09974669999999999</v>
      </c>
      <c r="EB488">
        <v>0.0994719</v>
      </c>
      <c r="EC488">
        <v>0.105941</v>
      </c>
      <c r="ED488">
        <v>0.105709</v>
      </c>
      <c r="EE488">
        <v>21146.7</v>
      </c>
      <c r="EF488">
        <v>27418</v>
      </c>
      <c r="EG488">
        <v>26444.4</v>
      </c>
      <c r="EH488">
        <v>32999.3</v>
      </c>
      <c r="EI488">
        <v>34922.4</v>
      </c>
      <c r="EJ488">
        <v>40304.3</v>
      </c>
      <c r="EK488">
        <v>41091.7</v>
      </c>
      <c r="EL488">
        <v>46059.1</v>
      </c>
      <c r="EM488">
        <v>2.03488</v>
      </c>
      <c r="EN488">
        <v>2.00007</v>
      </c>
      <c r="EO488">
        <v>0.07079539999999999</v>
      </c>
      <c r="EP488">
        <v>0</v>
      </c>
      <c r="EQ488">
        <v>24.7113</v>
      </c>
      <c r="ER488">
        <v>999.9</v>
      </c>
      <c r="ES488">
        <v>67.40000000000001</v>
      </c>
      <c r="ET488">
        <v>27.5</v>
      </c>
      <c r="EU488">
        <v>24.5885</v>
      </c>
      <c r="EV488">
        <v>61.2908</v>
      </c>
      <c r="EW488">
        <v>31.7428</v>
      </c>
      <c r="EX488">
        <v>1</v>
      </c>
      <c r="EY488">
        <v>0.292683</v>
      </c>
      <c r="EZ488">
        <v>0.176416</v>
      </c>
      <c r="FA488">
        <v>20.2912</v>
      </c>
      <c r="FB488">
        <v>5.18734</v>
      </c>
      <c r="FC488">
        <v>11.9441</v>
      </c>
      <c r="FD488">
        <v>4.9558</v>
      </c>
      <c r="FE488">
        <v>3.285</v>
      </c>
      <c r="FF488">
        <v>9999</v>
      </c>
      <c r="FG488">
        <v>9999</v>
      </c>
      <c r="FH488">
        <v>9999</v>
      </c>
      <c r="FI488">
        <v>999.9</v>
      </c>
      <c r="FJ488">
        <v>1.86127</v>
      </c>
      <c r="FK488">
        <v>1.86264</v>
      </c>
      <c r="FL488">
        <v>1.86005</v>
      </c>
      <c r="FM488">
        <v>1.85837</v>
      </c>
      <c r="FN488">
        <v>1.8621</v>
      </c>
      <c r="FO488">
        <v>1.85884</v>
      </c>
      <c r="FP488">
        <v>1.85791</v>
      </c>
      <c r="FQ488">
        <v>1.86081</v>
      </c>
      <c r="FR488">
        <v>0</v>
      </c>
      <c r="FS488">
        <v>0</v>
      </c>
      <c r="FT488">
        <v>0</v>
      </c>
      <c r="FU488">
        <v>4.5</v>
      </c>
      <c r="FV488" t="s">
        <v>361</v>
      </c>
      <c r="FW488" t="s">
        <v>362</v>
      </c>
      <c r="FX488" t="s">
        <v>363</v>
      </c>
      <c r="FY488" t="s">
        <v>364</v>
      </c>
      <c r="FZ488" t="s">
        <v>364</v>
      </c>
      <c r="GA488" t="s">
        <v>363</v>
      </c>
      <c r="GB488">
        <v>0</v>
      </c>
      <c r="GC488">
        <v>100</v>
      </c>
      <c r="GD488">
        <v>100</v>
      </c>
      <c r="GE488">
        <v>-0.361</v>
      </c>
      <c r="GF488">
        <v>0.2976</v>
      </c>
      <c r="GG488">
        <v>-1.589593225013521</v>
      </c>
      <c r="GH488">
        <v>0.00192992804097616</v>
      </c>
      <c r="GI488">
        <v>3.244687122451424E-06</v>
      </c>
      <c r="GJ488">
        <v>-2.087531120305573E-09</v>
      </c>
      <c r="GK488">
        <v>0.05776174702018427</v>
      </c>
      <c r="GL488">
        <v>0.005089068596103195</v>
      </c>
      <c r="GM488">
        <v>0.0003257216593697226</v>
      </c>
      <c r="GN488">
        <v>-1.562898368296355E-06</v>
      </c>
      <c r="GO488">
        <v>0</v>
      </c>
      <c r="GP488">
        <v>1257</v>
      </c>
      <c r="GQ488">
        <v>1</v>
      </c>
      <c r="GR488">
        <v>31</v>
      </c>
      <c r="GS488">
        <v>289.2</v>
      </c>
      <c r="GT488">
        <v>289.1</v>
      </c>
      <c r="GU488">
        <v>1.07788</v>
      </c>
      <c r="GV488">
        <v>2.38892</v>
      </c>
      <c r="GW488">
        <v>1.44775</v>
      </c>
      <c r="GX488">
        <v>2.20215</v>
      </c>
      <c r="GY488">
        <v>1.44653</v>
      </c>
      <c r="GZ488">
        <v>2.36206</v>
      </c>
      <c r="HA488">
        <v>33.1992</v>
      </c>
      <c r="HB488">
        <v>14.5873</v>
      </c>
      <c r="HC488">
        <v>18</v>
      </c>
      <c r="HD488">
        <v>532.05</v>
      </c>
      <c r="HE488">
        <v>523.039</v>
      </c>
      <c r="HF488">
        <v>24.9998</v>
      </c>
      <c r="HG488">
        <v>30.7359</v>
      </c>
      <c r="HH488">
        <v>30.0002</v>
      </c>
      <c r="HI488">
        <v>31.1132</v>
      </c>
      <c r="HJ488">
        <v>31.1251</v>
      </c>
      <c r="HK488">
        <v>21.5541</v>
      </c>
      <c r="HL488">
        <v>20.3331</v>
      </c>
      <c r="HM488">
        <v>100</v>
      </c>
      <c r="HN488">
        <v>25</v>
      </c>
      <c r="HO488">
        <v>420</v>
      </c>
      <c r="HP488">
        <v>21.5</v>
      </c>
      <c r="HQ488">
        <v>103.132</v>
      </c>
      <c r="HR488">
        <v>102.019</v>
      </c>
    </row>
    <row r="489" spans="1:226">
      <c r="A489">
        <v>471</v>
      </c>
      <c r="B489">
        <v>1774683676.6</v>
      </c>
      <c r="C489">
        <v>1930.599999904633</v>
      </c>
      <c r="D489" t="s">
        <v>1304</v>
      </c>
      <c r="E489" t="s">
        <v>1305</v>
      </c>
      <c r="F489">
        <v>5</v>
      </c>
      <c r="I489">
        <v>1774683673.7</v>
      </c>
      <c r="J489">
        <f>(K489)/1000</f>
        <v>0</v>
      </c>
      <c r="K489">
        <f>IF(BF489, AN489, AH489)</f>
        <v>0</v>
      </c>
      <c r="L489">
        <f>IF(BF489, AI489, AG489)</f>
        <v>0</v>
      </c>
      <c r="M489">
        <f>BH489 - IF(AU489&gt;1, L489*BB489*100.0/(AW489), 0)</f>
        <v>0</v>
      </c>
      <c r="N489">
        <f>((T489-J489/2)*M489-L489)/(T489+J489/2)</f>
        <v>0</v>
      </c>
      <c r="O489">
        <f>N489*(BO489+BP489)/1000.0</f>
        <v>0</v>
      </c>
      <c r="P489">
        <f>(BH489 - IF(AU489&gt;1, L489*BB489*100.0/(AW489), 0))*(BO489+BP489)/1000.0</f>
        <v>0</v>
      </c>
      <c r="Q489">
        <f>2.0/((1/S489-1/R489)+SIGN(S489)*SQRT((1/S489-1/R489)*(1/S489-1/R489) + 4*BC489/((BC489+1)*(BC489+1))*(2*1/S489*1/R489-1/R489*1/R489)))</f>
        <v>0</v>
      </c>
      <c r="R489">
        <f>IF(LEFT(BD489,1)&lt;&gt;"0",IF(LEFT(BD489,1)="1",3.0,BE489),$D$5+$E$5*(BV489*BO489/($K$5*1000))+$F$5*(BV489*BO489/($K$5*1000))*MAX(MIN(BB489,$J$5),$I$5)*MAX(MIN(BB489,$J$5),$I$5)+$G$5*MAX(MIN(BB489,$J$5),$I$5)*(BV489*BO489/($K$5*1000))+$H$5*(BV489*BO489/($K$5*1000))*(BV489*BO489/($K$5*1000)))</f>
        <v>0</v>
      </c>
      <c r="S489">
        <f>J489*(1000-(1000*0.61365*exp(17.502*W489/(240.97+W489))/(BO489+BP489)+BJ489)/2)/(1000*0.61365*exp(17.502*W489/(240.97+W489))/(BO489+BP489)-BJ489)</f>
        <v>0</v>
      </c>
      <c r="T489">
        <f>1/((BC489+1)/(Q489/1.6)+1/(R489/1.37)) + BC489/((BC489+1)/(Q489/1.6) + BC489/(R489/1.37))</f>
        <v>0</v>
      </c>
      <c r="U489">
        <f>(AX489*BA489)</f>
        <v>0</v>
      </c>
      <c r="V489">
        <f>(BQ489+(U489+2*0.95*5.67E-8*(((BQ489+$B$9)+273)^4-(BQ489+273)^4)-44100*J489)/(1.84*29.3*R489+8*0.95*5.67E-8*(BQ489+273)^3))</f>
        <v>0</v>
      </c>
      <c r="W489">
        <f>($C$9*BR489+$D$9*BS489+$E$9*V489)</f>
        <v>0</v>
      </c>
      <c r="X489">
        <f>0.61365*exp(17.502*W489/(240.97+W489))</f>
        <v>0</v>
      </c>
      <c r="Y489">
        <f>(Z489/AA489*100)</f>
        <v>0</v>
      </c>
      <c r="Z489">
        <f>BJ489*(BO489+BP489)/1000</f>
        <v>0</v>
      </c>
      <c r="AA489">
        <f>0.61365*exp(17.502*BQ489/(240.97+BQ489))</f>
        <v>0</v>
      </c>
      <c r="AB489">
        <f>(X489-BJ489*(BO489+BP489)/1000)</f>
        <v>0</v>
      </c>
      <c r="AC489">
        <f>(-J489*44100)</f>
        <v>0</v>
      </c>
      <c r="AD489">
        <f>2*29.3*R489*0.92*(BQ489-W489)</f>
        <v>0</v>
      </c>
      <c r="AE489">
        <f>2*0.95*5.67E-8*(((BQ489+$B$9)+273)^4-(W489+273)^4)</f>
        <v>0</v>
      </c>
      <c r="AF489">
        <f>U489+AE489+AC489+AD489</f>
        <v>0</v>
      </c>
      <c r="AG489">
        <f>BN489*AU489*(BI489-BH489*(1000-AU489*BK489)/(1000-AU489*BJ489))/(100*BB489)</f>
        <v>0</v>
      </c>
      <c r="AH489">
        <f>1000*BN489*AU489*(BJ489-BK489)/(100*BB489*(1000-AU489*BJ489))</f>
        <v>0</v>
      </c>
      <c r="AI489">
        <f>(AJ489 - AK489 - BO489*1E3/(8.314*(BQ489+273.15)) * AM489/BN489 * AL489) * BN489/(100*BB489) * (1000 - BK489)/1000</f>
        <v>0</v>
      </c>
      <c r="AJ489">
        <v>429.2481254154773</v>
      </c>
      <c r="AK489">
        <v>428.8353515151514</v>
      </c>
      <c r="AL489">
        <v>6.123809228056008E-06</v>
      </c>
      <c r="AM489">
        <v>61.35787655002243</v>
      </c>
      <c r="AN489">
        <f>(AP489 - AO489 + BO489*1E3/(8.314*(BQ489+273.15)) * AR489/BN489 * AQ489) * BN489/(100*BB489) * 1000/(1000 - AP489)</f>
        <v>0</v>
      </c>
      <c r="AO489">
        <v>21.55125451110267</v>
      </c>
      <c r="AP489">
        <v>21.52946853146855</v>
      </c>
      <c r="AQ489">
        <v>3.0163240122551E-07</v>
      </c>
      <c r="AR489">
        <v>91.88205700752289</v>
      </c>
      <c r="AS489">
        <v>0</v>
      </c>
      <c r="AT489">
        <v>0</v>
      </c>
      <c r="AU489">
        <f>IF(AS489*$H$15&gt;=AW489,1.0,(AW489/(AW489-AS489*$H$15)))</f>
        <v>0</v>
      </c>
      <c r="AV489">
        <f>(AU489-1)*100</f>
        <v>0</v>
      </c>
      <c r="AW489">
        <f>MAX(0,($B$15+$C$15*BV489)/(1+$D$15*BV489)*BO489/(BQ489+273)*$E$15)</f>
        <v>0</v>
      </c>
      <c r="AX489">
        <f>$B$13*BW489+$C$13*BX489+$F$13*CI489*(1-CL489)</f>
        <v>0</v>
      </c>
      <c r="AY489">
        <f>AX489*AZ489</f>
        <v>0</v>
      </c>
      <c r="AZ489">
        <f>($B$13*$D$11+$C$13*$D$11+$F$13*((CV489+CN489)/MAX(CV489+CN489+CW489, 0.1)*$I$11+CW489/MAX(CV489+CN489+CW489, 0.1)*$J$11))/($B$13+$C$13+$F$13)</f>
        <v>0</v>
      </c>
      <c r="BA489">
        <f>($B$13*$K$11+$C$13*$K$11+$F$13*((CV489+CN489)/MAX(CV489+CN489+CW489, 0.1)*$P$11+CW489/MAX(CV489+CN489+CW489, 0.1)*$Q$11))/($B$13+$C$13+$F$13)</f>
        <v>0</v>
      </c>
      <c r="BB489">
        <v>6</v>
      </c>
      <c r="BC489">
        <v>0.5</v>
      </c>
      <c r="BD489" t="s">
        <v>358</v>
      </c>
      <c r="BE489">
        <v>2</v>
      </c>
      <c r="BF489" t="b">
        <v>1</v>
      </c>
      <c r="BG489">
        <v>1774683673.7</v>
      </c>
      <c r="BH489">
        <v>419.5873</v>
      </c>
      <c r="BI489">
        <v>419.9945</v>
      </c>
      <c r="BJ489">
        <v>21.52838</v>
      </c>
      <c r="BK489">
        <v>21.5518</v>
      </c>
      <c r="BL489">
        <v>419.9487</v>
      </c>
      <c r="BM489">
        <v>21.23070999999999</v>
      </c>
      <c r="BN489">
        <v>499.9836</v>
      </c>
      <c r="BO489">
        <v>101.0262</v>
      </c>
      <c r="BP489">
        <v>0.10005684</v>
      </c>
      <c r="BQ489">
        <v>25.80577</v>
      </c>
      <c r="BR489">
        <v>25.87204999999999</v>
      </c>
      <c r="BS489">
        <v>999.9</v>
      </c>
      <c r="BT489">
        <v>0</v>
      </c>
      <c r="BU489">
        <v>0</v>
      </c>
      <c r="BV489">
        <v>9991.255999999999</v>
      </c>
      <c r="BW489">
        <v>0</v>
      </c>
      <c r="BX489">
        <v>0.3833920000000001</v>
      </c>
      <c r="BY489">
        <v>-0.407251</v>
      </c>
      <c r="BZ489">
        <v>428.8190000000001</v>
      </c>
      <c r="CA489">
        <v>429.2455</v>
      </c>
      <c r="CB489">
        <v>-0.02342949</v>
      </c>
      <c r="CC489">
        <v>419.9945</v>
      </c>
      <c r="CD489">
        <v>21.5518</v>
      </c>
      <c r="CE489">
        <v>2.17493</v>
      </c>
      <c r="CF489">
        <v>2.177298</v>
      </c>
      <c r="CG489">
        <v>18.77885</v>
      </c>
      <c r="CH489">
        <v>18.79624</v>
      </c>
      <c r="CI489">
        <v>150.0125</v>
      </c>
      <c r="CJ489">
        <v>0</v>
      </c>
      <c r="CK489">
        <v>1</v>
      </c>
      <c r="CL489">
        <v>0</v>
      </c>
      <c r="CM489">
        <v>1.81516</v>
      </c>
      <c r="CN489">
        <v>0</v>
      </c>
      <c r="CO489">
        <v>8.20458</v>
      </c>
      <c r="CP489">
        <v>767.4136</v>
      </c>
      <c r="CQ489">
        <v>35.7185</v>
      </c>
      <c r="CR489">
        <v>41.4433</v>
      </c>
      <c r="CS489">
        <v>38.4246</v>
      </c>
      <c r="CT489">
        <v>40.76860000000001</v>
      </c>
      <c r="CU489">
        <v>36.91840000000001</v>
      </c>
      <c r="CV489">
        <v>0</v>
      </c>
      <c r="CW489">
        <v>150.011</v>
      </c>
      <c r="CX489">
        <v>0</v>
      </c>
      <c r="CY489">
        <v>1774683675.2</v>
      </c>
      <c r="CZ489">
        <v>0</v>
      </c>
      <c r="DA489">
        <v>1774666326.5</v>
      </c>
      <c r="DB489" t="s">
        <v>359</v>
      </c>
      <c r="DC489">
        <v>1774666322</v>
      </c>
      <c r="DD489">
        <v>1774666326.5</v>
      </c>
      <c r="DE489">
        <v>2</v>
      </c>
      <c r="DF489">
        <v>0.343</v>
      </c>
      <c r="DG489">
        <v>-0.026</v>
      </c>
      <c r="DH489">
        <v>-0.36</v>
      </c>
      <c r="DI489">
        <v>0.298</v>
      </c>
      <c r="DJ489">
        <v>420</v>
      </c>
      <c r="DK489">
        <v>22</v>
      </c>
      <c r="DL489">
        <v>0.17</v>
      </c>
      <c r="DM489">
        <v>0.02</v>
      </c>
      <c r="DN489">
        <v>-0.4196777073170732</v>
      </c>
      <c r="DO489">
        <v>0.1072054912891979</v>
      </c>
      <c r="DP489">
        <v>0.04090812033602292</v>
      </c>
      <c r="DQ489">
        <v>0</v>
      </c>
      <c r="DR489">
        <v>-0.02345755365853659</v>
      </c>
      <c r="DS489">
        <v>0.00259738118466898</v>
      </c>
      <c r="DT489">
        <v>0.0006955676790544194</v>
      </c>
      <c r="DU489">
        <v>1</v>
      </c>
      <c r="DV489">
        <v>1</v>
      </c>
      <c r="DW489">
        <v>2</v>
      </c>
      <c r="DX489" t="s">
        <v>367</v>
      </c>
      <c r="DY489">
        <v>3.13041</v>
      </c>
      <c r="DZ489">
        <v>2.80622</v>
      </c>
      <c r="EA489">
        <v>0.0997482</v>
      </c>
      <c r="EB489">
        <v>0.0994609</v>
      </c>
      <c r="EC489">
        <v>0.105943</v>
      </c>
      <c r="ED489">
        <v>0.105716</v>
      </c>
      <c r="EE489">
        <v>21146.7</v>
      </c>
      <c r="EF489">
        <v>27418.4</v>
      </c>
      <c r="EG489">
        <v>26444.4</v>
      </c>
      <c r="EH489">
        <v>32999.4</v>
      </c>
      <c r="EI489">
        <v>34922.4</v>
      </c>
      <c r="EJ489">
        <v>40304.3</v>
      </c>
      <c r="EK489">
        <v>41091.8</v>
      </c>
      <c r="EL489">
        <v>46059.5</v>
      </c>
      <c r="EM489">
        <v>2.03463</v>
      </c>
      <c r="EN489">
        <v>2.00015</v>
      </c>
      <c r="EO489">
        <v>0.07065390000000001</v>
      </c>
      <c r="EP489">
        <v>0</v>
      </c>
      <c r="EQ489">
        <v>24.7095</v>
      </c>
      <c r="ER489">
        <v>999.9</v>
      </c>
      <c r="ES489">
        <v>67.40000000000001</v>
      </c>
      <c r="ET489">
        <v>27.5</v>
      </c>
      <c r="EU489">
        <v>24.5903</v>
      </c>
      <c r="EV489">
        <v>61.1908</v>
      </c>
      <c r="EW489">
        <v>31.855</v>
      </c>
      <c r="EX489">
        <v>1</v>
      </c>
      <c r="EY489">
        <v>0.292444</v>
      </c>
      <c r="EZ489">
        <v>0.175656</v>
      </c>
      <c r="FA489">
        <v>20.2913</v>
      </c>
      <c r="FB489">
        <v>5.18734</v>
      </c>
      <c r="FC489">
        <v>11.9441</v>
      </c>
      <c r="FD489">
        <v>4.95575</v>
      </c>
      <c r="FE489">
        <v>3.285</v>
      </c>
      <c r="FF489">
        <v>9999</v>
      </c>
      <c r="FG489">
        <v>9999</v>
      </c>
      <c r="FH489">
        <v>9999</v>
      </c>
      <c r="FI489">
        <v>999.9</v>
      </c>
      <c r="FJ489">
        <v>1.86127</v>
      </c>
      <c r="FK489">
        <v>1.86264</v>
      </c>
      <c r="FL489">
        <v>1.86005</v>
      </c>
      <c r="FM489">
        <v>1.85837</v>
      </c>
      <c r="FN489">
        <v>1.86211</v>
      </c>
      <c r="FO489">
        <v>1.85886</v>
      </c>
      <c r="FP489">
        <v>1.85791</v>
      </c>
      <c r="FQ489">
        <v>1.86081</v>
      </c>
      <c r="FR489">
        <v>0</v>
      </c>
      <c r="FS489">
        <v>0</v>
      </c>
      <c r="FT489">
        <v>0</v>
      </c>
      <c r="FU489">
        <v>4.5</v>
      </c>
      <c r="FV489" t="s">
        <v>361</v>
      </c>
      <c r="FW489" t="s">
        <v>362</v>
      </c>
      <c r="FX489" t="s">
        <v>363</v>
      </c>
      <c r="FY489" t="s">
        <v>364</v>
      </c>
      <c r="FZ489" t="s">
        <v>364</v>
      </c>
      <c r="GA489" t="s">
        <v>363</v>
      </c>
      <c r="GB489">
        <v>0</v>
      </c>
      <c r="GC489">
        <v>100</v>
      </c>
      <c r="GD489">
        <v>100</v>
      </c>
      <c r="GE489">
        <v>-0.362</v>
      </c>
      <c r="GF489">
        <v>0.2976</v>
      </c>
      <c r="GG489">
        <v>-1.589593225013521</v>
      </c>
      <c r="GH489">
        <v>0.00192992804097616</v>
      </c>
      <c r="GI489">
        <v>3.244687122451424E-06</v>
      </c>
      <c r="GJ489">
        <v>-2.087531120305573E-09</v>
      </c>
      <c r="GK489">
        <v>0.05776174702018427</v>
      </c>
      <c r="GL489">
        <v>0.005089068596103195</v>
      </c>
      <c r="GM489">
        <v>0.0003257216593697226</v>
      </c>
      <c r="GN489">
        <v>-1.562898368296355E-06</v>
      </c>
      <c r="GO489">
        <v>0</v>
      </c>
      <c r="GP489">
        <v>1257</v>
      </c>
      <c r="GQ489">
        <v>1</v>
      </c>
      <c r="GR489">
        <v>31</v>
      </c>
      <c r="GS489">
        <v>289.2</v>
      </c>
      <c r="GT489">
        <v>289.2</v>
      </c>
      <c r="GU489">
        <v>1.07788</v>
      </c>
      <c r="GV489">
        <v>2.38647</v>
      </c>
      <c r="GW489">
        <v>1.44775</v>
      </c>
      <c r="GX489">
        <v>2.20215</v>
      </c>
      <c r="GY489">
        <v>1.44653</v>
      </c>
      <c r="GZ489">
        <v>2.37183</v>
      </c>
      <c r="HA489">
        <v>33.1992</v>
      </c>
      <c r="HB489">
        <v>14.5873</v>
      </c>
      <c r="HC489">
        <v>18</v>
      </c>
      <c r="HD489">
        <v>531.8920000000001</v>
      </c>
      <c r="HE489">
        <v>523.09</v>
      </c>
      <c r="HF489">
        <v>24.9998</v>
      </c>
      <c r="HG489">
        <v>30.7335</v>
      </c>
      <c r="HH489">
        <v>30</v>
      </c>
      <c r="HI489">
        <v>31.1132</v>
      </c>
      <c r="HJ489">
        <v>31.1251</v>
      </c>
      <c r="HK489">
        <v>21.5538</v>
      </c>
      <c r="HL489">
        <v>20.3331</v>
      </c>
      <c r="HM489">
        <v>100</v>
      </c>
      <c r="HN489">
        <v>25</v>
      </c>
      <c r="HO489">
        <v>420</v>
      </c>
      <c r="HP489">
        <v>21.5</v>
      </c>
      <c r="HQ489">
        <v>103.133</v>
      </c>
      <c r="HR489">
        <v>102.019</v>
      </c>
    </row>
    <row r="490" spans="1:226">
      <c r="A490">
        <v>472</v>
      </c>
      <c r="B490">
        <v>1774683680.6</v>
      </c>
      <c r="C490">
        <v>1934.599999904633</v>
      </c>
      <c r="D490" t="s">
        <v>1306</v>
      </c>
      <c r="E490" t="s">
        <v>1307</v>
      </c>
      <c r="F490">
        <v>5</v>
      </c>
      <c r="I490">
        <v>1774683677.7</v>
      </c>
      <c r="J490">
        <f>(K490)/1000</f>
        <v>0</v>
      </c>
      <c r="K490">
        <f>IF(BF490, AN490, AH490)</f>
        <v>0</v>
      </c>
      <c r="L490">
        <f>IF(BF490, AI490, AG490)</f>
        <v>0</v>
      </c>
      <c r="M490">
        <f>BH490 - IF(AU490&gt;1, L490*BB490*100.0/(AW490), 0)</f>
        <v>0</v>
      </c>
      <c r="N490">
        <f>((T490-J490/2)*M490-L490)/(T490+J490/2)</f>
        <v>0</v>
      </c>
      <c r="O490">
        <f>N490*(BO490+BP490)/1000.0</f>
        <v>0</v>
      </c>
      <c r="P490">
        <f>(BH490 - IF(AU490&gt;1, L490*BB490*100.0/(AW490), 0))*(BO490+BP490)/1000.0</f>
        <v>0</v>
      </c>
      <c r="Q490">
        <f>2.0/((1/S490-1/R490)+SIGN(S490)*SQRT((1/S490-1/R490)*(1/S490-1/R490) + 4*BC490/((BC490+1)*(BC490+1))*(2*1/S490*1/R490-1/R490*1/R490)))</f>
        <v>0</v>
      </c>
      <c r="R490">
        <f>IF(LEFT(BD490,1)&lt;&gt;"0",IF(LEFT(BD490,1)="1",3.0,BE490),$D$5+$E$5*(BV490*BO490/($K$5*1000))+$F$5*(BV490*BO490/($K$5*1000))*MAX(MIN(BB490,$J$5),$I$5)*MAX(MIN(BB490,$J$5),$I$5)+$G$5*MAX(MIN(BB490,$J$5),$I$5)*(BV490*BO490/($K$5*1000))+$H$5*(BV490*BO490/($K$5*1000))*(BV490*BO490/($K$5*1000)))</f>
        <v>0</v>
      </c>
      <c r="S490">
        <f>J490*(1000-(1000*0.61365*exp(17.502*W490/(240.97+W490))/(BO490+BP490)+BJ490)/2)/(1000*0.61365*exp(17.502*W490/(240.97+W490))/(BO490+BP490)-BJ490)</f>
        <v>0</v>
      </c>
      <c r="T490">
        <f>1/((BC490+1)/(Q490/1.6)+1/(R490/1.37)) + BC490/((BC490+1)/(Q490/1.6) + BC490/(R490/1.37))</f>
        <v>0</v>
      </c>
      <c r="U490">
        <f>(AX490*BA490)</f>
        <v>0</v>
      </c>
      <c r="V490">
        <f>(BQ490+(U490+2*0.95*5.67E-8*(((BQ490+$B$9)+273)^4-(BQ490+273)^4)-44100*J490)/(1.84*29.3*R490+8*0.95*5.67E-8*(BQ490+273)^3))</f>
        <v>0</v>
      </c>
      <c r="W490">
        <f>($C$9*BR490+$D$9*BS490+$E$9*V490)</f>
        <v>0</v>
      </c>
      <c r="X490">
        <f>0.61365*exp(17.502*W490/(240.97+W490))</f>
        <v>0</v>
      </c>
      <c r="Y490">
        <f>(Z490/AA490*100)</f>
        <v>0</v>
      </c>
      <c r="Z490">
        <f>BJ490*(BO490+BP490)/1000</f>
        <v>0</v>
      </c>
      <c r="AA490">
        <f>0.61365*exp(17.502*BQ490/(240.97+BQ490))</f>
        <v>0</v>
      </c>
      <c r="AB490">
        <f>(X490-BJ490*(BO490+BP490)/1000)</f>
        <v>0</v>
      </c>
      <c r="AC490">
        <f>(-J490*44100)</f>
        <v>0</v>
      </c>
      <c r="AD490">
        <f>2*29.3*R490*0.92*(BQ490-W490)</f>
        <v>0</v>
      </c>
      <c r="AE490">
        <f>2*0.95*5.67E-8*(((BQ490+$B$9)+273)^4-(W490+273)^4)</f>
        <v>0</v>
      </c>
      <c r="AF490">
        <f>U490+AE490+AC490+AD490</f>
        <v>0</v>
      </c>
      <c r="AG490">
        <f>BN490*AU490*(BI490-BH490*(1000-AU490*BK490)/(1000-AU490*BJ490))/(100*BB490)</f>
        <v>0</v>
      </c>
      <c r="AH490">
        <f>1000*BN490*AU490*(BJ490-BK490)/(100*BB490*(1000-AU490*BJ490))</f>
        <v>0</v>
      </c>
      <c r="AI490">
        <f>(AJ490 - AK490 - BO490*1E3/(8.314*(BQ490+273.15)) * AM490/BN490 * AL490) * BN490/(100*BB490) * (1000 - BK490)/1000</f>
        <v>0</v>
      </c>
      <c r="AJ490">
        <v>429.2668829278315</v>
      </c>
      <c r="AK490">
        <v>428.8314363636366</v>
      </c>
      <c r="AL490">
        <v>-6.619414829663654E-09</v>
      </c>
      <c r="AM490">
        <v>61.35787655002243</v>
      </c>
      <c r="AN490">
        <f>(AP490 - AO490 + BO490*1E3/(8.314*(BQ490+273.15)) * AR490/BN490 * AQ490) * BN490/(100*BB490) * 1000/(1000 - AP490)</f>
        <v>0</v>
      </c>
      <c r="AO490">
        <v>21.55362880171714</v>
      </c>
      <c r="AP490">
        <v>21.52936083916085</v>
      </c>
      <c r="AQ490">
        <v>-3.696921293574596E-08</v>
      </c>
      <c r="AR490">
        <v>91.88205700752289</v>
      </c>
      <c r="AS490">
        <v>0</v>
      </c>
      <c r="AT490">
        <v>0</v>
      </c>
      <c r="AU490">
        <f>IF(AS490*$H$15&gt;=AW490,1.0,(AW490/(AW490-AS490*$H$15)))</f>
        <v>0</v>
      </c>
      <c r="AV490">
        <f>(AU490-1)*100</f>
        <v>0</v>
      </c>
      <c r="AW490">
        <f>MAX(0,($B$15+$C$15*BV490)/(1+$D$15*BV490)*BO490/(BQ490+273)*$E$15)</f>
        <v>0</v>
      </c>
      <c r="AX490">
        <f>$B$13*BW490+$C$13*BX490+$F$13*CI490*(1-CL490)</f>
        <v>0</v>
      </c>
      <c r="AY490">
        <f>AX490*AZ490</f>
        <v>0</v>
      </c>
      <c r="AZ490">
        <f>($B$13*$D$11+$C$13*$D$11+$F$13*((CV490+CN490)/MAX(CV490+CN490+CW490, 0.1)*$I$11+CW490/MAX(CV490+CN490+CW490, 0.1)*$J$11))/($B$13+$C$13+$F$13)</f>
        <v>0</v>
      </c>
      <c r="BA490">
        <f>($B$13*$K$11+$C$13*$K$11+$F$13*((CV490+CN490)/MAX(CV490+CN490+CW490, 0.1)*$P$11+CW490/MAX(CV490+CN490+CW490, 0.1)*$Q$11))/($B$13+$C$13+$F$13)</f>
        <v>0</v>
      </c>
      <c r="BB490">
        <v>6</v>
      </c>
      <c r="BC490">
        <v>0.5</v>
      </c>
      <c r="BD490" t="s">
        <v>358</v>
      </c>
      <c r="BE490">
        <v>2</v>
      </c>
      <c r="BF490" t="b">
        <v>1</v>
      </c>
      <c r="BG490">
        <v>1774683677.7</v>
      </c>
      <c r="BH490">
        <v>419.5939</v>
      </c>
      <c r="BI490">
        <v>420.0110000000001</v>
      </c>
      <c r="BJ490">
        <v>21.52919</v>
      </c>
      <c r="BK490">
        <v>21.55426</v>
      </c>
      <c r="BL490">
        <v>419.9555999999999</v>
      </c>
      <c r="BM490">
        <v>21.23151</v>
      </c>
      <c r="BN490">
        <v>499.9503000000001</v>
      </c>
      <c r="BO490">
        <v>101.0257</v>
      </c>
      <c r="BP490">
        <v>0.09997145</v>
      </c>
      <c r="BQ490">
        <v>25.80527</v>
      </c>
      <c r="BR490">
        <v>25.8696</v>
      </c>
      <c r="BS490">
        <v>999.9</v>
      </c>
      <c r="BT490">
        <v>0</v>
      </c>
      <c r="BU490">
        <v>0</v>
      </c>
      <c r="BV490">
        <v>9991.437999999998</v>
      </c>
      <c r="BW490">
        <v>0</v>
      </c>
      <c r="BX490">
        <v>0.3833920000000001</v>
      </c>
      <c r="BY490">
        <v>-0.4168852</v>
      </c>
      <c r="BZ490">
        <v>428.8264</v>
      </c>
      <c r="CA490">
        <v>429.2633</v>
      </c>
      <c r="CB490">
        <v>-0.02507535</v>
      </c>
      <c r="CC490">
        <v>420.0110000000001</v>
      </c>
      <c r="CD490">
        <v>21.55426</v>
      </c>
      <c r="CE490">
        <v>2.175002</v>
      </c>
      <c r="CF490">
        <v>2.177535</v>
      </c>
      <c r="CG490">
        <v>18.77937</v>
      </c>
      <c r="CH490">
        <v>18.79799</v>
      </c>
      <c r="CI490">
        <v>149.9972</v>
      </c>
      <c r="CJ490">
        <v>0</v>
      </c>
      <c r="CK490">
        <v>1</v>
      </c>
      <c r="CL490">
        <v>0</v>
      </c>
      <c r="CM490">
        <v>1.96699</v>
      </c>
      <c r="CN490">
        <v>0</v>
      </c>
      <c r="CO490">
        <v>8.079490000000002</v>
      </c>
      <c r="CP490">
        <v>767.3362000000001</v>
      </c>
      <c r="CQ490">
        <v>35.75</v>
      </c>
      <c r="CR490">
        <v>41.4874</v>
      </c>
      <c r="CS490">
        <v>38.437</v>
      </c>
      <c r="CT490">
        <v>40.8309</v>
      </c>
      <c r="CU490">
        <v>36.937</v>
      </c>
      <c r="CV490">
        <v>0</v>
      </c>
      <c r="CW490">
        <v>149.997</v>
      </c>
      <c r="CX490">
        <v>0</v>
      </c>
      <c r="CY490">
        <v>1774683678.8</v>
      </c>
      <c r="CZ490">
        <v>0</v>
      </c>
      <c r="DA490">
        <v>1774666326.5</v>
      </c>
      <c r="DB490" t="s">
        <v>359</v>
      </c>
      <c r="DC490">
        <v>1774666322</v>
      </c>
      <c r="DD490">
        <v>1774666326.5</v>
      </c>
      <c r="DE490">
        <v>2</v>
      </c>
      <c r="DF490">
        <v>0.343</v>
      </c>
      <c r="DG490">
        <v>-0.026</v>
      </c>
      <c r="DH490">
        <v>-0.36</v>
      </c>
      <c r="DI490">
        <v>0.298</v>
      </c>
      <c r="DJ490">
        <v>420</v>
      </c>
      <c r="DK490">
        <v>22</v>
      </c>
      <c r="DL490">
        <v>0.17</v>
      </c>
      <c r="DM490">
        <v>0.02</v>
      </c>
      <c r="DN490">
        <v>-0.4196159268292682</v>
      </c>
      <c r="DO490">
        <v>0.1209565087108</v>
      </c>
      <c r="DP490">
        <v>0.04143444385213961</v>
      </c>
      <c r="DQ490">
        <v>0</v>
      </c>
      <c r="DR490">
        <v>-0.02373156097560976</v>
      </c>
      <c r="DS490">
        <v>-0.004231724738675996</v>
      </c>
      <c r="DT490">
        <v>0.001037293906859962</v>
      </c>
      <c r="DU490">
        <v>1</v>
      </c>
      <c r="DV490">
        <v>1</v>
      </c>
      <c r="DW490">
        <v>2</v>
      </c>
      <c r="DX490" t="s">
        <v>367</v>
      </c>
      <c r="DY490">
        <v>3.13048</v>
      </c>
      <c r="DZ490">
        <v>2.80653</v>
      </c>
      <c r="EA490">
        <v>0.0997483</v>
      </c>
      <c r="EB490">
        <v>0.0994744</v>
      </c>
      <c r="EC490">
        <v>0.105946</v>
      </c>
      <c r="ED490">
        <v>0.105721</v>
      </c>
      <c r="EE490">
        <v>21146.7</v>
      </c>
      <c r="EF490">
        <v>27418.1</v>
      </c>
      <c r="EG490">
        <v>26444.4</v>
      </c>
      <c r="EH490">
        <v>32999.6</v>
      </c>
      <c r="EI490">
        <v>34922.2</v>
      </c>
      <c r="EJ490">
        <v>40304.2</v>
      </c>
      <c r="EK490">
        <v>41091.7</v>
      </c>
      <c r="EL490">
        <v>46059.7</v>
      </c>
      <c r="EM490">
        <v>2.03495</v>
      </c>
      <c r="EN490">
        <v>2</v>
      </c>
      <c r="EO490">
        <v>0.07098169999999999</v>
      </c>
      <c r="EP490">
        <v>0</v>
      </c>
      <c r="EQ490">
        <v>24.7095</v>
      </c>
      <c r="ER490">
        <v>999.9</v>
      </c>
      <c r="ES490">
        <v>67.40000000000001</v>
      </c>
      <c r="ET490">
        <v>27.5</v>
      </c>
      <c r="EU490">
        <v>24.59</v>
      </c>
      <c r="EV490">
        <v>61.5408</v>
      </c>
      <c r="EW490">
        <v>31.8429</v>
      </c>
      <c r="EX490">
        <v>1</v>
      </c>
      <c r="EY490">
        <v>0.292416</v>
      </c>
      <c r="EZ490">
        <v>0.175409</v>
      </c>
      <c r="FA490">
        <v>20.2911</v>
      </c>
      <c r="FB490">
        <v>5.18734</v>
      </c>
      <c r="FC490">
        <v>11.9441</v>
      </c>
      <c r="FD490">
        <v>4.9558</v>
      </c>
      <c r="FE490">
        <v>3.285</v>
      </c>
      <c r="FF490">
        <v>9999</v>
      </c>
      <c r="FG490">
        <v>9999</v>
      </c>
      <c r="FH490">
        <v>9999</v>
      </c>
      <c r="FI490">
        <v>999.9</v>
      </c>
      <c r="FJ490">
        <v>1.86127</v>
      </c>
      <c r="FK490">
        <v>1.86264</v>
      </c>
      <c r="FL490">
        <v>1.86005</v>
      </c>
      <c r="FM490">
        <v>1.85837</v>
      </c>
      <c r="FN490">
        <v>1.86209</v>
      </c>
      <c r="FO490">
        <v>1.85884</v>
      </c>
      <c r="FP490">
        <v>1.85791</v>
      </c>
      <c r="FQ490">
        <v>1.86081</v>
      </c>
      <c r="FR490">
        <v>0</v>
      </c>
      <c r="FS490">
        <v>0</v>
      </c>
      <c r="FT490">
        <v>0</v>
      </c>
      <c r="FU490">
        <v>4.5</v>
      </c>
      <c r="FV490" t="s">
        <v>361</v>
      </c>
      <c r="FW490" t="s">
        <v>362</v>
      </c>
      <c r="FX490" t="s">
        <v>363</v>
      </c>
      <c r="FY490" t="s">
        <v>364</v>
      </c>
      <c r="FZ490" t="s">
        <v>364</v>
      </c>
      <c r="GA490" t="s">
        <v>363</v>
      </c>
      <c r="GB490">
        <v>0</v>
      </c>
      <c r="GC490">
        <v>100</v>
      </c>
      <c r="GD490">
        <v>100</v>
      </c>
      <c r="GE490">
        <v>-0.361</v>
      </c>
      <c r="GF490">
        <v>0.2977</v>
      </c>
      <c r="GG490">
        <v>-1.589593225013521</v>
      </c>
      <c r="GH490">
        <v>0.00192992804097616</v>
      </c>
      <c r="GI490">
        <v>3.244687122451424E-06</v>
      </c>
      <c r="GJ490">
        <v>-2.087531120305573E-09</v>
      </c>
      <c r="GK490">
        <v>0.05776174702018427</v>
      </c>
      <c r="GL490">
        <v>0.005089068596103195</v>
      </c>
      <c r="GM490">
        <v>0.0003257216593697226</v>
      </c>
      <c r="GN490">
        <v>-1.562898368296355E-06</v>
      </c>
      <c r="GO490">
        <v>0</v>
      </c>
      <c r="GP490">
        <v>1257</v>
      </c>
      <c r="GQ490">
        <v>1</v>
      </c>
      <c r="GR490">
        <v>31</v>
      </c>
      <c r="GS490">
        <v>289.3</v>
      </c>
      <c r="GT490">
        <v>289.2</v>
      </c>
      <c r="GU490">
        <v>1.07788</v>
      </c>
      <c r="GV490">
        <v>2.38403</v>
      </c>
      <c r="GW490">
        <v>1.44775</v>
      </c>
      <c r="GX490">
        <v>2.20215</v>
      </c>
      <c r="GY490">
        <v>1.44653</v>
      </c>
      <c r="GZ490">
        <v>2.38892</v>
      </c>
      <c r="HA490">
        <v>33.1992</v>
      </c>
      <c r="HB490">
        <v>14.5786</v>
      </c>
      <c r="HC490">
        <v>18</v>
      </c>
      <c r="HD490">
        <v>532.098</v>
      </c>
      <c r="HE490">
        <v>522.9880000000001</v>
      </c>
      <c r="HF490">
        <v>24.9999</v>
      </c>
      <c r="HG490">
        <v>30.7332</v>
      </c>
      <c r="HH490">
        <v>30.0002</v>
      </c>
      <c r="HI490">
        <v>31.1132</v>
      </c>
      <c r="HJ490">
        <v>31.1251</v>
      </c>
      <c r="HK490">
        <v>21.5528</v>
      </c>
      <c r="HL490">
        <v>20.3331</v>
      </c>
      <c r="HM490">
        <v>100</v>
      </c>
      <c r="HN490">
        <v>25</v>
      </c>
      <c r="HO490">
        <v>420</v>
      </c>
      <c r="HP490">
        <v>21.5</v>
      </c>
      <c r="HQ490">
        <v>103.132</v>
      </c>
      <c r="HR490">
        <v>102.02</v>
      </c>
    </row>
    <row r="491" spans="1:226">
      <c r="A491">
        <v>473</v>
      </c>
      <c r="B491">
        <v>1774683684.6</v>
      </c>
      <c r="C491">
        <v>1938.599999904633</v>
      </c>
      <c r="D491" t="s">
        <v>1308</v>
      </c>
      <c r="E491" t="s">
        <v>1309</v>
      </c>
      <c r="F491">
        <v>5</v>
      </c>
      <c r="I491">
        <v>1774683681.7</v>
      </c>
      <c r="J491">
        <f>(K491)/1000</f>
        <v>0</v>
      </c>
      <c r="K491">
        <f>IF(BF491, AN491, AH491)</f>
        <v>0</v>
      </c>
      <c r="L491">
        <f>IF(BF491, AI491, AG491)</f>
        <v>0</v>
      </c>
      <c r="M491">
        <f>BH491 - IF(AU491&gt;1, L491*BB491*100.0/(AW491), 0)</f>
        <v>0</v>
      </c>
      <c r="N491">
        <f>((T491-J491/2)*M491-L491)/(T491+J491/2)</f>
        <v>0</v>
      </c>
      <c r="O491">
        <f>N491*(BO491+BP491)/1000.0</f>
        <v>0</v>
      </c>
      <c r="P491">
        <f>(BH491 - IF(AU491&gt;1, L491*BB491*100.0/(AW491), 0))*(BO491+BP491)/1000.0</f>
        <v>0</v>
      </c>
      <c r="Q491">
        <f>2.0/((1/S491-1/R491)+SIGN(S491)*SQRT((1/S491-1/R491)*(1/S491-1/R491) + 4*BC491/((BC491+1)*(BC491+1))*(2*1/S491*1/R491-1/R491*1/R491)))</f>
        <v>0</v>
      </c>
      <c r="R491">
        <f>IF(LEFT(BD491,1)&lt;&gt;"0",IF(LEFT(BD491,1)="1",3.0,BE491),$D$5+$E$5*(BV491*BO491/($K$5*1000))+$F$5*(BV491*BO491/($K$5*1000))*MAX(MIN(BB491,$J$5),$I$5)*MAX(MIN(BB491,$J$5),$I$5)+$G$5*MAX(MIN(BB491,$J$5),$I$5)*(BV491*BO491/($K$5*1000))+$H$5*(BV491*BO491/($K$5*1000))*(BV491*BO491/($K$5*1000)))</f>
        <v>0</v>
      </c>
      <c r="S491">
        <f>J491*(1000-(1000*0.61365*exp(17.502*W491/(240.97+W491))/(BO491+BP491)+BJ491)/2)/(1000*0.61365*exp(17.502*W491/(240.97+W491))/(BO491+BP491)-BJ491)</f>
        <v>0</v>
      </c>
      <c r="T491">
        <f>1/((BC491+1)/(Q491/1.6)+1/(R491/1.37)) + BC491/((BC491+1)/(Q491/1.6) + BC491/(R491/1.37))</f>
        <v>0</v>
      </c>
      <c r="U491">
        <f>(AX491*BA491)</f>
        <v>0</v>
      </c>
      <c r="V491">
        <f>(BQ491+(U491+2*0.95*5.67E-8*(((BQ491+$B$9)+273)^4-(BQ491+273)^4)-44100*J491)/(1.84*29.3*R491+8*0.95*5.67E-8*(BQ491+273)^3))</f>
        <v>0</v>
      </c>
      <c r="W491">
        <f>($C$9*BR491+$D$9*BS491+$E$9*V491)</f>
        <v>0</v>
      </c>
      <c r="X491">
        <f>0.61365*exp(17.502*W491/(240.97+W491))</f>
        <v>0</v>
      </c>
      <c r="Y491">
        <f>(Z491/AA491*100)</f>
        <v>0</v>
      </c>
      <c r="Z491">
        <f>BJ491*(BO491+BP491)/1000</f>
        <v>0</v>
      </c>
      <c r="AA491">
        <f>0.61365*exp(17.502*BQ491/(240.97+BQ491))</f>
        <v>0</v>
      </c>
      <c r="AB491">
        <f>(X491-BJ491*(BO491+BP491)/1000)</f>
        <v>0</v>
      </c>
      <c r="AC491">
        <f>(-J491*44100)</f>
        <v>0</v>
      </c>
      <c r="AD491">
        <f>2*29.3*R491*0.92*(BQ491-W491)</f>
        <v>0</v>
      </c>
      <c r="AE491">
        <f>2*0.95*5.67E-8*(((BQ491+$B$9)+273)^4-(W491+273)^4)</f>
        <v>0</v>
      </c>
      <c r="AF491">
        <f>U491+AE491+AC491+AD491</f>
        <v>0</v>
      </c>
      <c r="AG491">
        <f>BN491*AU491*(BI491-BH491*(1000-AU491*BK491)/(1000-AU491*BJ491))/(100*BB491)</f>
        <v>0</v>
      </c>
      <c r="AH491">
        <f>1000*BN491*AU491*(BJ491-BK491)/(100*BB491*(1000-AU491*BJ491))</f>
        <v>0</v>
      </c>
      <c r="AI491">
        <f>(AJ491 - AK491 - BO491*1E3/(8.314*(BQ491+273.15)) * AM491/BN491 * AL491) * BN491/(100*BB491) * (1000 - BK491)/1000</f>
        <v>0</v>
      </c>
      <c r="AJ491">
        <v>429.2984912084233</v>
      </c>
      <c r="AK491">
        <v>428.8348969696969</v>
      </c>
      <c r="AL491">
        <v>4.014362081415329E-07</v>
      </c>
      <c r="AM491">
        <v>61.35787655002243</v>
      </c>
      <c r="AN491">
        <f>(AP491 - AO491 + BO491*1E3/(8.314*(BQ491+273.15)) * AR491/BN491 * AQ491) * BN491/(100*BB491) * 1000/(1000 - AP491)</f>
        <v>0</v>
      </c>
      <c r="AO491">
        <v>21.55517992948764</v>
      </c>
      <c r="AP491">
        <v>21.53166223776225</v>
      </c>
      <c r="AQ491">
        <v>1.107087714683435E-07</v>
      </c>
      <c r="AR491">
        <v>91.88205700752289</v>
      </c>
      <c r="AS491">
        <v>0</v>
      </c>
      <c r="AT491">
        <v>0</v>
      </c>
      <c r="AU491">
        <f>IF(AS491*$H$15&gt;=AW491,1.0,(AW491/(AW491-AS491*$H$15)))</f>
        <v>0</v>
      </c>
      <c r="AV491">
        <f>(AU491-1)*100</f>
        <v>0</v>
      </c>
      <c r="AW491">
        <f>MAX(0,($B$15+$C$15*BV491)/(1+$D$15*BV491)*BO491/(BQ491+273)*$E$15)</f>
        <v>0</v>
      </c>
      <c r="AX491">
        <f>$B$13*BW491+$C$13*BX491+$F$13*CI491*(1-CL491)</f>
        <v>0</v>
      </c>
      <c r="AY491">
        <f>AX491*AZ491</f>
        <v>0</v>
      </c>
      <c r="AZ491">
        <f>($B$13*$D$11+$C$13*$D$11+$F$13*((CV491+CN491)/MAX(CV491+CN491+CW491, 0.1)*$I$11+CW491/MAX(CV491+CN491+CW491, 0.1)*$J$11))/($B$13+$C$13+$F$13)</f>
        <v>0</v>
      </c>
      <c r="BA491">
        <f>($B$13*$K$11+$C$13*$K$11+$F$13*((CV491+CN491)/MAX(CV491+CN491+CW491, 0.1)*$P$11+CW491/MAX(CV491+CN491+CW491, 0.1)*$Q$11))/($B$13+$C$13+$F$13)</f>
        <v>0</v>
      </c>
      <c r="BB491">
        <v>6</v>
      </c>
      <c r="BC491">
        <v>0.5</v>
      </c>
      <c r="BD491" t="s">
        <v>358</v>
      </c>
      <c r="BE491">
        <v>2</v>
      </c>
      <c r="BF491" t="b">
        <v>1</v>
      </c>
      <c r="BG491">
        <v>1774683681.7</v>
      </c>
      <c r="BH491">
        <v>419.6062</v>
      </c>
      <c r="BI491">
        <v>420.0386</v>
      </c>
      <c r="BJ491">
        <v>21.53023</v>
      </c>
      <c r="BK491">
        <v>21.55601</v>
      </c>
      <c r="BL491">
        <v>419.9678</v>
      </c>
      <c r="BM491">
        <v>21.23253</v>
      </c>
      <c r="BN491">
        <v>500.0128000000001</v>
      </c>
      <c r="BO491">
        <v>101.0254</v>
      </c>
      <c r="BP491">
        <v>0.09993450999999999</v>
      </c>
      <c r="BQ491">
        <v>25.80598</v>
      </c>
      <c r="BR491">
        <v>25.87217</v>
      </c>
      <c r="BS491">
        <v>999.9</v>
      </c>
      <c r="BT491">
        <v>0</v>
      </c>
      <c r="BU491">
        <v>0</v>
      </c>
      <c r="BV491">
        <v>10006.882</v>
      </c>
      <c r="BW491">
        <v>0</v>
      </c>
      <c r="BX491">
        <v>0.3833920000000001</v>
      </c>
      <c r="BY491">
        <v>-0.4321441</v>
      </c>
      <c r="BZ491">
        <v>428.8394</v>
      </c>
      <c r="CA491">
        <v>429.2923</v>
      </c>
      <c r="CB491">
        <v>-0.0257742</v>
      </c>
      <c r="CC491">
        <v>420.0386</v>
      </c>
      <c r="CD491">
        <v>21.55601</v>
      </c>
      <c r="CE491">
        <v>2.175103</v>
      </c>
      <c r="CF491">
        <v>2.177705</v>
      </c>
      <c r="CG491">
        <v>18.7801</v>
      </c>
      <c r="CH491">
        <v>18.79925</v>
      </c>
      <c r="CI491">
        <v>150.002</v>
      </c>
      <c r="CJ491">
        <v>0</v>
      </c>
      <c r="CK491">
        <v>1</v>
      </c>
      <c r="CL491">
        <v>0</v>
      </c>
      <c r="CM491">
        <v>1.92569</v>
      </c>
      <c r="CN491">
        <v>0</v>
      </c>
      <c r="CO491">
        <v>8.190819999999999</v>
      </c>
      <c r="CP491">
        <v>767.36</v>
      </c>
      <c r="CQ491">
        <v>35.75</v>
      </c>
      <c r="CR491">
        <v>41.54340000000001</v>
      </c>
      <c r="CS491">
        <v>38.4433</v>
      </c>
      <c r="CT491">
        <v>40.8812</v>
      </c>
      <c r="CU491">
        <v>36.937</v>
      </c>
      <c r="CV491">
        <v>0</v>
      </c>
      <c r="CW491">
        <v>150.002</v>
      </c>
      <c r="CX491">
        <v>0</v>
      </c>
      <c r="CY491">
        <v>1774683683</v>
      </c>
      <c r="CZ491">
        <v>0</v>
      </c>
      <c r="DA491">
        <v>1774666326.5</v>
      </c>
      <c r="DB491" t="s">
        <v>359</v>
      </c>
      <c r="DC491">
        <v>1774666322</v>
      </c>
      <c r="DD491">
        <v>1774666326.5</v>
      </c>
      <c r="DE491">
        <v>2</v>
      </c>
      <c r="DF491">
        <v>0.343</v>
      </c>
      <c r="DG491">
        <v>-0.026</v>
      </c>
      <c r="DH491">
        <v>-0.36</v>
      </c>
      <c r="DI491">
        <v>0.298</v>
      </c>
      <c r="DJ491">
        <v>420</v>
      </c>
      <c r="DK491">
        <v>22</v>
      </c>
      <c r="DL491">
        <v>0.17</v>
      </c>
      <c r="DM491">
        <v>0.02</v>
      </c>
      <c r="DN491">
        <v>-0.4192794878048781</v>
      </c>
      <c r="DO491">
        <v>0.02719728919860641</v>
      </c>
      <c r="DP491">
        <v>0.04111811152724459</v>
      </c>
      <c r="DQ491">
        <v>1</v>
      </c>
      <c r="DR491">
        <v>-0.02403943414634147</v>
      </c>
      <c r="DS491">
        <v>-0.01091742229965154</v>
      </c>
      <c r="DT491">
        <v>0.00127278588922475</v>
      </c>
      <c r="DU491">
        <v>1</v>
      </c>
      <c r="DV491">
        <v>2</v>
      </c>
      <c r="DW491">
        <v>2</v>
      </c>
      <c r="DX491" t="s">
        <v>360</v>
      </c>
      <c r="DY491">
        <v>3.13043</v>
      </c>
      <c r="DZ491">
        <v>2.80651</v>
      </c>
      <c r="EA491">
        <v>0.0997502</v>
      </c>
      <c r="EB491">
        <v>0.0994679</v>
      </c>
      <c r="EC491">
        <v>0.105953</v>
      </c>
      <c r="ED491">
        <v>0.105728</v>
      </c>
      <c r="EE491">
        <v>21146.7</v>
      </c>
      <c r="EF491">
        <v>27418.7</v>
      </c>
      <c r="EG491">
        <v>26444.5</v>
      </c>
      <c r="EH491">
        <v>33000</v>
      </c>
      <c r="EI491">
        <v>34922.1</v>
      </c>
      <c r="EJ491">
        <v>40304.3</v>
      </c>
      <c r="EK491">
        <v>41092</v>
      </c>
      <c r="EL491">
        <v>46060.1</v>
      </c>
      <c r="EM491">
        <v>2.03488</v>
      </c>
      <c r="EN491">
        <v>2.00028</v>
      </c>
      <c r="EO491">
        <v>0.0710413</v>
      </c>
      <c r="EP491">
        <v>0</v>
      </c>
      <c r="EQ491">
        <v>24.7077</v>
      </c>
      <c r="ER491">
        <v>999.9</v>
      </c>
      <c r="ES491">
        <v>67.40000000000001</v>
      </c>
      <c r="ET491">
        <v>27.4</v>
      </c>
      <c r="EU491">
        <v>24.4465</v>
      </c>
      <c r="EV491">
        <v>61.0508</v>
      </c>
      <c r="EW491">
        <v>31.7748</v>
      </c>
      <c r="EX491">
        <v>1</v>
      </c>
      <c r="EY491">
        <v>0.292754</v>
      </c>
      <c r="EZ491">
        <v>0.175245</v>
      </c>
      <c r="FA491">
        <v>20.2911</v>
      </c>
      <c r="FB491">
        <v>5.18734</v>
      </c>
      <c r="FC491">
        <v>11.9441</v>
      </c>
      <c r="FD491">
        <v>4.95575</v>
      </c>
      <c r="FE491">
        <v>3.285</v>
      </c>
      <c r="FF491">
        <v>9999</v>
      </c>
      <c r="FG491">
        <v>9999</v>
      </c>
      <c r="FH491">
        <v>9999</v>
      </c>
      <c r="FI491">
        <v>999.9</v>
      </c>
      <c r="FJ491">
        <v>1.86126</v>
      </c>
      <c r="FK491">
        <v>1.86264</v>
      </c>
      <c r="FL491">
        <v>1.86005</v>
      </c>
      <c r="FM491">
        <v>1.85837</v>
      </c>
      <c r="FN491">
        <v>1.86208</v>
      </c>
      <c r="FO491">
        <v>1.85884</v>
      </c>
      <c r="FP491">
        <v>1.85791</v>
      </c>
      <c r="FQ491">
        <v>1.86081</v>
      </c>
      <c r="FR491">
        <v>0</v>
      </c>
      <c r="FS491">
        <v>0</v>
      </c>
      <c r="FT491">
        <v>0</v>
      </c>
      <c r="FU491">
        <v>4.5</v>
      </c>
      <c r="FV491" t="s">
        <v>361</v>
      </c>
      <c r="FW491" t="s">
        <v>362</v>
      </c>
      <c r="FX491" t="s">
        <v>363</v>
      </c>
      <c r="FY491" t="s">
        <v>364</v>
      </c>
      <c r="FZ491" t="s">
        <v>364</v>
      </c>
      <c r="GA491" t="s">
        <v>363</v>
      </c>
      <c r="GB491">
        <v>0</v>
      </c>
      <c r="GC491">
        <v>100</v>
      </c>
      <c r="GD491">
        <v>100</v>
      </c>
      <c r="GE491">
        <v>-0.362</v>
      </c>
      <c r="GF491">
        <v>0.2978</v>
      </c>
      <c r="GG491">
        <v>-1.589593225013521</v>
      </c>
      <c r="GH491">
        <v>0.00192992804097616</v>
      </c>
      <c r="GI491">
        <v>3.244687122451424E-06</v>
      </c>
      <c r="GJ491">
        <v>-2.087531120305573E-09</v>
      </c>
      <c r="GK491">
        <v>0.05776174702018427</v>
      </c>
      <c r="GL491">
        <v>0.005089068596103195</v>
      </c>
      <c r="GM491">
        <v>0.0003257216593697226</v>
      </c>
      <c r="GN491">
        <v>-1.562898368296355E-06</v>
      </c>
      <c r="GO491">
        <v>0</v>
      </c>
      <c r="GP491">
        <v>1257</v>
      </c>
      <c r="GQ491">
        <v>1</v>
      </c>
      <c r="GR491">
        <v>31</v>
      </c>
      <c r="GS491">
        <v>289.4</v>
      </c>
      <c r="GT491">
        <v>289.3</v>
      </c>
      <c r="GU491">
        <v>1.07666</v>
      </c>
      <c r="GV491">
        <v>2.38892</v>
      </c>
      <c r="GW491">
        <v>1.44775</v>
      </c>
      <c r="GX491">
        <v>2.20215</v>
      </c>
      <c r="GY491">
        <v>1.44653</v>
      </c>
      <c r="GZ491">
        <v>2.34863</v>
      </c>
      <c r="HA491">
        <v>33.1992</v>
      </c>
      <c r="HB491">
        <v>14.5873</v>
      </c>
      <c r="HC491">
        <v>18</v>
      </c>
      <c r="HD491">
        <v>532.05</v>
      </c>
      <c r="HE491">
        <v>523.175</v>
      </c>
      <c r="HF491">
        <v>24.9998</v>
      </c>
      <c r="HG491">
        <v>30.7332</v>
      </c>
      <c r="HH491">
        <v>30.0001</v>
      </c>
      <c r="HI491">
        <v>31.1132</v>
      </c>
      <c r="HJ491">
        <v>31.1251</v>
      </c>
      <c r="HK491">
        <v>21.5507</v>
      </c>
      <c r="HL491">
        <v>20.3331</v>
      </c>
      <c r="HM491">
        <v>100</v>
      </c>
      <c r="HN491">
        <v>25</v>
      </c>
      <c r="HO491">
        <v>420</v>
      </c>
      <c r="HP491">
        <v>21.5</v>
      </c>
      <c r="HQ491">
        <v>103.133</v>
      </c>
      <c r="HR491">
        <v>102.021</v>
      </c>
    </row>
    <row r="492" spans="1:226">
      <c r="A492">
        <v>474</v>
      </c>
      <c r="B492">
        <v>1774683688.6</v>
      </c>
      <c r="C492">
        <v>1942.599999904633</v>
      </c>
      <c r="D492" t="s">
        <v>1310</v>
      </c>
      <c r="E492" t="s">
        <v>1311</v>
      </c>
      <c r="F492">
        <v>5</v>
      </c>
      <c r="I492">
        <v>1774683685.7</v>
      </c>
      <c r="J492">
        <f>(K492)/1000</f>
        <v>0</v>
      </c>
      <c r="K492">
        <f>IF(BF492, AN492, AH492)</f>
        <v>0</v>
      </c>
      <c r="L492">
        <f>IF(BF492, AI492, AG492)</f>
        <v>0</v>
      </c>
      <c r="M492">
        <f>BH492 - IF(AU492&gt;1, L492*BB492*100.0/(AW492), 0)</f>
        <v>0</v>
      </c>
      <c r="N492">
        <f>((T492-J492/2)*M492-L492)/(T492+J492/2)</f>
        <v>0</v>
      </c>
      <c r="O492">
        <f>N492*(BO492+BP492)/1000.0</f>
        <v>0</v>
      </c>
      <c r="P492">
        <f>(BH492 - IF(AU492&gt;1, L492*BB492*100.0/(AW492), 0))*(BO492+BP492)/1000.0</f>
        <v>0</v>
      </c>
      <c r="Q492">
        <f>2.0/((1/S492-1/R492)+SIGN(S492)*SQRT((1/S492-1/R492)*(1/S492-1/R492) + 4*BC492/((BC492+1)*(BC492+1))*(2*1/S492*1/R492-1/R492*1/R492)))</f>
        <v>0</v>
      </c>
      <c r="R492">
        <f>IF(LEFT(BD492,1)&lt;&gt;"0",IF(LEFT(BD492,1)="1",3.0,BE492),$D$5+$E$5*(BV492*BO492/($K$5*1000))+$F$5*(BV492*BO492/($K$5*1000))*MAX(MIN(BB492,$J$5),$I$5)*MAX(MIN(BB492,$J$5),$I$5)+$G$5*MAX(MIN(BB492,$J$5),$I$5)*(BV492*BO492/($K$5*1000))+$H$5*(BV492*BO492/($K$5*1000))*(BV492*BO492/($K$5*1000)))</f>
        <v>0</v>
      </c>
      <c r="S492">
        <f>J492*(1000-(1000*0.61365*exp(17.502*W492/(240.97+W492))/(BO492+BP492)+BJ492)/2)/(1000*0.61365*exp(17.502*W492/(240.97+W492))/(BO492+BP492)-BJ492)</f>
        <v>0</v>
      </c>
      <c r="T492">
        <f>1/((BC492+1)/(Q492/1.6)+1/(R492/1.37)) + BC492/((BC492+1)/(Q492/1.6) + BC492/(R492/1.37))</f>
        <v>0</v>
      </c>
      <c r="U492">
        <f>(AX492*BA492)</f>
        <v>0</v>
      </c>
      <c r="V492">
        <f>(BQ492+(U492+2*0.95*5.67E-8*(((BQ492+$B$9)+273)^4-(BQ492+273)^4)-44100*J492)/(1.84*29.3*R492+8*0.95*5.67E-8*(BQ492+273)^3))</f>
        <v>0</v>
      </c>
      <c r="W492">
        <f>($C$9*BR492+$D$9*BS492+$E$9*V492)</f>
        <v>0</v>
      </c>
      <c r="X492">
        <f>0.61365*exp(17.502*W492/(240.97+W492))</f>
        <v>0</v>
      </c>
      <c r="Y492">
        <f>(Z492/AA492*100)</f>
        <v>0</v>
      </c>
      <c r="Z492">
        <f>BJ492*(BO492+BP492)/1000</f>
        <v>0</v>
      </c>
      <c r="AA492">
        <f>0.61365*exp(17.502*BQ492/(240.97+BQ492))</f>
        <v>0</v>
      </c>
      <c r="AB492">
        <f>(X492-BJ492*(BO492+BP492)/1000)</f>
        <v>0</v>
      </c>
      <c r="AC492">
        <f>(-J492*44100)</f>
        <v>0</v>
      </c>
      <c r="AD492">
        <f>2*29.3*R492*0.92*(BQ492-W492)</f>
        <v>0</v>
      </c>
      <c r="AE492">
        <f>2*0.95*5.67E-8*(((BQ492+$B$9)+273)^4-(W492+273)^4)</f>
        <v>0</v>
      </c>
      <c r="AF492">
        <f>U492+AE492+AC492+AD492</f>
        <v>0</v>
      </c>
      <c r="AG492">
        <f>BN492*AU492*(BI492-BH492*(1000-AU492*BK492)/(1000-AU492*BJ492))/(100*BB492)</f>
        <v>0</v>
      </c>
      <c r="AH492">
        <f>1000*BN492*AU492*(BJ492-BK492)/(100*BB492*(1000-AU492*BJ492))</f>
        <v>0</v>
      </c>
      <c r="AI492">
        <f>(AJ492 - AK492 - BO492*1E3/(8.314*(BQ492+273.15)) * AM492/BN492 * AL492) * BN492/(100*BB492) * (1000 - BK492)/1000</f>
        <v>0</v>
      </c>
      <c r="AJ492">
        <v>429.2795634245061</v>
      </c>
      <c r="AK492">
        <v>428.8346606060607</v>
      </c>
      <c r="AL492">
        <v>-2.029446240990821E-06</v>
      </c>
      <c r="AM492">
        <v>61.35787655002243</v>
      </c>
      <c r="AN492">
        <f>(AP492 - AO492 + BO492*1E3/(8.314*(BQ492+273.15)) * AR492/BN492 * AQ492) * BN492/(100*BB492) * 1000/(1000 - AP492)</f>
        <v>0</v>
      </c>
      <c r="AO492">
        <v>21.55747098233259</v>
      </c>
      <c r="AP492">
        <v>21.53224895104897</v>
      </c>
      <c r="AQ492">
        <v>1.952012665705754E-07</v>
      </c>
      <c r="AR492">
        <v>91.88205700752289</v>
      </c>
      <c r="AS492">
        <v>0</v>
      </c>
      <c r="AT492">
        <v>0</v>
      </c>
      <c r="AU492">
        <f>IF(AS492*$H$15&gt;=AW492,1.0,(AW492/(AW492-AS492*$H$15)))</f>
        <v>0</v>
      </c>
      <c r="AV492">
        <f>(AU492-1)*100</f>
        <v>0</v>
      </c>
      <c r="AW492">
        <f>MAX(0,($B$15+$C$15*BV492)/(1+$D$15*BV492)*BO492/(BQ492+273)*$E$15)</f>
        <v>0</v>
      </c>
      <c r="AX492">
        <f>$B$13*BW492+$C$13*BX492+$F$13*CI492*(1-CL492)</f>
        <v>0</v>
      </c>
      <c r="AY492">
        <f>AX492*AZ492</f>
        <v>0</v>
      </c>
      <c r="AZ492">
        <f>($B$13*$D$11+$C$13*$D$11+$F$13*((CV492+CN492)/MAX(CV492+CN492+CW492, 0.1)*$I$11+CW492/MAX(CV492+CN492+CW492, 0.1)*$J$11))/($B$13+$C$13+$F$13)</f>
        <v>0</v>
      </c>
      <c r="BA492">
        <f>($B$13*$K$11+$C$13*$K$11+$F$13*((CV492+CN492)/MAX(CV492+CN492+CW492, 0.1)*$P$11+CW492/MAX(CV492+CN492+CW492, 0.1)*$Q$11))/($B$13+$C$13+$F$13)</f>
        <v>0</v>
      </c>
      <c r="BB492">
        <v>6</v>
      </c>
      <c r="BC492">
        <v>0.5</v>
      </c>
      <c r="BD492" t="s">
        <v>358</v>
      </c>
      <c r="BE492">
        <v>2</v>
      </c>
      <c r="BF492" t="b">
        <v>1</v>
      </c>
      <c r="BG492">
        <v>1774683685.7</v>
      </c>
      <c r="BH492">
        <v>419.6089000000001</v>
      </c>
      <c r="BI492">
        <v>420.0216</v>
      </c>
      <c r="BJ492">
        <v>21.53171</v>
      </c>
      <c r="BK492">
        <v>21.55741</v>
      </c>
      <c r="BL492">
        <v>419.9704</v>
      </c>
      <c r="BM492">
        <v>21.234</v>
      </c>
      <c r="BN492">
        <v>500.063</v>
      </c>
      <c r="BO492">
        <v>101.0261</v>
      </c>
      <c r="BP492">
        <v>0.09989046</v>
      </c>
      <c r="BQ492">
        <v>25.80652</v>
      </c>
      <c r="BR492">
        <v>25.87376</v>
      </c>
      <c r="BS492">
        <v>999.9</v>
      </c>
      <c r="BT492">
        <v>0</v>
      </c>
      <c r="BU492">
        <v>0</v>
      </c>
      <c r="BV492">
        <v>10024.95</v>
      </c>
      <c r="BW492">
        <v>0</v>
      </c>
      <c r="BX492">
        <v>0.3833920000000001</v>
      </c>
      <c r="BY492">
        <v>-0.4127502</v>
      </c>
      <c r="BZ492">
        <v>428.8425</v>
      </c>
      <c r="CA492">
        <v>429.2758</v>
      </c>
      <c r="CB492">
        <v>-0.02569541</v>
      </c>
      <c r="CC492">
        <v>420.0216</v>
      </c>
      <c r="CD492">
        <v>21.55741</v>
      </c>
      <c r="CE492">
        <v>2.175268</v>
      </c>
      <c r="CF492">
        <v>2.177862999999999</v>
      </c>
      <c r="CG492">
        <v>18.78134</v>
      </c>
      <c r="CH492">
        <v>18.8004</v>
      </c>
      <c r="CI492">
        <v>149.99</v>
      </c>
      <c r="CJ492">
        <v>0</v>
      </c>
      <c r="CK492">
        <v>1</v>
      </c>
      <c r="CL492">
        <v>0</v>
      </c>
      <c r="CM492">
        <v>1.8142</v>
      </c>
      <c r="CN492">
        <v>0</v>
      </c>
      <c r="CO492">
        <v>8.288629999999999</v>
      </c>
      <c r="CP492">
        <v>767.2988</v>
      </c>
      <c r="CQ492">
        <v>35.7562</v>
      </c>
      <c r="CR492">
        <v>41.562</v>
      </c>
      <c r="CS492">
        <v>38.4874</v>
      </c>
      <c r="CT492">
        <v>40.9246</v>
      </c>
      <c r="CU492">
        <v>36.9811</v>
      </c>
      <c r="CV492">
        <v>0</v>
      </c>
      <c r="CW492">
        <v>149.989</v>
      </c>
      <c r="CX492">
        <v>0</v>
      </c>
      <c r="CY492">
        <v>1774683687.2</v>
      </c>
      <c r="CZ492">
        <v>0</v>
      </c>
      <c r="DA492">
        <v>1774666326.5</v>
      </c>
      <c r="DB492" t="s">
        <v>359</v>
      </c>
      <c r="DC492">
        <v>1774666322</v>
      </c>
      <c r="DD492">
        <v>1774666326.5</v>
      </c>
      <c r="DE492">
        <v>2</v>
      </c>
      <c r="DF492">
        <v>0.343</v>
      </c>
      <c r="DG492">
        <v>-0.026</v>
      </c>
      <c r="DH492">
        <v>-0.36</v>
      </c>
      <c r="DI492">
        <v>0.298</v>
      </c>
      <c r="DJ492">
        <v>420</v>
      </c>
      <c r="DK492">
        <v>22</v>
      </c>
      <c r="DL492">
        <v>0.17</v>
      </c>
      <c r="DM492">
        <v>0.02</v>
      </c>
      <c r="DN492">
        <v>-0.4085499512195123</v>
      </c>
      <c r="DO492">
        <v>-0.1664150174216025</v>
      </c>
      <c r="DP492">
        <v>0.03111289769725044</v>
      </c>
      <c r="DQ492">
        <v>0</v>
      </c>
      <c r="DR492">
        <v>-0.02455231951219512</v>
      </c>
      <c r="DS492">
        <v>-0.01182308362369346</v>
      </c>
      <c r="DT492">
        <v>0.00134852842744203</v>
      </c>
      <c r="DU492">
        <v>1</v>
      </c>
      <c r="DV492">
        <v>1</v>
      </c>
      <c r="DW492">
        <v>2</v>
      </c>
      <c r="DX492" t="s">
        <v>367</v>
      </c>
      <c r="DY492">
        <v>3.13063</v>
      </c>
      <c r="DZ492">
        <v>2.80658</v>
      </c>
      <c r="EA492">
        <v>0.09974959999999999</v>
      </c>
      <c r="EB492">
        <v>0.0994622</v>
      </c>
      <c r="EC492">
        <v>0.105957</v>
      </c>
      <c r="ED492">
        <v>0.10573</v>
      </c>
      <c r="EE492">
        <v>21146.7</v>
      </c>
      <c r="EF492">
        <v>27418.6</v>
      </c>
      <c r="EG492">
        <v>26444.4</v>
      </c>
      <c r="EH492">
        <v>32999.7</v>
      </c>
      <c r="EI492">
        <v>34921.8</v>
      </c>
      <c r="EJ492">
        <v>40303.9</v>
      </c>
      <c r="EK492">
        <v>41091.7</v>
      </c>
      <c r="EL492">
        <v>46059.8</v>
      </c>
      <c r="EM492">
        <v>2.03525</v>
      </c>
      <c r="EN492">
        <v>2</v>
      </c>
      <c r="EO492">
        <v>0.0712648</v>
      </c>
      <c r="EP492">
        <v>0</v>
      </c>
      <c r="EQ492">
        <v>24.7074</v>
      </c>
      <c r="ER492">
        <v>999.9</v>
      </c>
      <c r="ES492">
        <v>67.40000000000001</v>
      </c>
      <c r="ET492">
        <v>27.5</v>
      </c>
      <c r="EU492">
        <v>24.5897</v>
      </c>
      <c r="EV492">
        <v>60.9508</v>
      </c>
      <c r="EW492">
        <v>31.5705</v>
      </c>
      <c r="EX492">
        <v>1</v>
      </c>
      <c r="EY492">
        <v>0.292431</v>
      </c>
      <c r="EZ492">
        <v>0.174635</v>
      </c>
      <c r="FA492">
        <v>20.2911</v>
      </c>
      <c r="FB492">
        <v>5.18734</v>
      </c>
      <c r="FC492">
        <v>11.9441</v>
      </c>
      <c r="FD492">
        <v>4.95575</v>
      </c>
      <c r="FE492">
        <v>3.285</v>
      </c>
      <c r="FF492">
        <v>9999</v>
      </c>
      <c r="FG492">
        <v>9999</v>
      </c>
      <c r="FH492">
        <v>9999</v>
      </c>
      <c r="FI492">
        <v>999.9</v>
      </c>
      <c r="FJ492">
        <v>1.86127</v>
      </c>
      <c r="FK492">
        <v>1.86264</v>
      </c>
      <c r="FL492">
        <v>1.86005</v>
      </c>
      <c r="FM492">
        <v>1.85836</v>
      </c>
      <c r="FN492">
        <v>1.86212</v>
      </c>
      <c r="FO492">
        <v>1.85887</v>
      </c>
      <c r="FP492">
        <v>1.85791</v>
      </c>
      <c r="FQ492">
        <v>1.86081</v>
      </c>
      <c r="FR492">
        <v>0</v>
      </c>
      <c r="FS492">
        <v>0</v>
      </c>
      <c r="FT492">
        <v>0</v>
      </c>
      <c r="FU492">
        <v>4.5</v>
      </c>
      <c r="FV492" t="s">
        <v>361</v>
      </c>
      <c r="FW492" t="s">
        <v>362</v>
      </c>
      <c r="FX492" t="s">
        <v>363</v>
      </c>
      <c r="FY492" t="s">
        <v>364</v>
      </c>
      <c r="FZ492" t="s">
        <v>364</v>
      </c>
      <c r="GA492" t="s">
        <v>363</v>
      </c>
      <c r="GB492">
        <v>0</v>
      </c>
      <c r="GC492">
        <v>100</v>
      </c>
      <c r="GD492">
        <v>100</v>
      </c>
      <c r="GE492">
        <v>-0.362</v>
      </c>
      <c r="GF492">
        <v>0.2977</v>
      </c>
      <c r="GG492">
        <v>-1.589593225013521</v>
      </c>
      <c r="GH492">
        <v>0.00192992804097616</v>
      </c>
      <c r="GI492">
        <v>3.244687122451424E-06</v>
      </c>
      <c r="GJ492">
        <v>-2.087531120305573E-09</v>
      </c>
      <c r="GK492">
        <v>0.05776174702018427</v>
      </c>
      <c r="GL492">
        <v>0.005089068596103195</v>
      </c>
      <c r="GM492">
        <v>0.0003257216593697226</v>
      </c>
      <c r="GN492">
        <v>-1.562898368296355E-06</v>
      </c>
      <c r="GO492">
        <v>0</v>
      </c>
      <c r="GP492">
        <v>1257</v>
      </c>
      <c r="GQ492">
        <v>1</v>
      </c>
      <c r="GR492">
        <v>31</v>
      </c>
      <c r="GS492">
        <v>289.4</v>
      </c>
      <c r="GT492">
        <v>289.4</v>
      </c>
      <c r="GU492">
        <v>1.07788</v>
      </c>
      <c r="GV492">
        <v>2.39502</v>
      </c>
      <c r="GW492">
        <v>1.44775</v>
      </c>
      <c r="GX492">
        <v>2.20215</v>
      </c>
      <c r="GY492">
        <v>1.44653</v>
      </c>
      <c r="GZ492">
        <v>2.29004</v>
      </c>
      <c r="HA492">
        <v>33.1992</v>
      </c>
      <c r="HB492">
        <v>14.5786</v>
      </c>
      <c r="HC492">
        <v>18</v>
      </c>
      <c r="HD492">
        <v>532.288</v>
      </c>
      <c r="HE492">
        <v>522.9880000000001</v>
      </c>
      <c r="HF492">
        <v>24.9998</v>
      </c>
      <c r="HG492">
        <v>30.7332</v>
      </c>
      <c r="HH492">
        <v>30.0001</v>
      </c>
      <c r="HI492">
        <v>31.1132</v>
      </c>
      <c r="HJ492">
        <v>31.1251</v>
      </c>
      <c r="HK492">
        <v>21.5529</v>
      </c>
      <c r="HL492">
        <v>20.3331</v>
      </c>
      <c r="HM492">
        <v>100</v>
      </c>
      <c r="HN492">
        <v>25</v>
      </c>
      <c r="HO492">
        <v>420</v>
      </c>
      <c r="HP492">
        <v>21.5</v>
      </c>
      <c r="HQ492">
        <v>103.133</v>
      </c>
      <c r="HR492">
        <v>102.02</v>
      </c>
    </row>
    <row r="493" spans="1:226">
      <c r="A493">
        <v>475</v>
      </c>
      <c r="B493">
        <v>1774683692.6</v>
      </c>
      <c r="C493">
        <v>1946.599999904633</v>
      </c>
      <c r="D493" t="s">
        <v>1312</v>
      </c>
      <c r="E493" t="s">
        <v>1313</v>
      </c>
      <c r="F493">
        <v>5</v>
      </c>
      <c r="I493">
        <v>1774683689.7</v>
      </c>
      <c r="J493">
        <f>(K493)/1000</f>
        <v>0</v>
      </c>
      <c r="K493">
        <f>IF(BF493, AN493, AH493)</f>
        <v>0</v>
      </c>
      <c r="L493">
        <f>IF(BF493, AI493, AG493)</f>
        <v>0</v>
      </c>
      <c r="M493">
        <f>BH493 - IF(AU493&gt;1, L493*BB493*100.0/(AW493), 0)</f>
        <v>0</v>
      </c>
      <c r="N493">
        <f>((T493-J493/2)*M493-L493)/(T493+J493/2)</f>
        <v>0</v>
      </c>
      <c r="O493">
        <f>N493*(BO493+BP493)/1000.0</f>
        <v>0</v>
      </c>
      <c r="P493">
        <f>(BH493 - IF(AU493&gt;1, L493*BB493*100.0/(AW493), 0))*(BO493+BP493)/1000.0</f>
        <v>0</v>
      </c>
      <c r="Q493">
        <f>2.0/((1/S493-1/R493)+SIGN(S493)*SQRT((1/S493-1/R493)*(1/S493-1/R493) + 4*BC493/((BC493+1)*(BC493+1))*(2*1/S493*1/R493-1/R493*1/R493)))</f>
        <v>0</v>
      </c>
      <c r="R493">
        <f>IF(LEFT(BD493,1)&lt;&gt;"0",IF(LEFT(BD493,1)="1",3.0,BE493),$D$5+$E$5*(BV493*BO493/($K$5*1000))+$F$5*(BV493*BO493/($K$5*1000))*MAX(MIN(BB493,$J$5),$I$5)*MAX(MIN(BB493,$J$5),$I$5)+$G$5*MAX(MIN(BB493,$J$5),$I$5)*(BV493*BO493/($K$5*1000))+$H$5*(BV493*BO493/($K$5*1000))*(BV493*BO493/($K$5*1000)))</f>
        <v>0</v>
      </c>
      <c r="S493">
        <f>J493*(1000-(1000*0.61365*exp(17.502*W493/(240.97+W493))/(BO493+BP493)+BJ493)/2)/(1000*0.61365*exp(17.502*W493/(240.97+W493))/(BO493+BP493)-BJ493)</f>
        <v>0</v>
      </c>
      <c r="T493">
        <f>1/((BC493+1)/(Q493/1.6)+1/(R493/1.37)) + BC493/((BC493+1)/(Q493/1.6) + BC493/(R493/1.37))</f>
        <v>0</v>
      </c>
      <c r="U493">
        <f>(AX493*BA493)</f>
        <v>0</v>
      </c>
      <c r="V493">
        <f>(BQ493+(U493+2*0.95*5.67E-8*(((BQ493+$B$9)+273)^4-(BQ493+273)^4)-44100*J493)/(1.84*29.3*R493+8*0.95*5.67E-8*(BQ493+273)^3))</f>
        <v>0</v>
      </c>
      <c r="W493">
        <f>($C$9*BR493+$D$9*BS493+$E$9*V493)</f>
        <v>0</v>
      </c>
      <c r="X493">
        <f>0.61365*exp(17.502*W493/(240.97+W493))</f>
        <v>0</v>
      </c>
      <c r="Y493">
        <f>(Z493/AA493*100)</f>
        <v>0</v>
      </c>
      <c r="Z493">
        <f>BJ493*(BO493+BP493)/1000</f>
        <v>0</v>
      </c>
      <c r="AA493">
        <f>0.61365*exp(17.502*BQ493/(240.97+BQ493))</f>
        <v>0</v>
      </c>
      <c r="AB493">
        <f>(X493-BJ493*(BO493+BP493)/1000)</f>
        <v>0</v>
      </c>
      <c r="AC493">
        <f>(-J493*44100)</f>
        <v>0</v>
      </c>
      <c r="AD493">
        <f>2*29.3*R493*0.92*(BQ493-W493)</f>
        <v>0</v>
      </c>
      <c r="AE493">
        <f>2*0.95*5.67E-8*(((BQ493+$B$9)+273)^4-(W493+273)^4)</f>
        <v>0</v>
      </c>
      <c r="AF493">
        <f>U493+AE493+AC493+AD493</f>
        <v>0</v>
      </c>
      <c r="AG493">
        <f>BN493*AU493*(BI493-BH493*(1000-AU493*BK493)/(1000-AU493*BJ493))/(100*BB493)</f>
        <v>0</v>
      </c>
      <c r="AH493">
        <f>1000*BN493*AU493*(BJ493-BK493)/(100*BB493*(1000-AU493*BJ493))</f>
        <v>0</v>
      </c>
      <c r="AI493">
        <f>(AJ493 - AK493 - BO493*1E3/(8.314*(BQ493+273.15)) * AM493/BN493 * AL493) * BN493/(100*BB493) * (1000 - BK493)/1000</f>
        <v>0</v>
      </c>
      <c r="AJ493">
        <v>429.2344667946201</v>
      </c>
      <c r="AK493">
        <v>428.8436424242424</v>
      </c>
      <c r="AL493">
        <v>3.856965338612155E-06</v>
      </c>
      <c r="AM493">
        <v>61.35787655002243</v>
      </c>
      <c r="AN493">
        <f>(AP493 - AO493 + BO493*1E3/(8.314*(BQ493+273.15)) * AR493/BN493 * AQ493) * BN493/(100*BB493) * 1000/(1000 - AP493)</f>
        <v>0</v>
      </c>
      <c r="AO493">
        <v>21.55711998259654</v>
      </c>
      <c r="AP493">
        <v>21.5335034965035</v>
      </c>
      <c r="AQ493">
        <v>2.351030099236611E-07</v>
      </c>
      <c r="AR493">
        <v>91.88205700752289</v>
      </c>
      <c r="AS493">
        <v>0</v>
      </c>
      <c r="AT493">
        <v>0</v>
      </c>
      <c r="AU493">
        <f>IF(AS493*$H$15&gt;=AW493,1.0,(AW493/(AW493-AS493*$H$15)))</f>
        <v>0</v>
      </c>
      <c r="AV493">
        <f>(AU493-1)*100</f>
        <v>0</v>
      </c>
      <c r="AW493">
        <f>MAX(0,($B$15+$C$15*BV493)/(1+$D$15*BV493)*BO493/(BQ493+273)*$E$15)</f>
        <v>0</v>
      </c>
      <c r="AX493">
        <f>$B$13*BW493+$C$13*BX493+$F$13*CI493*(1-CL493)</f>
        <v>0</v>
      </c>
      <c r="AY493">
        <f>AX493*AZ493</f>
        <v>0</v>
      </c>
      <c r="AZ493">
        <f>($B$13*$D$11+$C$13*$D$11+$F$13*((CV493+CN493)/MAX(CV493+CN493+CW493, 0.1)*$I$11+CW493/MAX(CV493+CN493+CW493, 0.1)*$J$11))/($B$13+$C$13+$F$13)</f>
        <v>0</v>
      </c>
      <c r="BA493">
        <f>($B$13*$K$11+$C$13*$K$11+$F$13*((CV493+CN493)/MAX(CV493+CN493+CW493, 0.1)*$P$11+CW493/MAX(CV493+CN493+CW493, 0.1)*$Q$11))/($B$13+$C$13+$F$13)</f>
        <v>0</v>
      </c>
      <c r="BB493">
        <v>6</v>
      </c>
      <c r="BC493">
        <v>0.5</v>
      </c>
      <c r="BD493" t="s">
        <v>358</v>
      </c>
      <c r="BE493">
        <v>2</v>
      </c>
      <c r="BF493" t="b">
        <v>1</v>
      </c>
      <c r="BG493">
        <v>1774683689.7</v>
      </c>
      <c r="BH493">
        <v>419.5941</v>
      </c>
      <c r="BI493">
        <v>419.995</v>
      </c>
      <c r="BJ493">
        <v>21.53283</v>
      </c>
      <c r="BK493">
        <v>21.55711</v>
      </c>
      <c r="BL493">
        <v>419.9558</v>
      </c>
      <c r="BM493">
        <v>21.2351</v>
      </c>
      <c r="BN493">
        <v>500.07</v>
      </c>
      <c r="BO493">
        <v>101.0265</v>
      </c>
      <c r="BP493">
        <v>0.10014216</v>
      </c>
      <c r="BQ493">
        <v>25.80836</v>
      </c>
      <c r="BR493">
        <v>25.87716</v>
      </c>
      <c r="BS493">
        <v>999.9</v>
      </c>
      <c r="BT493">
        <v>0</v>
      </c>
      <c r="BU493">
        <v>0</v>
      </c>
      <c r="BV493">
        <v>9993.999</v>
      </c>
      <c r="BW493">
        <v>0</v>
      </c>
      <c r="BX493">
        <v>0.3833920000000001</v>
      </c>
      <c r="BY493">
        <v>-0.4007690999999999</v>
      </c>
      <c r="BZ493">
        <v>428.8282</v>
      </c>
      <c r="CA493">
        <v>429.2484000000001</v>
      </c>
      <c r="CB493">
        <v>-0.02427196</v>
      </c>
      <c r="CC493">
        <v>419.995</v>
      </c>
      <c r="CD493">
        <v>21.55711</v>
      </c>
      <c r="CE493">
        <v>2.17539</v>
      </c>
      <c r="CF493">
        <v>2.177843</v>
      </c>
      <c r="CG493">
        <v>18.78224</v>
      </c>
      <c r="CH493">
        <v>18.80025</v>
      </c>
      <c r="CI493">
        <v>149.9991</v>
      </c>
      <c r="CJ493">
        <v>0</v>
      </c>
      <c r="CK493">
        <v>1</v>
      </c>
      <c r="CL493">
        <v>0</v>
      </c>
      <c r="CM493">
        <v>1.73457</v>
      </c>
      <c r="CN493">
        <v>0</v>
      </c>
      <c r="CO493">
        <v>8.378349999999999</v>
      </c>
      <c r="CP493">
        <v>767.3444999999999</v>
      </c>
      <c r="CQ493">
        <v>35.7872</v>
      </c>
      <c r="CR493">
        <v>41.5809</v>
      </c>
      <c r="CS493">
        <v>38.5</v>
      </c>
      <c r="CT493">
        <v>40.9811</v>
      </c>
      <c r="CU493">
        <v>37</v>
      </c>
      <c r="CV493">
        <v>0</v>
      </c>
      <c r="CW493">
        <v>149.998</v>
      </c>
      <c r="CX493">
        <v>0</v>
      </c>
      <c r="CY493">
        <v>1774683690.8</v>
      </c>
      <c r="CZ493">
        <v>0</v>
      </c>
      <c r="DA493">
        <v>1774666326.5</v>
      </c>
      <c r="DB493" t="s">
        <v>359</v>
      </c>
      <c r="DC493">
        <v>1774666322</v>
      </c>
      <c r="DD493">
        <v>1774666326.5</v>
      </c>
      <c r="DE493">
        <v>2</v>
      </c>
      <c r="DF493">
        <v>0.343</v>
      </c>
      <c r="DG493">
        <v>-0.026</v>
      </c>
      <c r="DH493">
        <v>-0.36</v>
      </c>
      <c r="DI493">
        <v>0.298</v>
      </c>
      <c r="DJ493">
        <v>420</v>
      </c>
      <c r="DK493">
        <v>22</v>
      </c>
      <c r="DL493">
        <v>0.17</v>
      </c>
      <c r="DM493">
        <v>0.02</v>
      </c>
      <c r="DN493">
        <v>-0.4156814146341463</v>
      </c>
      <c r="DO493">
        <v>0.06095617421602746</v>
      </c>
      <c r="DP493">
        <v>0.02285163944054696</v>
      </c>
      <c r="DQ493">
        <v>1</v>
      </c>
      <c r="DR493">
        <v>-0.02484005365853658</v>
      </c>
      <c r="DS493">
        <v>-0.003214609756097506</v>
      </c>
      <c r="DT493">
        <v>0.001047234885269603</v>
      </c>
      <c r="DU493">
        <v>1</v>
      </c>
      <c r="DV493">
        <v>2</v>
      </c>
      <c r="DW493">
        <v>2</v>
      </c>
      <c r="DX493" t="s">
        <v>360</v>
      </c>
      <c r="DY493">
        <v>3.13048</v>
      </c>
      <c r="DZ493">
        <v>2.80636</v>
      </c>
      <c r="EA493">
        <v>0.09975009999999999</v>
      </c>
      <c r="EB493">
        <v>0.0994664</v>
      </c>
      <c r="EC493">
        <v>0.10596</v>
      </c>
      <c r="ED493">
        <v>0.10573</v>
      </c>
      <c r="EE493">
        <v>21146.7</v>
      </c>
      <c r="EF493">
        <v>27418.2</v>
      </c>
      <c r="EG493">
        <v>26444.5</v>
      </c>
      <c r="EH493">
        <v>32999.4</v>
      </c>
      <c r="EI493">
        <v>34921.7</v>
      </c>
      <c r="EJ493">
        <v>40303.8</v>
      </c>
      <c r="EK493">
        <v>41091.8</v>
      </c>
      <c r="EL493">
        <v>46059.6</v>
      </c>
      <c r="EM493">
        <v>2.03498</v>
      </c>
      <c r="EN493">
        <v>2.0002</v>
      </c>
      <c r="EO493">
        <v>0.0713244</v>
      </c>
      <c r="EP493">
        <v>0</v>
      </c>
      <c r="EQ493">
        <v>24.7074</v>
      </c>
      <c r="ER493">
        <v>999.9</v>
      </c>
      <c r="ES493">
        <v>67.40000000000001</v>
      </c>
      <c r="ET493">
        <v>27.5</v>
      </c>
      <c r="EU493">
        <v>24.5902</v>
      </c>
      <c r="EV493">
        <v>60.7608</v>
      </c>
      <c r="EW493">
        <v>31.5304</v>
      </c>
      <c r="EX493">
        <v>1</v>
      </c>
      <c r="EY493">
        <v>0.292543</v>
      </c>
      <c r="EZ493">
        <v>0.174118</v>
      </c>
      <c r="FA493">
        <v>20.291</v>
      </c>
      <c r="FB493">
        <v>5.18734</v>
      </c>
      <c r="FC493">
        <v>11.9441</v>
      </c>
      <c r="FD493">
        <v>4.95575</v>
      </c>
      <c r="FE493">
        <v>3.285</v>
      </c>
      <c r="FF493">
        <v>9999</v>
      </c>
      <c r="FG493">
        <v>9999</v>
      </c>
      <c r="FH493">
        <v>9999</v>
      </c>
      <c r="FI493">
        <v>999.9</v>
      </c>
      <c r="FJ493">
        <v>1.86127</v>
      </c>
      <c r="FK493">
        <v>1.86264</v>
      </c>
      <c r="FL493">
        <v>1.86005</v>
      </c>
      <c r="FM493">
        <v>1.85837</v>
      </c>
      <c r="FN493">
        <v>1.86215</v>
      </c>
      <c r="FO493">
        <v>1.85886</v>
      </c>
      <c r="FP493">
        <v>1.85791</v>
      </c>
      <c r="FQ493">
        <v>1.8608</v>
      </c>
      <c r="FR493">
        <v>0</v>
      </c>
      <c r="FS493">
        <v>0</v>
      </c>
      <c r="FT493">
        <v>0</v>
      </c>
      <c r="FU493">
        <v>4.5</v>
      </c>
      <c r="FV493" t="s">
        <v>361</v>
      </c>
      <c r="FW493" t="s">
        <v>362</v>
      </c>
      <c r="FX493" t="s">
        <v>363</v>
      </c>
      <c r="FY493" t="s">
        <v>364</v>
      </c>
      <c r="FZ493" t="s">
        <v>364</v>
      </c>
      <c r="GA493" t="s">
        <v>363</v>
      </c>
      <c r="GB493">
        <v>0</v>
      </c>
      <c r="GC493">
        <v>100</v>
      </c>
      <c r="GD493">
        <v>100</v>
      </c>
      <c r="GE493">
        <v>-0.361</v>
      </c>
      <c r="GF493">
        <v>0.2977</v>
      </c>
      <c r="GG493">
        <v>-1.589593225013521</v>
      </c>
      <c r="GH493">
        <v>0.00192992804097616</v>
      </c>
      <c r="GI493">
        <v>3.244687122451424E-06</v>
      </c>
      <c r="GJ493">
        <v>-2.087531120305573E-09</v>
      </c>
      <c r="GK493">
        <v>0.05776174702018427</v>
      </c>
      <c r="GL493">
        <v>0.005089068596103195</v>
      </c>
      <c r="GM493">
        <v>0.0003257216593697226</v>
      </c>
      <c r="GN493">
        <v>-1.562898368296355E-06</v>
      </c>
      <c r="GO493">
        <v>0</v>
      </c>
      <c r="GP493">
        <v>1257</v>
      </c>
      <c r="GQ493">
        <v>1</v>
      </c>
      <c r="GR493">
        <v>31</v>
      </c>
      <c r="GS493">
        <v>289.5</v>
      </c>
      <c r="GT493">
        <v>289.4</v>
      </c>
      <c r="GU493">
        <v>1.07788</v>
      </c>
      <c r="GV493">
        <v>2.3999</v>
      </c>
      <c r="GW493">
        <v>1.44775</v>
      </c>
      <c r="GX493">
        <v>2.20337</v>
      </c>
      <c r="GY493">
        <v>1.44653</v>
      </c>
      <c r="GZ493">
        <v>2.28271</v>
      </c>
      <c r="HA493">
        <v>33.1992</v>
      </c>
      <c r="HB493">
        <v>14.5786</v>
      </c>
      <c r="HC493">
        <v>18</v>
      </c>
      <c r="HD493">
        <v>532.114</v>
      </c>
      <c r="HE493">
        <v>523.124</v>
      </c>
      <c r="HF493">
        <v>24.9998</v>
      </c>
      <c r="HG493">
        <v>30.7332</v>
      </c>
      <c r="HH493">
        <v>30</v>
      </c>
      <c r="HI493">
        <v>31.1132</v>
      </c>
      <c r="HJ493">
        <v>31.1251</v>
      </c>
      <c r="HK493">
        <v>21.5524</v>
      </c>
      <c r="HL493">
        <v>20.3331</v>
      </c>
      <c r="HM493">
        <v>100</v>
      </c>
      <c r="HN493">
        <v>25</v>
      </c>
      <c r="HO493">
        <v>420</v>
      </c>
      <c r="HP493">
        <v>21.5</v>
      </c>
      <c r="HQ493">
        <v>103.133</v>
      </c>
      <c r="HR493">
        <v>102.019</v>
      </c>
    </row>
    <row r="494" spans="1:226">
      <c r="A494">
        <v>476</v>
      </c>
      <c r="B494">
        <v>1774683696.6</v>
      </c>
      <c r="C494">
        <v>1950.599999904633</v>
      </c>
      <c r="D494" t="s">
        <v>1314</v>
      </c>
      <c r="E494" t="s">
        <v>1315</v>
      </c>
      <c r="F494">
        <v>5</v>
      </c>
      <c r="I494">
        <v>1774683693.7</v>
      </c>
      <c r="J494">
        <f>(K494)/1000</f>
        <v>0</v>
      </c>
      <c r="K494">
        <f>IF(BF494, AN494, AH494)</f>
        <v>0</v>
      </c>
      <c r="L494">
        <f>IF(BF494, AI494, AG494)</f>
        <v>0</v>
      </c>
      <c r="M494">
        <f>BH494 - IF(AU494&gt;1, L494*BB494*100.0/(AW494), 0)</f>
        <v>0</v>
      </c>
      <c r="N494">
        <f>((T494-J494/2)*M494-L494)/(T494+J494/2)</f>
        <v>0</v>
      </c>
      <c r="O494">
        <f>N494*(BO494+BP494)/1000.0</f>
        <v>0</v>
      </c>
      <c r="P494">
        <f>(BH494 - IF(AU494&gt;1, L494*BB494*100.0/(AW494), 0))*(BO494+BP494)/1000.0</f>
        <v>0</v>
      </c>
      <c r="Q494">
        <f>2.0/((1/S494-1/R494)+SIGN(S494)*SQRT((1/S494-1/R494)*(1/S494-1/R494) + 4*BC494/((BC494+1)*(BC494+1))*(2*1/S494*1/R494-1/R494*1/R494)))</f>
        <v>0</v>
      </c>
      <c r="R494">
        <f>IF(LEFT(BD494,1)&lt;&gt;"0",IF(LEFT(BD494,1)="1",3.0,BE494),$D$5+$E$5*(BV494*BO494/($K$5*1000))+$F$5*(BV494*BO494/($K$5*1000))*MAX(MIN(BB494,$J$5),$I$5)*MAX(MIN(BB494,$J$5),$I$5)+$G$5*MAX(MIN(BB494,$J$5),$I$5)*(BV494*BO494/($K$5*1000))+$H$5*(BV494*BO494/($K$5*1000))*(BV494*BO494/($K$5*1000)))</f>
        <v>0</v>
      </c>
      <c r="S494">
        <f>J494*(1000-(1000*0.61365*exp(17.502*W494/(240.97+W494))/(BO494+BP494)+BJ494)/2)/(1000*0.61365*exp(17.502*W494/(240.97+W494))/(BO494+BP494)-BJ494)</f>
        <v>0</v>
      </c>
      <c r="T494">
        <f>1/((BC494+1)/(Q494/1.6)+1/(R494/1.37)) + BC494/((BC494+1)/(Q494/1.6) + BC494/(R494/1.37))</f>
        <v>0</v>
      </c>
      <c r="U494">
        <f>(AX494*BA494)</f>
        <v>0</v>
      </c>
      <c r="V494">
        <f>(BQ494+(U494+2*0.95*5.67E-8*(((BQ494+$B$9)+273)^4-(BQ494+273)^4)-44100*J494)/(1.84*29.3*R494+8*0.95*5.67E-8*(BQ494+273)^3))</f>
        <v>0</v>
      </c>
      <c r="W494">
        <f>($C$9*BR494+$D$9*BS494+$E$9*V494)</f>
        <v>0</v>
      </c>
      <c r="X494">
        <f>0.61365*exp(17.502*W494/(240.97+W494))</f>
        <v>0</v>
      </c>
      <c r="Y494">
        <f>(Z494/AA494*100)</f>
        <v>0</v>
      </c>
      <c r="Z494">
        <f>BJ494*(BO494+BP494)/1000</f>
        <v>0</v>
      </c>
      <c r="AA494">
        <f>0.61365*exp(17.502*BQ494/(240.97+BQ494))</f>
        <v>0</v>
      </c>
      <c r="AB494">
        <f>(X494-BJ494*(BO494+BP494)/1000)</f>
        <v>0</v>
      </c>
      <c r="AC494">
        <f>(-J494*44100)</f>
        <v>0</v>
      </c>
      <c r="AD494">
        <f>2*29.3*R494*0.92*(BQ494-W494)</f>
        <v>0</v>
      </c>
      <c r="AE494">
        <f>2*0.95*5.67E-8*(((BQ494+$B$9)+273)^4-(W494+273)^4)</f>
        <v>0</v>
      </c>
      <c r="AF494">
        <f>U494+AE494+AC494+AD494</f>
        <v>0</v>
      </c>
      <c r="AG494">
        <f>BN494*AU494*(BI494-BH494*(1000-AU494*BK494)/(1000-AU494*BJ494))/(100*BB494)</f>
        <v>0</v>
      </c>
      <c r="AH494">
        <f>1000*BN494*AU494*(BJ494-BK494)/(100*BB494*(1000-AU494*BJ494))</f>
        <v>0</v>
      </c>
      <c r="AI494">
        <f>(AJ494 - AK494 - BO494*1E3/(8.314*(BQ494+273.15)) * AM494/BN494 * AL494) * BN494/(100*BB494) * (1000 - BK494)/1000</f>
        <v>0</v>
      </c>
      <c r="AJ494">
        <v>429.240393549105</v>
      </c>
      <c r="AK494">
        <v>428.8137090909088</v>
      </c>
      <c r="AL494">
        <v>-9.280228792854416E-06</v>
      </c>
      <c r="AM494">
        <v>61.35787655002243</v>
      </c>
      <c r="AN494">
        <f>(AP494 - AO494 + BO494*1E3/(8.314*(BQ494+273.15)) * AR494/BN494 * AQ494) * BN494/(100*BB494) * 1000/(1000 - AP494)</f>
        <v>0</v>
      </c>
      <c r="AO494">
        <v>21.55819882126087</v>
      </c>
      <c r="AP494">
        <v>21.53462657342658</v>
      </c>
      <c r="AQ494">
        <v>9.455392640821984E-07</v>
      </c>
      <c r="AR494">
        <v>91.88205700752289</v>
      </c>
      <c r="AS494">
        <v>0</v>
      </c>
      <c r="AT494">
        <v>0</v>
      </c>
      <c r="AU494">
        <f>IF(AS494*$H$15&gt;=AW494,1.0,(AW494/(AW494-AS494*$H$15)))</f>
        <v>0</v>
      </c>
      <c r="AV494">
        <f>(AU494-1)*100</f>
        <v>0</v>
      </c>
      <c r="AW494">
        <f>MAX(0,($B$15+$C$15*BV494)/(1+$D$15*BV494)*BO494/(BQ494+273)*$E$15)</f>
        <v>0</v>
      </c>
      <c r="AX494">
        <f>$B$13*BW494+$C$13*BX494+$F$13*CI494*(1-CL494)</f>
        <v>0</v>
      </c>
      <c r="AY494">
        <f>AX494*AZ494</f>
        <v>0</v>
      </c>
      <c r="AZ494">
        <f>($B$13*$D$11+$C$13*$D$11+$F$13*((CV494+CN494)/MAX(CV494+CN494+CW494, 0.1)*$I$11+CW494/MAX(CV494+CN494+CW494, 0.1)*$J$11))/($B$13+$C$13+$F$13)</f>
        <v>0</v>
      </c>
      <c r="BA494">
        <f>($B$13*$K$11+$C$13*$K$11+$F$13*((CV494+CN494)/MAX(CV494+CN494+CW494, 0.1)*$P$11+CW494/MAX(CV494+CN494+CW494, 0.1)*$Q$11))/($B$13+$C$13+$F$13)</f>
        <v>0</v>
      </c>
      <c r="BB494">
        <v>6</v>
      </c>
      <c r="BC494">
        <v>0.5</v>
      </c>
      <c r="BD494" t="s">
        <v>358</v>
      </c>
      <c r="BE494">
        <v>2</v>
      </c>
      <c r="BF494" t="b">
        <v>1</v>
      </c>
      <c r="BG494">
        <v>1774683693.7</v>
      </c>
      <c r="BH494">
        <v>419.6002999999999</v>
      </c>
      <c r="BI494">
        <v>419.9817</v>
      </c>
      <c r="BJ494">
        <v>21.5342</v>
      </c>
      <c r="BK494">
        <v>21.55765</v>
      </c>
      <c r="BL494">
        <v>419.9619</v>
      </c>
      <c r="BM494">
        <v>21.23645</v>
      </c>
      <c r="BN494">
        <v>499.9934</v>
      </c>
      <c r="BO494">
        <v>101.0251</v>
      </c>
      <c r="BP494">
        <v>0.10001817</v>
      </c>
      <c r="BQ494">
        <v>25.80775</v>
      </c>
      <c r="BR494">
        <v>25.87361</v>
      </c>
      <c r="BS494">
        <v>999.9</v>
      </c>
      <c r="BT494">
        <v>0</v>
      </c>
      <c r="BU494">
        <v>0</v>
      </c>
      <c r="BV494">
        <v>9991.378000000001</v>
      </c>
      <c r="BW494">
        <v>0</v>
      </c>
      <c r="BX494">
        <v>0.3833920000000001</v>
      </c>
      <c r="BY494">
        <v>-0.3812866</v>
      </c>
      <c r="BZ494">
        <v>428.8352</v>
      </c>
      <c r="CA494">
        <v>429.235</v>
      </c>
      <c r="CB494">
        <v>-0.02343502</v>
      </c>
      <c r="CC494">
        <v>419.9817</v>
      </c>
      <c r="CD494">
        <v>21.55765</v>
      </c>
      <c r="CE494">
        <v>2.175497</v>
      </c>
      <c r="CF494">
        <v>2.177864</v>
      </c>
      <c r="CG494">
        <v>18.78301</v>
      </c>
      <c r="CH494">
        <v>18.8004</v>
      </c>
      <c r="CI494">
        <v>150.0045</v>
      </c>
      <c r="CJ494">
        <v>0</v>
      </c>
      <c r="CK494">
        <v>1</v>
      </c>
      <c r="CL494">
        <v>0</v>
      </c>
      <c r="CM494">
        <v>1.686</v>
      </c>
      <c r="CN494">
        <v>0</v>
      </c>
      <c r="CO494">
        <v>8.296469999999999</v>
      </c>
      <c r="CP494">
        <v>767.3725999999999</v>
      </c>
      <c r="CQ494">
        <v>35.812</v>
      </c>
      <c r="CR494">
        <v>41.625</v>
      </c>
      <c r="CS494">
        <v>38.531</v>
      </c>
      <c r="CT494">
        <v>41.01860000000001</v>
      </c>
      <c r="CU494">
        <v>37</v>
      </c>
      <c r="CV494">
        <v>0</v>
      </c>
      <c r="CW494">
        <v>150.003</v>
      </c>
      <c r="CX494">
        <v>0</v>
      </c>
      <c r="CY494">
        <v>1774683695</v>
      </c>
      <c r="CZ494">
        <v>0</v>
      </c>
      <c r="DA494">
        <v>1774666326.5</v>
      </c>
      <c r="DB494" t="s">
        <v>359</v>
      </c>
      <c r="DC494">
        <v>1774666322</v>
      </c>
      <c r="DD494">
        <v>1774666326.5</v>
      </c>
      <c r="DE494">
        <v>2</v>
      </c>
      <c r="DF494">
        <v>0.343</v>
      </c>
      <c r="DG494">
        <v>-0.026</v>
      </c>
      <c r="DH494">
        <v>-0.36</v>
      </c>
      <c r="DI494">
        <v>0.298</v>
      </c>
      <c r="DJ494">
        <v>420</v>
      </c>
      <c r="DK494">
        <v>22</v>
      </c>
      <c r="DL494">
        <v>0.17</v>
      </c>
      <c r="DM494">
        <v>0.02</v>
      </c>
      <c r="DN494">
        <v>-0.406832024390244</v>
      </c>
      <c r="DO494">
        <v>0.1437016724738678</v>
      </c>
      <c r="DP494">
        <v>0.02770007540316215</v>
      </c>
      <c r="DQ494">
        <v>0</v>
      </c>
      <c r="DR494">
        <v>-0.02484833414634146</v>
      </c>
      <c r="DS494">
        <v>0.006353205574912878</v>
      </c>
      <c r="DT494">
        <v>0.001054094645079486</v>
      </c>
      <c r="DU494">
        <v>1</v>
      </c>
      <c r="DV494">
        <v>1</v>
      </c>
      <c r="DW494">
        <v>2</v>
      </c>
      <c r="DX494" t="s">
        <v>367</v>
      </c>
      <c r="DY494">
        <v>3.13041</v>
      </c>
      <c r="DZ494">
        <v>2.80647</v>
      </c>
      <c r="EA494">
        <v>0.0997451</v>
      </c>
      <c r="EB494">
        <v>0.09945909999999999</v>
      </c>
      <c r="EC494">
        <v>0.105966</v>
      </c>
      <c r="ED494">
        <v>0.105727</v>
      </c>
      <c r="EE494">
        <v>21146.6</v>
      </c>
      <c r="EF494">
        <v>27418.6</v>
      </c>
      <c r="EG494">
        <v>26444.2</v>
      </c>
      <c r="EH494">
        <v>32999.5</v>
      </c>
      <c r="EI494">
        <v>34921.2</v>
      </c>
      <c r="EJ494">
        <v>40304</v>
      </c>
      <c r="EK494">
        <v>41091.5</v>
      </c>
      <c r="EL494">
        <v>46059.7</v>
      </c>
      <c r="EM494">
        <v>2.03485</v>
      </c>
      <c r="EN494">
        <v>2.00023</v>
      </c>
      <c r="EO494">
        <v>0.0710189</v>
      </c>
      <c r="EP494">
        <v>0</v>
      </c>
      <c r="EQ494">
        <v>24.7072</v>
      </c>
      <c r="ER494">
        <v>999.9</v>
      </c>
      <c r="ES494">
        <v>67.40000000000001</v>
      </c>
      <c r="ET494">
        <v>27.5</v>
      </c>
      <c r="EU494">
        <v>24.5869</v>
      </c>
      <c r="EV494">
        <v>61.0808</v>
      </c>
      <c r="EW494">
        <v>31.5425</v>
      </c>
      <c r="EX494">
        <v>1</v>
      </c>
      <c r="EY494">
        <v>0.292497</v>
      </c>
      <c r="EZ494">
        <v>0.173856</v>
      </c>
      <c r="FA494">
        <v>20.2912</v>
      </c>
      <c r="FB494">
        <v>5.18719</v>
      </c>
      <c r="FC494">
        <v>11.9441</v>
      </c>
      <c r="FD494">
        <v>4.9557</v>
      </c>
      <c r="FE494">
        <v>3.285</v>
      </c>
      <c r="FF494">
        <v>9999</v>
      </c>
      <c r="FG494">
        <v>9999</v>
      </c>
      <c r="FH494">
        <v>9999</v>
      </c>
      <c r="FI494">
        <v>999.9</v>
      </c>
      <c r="FJ494">
        <v>1.86127</v>
      </c>
      <c r="FK494">
        <v>1.86264</v>
      </c>
      <c r="FL494">
        <v>1.86005</v>
      </c>
      <c r="FM494">
        <v>1.85837</v>
      </c>
      <c r="FN494">
        <v>1.86214</v>
      </c>
      <c r="FO494">
        <v>1.85884</v>
      </c>
      <c r="FP494">
        <v>1.85791</v>
      </c>
      <c r="FQ494">
        <v>1.86079</v>
      </c>
      <c r="FR494">
        <v>0</v>
      </c>
      <c r="FS494">
        <v>0</v>
      </c>
      <c r="FT494">
        <v>0</v>
      </c>
      <c r="FU494">
        <v>4.5</v>
      </c>
      <c r="FV494" t="s">
        <v>361</v>
      </c>
      <c r="FW494" t="s">
        <v>362</v>
      </c>
      <c r="FX494" t="s">
        <v>363</v>
      </c>
      <c r="FY494" t="s">
        <v>364</v>
      </c>
      <c r="FZ494" t="s">
        <v>364</v>
      </c>
      <c r="GA494" t="s">
        <v>363</v>
      </c>
      <c r="GB494">
        <v>0</v>
      </c>
      <c r="GC494">
        <v>100</v>
      </c>
      <c r="GD494">
        <v>100</v>
      </c>
      <c r="GE494">
        <v>-0.362</v>
      </c>
      <c r="GF494">
        <v>0.2978</v>
      </c>
      <c r="GG494">
        <v>-1.589593225013521</v>
      </c>
      <c r="GH494">
        <v>0.00192992804097616</v>
      </c>
      <c r="GI494">
        <v>3.244687122451424E-06</v>
      </c>
      <c r="GJ494">
        <v>-2.087531120305573E-09</v>
      </c>
      <c r="GK494">
        <v>0.05776174702018427</v>
      </c>
      <c r="GL494">
        <v>0.005089068596103195</v>
      </c>
      <c r="GM494">
        <v>0.0003257216593697226</v>
      </c>
      <c r="GN494">
        <v>-1.562898368296355E-06</v>
      </c>
      <c r="GO494">
        <v>0</v>
      </c>
      <c r="GP494">
        <v>1257</v>
      </c>
      <c r="GQ494">
        <v>1</v>
      </c>
      <c r="GR494">
        <v>31</v>
      </c>
      <c r="GS494">
        <v>289.6</v>
      </c>
      <c r="GT494">
        <v>289.5</v>
      </c>
      <c r="GU494">
        <v>1.07788</v>
      </c>
      <c r="GV494">
        <v>2.3938</v>
      </c>
      <c r="GW494">
        <v>1.44775</v>
      </c>
      <c r="GX494">
        <v>2.20337</v>
      </c>
      <c r="GY494">
        <v>1.44653</v>
      </c>
      <c r="GZ494">
        <v>2.30591</v>
      </c>
      <c r="HA494">
        <v>33.1992</v>
      </c>
      <c r="HB494">
        <v>14.5786</v>
      </c>
      <c r="HC494">
        <v>18</v>
      </c>
      <c r="HD494">
        <v>532.035</v>
      </c>
      <c r="HE494">
        <v>523.139</v>
      </c>
      <c r="HF494">
        <v>24.9998</v>
      </c>
      <c r="HG494">
        <v>30.7332</v>
      </c>
      <c r="HH494">
        <v>30.0002</v>
      </c>
      <c r="HI494">
        <v>31.1132</v>
      </c>
      <c r="HJ494">
        <v>31.1248</v>
      </c>
      <c r="HK494">
        <v>21.5527</v>
      </c>
      <c r="HL494">
        <v>20.3331</v>
      </c>
      <c r="HM494">
        <v>100</v>
      </c>
      <c r="HN494">
        <v>25</v>
      </c>
      <c r="HO494">
        <v>420</v>
      </c>
      <c r="HP494">
        <v>21.5</v>
      </c>
      <c r="HQ494">
        <v>103.132</v>
      </c>
      <c r="HR494">
        <v>102.02</v>
      </c>
    </row>
    <row r="495" spans="1:226">
      <c r="A495">
        <v>477</v>
      </c>
      <c r="B495">
        <v>1774683700.6</v>
      </c>
      <c r="C495">
        <v>1954.599999904633</v>
      </c>
      <c r="D495" t="s">
        <v>1316</v>
      </c>
      <c r="E495" t="s">
        <v>1317</v>
      </c>
      <c r="F495">
        <v>5</v>
      </c>
      <c r="I495">
        <v>1774683697.7</v>
      </c>
      <c r="J495">
        <f>(K495)/1000</f>
        <v>0</v>
      </c>
      <c r="K495">
        <f>IF(BF495, AN495, AH495)</f>
        <v>0</v>
      </c>
      <c r="L495">
        <f>IF(BF495, AI495, AG495)</f>
        <v>0</v>
      </c>
      <c r="M495">
        <f>BH495 - IF(AU495&gt;1, L495*BB495*100.0/(AW495), 0)</f>
        <v>0</v>
      </c>
      <c r="N495">
        <f>((T495-J495/2)*M495-L495)/(T495+J495/2)</f>
        <v>0</v>
      </c>
      <c r="O495">
        <f>N495*(BO495+BP495)/1000.0</f>
        <v>0</v>
      </c>
      <c r="P495">
        <f>(BH495 - IF(AU495&gt;1, L495*BB495*100.0/(AW495), 0))*(BO495+BP495)/1000.0</f>
        <v>0</v>
      </c>
      <c r="Q495">
        <f>2.0/((1/S495-1/R495)+SIGN(S495)*SQRT((1/S495-1/R495)*(1/S495-1/R495) + 4*BC495/((BC495+1)*(BC495+1))*(2*1/S495*1/R495-1/R495*1/R495)))</f>
        <v>0</v>
      </c>
      <c r="R495">
        <f>IF(LEFT(BD495,1)&lt;&gt;"0",IF(LEFT(BD495,1)="1",3.0,BE495),$D$5+$E$5*(BV495*BO495/($K$5*1000))+$F$5*(BV495*BO495/($K$5*1000))*MAX(MIN(BB495,$J$5),$I$5)*MAX(MIN(BB495,$J$5),$I$5)+$G$5*MAX(MIN(BB495,$J$5),$I$5)*(BV495*BO495/($K$5*1000))+$H$5*(BV495*BO495/($K$5*1000))*(BV495*BO495/($K$5*1000)))</f>
        <v>0</v>
      </c>
      <c r="S495">
        <f>J495*(1000-(1000*0.61365*exp(17.502*W495/(240.97+W495))/(BO495+BP495)+BJ495)/2)/(1000*0.61365*exp(17.502*W495/(240.97+W495))/(BO495+BP495)-BJ495)</f>
        <v>0</v>
      </c>
      <c r="T495">
        <f>1/((BC495+1)/(Q495/1.6)+1/(R495/1.37)) + BC495/((BC495+1)/(Q495/1.6) + BC495/(R495/1.37))</f>
        <v>0</v>
      </c>
      <c r="U495">
        <f>(AX495*BA495)</f>
        <v>0</v>
      </c>
      <c r="V495">
        <f>(BQ495+(U495+2*0.95*5.67E-8*(((BQ495+$B$9)+273)^4-(BQ495+273)^4)-44100*J495)/(1.84*29.3*R495+8*0.95*5.67E-8*(BQ495+273)^3))</f>
        <v>0</v>
      </c>
      <c r="W495">
        <f>($C$9*BR495+$D$9*BS495+$E$9*V495)</f>
        <v>0</v>
      </c>
      <c r="X495">
        <f>0.61365*exp(17.502*W495/(240.97+W495))</f>
        <v>0</v>
      </c>
      <c r="Y495">
        <f>(Z495/AA495*100)</f>
        <v>0</v>
      </c>
      <c r="Z495">
        <f>BJ495*(BO495+BP495)/1000</f>
        <v>0</v>
      </c>
      <c r="AA495">
        <f>0.61365*exp(17.502*BQ495/(240.97+BQ495))</f>
        <v>0</v>
      </c>
      <c r="AB495">
        <f>(X495-BJ495*(BO495+BP495)/1000)</f>
        <v>0</v>
      </c>
      <c r="AC495">
        <f>(-J495*44100)</f>
        <v>0</v>
      </c>
      <c r="AD495">
        <f>2*29.3*R495*0.92*(BQ495-W495)</f>
        <v>0</v>
      </c>
      <c r="AE495">
        <f>2*0.95*5.67E-8*(((BQ495+$B$9)+273)^4-(W495+273)^4)</f>
        <v>0</v>
      </c>
      <c r="AF495">
        <f>U495+AE495+AC495+AD495</f>
        <v>0</v>
      </c>
      <c r="AG495">
        <f>BN495*AU495*(BI495-BH495*(1000-AU495*BK495)/(1000-AU495*BJ495))/(100*BB495)</f>
        <v>0</v>
      </c>
      <c r="AH495">
        <f>1000*BN495*AU495*(BJ495-BK495)/(100*BB495*(1000-AU495*BJ495))</f>
        <v>0</v>
      </c>
      <c r="AI495">
        <f>(AJ495 - AK495 - BO495*1E3/(8.314*(BQ495+273.15)) * AM495/BN495 * AL495) * BN495/(100*BB495) * (1000 - BK495)/1000</f>
        <v>0</v>
      </c>
      <c r="AJ495">
        <v>429.2707186873445</v>
      </c>
      <c r="AK495">
        <v>428.8490909090908</v>
      </c>
      <c r="AL495">
        <v>1.063766738015398E-05</v>
      </c>
      <c r="AM495">
        <v>61.35787655002243</v>
      </c>
      <c r="AN495">
        <f>(AP495 - AO495 + BO495*1E3/(8.314*(BQ495+273.15)) * AR495/BN495 * AQ495) * BN495/(100*BB495) * 1000/(1000 - AP495)</f>
        <v>0</v>
      </c>
      <c r="AO495">
        <v>21.55639394192697</v>
      </c>
      <c r="AP495">
        <v>21.53435314685316</v>
      </c>
      <c r="AQ495">
        <v>-2.319982054447964E-07</v>
      </c>
      <c r="AR495">
        <v>91.88205700752289</v>
      </c>
      <c r="AS495">
        <v>0</v>
      </c>
      <c r="AT495">
        <v>0</v>
      </c>
      <c r="AU495">
        <f>IF(AS495*$H$15&gt;=AW495,1.0,(AW495/(AW495-AS495*$H$15)))</f>
        <v>0</v>
      </c>
      <c r="AV495">
        <f>(AU495-1)*100</f>
        <v>0</v>
      </c>
      <c r="AW495">
        <f>MAX(0,($B$15+$C$15*BV495)/(1+$D$15*BV495)*BO495/(BQ495+273)*$E$15)</f>
        <v>0</v>
      </c>
      <c r="AX495">
        <f>$B$13*BW495+$C$13*BX495+$F$13*CI495*(1-CL495)</f>
        <v>0</v>
      </c>
      <c r="AY495">
        <f>AX495*AZ495</f>
        <v>0</v>
      </c>
      <c r="AZ495">
        <f>($B$13*$D$11+$C$13*$D$11+$F$13*((CV495+CN495)/MAX(CV495+CN495+CW495, 0.1)*$I$11+CW495/MAX(CV495+CN495+CW495, 0.1)*$J$11))/($B$13+$C$13+$F$13)</f>
        <v>0</v>
      </c>
      <c r="BA495">
        <f>($B$13*$K$11+$C$13*$K$11+$F$13*((CV495+CN495)/MAX(CV495+CN495+CW495, 0.1)*$P$11+CW495/MAX(CV495+CN495+CW495, 0.1)*$Q$11))/($B$13+$C$13+$F$13)</f>
        <v>0</v>
      </c>
      <c r="BB495">
        <v>6</v>
      </c>
      <c r="BC495">
        <v>0.5</v>
      </c>
      <c r="BD495" t="s">
        <v>358</v>
      </c>
      <c r="BE495">
        <v>2</v>
      </c>
      <c r="BF495" t="b">
        <v>1</v>
      </c>
      <c r="BG495">
        <v>1774683697.7</v>
      </c>
      <c r="BH495">
        <v>419.5928</v>
      </c>
      <c r="BI495">
        <v>420.0046</v>
      </c>
      <c r="BJ495">
        <v>21.53447</v>
      </c>
      <c r="BK495">
        <v>21.55726</v>
      </c>
      <c r="BL495">
        <v>419.9544</v>
      </c>
      <c r="BM495">
        <v>21.23672</v>
      </c>
      <c r="BN495">
        <v>499.9842</v>
      </c>
      <c r="BO495">
        <v>101.0261</v>
      </c>
      <c r="BP495">
        <v>0.09994292999999999</v>
      </c>
      <c r="BQ495">
        <v>25.80554</v>
      </c>
      <c r="BR495">
        <v>25.87513</v>
      </c>
      <c r="BS495">
        <v>999.9</v>
      </c>
      <c r="BT495">
        <v>0</v>
      </c>
      <c r="BU495">
        <v>0</v>
      </c>
      <c r="BV495">
        <v>10005.894</v>
      </c>
      <c r="BW495">
        <v>0</v>
      </c>
      <c r="BX495">
        <v>0.3833920000000001</v>
      </c>
      <c r="BY495">
        <v>-0.4117004</v>
      </c>
      <c r="BZ495">
        <v>428.8276</v>
      </c>
      <c r="CA495">
        <v>429.2583000000001</v>
      </c>
      <c r="CB495">
        <v>-0.022781</v>
      </c>
      <c r="CC495">
        <v>420.0046</v>
      </c>
      <c r="CD495">
        <v>21.55726</v>
      </c>
      <c r="CE495">
        <v>2.175546999999999</v>
      </c>
      <c r="CF495">
        <v>2.177846</v>
      </c>
      <c r="CG495">
        <v>18.78337</v>
      </c>
      <c r="CH495">
        <v>18.8003</v>
      </c>
      <c r="CI495">
        <v>150.0081</v>
      </c>
      <c r="CJ495">
        <v>0</v>
      </c>
      <c r="CK495">
        <v>1</v>
      </c>
      <c r="CL495">
        <v>0</v>
      </c>
      <c r="CM495">
        <v>1.67254</v>
      </c>
      <c r="CN495">
        <v>0</v>
      </c>
      <c r="CO495">
        <v>8.399939999999999</v>
      </c>
      <c r="CP495">
        <v>767.3913</v>
      </c>
      <c r="CQ495">
        <v>35.812</v>
      </c>
      <c r="CR495">
        <v>41.66840000000001</v>
      </c>
      <c r="CS495">
        <v>38.562</v>
      </c>
      <c r="CT495">
        <v>41.062</v>
      </c>
      <c r="CU495">
        <v>37.04340000000001</v>
      </c>
      <c r="CV495">
        <v>0</v>
      </c>
      <c r="CW495">
        <v>150.008</v>
      </c>
      <c r="CX495">
        <v>0</v>
      </c>
      <c r="CY495">
        <v>1774683699.2</v>
      </c>
      <c r="CZ495">
        <v>0</v>
      </c>
      <c r="DA495">
        <v>1774666326.5</v>
      </c>
      <c r="DB495" t="s">
        <v>359</v>
      </c>
      <c r="DC495">
        <v>1774666322</v>
      </c>
      <c r="DD495">
        <v>1774666326.5</v>
      </c>
      <c r="DE495">
        <v>2</v>
      </c>
      <c r="DF495">
        <v>0.343</v>
      </c>
      <c r="DG495">
        <v>-0.026</v>
      </c>
      <c r="DH495">
        <v>-0.36</v>
      </c>
      <c r="DI495">
        <v>0.298</v>
      </c>
      <c r="DJ495">
        <v>420</v>
      </c>
      <c r="DK495">
        <v>22</v>
      </c>
      <c r="DL495">
        <v>0.17</v>
      </c>
      <c r="DM495">
        <v>0.02</v>
      </c>
      <c r="DN495">
        <v>-0.40867765</v>
      </c>
      <c r="DO495">
        <v>0.1119267016885555</v>
      </c>
      <c r="DP495">
        <v>0.02798024850010271</v>
      </c>
      <c r="DQ495">
        <v>0</v>
      </c>
      <c r="DR495">
        <v>-0.024378825</v>
      </c>
      <c r="DS495">
        <v>0.0129132833020639</v>
      </c>
      <c r="DT495">
        <v>0.001427972333896914</v>
      </c>
      <c r="DU495">
        <v>1</v>
      </c>
      <c r="DV495">
        <v>1</v>
      </c>
      <c r="DW495">
        <v>2</v>
      </c>
      <c r="DX495" t="s">
        <v>367</v>
      </c>
      <c r="DY495">
        <v>3.13052</v>
      </c>
      <c r="DZ495">
        <v>2.8065</v>
      </c>
      <c r="EA495">
        <v>0.0997478</v>
      </c>
      <c r="EB495">
        <v>0.0994676</v>
      </c>
      <c r="EC495">
        <v>0.10596</v>
      </c>
      <c r="ED495">
        <v>0.105729</v>
      </c>
      <c r="EE495">
        <v>21146.6</v>
      </c>
      <c r="EF495">
        <v>27418.2</v>
      </c>
      <c r="EG495">
        <v>26444.2</v>
      </c>
      <c r="EH495">
        <v>32999.3</v>
      </c>
      <c r="EI495">
        <v>34921.4</v>
      </c>
      <c r="EJ495">
        <v>40303.6</v>
      </c>
      <c r="EK495">
        <v>41091.5</v>
      </c>
      <c r="EL495">
        <v>46059.4</v>
      </c>
      <c r="EM495">
        <v>2.03505</v>
      </c>
      <c r="EN495">
        <v>2.00017</v>
      </c>
      <c r="EO495">
        <v>0.0715181</v>
      </c>
      <c r="EP495">
        <v>0</v>
      </c>
      <c r="EQ495">
        <v>24.7053</v>
      </c>
      <c r="ER495">
        <v>999.9</v>
      </c>
      <c r="ES495">
        <v>67.40000000000001</v>
      </c>
      <c r="ET495">
        <v>27.5</v>
      </c>
      <c r="EU495">
        <v>24.5874</v>
      </c>
      <c r="EV495">
        <v>61.0408</v>
      </c>
      <c r="EW495">
        <v>31.5785</v>
      </c>
      <c r="EX495">
        <v>1</v>
      </c>
      <c r="EY495">
        <v>0.292538</v>
      </c>
      <c r="EZ495">
        <v>0.17329</v>
      </c>
      <c r="FA495">
        <v>20.2912</v>
      </c>
      <c r="FB495">
        <v>5.18749</v>
      </c>
      <c r="FC495">
        <v>11.9441</v>
      </c>
      <c r="FD495">
        <v>4.95575</v>
      </c>
      <c r="FE495">
        <v>3.285</v>
      </c>
      <c r="FF495">
        <v>9999</v>
      </c>
      <c r="FG495">
        <v>9999</v>
      </c>
      <c r="FH495">
        <v>9999</v>
      </c>
      <c r="FI495">
        <v>999.9</v>
      </c>
      <c r="FJ495">
        <v>1.86127</v>
      </c>
      <c r="FK495">
        <v>1.86264</v>
      </c>
      <c r="FL495">
        <v>1.86005</v>
      </c>
      <c r="FM495">
        <v>1.85837</v>
      </c>
      <c r="FN495">
        <v>1.8621</v>
      </c>
      <c r="FO495">
        <v>1.85885</v>
      </c>
      <c r="FP495">
        <v>1.85791</v>
      </c>
      <c r="FQ495">
        <v>1.86081</v>
      </c>
      <c r="FR495">
        <v>0</v>
      </c>
      <c r="FS495">
        <v>0</v>
      </c>
      <c r="FT495">
        <v>0</v>
      </c>
      <c r="FU495">
        <v>4.5</v>
      </c>
      <c r="FV495" t="s">
        <v>361</v>
      </c>
      <c r="FW495" t="s">
        <v>362</v>
      </c>
      <c r="FX495" t="s">
        <v>363</v>
      </c>
      <c r="FY495" t="s">
        <v>364</v>
      </c>
      <c r="FZ495" t="s">
        <v>364</v>
      </c>
      <c r="GA495" t="s">
        <v>363</v>
      </c>
      <c r="GB495">
        <v>0</v>
      </c>
      <c r="GC495">
        <v>100</v>
      </c>
      <c r="GD495">
        <v>100</v>
      </c>
      <c r="GE495">
        <v>-0.361</v>
      </c>
      <c r="GF495">
        <v>0.2978</v>
      </c>
      <c r="GG495">
        <v>-1.589593225013521</v>
      </c>
      <c r="GH495">
        <v>0.00192992804097616</v>
      </c>
      <c r="GI495">
        <v>3.244687122451424E-06</v>
      </c>
      <c r="GJ495">
        <v>-2.087531120305573E-09</v>
      </c>
      <c r="GK495">
        <v>0.05776174702018427</v>
      </c>
      <c r="GL495">
        <v>0.005089068596103195</v>
      </c>
      <c r="GM495">
        <v>0.0003257216593697226</v>
      </c>
      <c r="GN495">
        <v>-1.562898368296355E-06</v>
      </c>
      <c r="GO495">
        <v>0</v>
      </c>
      <c r="GP495">
        <v>1257</v>
      </c>
      <c r="GQ495">
        <v>1</v>
      </c>
      <c r="GR495">
        <v>31</v>
      </c>
      <c r="GS495">
        <v>289.6</v>
      </c>
      <c r="GT495">
        <v>289.6</v>
      </c>
      <c r="GU495">
        <v>1.07788</v>
      </c>
      <c r="GV495">
        <v>2.3938</v>
      </c>
      <c r="GW495">
        <v>1.44775</v>
      </c>
      <c r="GX495">
        <v>2.20337</v>
      </c>
      <c r="GY495">
        <v>1.44653</v>
      </c>
      <c r="GZ495">
        <v>2.33643</v>
      </c>
      <c r="HA495">
        <v>33.1992</v>
      </c>
      <c r="HB495">
        <v>14.5786</v>
      </c>
      <c r="HC495">
        <v>18</v>
      </c>
      <c r="HD495">
        <v>532.162</v>
      </c>
      <c r="HE495">
        <v>523.096</v>
      </c>
      <c r="HF495">
        <v>24.9998</v>
      </c>
      <c r="HG495">
        <v>30.7332</v>
      </c>
      <c r="HH495">
        <v>30</v>
      </c>
      <c r="HI495">
        <v>31.1132</v>
      </c>
      <c r="HJ495">
        <v>31.1237</v>
      </c>
      <c r="HK495">
        <v>21.5538</v>
      </c>
      <c r="HL495">
        <v>20.3331</v>
      </c>
      <c r="HM495">
        <v>100</v>
      </c>
      <c r="HN495">
        <v>25</v>
      </c>
      <c r="HO495">
        <v>420</v>
      </c>
      <c r="HP495">
        <v>21.5</v>
      </c>
      <c r="HQ495">
        <v>103.132</v>
      </c>
      <c r="HR495">
        <v>102.019</v>
      </c>
    </row>
    <row r="496" spans="1:226">
      <c r="A496">
        <v>478</v>
      </c>
      <c r="B496">
        <v>1774683704.6</v>
      </c>
      <c r="C496">
        <v>1958.599999904633</v>
      </c>
      <c r="D496" t="s">
        <v>1318</v>
      </c>
      <c r="E496" t="s">
        <v>1319</v>
      </c>
      <c r="F496">
        <v>5</v>
      </c>
      <c r="I496">
        <v>1774683701.7</v>
      </c>
      <c r="J496">
        <f>(K496)/1000</f>
        <v>0</v>
      </c>
      <c r="K496">
        <f>IF(BF496, AN496, AH496)</f>
        <v>0</v>
      </c>
      <c r="L496">
        <f>IF(BF496, AI496, AG496)</f>
        <v>0</v>
      </c>
      <c r="M496">
        <f>BH496 - IF(AU496&gt;1, L496*BB496*100.0/(AW496), 0)</f>
        <v>0</v>
      </c>
      <c r="N496">
        <f>((T496-J496/2)*M496-L496)/(T496+J496/2)</f>
        <v>0</v>
      </c>
      <c r="O496">
        <f>N496*(BO496+BP496)/1000.0</f>
        <v>0</v>
      </c>
      <c r="P496">
        <f>(BH496 - IF(AU496&gt;1, L496*BB496*100.0/(AW496), 0))*(BO496+BP496)/1000.0</f>
        <v>0</v>
      </c>
      <c r="Q496">
        <f>2.0/((1/S496-1/R496)+SIGN(S496)*SQRT((1/S496-1/R496)*(1/S496-1/R496) + 4*BC496/((BC496+1)*(BC496+1))*(2*1/S496*1/R496-1/R496*1/R496)))</f>
        <v>0</v>
      </c>
      <c r="R496">
        <f>IF(LEFT(BD496,1)&lt;&gt;"0",IF(LEFT(BD496,1)="1",3.0,BE496),$D$5+$E$5*(BV496*BO496/($K$5*1000))+$F$5*(BV496*BO496/($K$5*1000))*MAX(MIN(BB496,$J$5),$I$5)*MAX(MIN(BB496,$J$5),$I$5)+$G$5*MAX(MIN(BB496,$J$5),$I$5)*(BV496*BO496/($K$5*1000))+$H$5*(BV496*BO496/($K$5*1000))*(BV496*BO496/($K$5*1000)))</f>
        <v>0</v>
      </c>
      <c r="S496">
        <f>J496*(1000-(1000*0.61365*exp(17.502*W496/(240.97+W496))/(BO496+BP496)+BJ496)/2)/(1000*0.61365*exp(17.502*W496/(240.97+W496))/(BO496+BP496)-BJ496)</f>
        <v>0</v>
      </c>
      <c r="T496">
        <f>1/((BC496+1)/(Q496/1.6)+1/(R496/1.37)) + BC496/((BC496+1)/(Q496/1.6) + BC496/(R496/1.37))</f>
        <v>0</v>
      </c>
      <c r="U496">
        <f>(AX496*BA496)</f>
        <v>0</v>
      </c>
      <c r="V496">
        <f>(BQ496+(U496+2*0.95*5.67E-8*(((BQ496+$B$9)+273)^4-(BQ496+273)^4)-44100*J496)/(1.84*29.3*R496+8*0.95*5.67E-8*(BQ496+273)^3))</f>
        <v>0</v>
      </c>
      <c r="W496">
        <f>($C$9*BR496+$D$9*BS496+$E$9*V496)</f>
        <v>0</v>
      </c>
      <c r="X496">
        <f>0.61365*exp(17.502*W496/(240.97+W496))</f>
        <v>0</v>
      </c>
      <c r="Y496">
        <f>(Z496/AA496*100)</f>
        <v>0</v>
      </c>
      <c r="Z496">
        <f>BJ496*(BO496+BP496)/1000</f>
        <v>0</v>
      </c>
      <c r="AA496">
        <f>0.61365*exp(17.502*BQ496/(240.97+BQ496))</f>
        <v>0</v>
      </c>
      <c r="AB496">
        <f>(X496-BJ496*(BO496+BP496)/1000)</f>
        <v>0</v>
      </c>
      <c r="AC496">
        <f>(-J496*44100)</f>
        <v>0</v>
      </c>
      <c r="AD496">
        <f>2*29.3*R496*0.92*(BQ496-W496)</f>
        <v>0</v>
      </c>
      <c r="AE496">
        <f>2*0.95*5.67E-8*(((BQ496+$B$9)+273)^4-(W496+273)^4)</f>
        <v>0</v>
      </c>
      <c r="AF496">
        <f>U496+AE496+AC496+AD496</f>
        <v>0</v>
      </c>
      <c r="AG496">
        <f>BN496*AU496*(BI496-BH496*(1000-AU496*BK496)/(1000-AU496*BJ496))/(100*BB496)</f>
        <v>0</v>
      </c>
      <c r="AH496">
        <f>1000*BN496*AU496*(BJ496-BK496)/(100*BB496*(1000-AU496*BJ496))</f>
        <v>0</v>
      </c>
      <c r="AI496">
        <f>(AJ496 - AK496 - BO496*1E3/(8.314*(BQ496+273.15)) * AM496/BN496 * AL496) * BN496/(100*BB496) * (1000 - BK496)/1000</f>
        <v>0</v>
      </c>
      <c r="AJ496">
        <v>429.2461433139101</v>
      </c>
      <c r="AK496">
        <v>428.8093939393937</v>
      </c>
      <c r="AL496">
        <v>-8.597589505637507E-06</v>
      </c>
      <c r="AM496">
        <v>61.35787655002243</v>
      </c>
      <c r="AN496">
        <f>(AP496 - AO496 + BO496*1E3/(8.314*(BQ496+273.15)) * AR496/BN496 * AQ496) * BN496/(100*BB496) * 1000/(1000 - AP496)</f>
        <v>0</v>
      </c>
      <c r="AO496">
        <v>21.55803372218537</v>
      </c>
      <c r="AP496">
        <v>21.5333083916084</v>
      </c>
      <c r="AQ496">
        <v>2.464988791544825E-08</v>
      </c>
      <c r="AR496">
        <v>91.88205700752289</v>
      </c>
      <c r="AS496">
        <v>0</v>
      </c>
      <c r="AT496">
        <v>0</v>
      </c>
      <c r="AU496">
        <f>IF(AS496*$H$15&gt;=AW496,1.0,(AW496/(AW496-AS496*$H$15)))</f>
        <v>0</v>
      </c>
      <c r="AV496">
        <f>(AU496-1)*100</f>
        <v>0</v>
      </c>
      <c r="AW496">
        <f>MAX(0,($B$15+$C$15*BV496)/(1+$D$15*BV496)*BO496/(BQ496+273)*$E$15)</f>
        <v>0</v>
      </c>
      <c r="AX496">
        <f>$B$13*BW496+$C$13*BX496+$F$13*CI496*(1-CL496)</f>
        <v>0</v>
      </c>
      <c r="AY496">
        <f>AX496*AZ496</f>
        <v>0</v>
      </c>
      <c r="AZ496">
        <f>($B$13*$D$11+$C$13*$D$11+$F$13*((CV496+CN496)/MAX(CV496+CN496+CW496, 0.1)*$I$11+CW496/MAX(CV496+CN496+CW496, 0.1)*$J$11))/($B$13+$C$13+$F$13)</f>
        <v>0</v>
      </c>
      <c r="BA496">
        <f>($B$13*$K$11+$C$13*$K$11+$F$13*((CV496+CN496)/MAX(CV496+CN496+CW496, 0.1)*$P$11+CW496/MAX(CV496+CN496+CW496, 0.1)*$Q$11))/($B$13+$C$13+$F$13)</f>
        <v>0</v>
      </c>
      <c r="BB496">
        <v>6</v>
      </c>
      <c r="BC496">
        <v>0.5</v>
      </c>
      <c r="BD496" t="s">
        <v>358</v>
      </c>
      <c r="BE496">
        <v>2</v>
      </c>
      <c r="BF496" t="b">
        <v>1</v>
      </c>
      <c r="BG496">
        <v>1774683701.7</v>
      </c>
      <c r="BH496">
        <v>419.5939</v>
      </c>
      <c r="BI496">
        <v>420.0165999999999</v>
      </c>
      <c r="BJ496">
        <v>21.53403</v>
      </c>
      <c r="BK496">
        <v>21.55784</v>
      </c>
      <c r="BL496">
        <v>419.9552</v>
      </c>
      <c r="BM496">
        <v>21.23627</v>
      </c>
      <c r="BN496">
        <v>500.0191</v>
      </c>
      <c r="BO496">
        <v>101.0257</v>
      </c>
      <c r="BP496">
        <v>0.10007049</v>
      </c>
      <c r="BQ496">
        <v>25.80614</v>
      </c>
      <c r="BR496">
        <v>25.87825</v>
      </c>
      <c r="BS496">
        <v>999.9</v>
      </c>
      <c r="BT496">
        <v>0</v>
      </c>
      <c r="BU496">
        <v>0</v>
      </c>
      <c r="BV496">
        <v>9997.252</v>
      </c>
      <c r="BW496">
        <v>0</v>
      </c>
      <c r="BX496">
        <v>0.3833920000000001</v>
      </c>
      <c r="BY496">
        <v>-0.4229188</v>
      </c>
      <c r="BZ496">
        <v>428.8282</v>
      </c>
      <c r="CA496">
        <v>429.2708</v>
      </c>
      <c r="CB496">
        <v>-0.02381553</v>
      </c>
      <c r="CC496">
        <v>420.0165999999999</v>
      </c>
      <c r="CD496">
        <v>21.55784</v>
      </c>
      <c r="CE496">
        <v>2.175491</v>
      </c>
      <c r="CF496">
        <v>2.177898</v>
      </c>
      <c r="CG496">
        <v>18.78298</v>
      </c>
      <c r="CH496">
        <v>18.80067</v>
      </c>
      <c r="CI496">
        <v>150.0003</v>
      </c>
      <c r="CJ496">
        <v>0</v>
      </c>
      <c r="CK496">
        <v>1</v>
      </c>
      <c r="CL496">
        <v>0</v>
      </c>
      <c r="CM496">
        <v>1.74999</v>
      </c>
      <c r="CN496">
        <v>0</v>
      </c>
      <c r="CO496">
        <v>8.529039999999998</v>
      </c>
      <c r="CP496">
        <v>767.3518999999999</v>
      </c>
      <c r="CQ496">
        <v>35.8561</v>
      </c>
      <c r="CR496">
        <v>41.687</v>
      </c>
      <c r="CS496">
        <v>38.562</v>
      </c>
      <c r="CT496">
        <v>41.1061</v>
      </c>
      <c r="CU496">
        <v>37.062</v>
      </c>
      <c r="CV496">
        <v>0</v>
      </c>
      <c r="CW496">
        <v>150</v>
      </c>
      <c r="CX496">
        <v>0</v>
      </c>
      <c r="CY496">
        <v>1774683702.8</v>
      </c>
      <c r="CZ496">
        <v>0</v>
      </c>
      <c r="DA496">
        <v>1774666326.5</v>
      </c>
      <c r="DB496" t="s">
        <v>359</v>
      </c>
      <c r="DC496">
        <v>1774666322</v>
      </c>
      <c r="DD496">
        <v>1774666326.5</v>
      </c>
      <c r="DE496">
        <v>2</v>
      </c>
      <c r="DF496">
        <v>0.343</v>
      </c>
      <c r="DG496">
        <v>-0.026</v>
      </c>
      <c r="DH496">
        <v>-0.36</v>
      </c>
      <c r="DI496">
        <v>0.298</v>
      </c>
      <c r="DJ496">
        <v>420</v>
      </c>
      <c r="DK496">
        <v>22</v>
      </c>
      <c r="DL496">
        <v>0.17</v>
      </c>
      <c r="DM496">
        <v>0.02</v>
      </c>
      <c r="DN496">
        <v>-0.4046817073170732</v>
      </c>
      <c r="DO496">
        <v>-0.03238496864111516</v>
      </c>
      <c r="DP496">
        <v>0.02552390605117991</v>
      </c>
      <c r="DQ496">
        <v>1</v>
      </c>
      <c r="DR496">
        <v>-0.02399704878048781</v>
      </c>
      <c r="DS496">
        <v>0.008275965156794433</v>
      </c>
      <c r="DT496">
        <v>0.001249911558456008</v>
      </c>
      <c r="DU496">
        <v>1</v>
      </c>
      <c r="DV496">
        <v>2</v>
      </c>
      <c r="DW496">
        <v>2</v>
      </c>
      <c r="DX496" t="s">
        <v>360</v>
      </c>
      <c r="DY496">
        <v>3.13041</v>
      </c>
      <c r="DZ496">
        <v>2.80641</v>
      </c>
      <c r="EA496">
        <v>0.0997482</v>
      </c>
      <c r="EB496">
        <v>0.099469</v>
      </c>
      <c r="EC496">
        <v>0.105958</v>
      </c>
      <c r="ED496">
        <v>0.105731</v>
      </c>
      <c r="EE496">
        <v>21146.5</v>
      </c>
      <c r="EF496">
        <v>27418.3</v>
      </c>
      <c r="EG496">
        <v>26444.2</v>
      </c>
      <c r="EH496">
        <v>32999.5</v>
      </c>
      <c r="EI496">
        <v>34921.3</v>
      </c>
      <c r="EJ496">
        <v>40303.7</v>
      </c>
      <c r="EK496">
        <v>41091.2</v>
      </c>
      <c r="EL496">
        <v>46059.6</v>
      </c>
      <c r="EM496">
        <v>2.03492</v>
      </c>
      <c r="EN496">
        <v>2.0002</v>
      </c>
      <c r="EO496">
        <v>0.0713691</v>
      </c>
      <c r="EP496">
        <v>0</v>
      </c>
      <c r="EQ496">
        <v>24.7053</v>
      </c>
      <c r="ER496">
        <v>999.9</v>
      </c>
      <c r="ES496">
        <v>67.40000000000001</v>
      </c>
      <c r="ET496">
        <v>27.5</v>
      </c>
      <c r="EU496">
        <v>24.5891</v>
      </c>
      <c r="EV496">
        <v>61.0909</v>
      </c>
      <c r="EW496">
        <v>31.7348</v>
      </c>
      <c r="EX496">
        <v>1</v>
      </c>
      <c r="EY496">
        <v>0.292401</v>
      </c>
      <c r="EZ496">
        <v>0.173339</v>
      </c>
      <c r="FA496">
        <v>20.2912</v>
      </c>
      <c r="FB496">
        <v>5.18779</v>
      </c>
      <c r="FC496">
        <v>11.9441</v>
      </c>
      <c r="FD496">
        <v>4.95565</v>
      </c>
      <c r="FE496">
        <v>3.285</v>
      </c>
      <c r="FF496">
        <v>9999</v>
      </c>
      <c r="FG496">
        <v>9999</v>
      </c>
      <c r="FH496">
        <v>9999</v>
      </c>
      <c r="FI496">
        <v>999.9</v>
      </c>
      <c r="FJ496">
        <v>1.86127</v>
      </c>
      <c r="FK496">
        <v>1.86264</v>
      </c>
      <c r="FL496">
        <v>1.86005</v>
      </c>
      <c r="FM496">
        <v>1.85837</v>
      </c>
      <c r="FN496">
        <v>1.86209</v>
      </c>
      <c r="FO496">
        <v>1.85888</v>
      </c>
      <c r="FP496">
        <v>1.85791</v>
      </c>
      <c r="FQ496">
        <v>1.86081</v>
      </c>
      <c r="FR496">
        <v>0</v>
      </c>
      <c r="FS496">
        <v>0</v>
      </c>
      <c r="FT496">
        <v>0</v>
      </c>
      <c r="FU496">
        <v>4.5</v>
      </c>
      <c r="FV496" t="s">
        <v>361</v>
      </c>
      <c r="FW496" t="s">
        <v>362</v>
      </c>
      <c r="FX496" t="s">
        <v>363</v>
      </c>
      <c r="FY496" t="s">
        <v>364</v>
      </c>
      <c r="FZ496" t="s">
        <v>364</v>
      </c>
      <c r="GA496" t="s">
        <v>363</v>
      </c>
      <c r="GB496">
        <v>0</v>
      </c>
      <c r="GC496">
        <v>100</v>
      </c>
      <c r="GD496">
        <v>100</v>
      </c>
      <c r="GE496">
        <v>-0.361</v>
      </c>
      <c r="GF496">
        <v>0.2978</v>
      </c>
      <c r="GG496">
        <v>-1.589593225013521</v>
      </c>
      <c r="GH496">
        <v>0.00192992804097616</v>
      </c>
      <c r="GI496">
        <v>3.244687122451424E-06</v>
      </c>
      <c r="GJ496">
        <v>-2.087531120305573E-09</v>
      </c>
      <c r="GK496">
        <v>0.05776174702018427</v>
      </c>
      <c r="GL496">
        <v>0.005089068596103195</v>
      </c>
      <c r="GM496">
        <v>0.0003257216593697226</v>
      </c>
      <c r="GN496">
        <v>-1.562898368296355E-06</v>
      </c>
      <c r="GO496">
        <v>0</v>
      </c>
      <c r="GP496">
        <v>1257</v>
      </c>
      <c r="GQ496">
        <v>1</v>
      </c>
      <c r="GR496">
        <v>31</v>
      </c>
      <c r="GS496">
        <v>289.7</v>
      </c>
      <c r="GT496">
        <v>289.6</v>
      </c>
      <c r="GU496">
        <v>1.07788</v>
      </c>
      <c r="GV496">
        <v>2.39136</v>
      </c>
      <c r="GW496">
        <v>1.44775</v>
      </c>
      <c r="GX496">
        <v>2.20215</v>
      </c>
      <c r="GY496">
        <v>1.44653</v>
      </c>
      <c r="GZ496">
        <v>2.36084</v>
      </c>
      <c r="HA496">
        <v>33.1992</v>
      </c>
      <c r="HB496">
        <v>14.5786</v>
      </c>
      <c r="HC496">
        <v>18</v>
      </c>
      <c r="HD496">
        <v>532.082</v>
      </c>
      <c r="HE496">
        <v>523.101</v>
      </c>
      <c r="HF496">
        <v>24.9998</v>
      </c>
      <c r="HG496">
        <v>30.7332</v>
      </c>
      <c r="HH496">
        <v>30.0001</v>
      </c>
      <c r="HI496">
        <v>31.1132</v>
      </c>
      <c r="HJ496">
        <v>31.1224</v>
      </c>
      <c r="HK496">
        <v>21.5519</v>
      </c>
      <c r="HL496">
        <v>20.3331</v>
      </c>
      <c r="HM496">
        <v>100</v>
      </c>
      <c r="HN496">
        <v>25</v>
      </c>
      <c r="HO496">
        <v>420</v>
      </c>
      <c r="HP496">
        <v>21.5</v>
      </c>
      <c r="HQ496">
        <v>103.131</v>
      </c>
      <c r="HR496">
        <v>102.02</v>
      </c>
    </row>
    <row r="497" spans="1:226">
      <c r="A497">
        <v>479</v>
      </c>
      <c r="B497">
        <v>1774683708.6</v>
      </c>
      <c r="C497">
        <v>1962.599999904633</v>
      </c>
      <c r="D497" t="s">
        <v>1320</v>
      </c>
      <c r="E497" t="s">
        <v>1321</v>
      </c>
      <c r="F497">
        <v>5</v>
      </c>
      <c r="I497">
        <v>1774683705.7</v>
      </c>
      <c r="J497">
        <f>(K497)/1000</f>
        <v>0</v>
      </c>
      <c r="K497">
        <f>IF(BF497, AN497, AH497)</f>
        <v>0</v>
      </c>
      <c r="L497">
        <f>IF(BF497, AI497, AG497)</f>
        <v>0</v>
      </c>
      <c r="M497">
        <f>BH497 - IF(AU497&gt;1, L497*BB497*100.0/(AW497), 0)</f>
        <v>0</v>
      </c>
      <c r="N497">
        <f>((T497-J497/2)*M497-L497)/(T497+J497/2)</f>
        <v>0</v>
      </c>
      <c r="O497">
        <f>N497*(BO497+BP497)/1000.0</f>
        <v>0</v>
      </c>
      <c r="P497">
        <f>(BH497 - IF(AU497&gt;1, L497*BB497*100.0/(AW497), 0))*(BO497+BP497)/1000.0</f>
        <v>0</v>
      </c>
      <c r="Q497">
        <f>2.0/((1/S497-1/R497)+SIGN(S497)*SQRT((1/S497-1/R497)*(1/S497-1/R497) + 4*BC497/((BC497+1)*(BC497+1))*(2*1/S497*1/R497-1/R497*1/R497)))</f>
        <v>0</v>
      </c>
      <c r="R497">
        <f>IF(LEFT(BD497,1)&lt;&gt;"0",IF(LEFT(BD497,1)="1",3.0,BE497),$D$5+$E$5*(BV497*BO497/($K$5*1000))+$F$5*(BV497*BO497/($K$5*1000))*MAX(MIN(BB497,$J$5),$I$5)*MAX(MIN(BB497,$J$5),$I$5)+$G$5*MAX(MIN(BB497,$J$5),$I$5)*(BV497*BO497/($K$5*1000))+$H$5*(BV497*BO497/($K$5*1000))*(BV497*BO497/($K$5*1000)))</f>
        <v>0</v>
      </c>
      <c r="S497">
        <f>J497*(1000-(1000*0.61365*exp(17.502*W497/(240.97+W497))/(BO497+BP497)+BJ497)/2)/(1000*0.61365*exp(17.502*W497/(240.97+W497))/(BO497+BP497)-BJ497)</f>
        <v>0</v>
      </c>
      <c r="T497">
        <f>1/((BC497+1)/(Q497/1.6)+1/(R497/1.37)) + BC497/((BC497+1)/(Q497/1.6) + BC497/(R497/1.37))</f>
        <v>0</v>
      </c>
      <c r="U497">
        <f>(AX497*BA497)</f>
        <v>0</v>
      </c>
      <c r="V497">
        <f>(BQ497+(U497+2*0.95*5.67E-8*(((BQ497+$B$9)+273)^4-(BQ497+273)^4)-44100*J497)/(1.84*29.3*R497+8*0.95*5.67E-8*(BQ497+273)^3))</f>
        <v>0</v>
      </c>
      <c r="W497">
        <f>($C$9*BR497+$D$9*BS497+$E$9*V497)</f>
        <v>0</v>
      </c>
      <c r="X497">
        <f>0.61365*exp(17.502*W497/(240.97+W497))</f>
        <v>0</v>
      </c>
      <c r="Y497">
        <f>(Z497/AA497*100)</f>
        <v>0</v>
      </c>
      <c r="Z497">
        <f>BJ497*(BO497+BP497)/1000</f>
        <v>0</v>
      </c>
      <c r="AA497">
        <f>0.61365*exp(17.502*BQ497/(240.97+BQ497))</f>
        <v>0</v>
      </c>
      <c r="AB497">
        <f>(X497-BJ497*(BO497+BP497)/1000)</f>
        <v>0</v>
      </c>
      <c r="AC497">
        <f>(-J497*44100)</f>
        <v>0</v>
      </c>
      <c r="AD497">
        <f>2*29.3*R497*0.92*(BQ497-W497)</f>
        <v>0</v>
      </c>
      <c r="AE497">
        <f>2*0.95*5.67E-8*(((BQ497+$B$9)+273)^4-(W497+273)^4)</f>
        <v>0</v>
      </c>
      <c r="AF497">
        <f>U497+AE497+AC497+AD497</f>
        <v>0</v>
      </c>
      <c r="AG497">
        <f>BN497*AU497*(BI497-BH497*(1000-AU497*BK497)/(1000-AU497*BJ497))/(100*BB497)</f>
        <v>0</v>
      </c>
      <c r="AH497">
        <f>1000*BN497*AU497*(BJ497-BK497)/(100*BB497*(1000-AU497*BJ497))</f>
        <v>0</v>
      </c>
      <c r="AI497">
        <f>(AJ497 - AK497 - BO497*1E3/(8.314*(BQ497+273.15)) * AM497/BN497 * AL497) * BN497/(100*BB497) * (1000 - BK497)/1000</f>
        <v>0</v>
      </c>
      <c r="AJ497">
        <v>429.276745338611</v>
      </c>
      <c r="AK497">
        <v>428.833612121212</v>
      </c>
      <c r="AL497">
        <v>2.37140405494001E-06</v>
      </c>
      <c r="AM497">
        <v>61.35787655002243</v>
      </c>
      <c r="AN497">
        <f>(AP497 - AO497 + BO497*1E3/(8.314*(BQ497+273.15)) * AR497/BN497 * AQ497) * BN497/(100*BB497) * 1000/(1000 - AP497)</f>
        <v>0</v>
      </c>
      <c r="AO497">
        <v>21.55754586079804</v>
      </c>
      <c r="AP497">
        <v>21.53499930069932</v>
      </c>
      <c r="AQ497">
        <v>-1.531401558052436E-07</v>
      </c>
      <c r="AR497">
        <v>91.88205700752289</v>
      </c>
      <c r="AS497">
        <v>0</v>
      </c>
      <c r="AT497">
        <v>0</v>
      </c>
      <c r="AU497">
        <f>IF(AS497*$H$15&gt;=AW497,1.0,(AW497/(AW497-AS497*$H$15)))</f>
        <v>0</v>
      </c>
      <c r="AV497">
        <f>(AU497-1)*100</f>
        <v>0</v>
      </c>
      <c r="AW497">
        <f>MAX(0,($B$15+$C$15*BV497)/(1+$D$15*BV497)*BO497/(BQ497+273)*$E$15)</f>
        <v>0</v>
      </c>
      <c r="AX497">
        <f>$B$13*BW497+$C$13*BX497+$F$13*CI497*(1-CL497)</f>
        <v>0</v>
      </c>
      <c r="AY497">
        <f>AX497*AZ497</f>
        <v>0</v>
      </c>
      <c r="AZ497">
        <f>($B$13*$D$11+$C$13*$D$11+$F$13*((CV497+CN497)/MAX(CV497+CN497+CW497, 0.1)*$I$11+CW497/MAX(CV497+CN497+CW497, 0.1)*$J$11))/($B$13+$C$13+$F$13)</f>
        <v>0</v>
      </c>
      <c r="BA497">
        <f>($B$13*$K$11+$C$13*$K$11+$F$13*((CV497+CN497)/MAX(CV497+CN497+CW497, 0.1)*$P$11+CW497/MAX(CV497+CN497+CW497, 0.1)*$Q$11))/($B$13+$C$13+$F$13)</f>
        <v>0</v>
      </c>
      <c r="BB497">
        <v>6</v>
      </c>
      <c r="BC497">
        <v>0.5</v>
      </c>
      <c r="BD497" t="s">
        <v>358</v>
      </c>
      <c r="BE497">
        <v>2</v>
      </c>
      <c r="BF497" t="b">
        <v>1</v>
      </c>
      <c r="BG497">
        <v>1774683705.7</v>
      </c>
      <c r="BH497">
        <v>419.5936</v>
      </c>
      <c r="BI497">
        <v>420.0171</v>
      </c>
      <c r="BJ497">
        <v>21.53396</v>
      </c>
      <c r="BK497">
        <v>21.55698</v>
      </c>
      <c r="BL497">
        <v>419.9554</v>
      </c>
      <c r="BM497">
        <v>21.2362</v>
      </c>
      <c r="BN497">
        <v>499.9777</v>
      </c>
      <c r="BO497">
        <v>101.0254</v>
      </c>
      <c r="BP497">
        <v>0.09998369999999999</v>
      </c>
      <c r="BQ497">
        <v>25.80881</v>
      </c>
      <c r="BR497">
        <v>25.87522</v>
      </c>
      <c r="BS497">
        <v>999.9</v>
      </c>
      <c r="BT497">
        <v>0</v>
      </c>
      <c r="BU497">
        <v>0</v>
      </c>
      <c r="BV497">
        <v>9994.503999999997</v>
      </c>
      <c r="BW497">
        <v>0</v>
      </c>
      <c r="BX497">
        <v>0.3833920000000001</v>
      </c>
      <c r="BY497">
        <v>-0.4234099000000001</v>
      </c>
      <c r="BZ497">
        <v>428.8282</v>
      </c>
      <c r="CA497">
        <v>429.2709</v>
      </c>
      <c r="CB497">
        <v>-0.02302132</v>
      </c>
      <c r="CC497">
        <v>420.0171</v>
      </c>
      <c r="CD497">
        <v>21.55698</v>
      </c>
      <c r="CE497">
        <v>2.17548</v>
      </c>
      <c r="CF497">
        <v>2.177805999999999</v>
      </c>
      <c r="CG497">
        <v>18.78291</v>
      </c>
      <c r="CH497">
        <v>18.79999</v>
      </c>
      <c r="CI497">
        <v>150.0021</v>
      </c>
      <c r="CJ497">
        <v>0</v>
      </c>
      <c r="CK497">
        <v>1</v>
      </c>
      <c r="CL497">
        <v>0</v>
      </c>
      <c r="CM497">
        <v>1.59739</v>
      </c>
      <c r="CN497">
        <v>0</v>
      </c>
      <c r="CO497">
        <v>8.39118</v>
      </c>
      <c r="CP497">
        <v>767.3608999999999</v>
      </c>
      <c r="CQ497">
        <v>35.875</v>
      </c>
      <c r="CR497">
        <v>41.7185</v>
      </c>
      <c r="CS497">
        <v>38.5935</v>
      </c>
      <c r="CT497">
        <v>41.14360000000001</v>
      </c>
      <c r="CU497">
        <v>37.062</v>
      </c>
      <c r="CV497">
        <v>0</v>
      </c>
      <c r="CW497">
        <v>150</v>
      </c>
      <c r="CX497">
        <v>0</v>
      </c>
      <c r="CY497">
        <v>1774683707</v>
      </c>
      <c r="CZ497">
        <v>0</v>
      </c>
      <c r="DA497">
        <v>1774666326.5</v>
      </c>
      <c r="DB497" t="s">
        <v>359</v>
      </c>
      <c r="DC497">
        <v>1774666322</v>
      </c>
      <c r="DD497">
        <v>1774666326.5</v>
      </c>
      <c r="DE497">
        <v>2</v>
      </c>
      <c r="DF497">
        <v>0.343</v>
      </c>
      <c r="DG497">
        <v>-0.026</v>
      </c>
      <c r="DH497">
        <v>-0.36</v>
      </c>
      <c r="DI497">
        <v>0.298</v>
      </c>
      <c r="DJ497">
        <v>420</v>
      </c>
      <c r="DK497">
        <v>22</v>
      </c>
      <c r="DL497">
        <v>0.17</v>
      </c>
      <c r="DM497">
        <v>0.02</v>
      </c>
      <c r="DN497">
        <v>-0.4069898536585366</v>
      </c>
      <c r="DO497">
        <v>-0.1132197909407673</v>
      </c>
      <c r="DP497">
        <v>0.02771480212903846</v>
      </c>
      <c r="DQ497">
        <v>0</v>
      </c>
      <c r="DR497">
        <v>-0.02346969268292683</v>
      </c>
      <c r="DS497">
        <v>0.003347452264808341</v>
      </c>
      <c r="DT497">
        <v>0.0009442979284904414</v>
      </c>
      <c r="DU497">
        <v>1</v>
      </c>
      <c r="DV497">
        <v>1</v>
      </c>
      <c r="DW497">
        <v>2</v>
      </c>
      <c r="DX497" t="s">
        <v>367</v>
      </c>
      <c r="DY497">
        <v>3.13047</v>
      </c>
      <c r="DZ497">
        <v>2.80649</v>
      </c>
      <c r="EA497">
        <v>0.0997479</v>
      </c>
      <c r="EB497">
        <v>0.0994675</v>
      </c>
      <c r="EC497">
        <v>0.105965</v>
      </c>
      <c r="ED497">
        <v>0.105727</v>
      </c>
      <c r="EE497">
        <v>21146.4</v>
      </c>
      <c r="EF497">
        <v>27418.2</v>
      </c>
      <c r="EG497">
        <v>26444</v>
      </c>
      <c r="EH497">
        <v>32999.4</v>
      </c>
      <c r="EI497">
        <v>34920.8</v>
      </c>
      <c r="EJ497">
        <v>40303.8</v>
      </c>
      <c r="EK497">
        <v>41091</v>
      </c>
      <c r="EL497">
        <v>46059.5</v>
      </c>
      <c r="EM497">
        <v>2.03488</v>
      </c>
      <c r="EN497">
        <v>2.00005</v>
      </c>
      <c r="EO497">
        <v>0.0715032</v>
      </c>
      <c r="EP497">
        <v>0</v>
      </c>
      <c r="EQ497">
        <v>24.7048</v>
      </c>
      <c r="ER497">
        <v>999.9</v>
      </c>
      <c r="ES497">
        <v>67.40000000000001</v>
      </c>
      <c r="ET497">
        <v>27.5</v>
      </c>
      <c r="EU497">
        <v>24.5886</v>
      </c>
      <c r="EV497">
        <v>60.6609</v>
      </c>
      <c r="EW497">
        <v>31.7869</v>
      </c>
      <c r="EX497">
        <v>1</v>
      </c>
      <c r="EY497">
        <v>0.292594</v>
      </c>
      <c r="EZ497">
        <v>0.17253</v>
      </c>
      <c r="FA497">
        <v>20.2912</v>
      </c>
      <c r="FB497">
        <v>5.18749</v>
      </c>
      <c r="FC497">
        <v>11.9441</v>
      </c>
      <c r="FD497">
        <v>4.95565</v>
      </c>
      <c r="FE497">
        <v>3.285</v>
      </c>
      <c r="FF497">
        <v>9999</v>
      </c>
      <c r="FG497">
        <v>9999</v>
      </c>
      <c r="FH497">
        <v>9999</v>
      </c>
      <c r="FI497">
        <v>999.9</v>
      </c>
      <c r="FJ497">
        <v>1.86127</v>
      </c>
      <c r="FK497">
        <v>1.86264</v>
      </c>
      <c r="FL497">
        <v>1.86005</v>
      </c>
      <c r="FM497">
        <v>1.85837</v>
      </c>
      <c r="FN497">
        <v>1.86205</v>
      </c>
      <c r="FO497">
        <v>1.85885</v>
      </c>
      <c r="FP497">
        <v>1.85791</v>
      </c>
      <c r="FQ497">
        <v>1.86079</v>
      </c>
      <c r="FR497">
        <v>0</v>
      </c>
      <c r="FS497">
        <v>0</v>
      </c>
      <c r="FT497">
        <v>0</v>
      </c>
      <c r="FU497">
        <v>4.5</v>
      </c>
      <c r="FV497" t="s">
        <v>361</v>
      </c>
      <c r="FW497" t="s">
        <v>362</v>
      </c>
      <c r="FX497" t="s">
        <v>363</v>
      </c>
      <c r="FY497" t="s">
        <v>364</v>
      </c>
      <c r="FZ497" t="s">
        <v>364</v>
      </c>
      <c r="GA497" t="s">
        <v>363</v>
      </c>
      <c r="GB497">
        <v>0</v>
      </c>
      <c r="GC497">
        <v>100</v>
      </c>
      <c r="GD497">
        <v>100</v>
      </c>
      <c r="GE497">
        <v>-0.362</v>
      </c>
      <c r="GF497">
        <v>0.2978</v>
      </c>
      <c r="GG497">
        <v>-1.589593225013521</v>
      </c>
      <c r="GH497">
        <v>0.00192992804097616</v>
      </c>
      <c r="GI497">
        <v>3.244687122451424E-06</v>
      </c>
      <c r="GJ497">
        <v>-2.087531120305573E-09</v>
      </c>
      <c r="GK497">
        <v>0.05776174702018427</v>
      </c>
      <c r="GL497">
        <v>0.005089068596103195</v>
      </c>
      <c r="GM497">
        <v>0.0003257216593697226</v>
      </c>
      <c r="GN497">
        <v>-1.562898368296355E-06</v>
      </c>
      <c r="GO497">
        <v>0</v>
      </c>
      <c r="GP497">
        <v>1257</v>
      </c>
      <c r="GQ497">
        <v>1</v>
      </c>
      <c r="GR497">
        <v>31</v>
      </c>
      <c r="GS497">
        <v>289.8</v>
      </c>
      <c r="GT497">
        <v>289.7</v>
      </c>
      <c r="GU497">
        <v>1.07788</v>
      </c>
      <c r="GV497">
        <v>2.38403</v>
      </c>
      <c r="GW497">
        <v>1.44775</v>
      </c>
      <c r="GX497">
        <v>2.20215</v>
      </c>
      <c r="GY497">
        <v>1.44653</v>
      </c>
      <c r="GZ497">
        <v>2.39136</v>
      </c>
      <c r="HA497">
        <v>33.1992</v>
      </c>
      <c r="HB497">
        <v>14.5873</v>
      </c>
      <c r="HC497">
        <v>18</v>
      </c>
      <c r="HD497">
        <v>532.051</v>
      </c>
      <c r="HE497">
        <v>522.999</v>
      </c>
      <c r="HF497">
        <v>24.9998</v>
      </c>
      <c r="HG497">
        <v>30.7332</v>
      </c>
      <c r="HH497">
        <v>30.0001</v>
      </c>
      <c r="HI497">
        <v>31.1132</v>
      </c>
      <c r="HJ497">
        <v>31.1224</v>
      </c>
      <c r="HK497">
        <v>21.5518</v>
      </c>
      <c r="HL497">
        <v>20.3331</v>
      </c>
      <c r="HM497">
        <v>100</v>
      </c>
      <c r="HN497">
        <v>25</v>
      </c>
      <c r="HO497">
        <v>420</v>
      </c>
      <c r="HP497">
        <v>21.5</v>
      </c>
      <c r="HQ497">
        <v>103.131</v>
      </c>
      <c r="HR497">
        <v>102.019</v>
      </c>
    </row>
    <row r="498" spans="1:226">
      <c r="A498">
        <v>480</v>
      </c>
      <c r="B498">
        <v>1774683712.6</v>
      </c>
      <c r="C498">
        <v>1966.599999904633</v>
      </c>
      <c r="D498" t="s">
        <v>1322</v>
      </c>
      <c r="E498" t="s">
        <v>1323</v>
      </c>
      <c r="F498">
        <v>5</v>
      </c>
      <c r="I498">
        <v>1774683709.7</v>
      </c>
      <c r="J498">
        <f>(K498)/1000</f>
        <v>0</v>
      </c>
      <c r="K498">
        <f>IF(BF498, AN498, AH498)</f>
        <v>0</v>
      </c>
      <c r="L498">
        <f>IF(BF498, AI498, AG498)</f>
        <v>0</v>
      </c>
      <c r="M498">
        <f>BH498 - IF(AU498&gt;1, L498*BB498*100.0/(AW498), 0)</f>
        <v>0</v>
      </c>
      <c r="N498">
        <f>((T498-J498/2)*M498-L498)/(T498+J498/2)</f>
        <v>0</v>
      </c>
      <c r="O498">
        <f>N498*(BO498+BP498)/1000.0</f>
        <v>0</v>
      </c>
      <c r="P498">
        <f>(BH498 - IF(AU498&gt;1, L498*BB498*100.0/(AW498), 0))*(BO498+BP498)/1000.0</f>
        <v>0</v>
      </c>
      <c r="Q498">
        <f>2.0/((1/S498-1/R498)+SIGN(S498)*SQRT((1/S498-1/R498)*(1/S498-1/R498) + 4*BC498/((BC498+1)*(BC498+1))*(2*1/S498*1/R498-1/R498*1/R498)))</f>
        <v>0</v>
      </c>
      <c r="R498">
        <f>IF(LEFT(BD498,1)&lt;&gt;"0",IF(LEFT(BD498,1)="1",3.0,BE498),$D$5+$E$5*(BV498*BO498/($K$5*1000))+$F$5*(BV498*BO498/($K$5*1000))*MAX(MIN(BB498,$J$5),$I$5)*MAX(MIN(BB498,$J$5),$I$5)+$G$5*MAX(MIN(BB498,$J$5),$I$5)*(BV498*BO498/($K$5*1000))+$H$5*(BV498*BO498/($K$5*1000))*(BV498*BO498/($K$5*1000)))</f>
        <v>0</v>
      </c>
      <c r="S498">
        <f>J498*(1000-(1000*0.61365*exp(17.502*W498/(240.97+W498))/(BO498+BP498)+BJ498)/2)/(1000*0.61365*exp(17.502*W498/(240.97+W498))/(BO498+BP498)-BJ498)</f>
        <v>0</v>
      </c>
      <c r="T498">
        <f>1/((BC498+1)/(Q498/1.6)+1/(R498/1.37)) + BC498/((BC498+1)/(Q498/1.6) + BC498/(R498/1.37))</f>
        <v>0</v>
      </c>
      <c r="U498">
        <f>(AX498*BA498)</f>
        <v>0</v>
      </c>
      <c r="V498">
        <f>(BQ498+(U498+2*0.95*5.67E-8*(((BQ498+$B$9)+273)^4-(BQ498+273)^4)-44100*J498)/(1.84*29.3*R498+8*0.95*5.67E-8*(BQ498+273)^3))</f>
        <v>0</v>
      </c>
      <c r="W498">
        <f>($C$9*BR498+$D$9*BS498+$E$9*V498)</f>
        <v>0</v>
      </c>
      <c r="X498">
        <f>0.61365*exp(17.502*W498/(240.97+W498))</f>
        <v>0</v>
      </c>
      <c r="Y498">
        <f>(Z498/AA498*100)</f>
        <v>0</v>
      </c>
      <c r="Z498">
        <f>BJ498*(BO498+BP498)/1000</f>
        <v>0</v>
      </c>
      <c r="AA498">
        <f>0.61365*exp(17.502*BQ498/(240.97+BQ498))</f>
        <v>0</v>
      </c>
      <c r="AB498">
        <f>(X498-BJ498*(BO498+BP498)/1000)</f>
        <v>0</v>
      </c>
      <c r="AC498">
        <f>(-J498*44100)</f>
        <v>0</v>
      </c>
      <c r="AD498">
        <f>2*29.3*R498*0.92*(BQ498-W498)</f>
        <v>0</v>
      </c>
      <c r="AE498">
        <f>2*0.95*5.67E-8*(((BQ498+$B$9)+273)^4-(W498+273)^4)</f>
        <v>0</v>
      </c>
      <c r="AF498">
        <f>U498+AE498+AC498+AD498</f>
        <v>0</v>
      </c>
      <c r="AG498">
        <f>BN498*AU498*(BI498-BH498*(1000-AU498*BK498)/(1000-AU498*BJ498))/(100*BB498)</f>
        <v>0</v>
      </c>
      <c r="AH498">
        <f>1000*BN498*AU498*(BJ498-BK498)/(100*BB498*(1000-AU498*BJ498))</f>
        <v>0</v>
      </c>
      <c r="AI498">
        <f>(AJ498 - AK498 - BO498*1E3/(8.314*(BQ498+273.15)) * AM498/BN498 * AL498) * BN498/(100*BB498) * (1000 - BK498)/1000</f>
        <v>0</v>
      </c>
      <c r="AJ498">
        <v>429.2409118709011</v>
      </c>
      <c r="AK498">
        <v>428.8269090909091</v>
      </c>
      <c r="AL498">
        <v>-5.7599901496162E-07</v>
      </c>
      <c r="AM498">
        <v>61.35787655002243</v>
      </c>
      <c r="AN498">
        <f>(AP498 - AO498 + BO498*1E3/(8.314*(BQ498+273.15)) * AR498/BN498 * AQ498) * BN498/(100*BB498) * 1000/(1000 - AP498)</f>
        <v>0</v>
      </c>
      <c r="AO498">
        <v>21.55658340204309</v>
      </c>
      <c r="AP498">
        <v>21.53458881118882</v>
      </c>
      <c r="AQ498">
        <v>1.966478258328449E-07</v>
      </c>
      <c r="AR498">
        <v>91.88205700752289</v>
      </c>
      <c r="AS498">
        <v>0</v>
      </c>
      <c r="AT498">
        <v>0</v>
      </c>
      <c r="AU498">
        <f>IF(AS498*$H$15&gt;=AW498,1.0,(AW498/(AW498-AS498*$H$15)))</f>
        <v>0</v>
      </c>
      <c r="AV498">
        <f>(AU498-1)*100</f>
        <v>0</v>
      </c>
      <c r="AW498">
        <f>MAX(0,($B$15+$C$15*BV498)/(1+$D$15*BV498)*BO498/(BQ498+273)*$E$15)</f>
        <v>0</v>
      </c>
      <c r="AX498">
        <f>$B$13*BW498+$C$13*BX498+$F$13*CI498*(1-CL498)</f>
        <v>0</v>
      </c>
      <c r="AY498">
        <f>AX498*AZ498</f>
        <v>0</v>
      </c>
      <c r="AZ498">
        <f>($B$13*$D$11+$C$13*$D$11+$F$13*((CV498+CN498)/MAX(CV498+CN498+CW498, 0.1)*$I$11+CW498/MAX(CV498+CN498+CW498, 0.1)*$J$11))/($B$13+$C$13+$F$13)</f>
        <v>0</v>
      </c>
      <c r="BA498">
        <f>($B$13*$K$11+$C$13*$K$11+$F$13*((CV498+CN498)/MAX(CV498+CN498+CW498, 0.1)*$P$11+CW498/MAX(CV498+CN498+CW498, 0.1)*$Q$11))/($B$13+$C$13+$F$13)</f>
        <v>0</v>
      </c>
      <c r="BB498">
        <v>6</v>
      </c>
      <c r="BC498">
        <v>0.5</v>
      </c>
      <c r="BD498" t="s">
        <v>358</v>
      </c>
      <c r="BE498">
        <v>2</v>
      </c>
      <c r="BF498" t="b">
        <v>1</v>
      </c>
      <c r="BG498">
        <v>1774683709.7</v>
      </c>
      <c r="BH498">
        <v>419.5947</v>
      </c>
      <c r="BI498">
        <v>419.9843000000001</v>
      </c>
      <c r="BJ498">
        <v>21.53467</v>
      </c>
      <c r="BK498">
        <v>21.55692</v>
      </c>
      <c r="BL498">
        <v>419.9566</v>
      </c>
      <c r="BM498">
        <v>21.23691</v>
      </c>
      <c r="BN498">
        <v>499.9948000000001</v>
      </c>
      <c r="BO498">
        <v>101.026</v>
      </c>
      <c r="BP498">
        <v>0.09990705000000001</v>
      </c>
      <c r="BQ498">
        <v>25.80912</v>
      </c>
      <c r="BR498">
        <v>25.87822</v>
      </c>
      <c r="BS498">
        <v>999.9</v>
      </c>
      <c r="BT498">
        <v>0</v>
      </c>
      <c r="BU498">
        <v>0</v>
      </c>
      <c r="BV498">
        <v>10011.88</v>
      </c>
      <c r="BW498">
        <v>0</v>
      </c>
      <c r="BX498">
        <v>0.3833920000000001</v>
      </c>
      <c r="BY498">
        <v>-0.3894378</v>
      </c>
      <c r="BZ498">
        <v>428.8295999999999</v>
      </c>
      <c r="CA498">
        <v>429.2374</v>
      </c>
      <c r="CB498">
        <v>-0.02223245</v>
      </c>
      <c r="CC498">
        <v>419.9843000000001</v>
      </c>
      <c r="CD498">
        <v>21.55692</v>
      </c>
      <c r="CE498">
        <v>2.175566</v>
      </c>
      <c r="CF498">
        <v>2.177811</v>
      </c>
      <c r="CG498">
        <v>18.78352</v>
      </c>
      <c r="CH498">
        <v>18.80002</v>
      </c>
      <c r="CI498">
        <v>150.0034</v>
      </c>
      <c r="CJ498">
        <v>0</v>
      </c>
      <c r="CK498">
        <v>1</v>
      </c>
      <c r="CL498">
        <v>0</v>
      </c>
      <c r="CM498">
        <v>1.66311</v>
      </c>
      <c r="CN498">
        <v>0</v>
      </c>
      <c r="CO498">
        <v>8.400649999999999</v>
      </c>
      <c r="CP498">
        <v>767.3674</v>
      </c>
      <c r="CQ498">
        <v>35.875</v>
      </c>
      <c r="CR498">
        <v>41.75</v>
      </c>
      <c r="CS498">
        <v>38.625</v>
      </c>
      <c r="CT498">
        <v>41.1933</v>
      </c>
      <c r="CU498">
        <v>37.0746</v>
      </c>
      <c r="CV498">
        <v>0</v>
      </c>
      <c r="CW498">
        <v>150.003</v>
      </c>
      <c r="CX498">
        <v>0</v>
      </c>
      <c r="CY498">
        <v>1774683711.2</v>
      </c>
      <c r="CZ498">
        <v>0</v>
      </c>
      <c r="DA498">
        <v>1774666326.5</v>
      </c>
      <c r="DB498" t="s">
        <v>359</v>
      </c>
      <c r="DC498">
        <v>1774666322</v>
      </c>
      <c r="DD498">
        <v>1774666326.5</v>
      </c>
      <c r="DE498">
        <v>2</v>
      </c>
      <c r="DF498">
        <v>0.343</v>
      </c>
      <c r="DG498">
        <v>-0.026</v>
      </c>
      <c r="DH498">
        <v>-0.36</v>
      </c>
      <c r="DI498">
        <v>0.298</v>
      </c>
      <c r="DJ498">
        <v>420</v>
      </c>
      <c r="DK498">
        <v>22</v>
      </c>
      <c r="DL498">
        <v>0.17</v>
      </c>
      <c r="DM498">
        <v>0.02</v>
      </c>
      <c r="DN498">
        <v>-0.4050270487804879</v>
      </c>
      <c r="DO498">
        <v>-0.03625298257839818</v>
      </c>
      <c r="DP498">
        <v>0.0279135439028643</v>
      </c>
      <c r="DQ498">
        <v>1</v>
      </c>
      <c r="DR498">
        <v>-0.0230547756097561</v>
      </c>
      <c r="DS498">
        <v>0.003328917073170764</v>
      </c>
      <c r="DT498">
        <v>0.0009589711623072008</v>
      </c>
      <c r="DU498">
        <v>1</v>
      </c>
      <c r="DV498">
        <v>2</v>
      </c>
      <c r="DW498">
        <v>2</v>
      </c>
      <c r="DX498" t="s">
        <v>360</v>
      </c>
      <c r="DY498">
        <v>3.13045</v>
      </c>
      <c r="DZ498">
        <v>2.80652</v>
      </c>
      <c r="EA498">
        <v>0.099748</v>
      </c>
      <c r="EB498">
        <v>0.0994583</v>
      </c>
      <c r="EC498">
        <v>0.105964</v>
      </c>
      <c r="ED498">
        <v>0.105729</v>
      </c>
      <c r="EE498">
        <v>21146.3</v>
      </c>
      <c r="EF498">
        <v>27418.4</v>
      </c>
      <c r="EG498">
        <v>26443.9</v>
      </c>
      <c r="EH498">
        <v>32999.3</v>
      </c>
      <c r="EI498">
        <v>34920.6</v>
      </c>
      <c r="EJ498">
        <v>40303.5</v>
      </c>
      <c r="EK498">
        <v>41090.7</v>
      </c>
      <c r="EL498">
        <v>46059.2</v>
      </c>
      <c r="EM498">
        <v>2.03475</v>
      </c>
      <c r="EN498">
        <v>2.00025</v>
      </c>
      <c r="EO498">
        <v>0.0716671</v>
      </c>
      <c r="EP498">
        <v>0</v>
      </c>
      <c r="EQ498">
        <v>24.7036</v>
      </c>
      <c r="ER498">
        <v>999.9</v>
      </c>
      <c r="ES498">
        <v>67.40000000000001</v>
      </c>
      <c r="ET498">
        <v>27.5</v>
      </c>
      <c r="EU498">
        <v>24.59</v>
      </c>
      <c r="EV498">
        <v>61.1909</v>
      </c>
      <c r="EW498">
        <v>31.8069</v>
      </c>
      <c r="EX498">
        <v>1</v>
      </c>
      <c r="EY498">
        <v>0.292569</v>
      </c>
      <c r="EZ498">
        <v>0.172418</v>
      </c>
      <c r="FA498">
        <v>20.2913</v>
      </c>
      <c r="FB498">
        <v>5.18869</v>
      </c>
      <c r="FC498">
        <v>11.9441</v>
      </c>
      <c r="FD498">
        <v>4.9557</v>
      </c>
      <c r="FE498">
        <v>3.285</v>
      </c>
      <c r="FF498">
        <v>9999</v>
      </c>
      <c r="FG498">
        <v>9999</v>
      </c>
      <c r="FH498">
        <v>9999</v>
      </c>
      <c r="FI498">
        <v>999.9</v>
      </c>
      <c r="FJ498">
        <v>1.86127</v>
      </c>
      <c r="FK498">
        <v>1.86264</v>
      </c>
      <c r="FL498">
        <v>1.86005</v>
      </c>
      <c r="FM498">
        <v>1.85837</v>
      </c>
      <c r="FN498">
        <v>1.8621</v>
      </c>
      <c r="FO498">
        <v>1.85884</v>
      </c>
      <c r="FP498">
        <v>1.85791</v>
      </c>
      <c r="FQ498">
        <v>1.86081</v>
      </c>
      <c r="FR498">
        <v>0</v>
      </c>
      <c r="FS498">
        <v>0</v>
      </c>
      <c r="FT498">
        <v>0</v>
      </c>
      <c r="FU498">
        <v>4.5</v>
      </c>
      <c r="FV498" t="s">
        <v>361</v>
      </c>
      <c r="FW498" t="s">
        <v>362</v>
      </c>
      <c r="FX498" t="s">
        <v>363</v>
      </c>
      <c r="FY498" t="s">
        <v>364</v>
      </c>
      <c r="FZ498" t="s">
        <v>364</v>
      </c>
      <c r="GA498" t="s">
        <v>363</v>
      </c>
      <c r="GB498">
        <v>0</v>
      </c>
      <c r="GC498">
        <v>100</v>
      </c>
      <c r="GD498">
        <v>100</v>
      </c>
      <c r="GE498">
        <v>-0.362</v>
      </c>
      <c r="GF498">
        <v>0.2978</v>
      </c>
      <c r="GG498">
        <v>-1.589593225013521</v>
      </c>
      <c r="GH498">
        <v>0.00192992804097616</v>
      </c>
      <c r="GI498">
        <v>3.244687122451424E-06</v>
      </c>
      <c r="GJ498">
        <v>-2.087531120305573E-09</v>
      </c>
      <c r="GK498">
        <v>0.05776174702018427</v>
      </c>
      <c r="GL498">
        <v>0.005089068596103195</v>
      </c>
      <c r="GM498">
        <v>0.0003257216593697226</v>
      </c>
      <c r="GN498">
        <v>-1.562898368296355E-06</v>
      </c>
      <c r="GO498">
        <v>0</v>
      </c>
      <c r="GP498">
        <v>1257</v>
      </c>
      <c r="GQ498">
        <v>1</v>
      </c>
      <c r="GR498">
        <v>31</v>
      </c>
      <c r="GS498">
        <v>289.8</v>
      </c>
      <c r="GT498">
        <v>289.8</v>
      </c>
      <c r="GU498">
        <v>1.07666</v>
      </c>
      <c r="GV498">
        <v>2.38037</v>
      </c>
      <c r="GW498">
        <v>1.44775</v>
      </c>
      <c r="GX498">
        <v>2.20215</v>
      </c>
      <c r="GY498">
        <v>1.44653</v>
      </c>
      <c r="GZ498">
        <v>2.3938</v>
      </c>
      <c r="HA498">
        <v>33.1769</v>
      </c>
      <c r="HB498">
        <v>14.5873</v>
      </c>
      <c r="HC498">
        <v>18</v>
      </c>
      <c r="HD498">
        <v>531.971</v>
      </c>
      <c r="HE498">
        <v>523.135</v>
      </c>
      <c r="HF498">
        <v>24.9999</v>
      </c>
      <c r="HG498">
        <v>30.7332</v>
      </c>
      <c r="HH498">
        <v>30</v>
      </c>
      <c r="HI498">
        <v>31.1132</v>
      </c>
      <c r="HJ498">
        <v>31.1224</v>
      </c>
      <c r="HK498">
        <v>21.5526</v>
      </c>
      <c r="HL498">
        <v>20.6043</v>
      </c>
      <c r="HM498">
        <v>100</v>
      </c>
      <c r="HN498">
        <v>25</v>
      </c>
      <c r="HO498">
        <v>420</v>
      </c>
      <c r="HP498">
        <v>21.5</v>
      </c>
      <c r="HQ498">
        <v>103.13</v>
      </c>
      <c r="HR498">
        <v>102.019</v>
      </c>
    </row>
    <row r="499" spans="1:226">
      <c r="A499">
        <v>481</v>
      </c>
      <c r="B499">
        <v>1774683716.6</v>
      </c>
      <c r="C499">
        <v>1970.599999904633</v>
      </c>
      <c r="D499" t="s">
        <v>1324</v>
      </c>
      <c r="E499" t="s">
        <v>1325</v>
      </c>
      <c r="F499">
        <v>5</v>
      </c>
      <c r="I499">
        <v>1774683713.7</v>
      </c>
      <c r="J499">
        <f>(K499)/1000</f>
        <v>0</v>
      </c>
      <c r="K499">
        <f>IF(BF499, AN499, AH499)</f>
        <v>0</v>
      </c>
      <c r="L499">
        <f>IF(BF499, AI499, AG499)</f>
        <v>0</v>
      </c>
      <c r="M499">
        <f>BH499 - IF(AU499&gt;1, L499*BB499*100.0/(AW499), 0)</f>
        <v>0</v>
      </c>
      <c r="N499">
        <f>((T499-J499/2)*M499-L499)/(T499+J499/2)</f>
        <v>0</v>
      </c>
      <c r="O499">
        <f>N499*(BO499+BP499)/1000.0</f>
        <v>0</v>
      </c>
      <c r="P499">
        <f>(BH499 - IF(AU499&gt;1, L499*BB499*100.0/(AW499), 0))*(BO499+BP499)/1000.0</f>
        <v>0</v>
      </c>
      <c r="Q499">
        <f>2.0/((1/S499-1/R499)+SIGN(S499)*SQRT((1/S499-1/R499)*(1/S499-1/R499) + 4*BC499/((BC499+1)*(BC499+1))*(2*1/S499*1/R499-1/R499*1/R499)))</f>
        <v>0</v>
      </c>
      <c r="R499">
        <f>IF(LEFT(BD499,1)&lt;&gt;"0",IF(LEFT(BD499,1)="1",3.0,BE499),$D$5+$E$5*(BV499*BO499/($K$5*1000))+$F$5*(BV499*BO499/($K$5*1000))*MAX(MIN(BB499,$J$5),$I$5)*MAX(MIN(BB499,$J$5),$I$5)+$G$5*MAX(MIN(BB499,$J$5),$I$5)*(BV499*BO499/($K$5*1000))+$H$5*(BV499*BO499/($K$5*1000))*(BV499*BO499/($K$5*1000)))</f>
        <v>0</v>
      </c>
      <c r="S499">
        <f>J499*(1000-(1000*0.61365*exp(17.502*W499/(240.97+W499))/(BO499+BP499)+BJ499)/2)/(1000*0.61365*exp(17.502*W499/(240.97+W499))/(BO499+BP499)-BJ499)</f>
        <v>0</v>
      </c>
      <c r="T499">
        <f>1/((BC499+1)/(Q499/1.6)+1/(R499/1.37)) + BC499/((BC499+1)/(Q499/1.6) + BC499/(R499/1.37))</f>
        <v>0</v>
      </c>
      <c r="U499">
        <f>(AX499*BA499)</f>
        <v>0</v>
      </c>
      <c r="V499">
        <f>(BQ499+(U499+2*0.95*5.67E-8*(((BQ499+$B$9)+273)^4-(BQ499+273)^4)-44100*J499)/(1.84*29.3*R499+8*0.95*5.67E-8*(BQ499+273)^3))</f>
        <v>0</v>
      </c>
      <c r="W499">
        <f>($C$9*BR499+$D$9*BS499+$E$9*V499)</f>
        <v>0</v>
      </c>
      <c r="X499">
        <f>0.61365*exp(17.502*W499/(240.97+W499))</f>
        <v>0</v>
      </c>
      <c r="Y499">
        <f>(Z499/AA499*100)</f>
        <v>0</v>
      </c>
      <c r="Z499">
        <f>BJ499*(BO499+BP499)/1000</f>
        <v>0</v>
      </c>
      <c r="AA499">
        <f>0.61365*exp(17.502*BQ499/(240.97+BQ499))</f>
        <v>0</v>
      </c>
      <c r="AB499">
        <f>(X499-BJ499*(BO499+BP499)/1000)</f>
        <v>0</v>
      </c>
      <c r="AC499">
        <f>(-J499*44100)</f>
        <v>0</v>
      </c>
      <c r="AD499">
        <f>2*29.3*R499*0.92*(BQ499-W499)</f>
        <v>0</v>
      </c>
      <c r="AE499">
        <f>2*0.95*5.67E-8*(((BQ499+$B$9)+273)^4-(W499+273)^4)</f>
        <v>0</v>
      </c>
      <c r="AF499">
        <f>U499+AE499+AC499+AD499</f>
        <v>0</v>
      </c>
      <c r="AG499">
        <f>BN499*AU499*(BI499-BH499*(1000-AU499*BK499)/(1000-AU499*BJ499))/(100*BB499)</f>
        <v>0</v>
      </c>
      <c r="AH499">
        <f>1000*BN499*AU499*(BJ499-BK499)/(100*BB499*(1000-AU499*BJ499))</f>
        <v>0</v>
      </c>
      <c r="AI499">
        <f>(AJ499 - AK499 - BO499*1E3/(8.314*(BQ499+273.15)) * AM499/BN499 * AL499) * BN499/(100*BB499) * (1000 - BK499)/1000</f>
        <v>0</v>
      </c>
      <c r="AJ499">
        <v>429.2165276120775</v>
      </c>
      <c r="AK499">
        <v>428.8074363636364</v>
      </c>
      <c r="AL499">
        <v>-4.370530259582702E-06</v>
      </c>
      <c r="AM499">
        <v>61.35787655002243</v>
      </c>
      <c r="AN499">
        <f>(AP499 - AO499 + BO499*1E3/(8.314*(BQ499+273.15)) * AR499/BN499 * AQ499) * BN499/(100*BB499) * 1000/(1000 - AP499)</f>
        <v>0</v>
      </c>
      <c r="AO499">
        <v>21.55706548425069</v>
      </c>
      <c r="AP499">
        <v>21.53466293706295</v>
      </c>
      <c r="AQ499">
        <v>4.399056999348994E-07</v>
      </c>
      <c r="AR499">
        <v>91.88205700752289</v>
      </c>
      <c r="AS499">
        <v>0</v>
      </c>
      <c r="AT499">
        <v>0</v>
      </c>
      <c r="AU499">
        <f>IF(AS499*$H$15&gt;=AW499,1.0,(AW499/(AW499-AS499*$H$15)))</f>
        <v>0</v>
      </c>
      <c r="AV499">
        <f>(AU499-1)*100</f>
        <v>0</v>
      </c>
      <c r="AW499">
        <f>MAX(0,($B$15+$C$15*BV499)/(1+$D$15*BV499)*BO499/(BQ499+273)*$E$15)</f>
        <v>0</v>
      </c>
      <c r="AX499">
        <f>$B$13*BW499+$C$13*BX499+$F$13*CI499*(1-CL499)</f>
        <v>0</v>
      </c>
      <c r="AY499">
        <f>AX499*AZ499</f>
        <v>0</v>
      </c>
      <c r="AZ499">
        <f>($B$13*$D$11+$C$13*$D$11+$F$13*((CV499+CN499)/MAX(CV499+CN499+CW499, 0.1)*$I$11+CW499/MAX(CV499+CN499+CW499, 0.1)*$J$11))/($B$13+$C$13+$F$13)</f>
        <v>0</v>
      </c>
      <c r="BA499">
        <f>($B$13*$K$11+$C$13*$K$11+$F$13*((CV499+CN499)/MAX(CV499+CN499+CW499, 0.1)*$P$11+CW499/MAX(CV499+CN499+CW499, 0.1)*$Q$11))/($B$13+$C$13+$F$13)</f>
        <v>0</v>
      </c>
      <c r="BB499">
        <v>6</v>
      </c>
      <c r="BC499">
        <v>0.5</v>
      </c>
      <c r="BD499" t="s">
        <v>358</v>
      </c>
      <c r="BE499">
        <v>2</v>
      </c>
      <c r="BF499" t="b">
        <v>1</v>
      </c>
      <c r="BG499">
        <v>1774683713.7</v>
      </c>
      <c r="BH499">
        <v>419.5833</v>
      </c>
      <c r="BI499">
        <v>419.9835</v>
      </c>
      <c r="BJ499">
        <v>21.53497</v>
      </c>
      <c r="BK499">
        <v>21.55564</v>
      </c>
      <c r="BL499">
        <v>419.9448</v>
      </c>
      <c r="BM499">
        <v>21.23724</v>
      </c>
      <c r="BN499">
        <v>499.9921000000001</v>
      </c>
      <c r="BO499">
        <v>101.0264</v>
      </c>
      <c r="BP499">
        <v>0.10000477</v>
      </c>
      <c r="BQ499">
        <v>25.81004</v>
      </c>
      <c r="BR499">
        <v>25.87606</v>
      </c>
      <c r="BS499">
        <v>999.9</v>
      </c>
      <c r="BT499">
        <v>0</v>
      </c>
      <c r="BU499">
        <v>0</v>
      </c>
      <c r="BV499">
        <v>9999.136999999999</v>
      </c>
      <c r="BW499">
        <v>0</v>
      </c>
      <c r="BX499">
        <v>0.3833920000000001</v>
      </c>
      <c r="BY499">
        <v>-0.4002807</v>
      </c>
      <c r="BZ499">
        <v>428.818</v>
      </c>
      <c r="CA499">
        <v>429.2361</v>
      </c>
      <c r="CB499">
        <v>-0.02064685</v>
      </c>
      <c r="CC499">
        <v>419.9835</v>
      </c>
      <c r="CD499">
        <v>21.55564</v>
      </c>
      <c r="CE499">
        <v>2.175601</v>
      </c>
      <c r="CF499">
        <v>2.177686</v>
      </c>
      <c r="CG499">
        <v>18.78378</v>
      </c>
      <c r="CH499">
        <v>18.79911</v>
      </c>
      <c r="CI499">
        <v>150.0037</v>
      </c>
      <c r="CJ499">
        <v>0</v>
      </c>
      <c r="CK499">
        <v>1</v>
      </c>
      <c r="CL499">
        <v>0</v>
      </c>
      <c r="CM499">
        <v>1.87992</v>
      </c>
      <c r="CN499">
        <v>0</v>
      </c>
      <c r="CO499">
        <v>8.35702</v>
      </c>
      <c r="CP499">
        <v>767.3697</v>
      </c>
      <c r="CQ499">
        <v>35.875</v>
      </c>
      <c r="CR499">
        <v>41.7562</v>
      </c>
      <c r="CS499">
        <v>38.6312</v>
      </c>
      <c r="CT499">
        <v>41.2374</v>
      </c>
      <c r="CU499">
        <v>37.1187</v>
      </c>
      <c r="CV499">
        <v>0</v>
      </c>
      <c r="CW499">
        <v>150.003</v>
      </c>
      <c r="CX499">
        <v>0</v>
      </c>
      <c r="CY499">
        <v>1774683714.8</v>
      </c>
      <c r="CZ499">
        <v>0</v>
      </c>
      <c r="DA499">
        <v>1774666326.5</v>
      </c>
      <c r="DB499" t="s">
        <v>359</v>
      </c>
      <c r="DC499">
        <v>1774666322</v>
      </c>
      <c r="DD499">
        <v>1774666326.5</v>
      </c>
      <c r="DE499">
        <v>2</v>
      </c>
      <c r="DF499">
        <v>0.343</v>
      </c>
      <c r="DG499">
        <v>-0.026</v>
      </c>
      <c r="DH499">
        <v>-0.36</v>
      </c>
      <c r="DI499">
        <v>0.298</v>
      </c>
      <c r="DJ499">
        <v>420</v>
      </c>
      <c r="DK499">
        <v>22</v>
      </c>
      <c r="DL499">
        <v>0.17</v>
      </c>
      <c r="DM499">
        <v>0.02</v>
      </c>
      <c r="DN499">
        <v>-0.4078138292682927</v>
      </c>
      <c r="DO499">
        <v>0.06807700348432033</v>
      </c>
      <c r="DP499">
        <v>0.02782555801198186</v>
      </c>
      <c r="DQ499">
        <v>1</v>
      </c>
      <c r="DR499">
        <v>-0.0225045756097561</v>
      </c>
      <c r="DS499">
        <v>0.007204960975609772</v>
      </c>
      <c r="DT499">
        <v>0.001320147888201239</v>
      </c>
      <c r="DU499">
        <v>1</v>
      </c>
      <c r="DV499">
        <v>2</v>
      </c>
      <c r="DW499">
        <v>2</v>
      </c>
      <c r="DX499" t="s">
        <v>360</v>
      </c>
      <c r="DY499">
        <v>3.13047</v>
      </c>
      <c r="DZ499">
        <v>2.8063</v>
      </c>
      <c r="EA499">
        <v>0.09974180000000001</v>
      </c>
      <c r="EB499">
        <v>0.0994743</v>
      </c>
      <c r="EC499">
        <v>0.105963</v>
      </c>
      <c r="ED499">
        <v>0.105702</v>
      </c>
      <c r="EE499">
        <v>21146.3</v>
      </c>
      <c r="EF499">
        <v>27418.3</v>
      </c>
      <c r="EG499">
        <v>26443.7</v>
      </c>
      <c r="EH499">
        <v>32999.8</v>
      </c>
      <c r="EI499">
        <v>34920.7</v>
      </c>
      <c r="EJ499">
        <v>40304.8</v>
      </c>
      <c r="EK499">
        <v>41090.8</v>
      </c>
      <c r="EL499">
        <v>46059.3</v>
      </c>
      <c r="EM499">
        <v>2.03478</v>
      </c>
      <c r="EN499">
        <v>2.00025</v>
      </c>
      <c r="EO499">
        <v>0.0713095</v>
      </c>
      <c r="EP499">
        <v>0</v>
      </c>
      <c r="EQ499">
        <v>24.7032</v>
      </c>
      <c r="ER499">
        <v>999.9</v>
      </c>
      <c r="ES499">
        <v>67.40000000000001</v>
      </c>
      <c r="ET499">
        <v>27.5</v>
      </c>
      <c r="EU499">
        <v>24.5896</v>
      </c>
      <c r="EV499">
        <v>61.1809</v>
      </c>
      <c r="EW499">
        <v>31.7668</v>
      </c>
      <c r="EX499">
        <v>1</v>
      </c>
      <c r="EY499">
        <v>0.292327</v>
      </c>
      <c r="EZ499">
        <v>0.172394</v>
      </c>
      <c r="FA499">
        <v>20.2913</v>
      </c>
      <c r="FB499">
        <v>5.18884</v>
      </c>
      <c r="FC499">
        <v>11.9441</v>
      </c>
      <c r="FD499">
        <v>4.9556</v>
      </c>
      <c r="FE499">
        <v>3.285</v>
      </c>
      <c r="FF499">
        <v>9999</v>
      </c>
      <c r="FG499">
        <v>9999</v>
      </c>
      <c r="FH499">
        <v>9999</v>
      </c>
      <c r="FI499">
        <v>999.9</v>
      </c>
      <c r="FJ499">
        <v>1.86127</v>
      </c>
      <c r="FK499">
        <v>1.86264</v>
      </c>
      <c r="FL499">
        <v>1.86005</v>
      </c>
      <c r="FM499">
        <v>1.85837</v>
      </c>
      <c r="FN499">
        <v>1.86211</v>
      </c>
      <c r="FO499">
        <v>1.85886</v>
      </c>
      <c r="FP499">
        <v>1.85791</v>
      </c>
      <c r="FQ499">
        <v>1.8608</v>
      </c>
      <c r="FR499">
        <v>0</v>
      </c>
      <c r="FS499">
        <v>0</v>
      </c>
      <c r="FT499">
        <v>0</v>
      </c>
      <c r="FU499">
        <v>4.5</v>
      </c>
      <c r="FV499" t="s">
        <v>361</v>
      </c>
      <c r="FW499" t="s">
        <v>362</v>
      </c>
      <c r="FX499" t="s">
        <v>363</v>
      </c>
      <c r="FY499" t="s">
        <v>364</v>
      </c>
      <c r="FZ499" t="s">
        <v>364</v>
      </c>
      <c r="GA499" t="s">
        <v>363</v>
      </c>
      <c r="GB499">
        <v>0</v>
      </c>
      <c r="GC499">
        <v>100</v>
      </c>
      <c r="GD499">
        <v>100</v>
      </c>
      <c r="GE499">
        <v>-0.362</v>
      </c>
      <c r="GF499">
        <v>0.2978</v>
      </c>
      <c r="GG499">
        <v>-1.589593225013521</v>
      </c>
      <c r="GH499">
        <v>0.00192992804097616</v>
      </c>
      <c r="GI499">
        <v>3.244687122451424E-06</v>
      </c>
      <c r="GJ499">
        <v>-2.087531120305573E-09</v>
      </c>
      <c r="GK499">
        <v>0.05776174702018427</v>
      </c>
      <c r="GL499">
        <v>0.005089068596103195</v>
      </c>
      <c r="GM499">
        <v>0.0003257216593697226</v>
      </c>
      <c r="GN499">
        <v>-1.562898368296355E-06</v>
      </c>
      <c r="GO499">
        <v>0</v>
      </c>
      <c r="GP499">
        <v>1257</v>
      </c>
      <c r="GQ499">
        <v>1</v>
      </c>
      <c r="GR499">
        <v>31</v>
      </c>
      <c r="GS499">
        <v>289.9</v>
      </c>
      <c r="GT499">
        <v>289.8</v>
      </c>
      <c r="GU499">
        <v>1.07666</v>
      </c>
      <c r="GV499">
        <v>2.38037</v>
      </c>
      <c r="GW499">
        <v>1.44775</v>
      </c>
      <c r="GX499">
        <v>2.20215</v>
      </c>
      <c r="GY499">
        <v>1.44653</v>
      </c>
      <c r="GZ499">
        <v>2.39502</v>
      </c>
      <c r="HA499">
        <v>33.1769</v>
      </c>
      <c r="HB499">
        <v>14.5786</v>
      </c>
      <c r="HC499">
        <v>18</v>
      </c>
      <c r="HD499">
        <v>531.987</v>
      </c>
      <c r="HE499">
        <v>523.135</v>
      </c>
      <c r="HF499">
        <v>24.9999</v>
      </c>
      <c r="HG499">
        <v>30.7332</v>
      </c>
      <c r="HH499">
        <v>30.0001</v>
      </c>
      <c r="HI499">
        <v>31.1132</v>
      </c>
      <c r="HJ499">
        <v>31.1224</v>
      </c>
      <c r="HK499">
        <v>21.5509</v>
      </c>
      <c r="HL499">
        <v>20.6043</v>
      </c>
      <c r="HM499">
        <v>100</v>
      </c>
      <c r="HN499">
        <v>25</v>
      </c>
      <c r="HO499">
        <v>420</v>
      </c>
      <c r="HP499">
        <v>21.5</v>
      </c>
      <c r="HQ499">
        <v>103.13</v>
      </c>
      <c r="HR499">
        <v>102.02</v>
      </c>
    </row>
    <row r="500" spans="1:226">
      <c r="A500">
        <v>482</v>
      </c>
      <c r="B500">
        <v>1774683720.6</v>
      </c>
      <c r="C500">
        <v>1974.599999904633</v>
      </c>
      <c r="D500" t="s">
        <v>1326</v>
      </c>
      <c r="E500" t="s">
        <v>1327</v>
      </c>
      <c r="F500">
        <v>5</v>
      </c>
      <c r="I500">
        <v>1774683717.7</v>
      </c>
      <c r="J500">
        <f>(K500)/1000</f>
        <v>0</v>
      </c>
      <c r="K500">
        <f>IF(BF500, AN500, AH500)</f>
        <v>0</v>
      </c>
      <c r="L500">
        <f>IF(BF500, AI500, AG500)</f>
        <v>0</v>
      </c>
      <c r="M500">
        <f>BH500 - IF(AU500&gt;1, L500*BB500*100.0/(AW500), 0)</f>
        <v>0</v>
      </c>
      <c r="N500">
        <f>((T500-J500/2)*M500-L500)/(T500+J500/2)</f>
        <v>0</v>
      </c>
      <c r="O500">
        <f>N500*(BO500+BP500)/1000.0</f>
        <v>0</v>
      </c>
      <c r="P500">
        <f>(BH500 - IF(AU500&gt;1, L500*BB500*100.0/(AW500), 0))*(BO500+BP500)/1000.0</f>
        <v>0</v>
      </c>
      <c r="Q500">
        <f>2.0/((1/S500-1/R500)+SIGN(S500)*SQRT((1/S500-1/R500)*(1/S500-1/R500) + 4*BC500/((BC500+1)*(BC500+1))*(2*1/S500*1/R500-1/R500*1/R500)))</f>
        <v>0</v>
      </c>
      <c r="R500">
        <f>IF(LEFT(BD500,1)&lt;&gt;"0",IF(LEFT(BD500,1)="1",3.0,BE500),$D$5+$E$5*(BV500*BO500/($K$5*1000))+$F$5*(BV500*BO500/($K$5*1000))*MAX(MIN(BB500,$J$5),$I$5)*MAX(MIN(BB500,$J$5),$I$5)+$G$5*MAX(MIN(BB500,$J$5),$I$5)*(BV500*BO500/($K$5*1000))+$H$5*(BV500*BO500/($K$5*1000))*(BV500*BO500/($K$5*1000)))</f>
        <v>0</v>
      </c>
      <c r="S500">
        <f>J500*(1000-(1000*0.61365*exp(17.502*W500/(240.97+W500))/(BO500+BP500)+BJ500)/2)/(1000*0.61365*exp(17.502*W500/(240.97+W500))/(BO500+BP500)-BJ500)</f>
        <v>0</v>
      </c>
      <c r="T500">
        <f>1/((BC500+1)/(Q500/1.6)+1/(R500/1.37)) + BC500/((BC500+1)/(Q500/1.6) + BC500/(R500/1.37))</f>
        <v>0</v>
      </c>
      <c r="U500">
        <f>(AX500*BA500)</f>
        <v>0</v>
      </c>
      <c r="V500">
        <f>(BQ500+(U500+2*0.95*5.67E-8*(((BQ500+$B$9)+273)^4-(BQ500+273)^4)-44100*J500)/(1.84*29.3*R500+8*0.95*5.67E-8*(BQ500+273)^3))</f>
        <v>0</v>
      </c>
      <c r="W500">
        <f>($C$9*BR500+$D$9*BS500+$E$9*V500)</f>
        <v>0</v>
      </c>
      <c r="X500">
        <f>0.61365*exp(17.502*W500/(240.97+W500))</f>
        <v>0</v>
      </c>
      <c r="Y500">
        <f>(Z500/AA500*100)</f>
        <v>0</v>
      </c>
      <c r="Z500">
        <f>BJ500*(BO500+BP500)/1000</f>
        <v>0</v>
      </c>
      <c r="AA500">
        <f>0.61365*exp(17.502*BQ500/(240.97+BQ500))</f>
        <v>0</v>
      </c>
      <c r="AB500">
        <f>(X500-BJ500*(BO500+BP500)/1000)</f>
        <v>0</v>
      </c>
      <c r="AC500">
        <f>(-J500*44100)</f>
        <v>0</v>
      </c>
      <c r="AD500">
        <f>2*29.3*R500*0.92*(BQ500-W500)</f>
        <v>0</v>
      </c>
      <c r="AE500">
        <f>2*0.95*5.67E-8*(((BQ500+$B$9)+273)^4-(W500+273)^4)</f>
        <v>0</v>
      </c>
      <c r="AF500">
        <f>U500+AE500+AC500+AD500</f>
        <v>0</v>
      </c>
      <c r="AG500">
        <f>BN500*AU500*(BI500-BH500*(1000-AU500*BK500)/(1000-AU500*BJ500))/(100*BB500)</f>
        <v>0</v>
      </c>
      <c r="AH500">
        <f>1000*BN500*AU500*(BJ500-BK500)/(100*BB500*(1000-AU500*BJ500))</f>
        <v>0</v>
      </c>
      <c r="AI500">
        <f>(AJ500 - AK500 - BO500*1E3/(8.314*(BQ500+273.15)) * AM500/BN500 * AL500) * BN500/(100*BB500) * (1000 - BK500)/1000</f>
        <v>0</v>
      </c>
      <c r="AJ500">
        <v>429.3046696115309</v>
      </c>
      <c r="AK500">
        <v>428.8019515151514</v>
      </c>
      <c r="AL500">
        <v>2.066153490454473E-07</v>
      </c>
      <c r="AM500">
        <v>61.35787655002243</v>
      </c>
      <c r="AN500">
        <f>(AP500 - AO500 + BO500*1E3/(8.314*(BQ500+273.15)) * AR500/BN500 * AQ500) * BN500/(100*BB500) * 1000/(1000 - AP500)</f>
        <v>0</v>
      </c>
      <c r="AO500">
        <v>21.54918869756929</v>
      </c>
      <c r="AP500">
        <v>21.53149790209791</v>
      </c>
      <c r="AQ500">
        <v>-3.440414425135265E-07</v>
      </c>
      <c r="AR500">
        <v>91.88205700752289</v>
      </c>
      <c r="AS500">
        <v>0</v>
      </c>
      <c r="AT500">
        <v>0</v>
      </c>
      <c r="AU500">
        <f>IF(AS500*$H$15&gt;=AW500,1.0,(AW500/(AW500-AS500*$H$15)))</f>
        <v>0</v>
      </c>
      <c r="AV500">
        <f>(AU500-1)*100</f>
        <v>0</v>
      </c>
      <c r="AW500">
        <f>MAX(0,($B$15+$C$15*BV500)/(1+$D$15*BV500)*BO500/(BQ500+273)*$E$15)</f>
        <v>0</v>
      </c>
      <c r="AX500">
        <f>$B$13*BW500+$C$13*BX500+$F$13*CI500*(1-CL500)</f>
        <v>0</v>
      </c>
      <c r="AY500">
        <f>AX500*AZ500</f>
        <v>0</v>
      </c>
      <c r="AZ500">
        <f>($B$13*$D$11+$C$13*$D$11+$F$13*((CV500+CN500)/MAX(CV500+CN500+CW500, 0.1)*$I$11+CW500/MAX(CV500+CN500+CW500, 0.1)*$J$11))/($B$13+$C$13+$F$13)</f>
        <v>0</v>
      </c>
      <c r="BA500">
        <f>($B$13*$K$11+$C$13*$K$11+$F$13*((CV500+CN500)/MAX(CV500+CN500+CW500, 0.1)*$P$11+CW500/MAX(CV500+CN500+CW500, 0.1)*$Q$11))/($B$13+$C$13+$F$13)</f>
        <v>0</v>
      </c>
      <c r="BB500">
        <v>6</v>
      </c>
      <c r="BC500">
        <v>0.5</v>
      </c>
      <c r="BD500" t="s">
        <v>358</v>
      </c>
      <c r="BE500">
        <v>2</v>
      </c>
      <c r="BF500" t="b">
        <v>1</v>
      </c>
      <c r="BG500">
        <v>1774683717.7</v>
      </c>
      <c r="BH500">
        <v>419.5685999999999</v>
      </c>
      <c r="BI500">
        <v>420.0296</v>
      </c>
      <c r="BJ500">
        <v>21.53344</v>
      </c>
      <c r="BK500">
        <v>21.54169</v>
      </c>
      <c r="BL500">
        <v>419.9305000000001</v>
      </c>
      <c r="BM500">
        <v>21.2357</v>
      </c>
      <c r="BN500">
        <v>500.0302</v>
      </c>
      <c r="BO500">
        <v>101.0268</v>
      </c>
      <c r="BP500">
        <v>0.1001081</v>
      </c>
      <c r="BQ500">
        <v>25.80841</v>
      </c>
      <c r="BR500">
        <v>25.87523000000001</v>
      </c>
      <c r="BS500">
        <v>999.9</v>
      </c>
      <c r="BT500">
        <v>0</v>
      </c>
      <c r="BU500">
        <v>0</v>
      </c>
      <c r="BV500">
        <v>9980.688</v>
      </c>
      <c r="BW500">
        <v>0</v>
      </c>
      <c r="BX500">
        <v>0.3833920000000001</v>
      </c>
      <c r="BY500">
        <v>-0.460965</v>
      </c>
      <c r="BZ500">
        <v>428.8024</v>
      </c>
      <c r="CA500">
        <v>429.2771</v>
      </c>
      <c r="CB500">
        <v>-0.008249272300000001</v>
      </c>
      <c r="CC500">
        <v>420.0296</v>
      </c>
      <c r="CD500">
        <v>21.54169</v>
      </c>
      <c r="CE500">
        <v>2.175455</v>
      </c>
      <c r="CF500">
        <v>2.176287</v>
      </c>
      <c r="CG500">
        <v>18.7827</v>
      </c>
      <c r="CH500">
        <v>18.78883</v>
      </c>
      <c r="CI500">
        <v>150.0025</v>
      </c>
      <c r="CJ500">
        <v>0</v>
      </c>
      <c r="CK500">
        <v>1</v>
      </c>
      <c r="CL500">
        <v>0</v>
      </c>
      <c r="CM500">
        <v>1.6458</v>
      </c>
      <c r="CN500">
        <v>0</v>
      </c>
      <c r="CO500">
        <v>8.46969</v>
      </c>
      <c r="CP500">
        <v>767.3614</v>
      </c>
      <c r="CQ500">
        <v>35.906</v>
      </c>
      <c r="CR500">
        <v>41.7996</v>
      </c>
      <c r="CS500">
        <v>38.6622</v>
      </c>
      <c r="CT500">
        <v>41.281</v>
      </c>
      <c r="CU500">
        <v>37.125</v>
      </c>
      <c r="CV500">
        <v>0</v>
      </c>
      <c r="CW500">
        <v>150.001</v>
      </c>
      <c r="CX500">
        <v>0</v>
      </c>
      <c r="CY500">
        <v>1774683719</v>
      </c>
      <c r="CZ500">
        <v>0</v>
      </c>
      <c r="DA500">
        <v>1774666326.5</v>
      </c>
      <c r="DB500" t="s">
        <v>359</v>
      </c>
      <c r="DC500">
        <v>1774666322</v>
      </c>
      <c r="DD500">
        <v>1774666326.5</v>
      </c>
      <c r="DE500">
        <v>2</v>
      </c>
      <c r="DF500">
        <v>0.343</v>
      </c>
      <c r="DG500">
        <v>-0.026</v>
      </c>
      <c r="DH500">
        <v>-0.36</v>
      </c>
      <c r="DI500">
        <v>0.298</v>
      </c>
      <c r="DJ500">
        <v>420</v>
      </c>
      <c r="DK500">
        <v>22</v>
      </c>
      <c r="DL500">
        <v>0.17</v>
      </c>
      <c r="DM500">
        <v>0.02</v>
      </c>
      <c r="DN500">
        <v>-0.4198935853658537</v>
      </c>
      <c r="DO500">
        <v>-0.114219135888501</v>
      </c>
      <c r="DP500">
        <v>0.03726092829969361</v>
      </c>
      <c r="DQ500">
        <v>0</v>
      </c>
      <c r="DR500">
        <v>-0.0196757886097561</v>
      </c>
      <c r="DS500">
        <v>0.05055044201393721</v>
      </c>
      <c r="DT500">
        <v>0.006548563718300652</v>
      </c>
      <c r="DU500">
        <v>1</v>
      </c>
      <c r="DV500">
        <v>1</v>
      </c>
      <c r="DW500">
        <v>2</v>
      </c>
      <c r="DX500" t="s">
        <v>367</v>
      </c>
      <c r="DY500">
        <v>3.13056</v>
      </c>
      <c r="DZ500">
        <v>2.80647</v>
      </c>
      <c r="EA500">
        <v>0.0997456</v>
      </c>
      <c r="EB500">
        <v>0.0994646</v>
      </c>
      <c r="EC500">
        <v>0.10595</v>
      </c>
      <c r="ED500">
        <v>0.105621</v>
      </c>
      <c r="EE500">
        <v>21146.4</v>
      </c>
      <c r="EF500">
        <v>27418.7</v>
      </c>
      <c r="EG500">
        <v>26444</v>
      </c>
      <c r="EH500">
        <v>32999.9</v>
      </c>
      <c r="EI500">
        <v>34921.4</v>
      </c>
      <c r="EJ500">
        <v>40309</v>
      </c>
      <c r="EK500">
        <v>41090.9</v>
      </c>
      <c r="EL500">
        <v>46060</v>
      </c>
      <c r="EM500">
        <v>2.03507</v>
      </c>
      <c r="EN500">
        <v>2.00007</v>
      </c>
      <c r="EO500">
        <v>0.0714287</v>
      </c>
      <c r="EP500">
        <v>0</v>
      </c>
      <c r="EQ500">
        <v>24.7032</v>
      </c>
      <c r="ER500">
        <v>999.9</v>
      </c>
      <c r="ES500">
        <v>67.40000000000001</v>
      </c>
      <c r="ET500">
        <v>27.5</v>
      </c>
      <c r="EU500">
        <v>24.5901</v>
      </c>
      <c r="EV500">
        <v>61.3509</v>
      </c>
      <c r="EW500">
        <v>31.5825</v>
      </c>
      <c r="EX500">
        <v>1</v>
      </c>
      <c r="EY500">
        <v>0.292602</v>
      </c>
      <c r="EZ500">
        <v>0.172086</v>
      </c>
      <c r="FA500">
        <v>20.2912</v>
      </c>
      <c r="FB500">
        <v>5.18884</v>
      </c>
      <c r="FC500">
        <v>11.9441</v>
      </c>
      <c r="FD500">
        <v>4.95575</v>
      </c>
      <c r="FE500">
        <v>3.285</v>
      </c>
      <c r="FF500">
        <v>9999</v>
      </c>
      <c r="FG500">
        <v>9999</v>
      </c>
      <c r="FH500">
        <v>9999</v>
      </c>
      <c r="FI500">
        <v>999.9</v>
      </c>
      <c r="FJ500">
        <v>1.86127</v>
      </c>
      <c r="FK500">
        <v>1.86264</v>
      </c>
      <c r="FL500">
        <v>1.86004</v>
      </c>
      <c r="FM500">
        <v>1.85837</v>
      </c>
      <c r="FN500">
        <v>1.86209</v>
      </c>
      <c r="FO500">
        <v>1.85887</v>
      </c>
      <c r="FP500">
        <v>1.85791</v>
      </c>
      <c r="FQ500">
        <v>1.86081</v>
      </c>
      <c r="FR500">
        <v>0</v>
      </c>
      <c r="FS500">
        <v>0</v>
      </c>
      <c r="FT500">
        <v>0</v>
      </c>
      <c r="FU500">
        <v>4.5</v>
      </c>
      <c r="FV500" t="s">
        <v>361</v>
      </c>
      <c r="FW500" t="s">
        <v>362</v>
      </c>
      <c r="FX500" t="s">
        <v>363</v>
      </c>
      <c r="FY500" t="s">
        <v>364</v>
      </c>
      <c r="FZ500" t="s">
        <v>364</v>
      </c>
      <c r="GA500" t="s">
        <v>363</v>
      </c>
      <c r="GB500">
        <v>0</v>
      </c>
      <c r="GC500">
        <v>100</v>
      </c>
      <c r="GD500">
        <v>100</v>
      </c>
      <c r="GE500">
        <v>-0.361</v>
      </c>
      <c r="GF500">
        <v>0.2977</v>
      </c>
      <c r="GG500">
        <v>-1.589593225013521</v>
      </c>
      <c r="GH500">
        <v>0.00192992804097616</v>
      </c>
      <c r="GI500">
        <v>3.244687122451424E-06</v>
      </c>
      <c r="GJ500">
        <v>-2.087531120305573E-09</v>
      </c>
      <c r="GK500">
        <v>0.05776174702018427</v>
      </c>
      <c r="GL500">
        <v>0.005089068596103195</v>
      </c>
      <c r="GM500">
        <v>0.0003257216593697226</v>
      </c>
      <c r="GN500">
        <v>-1.562898368296355E-06</v>
      </c>
      <c r="GO500">
        <v>0</v>
      </c>
      <c r="GP500">
        <v>1257</v>
      </c>
      <c r="GQ500">
        <v>1</v>
      </c>
      <c r="GR500">
        <v>31</v>
      </c>
      <c r="GS500">
        <v>290</v>
      </c>
      <c r="GT500">
        <v>289.9</v>
      </c>
      <c r="GU500">
        <v>1.07788</v>
      </c>
      <c r="GV500">
        <v>2.39136</v>
      </c>
      <c r="GW500">
        <v>1.44775</v>
      </c>
      <c r="GX500">
        <v>2.20215</v>
      </c>
      <c r="GY500">
        <v>1.44653</v>
      </c>
      <c r="GZ500">
        <v>2.33521</v>
      </c>
      <c r="HA500">
        <v>33.1769</v>
      </c>
      <c r="HB500">
        <v>14.5786</v>
      </c>
      <c r="HC500">
        <v>18</v>
      </c>
      <c r="HD500">
        <v>532.177</v>
      </c>
      <c r="HE500">
        <v>523.016</v>
      </c>
      <c r="HF500">
        <v>24.9998</v>
      </c>
      <c r="HG500">
        <v>30.7332</v>
      </c>
      <c r="HH500">
        <v>30.0001</v>
      </c>
      <c r="HI500">
        <v>31.1132</v>
      </c>
      <c r="HJ500">
        <v>31.1224</v>
      </c>
      <c r="HK500">
        <v>21.5515</v>
      </c>
      <c r="HL500">
        <v>20.6043</v>
      </c>
      <c r="HM500">
        <v>100</v>
      </c>
      <c r="HN500">
        <v>25</v>
      </c>
      <c r="HO500">
        <v>420</v>
      </c>
      <c r="HP500">
        <v>21.5</v>
      </c>
      <c r="HQ500">
        <v>103.131</v>
      </c>
      <c r="HR500">
        <v>102.021</v>
      </c>
    </row>
    <row r="501" spans="1:226">
      <c r="A501">
        <v>483</v>
      </c>
      <c r="B501">
        <v>1774683724.6</v>
      </c>
      <c r="C501">
        <v>1978.599999904633</v>
      </c>
      <c r="D501" t="s">
        <v>1328</v>
      </c>
      <c r="E501" t="s">
        <v>1329</v>
      </c>
      <c r="F501">
        <v>5</v>
      </c>
      <c r="I501">
        <v>1774683721.7</v>
      </c>
      <c r="J501">
        <f>(K501)/1000</f>
        <v>0</v>
      </c>
      <c r="K501">
        <f>IF(BF501, AN501, AH501)</f>
        <v>0</v>
      </c>
      <c r="L501">
        <f>IF(BF501, AI501, AG501)</f>
        <v>0</v>
      </c>
      <c r="M501">
        <f>BH501 - IF(AU501&gt;1, L501*BB501*100.0/(AW501), 0)</f>
        <v>0</v>
      </c>
      <c r="N501">
        <f>((T501-J501/2)*M501-L501)/(T501+J501/2)</f>
        <v>0</v>
      </c>
      <c r="O501">
        <f>N501*(BO501+BP501)/1000.0</f>
        <v>0</v>
      </c>
      <c r="P501">
        <f>(BH501 - IF(AU501&gt;1, L501*BB501*100.0/(AW501), 0))*(BO501+BP501)/1000.0</f>
        <v>0</v>
      </c>
      <c r="Q501">
        <f>2.0/((1/S501-1/R501)+SIGN(S501)*SQRT((1/S501-1/R501)*(1/S501-1/R501) + 4*BC501/((BC501+1)*(BC501+1))*(2*1/S501*1/R501-1/R501*1/R501)))</f>
        <v>0</v>
      </c>
      <c r="R501">
        <f>IF(LEFT(BD501,1)&lt;&gt;"0",IF(LEFT(BD501,1)="1",3.0,BE501),$D$5+$E$5*(BV501*BO501/($K$5*1000))+$F$5*(BV501*BO501/($K$5*1000))*MAX(MIN(BB501,$J$5),$I$5)*MAX(MIN(BB501,$J$5),$I$5)+$G$5*MAX(MIN(BB501,$J$5),$I$5)*(BV501*BO501/($K$5*1000))+$H$5*(BV501*BO501/($K$5*1000))*(BV501*BO501/($K$5*1000)))</f>
        <v>0</v>
      </c>
      <c r="S501">
        <f>J501*(1000-(1000*0.61365*exp(17.502*W501/(240.97+W501))/(BO501+BP501)+BJ501)/2)/(1000*0.61365*exp(17.502*W501/(240.97+W501))/(BO501+BP501)-BJ501)</f>
        <v>0</v>
      </c>
      <c r="T501">
        <f>1/((BC501+1)/(Q501/1.6)+1/(R501/1.37)) + BC501/((BC501+1)/(Q501/1.6) + BC501/(R501/1.37))</f>
        <v>0</v>
      </c>
      <c r="U501">
        <f>(AX501*BA501)</f>
        <v>0</v>
      </c>
      <c r="V501">
        <f>(BQ501+(U501+2*0.95*5.67E-8*(((BQ501+$B$9)+273)^4-(BQ501+273)^4)-44100*J501)/(1.84*29.3*R501+8*0.95*5.67E-8*(BQ501+273)^3))</f>
        <v>0</v>
      </c>
      <c r="W501">
        <f>($C$9*BR501+$D$9*BS501+$E$9*V501)</f>
        <v>0</v>
      </c>
      <c r="X501">
        <f>0.61365*exp(17.502*W501/(240.97+W501))</f>
        <v>0</v>
      </c>
      <c r="Y501">
        <f>(Z501/AA501*100)</f>
        <v>0</v>
      </c>
      <c r="Z501">
        <f>BJ501*(BO501+BP501)/1000</f>
        <v>0</v>
      </c>
      <c r="AA501">
        <f>0.61365*exp(17.502*BQ501/(240.97+BQ501))</f>
        <v>0</v>
      </c>
      <c r="AB501">
        <f>(X501-BJ501*(BO501+BP501)/1000)</f>
        <v>0</v>
      </c>
      <c r="AC501">
        <f>(-J501*44100)</f>
        <v>0</v>
      </c>
      <c r="AD501">
        <f>2*29.3*R501*0.92*(BQ501-W501)</f>
        <v>0</v>
      </c>
      <c r="AE501">
        <f>2*0.95*5.67E-8*(((BQ501+$B$9)+273)^4-(W501+273)^4)</f>
        <v>0</v>
      </c>
      <c r="AF501">
        <f>U501+AE501+AC501+AD501</f>
        <v>0</v>
      </c>
      <c r="AG501">
        <f>BN501*AU501*(BI501-BH501*(1000-AU501*BK501)/(1000-AU501*BJ501))/(100*BB501)</f>
        <v>0</v>
      </c>
      <c r="AH501">
        <f>1000*BN501*AU501*(BJ501-BK501)/(100*BB501*(1000-AU501*BJ501))</f>
        <v>0</v>
      </c>
      <c r="AI501">
        <f>(AJ501 - AK501 - BO501*1E3/(8.314*(BQ501+273.15)) * AM501/BN501 * AL501) * BN501/(100*BB501) * (1000 - BK501)/1000</f>
        <v>0</v>
      </c>
      <c r="AJ501">
        <v>429.2198382267686</v>
      </c>
      <c r="AK501">
        <v>428.8346060606061</v>
      </c>
      <c r="AL501">
        <v>8.492318188151846E-06</v>
      </c>
      <c r="AM501">
        <v>61.35787655002243</v>
      </c>
      <c r="AN501">
        <f>(AP501 - AO501 + BO501*1E3/(8.314*(BQ501+273.15)) * AR501/BN501 * AQ501) * BN501/(100*BB501) * 1000/(1000 - AP501)</f>
        <v>0</v>
      </c>
      <c r="AO501">
        <v>21.52590521113564</v>
      </c>
      <c r="AP501">
        <v>21.52353006993008</v>
      </c>
      <c r="AQ501">
        <v>-1.05482933006496E-06</v>
      </c>
      <c r="AR501">
        <v>91.88205700752289</v>
      </c>
      <c r="AS501">
        <v>0</v>
      </c>
      <c r="AT501">
        <v>0</v>
      </c>
      <c r="AU501">
        <f>IF(AS501*$H$15&gt;=AW501,1.0,(AW501/(AW501-AS501*$H$15)))</f>
        <v>0</v>
      </c>
      <c r="AV501">
        <f>(AU501-1)*100</f>
        <v>0</v>
      </c>
      <c r="AW501">
        <f>MAX(0,($B$15+$C$15*BV501)/(1+$D$15*BV501)*BO501/(BQ501+273)*$E$15)</f>
        <v>0</v>
      </c>
      <c r="AX501">
        <f>$B$13*BW501+$C$13*BX501+$F$13*CI501*(1-CL501)</f>
        <v>0</v>
      </c>
      <c r="AY501">
        <f>AX501*AZ501</f>
        <v>0</v>
      </c>
      <c r="AZ501">
        <f>($B$13*$D$11+$C$13*$D$11+$F$13*((CV501+CN501)/MAX(CV501+CN501+CW501, 0.1)*$I$11+CW501/MAX(CV501+CN501+CW501, 0.1)*$J$11))/($B$13+$C$13+$F$13)</f>
        <v>0</v>
      </c>
      <c r="BA501">
        <f>($B$13*$K$11+$C$13*$K$11+$F$13*((CV501+CN501)/MAX(CV501+CN501+CW501, 0.1)*$P$11+CW501/MAX(CV501+CN501+CW501, 0.1)*$Q$11))/($B$13+$C$13+$F$13)</f>
        <v>0</v>
      </c>
      <c r="BB501">
        <v>6</v>
      </c>
      <c r="BC501">
        <v>0.5</v>
      </c>
      <c r="BD501" t="s">
        <v>358</v>
      </c>
      <c r="BE501">
        <v>2</v>
      </c>
      <c r="BF501" t="b">
        <v>1</v>
      </c>
      <c r="BG501">
        <v>1774683721.7</v>
      </c>
      <c r="BH501">
        <v>419.5819</v>
      </c>
      <c r="BI501">
        <v>419.9924</v>
      </c>
      <c r="BJ501">
        <v>21.52842</v>
      </c>
      <c r="BK501">
        <v>21.52422</v>
      </c>
      <c r="BL501">
        <v>419.9437</v>
      </c>
      <c r="BM501">
        <v>21.23076</v>
      </c>
      <c r="BN501">
        <v>500.0669000000001</v>
      </c>
      <c r="BO501">
        <v>101.0261</v>
      </c>
      <c r="BP501">
        <v>0.10010388</v>
      </c>
      <c r="BQ501">
        <v>25.81038</v>
      </c>
      <c r="BR501">
        <v>25.87659</v>
      </c>
      <c r="BS501">
        <v>999.9</v>
      </c>
      <c r="BT501">
        <v>0</v>
      </c>
      <c r="BU501">
        <v>0</v>
      </c>
      <c r="BV501">
        <v>9984.125</v>
      </c>
      <c r="BW501">
        <v>0</v>
      </c>
      <c r="BX501">
        <v>0.3833920000000001</v>
      </c>
      <c r="BY501">
        <v>-0.4105895999999999</v>
      </c>
      <c r="BZ501">
        <v>428.8136000000001</v>
      </c>
      <c r="CA501">
        <v>429.2315</v>
      </c>
      <c r="CB501">
        <v>0.0041925427</v>
      </c>
      <c r="CC501">
        <v>419.9924</v>
      </c>
      <c r="CD501">
        <v>21.52422</v>
      </c>
      <c r="CE501">
        <v>2.174933</v>
      </c>
      <c r="CF501">
        <v>2.174508</v>
      </c>
      <c r="CG501">
        <v>18.77886</v>
      </c>
      <c r="CH501">
        <v>18.77575</v>
      </c>
      <c r="CI501">
        <v>149.9982</v>
      </c>
      <c r="CJ501">
        <v>0</v>
      </c>
      <c r="CK501">
        <v>1</v>
      </c>
      <c r="CL501">
        <v>0</v>
      </c>
      <c r="CM501">
        <v>1.63891</v>
      </c>
      <c r="CN501">
        <v>0</v>
      </c>
      <c r="CO501">
        <v>8.431719999999999</v>
      </c>
      <c r="CP501">
        <v>767.3395999999999</v>
      </c>
      <c r="CQ501">
        <v>35.937</v>
      </c>
      <c r="CR501">
        <v>41.8309</v>
      </c>
      <c r="CS501">
        <v>38.687</v>
      </c>
      <c r="CT501">
        <v>41.3183</v>
      </c>
      <c r="CU501">
        <v>37.1312</v>
      </c>
      <c r="CV501">
        <v>0</v>
      </c>
      <c r="CW501">
        <v>149.998</v>
      </c>
      <c r="CX501">
        <v>0</v>
      </c>
      <c r="CY501">
        <v>1774683723.2</v>
      </c>
      <c r="CZ501">
        <v>0</v>
      </c>
      <c r="DA501">
        <v>1774666326.5</v>
      </c>
      <c r="DB501" t="s">
        <v>359</v>
      </c>
      <c r="DC501">
        <v>1774666322</v>
      </c>
      <c r="DD501">
        <v>1774666326.5</v>
      </c>
      <c r="DE501">
        <v>2</v>
      </c>
      <c r="DF501">
        <v>0.343</v>
      </c>
      <c r="DG501">
        <v>-0.026</v>
      </c>
      <c r="DH501">
        <v>-0.36</v>
      </c>
      <c r="DI501">
        <v>0.298</v>
      </c>
      <c r="DJ501">
        <v>420</v>
      </c>
      <c r="DK501">
        <v>22</v>
      </c>
      <c r="DL501">
        <v>0.17</v>
      </c>
      <c r="DM501">
        <v>0.02</v>
      </c>
      <c r="DN501">
        <v>-0.4184033902439024</v>
      </c>
      <c r="DO501">
        <v>-0.04620213240418158</v>
      </c>
      <c r="DP501">
        <v>0.03728126457009299</v>
      </c>
      <c r="DQ501">
        <v>1</v>
      </c>
      <c r="DR501">
        <v>-0.0140075217804878</v>
      </c>
      <c r="DS501">
        <v>0.1026847437700348</v>
      </c>
      <c r="DT501">
        <v>0.01135793654512557</v>
      </c>
      <c r="DU501">
        <v>0</v>
      </c>
      <c r="DV501">
        <v>1</v>
      </c>
      <c r="DW501">
        <v>2</v>
      </c>
      <c r="DX501" t="s">
        <v>367</v>
      </c>
      <c r="DY501">
        <v>3.13046</v>
      </c>
      <c r="DZ501">
        <v>2.80637</v>
      </c>
      <c r="EA501">
        <v>0.0997498</v>
      </c>
      <c r="EB501">
        <v>0.09946389999999999</v>
      </c>
      <c r="EC501">
        <v>0.10592</v>
      </c>
      <c r="ED501">
        <v>0.105597</v>
      </c>
      <c r="EE501">
        <v>21146.3</v>
      </c>
      <c r="EF501">
        <v>27418.7</v>
      </c>
      <c r="EG501">
        <v>26444</v>
      </c>
      <c r="EH501">
        <v>32999.8</v>
      </c>
      <c r="EI501">
        <v>34922.6</v>
      </c>
      <c r="EJ501">
        <v>40310</v>
      </c>
      <c r="EK501">
        <v>41091</v>
      </c>
      <c r="EL501">
        <v>46059.9</v>
      </c>
      <c r="EM501">
        <v>2.03498</v>
      </c>
      <c r="EN501">
        <v>2.00025</v>
      </c>
      <c r="EO501">
        <v>0.0720769</v>
      </c>
      <c r="EP501">
        <v>0</v>
      </c>
      <c r="EQ501">
        <v>24.7032</v>
      </c>
      <c r="ER501">
        <v>999.9</v>
      </c>
      <c r="ES501">
        <v>67.40000000000001</v>
      </c>
      <c r="ET501">
        <v>27.5</v>
      </c>
      <c r="EU501">
        <v>24.5872</v>
      </c>
      <c r="EV501">
        <v>61.2809</v>
      </c>
      <c r="EW501">
        <v>31.5224</v>
      </c>
      <c r="EX501">
        <v>1</v>
      </c>
      <c r="EY501">
        <v>0.292309</v>
      </c>
      <c r="EZ501">
        <v>0.171977</v>
      </c>
      <c r="FA501">
        <v>20.2912</v>
      </c>
      <c r="FB501">
        <v>5.18989</v>
      </c>
      <c r="FC501">
        <v>11.9441</v>
      </c>
      <c r="FD501">
        <v>4.95575</v>
      </c>
      <c r="FE501">
        <v>3.285</v>
      </c>
      <c r="FF501">
        <v>9999</v>
      </c>
      <c r="FG501">
        <v>9999</v>
      </c>
      <c r="FH501">
        <v>9999</v>
      </c>
      <c r="FI501">
        <v>999.9</v>
      </c>
      <c r="FJ501">
        <v>1.86127</v>
      </c>
      <c r="FK501">
        <v>1.86264</v>
      </c>
      <c r="FL501">
        <v>1.86005</v>
      </c>
      <c r="FM501">
        <v>1.85837</v>
      </c>
      <c r="FN501">
        <v>1.86208</v>
      </c>
      <c r="FO501">
        <v>1.85884</v>
      </c>
      <c r="FP501">
        <v>1.85791</v>
      </c>
      <c r="FQ501">
        <v>1.8608</v>
      </c>
      <c r="FR501">
        <v>0</v>
      </c>
      <c r="FS501">
        <v>0</v>
      </c>
      <c r="FT501">
        <v>0</v>
      </c>
      <c r="FU501">
        <v>4.5</v>
      </c>
      <c r="FV501" t="s">
        <v>361</v>
      </c>
      <c r="FW501" t="s">
        <v>362</v>
      </c>
      <c r="FX501" t="s">
        <v>363</v>
      </c>
      <c r="FY501" t="s">
        <v>364</v>
      </c>
      <c r="FZ501" t="s">
        <v>364</v>
      </c>
      <c r="GA501" t="s">
        <v>363</v>
      </c>
      <c r="GB501">
        <v>0</v>
      </c>
      <c r="GC501">
        <v>100</v>
      </c>
      <c r="GD501">
        <v>100</v>
      </c>
      <c r="GE501">
        <v>-0.361</v>
      </c>
      <c r="GF501">
        <v>0.2976</v>
      </c>
      <c r="GG501">
        <v>-1.589593225013521</v>
      </c>
      <c r="GH501">
        <v>0.00192992804097616</v>
      </c>
      <c r="GI501">
        <v>3.244687122451424E-06</v>
      </c>
      <c r="GJ501">
        <v>-2.087531120305573E-09</v>
      </c>
      <c r="GK501">
        <v>0.05776174702018427</v>
      </c>
      <c r="GL501">
        <v>0.005089068596103195</v>
      </c>
      <c r="GM501">
        <v>0.0003257216593697226</v>
      </c>
      <c r="GN501">
        <v>-1.562898368296355E-06</v>
      </c>
      <c r="GO501">
        <v>0</v>
      </c>
      <c r="GP501">
        <v>1257</v>
      </c>
      <c r="GQ501">
        <v>1</v>
      </c>
      <c r="GR501">
        <v>31</v>
      </c>
      <c r="GS501">
        <v>290</v>
      </c>
      <c r="GT501">
        <v>290</v>
      </c>
      <c r="GU501">
        <v>1.07788</v>
      </c>
      <c r="GV501">
        <v>2.40112</v>
      </c>
      <c r="GW501">
        <v>1.44775</v>
      </c>
      <c r="GX501">
        <v>2.20337</v>
      </c>
      <c r="GY501">
        <v>1.44653</v>
      </c>
      <c r="GZ501">
        <v>2.28394</v>
      </c>
      <c r="HA501">
        <v>33.1992</v>
      </c>
      <c r="HB501">
        <v>14.5698</v>
      </c>
      <c r="HC501">
        <v>18</v>
      </c>
      <c r="HD501">
        <v>532.114</v>
      </c>
      <c r="HE501">
        <v>523.135</v>
      </c>
      <c r="HF501">
        <v>24.9998</v>
      </c>
      <c r="HG501">
        <v>30.7332</v>
      </c>
      <c r="HH501">
        <v>30.0001</v>
      </c>
      <c r="HI501">
        <v>31.1132</v>
      </c>
      <c r="HJ501">
        <v>31.1224</v>
      </c>
      <c r="HK501">
        <v>21.5521</v>
      </c>
      <c r="HL501">
        <v>20.6043</v>
      </c>
      <c r="HM501">
        <v>100</v>
      </c>
      <c r="HN501">
        <v>25</v>
      </c>
      <c r="HO501">
        <v>420</v>
      </c>
      <c r="HP501">
        <v>21.5</v>
      </c>
      <c r="HQ501">
        <v>103.131</v>
      </c>
      <c r="HR501">
        <v>102.02</v>
      </c>
    </row>
    <row r="502" spans="1:226">
      <c r="A502">
        <v>484</v>
      </c>
      <c r="B502">
        <v>1774683728.6</v>
      </c>
      <c r="C502">
        <v>1982.599999904633</v>
      </c>
      <c r="D502" t="s">
        <v>1330</v>
      </c>
      <c r="E502" t="s">
        <v>1331</v>
      </c>
      <c r="F502">
        <v>5</v>
      </c>
      <c r="I502">
        <v>1774683725.7</v>
      </c>
      <c r="J502">
        <f>(K502)/1000</f>
        <v>0</v>
      </c>
      <c r="K502">
        <f>IF(BF502, AN502, AH502)</f>
        <v>0</v>
      </c>
      <c r="L502">
        <f>IF(BF502, AI502, AG502)</f>
        <v>0</v>
      </c>
      <c r="M502">
        <f>BH502 - IF(AU502&gt;1, L502*BB502*100.0/(AW502), 0)</f>
        <v>0</v>
      </c>
      <c r="N502">
        <f>((T502-J502/2)*M502-L502)/(T502+J502/2)</f>
        <v>0</v>
      </c>
      <c r="O502">
        <f>N502*(BO502+BP502)/1000.0</f>
        <v>0</v>
      </c>
      <c r="P502">
        <f>(BH502 - IF(AU502&gt;1, L502*BB502*100.0/(AW502), 0))*(BO502+BP502)/1000.0</f>
        <v>0</v>
      </c>
      <c r="Q502">
        <f>2.0/((1/S502-1/R502)+SIGN(S502)*SQRT((1/S502-1/R502)*(1/S502-1/R502) + 4*BC502/((BC502+1)*(BC502+1))*(2*1/S502*1/R502-1/R502*1/R502)))</f>
        <v>0</v>
      </c>
      <c r="R502">
        <f>IF(LEFT(BD502,1)&lt;&gt;"0",IF(LEFT(BD502,1)="1",3.0,BE502),$D$5+$E$5*(BV502*BO502/($K$5*1000))+$F$5*(BV502*BO502/($K$5*1000))*MAX(MIN(BB502,$J$5),$I$5)*MAX(MIN(BB502,$J$5),$I$5)+$G$5*MAX(MIN(BB502,$J$5),$I$5)*(BV502*BO502/($K$5*1000))+$H$5*(BV502*BO502/($K$5*1000))*(BV502*BO502/($K$5*1000)))</f>
        <v>0</v>
      </c>
      <c r="S502">
        <f>J502*(1000-(1000*0.61365*exp(17.502*W502/(240.97+W502))/(BO502+BP502)+BJ502)/2)/(1000*0.61365*exp(17.502*W502/(240.97+W502))/(BO502+BP502)-BJ502)</f>
        <v>0</v>
      </c>
      <c r="T502">
        <f>1/((BC502+1)/(Q502/1.6)+1/(R502/1.37)) + BC502/((BC502+1)/(Q502/1.6) + BC502/(R502/1.37))</f>
        <v>0</v>
      </c>
      <c r="U502">
        <f>(AX502*BA502)</f>
        <v>0</v>
      </c>
      <c r="V502">
        <f>(BQ502+(U502+2*0.95*5.67E-8*(((BQ502+$B$9)+273)^4-(BQ502+273)^4)-44100*J502)/(1.84*29.3*R502+8*0.95*5.67E-8*(BQ502+273)^3))</f>
        <v>0</v>
      </c>
      <c r="W502">
        <f>($C$9*BR502+$D$9*BS502+$E$9*V502)</f>
        <v>0</v>
      </c>
      <c r="X502">
        <f>0.61365*exp(17.502*W502/(240.97+W502))</f>
        <v>0</v>
      </c>
      <c r="Y502">
        <f>(Z502/AA502*100)</f>
        <v>0</v>
      </c>
      <c r="Z502">
        <f>BJ502*(BO502+BP502)/1000</f>
        <v>0</v>
      </c>
      <c r="AA502">
        <f>0.61365*exp(17.502*BQ502/(240.97+BQ502))</f>
        <v>0</v>
      </c>
      <c r="AB502">
        <f>(X502-BJ502*(BO502+BP502)/1000)</f>
        <v>0</v>
      </c>
      <c r="AC502">
        <f>(-J502*44100)</f>
        <v>0</v>
      </c>
      <c r="AD502">
        <f>2*29.3*R502*0.92*(BQ502-W502)</f>
        <v>0</v>
      </c>
      <c r="AE502">
        <f>2*0.95*5.67E-8*(((BQ502+$B$9)+273)^4-(W502+273)^4)</f>
        <v>0</v>
      </c>
      <c r="AF502">
        <f>U502+AE502+AC502+AD502</f>
        <v>0</v>
      </c>
      <c r="AG502">
        <f>BN502*AU502*(BI502-BH502*(1000-AU502*BK502)/(1000-AU502*BJ502))/(100*BB502)</f>
        <v>0</v>
      </c>
      <c r="AH502">
        <f>1000*BN502*AU502*(BJ502-BK502)/(100*BB502*(1000-AU502*BJ502))</f>
        <v>0</v>
      </c>
      <c r="AI502">
        <f>(AJ502 - AK502 - BO502*1E3/(8.314*(BQ502+273.15)) * AM502/BN502 * AL502) * BN502/(100*BB502) * (1000 - BK502)/1000</f>
        <v>0</v>
      </c>
      <c r="AJ502">
        <v>429.2453000569955</v>
      </c>
      <c r="AK502">
        <v>428.7893515151513</v>
      </c>
      <c r="AL502">
        <v>-1.270143308295587E-05</v>
      </c>
      <c r="AM502">
        <v>61.35787655002243</v>
      </c>
      <c r="AN502">
        <f>(AP502 - AO502 + BO502*1E3/(8.314*(BQ502+273.15)) * AR502/BN502 * AQ502) * BN502/(100*BB502) * 1000/(1000 - AP502)</f>
        <v>0</v>
      </c>
      <c r="AO502">
        <v>21.51909438163299</v>
      </c>
      <c r="AP502">
        <v>21.51408601398603</v>
      </c>
      <c r="AQ502">
        <v>-2.451210127426961E-06</v>
      </c>
      <c r="AR502">
        <v>91.88205700752289</v>
      </c>
      <c r="AS502">
        <v>0</v>
      </c>
      <c r="AT502">
        <v>0</v>
      </c>
      <c r="AU502">
        <f>IF(AS502*$H$15&gt;=AW502,1.0,(AW502/(AW502-AS502*$H$15)))</f>
        <v>0</v>
      </c>
      <c r="AV502">
        <f>(AU502-1)*100</f>
        <v>0</v>
      </c>
      <c r="AW502">
        <f>MAX(0,($B$15+$C$15*BV502)/(1+$D$15*BV502)*BO502/(BQ502+273)*$E$15)</f>
        <v>0</v>
      </c>
      <c r="AX502">
        <f>$B$13*BW502+$C$13*BX502+$F$13*CI502*(1-CL502)</f>
        <v>0</v>
      </c>
      <c r="AY502">
        <f>AX502*AZ502</f>
        <v>0</v>
      </c>
      <c r="AZ502">
        <f>($B$13*$D$11+$C$13*$D$11+$F$13*((CV502+CN502)/MAX(CV502+CN502+CW502, 0.1)*$I$11+CW502/MAX(CV502+CN502+CW502, 0.1)*$J$11))/($B$13+$C$13+$F$13)</f>
        <v>0</v>
      </c>
      <c r="BA502">
        <f>($B$13*$K$11+$C$13*$K$11+$F$13*((CV502+CN502)/MAX(CV502+CN502+CW502, 0.1)*$P$11+CW502/MAX(CV502+CN502+CW502, 0.1)*$Q$11))/($B$13+$C$13+$F$13)</f>
        <v>0</v>
      </c>
      <c r="BB502">
        <v>6</v>
      </c>
      <c r="BC502">
        <v>0.5</v>
      </c>
      <c r="BD502" t="s">
        <v>358</v>
      </c>
      <c r="BE502">
        <v>2</v>
      </c>
      <c r="BF502" t="b">
        <v>1</v>
      </c>
      <c r="BG502">
        <v>1774683725.7</v>
      </c>
      <c r="BH502">
        <v>419.5918</v>
      </c>
      <c r="BI502">
        <v>419.9965</v>
      </c>
      <c r="BJ502">
        <v>21.51963</v>
      </c>
      <c r="BK502">
        <v>21.51799</v>
      </c>
      <c r="BL502">
        <v>419.9535</v>
      </c>
      <c r="BM502">
        <v>21.22212</v>
      </c>
      <c r="BN502">
        <v>500.0151</v>
      </c>
      <c r="BO502">
        <v>101.0268</v>
      </c>
      <c r="BP502">
        <v>0.09999854</v>
      </c>
      <c r="BQ502">
        <v>25.81123</v>
      </c>
      <c r="BR502">
        <v>25.88192</v>
      </c>
      <c r="BS502">
        <v>999.9</v>
      </c>
      <c r="BT502">
        <v>0</v>
      </c>
      <c r="BU502">
        <v>0</v>
      </c>
      <c r="BV502">
        <v>9993.374</v>
      </c>
      <c r="BW502">
        <v>0</v>
      </c>
      <c r="BX502">
        <v>0.3833920000000001</v>
      </c>
      <c r="BY502">
        <v>-0.4046876</v>
      </c>
      <c r="BZ502">
        <v>428.8202</v>
      </c>
      <c r="CA502">
        <v>429.2329000000001</v>
      </c>
      <c r="CB502">
        <v>0.00163631425</v>
      </c>
      <c r="CC502">
        <v>419.9965</v>
      </c>
      <c r="CD502">
        <v>21.51799</v>
      </c>
      <c r="CE502">
        <v>2.174062999999999</v>
      </c>
      <c r="CF502">
        <v>2.173896</v>
      </c>
      <c r="CG502">
        <v>18.77246</v>
      </c>
      <c r="CH502">
        <v>18.77122</v>
      </c>
      <c r="CI502">
        <v>149.9938</v>
      </c>
      <c r="CJ502">
        <v>0</v>
      </c>
      <c r="CK502">
        <v>1</v>
      </c>
      <c r="CL502">
        <v>0</v>
      </c>
      <c r="CM502">
        <v>1.72266</v>
      </c>
      <c r="CN502">
        <v>0</v>
      </c>
      <c r="CO502">
        <v>8.504140000000001</v>
      </c>
      <c r="CP502">
        <v>767.3181999999999</v>
      </c>
      <c r="CQ502">
        <v>35.9433</v>
      </c>
      <c r="CR502">
        <v>41.875</v>
      </c>
      <c r="CS502">
        <v>38.6933</v>
      </c>
      <c r="CT502">
        <v>41.3624</v>
      </c>
      <c r="CU502">
        <v>37.1746</v>
      </c>
      <c r="CV502">
        <v>0</v>
      </c>
      <c r="CW502">
        <v>149.993</v>
      </c>
      <c r="CX502">
        <v>0</v>
      </c>
      <c r="CY502">
        <v>1774683726.8</v>
      </c>
      <c r="CZ502">
        <v>0</v>
      </c>
      <c r="DA502">
        <v>1774666326.5</v>
      </c>
      <c r="DB502" t="s">
        <v>359</v>
      </c>
      <c r="DC502">
        <v>1774666322</v>
      </c>
      <c r="DD502">
        <v>1774666326.5</v>
      </c>
      <c r="DE502">
        <v>2</v>
      </c>
      <c r="DF502">
        <v>0.343</v>
      </c>
      <c r="DG502">
        <v>-0.026</v>
      </c>
      <c r="DH502">
        <v>-0.36</v>
      </c>
      <c r="DI502">
        <v>0.298</v>
      </c>
      <c r="DJ502">
        <v>420</v>
      </c>
      <c r="DK502">
        <v>22</v>
      </c>
      <c r="DL502">
        <v>0.17</v>
      </c>
      <c r="DM502">
        <v>0.02</v>
      </c>
      <c r="DN502">
        <v>-0.4143862682926829</v>
      </c>
      <c r="DO502">
        <v>-0.04825427874564484</v>
      </c>
      <c r="DP502">
        <v>0.03674145761014747</v>
      </c>
      <c r="DQ502">
        <v>1</v>
      </c>
      <c r="DR502">
        <v>-0.009151366109756098</v>
      </c>
      <c r="DS502">
        <v>0.105654437445993</v>
      </c>
      <c r="DT502">
        <v>0.01161420231718347</v>
      </c>
      <c r="DU502">
        <v>0</v>
      </c>
      <c r="DV502">
        <v>1</v>
      </c>
      <c r="DW502">
        <v>2</v>
      </c>
      <c r="DX502" t="s">
        <v>367</v>
      </c>
      <c r="DY502">
        <v>3.13043</v>
      </c>
      <c r="DZ502">
        <v>2.8065</v>
      </c>
      <c r="EA502">
        <v>0.099743</v>
      </c>
      <c r="EB502">
        <v>0.09945859999999999</v>
      </c>
      <c r="EC502">
        <v>0.105893</v>
      </c>
      <c r="ED502">
        <v>0.105587</v>
      </c>
      <c r="EE502">
        <v>21146.3</v>
      </c>
      <c r="EF502">
        <v>27418.8</v>
      </c>
      <c r="EG502">
        <v>26443.8</v>
      </c>
      <c r="EH502">
        <v>32999.8</v>
      </c>
      <c r="EI502">
        <v>34923.5</v>
      </c>
      <c r="EJ502">
        <v>40310.9</v>
      </c>
      <c r="EK502">
        <v>41090.8</v>
      </c>
      <c r="EL502">
        <v>46060.4</v>
      </c>
      <c r="EM502">
        <v>2.0349</v>
      </c>
      <c r="EN502">
        <v>2.00023</v>
      </c>
      <c r="EO502">
        <v>0.071466</v>
      </c>
      <c r="EP502">
        <v>0</v>
      </c>
      <c r="EQ502">
        <v>24.7032</v>
      </c>
      <c r="ER502">
        <v>999.9</v>
      </c>
      <c r="ES502">
        <v>67.40000000000001</v>
      </c>
      <c r="ET502">
        <v>27.5</v>
      </c>
      <c r="EU502">
        <v>24.5891</v>
      </c>
      <c r="EV502">
        <v>61.0309</v>
      </c>
      <c r="EW502">
        <v>31.5224</v>
      </c>
      <c r="EX502">
        <v>1</v>
      </c>
      <c r="EY502">
        <v>0.292396</v>
      </c>
      <c r="EZ502">
        <v>0.171403</v>
      </c>
      <c r="FA502">
        <v>20.2912</v>
      </c>
      <c r="FB502">
        <v>5.18929</v>
      </c>
      <c r="FC502">
        <v>11.9441</v>
      </c>
      <c r="FD502">
        <v>4.9557</v>
      </c>
      <c r="FE502">
        <v>3.285</v>
      </c>
      <c r="FF502">
        <v>9999</v>
      </c>
      <c r="FG502">
        <v>9999</v>
      </c>
      <c r="FH502">
        <v>9999</v>
      </c>
      <c r="FI502">
        <v>999.9</v>
      </c>
      <c r="FJ502">
        <v>1.86127</v>
      </c>
      <c r="FK502">
        <v>1.86264</v>
      </c>
      <c r="FL502">
        <v>1.86005</v>
      </c>
      <c r="FM502">
        <v>1.85837</v>
      </c>
      <c r="FN502">
        <v>1.86211</v>
      </c>
      <c r="FO502">
        <v>1.85886</v>
      </c>
      <c r="FP502">
        <v>1.85791</v>
      </c>
      <c r="FQ502">
        <v>1.86081</v>
      </c>
      <c r="FR502">
        <v>0</v>
      </c>
      <c r="FS502">
        <v>0</v>
      </c>
      <c r="FT502">
        <v>0</v>
      </c>
      <c r="FU502">
        <v>4.5</v>
      </c>
      <c r="FV502" t="s">
        <v>361</v>
      </c>
      <c r="FW502" t="s">
        <v>362</v>
      </c>
      <c r="FX502" t="s">
        <v>363</v>
      </c>
      <c r="FY502" t="s">
        <v>364</v>
      </c>
      <c r="FZ502" t="s">
        <v>364</v>
      </c>
      <c r="GA502" t="s">
        <v>363</v>
      </c>
      <c r="GB502">
        <v>0</v>
      </c>
      <c r="GC502">
        <v>100</v>
      </c>
      <c r="GD502">
        <v>100</v>
      </c>
      <c r="GE502">
        <v>-0.362</v>
      </c>
      <c r="GF502">
        <v>0.2974</v>
      </c>
      <c r="GG502">
        <v>-1.589593225013521</v>
      </c>
      <c r="GH502">
        <v>0.00192992804097616</v>
      </c>
      <c r="GI502">
        <v>3.244687122451424E-06</v>
      </c>
      <c r="GJ502">
        <v>-2.087531120305573E-09</v>
      </c>
      <c r="GK502">
        <v>0.05776174702018427</v>
      </c>
      <c r="GL502">
        <v>0.005089068596103195</v>
      </c>
      <c r="GM502">
        <v>0.0003257216593697226</v>
      </c>
      <c r="GN502">
        <v>-1.562898368296355E-06</v>
      </c>
      <c r="GO502">
        <v>0</v>
      </c>
      <c r="GP502">
        <v>1257</v>
      </c>
      <c r="GQ502">
        <v>1</v>
      </c>
      <c r="GR502">
        <v>31</v>
      </c>
      <c r="GS502">
        <v>290.1</v>
      </c>
      <c r="GT502">
        <v>290</v>
      </c>
      <c r="GU502">
        <v>1.07788</v>
      </c>
      <c r="GV502">
        <v>2.40112</v>
      </c>
      <c r="GW502">
        <v>1.44775</v>
      </c>
      <c r="GX502">
        <v>2.20215</v>
      </c>
      <c r="GY502">
        <v>1.44653</v>
      </c>
      <c r="GZ502">
        <v>2.28149</v>
      </c>
      <c r="HA502">
        <v>33.1992</v>
      </c>
      <c r="HB502">
        <v>14.5698</v>
      </c>
      <c r="HC502">
        <v>18</v>
      </c>
      <c r="HD502">
        <v>532.058</v>
      </c>
      <c r="HE502">
        <v>523.1180000000001</v>
      </c>
      <c r="HF502">
        <v>24.9998</v>
      </c>
      <c r="HG502">
        <v>30.7322</v>
      </c>
      <c r="HH502">
        <v>30.0001</v>
      </c>
      <c r="HI502">
        <v>31.1122</v>
      </c>
      <c r="HJ502">
        <v>31.1224</v>
      </c>
      <c r="HK502">
        <v>21.5545</v>
      </c>
      <c r="HL502">
        <v>20.6043</v>
      </c>
      <c r="HM502">
        <v>100</v>
      </c>
      <c r="HN502">
        <v>25</v>
      </c>
      <c r="HO502">
        <v>420</v>
      </c>
      <c r="HP502">
        <v>21.5</v>
      </c>
      <c r="HQ502">
        <v>103.13</v>
      </c>
      <c r="HR502">
        <v>102.021</v>
      </c>
    </row>
    <row r="503" spans="1:226">
      <c r="A503">
        <v>485</v>
      </c>
      <c r="B503">
        <v>1774683732.6</v>
      </c>
      <c r="C503">
        <v>1986.599999904633</v>
      </c>
      <c r="D503" t="s">
        <v>1332</v>
      </c>
      <c r="E503" t="s">
        <v>1333</v>
      </c>
      <c r="F503">
        <v>5</v>
      </c>
      <c r="I503">
        <v>1774683729.7</v>
      </c>
      <c r="J503">
        <f>(K503)/1000</f>
        <v>0</v>
      </c>
      <c r="K503">
        <f>IF(BF503, AN503, AH503)</f>
        <v>0</v>
      </c>
      <c r="L503">
        <f>IF(BF503, AI503, AG503)</f>
        <v>0</v>
      </c>
      <c r="M503">
        <f>BH503 - IF(AU503&gt;1, L503*BB503*100.0/(AW503), 0)</f>
        <v>0</v>
      </c>
      <c r="N503">
        <f>((T503-J503/2)*M503-L503)/(T503+J503/2)</f>
        <v>0</v>
      </c>
      <c r="O503">
        <f>N503*(BO503+BP503)/1000.0</f>
        <v>0</v>
      </c>
      <c r="P503">
        <f>(BH503 - IF(AU503&gt;1, L503*BB503*100.0/(AW503), 0))*(BO503+BP503)/1000.0</f>
        <v>0</v>
      </c>
      <c r="Q503">
        <f>2.0/((1/S503-1/R503)+SIGN(S503)*SQRT((1/S503-1/R503)*(1/S503-1/R503) + 4*BC503/((BC503+1)*(BC503+1))*(2*1/S503*1/R503-1/R503*1/R503)))</f>
        <v>0</v>
      </c>
      <c r="R503">
        <f>IF(LEFT(BD503,1)&lt;&gt;"0",IF(LEFT(BD503,1)="1",3.0,BE503),$D$5+$E$5*(BV503*BO503/($K$5*1000))+$F$5*(BV503*BO503/($K$5*1000))*MAX(MIN(BB503,$J$5),$I$5)*MAX(MIN(BB503,$J$5),$I$5)+$G$5*MAX(MIN(BB503,$J$5),$I$5)*(BV503*BO503/($K$5*1000))+$H$5*(BV503*BO503/($K$5*1000))*(BV503*BO503/($K$5*1000)))</f>
        <v>0</v>
      </c>
      <c r="S503">
        <f>J503*(1000-(1000*0.61365*exp(17.502*W503/(240.97+W503))/(BO503+BP503)+BJ503)/2)/(1000*0.61365*exp(17.502*W503/(240.97+W503))/(BO503+BP503)-BJ503)</f>
        <v>0</v>
      </c>
      <c r="T503">
        <f>1/((BC503+1)/(Q503/1.6)+1/(R503/1.37)) + BC503/((BC503+1)/(Q503/1.6) + BC503/(R503/1.37))</f>
        <v>0</v>
      </c>
      <c r="U503">
        <f>(AX503*BA503)</f>
        <v>0</v>
      </c>
      <c r="V503">
        <f>(BQ503+(U503+2*0.95*5.67E-8*(((BQ503+$B$9)+273)^4-(BQ503+273)^4)-44100*J503)/(1.84*29.3*R503+8*0.95*5.67E-8*(BQ503+273)^3))</f>
        <v>0</v>
      </c>
      <c r="W503">
        <f>($C$9*BR503+$D$9*BS503+$E$9*V503)</f>
        <v>0</v>
      </c>
      <c r="X503">
        <f>0.61365*exp(17.502*W503/(240.97+W503))</f>
        <v>0</v>
      </c>
      <c r="Y503">
        <f>(Z503/AA503*100)</f>
        <v>0</v>
      </c>
      <c r="Z503">
        <f>BJ503*(BO503+BP503)/1000</f>
        <v>0</v>
      </c>
      <c r="AA503">
        <f>0.61365*exp(17.502*BQ503/(240.97+BQ503))</f>
        <v>0</v>
      </c>
      <c r="AB503">
        <f>(X503-BJ503*(BO503+BP503)/1000)</f>
        <v>0</v>
      </c>
      <c r="AC503">
        <f>(-J503*44100)</f>
        <v>0</v>
      </c>
      <c r="AD503">
        <f>2*29.3*R503*0.92*(BQ503-W503)</f>
        <v>0</v>
      </c>
      <c r="AE503">
        <f>2*0.95*5.67E-8*(((BQ503+$B$9)+273)^4-(W503+273)^4)</f>
        <v>0</v>
      </c>
      <c r="AF503">
        <f>U503+AE503+AC503+AD503</f>
        <v>0</v>
      </c>
      <c r="AG503">
        <f>BN503*AU503*(BI503-BH503*(1000-AU503*BK503)/(1000-AU503*BJ503))/(100*BB503)</f>
        <v>0</v>
      </c>
      <c r="AH503">
        <f>1000*BN503*AU503*(BJ503-BK503)/(100*BB503*(1000-AU503*BJ503))</f>
        <v>0</v>
      </c>
      <c r="AI503">
        <f>(AJ503 - AK503 - BO503*1E3/(8.314*(BQ503+273.15)) * AM503/BN503 * AL503) * BN503/(100*BB503) * (1000 - BK503)/1000</f>
        <v>0</v>
      </c>
      <c r="AJ503">
        <v>429.1922112164609</v>
      </c>
      <c r="AK503">
        <v>428.7960000000003</v>
      </c>
      <c r="AL503">
        <v>1.771788286582063E-06</v>
      </c>
      <c r="AM503">
        <v>61.35787655002243</v>
      </c>
      <c r="AN503">
        <f>(AP503 - AO503 + BO503*1E3/(8.314*(BQ503+273.15)) * AR503/BN503 * AQ503) * BN503/(100*BB503) * 1000/(1000 - AP503)</f>
        <v>0</v>
      </c>
      <c r="AO503">
        <v>21.51587737615631</v>
      </c>
      <c r="AP503">
        <v>21.50958391608392</v>
      </c>
      <c r="AQ503">
        <v>-1.565092088803162E-06</v>
      </c>
      <c r="AR503">
        <v>91.88205700752289</v>
      </c>
      <c r="AS503">
        <v>0</v>
      </c>
      <c r="AT503">
        <v>0</v>
      </c>
      <c r="AU503">
        <f>IF(AS503*$H$15&gt;=AW503,1.0,(AW503/(AW503-AS503*$H$15)))</f>
        <v>0</v>
      </c>
      <c r="AV503">
        <f>(AU503-1)*100</f>
        <v>0</v>
      </c>
      <c r="AW503">
        <f>MAX(0,($B$15+$C$15*BV503)/(1+$D$15*BV503)*BO503/(BQ503+273)*$E$15)</f>
        <v>0</v>
      </c>
      <c r="AX503">
        <f>$B$13*BW503+$C$13*BX503+$F$13*CI503*(1-CL503)</f>
        <v>0</v>
      </c>
      <c r="AY503">
        <f>AX503*AZ503</f>
        <v>0</v>
      </c>
      <c r="AZ503">
        <f>($B$13*$D$11+$C$13*$D$11+$F$13*((CV503+CN503)/MAX(CV503+CN503+CW503, 0.1)*$I$11+CW503/MAX(CV503+CN503+CW503, 0.1)*$J$11))/($B$13+$C$13+$F$13)</f>
        <v>0</v>
      </c>
      <c r="BA503">
        <f>($B$13*$K$11+$C$13*$K$11+$F$13*((CV503+CN503)/MAX(CV503+CN503+CW503, 0.1)*$P$11+CW503/MAX(CV503+CN503+CW503, 0.1)*$Q$11))/($B$13+$C$13+$F$13)</f>
        <v>0</v>
      </c>
      <c r="BB503">
        <v>6</v>
      </c>
      <c r="BC503">
        <v>0.5</v>
      </c>
      <c r="BD503" t="s">
        <v>358</v>
      </c>
      <c r="BE503">
        <v>2</v>
      </c>
      <c r="BF503" t="b">
        <v>1</v>
      </c>
      <c r="BG503">
        <v>1774683729.7</v>
      </c>
      <c r="BH503">
        <v>419.5688</v>
      </c>
      <c r="BI503">
        <v>419.9807</v>
      </c>
      <c r="BJ503">
        <v>21.51237</v>
      </c>
      <c r="BK503">
        <v>21.51615</v>
      </c>
      <c r="BL503">
        <v>419.9307</v>
      </c>
      <c r="BM503">
        <v>21.215</v>
      </c>
      <c r="BN503">
        <v>500.0082</v>
      </c>
      <c r="BO503">
        <v>101.0266</v>
      </c>
      <c r="BP503">
        <v>0.09999128999999998</v>
      </c>
      <c r="BQ503">
        <v>25.81337</v>
      </c>
      <c r="BR503">
        <v>25.87641</v>
      </c>
      <c r="BS503">
        <v>999.9</v>
      </c>
      <c r="BT503">
        <v>0</v>
      </c>
      <c r="BU503">
        <v>0</v>
      </c>
      <c r="BV503">
        <v>10002.244</v>
      </c>
      <c r="BW503">
        <v>0</v>
      </c>
      <c r="BX503">
        <v>0.3833920000000001</v>
      </c>
      <c r="BY503">
        <v>-0.4118592</v>
      </c>
      <c r="BZ503">
        <v>428.7935000000001</v>
      </c>
      <c r="CA503">
        <v>429.2157999999999</v>
      </c>
      <c r="CB503">
        <v>-0.00376281765</v>
      </c>
      <c r="CC503">
        <v>419.9807</v>
      </c>
      <c r="CD503">
        <v>21.51615</v>
      </c>
      <c r="CE503">
        <v>2.173326</v>
      </c>
      <c r="CF503">
        <v>2.173707</v>
      </c>
      <c r="CG503">
        <v>18.76704</v>
      </c>
      <c r="CH503">
        <v>18.76983</v>
      </c>
      <c r="CI503">
        <v>149.9993</v>
      </c>
      <c r="CJ503">
        <v>0</v>
      </c>
      <c r="CK503">
        <v>1</v>
      </c>
      <c r="CL503">
        <v>0</v>
      </c>
      <c r="CM503">
        <v>1.68533</v>
      </c>
      <c r="CN503">
        <v>0</v>
      </c>
      <c r="CO503">
        <v>8.410580000000001</v>
      </c>
      <c r="CP503">
        <v>767.3465</v>
      </c>
      <c r="CQ503">
        <v>35.9748</v>
      </c>
      <c r="CR503">
        <v>41.8874</v>
      </c>
      <c r="CS503">
        <v>38.7374</v>
      </c>
      <c r="CT503">
        <v>41.39360000000001</v>
      </c>
      <c r="CU503">
        <v>37.187</v>
      </c>
      <c r="CV503">
        <v>0</v>
      </c>
      <c r="CW503">
        <v>150</v>
      </c>
      <c r="CX503">
        <v>0</v>
      </c>
      <c r="CY503">
        <v>1774683731</v>
      </c>
      <c r="CZ503">
        <v>0</v>
      </c>
      <c r="DA503">
        <v>1774666326.5</v>
      </c>
      <c r="DB503" t="s">
        <v>359</v>
      </c>
      <c r="DC503">
        <v>1774666322</v>
      </c>
      <c r="DD503">
        <v>1774666326.5</v>
      </c>
      <c r="DE503">
        <v>2</v>
      </c>
      <c r="DF503">
        <v>0.343</v>
      </c>
      <c r="DG503">
        <v>-0.026</v>
      </c>
      <c r="DH503">
        <v>-0.36</v>
      </c>
      <c r="DI503">
        <v>0.298</v>
      </c>
      <c r="DJ503">
        <v>420</v>
      </c>
      <c r="DK503">
        <v>22</v>
      </c>
      <c r="DL503">
        <v>0.17</v>
      </c>
      <c r="DM503">
        <v>0.02</v>
      </c>
      <c r="DN503">
        <v>-0.4148187560975609</v>
      </c>
      <c r="DO503">
        <v>0.03947546341463434</v>
      </c>
      <c r="DP503">
        <v>0.03667484012686021</v>
      </c>
      <c r="DQ503">
        <v>1</v>
      </c>
      <c r="DR503">
        <v>-0.005617093914634146</v>
      </c>
      <c r="DS503">
        <v>0.06656624923693376</v>
      </c>
      <c r="DT503">
        <v>0.009773456731816349</v>
      </c>
      <c r="DU503">
        <v>1</v>
      </c>
      <c r="DV503">
        <v>2</v>
      </c>
      <c r="DW503">
        <v>2</v>
      </c>
      <c r="DX503" t="s">
        <v>360</v>
      </c>
      <c r="DY503">
        <v>3.13045</v>
      </c>
      <c r="DZ503">
        <v>2.80643</v>
      </c>
      <c r="EA503">
        <v>0.09974280000000001</v>
      </c>
      <c r="EB503">
        <v>0.09947250000000001</v>
      </c>
      <c r="EC503">
        <v>0.105875</v>
      </c>
      <c r="ED503">
        <v>0.105587</v>
      </c>
      <c r="EE503">
        <v>21146.3</v>
      </c>
      <c r="EF503">
        <v>27418.5</v>
      </c>
      <c r="EG503">
        <v>26443.7</v>
      </c>
      <c r="EH503">
        <v>33000</v>
      </c>
      <c r="EI503">
        <v>34924</v>
      </c>
      <c r="EJ503">
        <v>40310.6</v>
      </c>
      <c r="EK503">
        <v>41090.5</v>
      </c>
      <c r="EL503">
        <v>46060.1</v>
      </c>
      <c r="EM503">
        <v>2.0346</v>
      </c>
      <c r="EN503">
        <v>2.00028</v>
      </c>
      <c r="EO503">
        <v>0.0716299</v>
      </c>
      <c r="EP503">
        <v>0</v>
      </c>
      <c r="EQ503">
        <v>24.7032</v>
      </c>
      <c r="ER503">
        <v>999.9</v>
      </c>
      <c r="ES503">
        <v>67.40000000000001</v>
      </c>
      <c r="ET503">
        <v>27.5</v>
      </c>
      <c r="EU503">
        <v>24.5892</v>
      </c>
      <c r="EV503">
        <v>61.4709</v>
      </c>
      <c r="EW503">
        <v>31.5625</v>
      </c>
      <c r="EX503">
        <v>1</v>
      </c>
      <c r="EY503">
        <v>0.292325</v>
      </c>
      <c r="EZ503">
        <v>0.171746</v>
      </c>
      <c r="FA503">
        <v>20.2911</v>
      </c>
      <c r="FB503">
        <v>5.18929</v>
      </c>
      <c r="FC503">
        <v>11.9441</v>
      </c>
      <c r="FD503">
        <v>4.9557</v>
      </c>
      <c r="FE503">
        <v>3.285</v>
      </c>
      <c r="FF503">
        <v>9999</v>
      </c>
      <c r="FG503">
        <v>9999</v>
      </c>
      <c r="FH503">
        <v>9999</v>
      </c>
      <c r="FI503">
        <v>999.9</v>
      </c>
      <c r="FJ503">
        <v>1.86127</v>
      </c>
      <c r="FK503">
        <v>1.86264</v>
      </c>
      <c r="FL503">
        <v>1.86005</v>
      </c>
      <c r="FM503">
        <v>1.85837</v>
      </c>
      <c r="FN503">
        <v>1.86211</v>
      </c>
      <c r="FO503">
        <v>1.85885</v>
      </c>
      <c r="FP503">
        <v>1.85791</v>
      </c>
      <c r="FQ503">
        <v>1.86081</v>
      </c>
      <c r="FR503">
        <v>0</v>
      </c>
      <c r="FS503">
        <v>0</v>
      </c>
      <c r="FT503">
        <v>0</v>
      </c>
      <c r="FU503">
        <v>4.5</v>
      </c>
      <c r="FV503" t="s">
        <v>361</v>
      </c>
      <c r="FW503" t="s">
        <v>362</v>
      </c>
      <c r="FX503" t="s">
        <v>363</v>
      </c>
      <c r="FY503" t="s">
        <v>364</v>
      </c>
      <c r="FZ503" t="s">
        <v>364</v>
      </c>
      <c r="GA503" t="s">
        <v>363</v>
      </c>
      <c r="GB503">
        <v>0</v>
      </c>
      <c r="GC503">
        <v>100</v>
      </c>
      <c r="GD503">
        <v>100</v>
      </c>
      <c r="GE503">
        <v>-0.362</v>
      </c>
      <c r="GF503">
        <v>0.2974</v>
      </c>
      <c r="GG503">
        <v>-1.589593225013521</v>
      </c>
      <c r="GH503">
        <v>0.00192992804097616</v>
      </c>
      <c r="GI503">
        <v>3.244687122451424E-06</v>
      </c>
      <c r="GJ503">
        <v>-2.087531120305573E-09</v>
      </c>
      <c r="GK503">
        <v>0.05776174702018427</v>
      </c>
      <c r="GL503">
        <v>0.005089068596103195</v>
      </c>
      <c r="GM503">
        <v>0.0003257216593697226</v>
      </c>
      <c r="GN503">
        <v>-1.562898368296355E-06</v>
      </c>
      <c r="GO503">
        <v>0</v>
      </c>
      <c r="GP503">
        <v>1257</v>
      </c>
      <c r="GQ503">
        <v>1</v>
      </c>
      <c r="GR503">
        <v>31</v>
      </c>
      <c r="GS503">
        <v>290.2</v>
      </c>
      <c r="GT503">
        <v>290.1</v>
      </c>
      <c r="GU503">
        <v>1.07788</v>
      </c>
      <c r="GV503">
        <v>2.39624</v>
      </c>
      <c r="GW503">
        <v>1.44775</v>
      </c>
      <c r="GX503">
        <v>2.20215</v>
      </c>
      <c r="GY503">
        <v>1.44653</v>
      </c>
      <c r="GZ503">
        <v>2.33887</v>
      </c>
      <c r="HA503">
        <v>33.1992</v>
      </c>
      <c r="HB503">
        <v>14.5698</v>
      </c>
      <c r="HC503">
        <v>18</v>
      </c>
      <c r="HD503">
        <v>531.854</v>
      </c>
      <c r="HE503">
        <v>523.152</v>
      </c>
      <c r="HF503">
        <v>24.9999</v>
      </c>
      <c r="HG503">
        <v>30.7306</v>
      </c>
      <c r="HH503">
        <v>30.0001</v>
      </c>
      <c r="HI503">
        <v>31.1105</v>
      </c>
      <c r="HJ503">
        <v>31.1224</v>
      </c>
      <c r="HK503">
        <v>21.5519</v>
      </c>
      <c r="HL503">
        <v>20.6043</v>
      </c>
      <c r="HM503">
        <v>100</v>
      </c>
      <c r="HN503">
        <v>25</v>
      </c>
      <c r="HO503">
        <v>420</v>
      </c>
      <c r="HP503">
        <v>21.5</v>
      </c>
      <c r="HQ503">
        <v>103.13</v>
      </c>
      <c r="HR503">
        <v>102.021</v>
      </c>
    </row>
    <row r="504" spans="1:226">
      <c r="A504">
        <v>486</v>
      </c>
      <c r="B504">
        <v>1774683736.6</v>
      </c>
      <c r="C504">
        <v>1990.599999904633</v>
      </c>
      <c r="D504" t="s">
        <v>1334</v>
      </c>
      <c r="E504" t="s">
        <v>1335</v>
      </c>
      <c r="F504">
        <v>5</v>
      </c>
      <c r="I504">
        <v>1774683733.7</v>
      </c>
      <c r="J504">
        <f>(K504)/1000</f>
        <v>0</v>
      </c>
      <c r="K504">
        <f>IF(BF504, AN504, AH504)</f>
        <v>0</v>
      </c>
      <c r="L504">
        <f>IF(BF504, AI504, AG504)</f>
        <v>0</v>
      </c>
      <c r="M504">
        <f>BH504 - IF(AU504&gt;1, L504*BB504*100.0/(AW504), 0)</f>
        <v>0</v>
      </c>
      <c r="N504">
        <f>((T504-J504/2)*M504-L504)/(T504+J504/2)</f>
        <v>0</v>
      </c>
      <c r="O504">
        <f>N504*(BO504+BP504)/1000.0</f>
        <v>0</v>
      </c>
      <c r="P504">
        <f>(BH504 - IF(AU504&gt;1, L504*BB504*100.0/(AW504), 0))*(BO504+BP504)/1000.0</f>
        <v>0</v>
      </c>
      <c r="Q504">
        <f>2.0/((1/S504-1/R504)+SIGN(S504)*SQRT((1/S504-1/R504)*(1/S504-1/R504) + 4*BC504/((BC504+1)*(BC504+1))*(2*1/S504*1/R504-1/R504*1/R504)))</f>
        <v>0</v>
      </c>
      <c r="R504">
        <f>IF(LEFT(BD504,1)&lt;&gt;"0",IF(LEFT(BD504,1)="1",3.0,BE504),$D$5+$E$5*(BV504*BO504/($K$5*1000))+$F$5*(BV504*BO504/($K$5*1000))*MAX(MIN(BB504,$J$5),$I$5)*MAX(MIN(BB504,$J$5),$I$5)+$G$5*MAX(MIN(BB504,$J$5),$I$5)*(BV504*BO504/($K$5*1000))+$H$5*(BV504*BO504/($K$5*1000))*(BV504*BO504/($K$5*1000)))</f>
        <v>0</v>
      </c>
      <c r="S504">
        <f>J504*(1000-(1000*0.61365*exp(17.502*W504/(240.97+W504))/(BO504+BP504)+BJ504)/2)/(1000*0.61365*exp(17.502*W504/(240.97+W504))/(BO504+BP504)-BJ504)</f>
        <v>0</v>
      </c>
      <c r="T504">
        <f>1/((BC504+1)/(Q504/1.6)+1/(R504/1.37)) + BC504/((BC504+1)/(Q504/1.6) + BC504/(R504/1.37))</f>
        <v>0</v>
      </c>
      <c r="U504">
        <f>(AX504*BA504)</f>
        <v>0</v>
      </c>
      <c r="V504">
        <f>(BQ504+(U504+2*0.95*5.67E-8*(((BQ504+$B$9)+273)^4-(BQ504+273)^4)-44100*J504)/(1.84*29.3*R504+8*0.95*5.67E-8*(BQ504+273)^3))</f>
        <v>0</v>
      </c>
      <c r="W504">
        <f>($C$9*BR504+$D$9*BS504+$E$9*V504)</f>
        <v>0</v>
      </c>
      <c r="X504">
        <f>0.61365*exp(17.502*W504/(240.97+W504))</f>
        <v>0</v>
      </c>
      <c r="Y504">
        <f>(Z504/AA504*100)</f>
        <v>0</v>
      </c>
      <c r="Z504">
        <f>BJ504*(BO504+BP504)/1000</f>
        <v>0</v>
      </c>
      <c r="AA504">
        <f>0.61365*exp(17.502*BQ504/(240.97+BQ504))</f>
        <v>0</v>
      </c>
      <c r="AB504">
        <f>(X504-BJ504*(BO504+BP504)/1000)</f>
        <v>0</v>
      </c>
      <c r="AC504">
        <f>(-J504*44100)</f>
        <v>0</v>
      </c>
      <c r="AD504">
        <f>2*29.3*R504*0.92*(BQ504-W504)</f>
        <v>0</v>
      </c>
      <c r="AE504">
        <f>2*0.95*5.67E-8*(((BQ504+$B$9)+273)^4-(W504+273)^4)</f>
        <v>0</v>
      </c>
      <c r="AF504">
        <f>U504+AE504+AC504+AD504</f>
        <v>0</v>
      </c>
      <c r="AG504">
        <f>BN504*AU504*(BI504-BH504*(1000-AU504*BK504)/(1000-AU504*BJ504))/(100*BB504)</f>
        <v>0</v>
      </c>
      <c r="AH504">
        <f>1000*BN504*AU504*(BJ504-BK504)/(100*BB504*(1000-AU504*BJ504))</f>
        <v>0</v>
      </c>
      <c r="AI504">
        <f>(AJ504 - AK504 - BO504*1E3/(8.314*(BQ504+273.15)) * AM504/BN504 * AL504) * BN504/(100*BB504) * (1000 - BK504)/1000</f>
        <v>0</v>
      </c>
      <c r="AJ504">
        <v>429.287350081101</v>
      </c>
      <c r="AK504">
        <v>428.7743757575756</v>
      </c>
      <c r="AL504">
        <v>-5.066523200760395E-07</v>
      </c>
      <c r="AM504">
        <v>61.35787655002243</v>
      </c>
      <c r="AN504">
        <f>(AP504 - AO504 + BO504*1E3/(8.314*(BQ504+273.15)) * AR504/BN504 * AQ504) * BN504/(100*BB504) * 1000/(1000 - AP504)</f>
        <v>0</v>
      </c>
      <c r="AO504">
        <v>21.51623928219461</v>
      </c>
      <c r="AP504">
        <v>21.5066153846154</v>
      </c>
      <c r="AQ504">
        <v>-1.184160010062218E-06</v>
      </c>
      <c r="AR504">
        <v>91.88205700752289</v>
      </c>
      <c r="AS504">
        <v>0</v>
      </c>
      <c r="AT504">
        <v>0</v>
      </c>
      <c r="AU504">
        <f>IF(AS504*$H$15&gt;=AW504,1.0,(AW504/(AW504-AS504*$H$15)))</f>
        <v>0</v>
      </c>
      <c r="AV504">
        <f>(AU504-1)*100</f>
        <v>0</v>
      </c>
      <c r="AW504">
        <f>MAX(0,($B$15+$C$15*BV504)/(1+$D$15*BV504)*BO504/(BQ504+273)*$E$15)</f>
        <v>0</v>
      </c>
      <c r="AX504">
        <f>$B$13*BW504+$C$13*BX504+$F$13*CI504*(1-CL504)</f>
        <v>0</v>
      </c>
      <c r="AY504">
        <f>AX504*AZ504</f>
        <v>0</v>
      </c>
      <c r="AZ504">
        <f>($B$13*$D$11+$C$13*$D$11+$F$13*((CV504+CN504)/MAX(CV504+CN504+CW504, 0.1)*$I$11+CW504/MAX(CV504+CN504+CW504, 0.1)*$J$11))/($B$13+$C$13+$F$13)</f>
        <v>0</v>
      </c>
      <c r="BA504">
        <f>($B$13*$K$11+$C$13*$K$11+$F$13*((CV504+CN504)/MAX(CV504+CN504+CW504, 0.1)*$P$11+CW504/MAX(CV504+CN504+CW504, 0.1)*$Q$11))/($B$13+$C$13+$F$13)</f>
        <v>0</v>
      </c>
      <c r="BB504">
        <v>6</v>
      </c>
      <c r="BC504">
        <v>0.5</v>
      </c>
      <c r="BD504" t="s">
        <v>358</v>
      </c>
      <c r="BE504">
        <v>2</v>
      </c>
      <c r="BF504" t="b">
        <v>1</v>
      </c>
      <c r="BG504">
        <v>1774683733.7</v>
      </c>
      <c r="BH504">
        <v>419.5481000000001</v>
      </c>
      <c r="BI504">
        <v>420.0338</v>
      </c>
      <c r="BJ504">
        <v>21.50826</v>
      </c>
      <c r="BK504">
        <v>21.51631</v>
      </c>
      <c r="BL504">
        <v>419.9098</v>
      </c>
      <c r="BM504">
        <v>21.21094</v>
      </c>
      <c r="BN504">
        <v>499.9641</v>
      </c>
      <c r="BO504">
        <v>101.026</v>
      </c>
      <c r="BP504">
        <v>0.09988361999999999</v>
      </c>
      <c r="BQ504">
        <v>25.8152</v>
      </c>
      <c r="BR504">
        <v>25.87884</v>
      </c>
      <c r="BS504">
        <v>999.9</v>
      </c>
      <c r="BT504">
        <v>0</v>
      </c>
      <c r="BU504">
        <v>0</v>
      </c>
      <c r="BV504">
        <v>10008.738</v>
      </c>
      <c r="BW504">
        <v>0</v>
      </c>
      <c r="BX504">
        <v>0.3833920000000001</v>
      </c>
      <c r="BY504">
        <v>-0.4858093</v>
      </c>
      <c r="BZ504">
        <v>428.7703</v>
      </c>
      <c r="CA504">
        <v>429.2703</v>
      </c>
      <c r="CB504">
        <v>-0.008038516999999998</v>
      </c>
      <c r="CC504">
        <v>420.0338</v>
      </c>
      <c r="CD504">
        <v>21.51631</v>
      </c>
      <c r="CE504">
        <v>2.172894</v>
      </c>
      <c r="CF504">
        <v>2.173707</v>
      </c>
      <c r="CG504">
        <v>18.76386</v>
      </c>
      <c r="CH504">
        <v>18.76984</v>
      </c>
      <c r="CI504">
        <v>150.009</v>
      </c>
      <c r="CJ504">
        <v>0</v>
      </c>
      <c r="CK504">
        <v>1</v>
      </c>
      <c r="CL504">
        <v>0</v>
      </c>
      <c r="CM504">
        <v>1.79586</v>
      </c>
      <c r="CN504">
        <v>0</v>
      </c>
      <c r="CO504">
        <v>8.457460000000001</v>
      </c>
      <c r="CP504">
        <v>767.3951</v>
      </c>
      <c r="CQ504">
        <v>36</v>
      </c>
      <c r="CR504">
        <v>41.9308</v>
      </c>
      <c r="CS504">
        <v>38.75</v>
      </c>
      <c r="CT504">
        <v>41.43089999999999</v>
      </c>
      <c r="CU504">
        <v>37.187</v>
      </c>
      <c r="CV504">
        <v>0</v>
      </c>
      <c r="CW504">
        <v>150.01</v>
      </c>
      <c r="CX504">
        <v>0</v>
      </c>
      <c r="CY504">
        <v>1774683735.2</v>
      </c>
      <c r="CZ504">
        <v>0</v>
      </c>
      <c r="DA504">
        <v>1774666326.5</v>
      </c>
      <c r="DB504" t="s">
        <v>359</v>
      </c>
      <c r="DC504">
        <v>1774666322</v>
      </c>
      <c r="DD504">
        <v>1774666326.5</v>
      </c>
      <c r="DE504">
        <v>2</v>
      </c>
      <c r="DF504">
        <v>0.343</v>
      </c>
      <c r="DG504">
        <v>-0.026</v>
      </c>
      <c r="DH504">
        <v>-0.36</v>
      </c>
      <c r="DI504">
        <v>0.298</v>
      </c>
      <c r="DJ504">
        <v>420</v>
      </c>
      <c r="DK504">
        <v>22</v>
      </c>
      <c r="DL504">
        <v>0.17</v>
      </c>
      <c r="DM504">
        <v>0.02</v>
      </c>
      <c r="DN504">
        <v>-0.4384773170731707</v>
      </c>
      <c r="DO504">
        <v>-0.07118487804878036</v>
      </c>
      <c r="DP504">
        <v>0.04564935777094203</v>
      </c>
      <c r="DQ504">
        <v>1</v>
      </c>
      <c r="DR504">
        <v>-0.00305264025609756</v>
      </c>
      <c r="DS504">
        <v>-0.005531512630662024</v>
      </c>
      <c r="DT504">
        <v>0.006488719474590092</v>
      </c>
      <c r="DU504">
        <v>1</v>
      </c>
      <c r="DV504">
        <v>2</v>
      </c>
      <c r="DW504">
        <v>2</v>
      </c>
      <c r="DX504" t="s">
        <v>360</v>
      </c>
      <c r="DY504">
        <v>3.13035</v>
      </c>
      <c r="DZ504">
        <v>2.80641</v>
      </c>
      <c r="EA504">
        <v>0.09974479999999999</v>
      </c>
      <c r="EB504">
        <v>0.0994693</v>
      </c>
      <c r="EC504">
        <v>0.105865</v>
      </c>
      <c r="ED504">
        <v>0.105591</v>
      </c>
      <c r="EE504">
        <v>21146.2</v>
      </c>
      <c r="EF504">
        <v>27418.6</v>
      </c>
      <c r="EG504">
        <v>26443.7</v>
      </c>
      <c r="EH504">
        <v>32999.9</v>
      </c>
      <c r="EI504">
        <v>34924.4</v>
      </c>
      <c r="EJ504">
        <v>40310.6</v>
      </c>
      <c r="EK504">
        <v>41090.5</v>
      </c>
      <c r="EL504">
        <v>46060.3</v>
      </c>
      <c r="EM504">
        <v>2.0347</v>
      </c>
      <c r="EN504">
        <v>2.00015</v>
      </c>
      <c r="EO504">
        <v>0.071615</v>
      </c>
      <c r="EP504">
        <v>0</v>
      </c>
      <c r="EQ504">
        <v>24.7032</v>
      </c>
      <c r="ER504">
        <v>999.9</v>
      </c>
      <c r="ES504">
        <v>67.40000000000001</v>
      </c>
      <c r="ET504">
        <v>27.5</v>
      </c>
      <c r="EU504">
        <v>24.5882</v>
      </c>
      <c r="EV504">
        <v>61.1009</v>
      </c>
      <c r="EW504">
        <v>31.7508</v>
      </c>
      <c r="EX504">
        <v>1</v>
      </c>
      <c r="EY504">
        <v>0.292373</v>
      </c>
      <c r="EZ504">
        <v>0.171103</v>
      </c>
      <c r="FA504">
        <v>20.2909</v>
      </c>
      <c r="FB504">
        <v>5.18989</v>
      </c>
      <c r="FC504">
        <v>11.9441</v>
      </c>
      <c r="FD504">
        <v>4.9557</v>
      </c>
      <c r="FE504">
        <v>3.285</v>
      </c>
      <c r="FF504">
        <v>9999</v>
      </c>
      <c r="FG504">
        <v>9999</v>
      </c>
      <c r="FH504">
        <v>9999</v>
      </c>
      <c r="FI504">
        <v>999.9</v>
      </c>
      <c r="FJ504">
        <v>1.86127</v>
      </c>
      <c r="FK504">
        <v>1.86264</v>
      </c>
      <c r="FL504">
        <v>1.86005</v>
      </c>
      <c r="FM504">
        <v>1.85837</v>
      </c>
      <c r="FN504">
        <v>1.86212</v>
      </c>
      <c r="FO504">
        <v>1.85886</v>
      </c>
      <c r="FP504">
        <v>1.85791</v>
      </c>
      <c r="FQ504">
        <v>1.86081</v>
      </c>
      <c r="FR504">
        <v>0</v>
      </c>
      <c r="FS504">
        <v>0</v>
      </c>
      <c r="FT504">
        <v>0</v>
      </c>
      <c r="FU504">
        <v>4.5</v>
      </c>
      <c r="FV504" t="s">
        <v>361</v>
      </c>
      <c r="FW504" t="s">
        <v>362</v>
      </c>
      <c r="FX504" t="s">
        <v>363</v>
      </c>
      <c r="FY504" t="s">
        <v>364</v>
      </c>
      <c r="FZ504" t="s">
        <v>364</v>
      </c>
      <c r="GA504" t="s">
        <v>363</v>
      </c>
      <c r="GB504">
        <v>0</v>
      </c>
      <c r="GC504">
        <v>100</v>
      </c>
      <c r="GD504">
        <v>100</v>
      </c>
      <c r="GE504">
        <v>-0.361</v>
      </c>
      <c r="GF504">
        <v>0.2973</v>
      </c>
      <c r="GG504">
        <v>-1.589593225013521</v>
      </c>
      <c r="GH504">
        <v>0.00192992804097616</v>
      </c>
      <c r="GI504">
        <v>3.244687122451424E-06</v>
      </c>
      <c r="GJ504">
        <v>-2.087531120305573E-09</v>
      </c>
      <c r="GK504">
        <v>0.05776174702018427</v>
      </c>
      <c r="GL504">
        <v>0.005089068596103195</v>
      </c>
      <c r="GM504">
        <v>0.0003257216593697226</v>
      </c>
      <c r="GN504">
        <v>-1.562898368296355E-06</v>
      </c>
      <c r="GO504">
        <v>0</v>
      </c>
      <c r="GP504">
        <v>1257</v>
      </c>
      <c r="GQ504">
        <v>1</v>
      </c>
      <c r="GR504">
        <v>31</v>
      </c>
      <c r="GS504">
        <v>290.2</v>
      </c>
      <c r="GT504">
        <v>290.2</v>
      </c>
      <c r="GU504">
        <v>1.07788</v>
      </c>
      <c r="GV504">
        <v>2.39136</v>
      </c>
      <c r="GW504">
        <v>1.44775</v>
      </c>
      <c r="GX504">
        <v>2.20215</v>
      </c>
      <c r="GY504">
        <v>1.44653</v>
      </c>
      <c r="GZ504">
        <v>2.35962</v>
      </c>
      <c r="HA504">
        <v>33.1992</v>
      </c>
      <c r="HB504">
        <v>14.5786</v>
      </c>
      <c r="HC504">
        <v>18</v>
      </c>
      <c r="HD504">
        <v>531.917</v>
      </c>
      <c r="HE504">
        <v>523.067</v>
      </c>
      <c r="HF504">
        <v>24.9999</v>
      </c>
      <c r="HG504">
        <v>30.7306</v>
      </c>
      <c r="HH504">
        <v>30</v>
      </c>
      <c r="HI504">
        <v>31.1105</v>
      </c>
      <c r="HJ504">
        <v>31.1224</v>
      </c>
      <c r="HK504">
        <v>21.5503</v>
      </c>
      <c r="HL504">
        <v>20.6043</v>
      </c>
      <c r="HM504">
        <v>100</v>
      </c>
      <c r="HN504">
        <v>25</v>
      </c>
      <c r="HO504">
        <v>420</v>
      </c>
      <c r="HP504">
        <v>21.5</v>
      </c>
      <c r="HQ504">
        <v>103.13</v>
      </c>
      <c r="HR504">
        <v>102.021</v>
      </c>
    </row>
    <row r="505" spans="1:226">
      <c r="A505">
        <v>487</v>
      </c>
      <c r="B505">
        <v>1774683740.6</v>
      </c>
      <c r="C505">
        <v>1994.599999904633</v>
      </c>
      <c r="D505" t="s">
        <v>1336</v>
      </c>
      <c r="E505" t="s">
        <v>1337</v>
      </c>
      <c r="F505">
        <v>5</v>
      </c>
      <c r="I505">
        <v>1774683737.7</v>
      </c>
      <c r="J505">
        <f>(K505)/1000</f>
        <v>0</v>
      </c>
      <c r="K505">
        <f>IF(BF505, AN505, AH505)</f>
        <v>0</v>
      </c>
      <c r="L505">
        <f>IF(BF505, AI505, AG505)</f>
        <v>0</v>
      </c>
      <c r="M505">
        <f>BH505 - IF(AU505&gt;1, L505*BB505*100.0/(AW505), 0)</f>
        <v>0</v>
      </c>
      <c r="N505">
        <f>((T505-J505/2)*M505-L505)/(T505+J505/2)</f>
        <v>0</v>
      </c>
      <c r="O505">
        <f>N505*(BO505+BP505)/1000.0</f>
        <v>0</v>
      </c>
      <c r="P505">
        <f>(BH505 - IF(AU505&gt;1, L505*BB505*100.0/(AW505), 0))*(BO505+BP505)/1000.0</f>
        <v>0</v>
      </c>
      <c r="Q505">
        <f>2.0/((1/S505-1/R505)+SIGN(S505)*SQRT((1/S505-1/R505)*(1/S505-1/R505) + 4*BC505/((BC505+1)*(BC505+1))*(2*1/S505*1/R505-1/R505*1/R505)))</f>
        <v>0</v>
      </c>
      <c r="R505">
        <f>IF(LEFT(BD505,1)&lt;&gt;"0",IF(LEFT(BD505,1)="1",3.0,BE505),$D$5+$E$5*(BV505*BO505/($K$5*1000))+$F$5*(BV505*BO505/($K$5*1000))*MAX(MIN(BB505,$J$5),$I$5)*MAX(MIN(BB505,$J$5),$I$5)+$G$5*MAX(MIN(BB505,$J$5),$I$5)*(BV505*BO505/($K$5*1000))+$H$5*(BV505*BO505/($K$5*1000))*(BV505*BO505/($K$5*1000)))</f>
        <v>0</v>
      </c>
      <c r="S505">
        <f>J505*(1000-(1000*0.61365*exp(17.502*W505/(240.97+W505))/(BO505+BP505)+BJ505)/2)/(1000*0.61365*exp(17.502*W505/(240.97+W505))/(BO505+BP505)-BJ505)</f>
        <v>0</v>
      </c>
      <c r="T505">
        <f>1/((BC505+1)/(Q505/1.6)+1/(R505/1.37)) + BC505/((BC505+1)/(Q505/1.6) + BC505/(R505/1.37))</f>
        <v>0</v>
      </c>
      <c r="U505">
        <f>(AX505*BA505)</f>
        <v>0</v>
      </c>
      <c r="V505">
        <f>(BQ505+(U505+2*0.95*5.67E-8*(((BQ505+$B$9)+273)^4-(BQ505+273)^4)-44100*J505)/(1.84*29.3*R505+8*0.95*5.67E-8*(BQ505+273)^3))</f>
        <v>0</v>
      </c>
      <c r="W505">
        <f>($C$9*BR505+$D$9*BS505+$E$9*V505)</f>
        <v>0</v>
      </c>
      <c r="X505">
        <f>0.61365*exp(17.502*W505/(240.97+W505))</f>
        <v>0</v>
      </c>
      <c r="Y505">
        <f>(Z505/AA505*100)</f>
        <v>0</v>
      </c>
      <c r="Z505">
        <f>BJ505*(BO505+BP505)/1000</f>
        <v>0</v>
      </c>
      <c r="AA505">
        <f>0.61365*exp(17.502*BQ505/(240.97+BQ505))</f>
        <v>0</v>
      </c>
      <c r="AB505">
        <f>(X505-BJ505*(BO505+BP505)/1000)</f>
        <v>0</v>
      </c>
      <c r="AC505">
        <f>(-J505*44100)</f>
        <v>0</v>
      </c>
      <c r="AD505">
        <f>2*29.3*R505*0.92*(BQ505-W505)</f>
        <v>0</v>
      </c>
      <c r="AE505">
        <f>2*0.95*5.67E-8*(((BQ505+$B$9)+273)^4-(W505+273)^4)</f>
        <v>0</v>
      </c>
      <c r="AF505">
        <f>U505+AE505+AC505+AD505</f>
        <v>0</v>
      </c>
      <c r="AG505">
        <f>BN505*AU505*(BI505-BH505*(1000-AU505*BK505)/(1000-AU505*BJ505))/(100*BB505)</f>
        <v>0</v>
      </c>
      <c r="AH505">
        <f>1000*BN505*AU505*(BJ505-BK505)/(100*BB505*(1000-AU505*BJ505))</f>
        <v>0</v>
      </c>
      <c r="AI505">
        <f>(AJ505 - AK505 - BO505*1E3/(8.314*(BQ505+273.15)) * AM505/BN505 * AL505) * BN505/(100*BB505) * (1000 - BK505)/1000</f>
        <v>0</v>
      </c>
      <c r="AJ505">
        <v>429.2592802190454</v>
      </c>
      <c r="AK505">
        <v>428.8366121212123</v>
      </c>
      <c r="AL505">
        <v>8.078274816628018E-06</v>
      </c>
      <c r="AM505">
        <v>61.35787655002243</v>
      </c>
      <c r="AN505">
        <f>(AP505 - AO505 + BO505*1E3/(8.314*(BQ505+273.15)) * AR505/BN505 * AQ505) * BN505/(100*BB505) * 1000/(1000 - AP505)</f>
        <v>0</v>
      </c>
      <c r="AO505">
        <v>21.51742288081955</v>
      </c>
      <c r="AP505">
        <v>21.50488391608392</v>
      </c>
      <c r="AQ505">
        <v>-4.744586152820992E-07</v>
      </c>
      <c r="AR505">
        <v>91.88205700752289</v>
      </c>
      <c r="AS505">
        <v>0</v>
      </c>
      <c r="AT505">
        <v>0</v>
      </c>
      <c r="AU505">
        <f>IF(AS505*$H$15&gt;=AW505,1.0,(AW505/(AW505-AS505*$H$15)))</f>
        <v>0</v>
      </c>
      <c r="AV505">
        <f>(AU505-1)*100</f>
        <v>0</v>
      </c>
      <c r="AW505">
        <f>MAX(0,($B$15+$C$15*BV505)/(1+$D$15*BV505)*BO505/(BQ505+273)*$E$15)</f>
        <v>0</v>
      </c>
      <c r="AX505">
        <f>$B$13*BW505+$C$13*BX505+$F$13*CI505*(1-CL505)</f>
        <v>0</v>
      </c>
      <c r="AY505">
        <f>AX505*AZ505</f>
        <v>0</v>
      </c>
      <c r="AZ505">
        <f>($B$13*$D$11+$C$13*$D$11+$F$13*((CV505+CN505)/MAX(CV505+CN505+CW505, 0.1)*$I$11+CW505/MAX(CV505+CN505+CW505, 0.1)*$J$11))/($B$13+$C$13+$F$13)</f>
        <v>0</v>
      </c>
      <c r="BA505">
        <f>($B$13*$K$11+$C$13*$K$11+$F$13*((CV505+CN505)/MAX(CV505+CN505+CW505, 0.1)*$P$11+CW505/MAX(CV505+CN505+CW505, 0.1)*$Q$11))/($B$13+$C$13+$F$13)</f>
        <v>0</v>
      </c>
      <c r="BB505">
        <v>6</v>
      </c>
      <c r="BC505">
        <v>0.5</v>
      </c>
      <c r="BD505" t="s">
        <v>358</v>
      </c>
      <c r="BE505">
        <v>2</v>
      </c>
      <c r="BF505" t="b">
        <v>1</v>
      </c>
      <c r="BG505">
        <v>1774683737.7</v>
      </c>
      <c r="BH505">
        <v>419.6</v>
      </c>
      <c r="BI505">
        <v>420.0167</v>
      </c>
      <c r="BJ505">
        <v>21.50586</v>
      </c>
      <c r="BK505">
        <v>21.51747</v>
      </c>
      <c r="BL505">
        <v>419.9613000000001</v>
      </c>
      <c r="BM505">
        <v>21.20856</v>
      </c>
      <c r="BN505">
        <v>499.9599999999999</v>
      </c>
      <c r="BO505">
        <v>101.026</v>
      </c>
      <c r="BP505">
        <v>0.09993649</v>
      </c>
      <c r="BQ505">
        <v>25.81367</v>
      </c>
      <c r="BR505">
        <v>25.87737</v>
      </c>
      <c r="BS505">
        <v>999.9</v>
      </c>
      <c r="BT505">
        <v>0</v>
      </c>
      <c r="BU505">
        <v>0</v>
      </c>
      <c r="BV505">
        <v>10005.496</v>
      </c>
      <c r="BW505">
        <v>0</v>
      </c>
      <c r="BX505">
        <v>0.3833920000000001</v>
      </c>
      <c r="BY505">
        <v>-0.4167847</v>
      </c>
      <c r="BZ505">
        <v>428.8222</v>
      </c>
      <c r="CA505">
        <v>429.2532</v>
      </c>
      <c r="CB505">
        <v>-0.011560437</v>
      </c>
      <c r="CC505">
        <v>420.0167</v>
      </c>
      <c r="CD505">
        <v>21.51747</v>
      </c>
      <c r="CE505">
        <v>2.172652</v>
      </c>
      <c r="CF505">
        <v>2.17382</v>
      </c>
      <c r="CG505">
        <v>18.76209</v>
      </c>
      <c r="CH505">
        <v>18.77067</v>
      </c>
      <c r="CI505">
        <v>149.9989</v>
      </c>
      <c r="CJ505">
        <v>0</v>
      </c>
      <c r="CK505">
        <v>1</v>
      </c>
      <c r="CL505">
        <v>0</v>
      </c>
      <c r="CM505">
        <v>1.60195</v>
      </c>
      <c r="CN505">
        <v>0</v>
      </c>
      <c r="CO505">
        <v>8.623999999999999</v>
      </c>
      <c r="CP505">
        <v>767.3438999999998</v>
      </c>
      <c r="CQ505">
        <v>36</v>
      </c>
      <c r="CR505">
        <v>41.9433</v>
      </c>
      <c r="CS505">
        <v>38.781</v>
      </c>
      <c r="CT505">
        <v>41.4748</v>
      </c>
      <c r="CU505">
        <v>37.2059</v>
      </c>
      <c r="CV505">
        <v>0</v>
      </c>
      <c r="CW505">
        <v>149.998</v>
      </c>
      <c r="CX505">
        <v>0</v>
      </c>
      <c r="CY505">
        <v>1774683738.8</v>
      </c>
      <c r="CZ505">
        <v>0</v>
      </c>
      <c r="DA505">
        <v>1774666326.5</v>
      </c>
      <c r="DB505" t="s">
        <v>359</v>
      </c>
      <c r="DC505">
        <v>1774666322</v>
      </c>
      <c r="DD505">
        <v>1774666326.5</v>
      </c>
      <c r="DE505">
        <v>2</v>
      </c>
      <c r="DF505">
        <v>0.343</v>
      </c>
      <c r="DG505">
        <v>-0.026</v>
      </c>
      <c r="DH505">
        <v>-0.36</v>
      </c>
      <c r="DI505">
        <v>0.298</v>
      </c>
      <c r="DJ505">
        <v>420</v>
      </c>
      <c r="DK505">
        <v>22</v>
      </c>
      <c r="DL505">
        <v>0.17</v>
      </c>
      <c r="DM505">
        <v>0.02</v>
      </c>
      <c r="DN505">
        <v>-0.4255089</v>
      </c>
      <c r="DO505">
        <v>-0.1620962026266404</v>
      </c>
      <c r="DP505">
        <v>0.04465339934249128</v>
      </c>
      <c r="DQ505">
        <v>0</v>
      </c>
      <c r="DR505">
        <v>-0.0031327736875</v>
      </c>
      <c r="DS505">
        <v>-0.0632342548649156</v>
      </c>
      <c r="DT505">
        <v>0.006233456166350761</v>
      </c>
      <c r="DU505">
        <v>1</v>
      </c>
      <c r="DV505">
        <v>1</v>
      </c>
      <c r="DW505">
        <v>2</v>
      </c>
      <c r="DX505" t="s">
        <v>367</v>
      </c>
      <c r="DY505">
        <v>3.13055</v>
      </c>
      <c r="DZ505">
        <v>2.80645</v>
      </c>
      <c r="EA505">
        <v>0.0997498</v>
      </c>
      <c r="EB505">
        <v>0.0994578</v>
      </c>
      <c r="EC505">
        <v>0.10586</v>
      </c>
      <c r="ED505">
        <v>0.105588</v>
      </c>
      <c r="EE505">
        <v>21146.2</v>
      </c>
      <c r="EF505">
        <v>27418.9</v>
      </c>
      <c r="EG505">
        <v>26443.7</v>
      </c>
      <c r="EH505">
        <v>32999.8</v>
      </c>
      <c r="EI505">
        <v>34924.6</v>
      </c>
      <c r="EJ505">
        <v>40310.6</v>
      </c>
      <c r="EK505">
        <v>41090.6</v>
      </c>
      <c r="EL505">
        <v>46060.1</v>
      </c>
      <c r="EM505">
        <v>2.0351</v>
      </c>
      <c r="EN505">
        <v>2.00015</v>
      </c>
      <c r="EO505">
        <v>0.0719279</v>
      </c>
      <c r="EP505">
        <v>0</v>
      </c>
      <c r="EQ505">
        <v>24.7032</v>
      </c>
      <c r="ER505">
        <v>999.9</v>
      </c>
      <c r="ES505">
        <v>67.40000000000001</v>
      </c>
      <c r="ET505">
        <v>27.5</v>
      </c>
      <c r="EU505">
        <v>24.5885</v>
      </c>
      <c r="EV505">
        <v>61.2109</v>
      </c>
      <c r="EW505">
        <v>31.7869</v>
      </c>
      <c r="EX505">
        <v>1</v>
      </c>
      <c r="EY505">
        <v>0.292543</v>
      </c>
      <c r="EZ505">
        <v>0.171473</v>
      </c>
      <c r="FA505">
        <v>20.2909</v>
      </c>
      <c r="FB505">
        <v>5.19078</v>
      </c>
      <c r="FC505">
        <v>11.9441</v>
      </c>
      <c r="FD505">
        <v>4.95575</v>
      </c>
      <c r="FE505">
        <v>3.285</v>
      </c>
      <c r="FF505">
        <v>9999</v>
      </c>
      <c r="FG505">
        <v>9999</v>
      </c>
      <c r="FH505">
        <v>9999</v>
      </c>
      <c r="FI505">
        <v>999.9</v>
      </c>
      <c r="FJ505">
        <v>1.86127</v>
      </c>
      <c r="FK505">
        <v>1.86264</v>
      </c>
      <c r="FL505">
        <v>1.86005</v>
      </c>
      <c r="FM505">
        <v>1.85837</v>
      </c>
      <c r="FN505">
        <v>1.86211</v>
      </c>
      <c r="FO505">
        <v>1.85886</v>
      </c>
      <c r="FP505">
        <v>1.85791</v>
      </c>
      <c r="FQ505">
        <v>1.86081</v>
      </c>
      <c r="FR505">
        <v>0</v>
      </c>
      <c r="FS505">
        <v>0</v>
      </c>
      <c r="FT505">
        <v>0</v>
      </c>
      <c r="FU505">
        <v>4.5</v>
      </c>
      <c r="FV505" t="s">
        <v>361</v>
      </c>
      <c r="FW505" t="s">
        <v>362</v>
      </c>
      <c r="FX505" t="s">
        <v>363</v>
      </c>
      <c r="FY505" t="s">
        <v>364</v>
      </c>
      <c r="FZ505" t="s">
        <v>364</v>
      </c>
      <c r="GA505" t="s">
        <v>363</v>
      </c>
      <c r="GB505">
        <v>0</v>
      </c>
      <c r="GC505">
        <v>100</v>
      </c>
      <c r="GD505">
        <v>100</v>
      </c>
      <c r="GE505">
        <v>-0.362</v>
      </c>
      <c r="GF505">
        <v>0.2973</v>
      </c>
      <c r="GG505">
        <v>-1.589593225013521</v>
      </c>
      <c r="GH505">
        <v>0.00192992804097616</v>
      </c>
      <c r="GI505">
        <v>3.244687122451424E-06</v>
      </c>
      <c r="GJ505">
        <v>-2.087531120305573E-09</v>
      </c>
      <c r="GK505">
        <v>0.05776174702018427</v>
      </c>
      <c r="GL505">
        <v>0.005089068596103195</v>
      </c>
      <c r="GM505">
        <v>0.0003257216593697226</v>
      </c>
      <c r="GN505">
        <v>-1.562898368296355E-06</v>
      </c>
      <c r="GO505">
        <v>0</v>
      </c>
      <c r="GP505">
        <v>1257</v>
      </c>
      <c r="GQ505">
        <v>1</v>
      </c>
      <c r="GR505">
        <v>31</v>
      </c>
      <c r="GS505">
        <v>290.3</v>
      </c>
      <c r="GT505">
        <v>290.2</v>
      </c>
      <c r="GU505">
        <v>1.07788</v>
      </c>
      <c r="GV505">
        <v>2.3877</v>
      </c>
      <c r="GW505">
        <v>1.44775</v>
      </c>
      <c r="GX505">
        <v>2.20215</v>
      </c>
      <c r="GY505">
        <v>1.44653</v>
      </c>
      <c r="GZ505">
        <v>2.37915</v>
      </c>
      <c r="HA505">
        <v>33.1992</v>
      </c>
      <c r="HB505">
        <v>14.5786</v>
      </c>
      <c r="HC505">
        <v>18</v>
      </c>
      <c r="HD505">
        <v>532.171</v>
      </c>
      <c r="HE505">
        <v>523.067</v>
      </c>
      <c r="HF505">
        <v>25</v>
      </c>
      <c r="HG505">
        <v>30.7306</v>
      </c>
      <c r="HH505">
        <v>30.0002</v>
      </c>
      <c r="HI505">
        <v>31.1105</v>
      </c>
      <c r="HJ505">
        <v>31.1224</v>
      </c>
      <c r="HK505">
        <v>21.5532</v>
      </c>
      <c r="HL505">
        <v>20.6043</v>
      </c>
      <c r="HM505">
        <v>100</v>
      </c>
      <c r="HN505">
        <v>25</v>
      </c>
      <c r="HO505">
        <v>420</v>
      </c>
      <c r="HP505">
        <v>21.5</v>
      </c>
      <c r="HQ505">
        <v>103.13</v>
      </c>
      <c r="HR505">
        <v>102.021</v>
      </c>
    </row>
    <row r="506" spans="1:226">
      <c r="A506">
        <v>488</v>
      </c>
      <c r="B506">
        <v>1774683744.6</v>
      </c>
      <c r="C506">
        <v>1998.599999904633</v>
      </c>
      <c r="D506" t="s">
        <v>1338</v>
      </c>
      <c r="E506" t="s">
        <v>1339</v>
      </c>
      <c r="F506">
        <v>5</v>
      </c>
      <c r="I506">
        <v>1774683741.7</v>
      </c>
      <c r="J506">
        <f>(K506)/1000</f>
        <v>0</v>
      </c>
      <c r="K506">
        <f>IF(BF506, AN506, AH506)</f>
        <v>0</v>
      </c>
      <c r="L506">
        <f>IF(BF506, AI506, AG506)</f>
        <v>0</v>
      </c>
      <c r="M506">
        <f>BH506 - IF(AU506&gt;1, L506*BB506*100.0/(AW506), 0)</f>
        <v>0</v>
      </c>
      <c r="N506">
        <f>((T506-J506/2)*M506-L506)/(T506+J506/2)</f>
        <v>0</v>
      </c>
      <c r="O506">
        <f>N506*(BO506+BP506)/1000.0</f>
        <v>0</v>
      </c>
      <c r="P506">
        <f>(BH506 - IF(AU506&gt;1, L506*BB506*100.0/(AW506), 0))*(BO506+BP506)/1000.0</f>
        <v>0</v>
      </c>
      <c r="Q506">
        <f>2.0/((1/S506-1/R506)+SIGN(S506)*SQRT((1/S506-1/R506)*(1/S506-1/R506) + 4*BC506/((BC506+1)*(BC506+1))*(2*1/S506*1/R506-1/R506*1/R506)))</f>
        <v>0</v>
      </c>
      <c r="R506">
        <f>IF(LEFT(BD506,1)&lt;&gt;"0",IF(LEFT(BD506,1)="1",3.0,BE506),$D$5+$E$5*(BV506*BO506/($K$5*1000))+$F$5*(BV506*BO506/($K$5*1000))*MAX(MIN(BB506,$J$5),$I$5)*MAX(MIN(BB506,$J$5),$I$5)+$G$5*MAX(MIN(BB506,$J$5),$I$5)*(BV506*BO506/($K$5*1000))+$H$5*(BV506*BO506/($K$5*1000))*(BV506*BO506/($K$5*1000)))</f>
        <v>0</v>
      </c>
      <c r="S506">
        <f>J506*(1000-(1000*0.61365*exp(17.502*W506/(240.97+W506))/(BO506+BP506)+BJ506)/2)/(1000*0.61365*exp(17.502*W506/(240.97+W506))/(BO506+BP506)-BJ506)</f>
        <v>0</v>
      </c>
      <c r="T506">
        <f>1/((BC506+1)/(Q506/1.6)+1/(R506/1.37)) + BC506/((BC506+1)/(Q506/1.6) + BC506/(R506/1.37))</f>
        <v>0</v>
      </c>
      <c r="U506">
        <f>(AX506*BA506)</f>
        <v>0</v>
      </c>
      <c r="V506">
        <f>(BQ506+(U506+2*0.95*5.67E-8*(((BQ506+$B$9)+273)^4-(BQ506+273)^4)-44100*J506)/(1.84*29.3*R506+8*0.95*5.67E-8*(BQ506+273)^3))</f>
        <v>0</v>
      </c>
      <c r="W506">
        <f>($C$9*BR506+$D$9*BS506+$E$9*V506)</f>
        <v>0</v>
      </c>
      <c r="X506">
        <f>0.61365*exp(17.502*W506/(240.97+W506))</f>
        <v>0</v>
      </c>
      <c r="Y506">
        <f>(Z506/AA506*100)</f>
        <v>0</v>
      </c>
      <c r="Z506">
        <f>BJ506*(BO506+BP506)/1000</f>
        <v>0</v>
      </c>
      <c r="AA506">
        <f>0.61365*exp(17.502*BQ506/(240.97+BQ506))</f>
        <v>0</v>
      </c>
      <c r="AB506">
        <f>(X506-BJ506*(BO506+BP506)/1000)</f>
        <v>0</v>
      </c>
      <c r="AC506">
        <f>(-J506*44100)</f>
        <v>0</v>
      </c>
      <c r="AD506">
        <f>2*29.3*R506*0.92*(BQ506-W506)</f>
        <v>0</v>
      </c>
      <c r="AE506">
        <f>2*0.95*5.67E-8*(((BQ506+$B$9)+273)^4-(W506+273)^4)</f>
        <v>0</v>
      </c>
      <c r="AF506">
        <f>U506+AE506+AC506+AD506</f>
        <v>0</v>
      </c>
      <c r="AG506">
        <f>BN506*AU506*(BI506-BH506*(1000-AU506*BK506)/(1000-AU506*BJ506))/(100*BB506)</f>
        <v>0</v>
      </c>
      <c r="AH506">
        <f>1000*BN506*AU506*(BJ506-BK506)/(100*BB506*(1000-AU506*BJ506))</f>
        <v>0</v>
      </c>
      <c r="AI506">
        <f>(AJ506 - AK506 - BO506*1E3/(8.314*(BQ506+273.15)) * AM506/BN506 * AL506) * BN506/(100*BB506) * (1000 - BK506)/1000</f>
        <v>0</v>
      </c>
      <c r="AJ506">
        <v>429.1759359408721</v>
      </c>
      <c r="AK506">
        <v>428.7904545454544</v>
      </c>
      <c r="AL506">
        <v>-8.164842846931459E-06</v>
      </c>
      <c r="AM506">
        <v>61.35787655002243</v>
      </c>
      <c r="AN506">
        <f>(AP506 - AO506 + BO506*1E3/(8.314*(BQ506+273.15)) * AR506/BN506 * AQ506) * BN506/(100*BB506) * 1000/(1000 - AP506)</f>
        <v>0</v>
      </c>
      <c r="AO506">
        <v>21.51675726820125</v>
      </c>
      <c r="AP506">
        <v>21.50281888111889</v>
      </c>
      <c r="AQ506">
        <v>-1.930356987376317E-07</v>
      </c>
      <c r="AR506">
        <v>91.88205700752289</v>
      </c>
      <c r="AS506">
        <v>0</v>
      </c>
      <c r="AT506">
        <v>0</v>
      </c>
      <c r="AU506">
        <f>IF(AS506*$H$15&gt;=AW506,1.0,(AW506/(AW506-AS506*$H$15)))</f>
        <v>0</v>
      </c>
      <c r="AV506">
        <f>(AU506-1)*100</f>
        <v>0</v>
      </c>
      <c r="AW506">
        <f>MAX(0,($B$15+$C$15*BV506)/(1+$D$15*BV506)*BO506/(BQ506+273)*$E$15)</f>
        <v>0</v>
      </c>
      <c r="AX506">
        <f>$B$13*BW506+$C$13*BX506+$F$13*CI506*(1-CL506)</f>
        <v>0</v>
      </c>
      <c r="AY506">
        <f>AX506*AZ506</f>
        <v>0</v>
      </c>
      <c r="AZ506">
        <f>($B$13*$D$11+$C$13*$D$11+$F$13*((CV506+CN506)/MAX(CV506+CN506+CW506, 0.1)*$I$11+CW506/MAX(CV506+CN506+CW506, 0.1)*$J$11))/($B$13+$C$13+$F$13)</f>
        <v>0</v>
      </c>
      <c r="BA506">
        <f>($B$13*$K$11+$C$13*$K$11+$F$13*((CV506+CN506)/MAX(CV506+CN506+CW506, 0.1)*$P$11+CW506/MAX(CV506+CN506+CW506, 0.1)*$Q$11))/($B$13+$C$13+$F$13)</f>
        <v>0</v>
      </c>
      <c r="BB506">
        <v>6</v>
      </c>
      <c r="BC506">
        <v>0.5</v>
      </c>
      <c r="BD506" t="s">
        <v>358</v>
      </c>
      <c r="BE506">
        <v>2</v>
      </c>
      <c r="BF506" t="b">
        <v>1</v>
      </c>
      <c r="BG506">
        <v>1774683741.7</v>
      </c>
      <c r="BH506">
        <v>419.5882</v>
      </c>
      <c r="BI506">
        <v>419.9639</v>
      </c>
      <c r="BJ506">
        <v>21.50419999999999</v>
      </c>
      <c r="BK506">
        <v>21.51654</v>
      </c>
      <c r="BL506">
        <v>419.9494000000001</v>
      </c>
      <c r="BM506">
        <v>21.20693</v>
      </c>
      <c r="BN506">
        <v>500.0314999999999</v>
      </c>
      <c r="BO506">
        <v>101.0261</v>
      </c>
      <c r="BP506">
        <v>0.10005392</v>
      </c>
      <c r="BQ506">
        <v>25.81437999999999</v>
      </c>
      <c r="BR506">
        <v>25.88786</v>
      </c>
      <c r="BS506">
        <v>999.9</v>
      </c>
      <c r="BT506">
        <v>0</v>
      </c>
      <c r="BU506">
        <v>0</v>
      </c>
      <c r="BV506">
        <v>9999.073999999999</v>
      </c>
      <c r="BW506">
        <v>0</v>
      </c>
      <c r="BX506">
        <v>0.3833920000000001</v>
      </c>
      <c r="BY506">
        <v>-0.3757202</v>
      </c>
      <c r="BZ506">
        <v>428.8094</v>
      </c>
      <c r="CA506">
        <v>429.1987</v>
      </c>
      <c r="CB506">
        <v>-0.01232794</v>
      </c>
      <c r="CC506">
        <v>419.9639</v>
      </c>
      <c r="CD506">
        <v>21.51654</v>
      </c>
      <c r="CE506">
        <v>2.172486</v>
      </c>
      <c r="CF506">
        <v>2.173731</v>
      </c>
      <c r="CG506">
        <v>18.76085</v>
      </c>
      <c r="CH506">
        <v>18.77001</v>
      </c>
      <c r="CI506">
        <v>150.0018</v>
      </c>
      <c r="CJ506">
        <v>0</v>
      </c>
      <c r="CK506">
        <v>1</v>
      </c>
      <c r="CL506">
        <v>0</v>
      </c>
      <c r="CM506">
        <v>1.4121</v>
      </c>
      <c r="CN506">
        <v>0</v>
      </c>
      <c r="CO506">
        <v>8.4817</v>
      </c>
      <c r="CP506">
        <v>767.3586</v>
      </c>
      <c r="CQ506">
        <v>36.01860000000001</v>
      </c>
      <c r="CR506">
        <v>41.9874</v>
      </c>
      <c r="CS506">
        <v>38.812</v>
      </c>
      <c r="CT506">
        <v>41.51860000000001</v>
      </c>
      <c r="CU506">
        <v>37.2374</v>
      </c>
      <c r="CV506">
        <v>0</v>
      </c>
      <c r="CW506">
        <v>150.001</v>
      </c>
      <c r="CX506">
        <v>0</v>
      </c>
      <c r="CY506">
        <v>1774683743</v>
      </c>
      <c r="CZ506">
        <v>0</v>
      </c>
      <c r="DA506">
        <v>1774666326.5</v>
      </c>
      <c r="DB506" t="s">
        <v>359</v>
      </c>
      <c r="DC506">
        <v>1774666322</v>
      </c>
      <c r="DD506">
        <v>1774666326.5</v>
      </c>
      <c r="DE506">
        <v>2</v>
      </c>
      <c r="DF506">
        <v>0.343</v>
      </c>
      <c r="DG506">
        <v>-0.026</v>
      </c>
      <c r="DH506">
        <v>-0.36</v>
      </c>
      <c r="DI506">
        <v>0.298</v>
      </c>
      <c r="DJ506">
        <v>420</v>
      </c>
      <c r="DK506">
        <v>22</v>
      </c>
      <c r="DL506">
        <v>0.17</v>
      </c>
      <c r="DM506">
        <v>0.02</v>
      </c>
      <c r="DN506">
        <v>-0.4172050975609756</v>
      </c>
      <c r="DO506">
        <v>0.0763261463414627</v>
      </c>
      <c r="DP506">
        <v>0.04960847160629355</v>
      </c>
      <c r="DQ506">
        <v>1</v>
      </c>
      <c r="DR506">
        <v>-0.006681996768292683</v>
      </c>
      <c r="DS506">
        <v>-0.05413520438675956</v>
      </c>
      <c r="DT506">
        <v>0.005547562858374175</v>
      </c>
      <c r="DU506">
        <v>1</v>
      </c>
      <c r="DV506">
        <v>2</v>
      </c>
      <c r="DW506">
        <v>2</v>
      </c>
      <c r="DX506" t="s">
        <v>360</v>
      </c>
      <c r="DY506">
        <v>3.13043</v>
      </c>
      <c r="DZ506">
        <v>2.80654</v>
      </c>
      <c r="EA506">
        <v>0.09974479999999999</v>
      </c>
      <c r="EB506">
        <v>0.0994641</v>
      </c>
      <c r="EC506">
        <v>0.105853</v>
      </c>
      <c r="ED506">
        <v>0.105587</v>
      </c>
      <c r="EE506">
        <v>21146.5</v>
      </c>
      <c r="EF506">
        <v>27418.3</v>
      </c>
      <c r="EG506">
        <v>26444</v>
      </c>
      <c r="EH506">
        <v>32999.4</v>
      </c>
      <c r="EI506">
        <v>34925.3</v>
      </c>
      <c r="EJ506">
        <v>40310.1</v>
      </c>
      <c r="EK506">
        <v>41091.1</v>
      </c>
      <c r="EL506">
        <v>46059.5</v>
      </c>
      <c r="EM506">
        <v>2.03478</v>
      </c>
      <c r="EN506">
        <v>2.00035</v>
      </c>
      <c r="EO506">
        <v>0.0726059</v>
      </c>
      <c r="EP506">
        <v>0</v>
      </c>
      <c r="EQ506">
        <v>24.7032</v>
      </c>
      <c r="ER506">
        <v>999.9</v>
      </c>
      <c r="ES506">
        <v>67.40000000000001</v>
      </c>
      <c r="ET506">
        <v>27.5</v>
      </c>
      <c r="EU506">
        <v>24.5899</v>
      </c>
      <c r="EV506">
        <v>61.2309</v>
      </c>
      <c r="EW506">
        <v>31.8029</v>
      </c>
      <c r="EX506">
        <v>1</v>
      </c>
      <c r="EY506">
        <v>0.292393</v>
      </c>
      <c r="EZ506">
        <v>0.171656</v>
      </c>
      <c r="FA506">
        <v>20.291</v>
      </c>
      <c r="FB506">
        <v>5.19033</v>
      </c>
      <c r="FC506">
        <v>11.9441</v>
      </c>
      <c r="FD506">
        <v>4.95565</v>
      </c>
      <c r="FE506">
        <v>3.285</v>
      </c>
      <c r="FF506">
        <v>9999</v>
      </c>
      <c r="FG506">
        <v>9999</v>
      </c>
      <c r="FH506">
        <v>9999</v>
      </c>
      <c r="FI506">
        <v>999.9</v>
      </c>
      <c r="FJ506">
        <v>1.86127</v>
      </c>
      <c r="FK506">
        <v>1.86264</v>
      </c>
      <c r="FL506">
        <v>1.86005</v>
      </c>
      <c r="FM506">
        <v>1.85837</v>
      </c>
      <c r="FN506">
        <v>1.86212</v>
      </c>
      <c r="FO506">
        <v>1.85884</v>
      </c>
      <c r="FP506">
        <v>1.85791</v>
      </c>
      <c r="FQ506">
        <v>1.86081</v>
      </c>
      <c r="FR506">
        <v>0</v>
      </c>
      <c r="FS506">
        <v>0</v>
      </c>
      <c r="FT506">
        <v>0</v>
      </c>
      <c r="FU506">
        <v>4.5</v>
      </c>
      <c r="FV506" t="s">
        <v>361</v>
      </c>
      <c r="FW506" t="s">
        <v>362</v>
      </c>
      <c r="FX506" t="s">
        <v>363</v>
      </c>
      <c r="FY506" t="s">
        <v>364</v>
      </c>
      <c r="FZ506" t="s">
        <v>364</v>
      </c>
      <c r="GA506" t="s">
        <v>363</v>
      </c>
      <c r="GB506">
        <v>0</v>
      </c>
      <c r="GC506">
        <v>100</v>
      </c>
      <c r="GD506">
        <v>100</v>
      </c>
      <c r="GE506">
        <v>-0.362</v>
      </c>
      <c r="GF506">
        <v>0.2973</v>
      </c>
      <c r="GG506">
        <v>-1.589593225013521</v>
      </c>
      <c r="GH506">
        <v>0.00192992804097616</v>
      </c>
      <c r="GI506">
        <v>3.244687122451424E-06</v>
      </c>
      <c r="GJ506">
        <v>-2.087531120305573E-09</v>
      </c>
      <c r="GK506">
        <v>0.05776174702018427</v>
      </c>
      <c r="GL506">
        <v>0.005089068596103195</v>
      </c>
      <c r="GM506">
        <v>0.0003257216593697226</v>
      </c>
      <c r="GN506">
        <v>-1.562898368296355E-06</v>
      </c>
      <c r="GO506">
        <v>0</v>
      </c>
      <c r="GP506">
        <v>1257</v>
      </c>
      <c r="GQ506">
        <v>1</v>
      </c>
      <c r="GR506">
        <v>31</v>
      </c>
      <c r="GS506">
        <v>290.4</v>
      </c>
      <c r="GT506">
        <v>290.3</v>
      </c>
      <c r="GU506">
        <v>1.07666</v>
      </c>
      <c r="GV506">
        <v>2.38281</v>
      </c>
      <c r="GW506">
        <v>1.44775</v>
      </c>
      <c r="GX506">
        <v>2.20215</v>
      </c>
      <c r="GY506">
        <v>1.44653</v>
      </c>
      <c r="GZ506">
        <v>2.39746</v>
      </c>
      <c r="HA506">
        <v>33.1992</v>
      </c>
      <c r="HB506">
        <v>14.5786</v>
      </c>
      <c r="HC506">
        <v>18</v>
      </c>
      <c r="HD506">
        <v>531.965</v>
      </c>
      <c r="HE506">
        <v>523.203</v>
      </c>
      <c r="HF506">
        <v>25</v>
      </c>
      <c r="HG506">
        <v>30.7306</v>
      </c>
      <c r="HH506">
        <v>30.0001</v>
      </c>
      <c r="HI506">
        <v>31.1105</v>
      </c>
      <c r="HJ506">
        <v>31.1224</v>
      </c>
      <c r="HK506">
        <v>21.5527</v>
      </c>
      <c r="HL506">
        <v>20.6043</v>
      </c>
      <c r="HM506">
        <v>100</v>
      </c>
      <c r="HN506">
        <v>25</v>
      </c>
      <c r="HO506">
        <v>420</v>
      </c>
      <c r="HP506">
        <v>21.5</v>
      </c>
      <c r="HQ506">
        <v>103.131</v>
      </c>
      <c r="HR506">
        <v>102.019</v>
      </c>
    </row>
    <row r="507" spans="1:226">
      <c r="A507">
        <v>489</v>
      </c>
      <c r="B507">
        <v>1774683748.6</v>
      </c>
      <c r="C507">
        <v>2002.599999904633</v>
      </c>
      <c r="D507" t="s">
        <v>1340</v>
      </c>
      <c r="E507" t="s">
        <v>1341</v>
      </c>
      <c r="F507">
        <v>5</v>
      </c>
      <c r="I507">
        <v>1774683745.7</v>
      </c>
      <c r="J507">
        <f>(K507)/1000</f>
        <v>0</v>
      </c>
      <c r="K507">
        <f>IF(BF507, AN507, AH507)</f>
        <v>0</v>
      </c>
      <c r="L507">
        <f>IF(BF507, AI507, AG507)</f>
        <v>0</v>
      </c>
      <c r="M507">
        <f>BH507 - IF(AU507&gt;1, L507*BB507*100.0/(AW507), 0)</f>
        <v>0</v>
      </c>
      <c r="N507">
        <f>((T507-J507/2)*M507-L507)/(T507+J507/2)</f>
        <v>0</v>
      </c>
      <c r="O507">
        <f>N507*(BO507+BP507)/1000.0</f>
        <v>0</v>
      </c>
      <c r="P507">
        <f>(BH507 - IF(AU507&gt;1, L507*BB507*100.0/(AW507), 0))*(BO507+BP507)/1000.0</f>
        <v>0</v>
      </c>
      <c r="Q507">
        <f>2.0/((1/S507-1/R507)+SIGN(S507)*SQRT((1/S507-1/R507)*(1/S507-1/R507) + 4*BC507/((BC507+1)*(BC507+1))*(2*1/S507*1/R507-1/R507*1/R507)))</f>
        <v>0</v>
      </c>
      <c r="R507">
        <f>IF(LEFT(BD507,1)&lt;&gt;"0",IF(LEFT(BD507,1)="1",3.0,BE507),$D$5+$E$5*(BV507*BO507/($K$5*1000))+$F$5*(BV507*BO507/($K$5*1000))*MAX(MIN(BB507,$J$5),$I$5)*MAX(MIN(BB507,$J$5),$I$5)+$G$5*MAX(MIN(BB507,$J$5),$I$5)*(BV507*BO507/($K$5*1000))+$H$5*(BV507*BO507/($K$5*1000))*(BV507*BO507/($K$5*1000)))</f>
        <v>0</v>
      </c>
      <c r="S507">
        <f>J507*(1000-(1000*0.61365*exp(17.502*W507/(240.97+W507))/(BO507+BP507)+BJ507)/2)/(1000*0.61365*exp(17.502*W507/(240.97+W507))/(BO507+BP507)-BJ507)</f>
        <v>0</v>
      </c>
      <c r="T507">
        <f>1/((BC507+1)/(Q507/1.6)+1/(R507/1.37)) + BC507/((BC507+1)/(Q507/1.6) + BC507/(R507/1.37))</f>
        <v>0</v>
      </c>
      <c r="U507">
        <f>(AX507*BA507)</f>
        <v>0</v>
      </c>
      <c r="V507">
        <f>(BQ507+(U507+2*0.95*5.67E-8*(((BQ507+$B$9)+273)^4-(BQ507+273)^4)-44100*J507)/(1.84*29.3*R507+8*0.95*5.67E-8*(BQ507+273)^3))</f>
        <v>0</v>
      </c>
      <c r="W507">
        <f>($C$9*BR507+$D$9*BS507+$E$9*V507)</f>
        <v>0</v>
      </c>
      <c r="X507">
        <f>0.61365*exp(17.502*W507/(240.97+W507))</f>
        <v>0</v>
      </c>
      <c r="Y507">
        <f>(Z507/AA507*100)</f>
        <v>0</v>
      </c>
      <c r="Z507">
        <f>BJ507*(BO507+BP507)/1000</f>
        <v>0</v>
      </c>
      <c r="AA507">
        <f>0.61365*exp(17.502*BQ507/(240.97+BQ507))</f>
        <v>0</v>
      </c>
      <c r="AB507">
        <f>(X507-BJ507*(BO507+BP507)/1000)</f>
        <v>0</v>
      </c>
      <c r="AC507">
        <f>(-J507*44100)</f>
        <v>0</v>
      </c>
      <c r="AD507">
        <f>2*29.3*R507*0.92*(BQ507-W507)</f>
        <v>0</v>
      </c>
      <c r="AE507">
        <f>2*0.95*5.67E-8*(((BQ507+$B$9)+273)^4-(W507+273)^4)</f>
        <v>0</v>
      </c>
      <c r="AF507">
        <f>U507+AE507+AC507+AD507</f>
        <v>0</v>
      </c>
      <c r="AG507">
        <f>BN507*AU507*(BI507-BH507*(1000-AU507*BK507)/(1000-AU507*BJ507))/(100*BB507)</f>
        <v>0</v>
      </c>
      <c r="AH507">
        <f>1000*BN507*AU507*(BJ507-BK507)/(100*BB507*(1000-AU507*BJ507))</f>
        <v>0</v>
      </c>
      <c r="AI507">
        <f>(AJ507 - AK507 - BO507*1E3/(8.314*(BQ507+273.15)) * AM507/BN507 * AL507) * BN507/(100*BB507) * (1000 - BK507)/1000</f>
        <v>0</v>
      </c>
      <c r="AJ507">
        <v>429.232347076847</v>
      </c>
      <c r="AK507">
        <v>428.8026969696968</v>
      </c>
      <c r="AL507">
        <v>2.437019751875431E-06</v>
      </c>
      <c r="AM507">
        <v>61.35787655002243</v>
      </c>
      <c r="AN507">
        <f>(AP507 - AO507 + BO507*1E3/(8.314*(BQ507+273.15)) * AR507/BN507 * AQ507) * BN507/(100*BB507) * 1000/(1000 - AP507)</f>
        <v>0</v>
      </c>
      <c r="AO507">
        <v>21.51574271926782</v>
      </c>
      <c r="AP507">
        <v>21.5025090909091</v>
      </c>
      <c r="AQ507">
        <v>-4.461857130115623E-07</v>
      </c>
      <c r="AR507">
        <v>91.88205700752289</v>
      </c>
      <c r="AS507">
        <v>0</v>
      </c>
      <c r="AT507">
        <v>0</v>
      </c>
      <c r="AU507">
        <f>IF(AS507*$H$15&gt;=AW507,1.0,(AW507/(AW507-AS507*$H$15)))</f>
        <v>0</v>
      </c>
      <c r="AV507">
        <f>(AU507-1)*100</f>
        <v>0</v>
      </c>
      <c r="AW507">
        <f>MAX(0,($B$15+$C$15*BV507)/(1+$D$15*BV507)*BO507/(BQ507+273)*$E$15)</f>
        <v>0</v>
      </c>
      <c r="AX507">
        <f>$B$13*BW507+$C$13*BX507+$F$13*CI507*(1-CL507)</f>
        <v>0</v>
      </c>
      <c r="AY507">
        <f>AX507*AZ507</f>
        <v>0</v>
      </c>
      <c r="AZ507">
        <f>($B$13*$D$11+$C$13*$D$11+$F$13*((CV507+CN507)/MAX(CV507+CN507+CW507, 0.1)*$I$11+CW507/MAX(CV507+CN507+CW507, 0.1)*$J$11))/($B$13+$C$13+$F$13)</f>
        <v>0</v>
      </c>
      <c r="BA507">
        <f>($B$13*$K$11+$C$13*$K$11+$F$13*((CV507+CN507)/MAX(CV507+CN507+CW507, 0.1)*$P$11+CW507/MAX(CV507+CN507+CW507, 0.1)*$Q$11))/($B$13+$C$13+$F$13)</f>
        <v>0</v>
      </c>
      <c r="BB507">
        <v>6</v>
      </c>
      <c r="BC507">
        <v>0.5</v>
      </c>
      <c r="BD507" t="s">
        <v>358</v>
      </c>
      <c r="BE507">
        <v>2</v>
      </c>
      <c r="BF507" t="b">
        <v>1</v>
      </c>
      <c r="BG507">
        <v>1774683745.7</v>
      </c>
      <c r="BH507">
        <v>419.5726000000001</v>
      </c>
      <c r="BI507">
        <v>419.9856</v>
      </c>
      <c r="BJ507">
        <v>21.50262</v>
      </c>
      <c r="BK507">
        <v>21.51549</v>
      </c>
      <c r="BL507">
        <v>419.9338000000001</v>
      </c>
      <c r="BM507">
        <v>21.20539</v>
      </c>
      <c r="BN507">
        <v>500.0199000000001</v>
      </c>
      <c r="BO507">
        <v>101.026</v>
      </c>
      <c r="BP507">
        <v>0.1000964</v>
      </c>
      <c r="BQ507">
        <v>25.81668</v>
      </c>
      <c r="BR507">
        <v>25.88848</v>
      </c>
      <c r="BS507">
        <v>999.9</v>
      </c>
      <c r="BT507">
        <v>0</v>
      </c>
      <c r="BU507">
        <v>0</v>
      </c>
      <c r="BV507">
        <v>9993.501</v>
      </c>
      <c r="BW507">
        <v>0</v>
      </c>
      <c r="BX507">
        <v>0.3833920000000001</v>
      </c>
      <c r="BY507">
        <v>-0.4133087000000001</v>
      </c>
      <c r="BZ507">
        <v>428.7926</v>
      </c>
      <c r="CA507">
        <v>429.2205</v>
      </c>
      <c r="CB507">
        <v>-0.01286278</v>
      </c>
      <c r="CC507">
        <v>419.9856</v>
      </c>
      <c r="CD507">
        <v>21.51549</v>
      </c>
      <c r="CE507">
        <v>2.17232</v>
      </c>
      <c r="CF507">
        <v>2.173619</v>
      </c>
      <c r="CG507">
        <v>18.75962</v>
      </c>
      <c r="CH507">
        <v>18.76919</v>
      </c>
      <c r="CI507">
        <v>149.993</v>
      </c>
      <c r="CJ507">
        <v>0</v>
      </c>
      <c r="CK507">
        <v>1</v>
      </c>
      <c r="CL507">
        <v>0</v>
      </c>
      <c r="CM507">
        <v>1.5801</v>
      </c>
      <c r="CN507">
        <v>0</v>
      </c>
      <c r="CO507">
        <v>8.456110000000001</v>
      </c>
      <c r="CP507">
        <v>767.3140999999999</v>
      </c>
      <c r="CQ507">
        <v>36.062</v>
      </c>
      <c r="CR507">
        <v>42</v>
      </c>
      <c r="CS507">
        <v>38.812</v>
      </c>
      <c r="CT507">
        <v>41.5683</v>
      </c>
      <c r="CU507">
        <v>37.2562</v>
      </c>
      <c r="CV507">
        <v>0</v>
      </c>
      <c r="CW507">
        <v>149.994</v>
      </c>
      <c r="CX507">
        <v>0</v>
      </c>
      <c r="CY507">
        <v>1774683747.2</v>
      </c>
      <c r="CZ507">
        <v>0</v>
      </c>
      <c r="DA507">
        <v>1774666326.5</v>
      </c>
      <c r="DB507" t="s">
        <v>359</v>
      </c>
      <c r="DC507">
        <v>1774666322</v>
      </c>
      <c r="DD507">
        <v>1774666326.5</v>
      </c>
      <c r="DE507">
        <v>2</v>
      </c>
      <c r="DF507">
        <v>0.343</v>
      </c>
      <c r="DG507">
        <v>-0.026</v>
      </c>
      <c r="DH507">
        <v>-0.36</v>
      </c>
      <c r="DI507">
        <v>0.298</v>
      </c>
      <c r="DJ507">
        <v>420</v>
      </c>
      <c r="DK507">
        <v>22</v>
      </c>
      <c r="DL507">
        <v>0.17</v>
      </c>
      <c r="DM507">
        <v>0.02</v>
      </c>
      <c r="DN507">
        <v>-0.4199501707317073</v>
      </c>
      <c r="DO507">
        <v>0.1299517003484312</v>
      </c>
      <c r="DP507">
        <v>0.04917237401765169</v>
      </c>
      <c r="DQ507">
        <v>0</v>
      </c>
      <c r="DR507">
        <v>-0.009596567902439025</v>
      </c>
      <c r="DS507">
        <v>-0.03421597087108014</v>
      </c>
      <c r="DT507">
        <v>0.003718954661316038</v>
      </c>
      <c r="DU507">
        <v>1</v>
      </c>
      <c r="DV507">
        <v>1</v>
      </c>
      <c r="DW507">
        <v>2</v>
      </c>
      <c r="DX507" t="s">
        <v>367</v>
      </c>
      <c r="DY507">
        <v>3.13049</v>
      </c>
      <c r="DZ507">
        <v>2.80638</v>
      </c>
      <c r="EA507">
        <v>0.0997484</v>
      </c>
      <c r="EB507">
        <v>0.0994637</v>
      </c>
      <c r="EC507">
        <v>0.10585</v>
      </c>
      <c r="ED507">
        <v>0.105585</v>
      </c>
      <c r="EE507">
        <v>21146.3</v>
      </c>
      <c r="EF507">
        <v>27418.5</v>
      </c>
      <c r="EG507">
        <v>26443.9</v>
      </c>
      <c r="EH507">
        <v>32999.6</v>
      </c>
      <c r="EI507">
        <v>34925.3</v>
      </c>
      <c r="EJ507">
        <v>40310.2</v>
      </c>
      <c r="EK507">
        <v>41090.9</v>
      </c>
      <c r="EL507">
        <v>46059.4</v>
      </c>
      <c r="EM507">
        <v>2.035</v>
      </c>
      <c r="EN507">
        <v>2.00012</v>
      </c>
      <c r="EO507">
        <v>0.0719354</v>
      </c>
      <c r="EP507">
        <v>0</v>
      </c>
      <c r="EQ507">
        <v>24.7035</v>
      </c>
      <c r="ER507">
        <v>999.9</v>
      </c>
      <c r="ES507">
        <v>67.40000000000001</v>
      </c>
      <c r="ET507">
        <v>27.5</v>
      </c>
      <c r="EU507">
        <v>24.5887</v>
      </c>
      <c r="EV507">
        <v>61.5209</v>
      </c>
      <c r="EW507">
        <v>31.6787</v>
      </c>
      <c r="EX507">
        <v>1</v>
      </c>
      <c r="EY507">
        <v>0.292485</v>
      </c>
      <c r="EZ507">
        <v>0.171841</v>
      </c>
      <c r="FA507">
        <v>20.291</v>
      </c>
      <c r="FB507">
        <v>5.19123</v>
      </c>
      <c r="FC507">
        <v>11.9441</v>
      </c>
      <c r="FD507">
        <v>4.9557</v>
      </c>
      <c r="FE507">
        <v>3.285</v>
      </c>
      <c r="FF507">
        <v>9999</v>
      </c>
      <c r="FG507">
        <v>9999</v>
      </c>
      <c r="FH507">
        <v>9999</v>
      </c>
      <c r="FI507">
        <v>999.9</v>
      </c>
      <c r="FJ507">
        <v>1.86127</v>
      </c>
      <c r="FK507">
        <v>1.86264</v>
      </c>
      <c r="FL507">
        <v>1.86005</v>
      </c>
      <c r="FM507">
        <v>1.85837</v>
      </c>
      <c r="FN507">
        <v>1.86214</v>
      </c>
      <c r="FO507">
        <v>1.85884</v>
      </c>
      <c r="FP507">
        <v>1.85791</v>
      </c>
      <c r="FQ507">
        <v>1.8608</v>
      </c>
      <c r="FR507">
        <v>0</v>
      </c>
      <c r="FS507">
        <v>0</v>
      </c>
      <c r="FT507">
        <v>0</v>
      </c>
      <c r="FU507">
        <v>4.5</v>
      </c>
      <c r="FV507" t="s">
        <v>361</v>
      </c>
      <c r="FW507" t="s">
        <v>362</v>
      </c>
      <c r="FX507" t="s">
        <v>363</v>
      </c>
      <c r="FY507" t="s">
        <v>364</v>
      </c>
      <c r="FZ507" t="s">
        <v>364</v>
      </c>
      <c r="GA507" t="s">
        <v>363</v>
      </c>
      <c r="GB507">
        <v>0</v>
      </c>
      <c r="GC507">
        <v>100</v>
      </c>
      <c r="GD507">
        <v>100</v>
      </c>
      <c r="GE507">
        <v>-0.361</v>
      </c>
      <c r="GF507">
        <v>0.2973</v>
      </c>
      <c r="GG507">
        <v>-1.589593225013521</v>
      </c>
      <c r="GH507">
        <v>0.00192992804097616</v>
      </c>
      <c r="GI507">
        <v>3.244687122451424E-06</v>
      </c>
      <c r="GJ507">
        <v>-2.087531120305573E-09</v>
      </c>
      <c r="GK507">
        <v>0.05776174702018427</v>
      </c>
      <c r="GL507">
        <v>0.005089068596103195</v>
      </c>
      <c r="GM507">
        <v>0.0003257216593697226</v>
      </c>
      <c r="GN507">
        <v>-1.562898368296355E-06</v>
      </c>
      <c r="GO507">
        <v>0</v>
      </c>
      <c r="GP507">
        <v>1257</v>
      </c>
      <c r="GQ507">
        <v>1</v>
      </c>
      <c r="GR507">
        <v>31</v>
      </c>
      <c r="GS507">
        <v>290.4</v>
      </c>
      <c r="GT507">
        <v>290.4</v>
      </c>
      <c r="GU507">
        <v>1.07788</v>
      </c>
      <c r="GV507">
        <v>2.38403</v>
      </c>
      <c r="GW507">
        <v>1.44775</v>
      </c>
      <c r="GX507">
        <v>2.20215</v>
      </c>
      <c r="GY507">
        <v>1.44653</v>
      </c>
      <c r="GZ507">
        <v>2.34009</v>
      </c>
      <c r="HA507">
        <v>33.1992</v>
      </c>
      <c r="HB507">
        <v>14.5786</v>
      </c>
      <c r="HC507">
        <v>18</v>
      </c>
      <c r="HD507">
        <v>532.107</v>
      </c>
      <c r="HE507">
        <v>523.05</v>
      </c>
      <c r="HF507">
        <v>24.9999</v>
      </c>
      <c r="HG507">
        <v>30.7306</v>
      </c>
      <c r="HH507">
        <v>30.0001</v>
      </c>
      <c r="HI507">
        <v>31.1105</v>
      </c>
      <c r="HJ507">
        <v>31.1224</v>
      </c>
      <c r="HK507">
        <v>21.5522</v>
      </c>
      <c r="HL507">
        <v>20.6043</v>
      </c>
      <c r="HM507">
        <v>100</v>
      </c>
      <c r="HN507">
        <v>25</v>
      </c>
      <c r="HO507">
        <v>420</v>
      </c>
      <c r="HP507">
        <v>21.5</v>
      </c>
      <c r="HQ507">
        <v>103.131</v>
      </c>
      <c r="HR507">
        <v>102.02</v>
      </c>
    </row>
    <row r="508" spans="1:226">
      <c r="A508">
        <v>490</v>
      </c>
      <c r="B508">
        <v>1774683752.6</v>
      </c>
      <c r="C508">
        <v>2006.599999904633</v>
      </c>
      <c r="D508" t="s">
        <v>1342</v>
      </c>
      <c r="E508" t="s">
        <v>1343</v>
      </c>
      <c r="F508">
        <v>5</v>
      </c>
      <c r="I508">
        <v>1774683749.7</v>
      </c>
      <c r="J508">
        <f>(K508)/1000</f>
        <v>0</v>
      </c>
      <c r="K508">
        <f>IF(BF508, AN508, AH508)</f>
        <v>0</v>
      </c>
      <c r="L508">
        <f>IF(BF508, AI508, AG508)</f>
        <v>0</v>
      </c>
      <c r="M508">
        <f>BH508 - IF(AU508&gt;1, L508*BB508*100.0/(AW508), 0)</f>
        <v>0</v>
      </c>
      <c r="N508">
        <f>((T508-J508/2)*M508-L508)/(T508+J508/2)</f>
        <v>0</v>
      </c>
      <c r="O508">
        <f>N508*(BO508+BP508)/1000.0</f>
        <v>0</v>
      </c>
      <c r="P508">
        <f>(BH508 - IF(AU508&gt;1, L508*BB508*100.0/(AW508), 0))*(BO508+BP508)/1000.0</f>
        <v>0</v>
      </c>
      <c r="Q508">
        <f>2.0/((1/S508-1/R508)+SIGN(S508)*SQRT((1/S508-1/R508)*(1/S508-1/R508) + 4*BC508/((BC508+1)*(BC508+1))*(2*1/S508*1/R508-1/R508*1/R508)))</f>
        <v>0</v>
      </c>
      <c r="R508">
        <f>IF(LEFT(BD508,1)&lt;&gt;"0",IF(LEFT(BD508,1)="1",3.0,BE508),$D$5+$E$5*(BV508*BO508/($K$5*1000))+$F$5*(BV508*BO508/($K$5*1000))*MAX(MIN(BB508,$J$5),$I$5)*MAX(MIN(BB508,$J$5),$I$5)+$G$5*MAX(MIN(BB508,$J$5),$I$5)*(BV508*BO508/($K$5*1000))+$H$5*(BV508*BO508/($K$5*1000))*(BV508*BO508/($K$5*1000)))</f>
        <v>0</v>
      </c>
      <c r="S508">
        <f>J508*(1000-(1000*0.61365*exp(17.502*W508/(240.97+W508))/(BO508+BP508)+BJ508)/2)/(1000*0.61365*exp(17.502*W508/(240.97+W508))/(BO508+BP508)-BJ508)</f>
        <v>0</v>
      </c>
      <c r="T508">
        <f>1/((BC508+1)/(Q508/1.6)+1/(R508/1.37)) + BC508/((BC508+1)/(Q508/1.6) + BC508/(R508/1.37))</f>
        <v>0</v>
      </c>
      <c r="U508">
        <f>(AX508*BA508)</f>
        <v>0</v>
      </c>
      <c r="V508">
        <f>(BQ508+(U508+2*0.95*5.67E-8*(((BQ508+$B$9)+273)^4-(BQ508+273)^4)-44100*J508)/(1.84*29.3*R508+8*0.95*5.67E-8*(BQ508+273)^3))</f>
        <v>0</v>
      </c>
      <c r="W508">
        <f>($C$9*BR508+$D$9*BS508+$E$9*V508)</f>
        <v>0</v>
      </c>
      <c r="X508">
        <f>0.61365*exp(17.502*W508/(240.97+W508))</f>
        <v>0</v>
      </c>
      <c r="Y508">
        <f>(Z508/AA508*100)</f>
        <v>0</v>
      </c>
      <c r="Z508">
        <f>BJ508*(BO508+BP508)/1000</f>
        <v>0</v>
      </c>
      <c r="AA508">
        <f>0.61365*exp(17.502*BQ508/(240.97+BQ508))</f>
        <v>0</v>
      </c>
      <c r="AB508">
        <f>(X508-BJ508*(BO508+BP508)/1000)</f>
        <v>0</v>
      </c>
      <c r="AC508">
        <f>(-J508*44100)</f>
        <v>0</v>
      </c>
      <c r="AD508">
        <f>2*29.3*R508*0.92*(BQ508-W508)</f>
        <v>0</v>
      </c>
      <c r="AE508">
        <f>2*0.95*5.67E-8*(((BQ508+$B$9)+273)^4-(W508+273)^4)</f>
        <v>0</v>
      </c>
      <c r="AF508">
        <f>U508+AE508+AC508+AD508</f>
        <v>0</v>
      </c>
      <c r="AG508">
        <f>BN508*AU508*(BI508-BH508*(1000-AU508*BK508)/(1000-AU508*BJ508))/(100*BB508)</f>
        <v>0</v>
      </c>
      <c r="AH508">
        <f>1000*BN508*AU508*(BJ508-BK508)/(100*BB508*(1000-AU508*BJ508))</f>
        <v>0</v>
      </c>
      <c r="AI508">
        <f>(AJ508 - AK508 - BO508*1E3/(8.314*(BQ508+273.15)) * AM508/BN508 * AL508) * BN508/(100*BB508) * (1000 - BK508)/1000</f>
        <v>0</v>
      </c>
      <c r="AJ508">
        <v>429.2649572824608</v>
      </c>
      <c r="AK508">
        <v>428.8252848484847</v>
      </c>
      <c r="AL508">
        <v>5.68756751506601E-06</v>
      </c>
      <c r="AM508">
        <v>61.35787655002243</v>
      </c>
      <c r="AN508">
        <f>(AP508 - AO508 + BO508*1E3/(8.314*(BQ508+273.15)) * AR508/BN508 * AQ508) * BN508/(100*BB508) * 1000/(1000 - AP508)</f>
        <v>0</v>
      </c>
      <c r="AO508">
        <v>21.51578045814334</v>
      </c>
      <c r="AP508">
        <v>21.50025314685315</v>
      </c>
      <c r="AQ508">
        <v>-1.616975414743644E-07</v>
      </c>
      <c r="AR508">
        <v>91.88205700752289</v>
      </c>
      <c r="AS508">
        <v>0</v>
      </c>
      <c r="AT508">
        <v>0</v>
      </c>
      <c r="AU508">
        <f>IF(AS508*$H$15&gt;=AW508,1.0,(AW508/(AW508-AS508*$H$15)))</f>
        <v>0</v>
      </c>
      <c r="AV508">
        <f>(AU508-1)*100</f>
        <v>0</v>
      </c>
      <c r="AW508">
        <f>MAX(0,($B$15+$C$15*BV508)/(1+$D$15*BV508)*BO508/(BQ508+273)*$E$15)</f>
        <v>0</v>
      </c>
      <c r="AX508">
        <f>$B$13*BW508+$C$13*BX508+$F$13*CI508*(1-CL508)</f>
        <v>0</v>
      </c>
      <c r="AY508">
        <f>AX508*AZ508</f>
        <v>0</v>
      </c>
      <c r="AZ508">
        <f>($B$13*$D$11+$C$13*$D$11+$F$13*((CV508+CN508)/MAX(CV508+CN508+CW508, 0.1)*$I$11+CW508/MAX(CV508+CN508+CW508, 0.1)*$J$11))/($B$13+$C$13+$F$13)</f>
        <v>0</v>
      </c>
      <c r="BA508">
        <f>($B$13*$K$11+$C$13*$K$11+$F$13*((CV508+CN508)/MAX(CV508+CN508+CW508, 0.1)*$P$11+CW508/MAX(CV508+CN508+CW508, 0.1)*$Q$11))/($B$13+$C$13+$F$13)</f>
        <v>0</v>
      </c>
      <c r="BB508">
        <v>6</v>
      </c>
      <c r="BC508">
        <v>0.5</v>
      </c>
      <c r="BD508" t="s">
        <v>358</v>
      </c>
      <c r="BE508">
        <v>2</v>
      </c>
      <c r="BF508" t="b">
        <v>1</v>
      </c>
      <c r="BG508">
        <v>1774683749.7</v>
      </c>
      <c r="BH508">
        <v>419.5884</v>
      </c>
      <c r="BI508">
        <v>420.0246</v>
      </c>
      <c r="BJ508">
        <v>21.50163</v>
      </c>
      <c r="BK508">
        <v>21.51612</v>
      </c>
      <c r="BL508">
        <v>419.9495999999999</v>
      </c>
      <c r="BM508">
        <v>21.20441</v>
      </c>
      <c r="BN508">
        <v>500.0186999999999</v>
      </c>
      <c r="BO508">
        <v>101.0265</v>
      </c>
      <c r="BP508">
        <v>0.099942</v>
      </c>
      <c r="BQ508">
        <v>25.8194</v>
      </c>
      <c r="BR508">
        <v>25.88306</v>
      </c>
      <c r="BS508">
        <v>999.9</v>
      </c>
      <c r="BT508">
        <v>0</v>
      </c>
      <c r="BU508">
        <v>0</v>
      </c>
      <c r="BV508">
        <v>10000.825</v>
      </c>
      <c r="BW508">
        <v>0</v>
      </c>
      <c r="BX508">
        <v>0.3833920000000001</v>
      </c>
      <c r="BY508">
        <v>-0.4364654</v>
      </c>
      <c r="BZ508">
        <v>428.8084000000001</v>
      </c>
      <c r="CA508">
        <v>429.2608</v>
      </c>
      <c r="CB508">
        <v>-0.0144905</v>
      </c>
      <c r="CC508">
        <v>420.0246</v>
      </c>
      <c r="CD508">
        <v>21.51612</v>
      </c>
      <c r="CE508">
        <v>2.17223</v>
      </c>
      <c r="CF508">
        <v>2.173693</v>
      </c>
      <c r="CG508">
        <v>18.75897</v>
      </c>
      <c r="CH508">
        <v>18.76975</v>
      </c>
      <c r="CI508">
        <v>149.9995</v>
      </c>
      <c r="CJ508">
        <v>0</v>
      </c>
      <c r="CK508">
        <v>1</v>
      </c>
      <c r="CL508">
        <v>0</v>
      </c>
      <c r="CM508">
        <v>1.83119</v>
      </c>
      <c r="CN508">
        <v>0</v>
      </c>
      <c r="CO508">
        <v>8.411939999999998</v>
      </c>
      <c r="CP508">
        <v>767.347</v>
      </c>
      <c r="CQ508">
        <v>36.062</v>
      </c>
      <c r="CR508">
        <v>42.0062</v>
      </c>
      <c r="CS508">
        <v>38.8309</v>
      </c>
      <c r="CT508">
        <v>41.5872</v>
      </c>
      <c r="CU508">
        <v>37.2872</v>
      </c>
      <c r="CV508">
        <v>0</v>
      </c>
      <c r="CW508">
        <v>150</v>
      </c>
      <c r="CX508">
        <v>0</v>
      </c>
      <c r="CY508">
        <v>1774683750.8</v>
      </c>
      <c r="CZ508">
        <v>0</v>
      </c>
      <c r="DA508">
        <v>1774666326.5</v>
      </c>
      <c r="DB508" t="s">
        <v>359</v>
      </c>
      <c r="DC508">
        <v>1774666322</v>
      </c>
      <c r="DD508">
        <v>1774666326.5</v>
      </c>
      <c r="DE508">
        <v>2</v>
      </c>
      <c r="DF508">
        <v>0.343</v>
      </c>
      <c r="DG508">
        <v>-0.026</v>
      </c>
      <c r="DH508">
        <v>-0.36</v>
      </c>
      <c r="DI508">
        <v>0.298</v>
      </c>
      <c r="DJ508">
        <v>420</v>
      </c>
      <c r="DK508">
        <v>22</v>
      </c>
      <c r="DL508">
        <v>0.17</v>
      </c>
      <c r="DM508">
        <v>0.02</v>
      </c>
      <c r="DN508">
        <v>-0.4277038292682926</v>
      </c>
      <c r="DO508">
        <v>0.154553999999999</v>
      </c>
      <c r="DP508">
        <v>0.04946665304138933</v>
      </c>
      <c r="DQ508">
        <v>0</v>
      </c>
      <c r="DR508">
        <v>-0.01181392804878049</v>
      </c>
      <c r="DS508">
        <v>-0.02180991386759583</v>
      </c>
      <c r="DT508">
        <v>0.002373683384795607</v>
      </c>
      <c r="DU508">
        <v>1</v>
      </c>
      <c r="DV508">
        <v>1</v>
      </c>
      <c r="DW508">
        <v>2</v>
      </c>
      <c r="DX508" t="s">
        <v>367</v>
      </c>
      <c r="DY508">
        <v>3.13047</v>
      </c>
      <c r="DZ508">
        <v>2.80652</v>
      </c>
      <c r="EA508">
        <v>0.0997497</v>
      </c>
      <c r="EB508">
        <v>0.0994771</v>
      </c>
      <c r="EC508">
        <v>0.105846</v>
      </c>
      <c r="ED508">
        <v>0.105588</v>
      </c>
      <c r="EE508">
        <v>21146.1</v>
      </c>
      <c r="EF508">
        <v>27417.8</v>
      </c>
      <c r="EG508">
        <v>26443.7</v>
      </c>
      <c r="EH508">
        <v>32999.3</v>
      </c>
      <c r="EI508">
        <v>34925.2</v>
      </c>
      <c r="EJ508">
        <v>40309.9</v>
      </c>
      <c r="EK508">
        <v>41090.7</v>
      </c>
      <c r="EL508">
        <v>46059.3</v>
      </c>
      <c r="EM508">
        <v>2.03488</v>
      </c>
      <c r="EN508">
        <v>2.00007</v>
      </c>
      <c r="EO508">
        <v>0.07157769999999999</v>
      </c>
      <c r="EP508">
        <v>0</v>
      </c>
      <c r="EQ508">
        <v>24.7053</v>
      </c>
      <c r="ER508">
        <v>999.9</v>
      </c>
      <c r="ES508">
        <v>67.40000000000001</v>
      </c>
      <c r="ET508">
        <v>27.5</v>
      </c>
      <c r="EU508">
        <v>24.5889</v>
      </c>
      <c r="EV508">
        <v>61.2109</v>
      </c>
      <c r="EW508">
        <v>31.5785</v>
      </c>
      <c r="EX508">
        <v>1</v>
      </c>
      <c r="EY508">
        <v>0.292508</v>
      </c>
      <c r="EZ508">
        <v>0.172372</v>
      </c>
      <c r="FA508">
        <v>20.2909</v>
      </c>
      <c r="FB508">
        <v>5.19078</v>
      </c>
      <c r="FC508">
        <v>11.9441</v>
      </c>
      <c r="FD508">
        <v>4.9558</v>
      </c>
      <c r="FE508">
        <v>3.285</v>
      </c>
      <c r="FF508">
        <v>9999</v>
      </c>
      <c r="FG508">
        <v>9999</v>
      </c>
      <c r="FH508">
        <v>9999</v>
      </c>
      <c r="FI508">
        <v>999.9</v>
      </c>
      <c r="FJ508">
        <v>1.86127</v>
      </c>
      <c r="FK508">
        <v>1.86264</v>
      </c>
      <c r="FL508">
        <v>1.86005</v>
      </c>
      <c r="FM508">
        <v>1.85836</v>
      </c>
      <c r="FN508">
        <v>1.86213</v>
      </c>
      <c r="FO508">
        <v>1.85884</v>
      </c>
      <c r="FP508">
        <v>1.85791</v>
      </c>
      <c r="FQ508">
        <v>1.86081</v>
      </c>
      <c r="FR508">
        <v>0</v>
      </c>
      <c r="FS508">
        <v>0</v>
      </c>
      <c r="FT508">
        <v>0</v>
      </c>
      <c r="FU508">
        <v>4.5</v>
      </c>
      <c r="FV508" t="s">
        <v>361</v>
      </c>
      <c r="FW508" t="s">
        <v>362</v>
      </c>
      <c r="FX508" t="s">
        <v>363</v>
      </c>
      <c r="FY508" t="s">
        <v>364</v>
      </c>
      <c r="FZ508" t="s">
        <v>364</v>
      </c>
      <c r="GA508" t="s">
        <v>363</v>
      </c>
      <c r="GB508">
        <v>0</v>
      </c>
      <c r="GC508">
        <v>100</v>
      </c>
      <c r="GD508">
        <v>100</v>
      </c>
      <c r="GE508">
        <v>-0.361</v>
      </c>
      <c r="GF508">
        <v>0.2972</v>
      </c>
      <c r="GG508">
        <v>-1.589593225013521</v>
      </c>
      <c r="GH508">
        <v>0.00192992804097616</v>
      </c>
      <c r="GI508">
        <v>3.244687122451424E-06</v>
      </c>
      <c r="GJ508">
        <v>-2.087531120305573E-09</v>
      </c>
      <c r="GK508">
        <v>0.05776174702018427</v>
      </c>
      <c r="GL508">
        <v>0.005089068596103195</v>
      </c>
      <c r="GM508">
        <v>0.0003257216593697226</v>
      </c>
      <c r="GN508">
        <v>-1.562898368296355E-06</v>
      </c>
      <c r="GO508">
        <v>0</v>
      </c>
      <c r="GP508">
        <v>1257</v>
      </c>
      <c r="GQ508">
        <v>1</v>
      </c>
      <c r="GR508">
        <v>31</v>
      </c>
      <c r="GS508">
        <v>290.5</v>
      </c>
      <c r="GT508">
        <v>290.4</v>
      </c>
      <c r="GU508">
        <v>1.07788</v>
      </c>
      <c r="GV508">
        <v>2.3999</v>
      </c>
      <c r="GW508">
        <v>1.44775</v>
      </c>
      <c r="GX508">
        <v>2.20215</v>
      </c>
      <c r="GY508">
        <v>1.44653</v>
      </c>
      <c r="GZ508">
        <v>2.28027</v>
      </c>
      <c r="HA508">
        <v>33.1992</v>
      </c>
      <c r="HB508">
        <v>14.5611</v>
      </c>
      <c r="HC508">
        <v>18</v>
      </c>
      <c r="HD508">
        <v>532.028</v>
      </c>
      <c r="HE508">
        <v>523.016</v>
      </c>
      <c r="HF508">
        <v>25</v>
      </c>
      <c r="HG508">
        <v>30.7306</v>
      </c>
      <c r="HH508">
        <v>30</v>
      </c>
      <c r="HI508">
        <v>31.1105</v>
      </c>
      <c r="HJ508">
        <v>31.1224</v>
      </c>
      <c r="HK508">
        <v>21.5507</v>
      </c>
      <c r="HL508">
        <v>20.6043</v>
      </c>
      <c r="HM508">
        <v>100</v>
      </c>
      <c r="HN508">
        <v>25</v>
      </c>
      <c r="HO508">
        <v>420</v>
      </c>
      <c r="HP508">
        <v>21.5</v>
      </c>
      <c r="HQ508">
        <v>103.13</v>
      </c>
      <c r="HR508">
        <v>102.019</v>
      </c>
    </row>
    <row r="509" spans="1:226">
      <c r="A509">
        <v>491</v>
      </c>
      <c r="B509">
        <v>1774683756.6</v>
      </c>
      <c r="C509">
        <v>2010.599999904633</v>
      </c>
      <c r="D509" t="s">
        <v>1344</v>
      </c>
      <c r="E509" t="s">
        <v>1345</v>
      </c>
      <c r="F509">
        <v>5</v>
      </c>
      <c r="I509">
        <v>1774683753.7</v>
      </c>
      <c r="J509">
        <f>(K509)/1000</f>
        <v>0</v>
      </c>
      <c r="K509">
        <f>IF(BF509, AN509, AH509)</f>
        <v>0</v>
      </c>
      <c r="L509">
        <f>IF(BF509, AI509, AG509)</f>
        <v>0</v>
      </c>
      <c r="M509">
        <f>BH509 - IF(AU509&gt;1, L509*BB509*100.0/(AW509), 0)</f>
        <v>0</v>
      </c>
      <c r="N509">
        <f>((T509-J509/2)*M509-L509)/(T509+J509/2)</f>
        <v>0</v>
      </c>
      <c r="O509">
        <f>N509*(BO509+BP509)/1000.0</f>
        <v>0</v>
      </c>
      <c r="P509">
        <f>(BH509 - IF(AU509&gt;1, L509*BB509*100.0/(AW509), 0))*(BO509+BP509)/1000.0</f>
        <v>0</v>
      </c>
      <c r="Q509">
        <f>2.0/((1/S509-1/R509)+SIGN(S509)*SQRT((1/S509-1/R509)*(1/S509-1/R509) + 4*BC509/((BC509+1)*(BC509+1))*(2*1/S509*1/R509-1/R509*1/R509)))</f>
        <v>0</v>
      </c>
      <c r="R509">
        <f>IF(LEFT(BD509,1)&lt;&gt;"0",IF(LEFT(BD509,1)="1",3.0,BE509),$D$5+$E$5*(BV509*BO509/($K$5*1000))+$F$5*(BV509*BO509/($K$5*1000))*MAX(MIN(BB509,$J$5),$I$5)*MAX(MIN(BB509,$J$5),$I$5)+$G$5*MAX(MIN(BB509,$J$5),$I$5)*(BV509*BO509/($K$5*1000))+$H$5*(BV509*BO509/($K$5*1000))*(BV509*BO509/($K$5*1000)))</f>
        <v>0</v>
      </c>
      <c r="S509">
        <f>J509*(1000-(1000*0.61365*exp(17.502*W509/(240.97+W509))/(BO509+BP509)+BJ509)/2)/(1000*0.61365*exp(17.502*W509/(240.97+W509))/(BO509+BP509)-BJ509)</f>
        <v>0</v>
      </c>
      <c r="T509">
        <f>1/((BC509+1)/(Q509/1.6)+1/(R509/1.37)) + BC509/((BC509+1)/(Q509/1.6) + BC509/(R509/1.37))</f>
        <v>0</v>
      </c>
      <c r="U509">
        <f>(AX509*BA509)</f>
        <v>0</v>
      </c>
      <c r="V509">
        <f>(BQ509+(U509+2*0.95*5.67E-8*(((BQ509+$B$9)+273)^4-(BQ509+273)^4)-44100*J509)/(1.84*29.3*R509+8*0.95*5.67E-8*(BQ509+273)^3))</f>
        <v>0</v>
      </c>
      <c r="W509">
        <f>($C$9*BR509+$D$9*BS509+$E$9*V509)</f>
        <v>0</v>
      </c>
      <c r="X509">
        <f>0.61365*exp(17.502*W509/(240.97+W509))</f>
        <v>0</v>
      </c>
      <c r="Y509">
        <f>(Z509/AA509*100)</f>
        <v>0</v>
      </c>
      <c r="Z509">
        <f>BJ509*(BO509+BP509)/1000</f>
        <v>0</v>
      </c>
      <c r="AA509">
        <f>0.61365*exp(17.502*BQ509/(240.97+BQ509))</f>
        <v>0</v>
      </c>
      <c r="AB509">
        <f>(X509-BJ509*(BO509+BP509)/1000)</f>
        <v>0</v>
      </c>
      <c r="AC509">
        <f>(-J509*44100)</f>
        <v>0</v>
      </c>
      <c r="AD509">
        <f>2*29.3*R509*0.92*(BQ509-W509)</f>
        <v>0</v>
      </c>
      <c r="AE509">
        <f>2*0.95*5.67E-8*(((BQ509+$B$9)+273)^4-(W509+273)^4)</f>
        <v>0</v>
      </c>
      <c r="AF509">
        <f>U509+AE509+AC509+AD509</f>
        <v>0</v>
      </c>
      <c r="AG509">
        <f>BN509*AU509*(BI509-BH509*(1000-AU509*BK509)/(1000-AU509*BJ509))/(100*BB509)</f>
        <v>0</v>
      </c>
      <c r="AH509">
        <f>1000*BN509*AU509*(BJ509-BK509)/(100*BB509*(1000-AU509*BJ509))</f>
        <v>0</v>
      </c>
      <c r="AI509">
        <f>(AJ509 - AK509 - BO509*1E3/(8.314*(BQ509+273.15)) * AM509/BN509 * AL509) * BN509/(100*BB509) * (1000 - BK509)/1000</f>
        <v>0</v>
      </c>
      <c r="AJ509">
        <v>429.2782532608246</v>
      </c>
      <c r="AK509">
        <v>428.8576363636362</v>
      </c>
      <c r="AL509">
        <v>7.087001206305446E-06</v>
      </c>
      <c r="AM509">
        <v>61.35787655002243</v>
      </c>
      <c r="AN509">
        <f>(AP509 - AO509 + BO509*1E3/(8.314*(BQ509+273.15)) * AR509/BN509 * AQ509) * BN509/(100*BB509) * 1000/(1000 - AP509)</f>
        <v>0</v>
      </c>
      <c r="AO509">
        <v>21.51600533746701</v>
      </c>
      <c r="AP509">
        <v>21.50084055944056</v>
      </c>
      <c r="AQ509">
        <v>-4.290834911940998E-07</v>
      </c>
      <c r="AR509">
        <v>91.88205700752289</v>
      </c>
      <c r="AS509">
        <v>0</v>
      </c>
      <c r="AT509">
        <v>0</v>
      </c>
      <c r="AU509">
        <f>IF(AS509*$H$15&gt;=AW509,1.0,(AW509/(AW509-AS509*$H$15)))</f>
        <v>0</v>
      </c>
      <c r="AV509">
        <f>(AU509-1)*100</f>
        <v>0</v>
      </c>
      <c r="AW509">
        <f>MAX(0,($B$15+$C$15*BV509)/(1+$D$15*BV509)*BO509/(BQ509+273)*$E$15)</f>
        <v>0</v>
      </c>
      <c r="AX509">
        <f>$B$13*BW509+$C$13*BX509+$F$13*CI509*(1-CL509)</f>
        <v>0</v>
      </c>
      <c r="AY509">
        <f>AX509*AZ509</f>
        <v>0</v>
      </c>
      <c r="AZ509">
        <f>($B$13*$D$11+$C$13*$D$11+$F$13*((CV509+CN509)/MAX(CV509+CN509+CW509, 0.1)*$I$11+CW509/MAX(CV509+CN509+CW509, 0.1)*$J$11))/($B$13+$C$13+$F$13)</f>
        <v>0</v>
      </c>
      <c r="BA509">
        <f>($B$13*$K$11+$C$13*$K$11+$F$13*((CV509+CN509)/MAX(CV509+CN509+CW509, 0.1)*$P$11+CW509/MAX(CV509+CN509+CW509, 0.1)*$Q$11))/($B$13+$C$13+$F$13)</f>
        <v>0</v>
      </c>
      <c r="BB509">
        <v>6</v>
      </c>
      <c r="BC509">
        <v>0.5</v>
      </c>
      <c r="BD509" t="s">
        <v>358</v>
      </c>
      <c r="BE509">
        <v>2</v>
      </c>
      <c r="BF509" t="b">
        <v>1</v>
      </c>
      <c r="BG509">
        <v>1774683753.7</v>
      </c>
      <c r="BH509">
        <v>419.6216000000001</v>
      </c>
      <c r="BI509">
        <v>420.0483</v>
      </c>
      <c r="BJ509">
        <v>21.50056</v>
      </c>
      <c r="BK509">
        <v>21.51578</v>
      </c>
      <c r="BL509">
        <v>419.9829</v>
      </c>
      <c r="BM509">
        <v>21.20335</v>
      </c>
      <c r="BN509">
        <v>500.0295</v>
      </c>
      <c r="BO509">
        <v>101.027</v>
      </c>
      <c r="BP509">
        <v>0.09986185</v>
      </c>
      <c r="BQ509">
        <v>25.81945</v>
      </c>
      <c r="BR509">
        <v>25.88009</v>
      </c>
      <c r="BS509">
        <v>999.9</v>
      </c>
      <c r="BT509">
        <v>0</v>
      </c>
      <c r="BU509">
        <v>0</v>
      </c>
      <c r="BV509">
        <v>10018</v>
      </c>
      <c r="BW509">
        <v>0</v>
      </c>
      <c r="BX509">
        <v>0.3833920000000001</v>
      </c>
      <c r="BY509">
        <v>-0.4268309</v>
      </c>
      <c r="BZ509">
        <v>428.8421</v>
      </c>
      <c r="CA509">
        <v>429.2849</v>
      </c>
      <c r="CB509">
        <v>-0.01522082</v>
      </c>
      <c r="CC509">
        <v>420.0483</v>
      </c>
      <c r="CD509">
        <v>21.51578</v>
      </c>
      <c r="CE509">
        <v>2.172135</v>
      </c>
      <c r="CF509">
        <v>2.173673</v>
      </c>
      <c r="CG509">
        <v>18.75828</v>
      </c>
      <c r="CH509">
        <v>18.7696</v>
      </c>
      <c r="CI509">
        <v>149.9972</v>
      </c>
      <c r="CJ509">
        <v>0</v>
      </c>
      <c r="CK509">
        <v>1</v>
      </c>
      <c r="CL509">
        <v>0</v>
      </c>
      <c r="CM509">
        <v>1.60385</v>
      </c>
      <c r="CN509">
        <v>0</v>
      </c>
      <c r="CO509">
        <v>8.17202</v>
      </c>
      <c r="CP509">
        <v>767.3354999999999</v>
      </c>
      <c r="CQ509">
        <v>36.062</v>
      </c>
      <c r="CR509">
        <v>41.9748</v>
      </c>
      <c r="CS509">
        <v>38.82469999999999</v>
      </c>
      <c r="CT509">
        <v>41.53740000000001</v>
      </c>
      <c r="CU509">
        <v>37.2934</v>
      </c>
      <c r="CV509">
        <v>0</v>
      </c>
      <c r="CW509">
        <v>149.997</v>
      </c>
      <c r="CX509">
        <v>0</v>
      </c>
      <c r="CY509">
        <v>1774683755</v>
      </c>
      <c r="CZ509">
        <v>0</v>
      </c>
      <c r="DA509">
        <v>1774666326.5</v>
      </c>
      <c r="DB509" t="s">
        <v>359</v>
      </c>
      <c r="DC509">
        <v>1774666322</v>
      </c>
      <c r="DD509">
        <v>1774666326.5</v>
      </c>
      <c r="DE509">
        <v>2</v>
      </c>
      <c r="DF509">
        <v>0.343</v>
      </c>
      <c r="DG509">
        <v>-0.026</v>
      </c>
      <c r="DH509">
        <v>-0.36</v>
      </c>
      <c r="DI509">
        <v>0.298</v>
      </c>
      <c r="DJ509">
        <v>420</v>
      </c>
      <c r="DK509">
        <v>22</v>
      </c>
      <c r="DL509">
        <v>0.17</v>
      </c>
      <c r="DM509">
        <v>0.02</v>
      </c>
      <c r="DN509">
        <v>-0.4134736829268293</v>
      </c>
      <c r="DO509">
        <v>-0.09710640418118489</v>
      </c>
      <c r="DP509">
        <v>0.03513416683017664</v>
      </c>
      <c r="DQ509">
        <v>1</v>
      </c>
      <c r="DR509">
        <v>-0.01328402682926829</v>
      </c>
      <c r="DS509">
        <v>-0.01420067665505228</v>
      </c>
      <c r="DT509">
        <v>0.001575927170074097</v>
      </c>
      <c r="DU509">
        <v>1</v>
      </c>
      <c r="DV509">
        <v>2</v>
      </c>
      <c r="DW509">
        <v>2</v>
      </c>
      <c r="DX509" t="s">
        <v>360</v>
      </c>
      <c r="DY509">
        <v>3.13045</v>
      </c>
      <c r="DZ509">
        <v>2.80653</v>
      </c>
      <c r="EA509">
        <v>0.099757</v>
      </c>
      <c r="EB509">
        <v>0.0994757</v>
      </c>
      <c r="EC509">
        <v>0.105844</v>
      </c>
      <c r="ED509">
        <v>0.105586</v>
      </c>
      <c r="EE509">
        <v>21146.1</v>
      </c>
      <c r="EF509">
        <v>27418.2</v>
      </c>
      <c r="EG509">
        <v>26443.9</v>
      </c>
      <c r="EH509">
        <v>32999.7</v>
      </c>
      <c r="EI509">
        <v>34925.6</v>
      </c>
      <c r="EJ509">
        <v>40310.3</v>
      </c>
      <c r="EK509">
        <v>41091</v>
      </c>
      <c r="EL509">
        <v>46059.6</v>
      </c>
      <c r="EM509">
        <v>2.03478</v>
      </c>
      <c r="EN509">
        <v>2.00003</v>
      </c>
      <c r="EO509">
        <v>0.0717565</v>
      </c>
      <c r="EP509">
        <v>0</v>
      </c>
      <c r="EQ509">
        <v>24.7053</v>
      </c>
      <c r="ER509">
        <v>999.9</v>
      </c>
      <c r="ES509">
        <v>67.40000000000001</v>
      </c>
      <c r="ET509">
        <v>27.5</v>
      </c>
      <c r="EU509">
        <v>24.5894</v>
      </c>
      <c r="EV509">
        <v>61.1409</v>
      </c>
      <c r="EW509">
        <v>31.5385</v>
      </c>
      <c r="EX509">
        <v>1</v>
      </c>
      <c r="EY509">
        <v>0.292457</v>
      </c>
      <c r="EZ509">
        <v>0.172075</v>
      </c>
      <c r="FA509">
        <v>20.2891</v>
      </c>
      <c r="FB509">
        <v>5.19108</v>
      </c>
      <c r="FC509">
        <v>11.9441</v>
      </c>
      <c r="FD509">
        <v>4.95575</v>
      </c>
      <c r="FE509">
        <v>3.285</v>
      </c>
      <c r="FF509">
        <v>9999</v>
      </c>
      <c r="FG509">
        <v>9999</v>
      </c>
      <c r="FH509">
        <v>9999</v>
      </c>
      <c r="FI509">
        <v>999.9</v>
      </c>
      <c r="FJ509">
        <v>1.86127</v>
      </c>
      <c r="FK509">
        <v>1.86264</v>
      </c>
      <c r="FL509">
        <v>1.86005</v>
      </c>
      <c r="FM509">
        <v>1.85836</v>
      </c>
      <c r="FN509">
        <v>1.86214</v>
      </c>
      <c r="FO509">
        <v>1.85884</v>
      </c>
      <c r="FP509">
        <v>1.85791</v>
      </c>
      <c r="FQ509">
        <v>1.8608</v>
      </c>
      <c r="FR509">
        <v>0</v>
      </c>
      <c r="FS509">
        <v>0</v>
      </c>
      <c r="FT509">
        <v>0</v>
      </c>
      <c r="FU509">
        <v>4.5</v>
      </c>
      <c r="FV509" t="s">
        <v>361</v>
      </c>
      <c r="FW509" t="s">
        <v>362</v>
      </c>
      <c r="FX509" t="s">
        <v>363</v>
      </c>
      <c r="FY509" t="s">
        <v>364</v>
      </c>
      <c r="FZ509" t="s">
        <v>364</v>
      </c>
      <c r="GA509" t="s">
        <v>363</v>
      </c>
      <c r="GB509">
        <v>0</v>
      </c>
      <c r="GC509">
        <v>100</v>
      </c>
      <c r="GD509">
        <v>100</v>
      </c>
      <c r="GE509">
        <v>-0.361</v>
      </c>
      <c r="GF509">
        <v>0.2972</v>
      </c>
      <c r="GG509">
        <v>-1.589593225013521</v>
      </c>
      <c r="GH509">
        <v>0.00192992804097616</v>
      </c>
      <c r="GI509">
        <v>3.244687122451424E-06</v>
      </c>
      <c r="GJ509">
        <v>-2.087531120305573E-09</v>
      </c>
      <c r="GK509">
        <v>0.05776174702018427</v>
      </c>
      <c r="GL509">
        <v>0.005089068596103195</v>
      </c>
      <c r="GM509">
        <v>0.0003257216593697226</v>
      </c>
      <c r="GN509">
        <v>-1.562898368296355E-06</v>
      </c>
      <c r="GO509">
        <v>0</v>
      </c>
      <c r="GP509">
        <v>1257</v>
      </c>
      <c r="GQ509">
        <v>1</v>
      </c>
      <c r="GR509">
        <v>31</v>
      </c>
      <c r="GS509">
        <v>290.6</v>
      </c>
      <c r="GT509">
        <v>290.5</v>
      </c>
      <c r="GU509">
        <v>1.07788</v>
      </c>
      <c r="GV509">
        <v>2.40479</v>
      </c>
      <c r="GW509">
        <v>1.44775</v>
      </c>
      <c r="GX509">
        <v>2.20215</v>
      </c>
      <c r="GY509">
        <v>1.44653</v>
      </c>
      <c r="GZ509">
        <v>2.27905</v>
      </c>
      <c r="HA509">
        <v>33.1992</v>
      </c>
      <c r="HB509">
        <v>14.5611</v>
      </c>
      <c r="HC509">
        <v>18</v>
      </c>
      <c r="HD509">
        <v>531.965</v>
      </c>
      <c r="HE509">
        <v>522.982</v>
      </c>
      <c r="HF509">
        <v>24.9999</v>
      </c>
      <c r="HG509">
        <v>30.7306</v>
      </c>
      <c r="HH509">
        <v>30.0001</v>
      </c>
      <c r="HI509">
        <v>31.1105</v>
      </c>
      <c r="HJ509">
        <v>31.1224</v>
      </c>
      <c r="HK509">
        <v>21.5493</v>
      </c>
      <c r="HL509">
        <v>20.6043</v>
      </c>
      <c r="HM509">
        <v>100</v>
      </c>
      <c r="HN509">
        <v>25</v>
      </c>
      <c r="HO509">
        <v>420</v>
      </c>
      <c r="HP509">
        <v>21.5</v>
      </c>
      <c r="HQ509">
        <v>103.131</v>
      </c>
      <c r="HR509">
        <v>102.02</v>
      </c>
    </row>
    <row r="510" spans="1:226">
      <c r="A510">
        <v>492</v>
      </c>
      <c r="B510">
        <v>1774683760.6</v>
      </c>
      <c r="C510">
        <v>2014.599999904633</v>
      </c>
      <c r="D510" t="s">
        <v>1346</v>
      </c>
      <c r="E510" t="s">
        <v>1347</v>
      </c>
      <c r="F510">
        <v>5</v>
      </c>
      <c r="I510">
        <v>1774683757.7</v>
      </c>
      <c r="J510">
        <f>(K510)/1000</f>
        <v>0</v>
      </c>
      <c r="K510">
        <f>IF(BF510, AN510, AH510)</f>
        <v>0</v>
      </c>
      <c r="L510">
        <f>IF(BF510, AI510, AG510)</f>
        <v>0</v>
      </c>
      <c r="M510">
        <f>BH510 - IF(AU510&gt;1, L510*BB510*100.0/(AW510), 0)</f>
        <v>0</v>
      </c>
      <c r="N510">
        <f>((T510-J510/2)*M510-L510)/(T510+J510/2)</f>
        <v>0</v>
      </c>
      <c r="O510">
        <f>N510*(BO510+BP510)/1000.0</f>
        <v>0</v>
      </c>
      <c r="P510">
        <f>(BH510 - IF(AU510&gt;1, L510*BB510*100.0/(AW510), 0))*(BO510+BP510)/1000.0</f>
        <v>0</v>
      </c>
      <c r="Q510">
        <f>2.0/((1/S510-1/R510)+SIGN(S510)*SQRT((1/S510-1/R510)*(1/S510-1/R510) + 4*BC510/((BC510+1)*(BC510+1))*(2*1/S510*1/R510-1/R510*1/R510)))</f>
        <v>0</v>
      </c>
      <c r="R510">
        <f>IF(LEFT(BD510,1)&lt;&gt;"0",IF(LEFT(BD510,1)="1",3.0,BE510),$D$5+$E$5*(BV510*BO510/($K$5*1000))+$F$5*(BV510*BO510/($K$5*1000))*MAX(MIN(BB510,$J$5),$I$5)*MAX(MIN(BB510,$J$5),$I$5)+$G$5*MAX(MIN(BB510,$J$5),$I$5)*(BV510*BO510/($K$5*1000))+$H$5*(BV510*BO510/($K$5*1000))*(BV510*BO510/($K$5*1000)))</f>
        <v>0</v>
      </c>
      <c r="S510">
        <f>J510*(1000-(1000*0.61365*exp(17.502*W510/(240.97+W510))/(BO510+BP510)+BJ510)/2)/(1000*0.61365*exp(17.502*W510/(240.97+W510))/(BO510+BP510)-BJ510)</f>
        <v>0</v>
      </c>
      <c r="T510">
        <f>1/((BC510+1)/(Q510/1.6)+1/(R510/1.37)) + BC510/((BC510+1)/(Q510/1.6) + BC510/(R510/1.37))</f>
        <v>0</v>
      </c>
      <c r="U510">
        <f>(AX510*BA510)</f>
        <v>0</v>
      </c>
      <c r="V510">
        <f>(BQ510+(U510+2*0.95*5.67E-8*(((BQ510+$B$9)+273)^4-(BQ510+273)^4)-44100*J510)/(1.84*29.3*R510+8*0.95*5.67E-8*(BQ510+273)^3))</f>
        <v>0</v>
      </c>
      <c r="W510">
        <f>($C$9*BR510+$D$9*BS510+$E$9*V510)</f>
        <v>0</v>
      </c>
      <c r="X510">
        <f>0.61365*exp(17.502*W510/(240.97+W510))</f>
        <v>0</v>
      </c>
      <c r="Y510">
        <f>(Z510/AA510*100)</f>
        <v>0</v>
      </c>
      <c r="Z510">
        <f>BJ510*(BO510+BP510)/1000</f>
        <v>0</v>
      </c>
      <c r="AA510">
        <f>0.61365*exp(17.502*BQ510/(240.97+BQ510))</f>
        <v>0</v>
      </c>
      <c r="AB510">
        <f>(X510-BJ510*(BO510+BP510)/1000)</f>
        <v>0</v>
      </c>
      <c r="AC510">
        <f>(-J510*44100)</f>
        <v>0</v>
      </c>
      <c r="AD510">
        <f>2*29.3*R510*0.92*(BQ510-W510)</f>
        <v>0</v>
      </c>
      <c r="AE510">
        <f>2*0.95*5.67E-8*(((BQ510+$B$9)+273)^4-(W510+273)^4)</f>
        <v>0</v>
      </c>
      <c r="AF510">
        <f>U510+AE510+AC510+AD510</f>
        <v>0</v>
      </c>
      <c r="AG510">
        <f>BN510*AU510*(BI510-BH510*(1000-AU510*BK510)/(1000-AU510*BJ510))/(100*BB510)</f>
        <v>0</v>
      </c>
      <c r="AH510">
        <f>1000*BN510*AU510*(BJ510-BK510)/(100*BB510*(1000-AU510*BJ510))</f>
        <v>0</v>
      </c>
      <c r="AI510">
        <f>(AJ510 - AK510 - BO510*1E3/(8.314*(BQ510+273.15)) * AM510/BN510 * AL510) * BN510/(100*BB510) * (1000 - BK510)/1000</f>
        <v>0</v>
      </c>
      <c r="AJ510">
        <v>429.2897077864404</v>
      </c>
      <c r="AK510">
        <v>428.8148484848487</v>
      </c>
      <c r="AL510">
        <v>-1.12698247558359E-05</v>
      </c>
      <c r="AM510">
        <v>61.35787655002243</v>
      </c>
      <c r="AN510">
        <f>(AP510 - AO510 + BO510*1E3/(8.314*(BQ510+273.15)) * AR510/BN510 * AQ510) * BN510/(100*BB510) * 1000/(1000 - AP510)</f>
        <v>0</v>
      </c>
      <c r="AO510">
        <v>21.51575713381888</v>
      </c>
      <c r="AP510">
        <v>21.49957482517484</v>
      </c>
      <c r="AQ510">
        <v>-2.096887997369387E-08</v>
      </c>
      <c r="AR510">
        <v>91.88205700752289</v>
      </c>
      <c r="AS510">
        <v>0</v>
      </c>
      <c r="AT510">
        <v>0</v>
      </c>
      <c r="AU510">
        <f>IF(AS510*$H$15&gt;=AW510,1.0,(AW510/(AW510-AS510*$H$15)))</f>
        <v>0</v>
      </c>
      <c r="AV510">
        <f>(AU510-1)*100</f>
        <v>0</v>
      </c>
      <c r="AW510">
        <f>MAX(0,($B$15+$C$15*BV510)/(1+$D$15*BV510)*BO510/(BQ510+273)*$E$15)</f>
        <v>0</v>
      </c>
      <c r="AX510">
        <f>$B$13*BW510+$C$13*BX510+$F$13*CI510*(1-CL510)</f>
        <v>0</v>
      </c>
      <c r="AY510">
        <f>AX510*AZ510</f>
        <v>0</v>
      </c>
      <c r="AZ510">
        <f>($B$13*$D$11+$C$13*$D$11+$F$13*((CV510+CN510)/MAX(CV510+CN510+CW510, 0.1)*$I$11+CW510/MAX(CV510+CN510+CW510, 0.1)*$J$11))/($B$13+$C$13+$F$13)</f>
        <v>0</v>
      </c>
      <c r="BA510">
        <f>($B$13*$K$11+$C$13*$K$11+$F$13*((CV510+CN510)/MAX(CV510+CN510+CW510, 0.1)*$P$11+CW510/MAX(CV510+CN510+CW510, 0.1)*$Q$11))/($B$13+$C$13+$F$13)</f>
        <v>0</v>
      </c>
      <c r="BB510">
        <v>6</v>
      </c>
      <c r="BC510">
        <v>0.5</v>
      </c>
      <c r="BD510" t="s">
        <v>358</v>
      </c>
      <c r="BE510">
        <v>2</v>
      </c>
      <c r="BF510" t="b">
        <v>1</v>
      </c>
      <c r="BG510">
        <v>1774683757.7</v>
      </c>
      <c r="BH510">
        <v>419.6226</v>
      </c>
      <c r="BI510">
        <v>420.0386</v>
      </c>
      <c r="BJ510">
        <v>21.50013</v>
      </c>
      <c r="BK510">
        <v>21.51585</v>
      </c>
      <c r="BL510">
        <v>419.9839</v>
      </c>
      <c r="BM510">
        <v>21.20294</v>
      </c>
      <c r="BN510">
        <v>500.0162000000001</v>
      </c>
      <c r="BO510">
        <v>101.0258</v>
      </c>
      <c r="BP510">
        <v>0.10003311</v>
      </c>
      <c r="BQ510">
        <v>25.82145</v>
      </c>
      <c r="BR510">
        <v>25.88547000000001</v>
      </c>
      <c r="BS510">
        <v>999.9</v>
      </c>
      <c r="BT510">
        <v>0</v>
      </c>
      <c r="BU510">
        <v>0</v>
      </c>
      <c r="BV510">
        <v>10008.38</v>
      </c>
      <c r="BW510">
        <v>0</v>
      </c>
      <c r="BX510">
        <v>0.3833920000000001</v>
      </c>
      <c r="BY510">
        <v>-0.4160583</v>
      </c>
      <c r="BZ510">
        <v>428.843</v>
      </c>
      <c r="CA510">
        <v>429.2749</v>
      </c>
      <c r="CB510">
        <v>-0.01573735</v>
      </c>
      <c r="CC510">
        <v>420.0386</v>
      </c>
      <c r="CD510">
        <v>21.51585</v>
      </c>
      <c r="CE510">
        <v>2.172067</v>
      </c>
      <c r="CF510">
        <v>2.173657</v>
      </c>
      <c r="CG510">
        <v>18.75778</v>
      </c>
      <c r="CH510">
        <v>18.76946</v>
      </c>
      <c r="CI510">
        <v>150.0021</v>
      </c>
      <c r="CJ510">
        <v>0</v>
      </c>
      <c r="CK510">
        <v>1</v>
      </c>
      <c r="CL510">
        <v>0</v>
      </c>
      <c r="CM510">
        <v>1.66027</v>
      </c>
      <c r="CN510">
        <v>0</v>
      </c>
      <c r="CO510">
        <v>8.26192</v>
      </c>
      <c r="CP510">
        <v>767.361</v>
      </c>
      <c r="CQ510">
        <v>36.062</v>
      </c>
      <c r="CR510">
        <v>41.7248</v>
      </c>
      <c r="CS510">
        <v>38.7309</v>
      </c>
      <c r="CT510">
        <v>41.2559</v>
      </c>
      <c r="CU510">
        <v>37.2185</v>
      </c>
      <c r="CV510">
        <v>0</v>
      </c>
      <c r="CW510">
        <v>150.004</v>
      </c>
      <c r="CX510">
        <v>0</v>
      </c>
      <c r="CY510">
        <v>1774683759.2</v>
      </c>
      <c r="CZ510">
        <v>0</v>
      </c>
      <c r="DA510">
        <v>1774666326.5</v>
      </c>
      <c r="DB510" t="s">
        <v>359</v>
      </c>
      <c r="DC510">
        <v>1774666322</v>
      </c>
      <c r="DD510">
        <v>1774666326.5</v>
      </c>
      <c r="DE510">
        <v>2</v>
      </c>
      <c r="DF510">
        <v>0.343</v>
      </c>
      <c r="DG510">
        <v>-0.026</v>
      </c>
      <c r="DH510">
        <v>-0.36</v>
      </c>
      <c r="DI510">
        <v>0.298</v>
      </c>
      <c r="DJ510">
        <v>420</v>
      </c>
      <c r="DK510">
        <v>22</v>
      </c>
      <c r="DL510">
        <v>0.17</v>
      </c>
      <c r="DM510">
        <v>0.02</v>
      </c>
      <c r="DN510">
        <v>-0.4128521463414634</v>
      </c>
      <c r="DO510">
        <v>-0.1515157630662017</v>
      </c>
      <c r="DP510">
        <v>0.02989263323602426</v>
      </c>
      <c r="DQ510">
        <v>0</v>
      </c>
      <c r="DR510">
        <v>-0.01410832682926829</v>
      </c>
      <c r="DS510">
        <v>-0.01415899651567941</v>
      </c>
      <c r="DT510">
        <v>0.001534844206604854</v>
      </c>
      <c r="DU510">
        <v>1</v>
      </c>
      <c r="DV510">
        <v>1</v>
      </c>
      <c r="DW510">
        <v>2</v>
      </c>
      <c r="DX510" t="s">
        <v>367</v>
      </c>
      <c r="DY510">
        <v>3.13055</v>
      </c>
      <c r="DZ510">
        <v>2.80651</v>
      </c>
      <c r="EA510">
        <v>0.0997465</v>
      </c>
      <c r="EB510">
        <v>0.0994617</v>
      </c>
      <c r="EC510">
        <v>0.105842</v>
      </c>
      <c r="ED510">
        <v>0.105581</v>
      </c>
      <c r="EE510">
        <v>21146.3</v>
      </c>
      <c r="EF510">
        <v>27418.6</v>
      </c>
      <c r="EG510">
        <v>26443.9</v>
      </c>
      <c r="EH510">
        <v>32999.6</v>
      </c>
      <c r="EI510">
        <v>34925.6</v>
      </c>
      <c r="EJ510">
        <v>40310.3</v>
      </c>
      <c r="EK510">
        <v>41090.9</v>
      </c>
      <c r="EL510">
        <v>46059.4</v>
      </c>
      <c r="EM510">
        <v>2.03513</v>
      </c>
      <c r="EN510">
        <v>1.99977</v>
      </c>
      <c r="EO510">
        <v>0.0724569</v>
      </c>
      <c r="EP510">
        <v>0</v>
      </c>
      <c r="EQ510">
        <v>24.7053</v>
      </c>
      <c r="ER510">
        <v>999.9</v>
      </c>
      <c r="ES510">
        <v>67.40000000000001</v>
      </c>
      <c r="ET510">
        <v>27.5</v>
      </c>
      <c r="EU510">
        <v>24.5873</v>
      </c>
      <c r="EV510">
        <v>61.1009</v>
      </c>
      <c r="EW510">
        <v>31.5345</v>
      </c>
      <c r="EX510">
        <v>1</v>
      </c>
      <c r="EY510">
        <v>0.292586</v>
      </c>
      <c r="EZ510">
        <v>0.172042</v>
      </c>
      <c r="FA510">
        <v>20.2891</v>
      </c>
      <c r="FB510">
        <v>5.19168</v>
      </c>
      <c r="FC510">
        <v>11.9441</v>
      </c>
      <c r="FD510">
        <v>4.95575</v>
      </c>
      <c r="FE510">
        <v>3.285</v>
      </c>
      <c r="FF510">
        <v>9999</v>
      </c>
      <c r="FG510">
        <v>9999</v>
      </c>
      <c r="FH510">
        <v>9999</v>
      </c>
      <c r="FI510">
        <v>999.9</v>
      </c>
      <c r="FJ510">
        <v>1.86127</v>
      </c>
      <c r="FK510">
        <v>1.86264</v>
      </c>
      <c r="FL510">
        <v>1.86005</v>
      </c>
      <c r="FM510">
        <v>1.85836</v>
      </c>
      <c r="FN510">
        <v>1.8621</v>
      </c>
      <c r="FO510">
        <v>1.85884</v>
      </c>
      <c r="FP510">
        <v>1.85791</v>
      </c>
      <c r="FQ510">
        <v>1.86078</v>
      </c>
      <c r="FR510">
        <v>0</v>
      </c>
      <c r="FS510">
        <v>0</v>
      </c>
      <c r="FT510">
        <v>0</v>
      </c>
      <c r="FU510">
        <v>4.5</v>
      </c>
      <c r="FV510" t="s">
        <v>361</v>
      </c>
      <c r="FW510" t="s">
        <v>362</v>
      </c>
      <c r="FX510" t="s">
        <v>363</v>
      </c>
      <c r="FY510" t="s">
        <v>364</v>
      </c>
      <c r="FZ510" t="s">
        <v>364</v>
      </c>
      <c r="GA510" t="s">
        <v>363</v>
      </c>
      <c r="GB510">
        <v>0</v>
      </c>
      <c r="GC510">
        <v>100</v>
      </c>
      <c r="GD510">
        <v>100</v>
      </c>
      <c r="GE510">
        <v>-0.362</v>
      </c>
      <c r="GF510">
        <v>0.2972</v>
      </c>
      <c r="GG510">
        <v>-1.589593225013521</v>
      </c>
      <c r="GH510">
        <v>0.00192992804097616</v>
      </c>
      <c r="GI510">
        <v>3.244687122451424E-06</v>
      </c>
      <c r="GJ510">
        <v>-2.087531120305573E-09</v>
      </c>
      <c r="GK510">
        <v>0.05776174702018427</v>
      </c>
      <c r="GL510">
        <v>0.005089068596103195</v>
      </c>
      <c r="GM510">
        <v>0.0003257216593697226</v>
      </c>
      <c r="GN510">
        <v>-1.562898368296355E-06</v>
      </c>
      <c r="GO510">
        <v>0</v>
      </c>
      <c r="GP510">
        <v>1257</v>
      </c>
      <c r="GQ510">
        <v>1</v>
      </c>
      <c r="GR510">
        <v>31</v>
      </c>
      <c r="GS510">
        <v>290.6</v>
      </c>
      <c r="GT510">
        <v>290.6</v>
      </c>
      <c r="GU510">
        <v>1.07788</v>
      </c>
      <c r="GV510">
        <v>2.39746</v>
      </c>
      <c r="GW510">
        <v>1.44775</v>
      </c>
      <c r="GX510">
        <v>2.20215</v>
      </c>
      <c r="GY510">
        <v>1.44653</v>
      </c>
      <c r="GZ510">
        <v>2.34009</v>
      </c>
      <c r="HA510">
        <v>33.1992</v>
      </c>
      <c r="HB510">
        <v>14.5611</v>
      </c>
      <c r="HC510">
        <v>18</v>
      </c>
      <c r="HD510">
        <v>532.187</v>
      </c>
      <c r="HE510">
        <v>522.813</v>
      </c>
      <c r="HF510">
        <v>24.9999</v>
      </c>
      <c r="HG510">
        <v>30.7306</v>
      </c>
      <c r="HH510">
        <v>30</v>
      </c>
      <c r="HI510">
        <v>31.1105</v>
      </c>
      <c r="HJ510">
        <v>31.1224</v>
      </c>
      <c r="HK510">
        <v>21.5487</v>
      </c>
      <c r="HL510">
        <v>20.6043</v>
      </c>
      <c r="HM510">
        <v>100</v>
      </c>
      <c r="HN510">
        <v>25</v>
      </c>
      <c r="HO510">
        <v>420</v>
      </c>
      <c r="HP510">
        <v>21.5</v>
      </c>
      <c r="HQ510">
        <v>103.13</v>
      </c>
      <c r="HR510">
        <v>102.019</v>
      </c>
    </row>
    <row r="511" spans="1:226">
      <c r="A511">
        <v>493</v>
      </c>
      <c r="B511">
        <v>1774683764.6</v>
      </c>
      <c r="C511">
        <v>2018.599999904633</v>
      </c>
      <c r="D511" t="s">
        <v>1348</v>
      </c>
      <c r="E511" t="s">
        <v>1349</v>
      </c>
      <c r="F511">
        <v>5</v>
      </c>
      <c r="I511">
        <v>1774683761.7</v>
      </c>
      <c r="J511">
        <f>(K511)/1000</f>
        <v>0</v>
      </c>
      <c r="K511">
        <f>IF(BF511, AN511, AH511)</f>
        <v>0</v>
      </c>
      <c r="L511">
        <f>IF(BF511, AI511, AG511)</f>
        <v>0</v>
      </c>
      <c r="M511">
        <f>BH511 - IF(AU511&gt;1, L511*BB511*100.0/(AW511), 0)</f>
        <v>0</v>
      </c>
      <c r="N511">
        <f>((T511-J511/2)*M511-L511)/(T511+J511/2)</f>
        <v>0</v>
      </c>
      <c r="O511">
        <f>N511*(BO511+BP511)/1000.0</f>
        <v>0</v>
      </c>
      <c r="P511">
        <f>(BH511 - IF(AU511&gt;1, L511*BB511*100.0/(AW511), 0))*(BO511+BP511)/1000.0</f>
        <v>0</v>
      </c>
      <c r="Q511">
        <f>2.0/((1/S511-1/R511)+SIGN(S511)*SQRT((1/S511-1/R511)*(1/S511-1/R511) + 4*BC511/((BC511+1)*(BC511+1))*(2*1/S511*1/R511-1/R511*1/R511)))</f>
        <v>0</v>
      </c>
      <c r="R511">
        <f>IF(LEFT(BD511,1)&lt;&gt;"0",IF(LEFT(BD511,1)="1",3.0,BE511),$D$5+$E$5*(BV511*BO511/($K$5*1000))+$F$5*(BV511*BO511/($K$5*1000))*MAX(MIN(BB511,$J$5),$I$5)*MAX(MIN(BB511,$J$5),$I$5)+$G$5*MAX(MIN(BB511,$J$5),$I$5)*(BV511*BO511/($K$5*1000))+$H$5*(BV511*BO511/($K$5*1000))*(BV511*BO511/($K$5*1000)))</f>
        <v>0</v>
      </c>
      <c r="S511">
        <f>J511*(1000-(1000*0.61365*exp(17.502*W511/(240.97+W511))/(BO511+BP511)+BJ511)/2)/(1000*0.61365*exp(17.502*W511/(240.97+W511))/(BO511+BP511)-BJ511)</f>
        <v>0</v>
      </c>
      <c r="T511">
        <f>1/((BC511+1)/(Q511/1.6)+1/(R511/1.37)) + BC511/((BC511+1)/(Q511/1.6) + BC511/(R511/1.37))</f>
        <v>0</v>
      </c>
      <c r="U511">
        <f>(AX511*BA511)</f>
        <v>0</v>
      </c>
      <c r="V511">
        <f>(BQ511+(U511+2*0.95*5.67E-8*(((BQ511+$B$9)+273)^4-(BQ511+273)^4)-44100*J511)/(1.84*29.3*R511+8*0.95*5.67E-8*(BQ511+273)^3))</f>
        <v>0</v>
      </c>
      <c r="W511">
        <f>($C$9*BR511+$D$9*BS511+$E$9*V511)</f>
        <v>0</v>
      </c>
      <c r="X511">
        <f>0.61365*exp(17.502*W511/(240.97+W511))</f>
        <v>0</v>
      </c>
      <c r="Y511">
        <f>(Z511/AA511*100)</f>
        <v>0</v>
      </c>
      <c r="Z511">
        <f>BJ511*(BO511+BP511)/1000</f>
        <v>0</v>
      </c>
      <c r="AA511">
        <f>0.61365*exp(17.502*BQ511/(240.97+BQ511))</f>
        <v>0</v>
      </c>
      <c r="AB511">
        <f>(X511-BJ511*(BO511+BP511)/1000)</f>
        <v>0</v>
      </c>
      <c r="AC511">
        <f>(-J511*44100)</f>
        <v>0</v>
      </c>
      <c r="AD511">
        <f>2*29.3*R511*0.92*(BQ511-W511)</f>
        <v>0</v>
      </c>
      <c r="AE511">
        <f>2*0.95*5.67E-8*(((BQ511+$B$9)+273)^4-(W511+273)^4)</f>
        <v>0</v>
      </c>
      <c r="AF511">
        <f>U511+AE511+AC511+AD511</f>
        <v>0</v>
      </c>
      <c r="AG511">
        <f>BN511*AU511*(BI511-BH511*(1000-AU511*BK511)/(1000-AU511*BJ511))/(100*BB511)</f>
        <v>0</v>
      </c>
      <c r="AH511">
        <f>1000*BN511*AU511*(BJ511-BK511)/(100*BB511*(1000-AU511*BJ511))</f>
        <v>0</v>
      </c>
      <c r="AI511">
        <f>(AJ511 - AK511 - BO511*1E3/(8.314*(BQ511+273.15)) * AM511/BN511 * AL511) * BN511/(100*BB511) * (1000 - BK511)/1000</f>
        <v>0</v>
      </c>
      <c r="AJ511">
        <v>429.1873023453358</v>
      </c>
      <c r="AK511">
        <v>428.7741333333332</v>
      </c>
      <c r="AL511">
        <v>-8.502065718087797E-06</v>
      </c>
      <c r="AM511">
        <v>61.35787655002243</v>
      </c>
      <c r="AN511">
        <f>(AP511 - AO511 + BO511*1E3/(8.314*(BQ511+273.15)) * AR511/BN511 * AQ511) * BN511/(100*BB511) * 1000/(1000 - AP511)</f>
        <v>0</v>
      </c>
      <c r="AO511">
        <v>21.51488891965828</v>
      </c>
      <c r="AP511">
        <v>21.49952587412589</v>
      </c>
      <c r="AQ511">
        <v>-1.980939791967193E-07</v>
      </c>
      <c r="AR511">
        <v>91.88205700752289</v>
      </c>
      <c r="AS511">
        <v>0</v>
      </c>
      <c r="AT511">
        <v>0</v>
      </c>
      <c r="AU511">
        <f>IF(AS511*$H$15&gt;=AW511,1.0,(AW511/(AW511-AS511*$H$15)))</f>
        <v>0</v>
      </c>
      <c r="AV511">
        <f>(AU511-1)*100</f>
        <v>0</v>
      </c>
      <c r="AW511">
        <f>MAX(0,($B$15+$C$15*BV511)/(1+$D$15*BV511)*BO511/(BQ511+273)*$E$15)</f>
        <v>0</v>
      </c>
      <c r="AX511">
        <f>$B$13*BW511+$C$13*BX511+$F$13*CI511*(1-CL511)</f>
        <v>0</v>
      </c>
      <c r="AY511">
        <f>AX511*AZ511</f>
        <v>0</v>
      </c>
      <c r="AZ511">
        <f>($B$13*$D$11+$C$13*$D$11+$F$13*((CV511+CN511)/MAX(CV511+CN511+CW511, 0.1)*$I$11+CW511/MAX(CV511+CN511+CW511, 0.1)*$J$11))/($B$13+$C$13+$F$13)</f>
        <v>0</v>
      </c>
      <c r="BA511">
        <f>($B$13*$K$11+$C$13*$K$11+$F$13*((CV511+CN511)/MAX(CV511+CN511+CW511, 0.1)*$P$11+CW511/MAX(CV511+CN511+CW511, 0.1)*$Q$11))/($B$13+$C$13+$F$13)</f>
        <v>0</v>
      </c>
      <c r="BB511">
        <v>6</v>
      </c>
      <c r="BC511">
        <v>0.5</v>
      </c>
      <c r="BD511" t="s">
        <v>358</v>
      </c>
      <c r="BE511">
        <v>2</v>
      </c>
      <c r="BF511" t="b">
        <v>1</v>
      </c>
      <c r="BG511">
        <v>1774683761.7</v>
      </c>
      <c r="BH511">
        <v>419.5784</v>
      </c>
      <c r="BI511">
        <v>419.9716</v>
      </c>
      <c r="BJ511">
        <v>21.49961</v>
      </c>
      <c r="BK511">
        <v>21.51451</v>
      </c>
      <c r="BL511">
        <v>419.9399</v>
      </c>
      <c r="BM511">
        <v>21.20243</v>
      </c>
      <c r="BN511">
        <v>500.0005</v>
      </c>
      <c r="BO511">
        <v>101.0264</v>
      </c>
      <c r="BP511">
        <v>0.1001408</v>
      </c>
      <c r="BQ511">
        <v>25.821</v>
      </c>
      <c r="BR511">
        <v>25.8895</v>
      </c>
      <c r="BS511">
        <v>999.9</v>
      </c>
      <c r="BT511">
        <v>0</v>
      </c>
      <c r="BU511">
        <v>0</v>
      </c>
      <c r="BV511">
        <v>9987.007</v>
      </c>
      <c r="BW511">
        <v>0</v>
      </c>
      <c r="BX511">
        <v>0.3833920000000001</v>
      </c>
      <c r="BY511">
        <v>-0.3931885</v>
      </c>
      <c r="BZ511">
        <v>428.7975</v>
      </c>
      <c r="CA511">
        <v>429.2058</v>
      </c>
      <c r="CB511">
        <v>-0.01488838</v>
      </c>
      <c r="CC511">
        <v>419.9716</v>
      </c>
      <c r="CD511">
        <v>21.51451</v>
      </c>
      <c r="CE511">
        <v>2.172027</v>
      </c>
      <c r="CF511">
        <v>2.173532</v>
      </c>
      <c r="CG511">
        <v>18.75747</v>
      </c>
      <c r="CH511">
        <v>18.76854</v>
      </c>
      <c r="CI511">
        <v>150.0024</v>
      </c>
      <c r="CJ511">
        <v>0</v>
      </c>
      <c r="CK511">
        <v>1</v>
      </c>
      <c r="CL511">
        <v>0</v>
      </c>
      <c r="CM511">
        <v>1.64037</v>
      </c>
      <c r="CN511">
        <v>0</v>
      </c>
      <c r="CO511">
        <v>8.445469999999997</v>
      </c>
      <c r="CP511">
        <v>767.3624</v>
      </c>
      <c r="CQ511">
        <v>36.062</v>
      </c>
      <c r="CR511">
        <v>41.5185</v>
      </c>
      <c r="CS511">
        <v>38.6247</v>
      </c>
      <c r="CT511">
        <v>41.0309</v>
      </c>
      <c r="CU511">
        <v>37.1247</v>
      </c>
      <c r="CV511">
        <v>0</v>
      </c>
      <c r="CW511">
        <v>150.005</v>
      </c>
      <c r="CX511">
        <v>0</v>
      </c>
      <c r="CY511">
        <v>1774683762.8</v>
      </c>
      <c r="CZ511">
        <v>0</v>
      </c>
      <c r="DA511">
        <v>1774666326.5</v>
      </c>
      <c r="DB511" t="s">
        <v>359</v>
      </c>
      <c r="DC511">
        <v>1774666322</v>
      </c>
      <c r="DD511">
        <v>1774666326.5</v>
      </c>
      <c r="DE511">
        <v>2</v>
      </c>
      <c r="DF511">
        <v>0.343</v>
      </c>
      <c r="DG511">
        <v>-0.026</v>
      </c>
      <c r="DH511">
        <v>-0.36</v>
      </c>
      <c r="DI511">
        <v>0.298</v>
      </c>
      <c r="DJ511">
        <v>420</v>
      </c>
      <c r="DK511">
        <v>22</v>
      </c>
      <c r="DL511">
        <v>0.17</v>
      </c>
      <c r="DM511">
        <v>0.02</v>
      </c>
      <c r="DN511">
        <v>-0.4174119268292682</v>
      </c>
      <c r="DO511">
        <v>0.0906394912891975</v>
      </c>
      <c r="DP511">
        <v>0.02507767441311606</v>
      </c>
      <c r="DQ511">
        <v>1</v>
      </c>
      <c r="DR511">
        <v>-0.01460033170731707</v>
      </c>
      <c r="DS511">
        <v>-0.007508243205574916</v>
      </c>
      <c r="DT511">
        <v>0.001206970250090864</v>
      </c>
      <c r="DU511">
        <v>1</v>
      </c>
      <c r="DV511">
        <v>2</v>
      </c>
      <c r="DW511">
        <v>2</v>
      </c>
      <c r="DX511" t="s">
        <v>360</v>
      </c>
      <c r="DY511">
        <v>3.1304</v>
      </c>
      <c r="DZ511">
        <v>2.80635</v>
      </c>
      <c r="EA511">
        <v>0.0997421</v>
      </c>
      <c r="EB511">
        <v>0.09946140000000001</v>
      </c>
      <c r="EC511">
        <v>0.105841</v>
      </c>
      <c r="ED511">
        <v>0.105581</v>
      </c>
      <c r="EE511">
        <v>21146.4</v>
      </c>
      <c r="EF511">
        <v>27418.3</v>
      </c>
      <c r="EG511">
        <v>26443.8</v>
      </c>
      <c r="EH511">
        <v>32999.2</v>
      </c>
      <c r="EI511">
        <v>34925.7</v>
      </c>
      <c r="EJ511">
        <v>40310.1</v>
      </c>
      <c r="EK511">
        <v>41091</v>
      </c>
      <c r="EL511">
        <v>46059.2</v>
      </c>
      <c r="EM511">
        <v>2.035</v>
      </c>
      <c r="EN511">
        <v>2</v>
      </c>
      <c r="EO511">
        <v>0.0718459</v>
      </c>
      <c r="EP511">
        <v>0</v>
      </c>
      <c r="EQ511">
        <v>24.7053</v>
      </c>
      <c r="ER511">
        <v>999.9</v>
      </c>
      <c r="ES511">
        <v>67.40000000000001</v>
      </c>
      <c r="ET511">
        <v>27.5</v>
      </c>
      <c r="EU511">
        <v>24.5896</v>
      </c>
      <c r="EV511">
        <v>61.5109</v>
      </c>
      <c r="EW511">
        <v>31.6587</v>
      </c>
      <c r="EX511">
        <v>1</v>
      </c>
      <c r="EY511">
        <v>0.292317</v>
      </c>
      <c r="EZ511">
        <v>0.172026</v>
      </c>
      <c r="FA511">
        <v>20.2891</v>
      </c>
      <c r="FB511">
        <v>5.19033</v>
      </c>
      <c r="FC511">
        <v>11.9441</v>
      </c>
      <c r="FD511">
        <v>4.95575</v>
      </c>
      <c r="FE511">
        <v>3.285</v>
      </c>
      <c r="FF511">
        <v>9999</v>
      </c>
      <c r="FG511">
        <v>9999</v>
      </c>
      <c r="FH511">
        <v>9999</v>
      </c>
      <c r="FI511">
        <v>999.9</v>
      </c>
      <c r="FJ511">
        <v>1.86127</v>
      </c>
      <c r="FK511">
        <v>1.86264</v>
      </c>
      <c r="FL511">
        <v>1.86005</v>
      </c>
      <c r="FM511">
        <v>1.85837</v>
      </c>
      <c r="FN511">
        <v>1.86209</v>
      </c>
      <c r="FO511">
        <v>1.85884</v>
      </c>
      <c r="FP511">
        <v>1.85791</v>
      </c>
      <c r="FQ511">
        <v>1.86081</v>
      </c>
      <c r="FR511">
        <v>0</v>
      </c>
      <c r="FS511">
        <v>0</v>
      </c>
      <c r="FT511">
        <v>0</v>
      </c>
      <c r="FU511">
        <v>4.5</v>
      </c>
      <c r="FV511" t="s">
        <v>361</v>
      </c>
      <c r="FW511" t="s">
        <v>362</v>
      </c>
      <c r="FX511" t="s">
        <v>363</v>
      </c>
      <c r="FY511" t="s">
        <v>364</v>
      </c>
      <c r="FZ511" t="s">
        <v>364</v>
      </c>
      <c r="GA511" t="s">
        <v>363</v>
      </c>
      <c r="GB511">
        <v>0</v>
      </c>
      <c r="GC511">
        <v>100</v>
      </c>
      <c r="GD511">
        <v>100</v>
      </c>
      <c r="GE511">
        <v>-0.361</v>
      </c>
      <c r="GF511">
        <v>0.2972</v>
      </c>
      <c r="GG511">
        <v>-1.589593225013521</v>
      </c>
      <c r="GH511">
        <v>0.00192992804097616</v>
      </c>
      <c r="GI511">
        <v>3.244687122451424E-06</v>
      </c>
      <c r="GJ511">
        <v>-2.087531120305573E-09</v>
      </c>
      <c r="GK511">
        <v>0.05776174702018427</v>
      </c>
      <c r="GL511">
        <v>0.005089068596103195</v>
      </c>
      <c r="GM511">
        <v>0.0003257216593697226</v>
      </c>
      <c r="GN511">
        <v>-1.562898368296355E-06</v>
      </c>
      <c r="GO511">
        <v>0</v>
      </c>
      <c r="GP511">
        <v>1257</v>
      </c>
      <c r="GQ511">
        <v>1</v>
      </c>
      <c r="GR511">
        <v>31</v>
      </c>
      <c r="GS511">
        <v>290.7</v>
      </c>
      <c r="GT511">
        <v>290.6</v>
      </c>
      <c r="GU511">
        <v>1.07788</v>
      </c>
      <c r="GV511">
        <v>2.39136</v>
      </c>
      <c r="GW511">
        <v>1.44775</v>
      </c>
      <c r="GX511">
        <v>2.20215</v>
      </c>
      <c r="GY511">
        <v>1.44653</v>
      </c>
      <c r="GZ511">
        <v>2.36572</v>
      </c>
      <c r="HA511">
        <v>33.1992</v>
      </c>
      <c r="HB511">
        <v>14.5611</v>
      </c>
      <c r="HC511">
        <v>18</v>
      </c>
      <c r="HD511">
        <v>532.1079999999999</v>
      </c>
      <c r="HE511">
        <v>522.965</v>
      </c>
      <c r="HF511">
        <v>24.9999</v>
      </c>
      <c r="HG511">
        <v>30.7306</v>
      </c>
      <c r="HH511">
        <v>30.0001</v>
      </c>
      <c r="HI511">
        <v>31.1105</v>
      </c>
      <c r="HJ511">
        <v>31.1224</v>
      </c>
      <c r="HK511">
        <v>21.5508</v>
      </c>
      <c r="HL511">
        <v>20.6043</v>
      </c>
      <c r="HM511">
        <v>100</v>
      </c>
      <c r="HN511">
        <v>25</v>
      </c>
      <c r="HO511">
        <v>420</v>
      </c>
      <c r="HP511">
        <v>21.5</v>
      </c>
      <c r="HQ511">
        <v>103.131</v>
      </c>
      <c r="HR511">
        <v>102.019</v>
      </c>
    </row>
    <row r="512" spans="1:226">
      <c r="A512">
        <v>494</v>
      </c>
      <c r="B512">
        <v>1774683768.6</v>
      </c>
      <c r="C512">
        <v>2022.599999904633</v>
      </c>
      <c r="D512" t="s">
        <v>1350</v>
      </c>
      <c r="E512" t="s">
        <v>1351</v>
      </c>
      <c r="F512">
        <v>5</v>
      </c>
      <c r="I512">
        <v>1774683765.7</v>
      </c>
      <c r="J512">
        <f>(K512)/1000</f>
        <v>0</v>
      </c>
      <c r="K512">
        <f>IF(BF512, AN512, AH512)</f>
        <v>0</v>
      </c>
      <c r="L512">
        <f>IF(BF512, AI512, AG512)</f>
        <v>0</v>
      </c>
      <c r="M512">
        <f>BH512 - IF(AU512&gt;1, L512*BB512*100.0/(AW512), 0)</f>
        <v>0</v>
      </c>
      <c r="N512">
        <f>((T512-J512/2)*M512-L512)/(T512+J512/2)</f>
        <v>0</v>
      </c>
      <c r="O512">
        <f>N512*(BO512+BP512)/1000.0</f>
        <v>0</v>
      </c>
      <c r="P512">
        <f>(BH512 - IF(AU512&gt;1, L512*BB512*100.0/(AW512), 0))*(BO512+BP512)/1000.0</f>
        <v>0</v>
      </c>
      <c r="Q512">
        <f>2.0/((1/S512-1/R512)+SIGN(S512)*SQRT((1/S512-1/R512)*(1/S512-1/R512) + 4*BC512/((BC512+1)*(BC512+1))*(2*1/S512*1/R512-1/R512*1/R512)))</f>
        <v>0</v>
      </c>
      <c r="R512">
        <f>IF(LEFT(BD512,1)&lt;&gt;"0",IF(LEFT(BD512,1)="1",3.0,BE512),$D$5+$E$5*(BV512*BO512/($K$5*1000))+$F$5*(BV512*BO512/($K$5*1000))*MAX(MIN(BB512,$J$5),$I$5)*MAX(MIN(BB512,$J$5),$I$5)+$G$5*MAX(MIN(BB512,$J$5),$I$5)*(BV512*BO512/($K$5*1000))+$H$5*(BV512*BO512/($K$5*1000))*(BV512*BO512/($K$5*1000)))</f>
        <v>0</v>
      </c>
      <c r="S512">
        <f>J512*(1000-(1000*0.61365*exp(17.502*W512/(240.97+W512))/(BO512+BP512)+BJ512)/2)/(1000*0.61365*exp(17.502*W512/(240.97+W512))/(BO512+BP512)-BJ512)</f>
        <v>0</v>
      </c>
      <c r="T512">
        <f>1/((BC512+1)/(Q512/1.6)+1/(R512/1.37)) + BC512/((BC512+1)/(Q512/1.6) + BC512/(R512/1.37))</f>
        <v>0</v>
      </c>
      <c r="U512">
        <f>(AX512*BA512)</f>
        <v>0</v>
      </c>
      <c r="V512">
        <f>(BQ512+(U512+2*0.95*5.67E-8*(((BQ512+$B$9)+273)^4-(BQ512+273)^4)-44100*J512)/(1.84*29.3*R512+8*0.95*5.67E-8*(BQ512+273)^3))</f>
        <v>0</v>
      </c>
      <c r="W512">
        <f>($C$9*BR512+$D$9*BS512+$E$9*V512)</f>
        <v>0</v>
      </c>
      <c r="X512">
        <f>0.61365*exp(17.502*W512/(240.97+W512))</f>
        <v>0</v>
      </c>
      <c r="Y512">
        <f>(Z512/AA512*100)</f>
        <v>0</v>
      </c>
      <c r="Z512">
        <f>BJ512*(BO512+BP512)/1000</f>
        <v>0</v>
      </c>
      <c r="AA512">
        <f>0.61365*exp(17.502*BQ512/(240.97+BQ512))</f>
        <v>0</v>
      </c>
      <c r="AB512">
        <f>(X512-BJ512*(BO512+BP512)/1000)</f>
        <v>0</v>
      </c>
      <c r="AC512">
        <f>(-J512*44100)</f>
        <v>0</v>
      </c>
      <c r="AD512">
        <f>2*29.3*R512*0.92*(BQ512-W512)</f>
        <v>0</v>
      </c>
      <c r="AE512">
        <f>2*0.95*5.67E-8*(((BQ512+$B$9)+273)^4-(W512+273)^4)</f>
        <v>0</v>
      </c>
      <c r="AF512">
        <f>U512+AE512+AC512+AD512</f>
        <v>0</v>
      </c>
      <c r="AG512">
        <f>BN512*AU512*(BI512-BH512*(1000-AU512*BK512)/(1000-AU512*BJ512))/(100*BB512)</f>
        <v>0</v>
      </c>
      <c r="AH512">
        <f>1000*BN512*AU512*(BJ512-BK512)/(100*BB512*(1000-AU512*BJ512))</f>
        <v>0</v>
      </c>
      <c r="AI512">
        <f>(AJ512 - AK512 - BO512*1E3/(8.314*(BQ512+273.15)) * AM512/BN512 * AL512) * BN512/(100*BB512) * (1000 - BK512)/1000</f>
        <v>0</v>
      </c>
      <c r="AJ512">
        <v>429.2245470987483</v>
      </c>
      <c r="AK512">
        <v>428.8119272727272</v>
      </c>
      <c r="AL512">
        <v>9.234507349420351E-06</v>
      </c>
      <c r="AM512">
        <v>61.35787655002243</v>
      </c>
      <c r="AN512">
        <f>(AP512 - AO512 + BO512*1E3/(8.314*(BQ512+273.15)) * AR512/BN512 * AQ512) * BN512/(100*BB512) * 1000/(1000 - AP512)</f>
        <v>0</v>
      </c>
      <c r="AO512">
        <v>21.51435350156038</v>
      </c>
      <c r="AP512">
        <v>21.4992160839161</v>
      </c>
      <c r="AQ512">
        <v>-2.300811949663721E-07</v>
      </c>
      <c r="AR512">
        <v>91.88205700752289</v>
      </c>
      <c r="AS512">
        <v>0</v>
      </c>
      <c r="AT512">
        <v>0</v>
      </c>
      <c r="AU512">
        <f>IF(AS512*$H$15&gt;=AW512,1.0,(AW512/(AW512-AS512*$H$15)))</f>
        <v>0</v>
      </c>
      <c r="AV512">
        <f>(AU512-1)*100</f>
        <v>0</v>
      </c>
      <c r="AW512">
        <f>MAX(0,($B$15+$C$15*BV512)/(1+$D$15*BV512)*BO512/(BQ512+273)*$E$15)</f>
        <v>0</v>
      </c>
      <c r="AX512">
        <f>$B$13*BW512+$C$13*BX512+$F$13*CI512*(1-CL512)</f>
        <v>0</v>
      </c>
      <c r="AY512">
        <f>AX512*AZ512</f>
        <v>0</v>
      </c>
      <c r="AZ512">
        <f>($B$13*$D$11+$C$13*$D$11+$F$13*((CV512+CN512)/MAX(CV512+CN512+CW512, 0.1)*$I$11+CW512/MAX(CV512+CN512+CW512, 0.1)*$J$11))/($B$13+$C$13+$F$13)</f>
        <v>0</v>
      </c>
      <c r="BA512">
        <f>($B$13*$K$11+$C$13*$K$11+$F$13*((CV512+CN512)/MAX(CV512+CN512+CW512, 0.1)*$P$11+CW512/MAX(CV512+CN512+CW512, 0.1)*$Q$11))/($B$13+$C$13+$F$13)</f>
        <v>0</v>
      </c>
      <c r="BB512">
        <v>6</v>
      </c>
      <c r="BC512">
        <v>0.5</v>
      </c>
      <c r="BD512" t="s">
        <v>358</v>
      </c>
      <c r="BE512">
        <v>2</v>
      </c>
      <c r="BF512" t="b">
        <v>1</v>
      </c>
      <c r="BG512">
        <v>1774683765.7</v>
      </c>
      <c r="BH512">
        <v>419.5719</v>
      </c>
      <c r="BI512">
        <v>419.9834999999999</v>
      </c>
      <c r="BJ512">
        <v>21.49923</v>
      </c>
      <c r="BK512">
        <v>21.51454</v>
      </c>
      <c r="BL512">
        <v>419.9336999999999</v>
      </c>
      <c r="BM512">
        <v>21.20205</v>
      </c>
      <c r="BN512">
        <v>499.9783</v>
      </c>
      <c r="BO512">
        <v>101.0259</v>
      </c>
      <c r="BP512">
        <v>0.09998420999999999</v>
      </c>
      <c r="BQ512">
        <v>25.81907</v>
      </c>
      <c r="BR512">
        <v>25.88596</v>
      </c>
      <c r="BS512">
        <v>999.9</v>
      </c>
      <c r="BT512">
        <v>0</v>
      </c>
      <c r="BU512">
        <v>0</v>
      </c>
      <c r="BV512">
        <v>9986.619999999999</v>
      </c>
      <c r="BW512">
        <v>0</v>
      </c>
      <c r="BX512">
        <v>0.3833920000000001</v>
      </c>
      <c r="BY512">
        <v>-0.4113587</v>
      </c>
      <c r="BZ512">
        <v>428.7907</v>
      </c>
      <c r="CA512">
        <v>429.2179</v>
      </c>
      <c r="CB512">
        <v>-0.0152954</v>
      </c>
      <c r="CC512">
        <v>419.9834999999999</v>
      </c>
      <c r="CD512">
        <v>21.51454</v>
      </c>
      <c r="CE512">
        <v>2.171979</v>
      </c>
      <c r="CF512">
        <v>2.173526</v>
      </c>
      <c r="CG512">
        <v>18.75714</v>
      </c>
      <c r="CH512">
        <v>18.7685</v>
      </c>
      <c r="CI512">
        <v>149.9931</v>
      </c>
      <c r="CJ512">
        <v>0</v>
      </c>
      <c r="CK512">
        <v>1</v>
      </c>
      <c r="CL512">
        <v>0</v>
      </c>
      <c r="CM512">
        <v>1.68688</v>
      </c>
      <c r="CN512">
        <v>0</v>
      </c>
      <c r="CO512">
        <v>8.586760000000002</v>
      </c>
      <c r="CP512">
        <v>767.314</v>
      </c>
      <c r="CQ512">
        <v>36.0186</v>
      </c>
      <c r="CR512">
        <v>41.3373</v>
      </c>
      <c r="CS512">
        <v>38.5123</v>
      </c>
      <c r="CT512">
        <v>40.7934</v>
      </c>
      <c r="CU512">
        <v>37.0434</v>
      </c>
      <c r="CV512">
        <v>0</v>
      </c>
      <c r="CW512">
        <v>149.995</v>
      </c>
      <c r="CX512">
        <v>0</v>
      </c>
      <c r="CY512">
        <v>1774683767</v>
      </c>
      <c r="CZ512">
        <v>0</v>
      </c>
      <c r="DA512">
        <v>1774666326.5</v>
      </c>
      <c r="DB512" t="s">
        <v>359</v>
      </c>
      <c r="DC512">
        <v>1774666322</v>
      </c>
      <c r="DD512">
        <v>1774666326.5</v>
      </c>
      <c r="DE512">
        <v>2</v>
      </c>
      <c r="DF512">
        <v>0.343</v>
      </c>
      <c r="DG512">
        <v>-0.026</v>
      </c>
      <c r="DH512">
        <v>-0.36</v>
      </c>
      <c r="DI512">
        <v>0.298</v>
      </c>
      <c r="DJ512">
        <v>420</v>
      </c>
      <c r="DK512">
        <v>22</v>
      </c>
      <c r="DL512">
        <v>0.17</v>
      </c>
      <c r="DM512">
        <v>0.02</v>
      </c>
      <c r="DN512">
        <v>-0.4162254634146341</v>
      </c>
      <c r="DO512">
        <v>0.1070263484320555</v>
      </c>
      <c r="DP512">
        <v>0.02647143547859545</v>
      </c>
      <c r="DQ512">
        <v>0</v>
      </c>
      <c r="DR512">
        <v>-0.01510168048780488</v>
      </c>
      <c r="DS512">
        <v>-0.00256429337979098</v>
      </c>
      <c r="DT512">
        <v>0.0008670963482683166</v>
      </c>
      <c r="DU512">
        <v>1</v>
      </c>
      <c r="DV512">
        <v>1</v>
      </c>
      <c r="DW512">
        <v>2</v>
      </c>
      <c r="DX512" t="s">
        <v>367</v>
      </c>
      <c r="DY512">
        <v>3.13038</v>
      </c>
      <c r="DZ512">
        <v>2.80636</v>
      </c>
      <c r="EA512">
        <v>0.0997495</v>
      </c>
      <c r="EB512">
        <v>0.0994651</v>
      </c>
      <c r="EC512">
        <v>0.105841</v>
      </c>
      <c r="ED512">
        <v>0.105583</v>
      </c>
      <c r="EE512">
        <v>21146.2</v>
      </c>
      <c r="EF512">
        <v>27418</v>
      </c>
      <c r="EG512">
        <v>26443.8</v>
      </c>
      <c r="EH512">
        <v>32999</v>
      </c>
      <c r="EI512">
        <v>34925.4</v>
      </c>
      <c r="EJ512">
        <v>40309.7</v>
      </c>
      <c r="EK512">
        <v>41090.6</v>
      </c>
      <c r="EL512">
        <v>46058.8</v>
      </c>
      <c r="EM512">
        <v>2.03485</v>
      </c>
      <c r="EN512">
        <v>2.00025</v>
      </c>
      <c r="EO512">
        <v>0.0720248</v>
      </c>
      <c r="EP512">
        <v>0</v>
      </c>
      <c r="EQ512">
        <v>24.7053</v>
      </c>
      <c r="ER512">
        <v>999.9</v>
      </c>
      <c r="ES512">
        <v>67.40000000000001</v>
      </c>
      <c r="ET512">
        <v>27.5</v>
      </c>
      <c r="EU512">
        <v>24.59</v>
      </c>
      <c r="EV512">
        <v>61.2009</v>
      </c>
      <c r="EW512">
        <v>31.8029</v>
      </c>
      <c r="EX512">
        <v>1</v>
      </c>
      <c r="EY512">
        <v>0.292497</v>
      </c>
      <c r="EZ512">
        <v>0.172495</v>
      </c>
      <c r="FA512">
        <v>20.2889</v>
      </c>
      <c r="FB512">
        <v>5.19078</v>
      </c>
      <c r="FC512">
        <v>11.9441</v>
      </c>
      <c r="FD512">
        <v>4.95565</v>
      </c>
      <c r="FE512">
        <v>3.285</v>
      </c>
      <c r="FF512">
        <v>9999</v>
      </c>
      <c r="FG512">
        <v>9999</v>
      </c>
      <c r="FH512">
        <v>9999</v>
      </c>
      <c r="FI512">
        <v>999.9</v>
      </c>
      <c r="FJ512">
        <v>1.86127</v>
      </c>
      <c r="FK512">
        <v>1.86264</v>
      </c>
      <c r="FL512">
        <v>1.86005</v>
      </c>
      <c r="FM512">
        <v>1.85835</v>
      </c>
      <c r="FN512">
        <v>1.8621</v>
      </c>
      <c r="FO512">
        <v>1.85886</v>
      </c>
      <c r="FP512">
        <v>1.85791</v>
      </c>
      <c r="FQ512">
        <v>1.86081</v>
      </c>
      <c r="FR512">
        <v>0</v>
      </c>
      <c r="FS512">
        <v>0</v>
      </c>
      <c r="FT512">
        <v>0</v>
      </c>
      <c r="FU512">
        <v>4.5</v>
      </c>
      <c r="FV512" t="s">
        <v>361</v>
      </c>
      <c r="FW512" t="s">
        <v>362</v>
      </c>
      <c r="FX512" t="s">
        <v>363</v>
      </c>
      <c r="FY512" t="s">
        <v>364</v>
      </c>
      <c r="FZ512" t="s">
        <v>364</v>
      </c>
      <c r="GA512" t="s">
        <v>363</v>
      </c>
      <c r="GB512">
        <v>0</v>
      </c>
      <c r="GC512">
        <v>100</v>
      </c>
      <c r="GD512">
        <v>100</v>
      </c>
      <c r="GE512">
        <v>-0.361</v>
      </c>
      <c r="GF512">
        <v>0.2972</v>
      </c>
      <c r="GG512">
        <v>-1.589593225013521</v>
      </c>
      <c r="GH512">
        <v>0.00192992804097616</v>
      </c>
      <c r="GI512">
        <v>3.244687122451424E-06</v>
      </c>
      <c r="GJ512">
        <v>-2.087531120305573E-09</v>
      </c>
      <c r="GK512">
        <v>0.05776174702018427</v>
      </c>
      <c r="GL512">
        <v>0.005089068596103195</v>
      </c>
      <c r="GM512">
        <v>0.0003257216593697226</v>
      </c>
      <c r="GN512">
        <v>-1.562898368296355E-06</v>
      </c>
      <c r="GO512">
        <v>0</v>
      </c>
      <c r="GP512">
        <v>1257</v>
      </c>
      <c r="GQ512">
        <v>1</v>
      </c>
      <c r="GR512">
        <v>31</v>
      </c>
      <c r="GS512">
        <v>290.8</v>
      </c>
      <c r="GT512">
        <v>290.7</v>
      </c>
      <c r="GU512">
        <v>1.07788</v>
      </c>
      <c r="GV512">
        <v>2.38525</v>
      </c>
      <c r="GW512">
        <v>1.44775</v>
      </c>
      <c r="GX512">
        <v>2.20215</v>
      </c>
      <c r="GY512">
        <v>1.44653</v>
      </c>
      <c r="GZ512">
        <v>2.3938</v>
      </c>
      <c r="HA512">
        <v>33.1769</v>
      </c>
      <c r="HB512">
        <v>14.5698</v>
      </c>
      <c r="HC512">
        <v>18</v>
      </c>
      <c r="HD512">
        <v>532.013</v>
      </c>
      <c r="HE512">
        <v>523.135</v>
      </c>
      <c r="HF512">
        <v>25</v>
      </c>
      <c r="HG512">
        <v>30.7306</v>
      </c>
      <c r="HH512">
        <v>30.0001</v>
      </c>
      <c r="HI512">
        <v>31.1105</v>
      </c>
      <c r="HJ512">
        <v>31.1224</v>
      </c>
      <c r="HK512">
        <v>21.5504</v>
      </c>
      <c r="HL512">
        <v>20.6043</v>
      </c>
      <c r="HM512">
        <v>100</v>
      </c>
      <c r="HN512">
        <v>25</v>
      </c>
      <c r="HO512">
        <v>420</v>
      </c>
      <c r="HP512">
        <v>21.5</v>
      </c>
      <c r="HQ512">
        <v>103.13</v>
      </c>
      <c r="HR512">
        <v>102.018</v>
      </c>
    </row>
    <row r="513" spans="1:226">
      <c r="A513">
        <v>495</v>
      </c>
      <c r="B513">
        <v>1774683772.6</v>
      </c>
      <c r="C513">
        <v>2026.599999904633</v>
      </c>
      <c r="D513" t="s">
        <v>1352</v>
      </c>
      <c r="E513" t="s">
        <v>1353</v>
      </c>
      <c r="F513">
        <v>5</v>
      </c>
      <c r="I513">
        <v>1774683769.7</v>
      </c>
      <c r="J513">
        <f>(K513)/1000</f>
        <v>0</v>
      </c>
      <c r="K513">
        <f>IF(BF513, AN513, AH513)</f>
        <v>0</v>
      </c>
      <c r="L513">
        <f>IF(BF513, AI513, AG513)</f>
        <v>0</v>
      </c>
      <c r="M513">
        <f>BH513 - IF(AU513&gt;1, L513*BB513*100.0/(AW513), 0)</f>
        <v>0</v>
      </c>
      <c r="N513">
        <f>((T513-J513/2)*M513-L513)/(T513+J513/2)</f>
        <v>0</v>
      </c>
      <c r="O513">
        <f>N513*(BO513+BP513)/1000.0</f>
        <v>0</v>
      </c>
      <c r="P513">
        <f>(BH513 - IF(AU513&gt;1, L513*BB513*100.0/(AW513), 0))*(BO513+BP513)/1000.0</f>
        <v>0</v>
      </c>
      <c r="Q513">
        <f>2.0/((1/S513-1/R513)+SIGN(S513)*SQRT((1/S513-1/R513)*(1/S513-1/R513) + 4*BC513/((BC513+1)*(BC513+1))*(2*1/S513*1/R513-1/R513*1/R513)))</f>
        <v>0</v>
      </c>
      <c r="R513">
        <f>IF(LEFT(BD513,1)&lt;&gt;"0",IF(LEFT(BD513,1)="1",3.0,BE513),$D$5+$E$5*(BV513*BO513/($K$5*1000))+$F$5*(BV513*BO513/($K$5*1000))*MAX(MIN(BB513,$J$5),$I$5)*MAX(MIN(BB513,$J$5),$I$5)+$G$5*MAX(MIN(BB513,$J$5),$I$5)*(BV513*BO513/($K$5*1000))+$H$5*(BV513*BO513/($K$5*1000))*(BV513*BO513/($K$5*1000)))</f>
        <v>0</v>
      </c>
      <c r="S513">
        <f>J513*(1000-(1000*0.61365*exp(17.502*W513/(240.97+W513))/(BO513+BP513)+BJ513)/2)/(1000*0.61365*exp(17.502*W513/(240.97+W513))/(BO513+BP513)-BJ513)</f>
        <v>0</v>
      </c>
      <c r="T513">
        <f>1/((BC513+1)/(Q513/1.6)+1/(R513/1.37)) + BC513/((BC513+1)/(Q513/1.6) + BC513/(R513/1.37))</f>
        <v>0</v>
      </c>
      <c r="U513">
        <f>(AX513*BA513)</f>
        <v>0</v>
      </c>
      <c r="V513">
        <f>(BQ513+(U513+2*0.95*5.67E-8*(((BQ513+$B$9)+273)^4-(BQ513+273)^4)-44100*J513)/(1.84*29.3*R513+8*0.95*5.67E-8*(BQ513+273)^3))</f>
        <v>0</v>
      </c>
      <c r="W513">
        <f>($C$9*BR513+$D$9*BS513+$E$9*V513)</f>
        <v>0</v>
      </c>
      <c r="X513">
        <f>0.61365*exp(17.502*W513/(240.97+W513))</f>
        <v>0</v>
      </c>
      <c r="Y513">
        <f>(Z513/AA513*100)</f>
        <v>0</v>
      </c>
      <c r="Z513">
        <f>BJ513*(BO513+BP513)/1000</f>
        <v>0</v>
      </c>
      <c r="AA513">
        <f>0.61365*exp(17.502*BQ513/(240.97+BQ513))</f>
        <v>0</v>
      </c>
      <c r="AB513">
        <f>(X513-BJ513*(BO513+BP513)/1000)</f>
        <v>0</v>
      </c>
      <c r="AC513">
        <f>(-J513*44100)</f>
        <v>0</v>
      </c>
      <c r="AD513">
        <f>2*29.3*R513*0.92*(BQ513-W513)</f>
        <v>0</v>
      </c>
      <c r="AE513">
        <f>2*0.95*5.67E-8*(((BQ513+$B$9)+273)^4-(W513+273)^4)</f>
        <v>0</v>
      </c>
      <c r="AF513">
        <f>U513+AE513+AC513+AD513</f>
        <v>0</v>
      </c>
      <c r="AG513">
        <f>BN513*AU513*(BI513-BH513*(1000-AU513*BK513)/(1000-AU513*BJ513))/(100*BB513)</f>
        <v>0</v>
      </c>
      <c r="AH513">
        <f>1000*BN513*AU513*(BJ513-BK513)/(100*BB513*(1000-AU513*BJ513))</f>
        <v>0</v>
      </c>
      <c r="AI513">
        <f>(AJ513 - AK513 - BO513*1E3/(8.314*(BQ513+273.15)) * AM513/BN513 * AL513) * BN513/(100*BB513) * (1000 - BK513)/1000</f>
        <v>0</v>
      </c>
      <c r="AJ513">
        <v>429.2464169582559</v>
      </c>
      <c r="AK513">
        <v>428.8066000000001</v>
      </c>
      <c r="AL513">
        <v>-2.357199959774983E-06</v>
      </c>
      <c r="AM513">
        <v>61.35787655002243</v>
      </c>
      <c r="AN513">
        <f>(AP513 - AO513 + BO513*1E3/(8.314*(BQ513+273.15)) * AR513/BN513 * AQ513) * BN513/(100*BB513) * 1000/(1000 - AP513)</f>
        <v>0</v>
      </c>
      <c r="AO513">
        <v>21.51494375255121</v>
      </c>
      <c r="AP513">
        <v>21.49856363636366</v>
      </c>
      <c r="AQ513">
        <v>3.02906453263915E-07</v>
      </c>
      <c r="AR513">
        <v>91.88205700752289</v>
      </c>
      <c r="AS513">
        <v>0</v>
      </c>
      <c r="AT513">
        <v>0</v>
      </c>
      <c r="AU513">
        <f>IF(AS513*$H$15&gt;=AW513,1.0,(AW513/(AW513-AS513*$H$15)))</f>
        <v>0</v>
      </c>
      <c r="AV513">
        <f>(AU513-1)*100</f>
        <v>0</v>
      </c>
      <c r="AW513">
        <f>MAX(0,($B$15+$C$15*BV513)/(1+$D$15*BV513)*BO513/(BQ513+273)*$E$15)</f>
        <v>0</v>
      </c>
      <c r="AX513">
        <f>$B$13*BW513+$C$13*BX513+$F$13*CI513*(1-CL513)</f>
        <v>0</v>
      </c>
      <c r="AY513">
        <f>AX513*AZ513</f>
        <v>0</v>
      </c>
      <c r="AZ513">
        <f>($B$13*$D$11+$C$13*$D$11+$F$13*((CV513+CN513)/MAX(CV513+CN513+CW513, 0.1)*$I$11+CW513/MAX(CV513+CN513+CW513, 0.1)*$J$11))/($B$13+$C$13+$F$13)</f>
        <v>0</v>
      </c>
      <c r="BA513">
        <f>($B$13*$K$11+$C$13*$K$11+$F$13*((CV513+CN513)/MAX(CV513+CN513+CW513, 0.1)*$P$11+CW513/MAX(CV513+CN513+CW513, 0.1)*$Q$11))/($B$13+$C$13+$F$13)</f>
        <v>0</v>
      </c>
      <c r="BB513">
        <v>6</v>
      </c>
      <c r="BC513">
        <v>0.5</v>
      </c>
      <c r="BD513" t="s">
        <v>358</v>
      </c>
      <c r="BE513">
        <v>2</v>
      </c>
      <c r="BF513" t="b">
        <v>1</v>
      </c>
      <c r="BG513">
        <v>1774683769.7</v>
      </c>
      <c r="BH513">
        <v>419.5939</v>
      </c>
      <c r="BI513">
        <v>420.0017</v>
      </c>
      <c r="BJ513">
        <v>21.49917</v>
      </c>
      <c r="BK513">
        <v>21.51496</v>
      </c>
      <c r="BL513">
        <v>419.9558</v>
      </c>
      <c r="BM513">
        <v>21.20199</v>
      </c>
      <c r="BN513">
        <v>499.9315</v>
      </c>
      <c r="BO513">
        <v>101.0265</v>
      </c>
      <c r="BP513">
        <v>0.09993780000000001</v>
      </c>
      <c r="BQ513">
        <v>25.82058</v>
      </c>
      <c r="BR513">
        <v>25.88831</v>
      </c>
      <c r="BS513">
        <v>999.9</v>
      </c>
      <c r="BT513">
        <v>0</v>
      </c>
      <c r="BU513">
        <v>0</v>
      </c>
      <c r="BV513">
        <v>9997.051000000001</v>
      </c>
      <c r="BW513">
        <v>0</v>
      </c>
      <c r="BX513">
        <v>0.3833920000000001</v>
      </c>
      <c r="BY513">
        <v>-0.4075044</v>
      </c>
      <c r="BZ513">
        <v>428.8133</v>
      </c>
      <c r="CA513">
        <v>429.2366</v>
      </c>
      <c r="CB513">
        <v>-0.01578274</v>
      </c>
      <c r="CC513">
        <v>420.0017</v>
      </c>
      <c r="CD513">
        <v>21.51496</v>
      </c>
      <c r="CE513">
        <v>2.171987</v>
      </c>
      <c r="CF513">
        <v>2.173581</v>
      </c>
      <c r="CG513">
        <v>18.75717</v>
      </c>
      <c r="CH513">
        <v>18.76891</v>
      </c>
      <c r="CI513">
        <v>149.9932</v>
      </c>
      <c r="CJ513">
        <v>0</v>
      </c>
      <c r="CK513">
        <v>1</v>
      </c>
      <c r="CL513">
        <v>0</v>
      </c>
      <c r="CM513">
        <v>1.76909</v>
      </c>
      <c r="CN513">
        <v>0</v>
      </c>
      <c r="CO513">
        <v>8.59341</v>
      </c>
      <c r="CP513">
        <v>767.3143</v>
      </c>
      <c r="CQ513">
        <v>36</v>
      </c>
      <c r="CR513">
        <v>41.1686</v>
      </c>
      <c r="CS513">
        <v>38.4434</v>
      </c>
      <c r="CT513">
        <v>40.5872</v>
      </c>
      <c r="CU513">
        <v>36.9935</v>
      </c>
      <c r="CV513">
        <v>0</v>
      </c>
      <c r="CW513">
        <v>149.993</v>
      </c>
      <c r="CX513">
        <v>0</v>
      </c>
      <c r="CY513">
        <v>1774683771.2</v>
      </c>
      <c r="CZ513">
        <v>0</v>
      </c>
      <c r="DA513">
        <v>1774666326.5</v>
      </c>
      <c r="DB513" t="s">
        <v>359</v>
      </c>
      <c r="DC513">
        <v>1774666322</v>
      </c>
      <c r="DD513">
        <v>1774666326.5</v>
      </c>
      <c r="DE513">
        <v>2</v>
      </c>
      <c r="DF513">
        <v>0.343</v>
      </c>
      <c r="DG513">
        <v>-0.026</v>
      </c>
      <c r="DH513">
        <v>-0.36</v>
      </c>
      <c r="DI513">
        <v>0.298</v>
      </c>
      <c r="DJ513">
        <v>420</v>
      </c>
      <c r="DK513">
        <v>22</v>
      </c>
      <c r="DL513">
        <v>0.17</v>
      </c>
      <c r="DM513">
        <v>0.02</v>
      </c>
      <c r="DN513">
        <v>-0.412516487804878</v>
      </c>
      <c r="DO513">
        <v>0.06651788153310104</v>
      </c>
      <c r="DP513">
        <v>0.02309816353815206</v>
      </c>
      <c r="DQ513">
        <v>1</v>
      </c>
      <c r="DR513">
        <v>-0.01538555121951219</v>
      </c>
      <c r="DS513">
        <v>-0.0005130919860627023</v>
      </c>
      <c r="DT513">
        <v>0.0006487552126288827</v>
      </c>
      <c r="DU513">
        <v>1</v>
      </c>
      <c r="DV513">
        <v>2</v>
      </c>
      <c r="DW513">
        <v>2</v>
      </c>
      <c r="DX513" t="s">
        <v>360</v>
      </c>
      <c r="DY513">
        <v>3.13038</v>
      </c>
      <c r="DZ513">
        <v>2.80631</v>
      </c>
      <c r="EA513">
        <v>0.0997459</v>
      </c>
      <c r="EB513">
        <v>0.0994655</v>
      </c>
      <c r="EC513">
        <v>0.105837</v>
      </c>
      <c r="ED513">
        <v>0.105586</v>
      </c>
      <c r="EE513">
        <v>21146.3</v>
      </c>
      <c r="EF513">
        <v>27418</v>
      </c>
      <c r="EG513">
        <v>26443.8</v>
      </c>
      <c r="EH513">
        <v>32999.1</v>
      </c>
      <c r="EI513">
        <v>34925.6</v>
      </c>
      <c r="EJ513">
        <v>40309.6</v>
      </c>
      <c r="EK513">
        <v>41090.8</v>
      </c>
      <c r="EL513">
        <v>46058.8</v>
      </c>
      <c r="EM513">
        <v>2.03505</v>
      </c>
      <c r="EN513">
        <v>1.9999</v>
      </c>
      <c r="EO513">
        <v>0.0722781</v>
      </c>
      <c r="EP513">
        <v>0</v>
      </c>
      <c r="EQ513">
        <v>24.7053</v>
      </c>
      <c r="ER513">
        <v>999.9</v>
      </c>
      <c r="ES513">
        <v>67.40000000000001</v>
      </c>
      <c r="ET513">
        <v>27.5</v>
      </c>
      <c r="EU513">
        <v>24.5892</v>
      </c>
      <c r="EV513">
        <v>61.2509</v>
      </c>
      <c r="EW513">
        <v>31.8309</v>
      </c>
      <c r="EX513">
        <v>1</v>
      </c>
      <c r="EY513">
        <v>0.292259</v>
      </c>
      <c r="EZ513">
        <v>0.171895</v>
      </c>
      <c r="FA513">
        <v>20.2891</v>
      </c>
      <c r="FB513">
        <v>5.19033</v>
      </c>
      <c r="FC513">
        <v>11.9441</v>
      </c>
      <c r="FD513">
        <v>4.9557</v>
      </c>
      <c r="FE513">
        <v>3.285</v>
      </c>
      <c r="FF513">
        <v>9999</v>
      </c>
      <c r="FG513">
        <v>9999</v>
      </c>
      <c r="FH513">
        <v>9999</v>
      </c>
      <c r="FI513">
        <v>999.9</v>
      </c>
      <c r="FJ513">
        <v>1.86127</v>
      </c>
      <c r="FK513">
        <v>1.86264</v>
      </c>
      <c r="FL513">
        <v>1.86005</v>
      </c>
      <c r="FM513">
        <v>1.85837</v>
      </c>
      <c r="FN513">
        <v>1.86212</v>
      </c>
      <c r="FO513">
        <v>1.85884</v>
      </c>
      <c r="FP513">
        <v>1.85791</v>
      </c>
      <c r="FQ513">
        <v>1.86081</v>
      </c>
      <c r="FR513">
        <v>0</v>
      </c>
      <c r="FS513">
        <v>0</v>
      </c>
      <c r="FT513">
        <v>0</v>
      </c>
      <c r="FU513">
        <v>4.5</v>
      </c>
      <c r="FV513" t="s">
        <v>361</v>
      </c>
      <c r="FW513" t="s">
        <v>362</v>
      </c>
      <c r="FX513" t="s">
        <v>363</v>
      </c>
      <c r="FY513" t="s">
        <v>364</v>
      </c>
      <c r="FZ513" t="s">
        <v>364</v>
      </c>
      <c r="GA513" t="s">
        <v>363</v>
      </c>
      <c r="GB513">
        <v>0</v>
      </c>
      <c r="GC513">
        <v>100</v>
      </c>
      <c r="GD513">
        <v>100</v>
      </c>
      <c r="GE513">
        <v>-0.362</v>
      </c>
      <c r="GF513">
        <v>0.2972</v>
      </c>
      <c r="GG513">
        <v>-1.589593225013521</v>
      </c>
      <c r="GH513">
        <v>0.00192992804097616</v>
      </c>
      <c r="GI513">
        <v>3.244687122451424E-06</v>
      </c>
      <c r="GJ513">
        <v>-2.087531120305573E-09</v>
      </c>
      <c r="GK513">
        <v>0.05776174702018427</v>
      </c>
      <c r="GL513">
        <v>0.005089068596103195</v>
      </c>
      <c r="GM513">
        <v>0.0003257216593697226</v>
      </c>
      <c r="GN513">
        <v>-1.562898368296355E-06</v>
      </c>
      <c r="GO513">
        <v>0</v>
      </c>
      <c r="GP513">
        <v>1257</v>
      </c>
      <c r="GQ513">
        <v>1</v>
      </c>
      <c r="GR513">
        <v>31</v>
      </c>
      <c r="GS513">
        <v>290.8</v>
      </c>
      <c r="GT513">
        <v>290.8</v>
      </c>
      <c r="GU513">
        <v>1.07666</v>
      </c>
      <c r="GV513">
        <v>2.38281</v>
      </c>
      <c r="GW513">
        <v>1.44775</v>
      </c>
      <c r="GX513">
        <v>2.20215</v>
      </c>
      <c r="GY513">
        <v>1.44653</v>
      </c>
      <c r="GZ513">
        <v>2.39502</v>
      </c>
      <c r="HA513">
        <v>33.1769</v>
      </c>
      <c r="HB513">
        <v>14.5698</v>
      </c>
      <c r="HC513">
        <v>18</v>
      </c>
      <c r="HD513">
        <v>532.139</v>
      </c>
      <c r="HE513">
        <v>522.897</v>
      </c>
      <c r="HF513">
        <v>24.9998</v>
      </c>
      <c r="HG513">
        <v>30.7306</v>
      </c>
      <c r="HH513">
        <v>30</v>
      </c>
      <c r="HI513">
        <v>31.1105</v>
      </c>
      <c r="HJ513">
        <v>31.1224</v>
      </c>
      <c r="HK513">
        <v>21.551</v>
      </c>
      <c r="HL513">
        <v>20.6043</v>
      </c>
      <c r="HM513">
        <v>100</v>
      </c>
      <c r="HN513">
        <v>25</v>
      </c>
      <c r="HO513">
        <v>420</v>
      </c>
      <c r="HP513">
        <v>21.5</v>
      </c>
      <c r="HQ513">
        <v>103.13</v>
      </c>
      <c r="HR513">
        <v>102.018</v>
      </c>
    </row>
    <row r="514" spans="1:226">
      <c r="A514">
        <v>496</v>
      </c>
      <c r="B514">
        <v>1774683776.6</v>
      </c>
      <c r="C514">
        <v>2030.599999904633</v>
      </c>
      <c r="D514" t="s">
        <v>1354</v>
      </c>
      <c r="E514" t="s">
        <v>1355</v>
      </c>
      <c r="F514">
        <v>5</v>
      </c>
      <c r="I514">
        <v>1774683773.7</v>
      </c>
      <c r="J514">
        <f>(K514)/1000</f>
        <v>0</v>
      </c>
      <c r="K514">
        <f>IF(BF514, AN514, AH514)</f>
        <v>0</v>
      </c>
      <c r="L514">
        <f>IF(BF514, AI514, AG514)</f>
        <v>0</v>
      </c>
      <c r="M514">
        <f>BH514 - IF(AU514&gt;1, L514*BB514*100.0/(AW514), 0)</f>
        <v>0</v>
      </c>
      <c r="N514">
        <f>((T514-J514/2)*M514-L514)/(T514+J514/2)</f>
        <v>0</v>
      </c>
      <c r="O514">
        <f>N514*(BO514+BP514)/1000.0</f>
        <v>0</v>
      </c>
      <c r="P514">
        <f>(BH514 - IF(AU514&gt;1, L514*BB514*100.0/(AW514), 0))*(BO514+BP514)/1000.0</f>
        <v>0</v>
      </c>
      <c r="Q514">
        <f>2.0/((1/S514-1/R514)+SIGN(S514)*SQRT((1/S514-1/R514)*(1/S514-1/R514) + 4*BC514/((BC514+1)*(BC514+1))*(2*1/S514*1/R514-1/R514*1/R514)))</f>
        <v>0</v>
      </c>
      <c r="R514">
        <f>IF(LEFT(BD514,1)&lt;&gt;"0",IF(LEFT(BD514,1)="1",3.0,BE514),$D$5+$E$5*(BV514*BO514/($K$5*1000))+$F$5*(BV514*BO514/($K$5*1000))*MAX(MIN(BB514,$J$5),$I$5)*MAX(MIN(BB514,$J$5),$I$5)+$G$5*MAX(MIN(BB514,$J$5),$I$5)*(BV514*BO514/($K$5*1000))+$H$5*(BV514*BO514/($K$5*1000))*(BV514*BO514/($K$5*1000)))</f>
        <v>0</v>
      </c>
      <c r="S514">
        <f>J514*(1000-(1000*0.61365*exp(17.502*W514/(240.97+W514))/(BO514+BP514)+BJ514)/2)/(1000*0.61365*exp(17.502*W514/(240.97+W514))/(BO514+BP514)-BJ514)</f>
        <v>0</v>
      </c>
      <c r="T514">
        <f>1/((BC514+1)/(Q514/1.6)+1/(R514/1.37)) + BC514/((BC514+1)/(Q514/1.6) + BC514/(R514/1.37))</f>
        <v>0</v>
      </c>
      <c r="U514">
        <f>(AX514*BA514)</f>
        <v>0</v>
      </c>
      <c r="V514">
        <f>(BQ514+(U514+2*0.95*5.67E-8*(((BQ514+$B$9)+273)^4-(BQ514+273)^4)-44100*J514)/(1.84*29.3*R514+8*0.95*5.67E-8*(BQ514+273)^3))</f>
        <v>0</v>
      </c>
      <c r="W514">
        <f>($C$9*BR514+$D$9*BS514+$E$9*V514)</f>
        <v>0</v>
      </c>
      <c r="X514">
        <f>0.61365*exp(17.502*W514/(240.97+W514))</f>
        <v>0</v>
      </c>
      <c r="Y514">
        <f>(Z514/AA514*100)</f>
        <v>0</v>
      </c>
      <c r="Z514">
        <f>BJ514*(BO514+BP514)/1000</f>
        <v>0</v>
      </c>
      <c r="AA514">
        <f>0.61365*exp(17.502*BQ514/(240.97+BQ514))</f>
        <v>0</v>
      </c>
      <c r="AB514">
        <f>(X514-BJ514*(BO514+BP514)/1000)</f>
        <v>0</v>
      </c>
      <c r="AC514">
        <f>(-J514*44100)</f>
        <v>0</v>
      </c>
      <c r="AD514">
        <f>2*29.3*R514*0.92*(BQ514-W514)</f>
        <v>0</v>
      </c>
      <c r="AE514">
        <f>2*0.95*5.67E-8*(((BQ514+$B$9)+273)^4-(W514+273)^4)</f>
        <v>0</v>
      </c>
      <c r="AF514">
        <f>U514+AE514+AC514+AD514</f>
        <v>0</v>
      </c>
      <c r="AG514">
        <f>BN514*AU514*(BI514-BH514*(1000-AU514*BK514)/(1000-AU514*BJ514))/(100*BB514)</f>
        <v>0</v>
      </c>
      <c r="AH514">
        <f>1000*BN514*AU514*(BJ514-BK514)/(100*BB514*(1000-AU514*BJ514))</f>
        <v>0</v>
      </c>
      <c r="AI514">
        <f>(AJ514 - AK514 - BO514*1E3/(8.314*(BQ514+273.15)) * AM514/BN514 * AL514) * BN514/(100*BB514) * (1000 - BK514)/1000</f>
        <v>0</v>
      </c>
      <c r="AJ514">
        <v>429.2310202050534</v>
      </c>
      <c r="AK514">
        <v>428.7834121212123</v>
      </c>
      <c r="AL514">
        <v>-3.604704544471963E-06</v>
      </c>
      <c r="AM514">
        <v>61.35787655002243</v>
      </c>
      <c r="AN514">
        <f>(AP514 - AO514 + BO514*1E3/(8.314*(BQ514+273.15)) * AR514/BN514 * AQ514) * BN514/(100*BB514) * 1000/(1000 - AP514)</f>
        <v>0</v>
      </c>
      <c r="AO514">
        <v>21.51582082354874</v>
      </c>
      <c r="AP514">
        <v>21.49814405594406</v>
      </c>
      <c r="AQ514">
        <v>-3.996283821690163E-07</v>
      </c>
      <c r="AR514">
        <v>91.88205700752289</v>
      </c>
      <c r="AS514">
        <v>0</v>
      </c>
      <c r="AT514">
        <v>0</v>
      </c>
      <c r="AU514">
        <f>IF(AS514*$H$15&gt;=AW514,1.0,(AW514/(AW514-AS514*$H$15)))</f>
        <v>0</v>
      </c>
      <c r="AV514">
        <f>(AU514-1)*100</f>
        <v>0</v>
      </c>
      <c r="AW514">
        <f>MAX(0,($B$15+$C$15*BV514)/(1+$D$15*BV514)*BO514/(BQ514+273)*$E$15)</f>
        <v>0</v>
      </c>
      <c r="AX514">
        <f>$B$13*BW514+$C$13*BX514+$F$13*CI514*(1-CL514)</f>
        <v>0</v>
      </c>
      <c r="AY514">
        <f>AX514*AZ514</f>
        <v>0</v>
      </c>
      <c r="AZ514">
        <f>($B$13*$D$11+$C$13*$D$11+$F$13*((CV514+CN514)/MAX(CV514+CN514+CW514, 0.1)*$I$11+CW514/MAX(CV514+CN514+CW514, 0.1)*$J$11))/($B$13+$C$13+$F$13)</f>
        <v>0</v>
      </c>
      <c r="BA514">
        <f>($B$13*$K$11+$C$13*$K$11+$F$13*((CV514+CN514)/MAX(CV514+CN514+CW514, 0.1)*$P$11+CW514/MAX(CV514+CN514+CW514, 0.1)*$Q$11))/($B$13+$C$13+$F$13)</f>
        <v>0</v>
      </c>
      <c r="BB514">
        <v>6</v>
      </c>
      <c r="BC514">
        <v>0.5</v>
      </c>
      <c r="BD514" t="s">
        <v>358</v>
      </c>
      <c r="BE514">
        <v>2</v>
      </c>
      <c r="BF514" t="b">
        <v>1</v>
      </c>
      <c r="BG514">
        <v>1774683773.7</v>
      </c>
      <c r="BH514">
        <v>419.5688</v>
      </c>
      <c r="BI514">
        <v>420.0206999999999</v>
      </c>
      <c r="BJ514">
        <v>21.4983</v>
      </c>
      <c r="BK514">
        <v>21.51566</v>
      </c>
      <c r="BL514">
        <v>419.9303</v>
      </c>
      <c r="BM514">
        <v>21.20112</v>
      </c>
      <c r="BN514">
        <v>499.9868</v>
      </c>
      <c r="BO514">
        <v>101.0267</v>
      </c>
      <c r="BP514">
        <v>0.09996173</v>
      </c>
      <c r="BQ514">
        <v>25.82149</v>
      </c>
      <c r="BR514">
        <v>25.89098</v>
      </c>
      <c r="BS514">
        <v>999.9</v>
      </c>
      <c r="BT514">
        <v>0</v>
      </c>
      <c r="BU514">
        <v>0</v>
      </c>
      <c r="BV514">
        <v>9997.378000000001</v>
      </c>
      <c r="BW514">
        <v>0</v>
      </c>
      <c r="BX514">
        <v>0.3833920000000001</v>
      </c>
      <c r="BY514">
        <v>-0.4519165</v>
      </c>
      <c r="BZ514">
        <v>428.787</v>
      </c>
      <c r="CA514">
        <v>429.2564</v>
      </c>
      <c r="CB514">
        <v>-0.01736775</v>
      </c>
      <c r="CC514">
        <v>420.0206999999999</v>
      </c>
      <c r="CD514">
        <v>21.51566</v>
      </c>
      <c r="CE514">
        <v>2.171901</v>
      </c>
      <c r="CF514">
        <v>2.173656</v>
      </c>
      <c r="CG514">
        <v>18.75654</v>
      </c>
      <c r="CH514">
        <v>18.76946</v>
      </c>
      <c r="CI514">
        <v>150.0014</v>
      </c>
      <c r="CJ514">
        <v>0</v>
      </c>
      <c r="CK514">
        <v>1</v>
      </c>
      <c r="CL514">
        <v>0</v>
      </c>
      <c r="CM514">
        <v>1.65816</v>
      </c>
      <c r="CN514">
        <v>0</v>
      </c>
      <c r="CO514">
        <v>8.68998</v>
      </c>
      <c r="CP514">
        <v>767.3570999999998</v>
      </c>
      <c r="CQ514">
        <v>35.9559</v>
      </c>
      <c r="CR514">
        <v>41.0061</v>
      </c>
      <c r="CS514">
        <v>38.3685</v>
      </c>
      <c r="CT514">
        <v>40.3811</v>
      </c>
      <c r="CU514">
        <v>36.9184</v>
      </c>
      <c r="CV514">
        <v>0</v>
      </c>
      <c r="CW514">
        <v>150.002</v>
      </c>
      <c r="CX514">
        <v>0</v>
      </c>
      <c r="CY514">
        <v>1774683774.8</v>
      </c>
      <c r="CZ514">
        <v>0</v>
      </c>
      <c r="DA514">
        <v>1774666326.5</v>
      </c>
      <c r="DB514" t="s">
        <v>359</v>
      </c>
      <c r="DC514">
        <v>1774666322</v>
      </c>
      <c r="DD514">
        <v>1774666326.5</v>
      </c>
      <c r="DE514">
        <v>2</v>
      </c>
      <c r="DF514">
        <v>0.343</v>
      </c>
      <c r="DG514">
        <v>-0.026</v>
      </c>
      <c r="DH514">
        <v>-0.36</v>
      </c>
      <c r="DI514">
        <v>0.298</v>
      </c>
      <c r="DJ514">
        <v>420</v>
      </c>
      <c r="DK514">
        <v>22</v>
      </c>
      <c r="DL514">
        <v>0.17</v>
      </c>
      <c r="DM514">
        <v>0.02</v>
      </c>
      <c r="DN514">
        <v>-0.4157402195121951</v>
      </c>
      <c r="DO514">
        <v>-0.1126147108013937</v>
      </c>
      <c r="DP514">
        <v>0.02728328390354743</v>
      </c>
      <c r="DQ514">
        <v>0</v>
      </c>
      <c r="DR514">
        <v>-0.01584913414634146</v>
      </c>
      <c r="DS514">
        <v>-0.006954119163763071</v>
      </c>
      <c r="DT514">
        <v>0.001113133005356734</v>
      </c>
      <c r="DU514">
        <v>1</v>
      </c>
      <c r="DV514">
        <v>1</v>
      </c>
      <c r="DW514">
        <v>2</v>
      </c>
      <c r="DX514" t="s">
        <v>367</v>
      </c>
      <c r="DY514">
        <v>3.13051</v>
      </c>
      <c r="DZ514">
        <v>2.80651</v>
      </c>
      <c r="EA514">
        <v>0.0997459</v>
      </c>
      <c r="EB514">
        <v>0.099482</v>
      </c>
      <c r="EC514">
        <v>0.105837</v>
      </c>
      <c r="ED514">
        <v>0.105586</v>
      </c>
      <c r="EE514">
        <v>21146.3</v>
      </c>
      <c r="EF514">
        <v>27417.4</v>
      </c>
      <c r="EG514">
        <v>26443.9</v>
      </c>
      <c r="EH514">
        <v>32998.9</v>
      </c>
      <c r="EI514">
        <v>34925.7</v>
      </c>
      <c r="EJ514">
        <v>40309.4</v>
      </c>
      <c r="EK514">
        <v>41090.8</v>
      </c>
      <c r="EL514">
        <v>46058.6</v>
      </c>
      <c r="EM514">
        <v>2.03485</v>
      </c>
      <c r="EN514">
        <v>2.00005</v>
      </c>
      <c r="EO514">
        <v>0.07220360000000001</v>
      </c>
      <c r="EP514">
        <v>0</v>
      </c>
      <c r="EQ514">
        <v>24.7053</v>
      </c>
      <c r="ER514">
        <v>999.9</v>
      </c>
      <c r="ES514">
        <v>67.40000000000001</v>
      </c>
      <c r="ET514">
        <v>27.5</v>
      </c>
      <c r="EU514">
        <v>24.5905</v>
      </c>
      <c r="EV514">
        <v>61.4209</v>
      </c>
      <c r="EW514">
        <v>31.6947</v>
      </c>
      <c r="EX514">
        <v>1</v>
      </c>
      <c r="EY514">
        <v>0.29234</v>
      </c>
      <c r="EZ514">
        <v>0.172356</v>
      </c>
      <c r="FA514">
        <v>20.2891</v>
      </c>
      <c r="FB514">
        <v>5.19048</v>
      </c>
      <c r="FC514">
        <v>11.9441</v>
      </c>
      <c r="FD514">
        <v>4.9556</v>
      </c>
      <c r="FE514">
        <v>3.285</v>
      </c>
      <c r="FF514">
        <v>9999</v>
      </c>
      <c r="FG514">
        <v>9999</v>
      </c>
      <c r="FH514">
        <v>9999</v>
      </c>
      <c r="FI514">
        <v>999.9</v>
      </c>
      <c r="FJ514">
        <v>1.86127</v>
      </c>
      <c r="FK514">
        <v>1.86264</v>
      </c>
      <c r="FL514">
        <v>1.86005</v>
      </c>
      <c r="FM514">
        <v>1.85837</v>
      </c>
      <c r="FN514">
        <v>1.8621</v>
      </c>
      <c r="FO514">
        <v>1.85885</v>
      </c>
      <c r="FP514">
        <v>1.85791</v>
      </c>
      <c r="FQ514">
        <v>1.86081</v>
      </c>
      <c r="FR514">
        <v>0</v>
      </c>
      <c r="FS514">
        <v>0</v>
      </c>
      <c r="FT514">
        <v>0</v>
      </c>
      <c r="FU514">
        <v>4.5</v>
      </c>
      <c r="FV514" t="s">
        <v>361</v>
      </c>
      <c r="FW514" t="s">
        <v>362</v>
      </c>
      <c r="FX514" t="s">
        <v>363</v>
      </c>
      <c r="FY514" t="s">
        <v>364</v>
      </c>
      <c r="FZ514" t="s">
        <v>364</v>
      </c>
      <c r="GA514" t="s">
        <v>363</v>
      </c>
      <c r="GB514">
        <v>0</v>
      </c>
      <c r="GC514">
        <v>100</v>
      </c>
      <c r="GD514">
        <v>100</v>
      </c>
      <c r="GE514">
        <v>-0.362</v>
      </c>
      <c r="GF514">
        <v>0.2971</v>
      </c>
      <c r="GG514">
        <v>-1.589593225013521</v>
      </c>
      <c r="GH514">
        <v>0.00192992804097616</v>
      </c>
      <c r="GI514">
        <v>3.244687122451424E-06</v>
      </c>
      <c r="GJ514">
        <v>-2.087531120305573E-09</v>
      </c>
      <c r="GK514">
        <v>0.05776174702018427</v>
      </c>
      <c r="GL514">
        <v>0.005089068596103195</v>
      </c>
      <c r="GM514">
        <v>0.0003257216593697226</v>
      </c>
      <c r="GN514">
        <v>-1.562898368296355E-06</v>
      </c>
      <c r="GO514">
        <v>0</v>
      </c>
      <c r="GP514">
        <v>1257</v>
      </c>
      <c r="GQ514">
        <v>1</v>
      </c>
      <c r="GR514">
        <v>31</v>
      </c>
      <c r="GS514">
        <v>290.9</v>
      </c>
      <c r="GT514">
        <v>290.8</v>
      </c>
      <c r="GU514">
        <v>1.07666</v>
      </c>
      <c r="GV514">
        <v>2.39136</v>
      </c>
      <c r="GW514">
        <v>1.44775</v>
      </c>
      <c r="GX514">
        <v>2.20215</v>
      </c>
      <c r="GY514">
        <v>1.44653</v>
      </c>
      <c r="GZ514">
        <v>2.34985</v>
      </c>
      <c r="HA514">
        <v>33.1992</v>
      </c>
      <c r="HB514">
        <v>14.5611</v>
      </c>
      <c r="HC514">
        <v>18</v>
      </c>
      <c r="HD514">
        <v>532.013</v>
      </c>
      <c r="HE514">
        <v>522.999</v>
      </c>
      <c r="HF514">
        <v>25</v>
      </c>
      <c r="HG514">
        <v>30.7306</v>
      </c>
      <c r="HH514">
        <v>30.0001</v>
      </c>
      <c r="HI514">
        <v>31.1105</v>
      </c>
      <c r="HJ514">
        <v>31.1224</v>
      </c>
      <c r="HK514">
        <v>21.5468</v>
      </c>
      <c r="HL514">
        <v>20.6043</v>
      </c>
      <c r="HM514">
        <v>100</v>
      </c>
      <c r="HN514">
        <v>25</v>
      </c>
      <c r="HO514">
        <v>420</v>
      </c>
      <c r="HP514">
        <v>21.5</v>
      </c>
      <c r="HQ514">
        <v>103.13</v>
      </c>
      <c r="HR514">
        <v>102.018</v>
      </c>
    </row>
    <row r="515" spans="1:226">
      <c r="A515">
        <v>497</v>
      </c>
      <c r="B515">
        <v>1774683780.6</v>
      </c>
      <c r="C515">
        <v>2034.599999904633</v>
      </c>
      <c r="D515" t="s">
        <v>1356</v>
      </c>
      <c r="E515" t="s">
        <v>1357</v>
      </c>
      <c r="F515">
        <v>5</v>
      </c>
      <c r="I515">
        <v>1774683777.7</v>
      </c>
      <c r="J515">
        <f>(K515)/1000</f>
        <v>0</v>
      </c>
      <c r="K515">
        <f>IF(BF515, AN515, AH515)</f>
        <v>0</v>
      </c>
      <c r="L515">
        <f>IF(BF515, AI515, AG515)</f>
        <v>0</v>
      </c>
      <c r="M515">
        <f>BH515 - IF(AU515&gt;1, L515*BB515*100.0/(AW515), 0)</f>
        <v>0</v>
      </c>
      <c r="N515">
        <f>((T515-J515/2)*M515-L515)/(T515+J515/2)</f>
        <v>0</v>
      </c>
      <c r="O515">
        <f>N515*(BO515+BP515)/1000.0</f>
        <v>0</v>
      </c>
      <c r="P515">
        <f>(BH515 - IF(AU515&gt;1, L515*BB515*100.0/(AW515), 0))*(BO515+BP515)/1000.0</f>
        <v>0</v>
      </c>
      <c r="Q515">
        <f>2.0/((1/S515-1/R515)+SIGN(S515)*SQRT((1/S515-1/R515)*(1/S515-1/R515) + 4*BC515/((BC515+1)*(BC515+1))*(2*1/S515*1/R515-1/R515*1/R515)))</f>
        <v>0</v>
      </c>
      <c r="R515">
        <f>IF(LEFT(BD515,1)&lt;&gt;"0",IF(LEFT(BD515,1)="1",3.0,BE515),$D$5+$E$5*(BV515*BO515/($K$5*1000))+$F$5*(BV515*BO515/($K$5*1000))*MAX(MIN(BB515,$J$5),$I$5)*MAX(MIN(BB515,$J$5),$I$5)+$G$5*MAX(MIN(BB515,$J$5),$I$5)*(BV515*BO515/($K$5*1000))+$H$5*(BV515*BO515/($K$5*1000))*(BV515*BO515/($K$5*1000)))</f>
        <v>0</v>
      </c>
      <c r="S515">
        <f>J515*(1000-(1000*0.61365*exp(17.502*W515/(240.97+W515))/(BO515+BP515)+BJ515)/2)/(1000*0.61365*exp(17.502*W515/(240.97+W515))/(BO515+BP515)-BJ515)</f>
        <v>0</v>
      </c>
      <c r="T515">
        <f>1/((BC515+1)/(Q515/1.6)+1/(R515/1.37)) + BC515/((BC515+1)/(Q515/1.6) + BC515/(R515/1.37))</f>
        <v>0</v>
      </c>
      <c r="U515">
        <f>(AX515*BA515)</f>
        <v>0</v>
      </c>
      <c r="V515">
        <f>(BQ515+(U515+2*0.95*5.67E-8*(((BQ515+$B$9)+273)^4-(BQ515+273)^4)-44100*J515)/(1.84*29.3*R515+8*0.95*5.67E-8*(BQ515+273)^3))</f>
        <v>0</v>
      </c>
      <c r="W515">
        <f>($C$9*BR515+$D$9*BS515+$E$9*V515)</f>
        <v>0</v>
      </c>
      <c r="X515">
        <f>0.61365*exp(17.502*W515/(240.97+W515))</f>
        <v>0</v>
      </c>
      <c r="Y515">
        <f>(Z515/AA515*100)</f>
        <v>0</v>
      </c>
      <c r="Z515">
        <f>BJ515*(BO515+BP515)/1000</f>
        <v>0</v>
      </c>
      <c r="AA515">
        <f>0.61365*exp(17.502*BQ515/(240.97+BQ515))</f>
        <v>0</v>
      </c>
      <c r="AB515">
        <f>(X515-BJ515*(BO515+BP515)/1000)</f>
        <v>0</v>
      </c>
      <c r="AC515">
        <f>(-J515*44100)</f>
        <v>0</v>
      </c>
      <c r="AD515">
        <f>2*29.3*R515*0.92*(BQ515-W515)</f>
        <v>0</v>
      </c>
      <c r="AE515">
        <f>2*0.95*5.67E-8*(((BQ515+$B$9)+273)^4-(W515+273)^4)</f>
        <v>0</v>
      </c>
      <c r="AF515">
        <f>U515+AE515+AC515+AD515</f>
        <v>0</v>
      </c>
      <c r="AG515">
        <f>BN515*AU515*(BI515-BH515*(1000-AU515*BK515)/(1000-AU515*BJ515))/(100*BB515)</f>
        <v>0</v>
      </c>
      <c r="AH515">
        <f>1000*BN515*AU515*(BJ515-BK515)/(100*BB515*(1000-AU515*BJ515))</f>
        <v>0</v>
      </c>
      <c r="AI515">
        <f>(AJ515 - AK515 - BO515*1E3/(8.314*(BQ515+273.15)) * AM515/BN515 * AL515) * BN515/(100*BB515) * (1000 - BK515)/1000</f>
        <v>0</v>
      </c>
      <c r="AJ515">
        <v>429.3264822024659</v>
      </c>
      <c r="AK515">
        <v>428.8135272727272</v>
      </c>
      <c r="AL515">
        <v>3.416053599231262E-06</v>
      </c>
      <c r="AM515">
        <v>61.35787655002243</v>
      </c>
      <c r="AN515">
        <f>(AP515 - AO515 + BO515*1E3/(8.314*(BQ515+273.15)) * AR515/BN515 * AQ515) * BN515/(100*BB515) * 1000/(1000 - AP515)</f>
        <v>0</v>
      </c>
      <c r="AO515">
        <v>21.51523332904974</v>
      </c>
      <c r="AP515">
        <v>21.49914895104897</v>
      </c>
      <c r="AQ515">
        <v>1.469102520048558E-07</v>
      </c>
      <c r="AR515">
        <v>91.88205700752289</v>
      </c>
      <c r="AS515">
        <v>0</v>
      </c>
      <c r="AT515">
        <v>0</v>
      </c>
      <c r="AU515">
        <f>IF(AS515*$H$15&gt;=AW515,1.0,(AW515/(AW515-AS515*$H$15)))</f>
        <v>0</v>
      </c>
      <c r="AV515">
        <f>(AU515-1)*100</f>
        <v>0</v>
      </c>
      <c r="AW515">
        <f>MAX(0,($B$15+$C$15*BV515)/(1+$D$15*BV515)*BO515/(BQ515+273)*$E$15)</f>
        <v>0</v>
      </c>
      <c r="AX515">
        <f>$B$13*BW515+$C$13*BX515+$F$13*CI515*(1-CL515)</f>
        <v>0</v>
      </c>
      <c r="AY515">
        <f>AX515*AZ515</f>
        <v>0</v>
      </c>
      <c r="AZ515">
        <f>($B$13*$D$11+$C$13*$D$11+$F$13*((CV515+CN515)/MAX(CV515+CN515+CW515, 0.1)*$I$11+CW515/MAX(CV515+CN515+CW515, 0.1)*$J$11))/($B$13+$C$13+$F$13)</f>
        <v>0</v>
      </c>
      <c r="BA515">
        <f>($B$13*$K$11+$C$13*$K$11+$F$13*((CV515+CN515)/MAX(CV515+CN515+CW515, 0.1)*$P$11+CW515/MAX(CV515+CN515+CW515, 0.1)*$Q$11))/($B$13+$C$13+$F$13)</f>
        <v>0</v>
      </c>
      <c r="BB515">
        <v>6</v>
      </c>
      <c r="BC515">
        <v>0.5</v>
      </c>
      <c r="BD515" t="s">
        <v>358</v>
      </c>
      <c r="BE515">
        <v>2</v>
      </c>
      <c r="BF515" t="b">
        <v>1</v>
      </c>
      <c r="BG515">
        <v>1774683777.7</v>
      </c>
      <c r="BH515">
        <v>419.5907</v>
      </c>
      <c r="BI515">
        <v>420.0534</v>
      </c>
      <c r="BJ515">
        <v>21.4986</v>
      </c>
      <c r="BK515">
        <v>21.5151</v>
      </c>
      <c r="BL515">
        <v>419.9524</v>
      </c>
      <c r="BM515">
        <v>21.20143</v>
      </c>
      <c r="BN515">
        <v>500.034</v>
      </c>
      <c r="BO515">
        <v>101.0263</v>
      </c>
      <c r="BP515">
        <v>0.09986385</v>
      </c>
      <c r="BQ515">
        <v>25.82268</v>
      </c>
      <c r="BR515">
        <v>25.88904</v>
      </c>
      <c r="BS515">
        <v>999.9</v>
      </c>
      <c r="BT515">
        <v>0</v>
      </c>
      <c r="BU515">
        <v>0</v>
      </c>
      <c r="BV515">
        <v>10009.13</v>
      </c>
      <c r="BW515">
        <v>0</v>
      </c>
      <c r="BX515">
        <v>0.3833920000000001</v>
      </c>
      <c r="BY515">
        <v>-0.4626249</v>
      </c>
      <c r="BZ515">
        <v>428.8095</v>
      </c>
      <c r="CA515">
        <v>429.2897</v>
      </c>
      <c r="CB515">
        <v>-0.01651211</v>
      </c>
      <c r="CC515">
        <v>420.0534</v>
      </c>
      <c r="CD515">
        <v>21.5151</v>
      </c>
      <c r="CE515">
        <v>2.171923</v>
      </c>
      <c r="CF515">
        <v>2.173592</v>
      </c>
      <c r="CG515">
        <v>18.75671</v>
      </c>
      <c r="CH515">
        <v>18.76898</v>
      </c>
      <c r="CI515">
        <v>150.001</v>
      </c>
      <c r="CJ515">
        <v>0</v>
      </c>
      <c r="CK515">
        <v>1</v>
      </c>
      <c r="CL515">
        <v>0</v>
      </c>
      <c r="CM515">
        <v>1.70676</v>
      </c>
      <c r="CN515">
        <v>0</v>
      </c>
      <c r="CO515">
        <v>8.679269999999999</v>
      </c>
      <c r="CP515">
        <v>767.3545999999999</v>
      </c>
      <c r="CQ515">
        <v>35.90599999999999</v>
      </c>
      <c r="CR515">
        <v>40.8497</v>
      </c>
      <c r="CS515">
        <v>38.281</v>
      </c>
      <c r="CT515">
        <v>40.1934</v>
      </c>
      <c r="CU515">
        <v>36.8561</v>
      </c>
      <c r="CV515">
        <v>0</v>
      </c>
      <c r="CW515">
        <v>150.001</v>
      </c>
      <c r="CX515">
        <v>0</v>
      </c>
      <c r="CY515">
        <v>1774683779</v>
      </c>
      <c r="CZ515">
        <v>0</v>
      </c>
      <c r="DA515">
        <v>1774666326.5</v>
      </c>
      <c r="DB515" t="s">
        <v>359</v>
      </c>
      <c r="DC515">
        <v>1774666322</v>
      </c>
      <c r="DD515">
        <v>1774666326.5</v>
      </c>
      <c r="DE515">
        <v>2</v>
      </c>
      <c r="DF515">
        <v>0.343</v>
      </c>
      <c r="DG515">
        <v>-0.026</v>
      </c>
      <c r="DH515">
        <v>-0.36</v>
      </c>
      <c r="DI515">
        <v>0.298</v>
      </c>
      <c r="DJ515">
        <v>420</v>
      </c>
      <c r="DK515">
        <v>22</v>
      </c>
      <c r="DL515">
        <v>0.17</v>
      </c>
      <c r="DM515">
        <v>0.02</v>
      </c>
      <c r="DN515">
        <v>-0.4262114390243903</v>
      </c>
      <c r="DO515">
        <v>-0.2634046829268287</v>
      </c>
      <c r="DP515">
        <v>0.03855987236281425</v>
      </c>
      <c r="DQ515">
        <v>0</v>
      </c>
      <c r="DR515">
        <v>-0.01599483658536585</v>
      </c>
      <c r="DS515">
        <v>-0.007853866202090583</v>
      </c>
      <c r="DT515">
        <v>0.001135584089690883</v>
      </c>
      <c r="DU515">
        <v>1</v>
      </c>
      <c r="DV515">
        <v>1</v>
      </c>
      <c r="DW515">
        <v>2</v>
      </c>
      <c r="DX515" t="s">
        <v>367</v>
      </c>
      <c r="DY515">
        <v>3.13048</v>
      </c>
      <c r="DZ515">
        <v>2.80641</v>
      </c>
      <c r="EA515">
        <v>0.0997436</v>
      </c>
      <c r="EB515">
        <v>0.09945809999999999</v>
      </c>
      <c r="EC515">
        <v>0.10584</v>
      </c>
      <c r="ED515">
        <v>0.105578</v>
      </c>
      <c r="EE515">
        <v>21146.3</v>
      </c>
      <c r="EF515">
        <v>27418.2</v>
      </c>
      <c r="EG515">
        <v>26443.7</v>
      </c>
      <c r="EH515">
        <v>32999.1</v>
      </c>
      <c r="EI515">
        <v>34925.5</v>
      </c>
      <c r="EJ515">
        <v>40309.7</v>
      </c>
      <c r="EK515">
        <v>41090.8</v>
      </c>
      <c r="EL515">
        <v>46058.5</v>
      </c>
      <c r="EM515">
        <v>2.03475</v>
      </c>
      <c r="EN515">
        <v>2.00015</v>
      </c>
      <c r="EO515">
        <v>0.072144</v>
      </c>
      <c r="EP515">
        <v>0</v>
      </c>
      <c r="EQ515">
        <v>24.7053</v>
      </c>
      <c r="ER515">
        <v>999.9</v>
      </c>
      <c r="ES515">
        <v>67.40000000000001</v>
      </c>
      <c r="ET515">
        <v>27.5</v>
      </c>
      <c r="EU515">
        <v>24.5891</v>
      </c>
      <c r="EV515">
        <v>61.0809</v>
      </c>
      <c r="EW515">
        <v>31.5825</v>
      </c>
      <c r="EX515">
        <v>1</v>
      </c>
      <c r="EY515">
        <v>0.292579</v>
      </c>
      <c r="EZ515">
        <v>0.171958</v>
      </c>
      <c r="FA515">
        <v>20.2892</v>
      </c>
      <c r="FB515">
        <v>5.19063</v>
      </c>
      <c r="FC515">
        <v>11.9441</v>
      </c>
      <c r="FD515">
        <v>4.95545</v>
      </c>
      <c r="FE515">
        <v>3.285</v>
      </c>
      <c r="FF515">
        <v>9999</v>
      </c>
      <c r="FG515">
        <v>9999</v>
      </c>
      <c r="FH515">
        <v>9999</v>
      </c>
      <c r="FI515">
        <v>999.9</v>
      </c>
      <c r="FJ515">
        <v>1.86127</v>
      </c>
      <c r="FK515">
        <v>1.86264</v>
      </c>
      <c r="FL515">
        <v>1.86005</v>
      </c>
      <c r="FM515">
        <v>1.85837</v>
      </c>
      <c r="FN515">
        <v>1.86215</v>
      </c>
      <c r="FO515">
        <v>1.85886</v>
      </c>
      <c r="FP515">
        <v>1.85791</v>
      </c>
      <c r="FQ515">
        <v>1.86081</v>
      </c>
      <c r="FR515">
        <v>0</v>
      </c>
      <c r="FS515">
        <v>0</v>
      </c>
      <c r="FT515">
        <v>0</v>
      </c>
      <c r="FU515">
        <v>4.5</v>
      </c>
      <c r="FV515" t="s">
        <v>361</v>
      </c>
      <c r="FW515" t="s">
        <v>362</v>
      </c>
      <c r="FX515" t="s">
        <v>363</v>
      </c>
      <c r="FY515" t="s">
        <v>364</v>
      </c>
      <c r="FZ515" t="s">
        <v>364</v>
      </c>
      <c r="GA515" t="s">
        <v>363</v>
      </c>
      <c r="GB515">
        <v>0</v>
      </c>
      <c r="GC515">
        <v>100</v>
      </c>
      <c r="GD515">
        <v>100</v>
      </c>
      <c r="GE515">
        <v>-0.361</v>
      </c>
      <c r="GF515">
        <v>0.2972</v>
      </c>
      <c r="GG515">
        <v>-1.589593225013521</v>
      </c>
      <c r="GH515">
        <v>0.00192992804097616</v>
      </c>
      <c r="GI515">
        <v>3.244687122451424E-06</v>
      </c>
      <c r="GJ515">
        <v>-2.087531120305573E-09</v>
      </c>
      <c r="GK515">
        <v>0.05776174702018427</v>
      </c>
      <c r="GL515">
        <v>0.005089068596103195</v>
      </c>
      <c r="GM515">
        <v>0.0003257216593697226</v>
      </c>
      <c r="GN515">
        <v>-1.562898368296355E-06</v>
      </c>
      <c r="GO515">
        <v>0</v>
      </c>
      <c r="GP515">
        <v>1257</v>
      </c>
      <c r="GQ515">
        <v>1</v>
      </c>
      <c r="GR515">
        <v>31</v>
      </c>
      <c r="GS515">
        <v>291</v>
      </c>
      <c r="GT515">
        <v>290.9</v>
      </c>
      <c r="GU515">
        <v>1.07788</v>
      </c>
      <c r="GV515">
        <v>2.40356</v>
      </c>
      <c r="GW515">
        <v>1.44775</v>
      </c>
      <c r="GX515">
        <v>2.20215</v>
      </c>
      <c r="GY515">
        <v>1.44653</v>
      </c>
      <c r="GZ515">
        <v>2.24976</v>
      </c>
      <c r="HA515">
        <v>33.1769</v>
      </c>
      <c r="HB515">
        <v>14.5611</v>
      </c>
      <c r="HC515">
        <v>18</v>
      </c>
      <c r="HD515">
        <v>531.949</v>
      </c>
      <c r="HE515">
        <v>523.067</v>
      </c>
      <c r="HF515">
        <v>24.9999</v>
      </c>
      <c r="HG515">
        <v>30.7306</v>
      </c>
      <c r="HH515">
        <v>30.0001</v>
      </c>
      <c r="HI515">
        <v>31.1105</v>
      </c>
      <c r="HJ515">
        <v>31.1224</v>
      </c>
      <c r="HK515">
        <v>21.5488</v>
      </c>
      <c r="HL515">
        <v>20.6043</v>
      </c>
      <c r="HM515">
        <v>100</v>
      </c>
      <c r="HN515">
        <v>25</v>
      </c>
      <c r="HO515">
        <v>420</v>
      </c>
      <c r="HP515">
        <v>21.5</v>
      </c>
      <c r="HQ515">
        <v>103.13</v>
      </c>
      <c r="HR515">
        <v>102.018</v>
      </c>
    </row>
    <row r="516" spans="1:226">
      <c r="A516">
        <v>498</v>
      </c>
      <c r="B516">
        <v>1774683784.6</v>
      </c>
      <c r="C516">
        <v>2038.599999904633</v>
      </c>
      <c r="D516" t="s">
        <v>1358</v>
      </c>
      <c r="E516" t="s">
        <v>1359</v>
      </c>
      <c r="F516">
        <v>5</v>
      </c>
      <c r="I516">
        <v>1774683781.7</v>
      </c>
      <c r="J516">
        <f>(K516)/1000</f>
        <v>0</v>
      </c>
      <c r="K516">
        <f>IF(BF516, AN516, AH516)</f>
        <v>0</v>
      </c>
      <c r="L516">
        <f>IF(BF516, AI516, AG516)</f>
        <v>0</v>
      </c>
      <c r="M516">
        <f>BH516 - IF(AU516&gt;1, L516*BB516*100.0/(AW516), 0)</f>
        <v>0</v>
      </c>
      <c r="N516">
        <f>((T516-J516/2)*M516-L516)/(T516+J516/2)</f>
        <v>0</v>
      </c>
      <c r="O516">
        <f>N516*(BO516+BP516)/1000.0</f>
        <v>0</v>
      </c>
      <c r="P516">
        <f>(BH516 - IF(AU516&gt;1, L516*BB516*100.0/(AW516), 0))*(BO516+BP516)/1000.0</f>
        <v>0</v>
      </c>
      <c r="Q516">
        <f>2.0/((1/S516-1/R516)+SIGN(S516)*SQRT((1/S516-1/R516)*(1/S516-1/R516) + 4*BC516/((BC516+1)*(BC516+1))*(2*1/S516*1/R516-1/R516*1/R516)))</f>
        <v>0</v>
      </c>
      <c r="R516">
        <f>IF(LEFT(BD516,1)&lt;&gt;"0",IF(LEFT(BD516,1)="1",3.0,BE516),$D$5+$E$5*(BV516*BO516/($K$5*1000))+$F$5*(BV516*BO516/($K$5*1000))*MAX(MIN(BB516,$J$5),$I$5)*MAX(MIN(BB516,$J$5),$I$5)+$G$5*MAX(MIN(BB516,$J$5),$I$5)*(BV516*BO516/($K$5*1000))+$H$5*(BV516*BO516/($K$5*1000))*(BV516*BO516/($K$5*1000)))</f>
        <v>0</v>
      </c>
      <c r="S516">
        <f>J516*(1000-(1000*0.61365*exp(17.502*W516/(240.97+W516))/(BO516+BP516)+BJ516)/2)/(1000*0.61365*exp(17.502*W516/(240.97+W516))/(BO516+BP516)-BJ516)</f>
        <v>0</v>
      </c>
      <c r="T516">
        <f>1/((BC516+1)/(Q516/1.6)+1/(R516/1.37)) + BC516/((BC516+1)/(Q516/1.6) + BC516/(R516/1.37))</f>
        <v>0</v>
      </c>
      <c r="U516">
        <f>(AX516*BA516)</f>
        <v>0</v>
      </c>
      <c r="V516">
        <f>(BQ516+(U516+2*0.95*5.67E-8*(((BQ516+$B$9)+273)^4-(BQ516+273)^4)-44100*J516)/(1.84*29.3*R516+8*0.95*5.67E-8*(BQ516+273)^3))</f>
        <v>0</v>
      </c>
      <c r="W516">
        <f>($C$9*BR516+$D$9*BS516+$E$9*V516)</f>
        <v>0</v>
      </c>
      <c r="X516">
        <f>0.61365*exp(17.502*W516/(240.97+W516))</f>
        <v>0</v>
      </c>
      <c r="Y516">
        <f>(Z516/AA516*100)</f>
        <v>0</v>
      </c>
      <c r="Z516">
        <f>BJ516*(BO516+BP516)/1000</f>
        <v>0</v>
      </c>
      <c r="AA516">
        <f>0.61365*exp(17.502*BQ516/(240.97+BQ516))</f>
        <v>0</v>
      </c>
      <c r="AB516">
        <f>(X516-BJ516*(BO516+BP516)/1000)</f>
        <v>0</v>
      </c>
      <c r="AC516">
        <f>(-J516*44100)</f>
        <v>0</v>
      </c>
      <c r="AD516">
        <f>2*29.3*R516*0.92*(BQ516-W516)</f>
        <v>0</v>
      </c>
      <c r="AE516">
        <f>2*0.95*5.67E-8*(((BQ516+$B$9)+273)^4-(W516+273)^4)</f>
        <v>0</v>
      </c>
      <c r="AF516">
        <f>U516+AE516+AC516+AD516</f>
        <v>0</v>
      </c>
      <c r="AG516">
        <f>BN516*AU516*(BI516-BH516*(1000-AU516*BK516)/(1000-AU516*BJ516))/(100*BB516)</f>
        <v>0</v>
      </c>
      <c r="AH516">
        <f>1000*BN516*AU516*(BJ516-BK516)/(100*BB516*(1000-AU516*BJ516))</f>
        <v>0</v>
      </c>
      <c r="AI516">
        <f>(AJ516 - AK516 - BO516*1E3/(8.314*(BQ516+273.15)) * AM516/BN516 * AL516) * BN516/(100*BB516) * (1000 - BK516)/1000</f>
        <v>0</v>
      </c>
      <c r="AJ516">
        <v>429.1700011598044</v>
      </c>
      <c r="AK516">
        <v>428.7455393939393</v>
      </c>
      <c r="AL516">
        <v>-1.102637669494691E-05</v>
      </c>
      <c r="AM516">
        <v>61.35787655002243</v>
      </c>
      <c r="AN516">
        <f>(AP516 - AO516 + BO516*1E3/(8.314*(BQ516+273.15)) * AR516/BN516 * AQ516) * BN516/(100*BB516) * 1000/(1000 - AP516)</f>
        <v>0</v>
      </c>
      <c r="AO516">
        <v>21.51414780095767</v>
      </c>
      <c r="AP516">
        <v>21.49754055944057</v>
      </c>
      <c r="AQ516">
        <v>2.014383911734343E-09</v>
      </c>
      <c r="AR516">
        <v>91.88205700752289</v>
      </c>
      <c r="AS516">
        <v>0</v>
      </c>
      <c r="AT516">
        <v>0</v>
      </c>
      <c r="AU516">
        <f>IF(AS516*$H$15&gt;=AW516,1.0,(AW516/(AW516-AS516*$H$15)))</f>
        <v>0</v>
      </c>
      <c r="AV516">
        <f>(AU516-1)*100</f>
        <v>0</v>
      </c>
      <c r="AW516">
        <f>MAX(0,($B$15+$C$15*BV516)/(1+$D$15*BV516)*BO516/(BQ516+273)*$E$15)</f>
        <v>0</v>
      </c>
      <c r="AX516">
        <f>$B$13*BW516+$C$13*BX516+$F$13*CI516*(1-CL516)</f>
        <v>0</v>
      </c>
      <c r="AY516">
        <f>AX516*AZ516</f>
        <v>0</v>
      </c>
      <c r="AZ516">
        <f>($B$13*$D$11+$C$13*$D$11+$F$13*((CV516+CN516)/MAX(CV516+CN516+CW516, 0.1)*$I$11+CW516/MAX(CV516+CN516+CW516, 0.1)*$J$11))/($B$13+$C$13+$F$13)</f>
        <v>0</v>
      </c>
      <c r="BA516">
        <f>($B$13*$K$11+$C$13*$K$11+$F$13*((CV516+CN516)/MAX(CV516+CN516+CW516, 0.1)*$P$11+CW516/MAX(CV516+CN516+CW516, 0.1)*$Q$11))/($B$13+$C$13+$F$13)</f>
        <v>0</v>
      </c>
      <c r="BB516">
        <v>6</v>
      </c>
      <c r="BC516">
        <v>0.5</v>
      </c>
      <c r="BD516" t="s">
        <v>358</v>
      </c>
      <c r="BE516">
        <v>2</v>
      </c>
      <c r="BF516" t="b">
        <v>1</v>
      </c>
      <c r="BG516">
        <v>1774683781.7</v>
      </c>
      <c r="BH516">
        <v>419.5545</v>
      </c>
      <c r="BI516">
        <v>419.9587</v>
      </c>
      <c r="BJ516">
        <v>21.49847</v>
      </c>
      <c r="BK516">
        <v>21.51395</v>
      </c>
      <c r="BL516">
        <v>419.9163</v>
      </c>
      <c r="BM516">
        <v>21.20128</v>
      </c>
      <c r="BN516">
        <v>500.0143999999999</v>
      </c>
      <c r="BO516">
        <v>101.0266</v>
      </c>
      <c r="BP516">
        <v>0.09987952</v>
      </c>
      <c r="BQ516">
        <v>25.82204</v>
      </c>
      <c r="BR516">
        <v>25.88566</v>
      </c>
      <c r="BS516">
        <v>999.9</v>
      </c>
      <c r="BT516">
        <v>0</v>
      </c>
      <c r="BU516">
        <v>0</v>
      </c>
      <c r="BV516">
        <v>10022.63</v>
      </c>
      <c r="BW516">
        <v>0</v>
      </c>
      <c r="BX516">
        <v>0.3833920000000001</v>
      </c>
      <c r="BY516">
        <v>-0.4040434000000001</v>
      </c>
      <c r="BZ516">
        <v>428.7726</v>
      </c>
      <c r="CA516">
        <v>429.1922</v>
      </c>
      <c r="CB516">
        <v>-0.01549759</v>
      </c>
      <c r="CC516">
        <v>419.9587</v>
      </c>
      <c r="CD516">
        <v>21.51395</v>
      </c>
      <c r="CE516">
        <v>2.171913</v>
      </c>
      <c r="CF516">
        <v>2.173478</v>
      </c>
      <c r="CG516">
        <v>18.75662000000001</v>
      </c>
      <c r="CH516">
        <v>18.76815</v>
      </c>
      <c r="CI516">
        <v>150.0045</v>
      </c>
      <c r="CJ516">
        <v>0</v>
      </c>
      <c r="CK516">
        <v>1</v>
      </c>
      <c r="CL516">
        <v>0</v>
      </c>
      <c r="CM516">
        <v>1.81158</v>
      </c>
      <c r="CN516">
        <v>0</v>
      </c>
      <c r="CO516">
        <v>8.7921</v>
      </c>
      <c r="CP516">
        <v>767.3725999999999</v>
      </c>
      <c r="CQ516">
        <v>35.875</v>
      </c>
      <c r="CR516">
        <v>40.6934</v>
      </c>
      <c r="CS516">
        <v>38.2059</v>
      </c>
      <c r="CT516">
        <v>40.0061</v>
      </c>
      <c r="CU516">
        <v>36.8058</v>
      </c>
      <c r="CV516">
        <v>0</v>
      </c>
      <c r="CW516">
        <v>150.005</v>
      </c>
      <c r="CX516">
        <v>0</v>
      </c>
      <c r="CY516">
        <v>1774683783.2</v>
      </c>
      <c r="CZ516">
        <v>0</v>
      </c>
      <c r="DA516">
        <v>1774666326.5</v>
      </c>
      <c r="DB516" t="s">
        <v>359</v>
      </c>
      <c r="DC516">
        <v>1774666322</v>
      </c>
      <c r="DD516">
        <v>1774666326.5</v>
      </c>
      <c r="DE516">
        <v>2</v>
      </c>
      <c r="DF516">
        <v>0.343</v>
      </c>
      <c r="DG516">
        <v>-0.026</v>
      </c>
      <c r="DH516">
        <v>-0.36</v>
      </c>
      <c r="DI516">
        <v>0.298</v>
      </c>
      <c r="DJ516">
        <v>420</v>
      </c>
      <c r="DK516">
        <v>22</v>
      </c>
      <c r="DL516">
        <v>0.17</v>
      </c>
      <c r="DM516">
        <v>0.02</v>
      </c>
      <c r="DN516">
        <v>-0.4279702926829269</v>
      </c>
      <c r="DO516">
        <v>-0.05501395818815364</v>
      </c>
      <c r="DP516">
        <v>0.03619681896361984</v>
      </c>
      <c r="DQ516">
        <v>1</v>
      </c>
      <c r="DR516">
        <v>-0.01605940731707317</v>
      </c>
      <c r="DS516">
        <v>-0.001237227177700333</v>
      </c>
      <c r="DT516">
        <v>0.001035811974035933</v>
      </c>
      <c r="DU516">
        <v>1</v>
      </c>
      <c r="DV516">
        <v>2</v>
      </c>
      <c r="DW516">
        <v>2</v>
      </c>
      <c r="DX516" t="s">
        <v>360</v>
      </c>
      <c r="DY516">
        <v>3.13044</v>
      </c>
      <c r="DZ516">
        <v>2.80656</v>
      </c>
      <c r="EA516">
        <v>0.0997364</v>
      </c>
      <c r="EB516">
        <v>0.0994559</v>
      </c>
      <c r="EC516">
        <v>0.105836</v>
      </c>
      <c r="ED516">
        <v>0.105579</v>
      </c>
      <c r="EE516">
        <v>21146.4</v>
      </c>
      <c r="EF516">
        <v>27418.4</v>
      </c>
      <c r="EG516">
        <v>26443.6</v>
      </c>
      <c r="EH516">
        <v>32999.2</v>
      </c>
      <c r="EI516">
        <v>34925.5</v>
      </c>
      <c r="EJ516">
        <v>40309.9</v>
      </c>
      <c r="EK516">
        <v>41090.5</v>
      </c>
      <c r="EL516">
        <v>46058.8</v>
      </c>
      <c r="EM516">
        <v>2.03495</v>
      </c>
      <c r="EN516">
        <v>1.99995</v>
      </c>
      <c r="EO516">
        <v>0.07195029999999999</v>
      </c>
      <c r="EP516">
        <v>0</v>
      </c>
      <c r="EQ516">
        <v>24.7053</v>
      </c>
      <c r="ER516">
        <v>999.9</v>
      </c>
      <c r="ES516">
        <v>67.40000000000001</v>
      </c>
      <c r="ET516">
        <v>27.5</v>
      </c>
      <c r="EU516">
        <v>24.5891</v>
      </c>
      <c r="EV516">
        <v>61.0709</v>
      </c>
      <c r="EW516">
        <v>31.5585</v>
      </c>
      <c r="EX516">
        <v>1</v>
      </c>
      <c r="EY516">
        <v>0.292279</v>
      </c>
      <c r="EZ516">
        <v>0.171792</v>
      </c>
      <c r="FA516">
        <v>20.2891</v>
      </c>
      <c r="FB516">
        <v>5.19198</v>
      </c>
      <c r="FC516">
        <v>11.9441</v>
      </c>
      <c r="FD516">
        <v>4.9558</v>
      </c>
      <c r="FE516">
        <v>3.285</v>
      </c>
      <c r="FF516">
        <v>9999</v>
      </c>
      <c r="FG516">
        <v>9999</v>
      </c>
      <c r="FH516">
        <v>9999</v>
      </c>
      <c r="FI516">
        <v>999.9</v>
      </c>
      <c r="FJ516">
        <v>1.86127</v>
      </c>
      <c r="FK516">
        <v>1.86264</v>
      </c>
      <c r="FL516">
        <v>1.86005</v>
      </c>
      <c r="FM516">
        <v>1.85837</v>
      </c>
      <c r="FN516">
        <v>1.86212</v>
      </c>
      <c r="FO516">
        <v>1.85885</v>
      </c>
      <c r="FP516">
        <v>1.85791</v>
      </c>
      <c r="FQ516">
        <v>1.8608</v>
      </c>
      <c r="FR516">
        <v>0</v>
      </c>
      <c r="FS516">
        <v>0</v>
      </c>
      <c r="FT516">
        <v>0</v>
      </c>
      <c r="FU516">
        <v>4.5</v>
      </c>
      <c r="FV516" t="s">
        <v>361</v>
      </c>
      <c r="FW516" t="s">
        <v>362</v>
      </c>
      <c r="FX516" t="s">
        <v>363</v>
      </c>
      <c r="FY516" t="s">
        <v>364</v>
      </c>
      <c r="FZ516" t="s">
        <v>364</v>
      </c>
      <c r="GA516" t="s">
        <v>363</v>
      </c>
      <c r="GB516">
        <v>0</v>
      </c>
      <c r="GC516">
        <v>100</v>
      </c>
      <c r="GD516">
        <v>100</v>
      </c>
      <c r="GE516">
        <v>-0.361</v>
      </c>
      <c r="GF516">
        <v>0.2972</v>
      </c>
      <c r="GG516">
        <v>-1.589593225013521</v>
      </c>
      <c r="GH516">
        <v>0.00192992804097616</v>
      </c>
      <c r="GI516">
        <v>3.244687122451424E-06</v>
      </c>
      <c r="GJ516">
        <v>-2.087531120305573E-09</v>
      </c>
      <c r="GK516">
        <v>0.05776174702018427</v>
      </c>
      <c r="GL516">
        <v>0.005089068596103195</v>
      </c>
      <c r="GM516">
        <v>0.0003257216593697226</v>
      </c>
      <c r="GN516">
        <v>-1.562898368296355E-06</v>
      </c>
      <c r="GO516">
        <v>0</v>
      </c>
      <c r="GP516">
        <v>1257</v>
      </c>
      <c r="GQ516">
        <v>1</v>
      </c>
      <c r="GR516">
        <v>31</v>
      </c>
      <c r="GS516">
        <v>291</v>
      </c>
      <c r="GT516">
        <v>291</v>
      </c>
      <c r="GU516">
        <v>1.07788</v>
      </c>
      <c r="GV516">
        <v>2.40112</v>
      </c>
      <c r="GW516">
        <v>1.44775</v>
      </c>
      <c r="GX516">
        <v>2.20215</v>
      </c>
      <c r="GY516">
        <v>1.44653</v>
      </c>
      <c r="GZ516">
        <v>2.29126</v>
      </c>
      <c r="HA516">
        <v>33.1769</v>
      </c>
      <c r="HB516">
        <v>14.5611</v>
      </c>
      <c r="HC516">
        <v>18</v>
      </c>
      <c r="HD516">
        <v>532.076</v>
      </c>
      <c r="HE516">
        <v>522.926</v>
      </c>
      <c r="HF516">
        <v>24.9998</v>
      </c>
      <c r="HG516">
        <v>30.7306</v>
      </c>
      <c r="HH516">
        <v>30.0001</v>
      </c>
      <c r="HI516">
        <v>31.1105</v>
      </c>
      <c r="HJ516">
        <v>31.1217</v>
      </c>
      <c r="HK516">
        <v>21.5515</v>
      </c>
      <c r="HL516">
        <v>20.6043</v>
      </c>
      <c r="HM516">
        <v>100</v>
      </c>
      <c r="HN516">
        <v>25</v>
      </c>
      <c r="HO516">
        <v>420</v>
      </c>
      <c r="HP516">
        <v>21.5</v>
      </c>
      <c r="HQ516">
        <v>103.13</v>
      </c>
      <c r="HR516">
        <v>102.018</v>
      </c>
    </row>
    <row r="517" spans="1:226">
      <c r="A517">
        <v>499</v>
      </c>
      <c r="B517">
        <v>1774683788.6</v>
      </c>
      <c r="C517">
        <v>2042.599999904633</v>
      </c>
      <c r="D517" t="s">
        <v>1360</v>
      </c>
      <c r="E517" t="s">
        <v>1361</v>
      </c>
      <c r="F517">
        <v>5</v>
      </c>
      <c r="I517">
        <v>1774683785.7</v>
      </c>
      <c r="J517">
        <f>(K517)/1000</f>
        <v>0</v>
      </c>
      <c r="K517">
        <f>IF(BF517, AN517, AH517)</f>
        <v>0</v>
      </c>
      <c r="L517">
        <f>IF(BF517, AI517, AG517)</f>
        <v>0</v>
      </c>
      <c r="M517">
        <f>BH517 - IF(AU517&gt;1, L517*BB517*100.0/(AW517), 0)</f>
        <v>0</v>
      </c>
      <c r="N517">
        <f>((T517-J517/2)*M517-L517)/(T517+J517/2)</f>
        <v>0</v>
      </c>
      <c r="O517">
        <f>N517*(BO517+BP517)/1000.0</f>
        <v>0</v>
      </c>
      <c r="P517">
        <f>(BH517 - IF(AU517&gt;1, L517*BB517*100.0/(AW517), 0))*(BO517+BP517)/1000.0</f>
        <v>0</v>
      </c>
      <c r="Q517">
        <f>2.0/((1/S517-1/R517)+SIGN(S517)*SQRT((1/S517-1/R517)*(1/S517-1/R517) + 4*BC517/((BC517+1)*(BC517+1))*(2*1/S517*1/R517-1/R517*1/R517)))</f>
        <v>0</v>
      </c>
      <c r="R517">
        <f>IF(LEFT(BD517,1)&lt;&gt;"0",IF(LEFT(BD517,1)="1",3.0,BE517),$D$5+$E$5*(BV517*BO517/($K$5*1000))+$F$5*(BV517*BO517/($K$5*1000))*MAX(MIN(BB517,$J$5),$I$5)*MAX(MIN(BB517,$J$5),$I$5)+$G$5*MAX(MIN(BB517,$J$5),$I$5)*(BV517*BO517/($K$5*1000))+$H$5*(BV517*BO517/($K$5*1000))*(BV517*BO517/($K$5*1000)))</f>
        <v>0</v>
      </c>
      <c r="S517">
        <f>J517*(1000-(1000*0.61365*exp(17.502*W517/(240.97+W517))/(BO517+BP517)+BJ517)/2)/(1000*0.61365*exp(17.502*W517/(240.97+W517))/(BO517+BP517)-BJ517)</f>
        <v>0</v>
      </c>
      <c r="T517">
        <f>1/((BC517+1)/(Q517/1.6)+1/(R517/1.37)) + BC517/((BC517+1)/(Q517/1.6) + BC517/(R517/1.37))</f>
        <v>0</v>
      </c>
      <c r="U517">
        <f>(AX517*BA517)</f>
        <v>0</v>
      </c>
      <c r="V517">
        <f>(BQ517+(U517+2*0.95*5.67E-8*(((BQ517+$B$9)+273)^4-(BQ517+273)^4)-44100*J517)/(1.84*29.3*R517+8*0.95*5.67E-8*(BQ517+273)^3))</f>
        <v>0</v>
      </c>
      <c r="W517">
        <f>($C$9*BR517+$D$9*BS517+$E$9*V517)</f>
        <v>0</v>
      </c>
      <c r="X517">
        <f>0.61365*exp(17.502*W517/(240.97+W517))</f>
        <v>0</v>
      </c>
      <c r="Y517">
        <f>(Z517/AA517*100)</f>
        <v>0</v>
      </c>
      <c r="Z517">
        <f>BJ517*(BO517+BP517)/1000</f>
        <v>0</v>
      </c>
      <c r="AA517">
        <f>0.61365*exp(17.502*BQ517/(240.97+BQ517))</f>
        <v>0</v>
      </c>
      <c r="AB517">
        <f>(X517-BJ517*(BO517+BP517)/1000)</f>
        <v>0</v>
      </c>
      <c r="AC517">
        <f>(-J517*44100)</f>
        <v>0</v>
      </c>
      <c r="AD517">
        <f>2*29.3*R517*0.92*(BQ517-W517)</f>
        <v>0</v>
      </c>
      <c r="AE517">
        <f>2*0.95*5.67E-8*(((BQ517+$B$9)+273)^4-(W517+273)^4)</f>
        <v>0</v>
      </c>
      <c r="AF517">
        <f>U517+AE517+AC517+AD517</f>
        <v>0</v>
      </c>
      <c r="AG517">
        <f>BN517*AU517*(BI517-BH517*(1000-AU517*BK517)/(1000-AU517*BJ517))/(100*BB517)</f>
        <v>0</v>
      </c>
      <c r="AH517">
        <f>1000*BN517*AU517*(BJ517-BK517)/(100*BB517*(1000-AU517*BJ517))</f>
        <v>0</v>
      </c>
      <c r="AI517">
        <f>(AJ517 - AK517 - BO517*1E3/(8.314*(BQ517+273.15)) * AM517/BN517 * AL517) * BN517/(100*BB517) * (1000 - BK517)/1000</f>
        <v>0</v>
      </c>
      <c r="AJ517">
        <v>429.2182523787267</v>
      </c>
      <c r="AK517">
        <v>428.7605999999997</v>
      </c>
      <c r="AL517">
        <v>3.398558179232749E-06</v>
      </c>
      <c r="AM517">
        <v>61.35787655002243</v>
      </c>
      <c r="AN517">
        <f>(AP517 - AO517 + BO517*1E3/(8.314*(BQ517+273.15)) * AR517/BN517 * AQ517) * BN517/(100*BB517) * 1000/(1000 - AP517)</f>
        <v>0</v>
      </c>
      <c r="AO517">
        <v>21.51346454239511</v>
      </c>
      <c r="AP517">
        <v>21.49763286713288</v>
      </c>
      <c r="AQ517">
        <v>-2.595836674783134E-08</v>
      </c>
      <c r="AR517">
        <v>91.88205700752289</v>
      </c>
      <c r="AS517">
        <v>0</v>
      </c>
      <c r="AT517">
        <v>0</v>
      </c>
      <c r="AU517">
        <f>IF(AS517*$H$15&gt;=AW517,1.0,(AW517/(AW517-AS517*$H$15)))</f>
        <v>0</v>
      </c>
      <c r="AV517">
        <f>(AU517-1)*100</f>
        <v>0</v>
      </c>
      <c r="AW517">
        <f>MAX(0,($B$15+$C$15*BV517)/(1+$D$15*BV517)*BO517/(BQ517+273)*$E$15)</f>
        <v>0</v>
      </c>
      <c r="AX517">
        <f>$B$13*BW517+$C$13*BX517+$F$13*CI517*(1-CL517)</f>
        <v>0</v>
      </c>
      <c r="AY517">
        <f>AX517*AZ517</f>
        <v>0</v>
      </c>
      <c r="AZ517">
        <f>($B$13*$D$11+$C$13*$D$11+$F$13*((CV517+CN517)/MAX(CV517+CN517+CW517, 0.1)*$I$11+CW517/MAX(CV517+CN517+CW517, 0.1)*$J$11))/($B$13+$C$13+$F$13)</f>
        <v>0</v>
      </c>
      <c r="BA517">
        <f>($B$13*$K$11+$C$13*$K$11+$F$13*((CV517+CN517)/MAX(CV517+CN517+CW517, 0.1)*$P$11+CW517/MAX(CV517+CN517+CW517, 0.1)*$Q$11))/($B$13+$C$13+$F$13)</f>
        <v>0</v>
      </c>
      <c r="BB517">
        <v>6</v>
      </c>
      <c r="BC517">
        <v>0.5</v>
      </c>
      <c r="BD517" t="s">
        <v>358</v>
      </c>
      <c r="BE517">
        <v>2</v>
      </c>
      <c r="BF517" t="b">
        <v>1</v>
      </c>
      <c r="BG517">
        <v>1774683785.7</v>
      </c>
      <c r="BH517">
        <v>419.5368999999999</v>
      </c>
      <c r="BI517">
        <v>419.9876</v>
      </c>
      <c r="BJ517">
        <v>21.49772</v>
      </c>
      <c r="BK517">
        <v>21.51363</v>
      </c>
      <c r="BL517">
        <v>419.8987</v>
      </c>
      <c r="BM517">
        <v>21.20055</v>
      </c>
      <c r="BN517">
        <v>500.0097</v>
      </c>
      <c r="BO517">
        <v>101.0265</v>
      </c>
      <c r="BP517">
        <v>0.10011498</v>
      </c>
      <c r="BQ517">
        <v>25.82189</v>
      </c>
      <c r="BR517">
        <v>25.88807</v>
      </c>
      <c r="BS517">
        <v>999.9</v>
      </c>
      <c r="BT517">
        <v>0</v>
      </c>
      <c r="BU517">
        <v>0</v>
      </c>
      <c r="BV517">
        <v>9995.384</v>
      </c>
      <c r="BW517">
        <v>0</v>
      </c>
      <c r="BX517">
        <v>0.3833920000000001</v>
      </c>
      <c r="BY517">
        <v>-0.4505554</v>
      </c>
      <c r="BZ517">
        <v>428.7544</v>
      </c>
      <c r="CA517">
        <v>429.2215</v>
      </c>
      <c r="CB517">
        <v>-0.01589738</v>
      </c>
      <c r="CC517">
        <v>419.9876</v>
      </c>
      <c r="CD517">
        <v>21.51363</v>
      </c>
      <c r="CE517">
        <v>2.171839</v>
      </c>
      <c r="CF517">
        <v>2.173445</v>
      </c>
      <c r="CG517">
        <v>18.75608</v>
      </c>
      <c r="CH517">
        <v>18.76791</v>
      </c>
      <c r="CI517">
        <v>150.0033</v>
      </c>
      <c r="CJ517">
        <v>0</v>
      </c>
      <c r="CK517">
        <v>1</v>
      </c>
      <c r="CL517">
        <v>0</v>
      </c>
      <c r="CM517">
        <v>1.7603</v>
      </c>
      <c r="CN517">
        <v>0</v>
      </c>
      <c r="CO517">
        <v>8.608099999999999</v>
      </c>
      <c r="CP517">
        <v>767.3663999999999</v>
      </c>
      <c r="CQ517">
        <v>35.8561</v>
      </c>
      <c r="CR517">
        <v>40.5373</v>
      </c>
      <c r="CS517">
        <v>38.1373</v>
      </c>
      <c r="CT517">
        <v>39.8184</v>
      </c>
      <c r="CU517">
        <v>36.7435</v>
      </c>
      <c r="CV517">
        <v>0</v>
      </c>
      <c r="CW517">
        <v>150.002</v>
      </c>
      <c r="CX517">
        <v>0</v>
      </c>
      <c r="CY517">
        <v>1774683786.8</v>
      </c>
      <c r="CZ517">
        <v>0</v>
      </c>
      <c r="DA517">
        <v>1774666326.5</v>
      </c>
      <c r="DB517" t="s">
        <v>359</v>
      </c>
      <c r="DC517">
        <v>1774666322</v>
      </c>
      <c r="DD517">
        <v>1774666326.5</v>
      </c>
      <c r="DE517">
        <v>2</v>
      </c>
      <c r="DF517">
        <v>0.343</v>
      </c>
      <c r="DG517">
        <v>-0.026</v>
      </c>
      <c r="DH517">
        <v>-0.36</v>
      </c>
      <c r="DI517">
        <v>0.298</v>
      </c>
      <c r="DJ517">
        <v>420</v>
      </c>
      <c r="DK517">
        <v>22</v>
      </c>
      <c r="DL517">
        <v>0.17</v>
      </c>
      <c r="DM517">
        <v>0.02</v>
      </c>
      <c r="DN517">
        <v>-0.4348620731707317</v>
      </c>
      <c r="DO517">
        <v>-0.06985235540069594</v>
      </c>
      <c r="DP517">
        <v>0.03772845284422668</v>
      </c>
      <c r="DQ517">
        <v>1</v>
      </c>
      <c r="DR517">
        <v>-0.01618701707317073</v>
      </c>
      <c r="DS517">
        <v>0.00228102229965157</v>
      </c>
      <c r="DT517">
        <v>0.0009639895976319728</v>
      </c>
      <c r="DU517">
        <v>1</v>
      </c>
      <c r="DV517">
        <v>2</v>
      </c>
      <c r="DW517">
        <v>2</v>
      </c>
      <c r="DX517" t="s">
        <v>360</v>
      </c>
      <c r="DY517">
        <v>3.13048</v>
      </c>
      <c r="DZ517">
        <v>2.80652</v>
      </c>
      <c r="EA517">
        <v>0.09974329999999999</v>
      </c>
      <c r="EB517">
        <v>0.0994747</v>
      </c>
      <c r="EC517">
        <v>0.105835</v>
      </c>
      <c r="ED517">
        <v>0.105581</v>
      </c>
      <c r="EE517">
        <v>21146.3</v>
      </c>
      <c r="EF517">
        <v>27418.1</v>
      </c>
      <c r="EG517">
        <v>26443.8</v>
      </c>
      <c r="EH517">
        <v>32999.5</v>
      </c>
      <c r="EI517">
        <v>34925.7</v>
      </c>
      <c r="EJ517">
        <v>40310.1</v>
      </c>
      <c r="EK517">
        <v>41090.8</v>
      </c>
      <c r="EL517">
        <v>46059.2</v>
      </c>
      <c r="EM517">
        <v>2.03507</v>
      </c>
      <c r="EN517">
        <v>2.00005</v>
      </c>
      <c r="EO517">
        <v>0.0723004</v>
      </c>
      <c r="EP517">
        <v>0</v>
      </c>
      <c r="EQ517">
        <v>24.7053</v>
      </c>
      <c r="ER517">
        <v>999.9</v>
      </c>
      <c r="ES517">
        <v>67.40000000000001</v>
      </c>
      <c r="ET517">
        <v>27.5</v>
      </c>
      <c r="EU517">
        <v>24.5869</v>
      </c>
      <c r="EV517">
        <v>61.2109</v>
      </c>
      <c r="EW517">
        <v>31.5986</v>
      </c>
      <c r="EX517">
        <v>1</v>
      </c>
      <c r="EY517">
        <v>0.292477</v>
      </c>
      <c r="EZ517">
        <v>0.171501</v>
      </c>
      <c r="FA517">
        <v>20.289</v>
      </c>
      <c r="FB517">
        <v>5.19183</v>
      </c>
      <c r="FC517">
        <v>11.9441</v>
      </c>
      <c r="FD517">
        <v>4.9557</v>
      </c>
      <c r="FE517">
        <v>3.285</v>
      </c>
      <c r="FF517">
        <v>9999</v>
      </c>
      <c r="FG517">
        <v>9999</v>
      </c>
      <c r="FH517">
        <v>9999</v>
      </c>
      <c r="FI517">
        <v>999.9</v>
      </c>
      <c r="FJ517">
        <v>1.86127</v>
      </c>
      <c r="FK517">
        <v>1.86264</v>
      </c>
      <c r="FL517">
        <v>1.86005</v>
      </c>
      <c r="FM517">
        <v>1.85837</v>
      </c>
      <c r="FN517">
        <v>1.86213</v>
      </c>
      <c r="FO517">
        <v>1.85883</v>
      </c>
      <c r="FP517">
        <v>1.85791</v>
      </c>
      <c r="FQ517">
        <v>1.86081</v>
      </c>
      <c r="FR517">
        <v>0</v>
      </c>
      <c r="FS517">
        <v>0</v>
      </c>
      <c r="FT517">
        <v>0</v>
      </c>
      <c r="FU517">
        <v>4.5</v>
      </c>
      <c r="FV517" t="s">
        <v>361</v>
      </c>
      <c r="FW517" t="s">
        <v>362</v>
      </c>
      <c r="FX517" t="s">
        <v>363</v>
      </c>
      <c r="FY517" t="s">
        <v>364</v>
      </c>
      <c r="FZ517" t="s">
        <v>364</v>
      </c>
      <c r="GA517" t="s">
        <v>363</v>
      </c>
      <c r="GB517">
        <v>0</v>
      </c>
      <c r="GC517">
        <v>100</v>
      </c>
      <c r="GD517">
        <v>100</v>
      </c>
      <c r="GE517">
        <v>-0.361</v>
      </c>
      <c r="GF517">
        <v>0.2972</v>
      </c>
      <c r="GG517">
        <v>-1.589593225013521</v>
      </c>
      <c r="GH517">
        <v>0.00192992804097616</v>
      </c>
      <c r="GI517">
        <v>3.244687122451424E-06</v>
      </c>
      <c r="GJ517">
        <v>-2.087531120305573E-09</v>
      </c>
      <c r="GK517">
        <v>0.05776174702018427</v>
      </c>
      <c r="GL517">
        <v>0.005089068596103195</v>
      </c>
      <c r="GM517">
        <v>0.0003257216593697226</v>
      </c>
      <c r="GN517">
        <v>-1.562898368296355E-06</v>
      </c>
      <c r="GO517">
        <v>0</v>
      </c>
      <c r="GP517">
        <v>1257</v>
      </c>
      <c r="GQ517">
        <v>1</v>
      </c>
      <c r="GR517">
        <v>31</v>
      </c>
      <c r="GS517">
        <v>291.1</v>
      </c>
      <c r="GT517">
        <v>291</v>
      </c>
      <c r="GU517">
        <v>1.07788</v>
      </c>
      <c r="GV517">
        <v>2.39624</v>
      </c>
      <c r="GW517">
        <v>1.44775</v>
      </c>
      <c r="GX517">
        <v>2.20215</v>
      </c>
      <c r="GY517">
        <v>1.44653</v>
      </c>
      <c r="GZ517">
        <v>2.33276</v>
      </c>
      <c r="HA517">
        <v>33.1992</v>
      </c>
      <c r="HB517">
        <v>14.5523</v>
      </c>
      <c r="HC517">
        <v>18</v>
      </c>
      <c r="HD517">
        <v>532.155</v>
      </c>
      <c r="HE517">
        <v>522.998</v>
      </c>
      <c r="HF517">
        <v>24.9999</v>
      </c>
      <c r="HG517">
        <v>30.7306</v>
      </c>
      <c r="HH517">
        <v>30.0001</v>
      </c>
      <c r="HI517">
        <v>31.1105</v>
      </c>
      <c r="HJ517">
        <v>31.1221</v>
      </c>
      <c r="HK517">
        <v>21.5492</v>
      </c>
      <c r="HL517">
        <v>20.6043</v>
      </c>
      <c r="HM517">
        <v>100</v>
      </c>
      <c r="HN517">
        <v>25</v>
      </c>
      <c r="HO517">
        <v>420</v>
      </c>
      <c r="HP517">
        <v>21.5</v>
      </c>
      <c r="HQ517">
        <v>103.13</v>
      </c>
      <c r="HR517">
        <v>102.019</v>
      </c>
    </row>
    <row r="518" spans="1:226">
      <c r="A518">
        <v>500</v>
      </c>
      <c r="B518">
        <v>1774683792.6</v>
      </c>
      <c r="C518">
        <v>2046.599999904633</v>
      </c>
      <c r="D518" t="s">
        <v>1362</v>
      </c>
      <c r="E518" t="s">
        <v>1363</v>
      </c>
      <c r="F518">
        <v>5</v>
      </c>
      <c r="I518">
        <v>1774683789.7</v>
      </c>
      <c r="J518">
        <f>(K518)/1000</f>
        <v>0</v>
      </c>
      <c r="K518">
        <f>IF(BF518, AN518, AH518)</f>
        <v>0</v>
      </c>
      <c r="L518">
        <f>IF(BF518, AI518, AG518)</f>
        <v>0</v>
      </c>
      <c r="M518">
        <f>BH518 - IF(AU518&gt;1, L518*BB518*100.0/(AW518), 0)</f>
        <v>0</v>
      </c>
      <c r="N518">
        <f>((T518-J518/2)*M518-L518)/(T518+J518/2)</f>
        <v>0</v>
      </c>
      <c r="O518">
        <f>N518*(BO518+BP518)/1000.0</f>
        <v>0</v>
      </c>
      <c r="P518">
        <f>(BH518 - IF(AU518&gt;1, L518*BB518*100.0/(AW518), 0))*(BO518+BP518)/1000.0</f>
        <v>0</v>
      </c>
      <c r="Q518">
        <f>2.0/((1/S518-1/R518)+SIGN(S518)*SQRT((1/S518-1/R518)*(1/S518-1/R518) + 4*BC518/((BC518+1)*(BC518+1))*(2*1/S518*1/R518-1/R518*1/R518)))</f>
        <v>0</v>
      </c>
      <c r="R518">
        <f>IF(LEFT(BD518,1)&lt;&gt;"0",IF(LEFT(BD518,1)="1",3.0,BE518),$D$5+$E$5*(BV518*BO518/($K$5*1000))+$F$5*(BV518*BO518/($K$5*1000))*MAX(MIN(BB518,$J$5),$I$5)*MAX(MIN(BB518,$J$5),$I$5)+$G$5*MAX(MIN(BB518,$J$5),$I$5)*(BV518*BO518/($K$5*1000))+$H$5*(BV518*BO518/($K$5*1000))*(BV518*BO518/($K$5*1000)))</f>
        <v>0</v>
      </c>
      <c r="S518">
        <f>J518*(1000-(1000*0.61365*exp(17.502*W518/(240.97+W518))/(BO518+BP518)+BJ518)/2)/(1000*0.61365*exp(17.502*W518/(240.97+W518))/(BO518+BP518)-BJ518)</f>
        <v>0</v>
      </c>
      <c r="T518">
        <f>1/((BC518+1)/(Q518/1.6)+1/(R518/1.37)) + BC518/((BC518+1)/(Q518/1.6) + BC518/(R518/1.37))</f>
        <v>0</v>
      </c>
      <c r="U518">
        <f>(AX518*BA518)</f>
        <v>0</v>
      </c>
      <c r="V518">
        <f>(BQ518+(U518+2*0.95*5.67E-8*(((BQ518+$B$9)+273)^4-(BQ518+273)^4)-44100*J518)/(1.84*29.3*R518+8*0.95*5.67E-8*(BQ518+273)^3))</f>
        <v>0</v>
      </c>
      <c r="W518">
        <f>($C$9*BR518+$D$9*BS518+$E$9*V518)</f>
        <v>0</v>
      </c>
      <c r="X518">
        <f>0.61365*exp(17.502*W518/(240.97+W518))</f>
        <v>0</v>
      </c>
      <c r="Y518">
        <f>(Z518/AA518*100)</f>
        <v>0</v>
      </c>
      <c r="Z518">
        <f>BJ518*(BO518+BP518)/1000</f>
        <v>0</v>
      </c>
      <c r="AA518">
        <f>0.61365*exp(17.502*BQ518/(240.97+BQ518))</f>
        <v>0</v>
      </c>
      <c r="AB518">
        <f>(X518-BJ518*(BO518+BP518)/1000)</f>
        <v>0</v>
      </c>
      <c r="AC518">
        <f>(-J518*44100)</f>
        <v>0</v>
      </c>
      <c r="AD518">
        <f>2*29.3*R518*0.92*(BQ518-W518)</f>
        <v>0</v>
      </c>
      <c r="AE518">
        <f>2*0.95*5.67E-8*(((BQ518+$B$9)+273)^4-(W518+273)^4)</f>
        <v>0</v>
      </c>
      <c r="AF518">
        <f>U518+AE518+AC518+AD518</f>
        <v>0</v>
      </c>
      <c r="AG518">
        <f>BN518*AU518*(BI518-BH518*(1000-AU518*BK518)/(1000-AU518*BJ518))/(100*BB518)</f>
        <v>0</v>
      </c>
      <c r="AH518">
        <f>1000*BN518*AU518*(BJ518-BK518)/(100*BB518*(1000-AU518*BJ518))</f>
        <v>0</v>
      </c>
      <c r="AI518">
        <f>(AJ518 - AK518 - BO518*1E3/(8.314*(BQ518+273.15)) * AM518/BN518 * AL518) * BN518/(100*BB518) * (1000 - BK518)/1000</f>
        <v>0</v>
      </c>
      <c r="AJ518">
        <v>429.2792785182061</v>
      </c>
      <c r="AK518">
        <v>428.8063090909091</v>
      </c>
      <c r="AL518">
        <v>9.292789081145682E-06</v>
      </c>
      <c r="AM518">
        <v>61.35787655002243</v>
      </c>
      <c r="AN518">
        <f>(AP518 - AO518 + BO518*1E3/(8.314*(BQ518+273.15)) * AR518/BN518 * AQ518) * BN518/(100*BB518) * 1000/(1000 - AP518)</f>
        <v>0</v>
      </c>
      <c r="AO518">
        <v>21.51422098319076</v>
      </c>
      <c r="AP518">
        <v>21.49784965034966</v>
      </c>
      <c r="AQ518">
        <v>-3.057503216855295E-07</v>
      </c>
      <c r="AR518">
        <v>91.88205700752289</v>
      </c>
      <c r="AS518">
        <v>0</v>
      </c>
      <c r="AT518">
        <v>0</v>
      </c>
      <c r="AU518">
        <f>IF(AS518*$H$15&gt;=AW518,1.0,(AW518/(AW518-AS518*$H$15)))</f>
        <v>0</v>
      </c>
      <c r="AV518">
        <f>(AU518-1)*100</f>
        <v>0</v>
      </c>
      <c r="AW518">
        <f>MAX(0,($B$15+$C$15*BV518)/(1+$D$15*BV518)*BO518/(BQ518+273)*$E$15)</f>
        <v>0</v>
      </c>
      <c r="AX518">
        <f>$B$13*BW518+$C$13*BX518+$F$13*CI518*(1-CL518)</f>
        <v>0</v>
      </c>
      <c r="AY518">
        <f>AX518*AZ518</f>
        <v>0</v>
      </c>
      <c r="AZ518">
        <f>($B$13*$D$11+$C$13*$D$11+$F$13*((CV518+CN518)/MAX(CV518+CN518+CW518, 0.1)*$I$11+CW518/MAX(CV518+CN518+CW518, 0.1)*$J$11))/($B$13+$C$13+$F$13)</f>
        <v>0</v>
      </c>
      <c r="BA518">
        <f>($B$13*$K$11+$C$13*$K$11+$F$13*((CV518+CN518)/MAX(CV518+CN518+CW518, 0.1)*$P$11+CW518/MAX(CV518+CN518+CW518, 0.1)*$Q$11))/($B$13+$C$13+$F$13)</f>
        <v>0</v>
      </c>
      <c r="BB518">
        <v>6</v>
      </c>
      <c r="BC518">
        <v>0.5</v>
      </c>
      <c r="BD518" t="s">
        <v>358</v>
      </c>
      <c r="BE518">
        <v>2</v>
      </c>
      <c r="BF518" t="b">
        <v>1</v>
      </c>
      <c r="BG518">
        <v>1774683789.7</v>
      </c>
      <c r="BH518">
        <v>419.5645</v>
      </c>
      <c r="BI518">
        <v>420.0293</v>
      </c>
      <c r="BJ518">
        <v>21.49761</v>
      </c>
      <c r="BK518">
        <v>21.51405</v>
      </c>
      <c r="BL518">
        <v>419.926</v>
      </c>
      <c r="BM518">
        <v>21.20048</v>
      </c>
      <c r="BN518">
        <v>500.0062</v>
      </c>
      <c r="BO518">
        <v>101.0269</v>
      </c>
      <c r="BP518">
        <v>0.10003327</v>
      </c>
      <c r="BQ518">
        <v>25.82436</v>
      </c>
      <c r="BR518">
        <v>25.88995999999999</v>
      </c>
      <c r="BS518">
        <v>999.9</v>
      </c>
      <c r="BT518">
        <v>0</v>
      </c>
      <c r="BU518">
        <v>0</v>
      </c>
      <c r="BV518">
        <v>9996.625</v>
      </c>
      <c r="BW518">
        <v>0</v>
      </c>
      <c r="BX518">
        <v>0.3833920000000001</v>
      </c>
      <c r="BY518">
        <v>-0.464795</v>
      </c>
      <c r="BZ518">
        <v>428.7823999999999</v>
      </c>
      <c r="CA518">
        <v>429.2645000000001</v>
      </c>
      <c r="CB518">
        <v>-0.01642857</v>
      </c>
      <c r="CC518">
        <v>420.0293</v>
      </c>
      <c r="CD518">
        <v>21.51405</v>
      </c>
      <c r="CE518">
        <v>2.171842</v>
      </c>
      <c r="CF518">
        <v>2.173503</v>
      </c>
      <c r="CG518">
        <v>18.75611</v>
      </c>
      <c r="CH518">
        <v>18.76833</v>
      </c>
      <c r="CI518">
        <v>150.0009</v>
      </c>
      <c r="CJ518">
        <v>0</v>
      </c>
      <c r="CK518">
        <v>1</v>
      </c>
      <c r="CL518">
        <v>0</v>
      </c>
      <c r="CM518">
        <v>2.12407</v>
      </c>
      <c r="CN518">
        <v>0</v>
      </c>
      <c r="CO518">
        <v>8.455539999999999</v>
      </c>
      <c r="CP518">
        <v>767.3532</v>
      </c>
      <c r="CQ518">
        <v>35.812</v>
      </c>
      <c r="CR518">
        <v>40.4123</v>
      </c>
      <c r="CS518">
        <v>38.0684</v>
      </c>
      <c r="CT518">
        <v>39.6497</v>
      </c>
      <c r="CU518">
        <v>36.6808</v>
      </c>
      <c r="CV518">
        <v>0</v>
      </c>
      <c r="CW518">
        <v>149.999</v>
      </c>
      <c r="CX518">
        <v>0</v>
      </c>
      <c r="CY518">
        <v>1774683791</v>
      </c>
      <c r="CZ518">
        <v>0</v>
      </c>
      <c r="DA518">
        <v>1774666326.5</v>
      </c>
      <c r="DB518" t="s">
        <v>359</v>
      </c>
      <c r="DC518">
        <v>1774666322</v>
      </c>
      <c r="DD518">
        <v>1774666326.5</v>
      </c>
      <c r="DE518">
        <v>2</v>
      </c>
      <c r="DF518">
        <v>0.343</v>
      </c>
      <c r="DG518">
        <v>-0.026</v>
      </c>
      <c r="DH518">
        <v>-0.36</v>
      </c>
      <c r="DI518">
        <v>0.298</v>
      </c>
      <c r="DJ518">
        <v>420</v>
      </c>
      <c r="DK518">
        <v>22</v>
      </c>
      <c r="DL518">
        <v>0.17</v>
      </c>
      <c r="DM518">
        <v>0.02</v>
      </c>
      <c r="DN518">
        <v>-0.4468197317073171</v>
      </c>
      <c r="DO518">
        <v>-0.04703387456445979</v>
      </c>
      <c r="DP518">
        <v>0.03841131929079925</v>
      </c>
      <c r="DQ518">
        <v>1</v>
      </c>
      <c r="DR518">
        <v>-0.01637924146341464</v>
      </c>
      <c r="DS518">
        <v>0.003921290592334483</v>
      </c>
      <c r="DT518">
        <v>0.0009425584497566261</v>
      </c>
      <c r="DU518">
        <v>1</v>
      </c>
      <c r="DV518">
        <v>2</v>
      </c>
      <c r="DW518">
        <v>2</v>
      </c>
      <c r="DX518" t="s">
        <v>360</v>
      </c>
      <c r="DY518">
        <v>3.13041</v>
      </c>
      <c r="DZ518">
        <v>2.8063</v>
      </c>
      <c r="EA518">
        <v>0.0997483</v>
      </c>
      <c r="EB518">
        <v>0.0994599</v>
      </c>
      <c r="EC518">
        <v>0.105836</v>
      </c>
      <c r="ED518">
        <v>0.10558</v>
      </c>
      <c r="EE518">
        <v>21146.3</v>
      </c>
      <c r="EF518">
        <v>27418.1</v>
      </c>
      <c r="EG518">
        <v>26443.9</v>
      </c>
      <c r="EH518">
        <v>32999</v>
      </c>
      <c r="EI518">
        <v>34925.6</v>
      </c>
      <c r="EJ518">
        <v>40309.8</v>
      </c>
      <c r="EK518">
        <v>41090.7</v>
      </c>
      <c r="EL518">
        <v>46058.8</v>
      </c>
      <c r="EM518">
        <v>2.03498</v>
      </c>
      <c r="EN518">
        <v>2.00022</v>
      </c>
      <c r="EO518">
        <v>0.07208440000000001</v>
      </c>
      <c r="EP518">
        <v>0</v>
      </c>
      <c r="EQ518">
        <v>24.7053</v>
      </c>
      <c r="ER518">
        <v>999.9</v>
      </c>
      <c r="ES518">
        <v>67.40000000000001</v>
      </c>
      <c r="ET518">
        <v>27.5</v>
      </c>
      <c r="EU518">
        <v>24.5858</v>
      </c>
      <c r="EV518">
        <v>61.3509</v>
      </c>
      <c r="EW518">
        <v>31.7508</v>
      </c>
      <c r="EX518">
        <v>1</v>
      </c>
      <c r="EY518">
        <v>0.292487</v>
      </c>
      <c r="EZ518">
        <v>0.171236</v>
      </c>
      <c r="FA518">
        <v>20.289</v>
      </c>
      <c r="FB518">
        <v>5.19093</v>
      </c>
      <c r="FC518">
        <v>11.9441</v>
      </c>
      <c r="FD518">
        <v>4.9558</v>
      </c>
      <c r="FE518">
        <v>3.285</v>
      </c>
      <c r="FF518">
        <v>9999</v>
      </c>
      <c r="FG518">
        <v>9999</v>
      </c>
      <c r="FH518">
        <v>9999</v>
      </c>
      <c r="FI518">
        <v>999.9</v>
      </c>
      <c r="FJ518">
        <v>1.86127</v>
      </c>
      <c r="FK518">
        <v>1.86264</v>
      </c>
      <c r="FL518">
        <v>1.86005</v>
      </c>
      <c r="FM518">
        <v>1.85837</v>
      </c>
      <c r="FN518">
        <v>1.86213</v>
      </c>
      <c r="FO518">
        <v>1.85885</v>
      </c>
      <c r="FP518">
        <v>1.85791</v>
      </c>
      <c r="FQ518">
        <v>1.86081</v>
      </c>
      <c r="FR518">
        <v>0</v>
      </c>
      <c r="FS518">
        <v>0</v>
      </c>
      <c r="FT518">
        <v>0</v>
      </c>
      <c r="FU518">
        <v>4.5</v>
      </c>
      <c r="FV518" t="s">
        <v>361</v>
      </c>
      <c r="FW518" t="s">
        <v>362</v>
      </c>
      <c r="FX518" t="s">
        <v>363</v>
      </c>
      <c r="FY518" t="s">
        <v>364</v>
      </c>
      <c r="FZ518" t="s">
        <v>364</v>
      </c>
      <c r="GA518" t="s">
        <v>363</v>
      </c>
      <c r="GB518">
        <v>0</v>
      </c>
      <c r="GC518">
        <v>100</v>
      </c>
      <c r="GD518">
        <v>100</v>
      </c>
      <c r="GE518">
        <v>-0.361</v>
      </c>
      <c r="GF518">
        <v>0.2971</v>
      </c>
      <c r="GG518">
        <v>-1.589593225013521</v>
      </c>
      <c r="GH518">
        <v>0.00192992804097616</v>
      </c>
      <c r="GI518">
        <v>3.244687122451424E-06</v>
      </c>
      <c r="GJ518">
        <v>-2.087531120305573E-09</v>
      </c>
      <c r="GK518">
        <v>0.05776174702018427</v>
      </c>
      <c r="GL518">
        <v>0.005089068596103195</v>
      </c>
      <c r="GM518">
        <v>0.0003257216593697226</v>
      </c>
      <c r="GN518">
        <v>-1.562898368296355E-06</v>
      </c>
      <c r="GO518">
        <v>0</v>
      </c>
      <c r="GP518">
        <v>1257</v>
      </c>
      <c r="GQ518">
        <v>1</v>
      </c>
      <c r="GR518">
        <v>31</v>
      </c>
      <c r="GS518">
        <v>291.2</v>
      </c>
      <c r="GT518">
        <v>291.1</v>
      </c>
      <c r="GU518">
        <v>1.07788</v>
      </c>
      <c r="GV518">
        <v>2.38892</v>
      </c>
      <c r="GW518">
        <v>1.44775</v>
      </c>
      <c r="GX518">
        <v>2.20337</v>
      </c>
      <c r="GY518">
        <v>1.44653</v>
      </c>
      <c r="GZ518">
        <v>2.38525</v>
      </c>
      <c r="HA518">
        <v>33.1992</v>
      </c>
      <c r="HB518">
        <v>14.5611</v>
      </c>
      <c r="HC518">
        <v>18</v>
      </c>
      <c r="HD518">
        <v>532.092</v>
      </c>
      <c r="HE518">
        <v>523.095</v>
      </c>
      <c r="HF518">
        <v>24.9999</v>
      </c>
      <c r="HG518">
        <v>30.7306</v>
      </c>
      <c r="HH518">
        <v>30.0001</v>
      </c>
      <c r="HI518">
        <v>31.1105</v>
      </c>
      <c r="HJ518">
        <v>31.1197</v>
      </c>
      <c r="HK518">
        <v>21.5514</v>
      </c>
      <c r="HL518">
        <v>20.6043</v>
      </c>
      <c r="HM518">
        <v>100</v>
      </c>
      <c r="HN518">
        <v>25</v>
      </c>
      <c r="HO518">
        <v>420</v>
      </c>
      <c r="HP518">
        <v>21.5</v>
      </c>
      <c r="HQ518">
        <v>103.13</v>
      </c>
      <c r="HR518">
        <v>102.018</v>
      </c>
    </row>
    <row r="519" spans="1:226">
      <c r="A519">
        <v>501</v>
      </c>
      <c r="B519">
        <v>1774683796.6</v>
      </c>
      <c r="C519">
        <v>2050.599999904633</v>
      </c>
      <c r="D519" t="s">
        <v>1364</v>
      </c>
      <c r="E519" t="s">
        <v>1365</v>
      </c>
      <c r="F519">
        <v>5</v>
      </c>
      <c r="I519">
        <v>1774683793.7</v>
      </c>
      <c r="J519">
        <f>(K519)/1000</f>
        <v>0</v>
      </c>
      <c r="K519">
        <f>IF(BF519, AN519, AH519)</f>
        <v>0</v>
      </c>
      <c r="L519">
        <f>IF(BF519, AI519, AG519)</f>
        <v>0</v>
      </c>
      <c r="M519">
        <f>BH519 - IF(AU519&gt;1, L519*BB519*100.0/(AW519), 0)</f>
        <v>0</v>
      </c>
      <c r="N519">
        <f>((T519-J519/2)*M519-L519)/(T519+J519/2)</f>
        <v>0</v>
      </c>
      <c r="O519">
        <f>N519*(BO519+BP519)/1000.0</f>
        <v>0</v>
      </c>
      <c r="P519">
        <f>(BH519 - IF(AU519&gt;1, L519*BB519*100.0/(AW519), 0))*(BO519+BP519)/1000.0</f>
        <v>0</v>
      </c>
      <c r="Q519">
        <f>2.0/((1/S519-1/R519)+SIGN(S519)*SQRT((1/S519-1/R519)*(1/S519-1/R519) + 4*BC519/((BC519+1)*(BC519+1))*(2*1/S519*1/R519-1/R519*1/R519)))</f>
        <v>0</v>
      </c>
      <c r="R519">
        <f>IF(LEFT(BD519,1)&lt;&gt;"0",IF(LEFT(BD519,1)="1",3.0,BE519),$D$5+$E$5*(BV519*BO519/($K$5*1000))+$F$5*(BV519*BO519/($K$5*1000))*MAX(MIN(BB519,$J$5),$I$5)*MAX(MIN(BB519,$J$5),$I$5)+$G$5*MAX(MIN(BB519,$J$5),$I$5)*(BV519*BO519/($K$5*1000))+$H$5*(BV519*BO519/($K$5*1000))*(BV519*BO519/($K$5*1000)))</f>
        <v>0</v>
      </c>
      <c r="S519">
        <f>J519*(1000-(1000*0.61365*exp(17.502*W519/(240.97+W519))/(BO519+BP519)+BJ519)/2)/(1000*0.61365*exp(17.502*W519/(240.97+W519))/(BO519+BP519)-BJ519)</f>
        <v>0</v>
      </c>
      <c r="T519">
        <f>1/((BC519+1)/(Q519/1.6)+1/(R519/1.37)) + BC519/((BC519+1)/(Q519/1.6) + BC519/(R519/1.37))</f>
        <v>0</v>
      </c>
      <c r="U519">
        <f>(AX519*BA519)</f>
        <v>0</v>
      </c>
      <c r="V519">
        <f>(BQ519+(U519+2*0.95*5.67E-8*(((BQ519+$B$9)+273)^4-(BQ519+273)^4)-44100*J519)/(1.84*29.3*R519+8*0.95*5.67E-8*(BQ519+273)^3))</f>
        <v>0</v>
      </c>
      <c r="W519">
        <f>($C$9*BR519+$D$9*BS519+$E$9*V519)</f>
        <v>0</v>
      </c>
      <c r="X519">
        <f>0.61365*exp(17.502*W519/(240.97+W519))</f>
        <v>0</v>
      </c>
      <c r="Y519">
        <f>(Z519/AA519*100)</f>
        <v>0</v>
      </c>
      <c r="Z519">
        <f>BJ519*(BO519+BP519)/1000</f>
        <v>0</v>
      </c>
      <c r="AA519">
        <f>0.61365*exp(17.502*BQ519/(240.97+BQ519))</f>
        <v>0</v>
      </c>
      <c r="AB519">
        <f>(X519-BJ519*(BO519+BP519)/1000)</f>
        <v>0</v>
      </c>
      <c r="AC519">
        <f>(-J519*44100)</f>
        <v>0</v>
      </c>
      <c r="AD519">
        <f>2*29.3*R519*0.92*(BQ519-W519)</f>
        <v>0</v>
      </c>
      <c r="AE519">
        <f>2*0.95*5.67E-8*(((BQ519+$B$9)+273)^4-(W519+273)^4)</f>
        <v>0</v>
      </c>
      <c r="AF519">
        <f>U519+AE519+AC519+AD519</f>
        <v>0</v>
      </c>
      <c r="AG519">
        <f>BN519*AU519*(BI519-BH519*(1000-AU519*BK519)/(1000-AU519*BJ519))/(100*BB519)</f>
        <v>0</v>
      </c>
      <c r="AH519">
        <f>1000*BN519*AU519*(BJ519-BK519)/(100*BB519*(1000-AU519*BJ519))</f>
        <v>0</v>
      </c>
      <c r="AI519">
        <f>(AJ519 - AK519 - BO519*1E3/(8.314*(BQ519+273.15)) * AM519/BN519 * AL519) * BN519/(100*BB519) * (1000 - BK519)/1000</f>
        <v>0</v>
      </c>
      <c r="AJ519">
        <v>429.1682617545537</v>
      </c>
      <c r="AK519">
        <v>428.7661090909091</v>
      </c>
      <c r="AL519">
        <v>-1.054388141849829E-05</v>
      </c>
      <c r="AM519">
        <v>61.35787655002243</v>
      </c>
      <c r="AN519">
        <f>(AP519 - AO519 + BO519*1E3/(8.314*(BQ519+273.15)) * AR519/BN519 * AQ519) * BN519/(100*BB519) * 1000/(1000 - AP519)</f>
        <v>0</v>
      </c>
      <c r="AO519">
        <v>21.51347173661539</v>
      </c>
      <c r="AP519">
        <v>21.49650069930072</v>
      </c>
      <c r="AQ519">
        <v>-2.091638008479335E-07</v>
      </c>
      <c r="AR519">
        <v>91.88205700752289</v>
      </c>
      <c r="AS519">
        <v>0</v>
      </c>
      <c r="AT519">
        <v>0</v>
      </c>
      <c r="AU519">
        <f>IF(AS519*$H$15&gt;=AW519,1.0,(AW519/(AW519-AS519*$H$15)))</f>
        <v>0</v>
      </c>
      <c r="AV519">
        <f>(AU519-1)*100</f>
        <v>0</v>
      </c>
      <c r="AW519">
        <f>MAX(0,($B$15+$C$15*BV519)/(1+$D$15*BV519)*BO519/(BQ519+273)*$E$15)</f>
        <v>0</v>
      </c>
      <c r="AX519">
        <f>$B$13*BW519+$C$13*BX519+$F$13*CI519*(1-CL519)</f>
        <v>0</v>
      </c>
      <c r="AY519">
        <f>AX519*AZ519</f>
        <v>0</v>
      </c>
      <c r="AZ519">
        <f>($B$13*$D$11+$C$13*$D$11+$F$13*((CV519+CN519)/MAX(CV519+CN519+CW519, 0.1)*$I$11+CW519/MAX(CV519+CN519+CW519, 0.1)*$J$11))/($B$13+$C$13+$F$13)</f>
        <v>0</v>
      </c>
      <c r="BA519">
        <f>($B$13*$K$11+$C$13*$K$11+$F$13*((CV519+CN519)/MAX(CV519+CN519+CW519, 0.1)*$P$11+CW519/MAX(CV519+CN519+CW519, 0.1)*$Q$11))/($B$13+$C$13+$F$13)</f>
        <v>0</v>
      </c>
      <c r="BB519">
        <v>6</v>
      </c>
      <c r="BC519">
        <v>0.5</v>
      </c>
      <c r="BD519" t="s">
        <v>358</v>
      </c>
      <c r="BE519">
        <v>2</v>
      </c>
      <c r="BF519" t="b">
        <v>1</v>
      </c>
      <c r="BG519">
        <v>1774683793.7</v>
      </c>
      <c r="BH519">
        <v>419.5685</v>
      </c>
      <c r="BI519">
        <v>419.9526</v>
      </c>
      <c r="BJ519">
        <v>21.49709</v>
      </c>
      <c r="BK519">
        <v>21.51322</v>
      </c>
      <c r="BL519">
        <v>419.9300999999999</v>
      </c>
      <c r="BM519">
        <v>21.19995</v>
      </c>
      <c r="BN519">
        <v>499.98</v>
      </c>
      <c r="BO519">
        <v>101.0273</v>
      </c>
      <c r="BP519">
        <v>0.09998688</v>
      </c>
      <c r="BQ519">
        <v>25.82395</v>
      </c>
      <c r="BR519">
        <v>25.88894</v>
      </c>
      <c r="BS519">
        <v>999.9</v>
      </c>
      <c r="BT519">
        <v>0</v>
      </c>
      <c r="BU519">
        <v>0</v>
      </c>
      <c r="BV519">
        <v>9993</v>
      </c>
      <c r="BW519">
        <v>0</v>
      </c>
      <c r="BX519">
        <v>0.3833920000000001</v>
      </c>
      <c r="BY519">
        <v>-0.3840607</v>
      </c>
      <c r="BZ519">
        <v>428.7863</v>
      </c>
      <c r="CA519">
        <v>429.1857999999999</v>
      </c>
      <c r="CB519">
        <v>-0.01610471</v>
      </c>
      <c r="CC519">
        <v>419.9526</v>
      </c>
      <c r="CD519">
        <v>21.51322</v>
      </c>
      <c r="CE519">
        <v>2.171798</v>
      </c>
      <c r="CF519">
        <v>2.173426</v>
      </c>
      <c r="CG519">
        <v>18.7558</v>
      </c>
      <c r="CH519">
        <v>18.76776</v>
      </c>
      <c r="CI519">
        <v>150.0039</v>
      </c>
      <c r="CJ519">
        <v>0</v>
      </c>
      <c r="CK519">
        <v>1</v>
      </c>
      <c r="CL519">
        <v>0</v>
      </c>
      <c r="CM519">
        <v>2.00468</v>
      </c>
      <c r="CN519">
        <v>0</v>
      </c>
      <c r="CO519">
        <v>8.756450000000001</v>
      </c>
      <c r="CP519">
        <v>767.3702000000001</v>
      </c>
      <c r="CQ519">
        <v>35.7934</v>
      </c>
      <c r="CR519">
        <v>40.2873</v>
      </c>
      <c r="CS519">
        <v>38.0061</v>
      </c>
      <c r="CT519">
        <v>39.4935</v>
      </c>
      <c r="CU519">
        <v>36.6374</v>
      </c>
      <c r="CV519">
        <v>0</v>
      </c>
      <c r="CW519">
        <v>150.003</v>
      </c>
      <c r="CX519">
        <v>0</v>
      </c>
      <c r="CY519">
        <v>1774683795.2</v>
      </c>
      <c r="CZ519">
        <v>0</v>
      </c>
      <c r="DA519">
        <v>1774666326.5</v>
      </c>
      <c r="DB519" t="s">
        <v>359</v>
      </c>
      <c r="DC519">
        <v>1774666322</v>
      </c>
      <c r="DD519">
        <v>1774666326.5</v>
      </c>
      <c r="DE519">
        <v>2</v>
      </c>
      <c r="DF519">
        <v>0.343</v>
      </c>
      <c r="DG519">
        <v>-0.026</v>
      </c>
      <c r="DH519">
        <v>-0.36</v>
      </c>
      <c r="DI519">
        <v>0.298</v>
      </c>
      <c r="DJ519">
        <v>420</v>
      </c>
      <c r="DK519">
        <v>22</v>
      </c>
      <c r="DL519">
        <v>0.17</v>
      </c>
      <c r="DM519">
        <v>0.02</v>
      </c>
      <c r="DN519">
        <v>-0.4339130243902439</v>
      </c>
      <c r="DO519">
        <v>0.2204302578397218</v>
      </c>
      <c r="DP519">
        <v>0.0488936953167902</v>
      </c>
      <c r="DQ519">
        <v>0</v>
      </c>
      <c r="DR519">
        <v>-0.01608714146341463</v>
      </c>
      <c r="DS519">
        <v>-8.200139372817794E-05</v>
      </c>
      <c r="DT519">
        <v>0.0007017994310709554</v>
      </c>
      <c r="DU519">
        <v>1</v>
      </c>
      <c r="DV519">
        <v>1</v>
      </c>
      <c r="DW519">
        <v>2</v>
      </c>
      <c r="DX519" t="s">
        <v>367</v>
      </c>
      <c r="DY519">
        <v>3.13049</v>
      </c>
      <c r="DZ519">
        <v>2.8064</v>
      </c>
      <c r="EA519">
        <v>0.0997436</v>
      </c>
      <c r="EB519">
        <v>0.0994599</v>
      </c>
      <c r="EC519">
        <v>0.105835</v>
      </c>
      <c r="ED519">
        <v>0.10558</v>
      </c>
      <c r="EE519">
        <v>21146.4</v>
      </c>
      <c r="EF519">
        <v>27418</v>
      </c>
      <c r="EG519">
        <v>26443.9</v>
      </c>
      <c r="EH519">
        <v>32998.8</v>
      </c>
      <c r="EI519">
        <v>34925.7</v>
      </c>
      <c r="EJ519">
        <v>40309.4</v>
      </c>
      <c r="EK519">
        <v>41090.7</v>
      </c>
      <c r="EL519">
        <v>46058.3</v>
      </c>
      <c r="EM519">
        <v>2.035</v>
      </c>
      <c r="EN519">
        <v>2.00025</v>
      </c>
      <c r="EO519">
        <v>0.0726208</v>
      </c>
      <c r="EP519">
        <v>0</v>
      </c>
      <c r="EQ519">
        <v>24.7053</v>
      </c>
      <c r="ER519">
        <v>999.9</v>
      </c>
      <c r="ES519">
        <v>67.40000000000001</v>
      </c>
      <c r="ET519">
        <v>27.5</v>
      </c>
      <c r="EU519">
        <v>24.5879</v>
      </c>
      <c r="EV519">
        <v>61.2509</v>
      </c>
      <c r="EW519">
        <v>31.8309</v>
      </c>
      <c r="EX519">
        <v>1</v>
      </c>
      <c r="EY519">
        <v>0.292322</v>
      </c>
      <c r="EZ519">
        <v>0.171898</v>
      </c>
      <c r="FA519">
        <v>20.2891</v>
      </c>
      <c r="FB519">
        <v>5.19093</v>
      </c>
      <c r="FC519">
        <v>11.9441</v>
      </c>
      <c r="FD519">
        <v>4.95575</v>
      </c>
      <c r="FE519">
        <v>3.285</v>
      </c>
      <c r="FF519">
        <v>9999</v>
      </c>
      <c r="FG519">
        <v>9999</v>
      </c>
      <c r="FH519">
        <v>9999</v>
      </c>
      <c r="FI519">
        <v>999.9</v>
      </c>
      <c r="FJ519">
        <v>1.86127</v>
      </c>
      <c r="FK519">
        <v>1.86264</v>
      </c>
      <c r="FL519">
        <v>1.86005</v>
      </c>
      <c r="FM519">
        <v>1.85837</v>
      </c>
      <c r="FN519">
        <v>1.86215</v>
      </c>
      <c r="FO519">
        <v>1.85884</v>
      </c>
      <c r="FP519">
        <v>1.85791</v>
      </c>
      <c r="FQ519">
        <v>1.86081</v>
      </c>
      <c r="FR519">
        <v>0</v>
      </c>
      <c r="FS519">
        <v>0</v>
      </c>
      <c r="FT519">
        <v>0</v>
      </c>
      <c r="FU519">
        <v>4.5</v>
      </c>
      <c r="FV519" t="s">
        <v>361</v>
      </c>
      <c r="FW519" t="s">
        <v>362</v>
      </c>
      <c r="FX519" t="s">
        <v>363</v>
      </c>
      <c r="FY519" t="s">
        <v>364</v>
      </c>
      <c r="FZ519" t="s">
        <v>364</v>
      </c>
      <c r="GA519" t="s">
        <v>363</v>
      </c>
      <c r="GB519">
        <v>0</v>
      </c>
      <c r="GC519">
        <v>100</v>
      </c>
      <c r="GD519">
        <v>100</v>
      </c>
      <c r="GE519">
        <v>-0.362</v>
      </c>
      <c r="GF519">
        <v>0.2972</v>
      </c>
      <c r="GG519">
        <v>-1.589593225013521</v>
      </c>
      <c r="GH519">
        <v>0.00192992804097616</v>
      </c>
      <c r="GI519">
        <v>3.244687122451424E-06</v>
      </c>
      <c r="GJ519">
        <v>-2.087531120305573E-09</v>
      </c>
      <c r="GK519">
        <v>0.05776174702018427</v>
      </c>
      <c r="GL519">
        <v>0.005089068596103195</v>
      </c>
      <c r="GM519">
        <v>0.0003257216593697226</v>
      </c>
      <c r="GN519">
        <v>-1.562898368296355E-06</v>
      </c>
      <c r="GO519">
        <v>0</v>
      </c>
      <c r="GP519">
        <v>1257</v>
      </c>
      <c r="GQ519">
        <v>1</v>
      </c>
      <c r="GR519">
        <v>31</v>
      </c>
      <c r="GS519">
        <v>291.2</v>
      </c>
      <c r="GT519">
        <v>291.2</v>
      </c>
      <c r="GU519">
        <v>1.07788</v>
      </c>
      <c r="GV519">
        <v>2.38281</v>
      </c>
      <c r="GW519">
        <v>1.44775</v>
      </c>
      <c r="GX519">
        <v>2.20215</v>
      </c>
      <c r="GY519">
        <v>1.44653</v>
      </c>
      <c r="GZ519">
        <v>2.36938</v>
      </c>
      <c r="HA519">
        <v>33.1992</v>
      </c>
      <c r="HB519">
        <v>14.5698</v>
      </c>
      <c r="HC519">
        <v>18</v>
      </c>
      <c r="HD519">
        <v>532.1079999999999</v>
      </c>
      <c r="HE519">
        <v>523.112</v>
      </c>
      <c r="HF519">
        <v>25</v>
      </c>
      <c r="HG519">
        <v>30.7306</v>
      </c>
      <c r="HH519">
        <v>30</v>
      </c>
      <c r="HI519">
        <v>31.1105</v>
      </c>
      <c r="HJ519">
        <v>31.1197</v>
      </c>
      <c r="HK519">
        <v>21.5523</v>
      </c>
      <c r="HL519">
        <v>20.6043</v>
      </c>
      <c r="HM519">
        <v>100</v>
      </c>
      <c r="HN519">
        <v>25</v>
      </c>
      <c r="HO519">
        <v>420</v>
      </c>
      <c r="HP519">
        <v>21.5</v>
      </c>
      <c r="HQ519">
        <v>103.13</v>
      </c>
      <c r="HR519">
        <v>102.017</v>
      </c>
    </row>
    <row r="520" spans="1:226">
      <c r="A520">
        <v>502</v>
      </c>
      <c r="B520">
        <v>1774683800.6</v>
      </c>
      <c r="C520">
        <v>2054.599999904633</v>
      </c>
      <c r="D520" t="s">
        <v>1366</v>
      </c>
      <c r="E520" t="s">
        <v>1367</v>
      </c>
      <c r="F520">
        <v>5</v>
      </c>
      <c r="I520">
        <v>1774683797.7</v>
      </c>
      <c r="J520">
        <f>(K520)/1000</f>
        <v>0</v>
      </c>
      <c r="K520">
        <f>IF(BF520, AN520, AH520)</f>
        <v>0</v>
      </c>
      <c r="L520">
        <f>IF(BF520, AI520, AG520)</f>
        <v>0</v>
      </c>
      <c r="M520">
        <f>BH520 - IF(AU520&gt;1, L520*BB520*100.0/(AW520), 0)</f>
        <v>0</v>
      </c>
      <c r="N520">
        <f>((T520-J520/2)*M520-L520)/(T520+J520/2)</f>
        <v>0</v>
      </c>
      <c r="O520">
        <f>N520*(BO520+BP520)/1000.0</f>
        <v>0</v>
      </c>
      <c r="P520">
        <f>(BH520 - IF(AU520&gt;1, L520*BB520*100.0/(AW520), 0))*(BO520+BP520)/1000.0</f>
        <v>0</v>
      </c>
      <c r="Q520">
        <f>2.0/((1/S520-1/R520)+SIGN(S520)*SQRT((1/S520-1/R520)*(1/S520-1/R520) + 4*BC520/((BC520+1)*(BC520+1))*(2*1/S520*1/R520-1/R520*1/R520)))</f>
        <v>0</v>
      </c>
      <c r="R520">
        <f>IF(LEFT(BD520,1)&lt;&gt;"0",IF(LEFT(BD520,1)="1",3.0,BE520),$D$5+$E$5*(BV520*BO520/($K$5*1000))+$F$5*(BV520*BO520/($K$5*1000))*MAX(MIN(BB520,$J$5),$I$5)*MAX(MIN(BB520,$J$5),$I$5)+$G$5*MAX(MIN(BB520,$J$5),$I$5)*(BV520*BO520/($K$5*1000))+$H$5*(BV520*BO520/($K$5*1000))*(BV520*BO520/($K$5*1000)))</f>
        <v>0</v>
      </c>
      <c r="S520">
        <f>J520*(1000-(1000*0.61365*exp(17.502*W520/(240.97+W520))/(BO520+BP520)+BJ520)/2)/(1000*0.61365*exp(17.502*W520/(240.97+W520))/(BO520+BP520)-BJ520)</f>
        <v>0</v>
      </c>
      <c r="T520">
        <f>1/((BC520+1)/(Q520/1.6)+1/(R520/1.37)) + BC520/((BC520+1)/(Q520/1.6) + BC520/(R520/1.37))</f>
        <v>0</v>
      </c>
      <c r="U520">
        <f>(AX520*BA520)</f>
        <v>0</v>
      </c>
      <c r="V520">
        <f>(BQ520+(U520+2*0.95*5.67E-8*(((BQ520+$B$9)+273)^4-(BQ520+273)^4)-44100*J520)/(1.84*29.3*R520+8*0.95*5.67E-8*(BQ520+273)^3))</f>
        <v>0</v>
      </c>
      <c r="W520">
        <f>($C$9*BR520+$D$9*BS520+$E$9*V520)</f>
        <v>0</v>
      </c>
      <c r="X520">
        <f>0.61365*exp(17.502*W520/(240.97+W520))</f>
        <v>0</v>
      </c>
      <c r="Y520">
        <f>(Z520/AA520*100)</f>
        <v>0</v>
      </c>
      <c r="Z520">
        <f>BJ520*(BO520+BP520)/1000</f>
        <v>0</v>
      </c>
      <c r="AA520">
        <f>0.61365*exp(17.502*BQ520/(240.97+BQ520))</f>
        <v>0</v>
      </c>
      <c r="AB520">
        <f>(X520-BJ520*(BO520+BP520)/1000)</f>
        <v>0</v>
      </c>
      <c r="AC520">
        <f>(-J520*44100)</f>
        <v>0</v>
      </c>
      <c r="AD520">
        <f>2*29.3*R520*0.92*(BQ520-W520)</f>
        <v>0</v>
      </c>
      <c r="AE520">
        <f>2*0.95*5.67E-8*(((BQ520+$B$9)+273)^4-(W520+273)^4)</f>
        <v>0</v>
      </c>
      <c r="AF520">
        <f>U520+AE520+AC520+AD520</f>
        <v>0</v>
      </c>
      <c r="AG520">
        <f>BN520*AU520*(BI520-BH520*(1000-AU520*BK520)/(1000-AU520*BJ520))/(100*BB520)</f>
        <v>0</v>
      </c>
      <c r="AH520">
        <f>1000*BN520*AU520*(BJ520-BK520)/(100*BB520*(1000-AU520*BJ520))</f>
        <v>0</v>
      </c>
      <c r="AI520">
        <f>(AJ520 - AK520 - BO520*1E3/(8.314*(BQ520+273.15)) * AM520/BN520 * AL520) * BN520/(100*BB520) * (1000 - BK520)/1000</f>
        <v>0</v>
      </c>
      <c r="AJ520">
        <v>429.2238546229449</v>
      </c>
      <c r="AK520">
        <v>428.7445636363636</v>
      </c>
      <c r="AL520">
        <v>-5.319165638091114E-06</v>
      </c>
      <c r="AM520">
        <v>61.35787655002243</v>
      </c>
      <c r="AN520">
        <f>(AP520 - AO520 + BO520*1E3/(8.314*(BQ520+273.15)) * AR520/BN520 * AQ520) * BN520/(100*BB520) * 1000/(1000 - AP520)</f>
        <v>0</v>
      </c>
      <c r="AO520">
        <v>21.51307978000714</v>
      </c>
      <c r="AP520">
        <v>21.49804195804197</v>
      </c>
      <c r="AQ520">
        <v>5.11363254199555E-07</v>
      </c>
      <c r="AR520">
        <v>91.88205700752289</v>
      </c>
      <c r="AS520">
        <v>0</v>
      </c>
      <c r="AT520">
        <v>0</v>
      </c>
      <c r="AU520">
        <f>IF(AS520*$H$15&gt;=AW520,1.0,(AW520/(AW520-AS520*$H$15)))</f>
        <v>0</v>
      </c>
      <c r="AV520">
        <f>(AU520-1)*100</f>
        <v>0</v>
      </c>
      <c r="AW520">
        <f>MAX(0,($B$15+$C$15*BV520)/(1+$D$15*BV520)*BO520/(BQ520+273)*$E$15)</f>
        <v>0</v>
      </c>
      <c r="AX520">
        <f>$B$13*BW520+$C$13*BX520+$F$13*CI520*(1-CL520)</f>
        <v>0</v>
      </c>
      <c r="AY520">
        <f>AX520*AZ520</f>
        <v>0</v>
      </c>
      <c r="AZ520">
        <f>($B$13*$D$11+$C$13*$D$11+$F$13*((CV520+CN520)/MAX(CV520+CN520+CW520, 0.1)*$I$11+CW520/MAX(CV520+CN520+CW520, 0.1)*$J$11))/($B$13+$C$13+$F$13)</f>
        <v>0</v>
      </c>
      <c r="BA520">
        <f>($B$13*$K$11+$C$13*$K$11+$F$13*((CV520+CN520)/MAX(CV520+CN520+CW520, 0.1)*$P$11+CW520/MAX(CV520+CN520+CW520, 0.1)*$Q$11))/($B$13+$C$13+$F$13)</f>
        <v>0</v>
      </c>
      <c r="BB520">
        <v>6</v>
      </c>
      <c r="BC520">
        <v>0.5</v>
      </c>
      <c r="BD520" t="s">
        <v>358</v>
      </c>
      <c r="BE520">
        <v>2</v>
      </c>
      <c r="BF520" t="b">
        <v>1</v>
      </c>
      <c r="BG520">
        <v>1774683797.7</v>
      </c>
      <c r="BH520">
        <v>419.5383</v>
      </c>
      <c r="BI520">
        <v>419.978</v>
      </c>
      <c r="BJ520">
        <v>21.49745</v>
      </c>
      <c r="BK520">
        <v>21.51303</v>
      </c>
      <c r="BL520">
        <v>419.8999</v>
      </c>
      <c r="BM520">
        <v>21.2003</v>
      </c>
      <c r="BN520">
        <v>499.9871</v>
      </c>
      <c r="BO520">
        <v>101.028</v>
      </c>
      <c r="BP520">
        <v>0.10005015</v>
      </c>
      <c r="BQ520">
        <v>25.82281</v>
      </c>
      <c r="BR520">
        <v>25.89373</v>
      </c>
      <c r="BS520">
        <v>999.9</v>
      </c>
      <c r="BT520">
        <v>0</v>
      </c>
      <c r="BU520">
        <v>0</v>
      </c>
      <c r="BV520">
        <v>9991.490000000002</v>
      </c>
      <c r="BW520">
        <v>0</v>
      </c>
      <c r="BX520">
        <v>0.3833920000000001</v>
      </c>
      <c r="BY520">
        <v>-0.4396729</v>
      </c>
      <c r="BZ520">
        <v>428.7556</v>
      </c>
      <c r="CA520">
        <v>429.2117</v>
      </c>
      <c r="CB520">
        <v>-0.01557139</v>
      </c>
      <c r="CC520">
        <v>419.978</v>
      </c>
      <c r="CD520">
        <v>21.51303</v>
      </c>
      <c r="CE520">
        <v>2.171845</v>
      </c>
      <c r="CF520">
        <v>2.173419</v>
      </c>
      <c r="CG520">
        <v>18.75613</v>
      </c>
      <c r="CH520">
        <v>18.76771</v>
      </c>
      <c r="CI520">
        <v>150.0023</v>
      </c>
      <c r="CJ520">
        <v>0</v>
      </c>
      <c r="CK520">
        <v>1</v>
      </c>
      <c r="CL520">
        <v>0</v>
      </c>
      <c r="CM520">
        <v>1.73752</v>
      </c>
      <c r="CN520">
        <v>0</v>
      </c>
      <c r="CO520">
        <v>8.74743</v>
      </c>
      <c r="CP520">
        <v>767.3622</v>
      </c>
      <c r="CQ520">
        <v>35.75</v>
      </c>
      <c r="CR520">
        <v>40.1623</v>
      </c>
      <c r="CS520">
        <v>37.931</v>
      </c>
      <c r="CT520">
        <v>39.3371</v>
      </c>
      <c r="CU520">
        <v>36.5809</v>
      </c>
      <c r="CV520">
        <v>0</v>
      </c>
      <c r="CW520">
        <v>150.002</v>
      </c>
      <c r="CX520">
        <v>0</v>
      </c>
      <c r="CY520">
        <v>1774683798.8</v>
      </c>
      <c r="CZ520">
        <v>0</v>
      </c>
      <c r="DA520">
        <v>1774666326.5</v>
      </c>
      <c r="DB520" t="s">
        <v>359</v>
      </c>
      <c r="DC520">
        <v>1774666322</v>
      </c>
      <c r="DD520">
        <v>1774666326.5</v>
      </c>
      <c r="DE520">
        <v>2</v>
      </c>
      <c r="DF520">
        <v>0.343</v>
      </c>
      <c r="DG520">
        <v>-0.026</v>
      </c>
      <c r="DH520">
        <v>-0.36</v>
      </c>
      <c r="DI520">
        <v>0.298</v>
      </c>
      <c r="DJ520">
        <v>420</v>
      </c>
      <c r="DK520">
        <v>22</v>
      </c>
      <c r="DL520">
        <v>0.17</v>
      </c>
      <c r="DM520">
        <v>0.02</v>
      </c>
      <c r="DN520">
        <v>-0.426178</v>
      </c>
      <c r="DO520">
        <v>-0.04501379790940797</v>
      </c>
      <c r="DP520">
        <v>0.04447501082575719</v>
      </c>
      <c r="DQ520">
        <v>1</v>
      </c>
      <c r="DR520">
        <v>-0.01586304634146342</v>
      </c>
      <c r="DS520">
        <v>-0.001026405574912903</v>
      </c>
      <c r="DT520">
        <v>0.0006521520016210349</v>
      </c>
      <c r="DU520">
        <v>1</v>
      </c>
      <c r="DV520">
        <v>2</v>
      </c>
      <c r="DW520">
        <v>2</v>
      </c>
      <c r="DX520" t="s">
        <v>360</v>
      </c>
      <c r="DY520">
        <v>3.13045</v>
      </c>
      <c r="DZ520">
        <v>2.80655</v>
      </c>
      <c r="EA520">
        <v>0.0997349</v>
      </c>
      <c r="EB520">
        <v>0.0994693</v>
      </c>
      <c r="EC520">
        <v>0.105836</v>
      </c>
      <c r="ED520">
        <v>0.10558</v>
      </c>
      <c r="EE520">
        <v>21146.4</v>
      </c>
      <c r="EF520">
        <v>27417.7</v>
      </c>
      <c r="EG520">
        <v>26443.6</v>
      </c>
      <c r="EH520">
        <v>32998.8</v>
      </c>
      <c r="EI520">
        <v>34925.6</v>
      </c>
      <c r="EJ520">
        <v>40309.6</v>
      </c>
      <c r="EK520">
        <v>41090.7</v>
      </c>
      <c r="EL520">
        <v>46058.5</v>
      </c>
      <c r="EM520">
        <v>2.03503</v>
      </c>
      <c r="EN520">
        <v>2.00003</v>
      </c>
      <c r="EO520">
        <v>0.0721514</v>
      </c>
      <c r="EP520">
        <v>0</v>
      </c>
      <c r="EQ520">
        <v>24.7053</v>
      </c>
      <c r="ER520">
        <v>999.9</v>
      </c>
      <c r="ES520">
        <v>67.40000000000001</v>
      </c>
      <c r="ET520">
        <v>27.5</v>
      </c>
      <c r="EU520">
        <v>24.5851</v>
      </c>
      <c r="EV520">
        <v>61.1509</v>
      </c>
      <c r="EW520">
        <v>31.8269</v>
      </c>
      <c r="EX520">
        <v>1</v>
      </c>
      <c r="EY520">
        <v>0.292325</v>
      </c>
      <c r="EZ520">
        <v>0.171272</v>
      </c>
      <c r="FA520">
        <v>20.2891</v>
      </c>
      <c r="FB520">
        <v>5.19123</v>
      </c>
      <c r="FC520">
        <v>11.9441</v>
      </c>
      <c r="FD520">
        <v>4.95565</v>
      </c>
      <c r="FE520">
        <v>3.285</v>
      </c>
      <c r="FF520">
        <v>9999</v>
      </c>
      <c r="FG520">
        <v>9999</v>
      </c>
      <c r="FH520">
        <v>9999</v>
      </c>
      <c r="FI520">
        <v>999.9</v>
      </c>
      <c r="FJ520">
        <v>1.86127</v>
      </c>
      <c r="FK520">
        <v>1.86264</v>
      </c>
      <c r="FL520">
        <v>1.86005</v>
      </c>
      <c r="FM520">
        <v>1.85837</v>
      </c>
      <c r="FN520">
        <v>1.86215</v>
      </c>
      <c r="FO520">
        <v>1.85884</v>
      </c>
      <c r="FP520">
        <v>1.85791</v>
      </c>
      <c r="FQ520">
        <v>1.86081</v>
      </c>
      <c r="FR520">
        <v>0</v>
      </c>
      <c r="FS520">
        <v>0</v>
      </c>
      <c r="FT520">
        <v>0</v>
      </c>
      <c r="FU520">
        <v>4.5</v>
      </c>
      <c r="FV520" t="s">
        <v>361</v>
      </c>
      <c r="FW520" t="s">
        <v>362</v>
      </c>
      <c r="FX520" t="s">
        <v>363</v>
      </c>
      <c r="FY520" t="s">
        <v>364</v>
      </c>
      <c r="FZ520" t="s">
        <v>364</v>
      </c>
      <c r="GA520" t="s">
        <v>363</v>
      </c>
      <c r="GB520">
        <v>0</v>
      </c>
      <c r="GC520">
        <v>100</v>
      </c>
      <c r="GD520">
        <v>100</v>
      </c>
      <c r="GE520">
        <v>-0.362</v>
      </c>
      <c r="GF520">
        <v>0.2972</v>
      </c>
      <c r="GG520">
        <v>-1.589593225013521</v>
      </c>
      <c r="GH520">
        <v>0.00192992804097616</v>
      </c>
      <c r="GI520">
        <v>3.244687122451424E-06</v>
      </c>
      <c r="GJ520">
        <v>-2.087531120305573E-09</v>
      </c>
      <c r="GK520">
        <v>0.05776174702018427</v>
      </c>
      <c r="GL520">
        <v>0.005089068596103195</v>
      </c>
      <c r="GM520">
        <v>0.0003257216593697226</v>
      </c>
      <c r="GN520">
        <v>-1.562898368296355E-06</v>
      </c>
      <c r="GO520">
        <v>0</v>
      </c>
      <c r="GP520">
        <v>1257</v>
      </c>
      <c r="GQ520">
        <v>1</v>
      </c>
      <c r="GR520">
        <v>31</v>
      </c>
      <c r="GS520">
        <v>291.3</v>
      </c>
      <c r="GT520">
        <v>291.2</v>
      </c>
      <c r="GU520">
        <v>1.07666</v>
      </c>
      <c r="GV520">
        <v>2.38037</v>
      </c>
      <c r="GW520">
        <v>1.44775</v>
      </c>
      <c r="GX520">
        <v>2.20215</v>
      </c>
      <c r="GY520">
        <v>1.44653</v>
      </c>
      <c r="GZ520">
        <v>2.3877</v>
      </c>
      <c r="HA520">
        <v>33.1769</v>
      </c>
      <c r="HB520">
        <v>14.5611</v>
      </c>
      <c r="HC520">
        <v>18</v>
      </c>
      <c r="HD520">
        <v>532.123</v>
      </c>
      <c r="HE520">
        <v>522.9589999999999</v>
      </c>
      <c r="HF520">
        <v>24.9999</v>
      </c>
      <c r="HG520">
        <v>30.7302</v>
      </c>
      <c r="HH520">
        <v>30.0001</v>
      </c>
      <c r="HI520">
        <v>31.1105</v>
      </c>
      <c r="HJ520">
        <v>31.1197</v>
      </c>
      <c r="HK520">
        <v>21.55</v>
      </c>
      <c r="HL520">
        <v>20.6043</v>
      </c>
      <c r="HM520">
        <v>100</v>
      </c>
      <c r="HN520">
        <v>25</v>
      </c>
      <c r="HO520">
        <v>420</v>
      </c>
      <c r="HP520">
        <v>21.5</v>
      </c>
      <c r="HQ520">
        <v>103.13</v>
      </c>
      <c r="HR520">
        <v>102.017</v>
      </c>
    </row>
    <row r="521" spans="1:226">
      <c r="A521">
        <v>503</v>
      </c>
      <c r="B521">
        <v>1774683804.6</v>
      </c>
      <c r="C521">
        <v>2058.599999904633</v>
      </c>
      <c r="D521" t="s">
        <v>1368</v>
      </c>
      <c r="E521" t="s">
        <v>1369</v>
      </c>
      <c r="F521">
        <v>5</v>
      </c>
      <c r="I521">
        <v>1774683801.7</v>
      </c>
      <c r="J521">
        <f>(K521)/1000</f>
        <v>0</v>
      </c>
      <c r="K521">
        <f>IF(BF521, AN521, AH521)</f>
        <v>0</v>
      </c>
      <c r="L521">
        <f>IF(BF521, AI521, AG521)</f>
        <v>0</v>
      </c>
      <c r="M521">
        <f>BH521 - IF(AU521&gt;1, L521*BB521*100.0/(AW521), 0)</f>
        <v>0</v>
      </c>
      <c r="N521">
        <f>((T521-J521/2)*M521-L521)/(T521+J521/2)</f>
        <v>0</v>
      </c>
      <c r="O521">
        <f>N521*(BO521+BP521)/1000.0</f>
        <v>0</v>
      </c>
      <c r="P521">
        <f>(BH521 - IF(AU521&gt;1, L521*BB521*100.0/(AW521), 0))*(BO521+BP521)/1000.0</f>
        <v>0</v>
      </c>
      <c r="Q521">
        <f>2.0/((1/S521-1/R521)+SIGN(S521)*SQRT((1/S521-1/R521)*(1/S521-1/R521) + 4*BC521/((BC521+1)*(BC521+1))*(2*1/S521*1/R521-1/R521*1/R521)))</f>
        <v>0</v>
      </c>
      <c r="R521">
        <f>IF(LEFT(BD521,1)&lt;&gt;"0",IF(LEFT(BD521,1)="1",3.0,BE521),$D$5+$E$5*(BV521*BO521/($K$5*1000))+$F$5*(BV521*BO521/($K$5*1000))*MAX(MIN(BB521,$J$5),$I$5)*MAX(MIN(BB521,$J$5),$I$5)+$G$5*MAX(MIN(BB521,$J$5),$I$5)*(BV521*BO521/($K$5*1000))+$H$5*(BV521*BO521/($K$5*1000))*(BV521*BO521/($K$5*1000)))</f>
        <v>0</v>
      </c>
      <c r="S521">
        <f>J521*(1000-(1000*0.61365*exp(17.502*W521/(240.97+W521))/(BO521+BP521)+BJ521)/2)/(1000*0.61365*exp(17.502*W521/(240.97+W521))/(BO521+BP521)-BJ521)</f>
        <v>0</v>
      </c>
      <c r="T521">
        <f>1/((BC521+1)/(Q521/1.6)+1/(R521/1.37)) + BC521/((BC521+1)/(Q521/1.6) + BC521/(R521/1.37))</f>
        <v>0</v>
      </c>
      <c r="U521">
        <f>(AX521*BA521)</f>
        <v>0</v>
      </c>
      <c r="V521">
        <f>(BQ521+(U521+2*0.95*5.67E-8*(((BQ521+$B$9)+273)^4-(BQ521+273)^4)-44100*J521)/(1.84*29.3*R521+8*0.95*5.67E-8*(BQ521+273)^3))</f>
        <v>0</v>
      </c>
      <c r="W521">
        <f>($C$9*BR521+$D$9*BS521+$E$9*V521)</f>
        <v>0</v>
      </c>
      <c r="X521">
        <f>0.61365*exp(17.502*W521/(240.97+W521))</f>
        <v>0</v>
      </c>
      <c r="Y521">
        <f>(Z521/AA521*100)</f>
        <v>0</v>
      </c>
      <c r="Z521">
        <f>BJ521*(BO521+BP521)/1000</f>
        <v>0</v>
      </c>
      <c r="AA521">
        <f>0.61365*exp(17.502*BQ521/(240.97+BQ521))</f>
        <v>0</v>
      </c>
      <c r="AB521">
        <f>(X521-BJ521*(BO521+BP521)/1000)</f>
        <v>0</v>
      </c>
      <c r="AC521">
        <f>(-J521*44100)</f>
        <v>0</v>
      </c>
      <c r="AD521">
        <f>2*29.3*R521*0.92*(BQ521-W521)</f>
        <v>0</v>
      </c>
      <c r="AE521">
        <f>2*0.95*5.67E-8*(((BQ521+$B$9)+273)^4-(W521+273)^4)</f>
        <v>0</v>
      </c>
      <c r="AF521">
        <f>U521+AE521+AC521+AD521</f>
        <v>0</v>
      </c>
      <c r="AG521">
        <f>BN521*AU521*(BI521-BH521*(1000-AU521*BK521)/(1000-AU521*BJ521))/(100*BB521)</f>
        <v>0</v>
      </c>
      <c r="AH521">
        <f>1000*BN521*AU521*(BJ521-BK521)/(100*BB521*(1000-AU521*BJ521))</f>
        <v>0</v>
      </c>
      <c r="AI521">
        <f>(AJ521 - AK521 - BO521*1E3/(8.314*(BQ521+273.15)) * AM521/BN521 * AL521) * BN521/(100*BB521) * (1000 - BK521)/1000</f>
        <v>0</v>
      </c>
      <c r="AJ521">
        <v>429.2433433738255</v>
      </c>
      <c r="AK521">
        <v>428.7820848484849</v>
      </c>
      <c r="AL521">
        <v>1.154589889804692E-05</v>
      </c>
      <c r="AM521">
        <v>61.35787655002243</v>
      </c>
      <c r="AN521">
        <f>(AP521 - AO521 + BO521*1E3/(8.314*(BQ521+273.15)) * AR521/BN521 * AQ521) * BN521/(100*BB521) * 1000/(1000 - AP521)</f>
        <v>0</v>
      </c>
      <c r="AO521">
        <v>21.51334925019122</v>
      </c>
      <c r="AP521">
        <v>21.49683146853149</v>
      </c>
      <c r="AQ521">
        <v>-4.18940587160171E-07</v>
      </c>
      <c r="AR521">
        <v>91.88205700752289</v>
      </c>
      <c r="AS521">
        <v>0</v>
      </c>
      <c r="AT521">
        <v>0</v>
      </c>
      <c r="AU521">
        <f>IF(AS521*$H$15&gt;=AW521,1.0,(AW521/(AW521-AS521*$H$15)))</f>
        <v>0</v>
      </c>
      <c r="AV521">
        <f>(AU521-1)*100</f>
        <v>0</v>
      </c>
      <c r="AW521">
        <f>MAX(0,($B$15+$C$15*BV521)/(1+$D$15*BV521)*BO521/(BQ521+273)*$E$15)</f>
        <v>0</v>
      </c>
      <c r="AX521">
        <f>$B$13*BW521+$C$13*BX521+$F$13*CI521*(1-CL521)</f>
        <v>0</v>
      </c>
      <c r="AY521">
        <f>AX521*AZ521</f>
        <v>0</v>
      </c>
      <c r="AZ521">
        <f>($B$13*$D$11+$C$13*$D$11+$F$13*((CV521+CN521)/MAX(CV521+CN521+CW521, 0.1)*$I$11+CW521/MAX(CV521+CN521+CW521, 0.1)*$J$11))/($B$13+$C$13+$F$13)</f>
        <v>0</v>
      </c>
      <c r="BA521">
        <f>($B$13*$K$11+$C$13*$K$11+$F$13*((CV521+CN521)/MAX(CV521+CN521+CW521, 0.1)*$P$11+CW521/MAX(CV521+CN521+CW521, 0.1)*$Q$11))/($B$13+$C$13+$F$13)</f>
        <v>0</v>
      </c>
      <c r="BB521">
        <v>6</v>
      </c>
      <c r="BC521">
        <v>0.5</v>
      </c>
      <c r="BD521" t="s">
        <v>358</v>
      </c>
      <c r="BE521">
        <v>2</v>
      </c>
      <c r="BF521" t="b">
        <v>1</v>
      </c>
      <c r="BG521">
        <v>1774683801.7</v>
      </c>
      <c r="BH521">
        <v>419.5427</v>
      </c>
      <c r="BI521">
        <v>420.0171999999999</v>
      </c>
      <c r="BJ521">
        <v>21.49736</v>
      </c>
      <c r="BK521">
        <v>21.51404</v>
      </c>
      <c r="BL521">
        <v>419.9045</v>
      </c>
      <c r="BM521">
        <v>21.20021</v>
      </c>
      <c r="BN521">
        <v>500.0138</v>
      </c>
      <c r="BO521">
        <v>101.0273</v>
      </c>
      <c r="BP521">
        <v>0.09992809999999999</v>
      </c>
      <c r="BQ521">
        <v>25.82281</v>
      </c>
      <c r="BR521">
        <v>25.88878</v>
      </c>
      <c r="BS521">
        <v>999.9</v>
      </c>
      <c r="BT521">
        <v>0</v>
      </c>
      <c r="BU521">
        <v>0</v>
      </c>
      <c r="BV521">
        <v>10010.122</v>
      </c>
      <c r="BW521">
        <v>0</v>
      </c>
      <c r="BX521">
        <v>0.3833920000000001</v>
      </c>
      <c r="BY521">
        <v>-0.4744080000000001</v>
      </c>
      <c r="BZ521">
        <v>428.7602</v>
      </c>
      <c r="CA521">
        <v>429.2523</v>
      </c>
      <c r="CB521">
        <v>-0.01668127</v>
      </c>
      <c r="CC521">
        <v>420.0171999999999</v>
      </c>
      <c r="CD521">
        <v>21.51404</v>
      </c>
      <c r="CE521">
        <v>2.171819</v>
      </c>
      <c r="CF521">
        <v>2.173507</v>
      </c>
      <c r="CG521">
        <v>18.75593</v>
      </c>
      <c r="CH521">
        <v>18.76834</v>
      </c>
      <c r="CI521">
        <v>150.0057</v>
      </c>
      <c r="CJ521">
        <v>0</v>
      </c>
      <c r="CK521">
        <v>1</v>
      </c>
      <c r="CL521">
        <v>0</v>
      </c>
      <c r="CM521">
        <v>1.81099</v>
      </c>
      <c r="CN521">
        <v>0</v>
      </c>
      <c r="CO521">
        <v>8.632449999999999</v>
      </c>
      <c r="CP521">
        <v>767.3785</v>
      </c>
      <c r="CQ521">
        <v>35.7059</v>
      </c>
      <c r="CR521">
        <v>40.0373</v>
      </c>
      <c r="CS521">
        <v>37.8687</v>
      </c>
      <c r="CT521">
        <v>39.19969999999999</v>
      </c>
      <c r="CU521">
        <v>36.531</v>
      </c>
      <c r="CV521">
        <v>0</v>
      </c>
      <c r="CW521">
        <v>150.005</v>
      </c>
      <c r="CX521">
        <v>0</v>
      </c>
      <c r="CY521">
        <v>1774683803</v>
      </c>
      <c r="CZ521">
        <v>0</v>
      </c>
      <c r="DA521">
        <v>1774666326.5</v>
      </c>
      <c r="DB521" t="s">
        <v>359</v>
      </c>
      <c r="DC521">
        <v>1774666322</v>
      </c>
      <c r="DD521">
        <v>1774666326.5</v>
      </c>
      <c r="DE521">
        <v>2</v>
      </c>
      <c r="DF521">
        <v>0.343</v>
      </c>
      <c r="DG521">
        <v>-0.026</v>
      </c>
      <c r="DH521">
        <v>-0.36</v>
      </c>
      <c r="DI521">
        <v>0.298</v>
      </c>
      <c r="DJ521">
        <v>420</v>
      </c>
      <c r="DK521">
        <v>22</v>
      </c>
      <c r="DL521">
        <v>0.17</v>
      </c>
      <c r="DM521">
        <v>0.02</v>
      </c>
      <c r="DN521">
        <v>-0.441970487804878</v>
      </c>
      <c r="DO521">
        <v>-0.05467885714285811</v>
      </c>
      <c r="DP521">
        <v>0.04571917994384475</v>
      </c>
      <c r="DQ521">
        <v>1</v>
      </c>
      <c r="DR521">
        <v>-0.01615519512195122</v>
      </c>
      <c r="DS521">
        <v>-0.00138428989547041</v>
      </c>
      <c r="DT521">
        <v>0.0007513780189047839</v>
      </c>
      <c r="DU521">
        <v>1</v>
      </c>
      <c r="DV521">
        <v>2</v>
      </c>
      <c r="DW521">
        <v>2</v>
      </c>
      <c r="DX521" t="s">
        <v>360</v>
      </c>
      <c r="DY521">
        <v>3.13049</v>
      </c>
      <c r="DZ521">
        <v>2.80646</v>
      </c>
      <c r="EA521">
        <v>0.099742</v>
      </c>
      <c r="EB521">
        <v>0.0994785</v>
      </c>
      <c r="EC521">
        <v>0.105833</v>
      </c>
      <c r="ED521">
        <v>0.105581</v>
      </c>
      <c r="EE521">
        <v>21146.2</v>
      </c>
      <c r="EF521">
        <v>27417.7</v>
      </c>
      <c r="EG521">
        <v>26443.6</v>
      </c>
      <c r="EH521">
        <v>32999.2</v>
      </c>
      <c r="EI521">
        <v>34925.6</v>
      </c>
      <c r="EJ521">
        <v>40310.1</v>
      </c>
      <c r="EK521">
        <v>41090.5</v>
      </c>
      <c r="EL521">
        <v>46059.1</v>
      </c>
      <c r="EM521">
        <v>2.03488</v>
      </c>
      <c r="EN521">
        <v>1.99995</v>
      </c>
      <c r="EO521">
        <v>0.0722185</v>
      </c>
      <c r="EP521">
        <v>0</v>
      </c>
      <c r="EQ521">
        <v>24.7053</v>
      </c>
      <c r="ER521">
        <v>999.9</v>
      </c>
      <c r="ES521">
        <v>67.40000000000001</v>
      </c>
      <c r="ET521">
        <v>27.5</v>
      </c>
      <c r="EU521">
        <v>24.5897</v>
      </c>
      <c r="EV521">
        <v>61.0509</v>
      </c>
      <c r="EW521">
        <v>31.7388</v>
      </c>
      <c r="EX521">
        <v>1</v>
      </c>
      <c r="EY521">
        <v>0.292363</v>
      </c>
      <c r="EZ521">
        <v>0.171269</v>
      </c>
      <c r="FA521">
        <v>20.2891</v>
      </c>
      <c r="FB521">
        <v>5.19063</v>
      </c>
      <c r="FC521">
        <v>11.9441</v>
      </c>
      <c r="FD521">
        <v>4.95575</v>
      </c>
      <c r="FE521">
        <v>3.285</v>
      </c>
      <c r="FF521">
        <v>9999</v>
      </c>
      <c r="FG521">
        <v>9999</v>
      </c>
      <c r="FH521">
        <v>9999</v>
      </c>
      <c r="FI521">
        <v>999.9</v>
      </c>
      <c r="FJ521">
        <v>1.86127</v>
      </c>
      <c r="FK521">
        <v>1.86264</v>
      </c>
      <c r="FL521">
        <v>1.86005</v>
      </c>
      <c r="FM521">
        <v>1.85837</v>
      </c>
      <c r="FN521">
        <v>1.86216</v>
      </c>
      <c r="FO521">
        <v>1.85884</v>
      </c>
      <c r="FP521">
        <v>1.85791</v>
      </c>
      <c r="FQ521">
        <v>1.86081</v>
      </c>
      <c r="FR521">
        <v>0</v>
      </c>
      <c r="FS521">
        <v>0</v>
      </c>
      <c r="FT521">
        <v>0</v>
      </c>
      <c r="FU521">
        <v>4.5</v>
      </c>
      <c r="FV521" t="s">
        <v>361</v>
      </c>
      <c r="FW521" t="s">
        <v>362</v>
      </c>
      <c r="FX521" t="s">
        <v>363</v>
      </c>
      <c r="FY521" t="s">
        <v>364</v>
      </c>
      <c r="FZ521" t="s">
        <v>364</v>
      </c>
      <c r="GA521" t="s">
        <v>363</v>
      </c>
      <c r="GB521">
        <v>0</v>
      </c>
      <c r="GC521">
        <v>100</v>
      </c>
      <c r="GD521">
        <v>100</v>
      </c>
      <c r="GE521">
        <v>-0.361</v>
      </c>
      <c r="GF521">
        <v>0.2971</v>
      </c>
      <c r="GG521">
        <v>-1.589593225013521</v>
      </c>
      <c r="GH521">
        <v>0.00192992804097616</v>
      </c>
      <c r="GI521">
        <v>3.244687122451424E-06</v>
      </c>
      <c r="GJ521">
        <v>-2.087531120305573E-09</v>
      </c>
      <c r="GK521">
        <v>0.05776174702018427</v>
      </c>
      <c r="GL521">
        <v>0.005089068596103195</v>
      </c>
      <c r="GM521">
        <v>0.0003257216593697226</v>
      </c>
      <c r="GN521">
        <v>-1.562898368296355E-06</v>
      </c>
      <c r="GO521">
        <v>0</v>
      </c>
      <c r="GP521">
        <v>1257</v>
      </c>
      <c r="GQ521">
        <v>1</v>
      </c>
      <c r="GR521">
        <v>31</v>
      </c>
      <c r="GS521">
        <v>291.4</v>
      </c>
      <c r="GT521">
        <v>291.3</v>
      </c>
      <c r="GU521">
        <v>1.07666</v>
      </c>
      <c r="GV521">
        <v>2.38525</v>
      </c>
      <c r="GW521">
        <v>1.44775</v>
      </c>
      <c r="GX521">
        <v>2.20215</v>
      </c>
      <c r="GY521">
        <v>1.44653</v>
      </c>
      <c r="GZ521">
        <v>2.36084</v>
      </c>
      <c r="HA521">
        <v>33.1992</v>
      </c>
      <c r="HB521">
        <v>14.5611</v>
      </c>
      <c r="HC521">
        <v>18</v>
      </c>
      <c r="HD521">
        <v>532.028</v>
      </c>
      <c r="HE521">
        <v>522.908</v>
      </c>
      <c r="HF521">
        <v>24.9999</v>
      </c>
      <c r="HG521">
        <v>30.7299</v>
      </c>
      <c r="HH521">
        <v>30.0001</v>
      </c>
      <c r="HI521">
        <v>31.1105</v>
      </c>
      <c r="HJ521">
        <v>31.1197</v>
      </c>
      <c r="HK521">
        <v>21.5481</v>
      </c>
      <c r="HL521">
        <v>20.6043</v>
      </c>
      <c r="HM521">
        <v>100</v>
      </c>
      <c r="HN521">
        <v>25</v>
      </c>
      <c r="HO521">
        <v>420</v>
      </c>
      <c r="HP521">
        <v>21.5</v>
      </c>
      <c r="HQ521">
        <v>103.129</v>
      </c>
      <c r="HR521">
        <v>102.019</v>
      </c>
    </row>
    <row r="522" spans="1:226">
      <c r="A522">
        <v>504</v>
      </c>
      <c r="B522">
        <v>1774683808.6</v>
      </c>
      <c r="C522">
        <v>2062.599999904633</v>
      </c>
      <c r="D522" t="s">
        <v>1370</v>
      </c>
      <c r="E522" t="s">
        <v>1371</v>
      </c>
      <c r="F522">
        <v>5</v>
      </c>
      <c r="I522">
        <v>1774683805.7</v>
      </c>
      <c r="J522">
        <f>(K522)/1000</f>
        <v>0</v>
      </c>
      <c r="K522">
        <f>IF(BF522, AN522, AH522)</f>
        <v>0</v>
      </c>
      <c r="L522">
        <f>IF(BF522, AI522, AG522)</f>
        <v>0</v>
      </c>
      <c r="M522">
        <f>BH522 - IF(AU522&gt;1, L522*BB522*100.0/(AW522), 0)</f>
        <v>0</v>
      </c>
      <c r="N522">
        <f>((T522-J522/2)*M522-L522)/(T522+J522/2)</f>
        <v>0</v>
      </c>
      <c r="O522">
        <f>N522*(BO522+BP522)/1000.0</f>
        <v>0</v>
      </c>
      <c r="P522">
        <f>(BH522 - IF(AU522&gt;1, L522*BB522*100.0/(AW522), 0))*(BO522+BP522)/1000.0</f>
        <v>0</v>
      </c>
      <c r="Q522">
        <f>2.0/((1/S522-1/R522)+SIGN(S522)*SQRT((1/S522-1/R522)*(1/S522-1/R522) + 4*BC522/((BC522+1)*(BC522+1))*(2*1/S522*1/R522-1/R522*1/R522)))</f>
        <v>0</v>
      </c>
      <c r="R522">
        <f>IF(LEFT(BD522,1)&lt;&gt;"0",IF(LEFT(BD522,1)="1",3.0,BE522),$D$5+$E$5*(BV522*BO522/($K$5*1000))+$F$5*(BV522*BO522/($K$5*1000))*MAX(MIN(BB522,$J$5),$I$5)*MAX(MIN(BB522,$J$5),$I$5)+$G$5*MAX(MIN(BB522,$J$5),$I$5)*(BV522*BO522/($K$5*1000))+$H$5*(BV522*BO522/($K$5*1000))*(BV522*BO522/($K$5*1000)))</f>
        <v>0</v>
      </c>
      <c r="S522">
        <f>J522*(1000-(1000*0.61365*exp(17.502*W522/(240.97+W522))/(BO522+BP522)+BJ522)/2)/(1000*0.61365*exp(17.502*W522/(240.97+W522))/(BO522+BP522)-BJ522)</f>
        <v>0</v>
      </c>
      <c r="T522">
        <f>1/((BC522+1)/(Q522/1.6)+1/(R522/1.37)) + BC522/((BC522+1)/(Q522/1.6) + BC522/(R522/1.37))</f>
        <v>0</v>
      </c>
      <c r="U522">
        <f>(AX522*BA522)</f>
        <v>0</v>
      </c>
      <c r="V522">
        <f>(BQ522+(U522+2*0.95*5.67E-8*(((BQ522+$B$9)+273)^4-(BQ522+273)^4)-44100*J522)/(1.84*29.3*R522+8*0.95*5.67E-8*(BQ522+273)^3))</f>
        <v>0</v>
      </c>
      <c r="W522">
        <f>($C$9*BR522+$D$9*BS522+$E$9*V522)</f>
        <v>0</v>
      </c>
      <c r="X522">
        <f>0.61365*exp(17.502*W522/(240.97+W522))</f>
        <v>0</v>
      </c>
      <c r="Y522">
        <f>(Z522/AA522*100)</f>
        <v>0</v>
      </c>
      <c r="Z522">
        <f>BJ522*(BO522+BP522)/1000</f>
        <v>0</v>
      </c>
      <c r="AA522">
        <f>0.61365*exp(17.502*BQ522/(240.97+BQ522))</f>
        <v>0</v>
      </c>
      <c r="AB522">
        <f>(X522-BJ522*(BO522+BP522)/1000)</f>
        <v>0</v>
      </c>
      <c r="AC522">
        <f>(-J522*44100)</f>
        <v>0</v>
      </c>
      <c r="AD522">
        <f>2*29.3*R522*0.92*(BQ522-W522)</f>
        <v>0</v>
      </c>
      <c r="AE522">
        <f>2*0.95*5.67E-8*(((BQ522+$B$9)+273)^4-(W522+273)^4)</f>
        <v>0</v>
      </c>
      <c r="AF522">
        <f>U522+AE522+AC522+AD522</f>
        <v>0</v>
      </c>
      <c r="AG522">
        <f>BN522*AU522*(BI522-BH522*(1000-AU522*BK522)/(1000-AU522*BJ522))/(100*BB522)</f>
        <v>0</v>
      </c>
      <c r="AH522">
        <f>1000*BN522*AU522*(BJ522-BK522)/(100*BB522*(1000-AU522*BJ522))</f>
        <v>0</v>
      </c>
      <c r="AI522">
        <f>(AJ522 - AK522 - BO522*1E3/(8.314*(BQ522+273.15)) * AM522/BN522 * AL522) * BN522/(100*BB522) * (1000 - BK522)/1000</f>
        <v>0</v>
      </c>
      <c r="AJ522">
        <v>429.3172801865164</v>
      </c>
      <c r="AK522">
        <v>428.7754242424239</v>
      </c>
      <c r="AL522">
        <v>-1.022764885033994E-06</v>
      </c>
      <c r="AM522">
        <v>61.35787655002243</v>
      </c>
      <c r="AN522">
        <f>(AP522 - AO522 + BO522*1E3/(8.314*(BQ522+273.15)) * AR522/BN522 * AQ522) * BN522/(100*BB522) * 1000/(1000 - AP522)</f>
        <v>0</v>
      </c>
      <c r="AO522">
        <v>21.51441477068589</v>
      </c>
      <c r="AP522">
        <v>21.4970104895105</v>
      </c>
      <c r="AQ522">
        <v>-5.829395246127701E-08</v>
      </c>
      <c r="AR522">
        <v>91.88205700752289</v>
      </c>
      <c r="AS522">
        <v>0</v>
      </c>
      <c r="AT522">
        <v>0</v>
      </c>
      <c r="AU522">
        <f>IF(AS522*$H$15&gt;=AW522,1.0,(AW522/(AW522-AS522*$H$15)))</f>
        <v>0</v>
      </c>
      <c r="AV522">
        <f>(AU522-1)*100</f>
        <v>0</v>
      </c>
      <c r="AW522">
        <f>MAX(0,($B$15+$C$15*BV522)/(1+$D$15*BV522)*BO522/(BQ522+273)*$E$15)</f>
        <v>0</v>
      </c>
      <c r="AX522">
        <f>$B$13*BW522+$C$13*BX522+$F$13*CI522*(1-CL522)</f>
        <v>0</v>
      </c>
      <c r="AY522">
        <f>AX522*AZ522</f>
        <v>0</v>
      </c>
      <c r="AZ522">
        <f>($B$13*$D$11+$C$13*$D$11+$F$13*((CV522+CN522)/MAX(CV522+CN522+CW522, 0.1)*$I$11+CW522/MAX(CV522+CN522+CW522, 0.1)*$J$11))/($B$13+$C$13+$F$13)</f>
        <v>0</v>
      </c>
      <c r="BA522">
        <f>($B$13*$K$11+$C$13*$K$11+$F$13*((CV522+CN522)/MAX(CV522+CN522+CW522, 0.1)*$P$11+CW522/MAX(CV522+CN522+CW522, 0.1)*$Q$11))/($B$13+$C$13+$F$13)</f>
        <v>0</v>
      </c>
      <c r="BB522">
        <v>6</v>
      </c>
      <c r="BC522">
        <v>0.5</v>
      </c>
      <c r="BD522" t="s">
        <v>358</v>
      </c>
      <c r="BE522">
        <v>2</v>
      </c>
      <c r="BF522" t="b">
        <v>1</v>
      </c>
      <c r="BG522">
        <v>1774683805.7</v>
      </c>
      <c r="BH522">
        <v>419.5613999999999</v>
      </c>
      <c r="BI522">
        <v>420.0689</v>
      </c>
      <c r="BJ522">
        <v>21.49691</v>
      </c>
      <c r="BK522">
        <v>21.5144</v>
      </c>
      <c r="BL522">
        <v>419.9232</v>
      </c>
      <c r="BM522">
        <v>21.19975</v>
      </c>
      <c r="BN522">
        <v>500.0376</v>
      </c>
      <c r="BO522">
        <v>101.0269</v>
      </c>
      <c r="BP522">
        <v>0.09999505</v>
      </c>
      <c r="BQ522">
        <v>25.82254</v>
      </c>
      <c r="BR522">
        <v>25.88811</v>
      </c>
      <c r="BS522">
        <v>999.9</v>
      </c>
      <c r="BT522">
        <v>0</v>
      </c>
      <c r="BU522">
        <v>0</v>
      </c>
      <c r="BV522">
        <v>10000.372</v>
      </c>
      <c r="BW522">
        <v>0</v>
      </c>
      <c r="BX522">
        <v>0.3833920000000001</v>
      </c>
      <c r="BY522">
        <v>-0.5073091</v>
      </c>
      <c r="BZ522">
        <v>428.7791</v>
      </c>
      <c r="CA522">
        <v>429.3049</v>
      </c>
      <c r="CB522">
        <v>-0.01750068</v>
      </c>
      <c r="CC522">
        <v>420.0689</v>
      </c>
      <c r="CD522">
        <v>21.5144</v>
      </c>
      <c r="CE522">
        <v>2.171765</v>
      </c>
      <c r="CF522">
        <v>2.173534</v>
      </c>
      <c r="CG522">
        <v>18.75554</v>
      </c>
      <c r="CH522">
        <v>18.76856</v>
      </c>
      <c r="CI522">
        <v>149.9994</v>
      </c>
      <c r="CJ522">
        <v>0</v>
      </c>
      <c r="CK522">
        <v>1</v>
      </c>
      <c r="CL522">
        <v>0</v>
      </c>
      <c r="CM522">
        <v>1.96015</v>
      </c>
      <c r="CN522">
        <v>0</v>
      </c>
      <c r="CO522">
        <v>8.80029</v>
      </c>
      <c r="CP522">
        <v>767.3466000000001</v>
      </c>
      <c r="CQ522">
        <v>35.687</v>
      </c>
      <c r="CR522">
        <v>39.9186</v>
      </c>
      <c r="CS522">
        <v>37.8184</v>
      </c>
      <c r="CT522">
        <v>39.0499</v>
      </c>
      <c r="CU522">
        <v>36.4937</v>
      </c>
      <c r="CV522">
        <v>0</v>
      </c>
      <c r="CW522">
        <v>149.999</v>
      </c>
      <c r="CX522">
        <v>0</v>
      </c>
      <c r="CY522">
        <v>1774683807.2</v>
      </c>
      <c r="CZ522">
        <v>0</v>
      </c>
      <c r="DA522">
        <v>1774666326.5</v>
      </c>
      <c r="DB522" t="s">
        <v>359</v>
      </c>
      <c r="DC522">
        <v>1774666322</v>
      </c>
      <c r="DD522">
        <v>1774666326.5</v>
      </c>
      <c r="DE522">
        <v>2</v>
      </c>
      <c r="DF522">
        <v>0.343</v>
      </c>
      <c r="DG522">
        <v>-0.026</v>
      </c>
      <c r="DH522">
        <v>-0.36</v>
      </c>
      <c r="DI522">
        <v>0.298</v>
      </c>
      <c r="DJ522">
        <v>420</v>
      </c>
      <c r="DK522">
        <v>22</v>
      </c>
      <c r="DL522">
        <v>0.17</v>
      </c>
      <c r="DM522">
        <v>0.02</v>
      </c>
      <c r="DN522">
        <v>-0.4567998292682927</v>
      </c>
      <c r="DO522">
        <v>-0.2566856236933792</v>
      </c>
      <c r="DP522">
        <v>0.05388989869231905</v>
      </c>
      <c r="DQ522">
        <v>0</v>
      </c>
      <c r="DR522">
        <v>-0.01648544390243902</v>
      </c>
      <c r="DS522">
        <v>-0.003356730313588841</v>
      </c>
      <c r="DT522">
        <v>0.0008601002806107683</v>
      </c>
      <c r="DU522">
        <v>1</v>
      </c>
      <c r="DV522">
        <v>1</v>
      </c>
      <c r="DW522">
        <v>2</v>
      </c>
      <c r="DX522" t="s">
        <v>367</v>
      </c>
      <c r="DY522">
        <v>3.13047</v>
      </c>
      <c r="DZ522">
        <v>2.80642</v>
      </c>
      <c r="EA522">
        <v>0.0997446</v>
      </c>
      <c r="EB522">
        <v>0.0994791</v>
      </c>
      <c r="EC522">
        <v>0.105834</v>
      </c>
      <c r="ED522">
        <v>0.105582</v>
      </c>
      <c r="EE522">
        <v>21146.2</v>
      </c>
      <c r="EF522">
        <v>27418</v>
      </c>
      <c r="EG522">
        <v>26443.6</v>
      </c>
      <c r="EH522">
        <v>32999.6</v>
      </c>
      <c r="EI522">
        <v>34925.6</v>
      </c>
      <c r="EJ522">
        <v>40310.1</v>
      </c>
      <c r="EK522">
        <v>41090.5</v>
      </c>
      <c r="EL522">
        <v>46059.3</v>
      </c>
      <c r="EM522">
        <v>2.03482</v>
      </c>
      <c r="EN522">
        <v>2.00007</v>
      </c>
      <c r="EO522">
        <v>0.0718087</v>
      </c>
      <c r="EP522">
        <v>0</v>
      </c>
      <c r="EQ522">
        <v>24.7053</v>
      </c>
      <c r="ER522">
        <v>999.9</v>
      </c>
      <c r="ES522">
        <v>67.40000000000001</v>
      </c>
      <c r="ET522">
        <v>27.5</v>
      </c>
      <c r="EU522">
        <v>24.5886</v>
      </c>
      <c r="EV522">
        <v>60.9809</v>
      </c>
      <c r="EW522">
        <v>31.5705</v>
      </c>
      <c r="EX522">
        <v>1</v>
      </c>
      <c r="EY522">
        <v>0.292307</v>
      </c>
      <c r="EZ522">
        <v>0.170697</v>
      </c>
      <c r="FA522">
        <v>20.2891</v>
      </c>
      <c r="FB522">
        <v>5.19019</v>
      </c>
      <c r="FC522">
        <v>11.9441</v>
      </c>
      <c r="FD522">
        <v>4.9557</v>
      </c>
      <c r="FE522">
        <v>3.285</v>
      </c>
      <c r="FF522">
        <v>9999</v>
      </c>
      <c r="FG522">
        <v>9999</v>
      </c>
      <c r="FH522">
        <v>9999</v>
      </c>
      <c r="FI522">
        <v>999.9</v>
      </c>
      <c r="FJ522">
        <v>1.86127</v>
      </c>
      <c r="FK522">
        <v>1.86264</v>
      </c>
      <c r="FL522">
        <v>1.86005</v>
      </c>
      <c r="FM522">
        <v>1.85837</v>
      </c>
      <c r="FN522">
        <v>1.86217</v>
      </c>
      <c r="FO522">
        <v>1.85886</v>
      </c>
      <c r="FP522">
        <v>1.85791</v>
      </c>
      <c r="FQ522">
        <v>1.86081</v>
      </c>
      <c r="FR522">
        <v>0</v>
      </c>
      <c r="FS522">
        <v>0</v>
      </c>
      <c r="FT522">
        <v>0</v>
      </c>
      <c r="FU522">
        <v>4.5</v>
      </c>
      <c r="FV522" t="s">
        <v>361</v>
      </c>
      <c r="FW522" t="s">
        <v>362</v>
      </c>
      <c r="FX522" t="s">
        <v>363</v>
      </c>
      <c r="FY522" t="s">
        <v>364</v>
      </c>
      <c r="FZ522" t="s">
        <v>364</v>
      </c>
      <c r="GA522" t="s">
        <v>363</v>
      </c>
      <c r="GB522">
        <v>0</v>
      </c>
      <c r="GC522">
        <v>100</v>
      </c>
      <c r="GD522">
        <v>100</v>
      </c>
      <c r="GE522">
        <v>-0.362</v>
      </c>
      <c r="GF522">
        <v>0.2972</v>
      </c>
      <c r="GG522">
        <v>-1.589593225013521</v>
      </c>
      <c r="GH522">
        <v>0.00192992804097616</v>
      </c>
      <c r="GI522">
        <v>3.244687122451424E-06</v>
      </c>
      <c r="GJ522">
        <v>-2.087531120305573E-09</v>
      </c>
      <c r="GK522">
        <v>0.05776174702018427</v>
      </c>
      <c r="GL522">
        <v>0.005089068596103195</v>
      </c>
      <c r="GM522">
        <v>0.0003257216593697226</v>
      </c>
      <c r="GN522">
        <v>-1.562898368296355E-06</v>
      </c>
      <c r="GO522">
        <v>0</v>
      </c>
      <c r="GP522">
        <v>1257</v>
      </c>
      <c r="GQ522">
        <v>1</v>
      </c>
      <c r="GR522">
        <v>31</v>
      </c>
      <c r="GS522">
        <v>291.4</v>
      </c>
      <c r="GT522">
        <v>291.4</v>
      </c>
      <c r="GU522">
        <v>1.07666</v>
      </c>
      <c r="GV522">
        <v>2.40112</v>
      </c>
      <c r="GW522">
        <v>1.44775</v>
      </c>
      <c r="GX522">
        <v>2.20215</v>
      </c>
      <c r="GY522">
        <v>1.44653</v>
      </c>
      <c r="GZ522">
        <v>2.23633</v>
      </c>
      <c r="HA522">
        <v>33.1992</v>
      </c>
      <c r="HB522">
        <v>14.5523</v>
      </c>
      <c r="HC522">
        <v>18</v>
      </c>
      <c r="HD522">
        <v>531.997</v>
      </c>
      <c r="HE522">
        <v>522.9930000000001</v>
      </c>
      <c r="HF522">
        <v>24.9998</v>
      </c>
      <c r="HG522">
        <v>30.7279</v>
      </c>
      <c r="HH522">
        <v>30</v>
      </c>
      <c r="HI522">
        <v>31.1105</v>
      </c>
      <c r="HJ522">
        <v>31.1197</v>
      </c>
      <c r="HK522">
        <v>21.5474</v>
      </c>
      <c r="HL522">
        <v>20.6043</v>
      </c>
      <c r="HM522">
        <v>100</v>
      </c>
      <c r="HN522">
        <v>25</v>
      </c>
      <c r="HO522">
        <v>420</v>
      </c>
      <c r="HP522">
        <v>21.5</v>
      </c>
      <c r="HQ522">
        <v>103.13</v>
      </c>
      <c r="HR522">
        <v>102.019</v>
      </c>
    </row>
    <row r="523" spans="1:226">
      <c r="A523">
        <v>505</v>
      </c>
      <c r="B523">
        <v>1774683812.6</v>
      </c>
      <c r="C523">
        <v>2066.599999904633</v>
      </c>
      <c r="D523" t="s">
        <v>1372</v>
      </c>
      <c r="E523" t="s">
        <v>1373</v>
      </c>
      <c r="F523">
        <v>5</v>
      </c>
      <c r="I523">
        <v>1774683809.7</v>
      </c>
      <c r="J523">
        <f>(K523)/1000</f>
        <v>0</v>
      </c>
      <c r="K523">
        <f>IF(BF523, AN523, AH523)</f>
        <v>0</v>
      </c>
      <c r="L523">
        <f>IF(BF523, AI523, AG523)</f>
        <v>0</v>
      </c>
      <c r="M523">
        <f>BH523 - IF(AU523&gt;1, L523*BB523*100.0/(AW523), 0)</f>
        <v>0</v>
      </c>
      <c r="N523">
        <f>((T523-J523/2)*M523-L523)/(T523+J523/2)</f>
        <v>0</v>
      </c>
      <c r="O523">
        <f>N523*(BO523+BP523)/1000.0</f>
        <v>0</v>
      </c>
      <c r="P523">
        <f>(BH523 - IF(AU523&gt;1, L523*BB523*100.0/(AW523), 0))*(BO523+BP523)/1000.0</f>
        <v>0</v>
      </c>
      <c r="Q523">
        <f>2.0/((1/S523-1/R523)+SIGN(S523)*SQRT((1/S523-1/R523)*(1/S523-1/R523) + 4*BC523/((BC523+1)*(BC523+1))*(2*1/S523*1/R523-1/R523*1/R523)))</f>
        <v>0</v>
      </c>
      <c r="R523">
        <f>IF(LEFT(BD523,1)&lt;&gt;"0",IF(LEFT(BD523,1)="1",3.0,BE523),$D$5+$E$5*(BV523*BO523/($K$5*1000))+$F$5*(BV523*BO523/($K$5*1000))*MAX(MIN(BB523,$J$5),$I$5)*MAX(MIN(BB523,$J$5),$I$5)+$G$5*MAX(MIN(BB523,$J$5),$I$5)*(BV523*BO523/($K$5*1000))+$H$5*(BV523*BO523/($K$5*1000))*(BV523*BO523/($K$5*1000)))</f>
        <v>0</v>
      </c>
      <c r="S523">
        <f>J523*(1000-(1000*0.61365*exp(17.502*W523/(240.97+W523))/(BO523+BP523)+BJ523)/2)/(1000*0.61365*exp(17.502*W523/(240.97+W523))/(BO523+BP523)-BJ523)</f>
        <v>0</v>
      </c>
      <c r="T523">
        <f>1/((BC523+1)/(Q523/1.6)+1/(R523/1.37)) + BC523/((BC523+1)/(Q523/1.6) + BC523/(R523/1.37))</f>
        <v>0</v>
      </c>
      <c r="U523">
        <f>(AX523*BA523)</f>
        <v>0</v>
      </c>
      <c r="V523">
        <f>(BQ523+(U523+2*0.95*5.67E-8*(((BQ523+$B$9)+273)^4-(BQ523+273)^4)-44100*J523)/(1.84*29.3*R523+8*0.95*5.67E-8*(BQ523+273)^3))</f>
        <v>0</v>
      </c>
      <c r="W523">
        <f>($C$9*BR523+$D$9*BS523+$E$9*V523)</f>
        <v>0</v>
      </c>
      <c r="X523">
        <f>0.61365*exp(17.502*W523/(240.97+W523))</f>
        <v>0</v>
      </c>
      <c r="Y523">
        <f>(Z523/AA523*100)</f>
        <v>0</v>
      </c>
      <c r="Z523">
        <f>BJ523*(BO523+BP523)/1000</f>
        <v>0</v>
      </c>
      <c r="AA523">
        <f>0.61365*exp(17.502*BQ523/(240.97+BQ523))</f>
        <v>0</v>
      </c>
      <c r="AB523">
        <f>(X523-BJ523*(BO523+BP523)/1000)</f>
        <v>0</v>
      </c>
      <c r="AC523">
        <f>(-J523*44100)</f>
        <v>0</v>
      </c>
      <c r="AD523">
        <f>2*29.3*R523*0.92*(BQ523-W523)</f>
        <v>0</v>
      </c>
      <c r="AE523">
        <f>2*0.95*5.67E-8*(((BQ523+$B$9)+273)^4-(W523+273)^4)</f>
        <v>0</v>
      </c>
      <c r="AF523">
        <f>U523+AE523+AC523+AD523</f>
        <v>0</v>
      </c>
      <c r="AG523">
        <f>BN523*AU523*(BI523-BH523*(1000-AU523*BK523)/(1000-AU523*BJ523))/(100*BB523)</f>
        <v>0</v>
      </c>
      <c r="AH523">
        <f>1000*BN523*AU523*(BJ523-BK523)/(100*BB523*(1000-AU523*BJ523))</f>
        <v>0</v>
      </c>
      <c r="AI523">
        <f>(AJ523 - AK523 - BO523*1E3/(8.314*(BQ523+273.15)) * AM523/BN523 * AL523) * BN523/(100*BB523) * (1000 - BK523)/1000</f>
        <v>0</v>
      </c>
      <c r="AJ523">
        <v>429.2809587895661</v>
      </c>
      <c r="AK523">
        <v>428.80423030303</v>
      </c>
      <c r="AL523">
        <v>4.338872964644572E-06</v>
      </c>
      <c r="AM523">
        <v>61.35787655002243</v>
      </c>
      <c r="AN523">
        <f>(AP523 - AO523 + BO523*1E3/(8.314*(BQ523+273.15)) * AR523/BN523 * AQ523) * BN523/(100*BB523) * 1000/(1000 - AP523)</f>
        <v>0</v>
      </c>
      <c r="AO523">
        <v>21.51433900188657</v>
      </c>
      <c r="AP523">
        <v>21.49775034965036</v>
      </c>
      <c r="AQ523">
        <v>6.44312043262631E-07</v>
      </c>
      <c r="AR523">
        <v>91.88205700752289</v>
      </c>
      <c r="AS523">
        <v>0</v>
      </c>
      <c r="AT523">
        <v>0</v>
      </c>
      <c r="AU523">
        <f>IF(AS523*$H$15&gt;=AW523,1.0,(AW523/(AW523-AS523*$H$15)))</f>
        <v>0</v>
      </c>
      <c r="AV523">
        <f>(AU523-1)*100</f>
        <v>0</v>
      </c>
      <c r="AW523">
        <f>MAX(0,($B$15+$C$15*BV523)/(1+$D$15*BV523)*BO523/(BQ523+273)*$E$15)</f>
        <v>0</v>
      </c>
      <c r="AX523">
        <f>$B$13*BW523+$C$13*BX523+$F$13*CI523*(1-CL523)</f>
        <v>0</v>
      </c>
      <c r="AY523">
        <f>AX523*AZ523</f>
        <v>0</v>
      </c>
      <c r="AZ523">
        <f>($B$13*$D$11+$C$13*$D$11+$F$13*((CV523+CN523)/MAX(CV523+CN523+CW523, 0.1)*$I$11+CW523/MAX(CV523+CN523+CW523, 0.1)*$J$11))/($B$13+$C$13+$F$13)</f>
        <v>0</v>
      </c>
      <c r="BA523">
        <f>($B$13*$K$11+$C$13*$K$11+$F$13*((CV523+CN523)/MAX(CV523+CN523+CW523, 0.1)*$P$11+CW523/MAX(CV523+CN523+CW523, 0.1)*$Q$11))/($B$13+$C$13+$F$13)</f>
        <v>0</v>
      </c>
      <c r="BB523">
        <v>6</v>
      </c>
      <c r="BC523">
        <v>0.5</v>
      </c>
      <c r="BD523" t="s">
        <v>358</v>
      </c>
      <c r="BE523">
        <v>2</v>
      </c>
      <c r="BF523" t="b">
        <v>1</v>
      </c>
      <c r="BG523">
        <v>1774683809.7</v>
      </c>
      <c r="BH523">
        <v>419.5754</v>
      </c>
      <c r="BI523">
        <v>420.0414</v>
      </c>
      <c r="BJ523">
        <v>21.49756</v>
      </c>
      <c r="BK523">
        <v>21.51428</v>
      </c>
      <c r="BL523">
        <v>419.9368000000001</v>
      </c>
      <c r="BM523">
        <v>21.20043</v>
      </c>
      <c r="BN523">
        <v>500.0255999999999</v>
      </c>
      <c r="BO523">
        <v>101.0264</v>
      </c>
      <c r="BP523">
        <v>0.10001204</v>
      </c>
      <c r="BQ523">
        <v>25.82335</v>
      </c>
      <c r="BR523">
        <v>25.88461</v>
      </c>
      <c r="BS523">
        <v>999.9</v>
      </c>
      <c r="BT523">
        <v>0</v>
      </c>
      <c r="BU523">
        <v>0</v>
      </c>
      <c r="BV523">
        <v>10000.305</v>
      </c>
      <c r="BW523">
        <v>0</v>
      </c>
      <c r="BX523">
        <v>0.3833920000000001</v>
      </c>
      <c r="BY523">
        <v>-0.4660277</v>
      </c>
      <c r="BZ523">
        <v>428.7935000000001</v>
      </c>
      <c r="CA523">
        <v>429.2767</v>
      </c>
      <c r="CB523">
        <v>-0.01670665</v>
      </c>
      <c r="CC523">
        <v>420.0414</v>
      </c>
      <c r="CD523">
        <v>21.51428</v>
      </c>
      <c r="CE523">
        <v>2.171821</v>
      </c>
      <c r="CF523">
        <v>2.173509</v>
      </c>
      <c r="CG523">
        <v>18.75595</v>
      </c>
      <c r="CH523">
        <v>18.76838</v>
      </c>
      <c r="CI523">
        <v>149.9998</v>
      </c>
      <c r="CJ523">
        <v>0</v>
      </c>
      <c r="CK523">
        <v>1</v>
      </c>
      <c r="CL523">
        <v>0</v>
      </c>
      <c r="CM523">
        <v>1.61177</v>
      </c>
      <c r="CN523">
        <v>0</v>
      </c>
      <c r="CO523">
        <v>8.8813</v>
      </c>
      <c r="CP523">
        <v>767.3486</v>
      </c>
      <c r="CQ523">
        <v>35.6436</v>
      </c>
      <c r="CR523">
        <v>39.8123</v>
      </c>
      <c r="CS523">
        <v>37.7561</v>
      </c>
      <c r="CT523">
        <v>38.9186</v>
      </c>
      <c r="CU523">
        <v>36.4496</v>
      </c>
      <c r="CV523">
        <v>0</v>
      </c>
      <c r="CW523">
        <v>149.998</v>
      </c>
      <c r="CX523">
        <v>0</v>
      </c>
      <c r="CY523">
        <v>1774683810.8</v>
      </c>
      <c r="CZ523">
        <v>0</v>
      </c>
      <c r="DA523">
        <v>1774666326.5</v>
      </c>
      <c r="DB523" t="s">
        <v>359</v>
      </c>
      <c r="DC523">
        <v>1774666322</v>
      </c>
      <c r="DD523">
        <v>1774666326.5</v>
      </c>
      <c r="DE523">
        <v>2</v>
      </c>
      <c r="DF523">
        <v>0.343</v>
      </c>
      <c r="DG523">
        <v>-0.026</v>
      </c>
      <c r="DH523">
        <v>-0.36</v>
      </c>
      <c r="DI523">
        <v>0.298</v>
      </c>
      <c r="DJ523">
        <v>420</v>
      </c>
      <c r="DK523">
        <v>22</v>
      </c>
      <c r="DL523">
        <v>0.17</v>
      </c>
      <c r="DM523">
        <v>0.02</v>
      </c>
      <c r="DN523">
        <v>-0.4530260243902439</v>
      </c>
      <c r="DO523">
        <v>-0.3435250034843212</v>
      </c>
      <c r="DP523">
        <v>0.05537808532328087</v>
      </c>
      <c r="DQ523">
        <v>0</v>
      </c>
      <c r="DR523">
        <v>-0.01643710975609756</v>
      </c>
      <c r="DS523">
        <v>-0.004284457839721307</v>
      </c>
      <c r="DT523">
        <v>0.0008746802355941084</v>
      </c>
      <c r="DU523">
        <v>1</v>
      </c>
      <c r="DV523">
        <v>1</v>
      </c>
      <c r="DW523">
        <v>2</v>
      </c>
      <c r="DX523" t="s">
        <v>367</v>
      </c>
      <c r="DY523">
        <v>3.13049</v>
      </c>
      <c r="DZ523">
        <v>2.80654</v>
      </c>
      <c r="EA523">
        <v>0.09974719999999999</v>
      </c>
      <c r="EB523">
        <v>0.0994628</v>
      </c>
      <c r="EC523">
        <v>0.105835</v>
      </c>
      <c r="ED523">
        <v>0.105581</v>
      </c>
      <c r="EE523">
        <v>21146</v>
      </c>
      <c r="EF523">
        <v>27418.2</v>
      </c>
      <c r="EG523">
        <v>26443.5</v>
      </c>
      <c r="EH523">
        <v>32999.2</v>
      </c>
      <c r="EI523">
        <v>34925.2</v>
      </c>
      <c r="EJ523">
        <v>40309.9</v>
      </c>
      <c r="EK523">
        <v>41090.2</v>
      </c>
      <c r="EL523">
        <v>46059</v>
      </c>
      <c r="EM523">
        <v>2.0349</v>
      </c>
      <c r="EN523">
        <v>1.99993</v>
      </c>
      <c r="EO523">
        <v>0.0718534</v>
      </c>
      <c r="EP523">
        <v>0</v>
      </c>
      <c r="EQ523">
        <v>24.7053</v>
      </c>
      <c r="ER523">
        <v>999.9</v>
      </c>
      <c r="ES523">
        <v>67.40000000000001</v>
      </c>
      <c r="ET523">
        <v>27.5</v>
      </c>
      <c r="EU523">
        <v>24.5882</v>
      </c>
      <c r="EV523">
        <v>61.1209</v>
      </c>
      <c r="EW523">
        <v>31.5264</v>
      </c>
      <c r="EX523">
        <v>1</v>
      </c>
      <c r="EY523">
        <v>0.292566</v>
      </c>
      <c r="EZ523">
        <v>0.170697</v>
      </c>
      <c r="FA523">
        <v>20.289</v>
      </c>
      <c r="FB523">
        <v>5.19198</v>
      </c>
      <c r="FC523">
        <v>11.9441</v>
      </c>
      <c r="FD523">
        <v>4.9558</v>
      </c>
      <c r="FE523">
        <v>3.285</v>
      </c>
      <c r="FF523">
        <v>9999</v>
      </c>
      <c r="FG523">
        <v>9999</v>
      </c>
      <c r="FH523">
        <v>9999</v>
      </c>
      <c r="FI523">
        <v>999.9</v>
      </c>
      <c r="FJ523">
        <v>1.86127</v>
      </c>
      <c r="FK523">
        <v>1.86264</v>
      </c>
      <c r="FL523">
        <v>1.86005</v>
      </c>
      <c r="FM523">
        <v>1.85837</v>
      </c>
      <c r="FN523">
        <v>1.86214</v>
      </c>
      <c r="FO523">
        <v>1.85884</v>
      </c>
      <c r="FP523">
        <v>1.85791</v>
      </c>
      <c r="FQ523">
        <v>1.86081</v>
      </c>
      <c r="FR523">
        <v>0</v>
      </c>
      <c r="FS523">
        <v>0</v>
      </c>
      <c r="FT523">
        <v>0</v>
      </c>
      <c r="FU523">
        <v>4.5</v>
      </c>
      <c r="FV523" t="s">
        <v>361</v>
      </c>
      <c r="FW523" t="s">
        <v>362</v>
      </c>
      <c r="FX523" t="s">
        <v>363</v>
      </c>
      <c r="FY523" t="s">
        <v>364</v>
      </c>
      <c r="FZ523" t="s">
        <v>364</v>
      </c>
      <c r="GA523" t="s">
        <v>363</v>
      </c>
      <c r="GB523">
        <v>0</v>
      </c>
      <c r="GC523">
        <v>100</v>
      </c>
      <c r="GD523">
        <v>100</v>
      </c>
      <c r="GE523">
        <v>-0.362</v>
      </c>
      <c r="GF523">
        <v>0.2972</v>
      </c>
      <c r="GG523">
        <v>-1.589593225013521</v>
      </c>
      <c r="GH523">
        <v>0.00192992804097616</v>
      </c>
      <c r="GI523">
        <v>3.244687122451424E-06</v>
      </c>
      <c r="GJ523">
        <v>-2.087531120305573E-09</v>
      </c>
      <c r="GK523">
        <v>0.05776174702018427</v>
      </c>
      <c r="GL523">
        <v>0.005089068596103195</v>
      </c>
      <c r="GM523">
        <v>0.0003257216593697226</v>
      </c>
      <c r="GN523">
        <v>-1.562898368296355E-06</v>
      </c>
      <c r="GO523">
        <v>0</v>
      </c>
      <c r="GP523">
        <v>1257</v>
      </c>
      <c r="GQ523">
        <v>1</v>
      </c>
      <c r="GR523">
        <v>31</v>
      </c>
      <c r="GS523">
        <v>291.5</v>
      </c>
      <c r="GT523">
        <v>291.4</v>
      </c>
      <c r="GU523">
        <v>1.07788</v>
      </c>
      <c r="GV523">
        <v>2.39868</v>
      </c>
      <c r="GW523">
        <v>1.44775</v>
      </c>
      <c r="GX523">
        <v>2.20215</v>
      </c>
      <c r="GY523">
        <v>1.44653</v>
      </c>
      <c r="GZ523">
        <v>2.28882</v>
      </c>
      <c r="HA523">
        <v>33.1992</v>
      </c>
      <c r="HB523">
        <v>14.5523</v>
      </c>
      <c r="HC523">
        <v>18</v>
      </c>
      <c r="HD523">
        <v>532.044</v>
      </c>
      <c r="HE523">
        <v>522.891</v>
      </c>
      <c r="HF523">
        <v>24.9998</v>
      </c>
      <c r="HG523">
        <v>30.7279</v>
      </c>
      <c r="HH523">
        <v>30.0002</v>
      </c>
      <c r="HI523">
        <v>31.1105</v>
      </c>
      <c r="HJ523">
        <v>31.1197</v>
      </c>
      <c r="HK523">
        <v>21.5478</v>
      </c>
      <c r="HL523">
        <v>20.6043</v>
      </c>
      <c r="HM523">
        <v>100</v>
      </c>
      <c r="HN523">
        <v>25</v>
      </c>
      <c r="HO523">
        <v>420</v>
      </c>
      <c r="HP523">
        <v>21.5</v>
      </c>
      <c r="HQ523">
        <v>103.129</v>
      </c>
      <c r="HR523">
        <v>102.018</v>
      </c>
    </row>
    <row r="524" spans="1:226">
      <c r="A524">
        <v>506</v>
      </c>
      <c r="B524">
        <v>1774683816.6</v>
      </c>
      <c r="C524">
        <v>2070.599999904633</v>
      </c>
      <c r="D524" t="s">
        <v>1374</v>
      </c>
      <c r="E524" t="s">
        <v>1375</v>
      </c>
      <c r="F524">
        <v>5</v>
      </c>
      <c r="I524">
        <v>1774683813.7</v>
      </c>
      <c r="J524">
        <f>(K524)/1000</f>
        <v>0</v>
      </c>
      <c r="K524">
        <f>IF(BF524, AN524, AH524)</f>
        <v>0</v>
      </c>
      <c r="L524">
        <f>IF(BF524, AI524, AG524)</f>
        <v>0</v>
      </c>
      <c r="M524">
        <f>BH524 - IF(AU524&gt;1, L524*BB524*100.0/(AW524), 0)</f>
        <v>0</v>
      </c>
      <c r="N524">
        <f>((T524-J524/2)*M524-L524)/(T524+J524/2)</f>
        <v>0</v>
      </c>
      <c r="O524">
        <f>N524*(BO524+BP524)/1000.0</f>
        <v>0</v>
      </c>
      <c r="P524">
        <f>(BH524 - IF(AU524&gt;1, L524*BB524*100.0/(AW524), 0))*(BO524+BP524)/1000.0</f>
        <v>0</v>
      </c>
      <c r="Q524">
        <f>2.0/((1/S524-1/R524)+SIGN(S524)*SQRT((1/S524-1/R524)*(1/S524-1/R524) + 4*BC524/((BC524+1)*(BC524+1))*(2*1/S524*1/R524-1/R524*1/R524)))</f>
        <v>0</v>
      </c>
      <c r="R524">
        <f>IF(LEFT(BD524,1)&lt;&gt;"0",IF(LEFT(BD524,1)="1",3.0,BE524),$D$5+$E$5*(BV524*BO524/($K$5*1000))+$F$5*(BV524*BO524/($K$5*1000))*MAX(MIN(BB524,$J$5),$I$5)*MAX(MIN(BB524,$J$5),$I$5)+$G$5*MAX(MIN(BB524,$J$5),$I$5)*(BV524*BO524/($K$5*1000))+$H$5*(BV524*BO524/($K$5*1000))*(BV524*BO524/($K$5*1000)))</f>
        <v>0</v>
      </c>
      <c r="S524">
        <f>J524*(1000-(1000*0.61365*exp(17.502*W524/(240.97+W524))/(BO524+BP524)+BJ524)/2)/(1000*0.61365*exp(17.502*W524/(240.97+W524))/(BO524+BP524)-BJ524)</f>
        <v>0</v>
      </c>
      <c r="T524">
        <f>1/((BC524+1)/(Q524/1.6)+1/(R524/1.37)) + BC524/((BC524+1)/(Q524/1.6) + BC524/(R524/1.37))</f>
        <v>0</v>
      </c>
      <c r="U524">
        <f>(AX524*BA524)</f>
        <v>0</v>
      </c>
      <c r="V524">
        <f>(BQ524+(U524+2*0.95*5.67E-8*(((BQ524+$B$9)+273)^4-(BQ524+273)^4)-44100*J524)/(1.84*29.3*R524+8*0.95*5.67E-8*(BQ524+273)^3))</f>
        <v>0</v>
      </c>
      <c r="W524">
        <f>($C$9*BR524+$D$9*BS524+$E$9*V524)</f>
        <v>0</v>
      </c>
      <c r="X524">
        <f>0.61365*exp(17.502*W524/(240.97+W524))</f>
        <v>0</v>
      </c>
      <c r="Y524">
        <f>(Z524/AA524*100)</f>
        <v>0</v>
      </c>
      <c r="Z524">
        <f>BJ524*(BO524+BP524)/1000</f>
        <v>0</v>
      </c>
      <c r="AA524">
        <f>0.61365*exp(17.502*BQ524/(240.97+BQ524))</f>
        <v>0</v>
      </c>
      <c r="AB524">
        <f>(X524-BJ524*(BO524+BP524)/1000)</f>
        <v>0</v>
      </c>
      <c r="AC524">
        <f>(-J524*44100)</f>
        <v>0</v>
      </c>
      <c r="AD524">
        <f>2*29.3*R524*0.92*(BQ524-W524)</f>
        <v>0</v>
      </c>
      <c r="AE524">
        <f>2*0.95*5.67E-8*(((BQ524+$B$9)+273)^4-(W524+273)^4)</f>
        <v>0</v>
      </c>
      <c r="AF524">
        <f>U524+AE524+AC524+AD524</f>
        <v>0</v>
      </c>
      <c r="AG524">
        <f>BN524*AU524*(BI524-BH524*(1000-AU524*BK524)/(1000-AU524*BJ524))/(100*BB524)</f>
        <v>0</v>
      </c>
      <c r="AH524">
        <f>1000*BN524*AU524*(BJ524-BK524)/(100*BB524*(1000-AU524*BJ524))</f>
        <v>0</v>
      </c>
      <c r="AI524">
        <f>(AJ524 - AK524 - BO524*1E3/(8.314*(BQ524+273.15)) * AM524/BN524 * AL524) * BN524/(100*BB524) * (1000 - BK524)/1000</f>
        <v>0</v>
      </c>
      <c r="AJ524">
        <v>429.1839440165616</v>
      </c>
      <c r="AK524">
        <v>428.8201878787877</v>
      </c>
      <c r="AL524">
        <v>4.220806535561964E-06</v>
      </c>
      <c r="AM524">
        <v>61.35787655002243</v>
      </c>
      <c r="AN524">
        <f>(AP524 - AO524 + BO524*1E3/(8.314*(BQ524+273.15)) * AR524/BN524 * AQ524) * BN524/(100*BB524) * 1000/(1000 - AP524)</f>
        <v>0</v>
      </c>
      <c r="AO524">
        <v>21.51435283944892</v>
      </c>
      <c r="AP524">
        <v>21.49777342657344</v>
      </c>
      <c r="AQ524">
        <v>-4.628226920040646E-07</v>
      </c>
      <c r="AR524">
        <v>91.88205700752289</v>
      </c>
      <c r="AS524">
        <v>0</v>
      </c>
      <c r="AT524">
        <v>0</v>
      </c>
      <c r="AU524">
        <f>IF(AS524*$H$15&gt;=AW524,1.0,(AW524/(AW524-AS524*$H$15)))</f>
        <v>0</v>
      </c>
      <c r="AV524">
        <f>(AU524-1)*100</f>
        <v>0</v>
      </c>
      <c r="AW524">
        <f>MAX(0,($B$15+$C$15*BV524)/(1+$D$15*BV524)*BO524/(BQ524+273)*$E$15)</f>
        <v>0</v>
      </c>
      <c r="AX524">
        <f>$B$13*BW524+$C$13*BX524+$F$13*CI524*(1-CL524)</f>
        <v>0</v>
      </c>
      <c r="AY524">
        <f>AX524*AZ524</f>
        <v>0</v>
      </c>
      <c r="AZ524">
        <f>($B$13*$D$11+$C$13*$D$11+$F$13*((CV524+CN524)/MAX(CV524+CN524+CW524, 0.1)*$I$11+CW524/MAX(CV524+CN524+CW524, 0.1)*$J$11))/($B$13+$C$13+$F$13)</f>
        <v>0</v>
      </c>
      <c r="BA524">
        <f>($B$13*$K$11+$C$13*$K$11+$F$13*((CV524+CN524)/MAX(CV524+CN524+CW524, 0.1)*$P$11+CW524/MAX(CV524+CN524+CW524, 0.1)*$Q$11))/($B$13+$C$13+$F$13)</f>
        <v>0</v>
      </c>
      <c r="BB524">
        <v>6</v>
      </c>
      <c r="BC524">
        <v>0.5</v>
      </c>
      <c r="BD524" t="s">
        <v>358</v>
      </c>
      <c r="BE524">
        <v>2</v>
      </c>
      <c r="BF524" t="b">
        <v>1</v>
      </c>
      <c r="BG524">
        <v>1774683813.7</v>
      </c>
      <c r="BH524">
        <v>419.5925</v>
      </c>
      <c r="BI524">
        <v>419.9619</v>
      </c>
      <c r="BJ524">
        <v>21.49762</v>
      </c>
      <c r="BK524">
        <v>21.51456</v>
      </c>
      <c r="BL524">
        <v>419.9539000000001</v>
      </c>
      <c r="BM524">
        <v>21.20049</v>
      </c>
      <c r="BN524">
        <v>500.013</v>
      </c>
      <c r="BO524">
        <v>101.0271</v>
      </c>
      <c r="BP524">
        <v>0.10007101</v>
      </c>
      <c r="BQ524">
        <v>25.82225</v>
      </c>
      <c r="BR524">
        <v>25.88308</v>
      </c>
      <c r="BS524">
        <v>999.9</v>
      </c>
      <c r="BT524">
        <v>0</v>
      </c>
      <c r="BU524">
        <v>0</v>
      </c>
      <c r="BV524">
        <v>9994.130000000001</v>
      </c>
      <c r="BW524">
        <v>0</v>
      </c>
      <c r="BX524">
        <v>0.3833920000000001</v>
      </c>
      <c r="BY524">
        <v>-0.3694732</v>
      </c>
      <c r="BZ524">
        <v>428.8108999999999</v>
      </c>
      <c r="CA524">
        <v>429.1958</v>
      </c>
      <c r="CB524">
        <v>-0.0169302</v>
      </c>
      <c r="CC524">
        <v>419.9619</v>
      </c>
      <c r="CD524">
        <v>21.51456</v>
      </c>
      <c r="CE524">
        <v>2.171844</v>
      </c>
      <c r="CF524">
        <v>2.173554</v>
      </c>
      <c r="CG524">
        <v>18.75612</v>
      </c>
      <c r="CH524">
        <v>18.76873</v>
      </c>
      <c r="CI524">
        <v>150.0024</v>
      </c>
      <c r="CJ524">
        <v>0</v>
      </c>
      <c r="CK524">
        <v>1</v>
      </c>
      <c r="CL524">
        <v>0</v>
      </c>
      <c r="CM524">
        <v>1.45098</v>
      </c>
      <c r="CN524">
        <v>0</v>
      </c>
      <c r="CO524">
        <v>9.09244</v>
      </c>
      <c r="CP524">
        <v>767.3625</v>
      </c>
      <c r="CQ524">
        <v>35.6061</v>
      </c>
      <c r="CR524">
        <v>39.7185</v>
      </c>
      <c r="CS524">
        <v>37.6996</v>
      </c>
      <c r="CT524">
        <v>38.7873</v>
      </c>
      <c r="CU524">
        <v>36.3936</v>
      </c>
      <c r="CV524">
        <v>0</v>
      </c>
      <c r="CW524">
        <v>150.001</v>
      </c>
      <c r="CX524">
        <v>0</v>
      </c>
      <c r="CY524">
        <v>1774683815</v>
      </c>
      <c r="CZ524">
        <v>0</v>
      </c>
      <c r="DA524">
        <v>1774666326.5</v>
      </c>
      <c r="DB524" t="s">
        <v>359</v>
      </c>
      <c r="DC524">
        <v>1774666322</v>
      </c>
      <c r="DD524">
        <v>1774666326.5</v>
      </c>
      <c r="DE524">
        <v>2</v>
      </c>
      <c r="DF524">
        <v>0.343</v>
      </c>
      <c r="DG524">
        <v>-0.026</v>
      </c>
      <c r="DH524">
        <v>-0.36</v>
      </c>
      <c r="DI524">
        <v>0.298</v>
      </c>
      <c r="DJ524">
        <v>420</v>
      </c>
      <c r="DK524">
        <v>22</v>
      </c>
      <c r="DL524">
        <v>0.17</v>
      </c>
      <c r="DM524">
        <v>0.02</v>
      </c>
      <c r="DN524">
        <v>-0.4509448536585365</v>
      </c>
      <c r="DO524">
        <v>0.2096819999999995</v>
      </c>
      <c r="DP524">
        <v>0.05827748607772609</v>
      </c>
      <c r="DQ524">
        <v>0</v>
      </c>
      <c r="DR524">
        <v>-0.01665519512195122</v>
      </c>
      <c r="DS524">
        <v>-0.003881489895470388</v>
      </c>
      <c r="DT524">
        <v>0.000854152774634157</v>
      </c>
      <c r="DU524">
        <v>1</v>
      </c>
      <c r="DV524">
        <v>1</v>
      </c>
      <c r="DW524">
        <v>2</v>
      </c>
      <c r="DX524" t="s">
        <v>367</v>
      </c>
      <c r="DY524">
        <v>3.13042</v>
      </c>
      <c r="DZ524">
        <v>2.80635</v>
      </c>
      <c r="EA524">
        <v>0.09975340000000001</v>
      </c>
      <c r="EB524">
        <v>0.0994578</v>
      </c>
      <c r="EC524">
        <v>0.105837</v>
      </c>
      <c r="ED524">
        <v>0.105588</v>
      </c>
      <c r="EE524">
        <v>21146</v>
      </c>
      <c r="EF524">
        <v>27418.2</v>
      </c>
      <c r="EG524">
        <v>26443.6</v>
      </c>
      <c r="EH524">
        <v>32999</v>
      </c>
      <c r="EI524">
        <v>34925.3</v>
      </c>
      <c r="EJ524">
        <v>40309.7</v>
      </c>
      <c r="EK524">
        <v>41090.3</v>
      </c>
      <c r="EL524">
        <v>46059.1</v>
      </c>
      <c r="EM524">
        <v>2.03495</v>
      </c>
      <c r="EN524">
        <v>2.00005</v>
      </c>
      <c r="EO524">
        <v>0.0718087</v>
      </c>
      <c r="EP524">
        <v>0</v>
      </c>
      <c r="EQ524">
        <v>24.7053</v>
      </c>
      <c r="ER524">
        <v>999.9</v>
      </c>
      <c r="ES524">
        <v>67.40000000000001</v>
      </c>
      <c r="ET524">
        <v>27.5</v>
      </c>
      <c r="EU524">
        <v>24.5892</v>
      </c>
      <c r="EV524">
        <v>61.1709</v>
      </c>
      <c r="EW524">
        <v>31.6026</v>
      </c>
      <c r="EX524">
        <v>1</v>
      </c>
      <c r="EY524">
        <v>0.292309</v>
      </c>
      <c r="EZ524">
        <v>0.169665</v>
      </c>
      <c r="FA524">
        <v>20.2892</v>
      </c>
      <c r="FB524">
        <v>5.19108</v>
      </c>
      <c r="FC524">
        <v>11.9441</v>
      </c>
      <c r="FD524">
        <v>4.95555</v>
      </c>
      <c r="FE524">
        <v>3.285</v>
      </c>
      <c r="FF524">
        <v>9999</v>
      </c>
      <c r="FG524">
        <v>9999</v>
      </c>
      <c r="FH524">
        <v>9999</v>
      </c>
      <c r="FI524">
        <v>999.9</v>
      </c>
      <c r="FJ524">
        <v>1.86127</v>
      </c>
      <c r="FK524">
        <v>1.86264</v>
      </c>
      <c r="FL524">
        <v>1.86005</v>
      </c>
      <c r="FM524">
        <v>1.85837</v>
      </c>
      <c r="FN524">
        <v>1.86215</v>
      </c>
      <c r="FO524">
        <v>1.85884</v>
      </c>
      <c r="FP524">
        <v>1.85791</v>
      </c>
      <c r="FQ524">
        <v>1.86081</v>
      </c>
      <c r="FR524">
        <v>0</v>
      </c>
      <c r="FS524">
        <v>0</v>
      </c>
      <c r="FT524">
        <v>0</v>
      </c>
      <c r="FU524">
        <v>4.5</v>
      </c>
      <c r="FV524" t="s">
        <v>361</v>
      </c>
      <c r="FW524" t="s">
        <v>362</v>
      </c>
      <c r="FX524" t="s">
        <v>363</v>
      </c>
      <c r="FY524" t="s">
        <v>364</v>
      </c>
      <c r="FZ524" t="s">
        <v>364</v>
      </c>
      <c r="GA524" t="s">
        <v>363</v>
      </c>
      <c r="GB524">
        <v>0</v>
      </c>
      <c r="GC524">
        <v>100</v>
      </c>
      <c r="GD524">
        <v>100</v>
      </c>
      <c r="GE524">
        <v>-0.361</v>
      </c>
      <c r="GF524">
        <v>0.2972</v>
      </c>
      <c r="GG524">
        <v>-1.589593225013521</v>
      </c>
      <c r="GH524">
        <v>0.00192992804097616</v>
      </c>
      <c r="GI524">
        <v>3.244687122451424E-06</v>
      </c>
      <c r="GJ524">
        <v>-2.087531120305573E-09</v>
      </c>
      <c r="GK524">
        <v>0.05776174702018427</v>
      </c>
      <c r="GL524">
        <v>0.005089068596103195</v>
      </c>
      <c r="GM524">
        <v>0.0003257216593697226</v>
      </c>
      <c r="GN524">
        <v>-1.562898368296355E-06</v>
      </c>
      <c r="GO524">
        <v>0</v>
      </c>
      <c r="GP524">
        <v>1257</v>
      </c>
      <c r="GQ524">
        <v>1</v>
      </c>
      <c r="GR524">
        <v>31</v>
      </c>
      <c r="GS524">
        <v>291.6</v>
      </c>
      <c r="GT524">
        <v>291.5</v>
      </c>
      <c r="GU524">
        <v>1.07788</v>
      </c>
      <c r="GV524">
        <v>2.39502</v>
      </c>
      <c r="GW524">
        <v>1.44775</v>
      </c>
      <c r="GX524">
        <v>2.20215</v>
      </c>
      <c r="GY524">
        <v>1.44653</v>
      </c>
      <c r="GZ524">
        <v>2.3645</v>
      </c>
      <c r="HA524">
        <v>33.1992</v>
      </c>
      <c r="HB524">
        <v>14.5611</v>
      </c>
      <c r="HC524">
        <v>18</v>
      </c>
      <c r="HD524">
        <v>532.076</v>
      </c>
      <c r="HE524">
        <v>522.976</v>
      </c>
      <c r="HF524">
        <v>24.9997</v>
      </c>
      <c r="HG524">
        <v>30.7279</v>
      </c>
      <c r="HH524">
        <v>30</v>
      </c>
      <c r="HI524">
        <v>31.1105</v>
      </c>
      <c r="HJ524">
        <v>31.1197</v>
      </c>
      <c r="HK524">
        <v>21.5492</v>
      </c>
      <c r="HL524">
        <v>20.6043</v>
      </c>
      <c r="HM524">
        <v>100</v>
      </c>
      <c r="HN524">
        <v>25</v>
      </c>
      <c r="HO524">
        <v>420</v>
      </c>
      <c r="HP524">
        <v>21.5</v>
      </c>
      <c r="HQ524">
        <v>103.129</v>
      </c>
      <c r="HR524">
        <v>102.018</v>
      </c>
    </row>
    <row r="525" spans="1:226">
      <c r="A525">
        <v>507</v>
      </c>
      <c r="B525">
        <v>1774683820.6</v>
      </c>
      <c r="C525">
        <v>2074.599999904633</v>
      </c>
      <c r="D525" t="s">
        <v>1376</v>
      </c>
      <c r="E525" t="s">
        <v>1377</v>
      </c>
      <c r="F525">
        <v>5</v>
      </c>
      <c r="I525">
        <v>1774683817.7</v>
      </c>
      <c r="J525">
        <f>(K525)/1000</f>
        <v>0</v>
      </c>
      <c r="K525">
        <f>IF(BF525, AN525, AH525)</f>
        <v>0</v>
      </c>
      <c r="L525">
        <f>IF(BF525, AI525, AG525)</f>
        <v>0</v>
      </c>
      <c r="M525">
        <f>BH525 - IF(AU525&gt;1, L525*BB525*100.0/(AW525), 0)</f>
        <v>0</v>
      </c>
      <c r="N525">
        <f>((T525-J525/2)*M525-L525)/(T525+J525/2)</f>
        <v>0</v>
      </c>
      <c r="O525">
        <f>N525*(BO525+BP525)/1000.0</f>
        <v>0</v>
      </c>
      <c r="P525">
        <f>(BH525 - IF(AU525&gt;1, L525*BB525*100.0/(AW525), 0))*(BO525+BP525)/1000.0</f>
        <v>0</v>
      </c>
      <c r="Q525">
        <f>2.0/((1/S525-1/R525)+SIGN(S525)*SQRT((1/S525-1/R525)*(1/S525-1/R525) + 4*BC525/((BC525+1)*(BC525+1))*(2*1/S525*1/R525-1/R525*1/R525)))</f>
        <v>0</v>
      </c>
      <c r="R525">
        <f>IF(LEFT(BD525,1)&lt;&gt;"0",IF(LEFT(BD525,1)="1",3.0,BE525),$D$5+$E$5*(BV525*BO525/($K$5*1000))+$F$5*(BV525*BO525/($K$5*1000))*MAX(MIN(BB525,$J$5),$I$5)*MAX(MIN(BB525,$J$5),$I$5)+$G$5*MAX(MIN(BB525,$J$5),$I$5)*(BV525*BO525/($K$5*1000))+$H$5*(BV525*BO525/($K$5*1000))*(BV525*BO525/($K$5*1000)))</f>
        <v>0</v>
      </c>
      <c r="S525">
        <f>J525*(1000-(1000*0.61365*exp(17.502*W525/(240.97+W525))/(BO525+BP525)+BJ525)/2)/(1000*0.61365*exp(17.502*W525/(240.97+W525))/(BO525+BP525)-BJ525)</f>
        <v>0</v>
      </c>
      <c r="T525">
        <f>1/((BC525+1)/(Q525/1.6)+1/(R525/1.37)) + BC525/((BC525+1)/(Q525/1.6) + BC525/(R525/1.37))</f>
        <v>0</v>
      </c>
      <c r="U525">
        <f>(AX525*BA525)</f>
        <v>0</v>
      </c>
      <c r="V525">
        <f>(BQ525+(U525+2*0.95*5.67E-8*(((BQ525+$B$9)+273)^4-(BQ525+273)^4)-44100*J525)/(1.84*29.3*R525+8*0.95*5.67E-8*(BQ525+273)^3))</f>
        <v>0</v>
      </c>
      <c r="W525">
        <f>($C$9*BR525+$D$9*BS525+$E$9*V525)</f>
        <v>0</v>
      </c>
      <c r="X525">
        <f>0.61365*exp(17.502*W525/(240.97+W525))</f>
        <v>0</v>
      </c>
      <c r="Y525">
        <f>(Z525/AA525*100)</f>
        <v>0</v>
      </c>
      <c r="Z525">
        <f>BJ525*(BO525+BP525)/1000</f>
        <v>0</v>
      </c>
      <c r="AA525">
        <f>0.61365*exp(17.502*BQ525/(240.97+BQ525))</f>
        <v>0</v>
      </c>
      <c r="AB525">
        <f>(X525-BJ525*(BO525+BP525)/1000)</f>
        <v>0</v>
      </c>
      <c r="AC525">
        <f>(-J525*44100)</f>
        <v>0</v>
      </c>
      <c r="AD525">
        <f>2*29.3*R525*0.92*(BQ525-W525)</f>
        <v>0</v>
      </c>
      <c r="AE525">
        <f>2*0.95*5.67E-8*(((BQ525+$B$9)+273)^4-(W525+273)^4)</f>
        <v>0</v>
      </c>
      <c r="AF525">
        <f>U525+AE525+AC525+AD525</f>
        <v>0</v>
      </c>
      <c r="AG525">
        <f>BN525*AU525*(BI525-BH525*(1000-AU525*BK525)/(1000-AU525*BJ525))/(100*BB525)</f>
        <v>0</v>
      </c>
      <c r="AH525">
        <f>1000*BN525*AU525*(BJ525-BK525)/(100*BB525*(1000-AU525*BJ525))</f>
        <v>0</v>
      </c>
      <c r="AI525">
        <f>(AJ525 - AK525 - BO525*1E3/(8.314*(BQ525+273.15)) * AM525/BN525 * AL525) * BN525/(100*BB525) * (1000 - BK525)/1000</f>
        <v>0</v>
      </c>
      <c r="AJ525">
        <v>429.2095913536575</v>
      </c>
      <c r="AK525">
        <v>428.8047333333336</v>
      </c>
      <c r="AL525">
        <v>-4.611779547375237E-06</v>
      </c>
      <c r="AM525">
        <v>61.35787655002243</v>
      </c>
      <c r="AN525">
        <f>(AP525 - AO525 + BO525*1E3/(8.314*(BQ525+273.15)) * AR525/BN525 * AQ525) * BN525/(100*BB525) * 1000/(1000 - AP525)</f>
        <v>0</v>
      </c>
      <c r="AO525">
        <v>21.51555683332456</v>
      </c>
      <c r="AP525">
        <v>21.49838391608393</v>
      </c>
      <c r="AQ525">
        <v>-3.275485483068841E-07</v>
      </c>
      <c r="AR525">
        <v>91.88205700752289</v>
      </c>
      <c r="AS525">
        <v>0</v>
      </c>
      <c r="AT525">
        <v>0</v>
      </c>
      <c r="AU525">
        <f>IF(AS525*$H$15&gt;=AW525,1.0,(AW525/(AW525-AS525*$H$15)))</f>
        <v>0</v>
      </c>
      <c r="AV525">
        <f>(AU525-1)*100</f>
        <v>0</v>
      </c>
      <c r="AW525">
        <f>MAX(0,($B$15+$C$15*BV525)/(1+$D$15*BV525)*BO525/(BQ525+273)*$E$15)</f>
        <v>0</v>
      </c>
      <c r="AX525">
        <f>$B$13*BW525+$C$13*BX525+$F$13*CI525*(1-CL525)</f>
        <v>0</v>
      </c>
      <c r="AY525">
        <f>AX525*AZ525</f>
        <v>0</v>
      </c>
      <c r="AZ525">
        <f>($B$13*$D$11+$C$13*$D$11+$F$13*((CV525+CN525)/MAX(CV525+CN525+CW525, 0.1)*$I$11+CW525/MAX(CV525+CN525+CW525, 0.1)*$J$11))/($B$13+$C$13+$F$13)</f>
        <v>0</v>
      </c>
      <c r="BA525">
        <f>($B$13*$K$11+$C$13*$K$11+$F$13*((CV525+CN525)/MAX(CV525+CN525+CW525, 0.1)*$P$11+CW525/MAX(CV525+CN525+CW525, 0.1)*$Q$11))/($B$13+$C$13+$F$13)</f>
        <v>0</v>
      </c>
      <c r="BB525">
        <v>6</v>
      </c>
      <c r="BC525">
        <v>0.5</v>
      </c>
      <c r="BD525" t="s">
        <v>358</v>
      </c>
      <c r="BE525">
        <v>2</v>
      </c>
      <c r="BF525" t="b">
        <v>1</v>
      </c>
      <c r="BG525">
        <v>1774683817.7</v>
      </c>
      <c r="BH525">
        <v>419.5948999999999</v>
      </c>
      <c r="BI525">
        <v>419.9817</v>
      </c>
      <c r="BJ525">
        <v>21.49771</v>
      </c>
      <c r="BK525">
        <v>21.51588</v>
      </c>
      <c r="BL525">
        <v>419.9563</v>
      </c>
      <c r="BM525">
        <v>21.20057</v>
      </c>
      <c r="BN525">
        <v>499.9656</v>
      </c>
      <c r="BO525">
        <v>101.0267</v>
      </c>
      <c r="BP525">
        <v>0.09983470999999999</v>
      </c>
      <c r="BQ525">
        <v>25.82441</v>
      </c>
      <c r="BR525">
        <v>25.88232</v>
      </c>
      <c r="BS525">
        <v>999.9</v>
      </c>
      <c r="BT525">
        <v>0</v>
      </c>
      <c r="BU525">
        <v>0</v>
      </c>
      <c r="BV525">
        <v>10011.752</v>
      </c>
      <c r="BW525">
        <v>0</v>
      </c>
      <c r="BX525">
        <v>0.3833920000000001</v>
      </c>
      <c r="BY525">
        <v>-0.3867003000000001</v>
      </c>
      <c r="BZ525">
        <v>428.8134</v>
      </c>
      <c r="CA525">
        <v>429.2165</v>
      </c>
      <c r="CB525">
        <v>-0.01815053</v>
      </c>
      <c r="CC525">
        <v>419.9817</v>
      </c>
      <c r="CD525">
        <v>21.51588</v>
      </c>
      <c r="CE525">
        <v>2.171845</v>
      </c>
      <c r="CF525">
        <v>2.173678999999999</v>
      </c>
      <c r="CG525">
        <v>18.75613</v>
      </c>
      <c r="CH525">
        <v>18.76964</v>
      </c>
      <c r="CI525">
        <v>150.0053</v>
      </c>
      <c r="CJ525">
        <v>0</v>
      </c>
      <c r="CK525">
        <v>1</v>
      </c>
      <c r="CL525">
        <v>0</v>
      </c>
      <c r="CM525">
        <v>1.32293</v>
      </c>
      <c r="CN525">
        <v>0</v>
      </c>
      <c r="CO525">
        <v>9.223710000000001</v>
      </c>
      <c r="CP525">
        <v>767.3774999999999</v>
      </c>
      <c r="CQ525">
        <v>35.562</v>
      </c>
      <c r="CR525">
        <v>39.6247</v>
      </c>
      <c r="CS525">
        <v>37.6436</v>
      </c>
      <c r="CT525">
        <v>38.681</v>
      </c>
      <c r="CU525">
        <v>36.3561</v>
      </c>
      <c r="CV525">
        <v>0</v>
      </c>
      <c r="CW525">
        <v>150.005</v>
      </c>
      <c r="CX525">
        <v>0</v>
      </c>
      <c r="CY525">
        <v>1774683819.2</v>
      </c>
      <c r="CZ525">
        <v>0</v>
      </c>
      <c r="DA525">
        <v>1774666326.5</v>
      </c>
      <c r="DB525" t="s">
        <v>359</v>
      </c>
      <c r="DC525">
        <v>1774666322</v>
      </c>
      <c r="DD525">
        <v>1774666326.5</v>
      </c>
      <c r="DE525">
        <v>2</v>
      </c>
      <c r="DF525">
        <v>0.343</v>
      </c>
      <c r="DG525">
        <v>-0.026</v>
      </c>
      <c r="DH525">
        <v>-0.36</v>
      </c>
      <c r="DI525">
        <v>0.298</v>
      </c>
      <c r="DJ525">
        <v>420</v>
      </c>
      <c r="DK525">
        <v>22</v>
      </c>
      <c r="DL525">
        <v>0.17</v>
      </c>
      <c r="DM525">
        <v>0.02</v>
      </c>
      <c r="DN525">
        <v>-0.4411345365853658</v>
      </c>
      <c r="DO525">
        <v>0.4784694146341468</v>
      </c>
      <c r="DP525">
        <v>0.0631549343873317</v>
      </c>
      <c r="DQ525">
        <v>0</v>
      </c>
      <c r="DR525">
        <v>-0.01718762926829268</v>
      </c>
      <c r="DS525">
        <v>-0.004914334494773552</v>
      </c>
      <c r="DT525">
        <v>0.0008979389794694759</v>
      </c>
      <c r="DU525">
        <v>1</v>
      </c>
      <c r="DV525">
        <v>1</v>
      </c>
      <c r="DW525">
        <v>2</v>
      </c>
      <c r="DX525" t="s">
        <v>367</v>
      </c>
      <c r="DY525">
        <v>3.13039</v>
      </c>
      <c r="DZ525">
        <v>2.80655</v>
      </c>
      <c r="EA525">
        <v>0.099745</v>
      </c>
      <c r="EB525">
        <v>0.0994683</v>
      </c>
      <c r="EC525">
        <v>0.105838</v>
      </c>
      <c r="ED525">
        <v>0.105588</v>
      </c>
      <c r="EE525">
        <v>21146</v>
      </c>
      <c r="EF525">
        <v>27417.9</v>
      </c>
      <c r="EG525">
        <v>26443.4</v>
      </c>
      <c r="EH525">
        <v>32999.1</v>
      </c>
      <c r="EI525">
        <v>34925.1</v>
      </c>
      <c r="EJ525">
        <v>40309.5</v>
      </c>
      <c r="EK525">
        <v>41090.1</v>
      </c>
      <c r="EL525">
        <v>46058.8</v>
      </c>
      <c r="EM525">
        <v>2.03485</v>
      </c>
      <c r="EN525">
        <v>1.99993</v>
      </c>
      <c r="EO525">
        <v>0.0717863</v>
      </c>
      <c r="EP525">
        <v>0</v>
      </c>
      <c r="EQ525">
        <v>24.706</v>
      </c>
      <c r="ER525">
        <v>999.9</v>
      </c>
      <c r="ES525">
        <v>67.40000000000001</v>
      </c>
      <c r="ET525">
        <v>27.5</v>
      </c>
      <c r="EU525">
        <v>24.5888</v>
      </c>
      <c r="EV525">
        <v>61.3109</v>
      </c>
      <c r="EW525">
        <v>31.7909</v>
      </c>
      <c r="EX525">
        <v>1</v>
      </c>
      <c r="EY525">
        <v>0.29237</v>
      </c>
      <c r="EZ525">
        <v>0.168981</v>
      </c>
      <c r="FA525">
        <v>20.2892</v>
      </c>
      <c r="FB525">
        <v>5.19093</v>
      </c>
      <c r="FC525">
        <v>11.9441</v>
      </c>
      <c r="FD525">
        <v>4.95565</v>
      </c>
      <c r="FE525">
        <v>3.285</v>
      </c>
      <c r="FF525">
        <v>9999</v>
      </c>
      <c r="FG525">
        <v>9999</v>
      </c>
      <c r="FH525">
        <v>9999</v>
      </c>
      <c r="FI525">
        <v>999.9</v>
      </c>
      <c r="FJ525">
        <v>1.86127</v>
      </c>
      <c r="FK525">
        <v>1.86264</v>
      </c>
      <c r="FL525">
        <v>1.86005</v>
      </c>
      <c r="FM525">
        <v>1.85837</v>
      </c>
      <c r="FN525">
        <v>1.86214</v>
      </c>
      <c r="FO525">
        <v>1.85887</v>
      </c>
      <c r="FP525">
        <v>1.85791</v>
      </c>
      <c r="FQ525">
        <v>1.86081</v>
      </c>
      <c r="FR525">
        <v>0</v>
      </c>
      <c r="FS525">
        <v>0</v>
      </c>
      <c r="FT525">
        <v>0</v>
      </c>
      <c r="FU525">
        <v>4.5</v>
      </c>
      <c r="FV525" t="s">
        <v>361</v>
      </c>
      <c r="FW525" t="s">
        <v>362</v>
      </c>
      <c r="FX525" t="s">
        <v>363</v>
      </c>
      <c r="FY525" t="s">
        <v>364</v>
      </c>
      <c r="FZ525" t="s">
        <v>364</v>
      </c>
      <c r="GA525" t="s">
        <v>363</v>
      </c>
      <c r="GB525">
        <v>0</v>
      </c>
      <c r="GC525">
        <v>100</v>
      </c>
      <c r="GD525">
        <v>100</v>
      </c>
      <c r="GE525">
        <v>-0.362</v>
      </c>
      <c r="GF525">
        <v>0.2971</v>
      </c>
      <c r="GG525">
        <v>-1.589593225013521</v>
      </c>
      <c r="GH525">
        <v>0.00192992804097616</v>
      </c>
      <c r="GI525">
        <v>3.244687122451424E-06</v>
      </c>
      <c r="GJ525">
        <v>-2.087531120305573E-09</v>
      </c>
      <c r="GK525">
        <v>0.05776174702018427</v>
      </c>
      <c r="GL525">
        <v>0.005089068596103195</v>
      </c>
      <c r="GM525">
        <v>0.0003257216593697226</v>
      </c>
      <c r="GN525">
        <v>-1.562898368296355E-06</v>
      </c>
      <c r="GO525">
        <v>0</v>
      </c>
      <c r="GP525">
        <v>1257</v>
      </c>
      <c r="GQ525">
        <v>1</v>
      </c>
      <c r="GR525">
        <v>31</v>
      </c>
      <c r="GS525">
        <v>291.6</v>
      </c>
      <c r="GT525">
        <v>291.6</v>
      </c>
      <c r="GU525">
        <v>1.07788</v>
      </c>
      <c r="GV525">
        <v>2.3877</v>
      </c>
      <c r="GW525">
        <v>1.44775</v>
      </c>
      <c r="GX525">
        <v>2.20215</v>
      </c>
      <c r="GY525">
        <v>1.44653</v>
      </c>
      <c r="GZ525">
        <v>2.38647</v>
      </c>
      <c r="HA525">
        <v>33.1992</v>
      </c>
      <c r="HB525">
        <v>14.5611</v>
      </c>
      <c r="HC525">
        <v>18</v>
      </c>
      <c r="HD525">
        <v>532.01</v>
      </c>
      <c r="HE525">
        <v>522.891</v>
      </c>
      <c r="HF525">
        <v>24.9997</v>
      </c>
      <c r="HG525">
        <v>30.7279</v>
      </c>
      <c r="HH525">
        <v>30.0001</v>
      </c>
      <c r="HI525">
        <v>31.1101</v>
      </c>
      <c r="HJ525">
        <v>31.1197</v>
      </c>
      <c r="HK525">
        <v>21.5487</v>
      </c>
      <c r="HL525">
        <v>20.6043</v>
      </c>
      <c r="HM525">
        <v>100</v>
      </c>
      <c r="HN525">
        <v>25</v>
      </c>
      <c r="HO525">
        <v>420</v>
      </c>
      <c r="HP525">
        <v>21.5</v>
      </c>
      <c r="HQ525">
        <v>103.129</v>
      </c>
      <c r="HR525">
        <v>102.018</v>
      </c>
    </row>
    <row r="526" spans="1:226">
      <c r="A526">
        <v>508</v>
      </c>
      <c r="B526">
        <v>1774683824.6</v>
      </c>
      <c r="C526">
        <v>2078.599999904633</v>
      </c>
      <c r="D526" t="s">
        <v>1378</v>
      </c>
      <c r="E526" t="s">
        <v>1379</v>
      </c>
      <c r="F526">
        <v>5</v>
      </c>
      <c r="I526">
        <v>1774683821.7</v>
      </c>
      <c r="J526">
        <f>(K526)/1000</f>
        <v>0</v>
      </c>
      <c r="K526">
        <f>IF(BF526, AN526, AH526)</f>
        <v>0</v>
      </c>
      <c r="L526">
        <f>IF(BF526, AI526, AG526)</f>
        <v>0</v>
      </c>
      <c r="M526">
        <f>BH526 - IF(AU526&gt;1, L526*BB526*100.0/(AW526), 0)</f>
        <v>0</v>
      </c>
      <c r="N526">
        <f>((T526-J526/2)*M526-L526)/(T526+J526/2)</f>
        <v>0</v>
      </c>
      <c r="O526">
        <f>N526*(BO526+BP526)/1000.0</f>
        <v>0</v>
      </c>
      <c r="P526">
        <f>(BH526 - IF(AU526&gt;1, L526*BB526*100.0/(AW526), 0))*(BO526+BP526)/1000.0</f>
        <v>0</v>
      </c>
      <c r="Q526">
        <f>2.0/((1/S526-1/R526)+SIGN(S526)*SQRT((1/S526-1/R526)*(1/S526-1/R526) + 4*BC526/((BC526+1)*(BC526+1))*(2*1/S526*1/R526-1/R526*1/R526)))</f>
        <v>0</v>
      </c>
      <c r="R526">
        <f>IF(LEFT(BD526,1)&lt;&gt;"0",IF(LEFT(BD526,1)="1",3.0,BE526),$D$5+$E$5*(BV526*BO526/($K$5*1000))+$F$5*(BV526*BO526/($K$5*1000))*MAX(MIN(BB526,$J$5),$I$5)*MAX(MIN(BB526,$J$5),$I$5)+$G$5*MAX(MIN(BB526,$J$5),$I$5)*(BV526*BO526/($K$5*1000))+$H$5*(BV526*BO526/($K$5*1000))*(BV526*BO526/($K$5*1000)))</f>
        <v>0</v>
      </c>
      <c r="S526">
        <f>J526*(1000-(1000*0.61365*exp(17.502*W526/(240.97+W526))/(BO526+BP526)+BJ526)/2)/(1000*0.61365*exp(17.502*W526/(240.97+W526))/(BO526+BP526)-BJ526)</f>
        <v>0</v>
      </c>
      <c r="T526">
        <f>1/((BC526+1)/(Q526/1.6)+1/(R526/1.37)) + BC526/((BC526+1)/(Q526/1.6) + BC526/(R526/1.37))</f>
        <v>0</v>
      </c>
      <c r="U526">
        <f>(AX526*BA526)</f>
        <v>0</v>
      </c>
      <c r="V526">
        <f>(BQ526+(U526+2*0.95*5.67E-8*(((BQ526+$B$9)+273)^4-(BQ526+273)^4)-44100*J526)/(1.84*29.3*R526+8*0.95*5.67E-8*(BQ526+273)^3))</f>
        <v>0</v>
      </c>
      <c r="W526">
        <f>($C$9*BR526+$D$9*BS526+$E$9*V526)</f>
        <v>0</v>
      </c>
      <c r="X526">
        <f>0.61365*exp(17.502*W526/(240.97+W526))</f>
        <v>0</v>
      </c>
      <c r="Y526">
        <f>(Z526/AA526*100)</f>
        <v>0</v>
      </c>
      <c r="Z526">
        <f>BJ526*(BO526+BP526)/1000</f>
        <v>0</v>
      </c>
      <c r="AA526">
        <f>0.61365*exp(17.502*BQ526/(240.97+BQ526))</f>
        <v>0</v>
      </c>
      <c r="AB526">
        <f>(X526-BJ526*(BO526+BP526)/1000)</f>
        <v>0</v>
      </c>
      <c r="AC526">
        <f>(-J526*44100)</f>
        <v>0</v>
      </c>
      <c r="AD526">
        <f>2*29.3*R526*0.92*(BQ526-W526)</f>
        <v>0</v>
      </c>
      <c r="AE526">
        <f>2*0.95*5.67E-8*(((BQ526+$B$9)+273)^4-(W526+273)^4)</f>
        <v>0</v>
      </c>
      <c r="AF526">
        <f>U526+AE526+AC526+AD526</f>
        <v>0</v>
      </c>
      <c r="AG526">
        <f>BN526*AU526*(BI526-BH526*(1000-AU526*BK526)/(1000-AU526*BJ526))/(100*BB526)</f>
        <v>0</v>
      </c>
      <c r="AH526">
        <f>1000*BN526*AU526*(BJ526-BK526)/(100*BB526*(1000-AU526*BJ526))</f>
        <v>0</v>
      </c>
      <c r="AI526">
        <f>(AJ526 - AK526 - BO526*1E3/(8.314*(BQ526+273.15)) * AM526/BN526 * AL526) * BN526/(100*BB526) * (1000 - BK526)/1000</f>
        <v>0</v>
      </c>
      <c r="AJ526">
        <v>429.2800331178445</v>
      </c>
      <c r="AK526">
        <v>428.8252606060605</v>
      </c>
      <c r="AL526">
        <v>6.638238861882686E-06</v>
      </c>
      <c r="AM526">
        <v>61.35787655002243</v>
      </c>
      <c r="AN526">
        <f>(AP526 - AO526 + BO526*1E3/(8.314*(BQ526+273.15)) * AR526/BN526 * AQ526) * BN526/(100*BB526) * 1000/(1000 - AP526)</f>
        <v>0</v>
      </c>
      <c r="AO526">
        <v>21.51643515032078</v>
      </c>
      <c r="AP526">
        <v>21.49657762237764</v>
      </c>
      <c r="AQ526">
        <v>7.930244522252684E-07</v>
      </c>
      <c r="AR526">
        <v>91.88205700752289</v>
      </c>
      <c r="AS526">
        <v>0</v>
      </c>
      <c r="AT526">
        <v>0</v>
      </c>
      <c r="AU526">
        <f>IF(AS526*$H$15&gt;=AW526,1.0,(AW526/(AW526-AS526*$H$15)))</f>
        <v>0</v>
      </c>
      <c r="AV526">
        <f>(AU526-1)*100</f>
        <v>0</v>
      </c>
      <c r="AW526">
        <f>MAX(0,($B$15+$C$15*BV526)/(1+$D$15*BV526)*BO526/(BQ526+273)*$E$15)</f>
        <v>0</v>
      </c>
      <c r="AX526">
        <f>$B$13*BW526+$C$13*BX526+$F$13*CI526*(1-CL526)</f>
        <v>0</v>
      </c>
      <c r="AY526">
        <f>AX526*AZ526</f>
        <v>0</v>
      </c>
      <c r="AZ526">
        <f>($B$13*$D$11+$C$13*$D$11+$F$13*((CV526+CN526)/MAX(CV526+CN526+CW526, 0.1)*$I$11+CW526/MAX(CV526+CN526+CW526, 0.1)*$J$11))/($B$13+$C$13+$F$13)</f>
        <v>0</v>
      </c>
      <c r="BA526">
        <f>($B$13*$K$11+$C$13*$K$11+$F$13*((CV526+CN526)/MAX(CV526+CN526+CW526, 0.1)*$P$11+CW526/MAX(CV526+CN526+CW526, 0.1)*$Q$11))/($B$13+$C$13+$F$13)</f>
        <v>0</v>
      </c>
      <c r="BB526">
        <v>6</v>
      </c>
      <c r="BC526">
        <v>0.5</v>
      </c>
      <c r="BD526" t="s">
        <v>358</v>
      </c>
      <c r="BE526">
        <v>2</v>
      </c>
      <c r="BF526" t="b">
        <v>1</v>
      </c>
      <c r="BG526">
        <v>1774683821.7</v>
      </c>
      <c r="BH526">
        <v>419.5885</v>
      </c>
      <c r="BI526">
        <v>420.0301000000001</v>
      </c>
      <c r="BJ526">
        <v>21.49797</v>
      </c>
      <c r="BK526">
        <v>21.51612</v>
      </c>
      <c r="BL526">
        <v>419.9499</v>
      </c>
      <c r="BM526">
        <v>21.20082</v>
      </c>
      <c r="BN526">
        <v>499.9988</v>
      </c>
      <c r="BO526">
        <v>101.0266</v>
      </c>
      <c r="BP526">
        <v>0.10015791</v>
      </c>
      <c r="BQ526">
        <v>25.82182</v>
      </c>
      <c r="BR526">
        <v>25.88101</v>
      </c>
      <c r="BS526">
        <v>999.9</v>
      </c>
      <c r="BT526">
        <v>0</v>
      </c>
      <c r="BU526">
        <v>0</v>
      </c>
      <c r="BV526">
        <v>9988.623000000001</v>
      </c>
      <c r="BW526">
        <v>0</v>
      </c>
      <c r="BX526">
        <v>0.3833920000000001</v>
      </c>
      <c r="BY526">
        <v>-0.4415617</v>
      </c>
      <c r="BZ526">
        <v>428.8068999999999</v>
      </c>
      <c r="CA526">
        <v>429.2661</v>
      </c>
      <c r="CB526">
        <v>-0.01814156</v>
      </c>
      <c r="CC526">
        <v>420.0301000000001</v>
      </c>
      <c r="CD526">
        <v>21.51612</v>
      </c>
      <c r="CE526">
        <v>2.171866</v>
      </c>
      <c r="CF526">
        <v>2.173697</v>
      </c>
      <c r="CG526">
        <v>18.75628</v>
      </c>
      <c r="CH526">
        <v>18.76978</v>
      </c>
      <c r="CI526">
        <v>149.9997</v>
      </c>
      <c r="CJ526">
        <v>0</v>
      </c>
      <c r="CK526">
        <v>1</v>
      </c>
      <c r="CL526">
        <v>0</v>
      </c>
      <c r="CM526">
        <v>1.83133</v>
      </c>
      <c r="CN526">
        <v>0</v>
      </c>
      <c r="CO526">
        <v>9.045210000000001</v>
      </c>
      <c r="CP526">
        <v>767.3480999999999</v>
      </c>
      <c r="CQ526">
        <v>35.531</v>
      </c>
      <c r="CR526">
        <v>39.531</v>
      </c>
      <c r="CS526">
        <v>37.5935</v>
      </c>
      <c r="CT526">
        <v>38.5623</v>
      </c>
      <c r="CU526">
        <v>36.3058</v>
      </c>
      <c r="CV526">
        <v>0</v>
      </c>
      <c r="CW526">
        <v>150.001</v>
      </c>
      <c r="CX526">
        <v>0</v>
      </c>
      <c r="CY526">
        <v>1774683822.8</v>
      </c>
      <c r="CZ526">
        <v>0</v>
      </c>
      <c r="DA526">
        <v>1774666326.5</v>
      </c>
      <c r="DB526" t="s">
        <v>359</v>
      </c>
      <c r="DC526">
        <v>1774666322</v>
      </c>
      <c r="DD526">
        <v>1774666326.5</v>
      </c>
      <c r="DE526">
        <v>2</v>
      </c>
      <c r="DF526">
        <v>0.343</v>
      </c>
      <c r="DG526">
        <v>-0.026</v>
      </c>
      <c r="DH526">
        <v>-0.36</v>
      </c>
      <c r="DI526">
        <v>0.298</v>
      </c>
      <c r="DJ526">
        <v>420</v>
      </c>
      <c r="DK526">
        <v>22</v>
      </c>
      <c r="DL526">
        <v>0.17</v>
      </c>
      <c r="DM526">
        <v>0.02</v>
      </c>
      <c r="DN526">
        <v>-0.4357217073170732</v>
      </c>
      <c r="DO526">
        <v>0.2979472055749113</v>
      </c>
      <c r="DP526">
        <v>0.06099706023193844</v>
      </c>
      <c r="DQ526">
        <v>0</v>
      </c>
      <c r="DR526">
        <v>-0.01747643414634146</v>
      </c>
      <c r="DS526">
        <v>-0.003871335888501758</v>
      </c>
      <c r="DT526">
        <v>0.0007664692473457171</v>
      </c>
      <c r="DU526">
        <v>1</v>
      </c>
      <c r="DV526">
        <v>1</v>
      </c>
      <c r="DW526">
        <v>2</v>
      </c>
      <c r="DX526" t="s">
        <v>367</v>
      </c>
      <c r="DY526">
        <v>3.13049</v>
      </c>
      <c r="DZ526">
        <v>2.80632</v>
      </c>
      <c r="EA526">
        <v>0.0997542</v>
      </c>
      <c r="EB526">
        <v>0.0994712</v>
      </c>
      <c r="EC526">
        <v>0.105832</v>
      </c>
      <c r="ED526">
        <v>0.105585</v>
      </c>
      <c r="EE526">
        <v>21145.8</v>
      </c>
      <c r="EF526">
        <v>27418.1</v>
      </c>
      <c r="EG526">
        <v>26443.5</v>
      </c>
      <c r="EH526">
        <v>32999.3</v>
      </c>
      <c r="EI526">
        <v>34925.1</v>
      </c>
      <c r="EJ526">
        <v>40309.6</v>
      </c>
      <c r="EK526">
        <v>41089.9</v>
      </c>
      <c r="EL526">
        <v>46058.8</v>
      </c>
      <c r="EM526">
        <v>2.03507</v>
      </c>
      <c r="EN526">
        <v>1.99985</v>
      </c>
      <c r="EO526">
        <v>0.0713766</v>
      </c>
      <c r="EP526">
        <v>0</v>
      </c>
      <c r="EQ526">
        <v>24.7074</v>
      </c>
      <c r="ER526">
        <v>999.9</v>
      </c>
      <c r="ES526">
        <v>67.40000000000001</v>
      </c>
      <c r="ET526">
        <v>27.5</v>
      </c>
      <c r="EU526">
        <v>24.5882</v>
      </c>
      <c r="EV526">
        <v>61.5409</v>
      </c>
      <c r="EW526">
        <v>31.8389</v>
      </c>
      <c r="EX526">
        <v>1</v>
      </c>
      <c r="EY526">
        <v>0.292309</v>
      </c>
      <c r="EZ526">
        <v>0.168927</v>
      </c>
      <c r="FA526">
        <v>20.2892</v>
      </c>
      <c r="FB526">
        <v>5.19153</v>
      </c>
      <c r="FC526">
        <v>11.9441</v>
      </c>
      <c r="FD526">
        <v>4.9557</v>
      </c>
      <c r="FE526">
        <v>3.28503</v>
      </c>
      <c r="FF526">
        <v>9999</v>
      </c>
      <c r="FG526">
        <v>9999</v>
      </c>
      <c r="FH526">
        <v>9999</v>
      </c>
      <c r="FI526">
        <v>999.9</v>
      </c>
      <c r="FJ526">
        <v>1.86127</v>
      </c>
      <c r="FK526">
        <v>1.86264</v>
      </c>
      <c r="FL526">
        <v>1.86005</v>
      </c>
      <c r="FM526">
        <v>1.85837</v>
      </c>
      <c r="FN526">
        <v>1.86211</v>
      </c>
      <c r="FO526">
        <v>1.85885</v>
      </c>
      <c r="FP526">
        <v>1.85791</v>
      </c>
      <c r="FQ526">
        <v>1.8608</v>
      </c>
      <c r="FR526">
        <v>0</v>
      </c>
      <c r="FS526">
        <v>0</v>
      </c>
      <c r="FT526">
        <v>0</v>
      </c>
      <c r="FU526">
        <v>4.5</v>
      </c>
      <c r="FV526" t="s">
        <v>361</v>
      </c>
      <c r="FW526" t="s">
        <v>362</v>
      </c>
      <c r="FX526" t="s">
        <v>363</v>
      </c>
      <c r="FY526" t="s">
        <v>364</v>
      </c>
      <c r="FZ526" t="s">
        <v>364</v>
      </c>
      <c r="GA526" t="s">
        <v>363</v>
      </c>
      <c r="GB526">
        <v>0</v>
      </c>
      <c r="GC526">
        <v>100</v>
      </c>
      <c r="GD526">
        <v>100</v>
      </c>
      <c r="GE526">
        <v>-0.362</v>
      </c>
      <c r="GF526">
        <v>0.2972</v>
      </c>
      <c r="GG526">
        <v>-1.589593225013521</v>
      </c>
      <c r="GH526">
        <v>0.00192992804097616</v>
      </c>
      <c r="GI526">
        <v>3.244687122451424E-06</v>
      </c>
      <c r="GJ526">
        <v>-2.087531120305573E-09</v>
      </c>
      <c r="GK526">
        <v>0.05776174702018427</v>
      </c>
      <c r="GL526">
        <v>0.005089068596103195</v>
      </c>
      <c r="GM526">
        <v>0.0003257216593697226</v>
      </c>
      <c r="GN526">
        <v>-1.562898368296355E-06</v>
      </c>
      <c r="GO526">
        <v>0</v>
      </c>
      <c r="GP526">
        <v>1257</v>
      </c>
      <c r="GQ526">
        <v>1</v>
      </c>
      <c r="GR526">
        <v>31</v>
      </c>
      <c r="GS526">
        <v>291.7</v>
      </c>
      <c r="GT526">
        <v>291.6</v>
      </c>
      <c r="GU526">
        <v>1.07666</v>
      </c>
      <c r="GV526">
        <v>2.38403</v>
      </c>
      <c r="GW526">
        <v>1.44775</v>
      </c>
      <c r="GX526">
        <v>2.20215</v>
      </c>
      <c r="GY526">
        <v>1.44653</v>
      </c>
      <c r="GZ526">
        <v>2.39014</v>
      </c>
      <c r="HA526">
        <v>33.1992</v>
      </c>
      <c r="HB526">
        <v>14.5611</v>
      </c>
      <c r="HC526">
        <v>18</v>
      </c>
      <c r="HD526">
        <v>532.138</v>
      </c>
      <c r="HE526">
        <v>522.84</v>
      </c>
      <c r="HF526">
        <v>24.9999</v>
      </c>
      <c r="HG526">
        <v>30.7279</v>
      </c>
      <c r="HH526">
        <v>30.0001</v>
      </c>
      <c r="HI526">
        <v>31.1085</v>
      </c>
      <c r="HJ526">
        <v>31.1197</v>
      </c>
      <c r="HK526">
        <v>21.5477</v>
      </c>
      <c r="HL526">
        <v>20.6043</v>
      </c>
      <c r="HM526">
        <v>100</v>
      </c>
      <c r="HN526">
        <v>25</v>
      </c>
      <c r="HO526">
        <v>420</v>
      </c>
      <c r="HP526">
        <v>21.5</v>
      </c>
      <c r="HQ526">
        <v>103.128</v>
      </c>
      <c r="HR526">
        <v>102.018</v>
      </c>
    </row>
    <row r="527" spans="1:226">
      <c r="A527">
        <v>509</v>
      </c>
      <c r="B527">
        <v>1774683828.6</v>
      </c>
      <c r="C527">
        <v>2082.599999904633</v>
      </c>
      <c r="D527" t="s">
        <v>1380</v>
      </c>
      <c r="E527" t="s">
        <v>1381</v>
      </c>
      <c r="F527">
        <v>5</v>
      </c>
      <c r="I527">
        <v>1774683825.7</v>
      </c>
      <c r="J527">
        <f>(K527)/1000</f>
        <v>0</v>
      </c>
      <c r="K527">
        <f>IF(BF527, AN527, AH527)</f>
        <v>0</v>
      </c>
      <c r="L527">
        <f>IF(BF527, AI527, AG527)</f>
        <v>0</v>
      </c>
      <c r="M527">
        <f>BH527 - IF(AU527&gt;1, L527*BB527*100.0/(AW527), 0)</f>
        <v>0</v>
      </c>
      <c r="N527">
        <f>((T527-J527/2)*M527-L527)/(T527+J527/2)</f>
        <v>0</v>
      </c>
      <c r="O527">
        <f>N527*(BO527+BP527)/1000.0</f>
        <v>0</v>
      </c>
      <c r="P527">
        <f>(BH527 - IF(AU527&gt;1, L527*BB527*100.0/(AW527), 0))*(BO527+BP527)/1000.0</f>
        <v>0</v>
      </c>
      <c r="Q527">
        <f>2.0/((1/S527-1/R527)+SIGN(S527)*SQRT((1/S527-1/R527)*(1/S527-1/R527) + 4*BC527/((BC527+1)*(BC527+1))*(2*1/S527*1/R527-1/R527*1/R527)))</f>
        <v>0</v>
      </c>
      <c r="R527">
        <f>IF(LEFT(BD527,1)&lt;&gt;"0",IF(LEFT(BD527,1)="1",3.0,BE527),$D$5+$E$5*(BV527*BO527/($K$5*1000))+$F$5*(BV527*BO527/($K$5*1000))*MAX(MIN(BB527,$J$5),$I$5)*MAX(MIN(BB527,$J$5),$I$5)+$G$5*MAX(MIN(BB527,$J$5),$I$5)*(BV527*BO527/($K$5*1000))+$H$5*(BV527*BO527/($K$5*1000))*(BV527*BO527/($K$5*1000)))</f>
        <v>0</v>
      </c>
      <c r="S527">
        <f>J527*(1000-(1000*0.61365*exp(17.502*W527/(240.97+W527))/(BO527+BP527)+BJ527)/2)/(1000*0.61365*exp(17.502*W527/(240.97+W527))/(BO527+BP527)-BJ527)</f>
        <v>0</v>
      </c>
      <c r="T527">
        <f>1/((BC527+1)/(Q527/1.6)+1/(R527/1.37)) + BC527/((BC527+1)/(Q527/1.6) + BC527/(R527/1.37))</f>
        <v>0</v>
      </c>
      <c r="U527">
        <f>(AX527*BA527)</f>
        <v>0</v>
      </c>
      <c r="V527">
        <f>(BQ527+(U527+2*0.95*5.67E-8*(((BQ527+$B$9)+273)^4-(BQ527+273)^4)-44100*J527)/(1.84*29.3*R527+8*0.95*5.67E-8*(BQ527+273)^3))</f>
        <v>0</v>
      </c>
      <c r="W527">
        <f>($C$9*BR527+$D$9*BS527+$E$9*V527)</f>
        <v>0</v>
      </c>
      <c r="X527">
        <f>0.61365*exp(17.502*W527/(240.97+W527))</f>
        <v>0</v>
      </c>
      <c r="Y527">
        <f>(Z527/AA527*100)</f>
        <v>0</v>
      </c>
      <c r="Z527">
        <f>BJ527*(BO527+BP527)/1000</f>
        <v>0</v>
      </c>
      <c r="AA527">
        <f>0.61365*exp(17.502*BQ527/(240.97+BQ527))</f>
        <v>0</v>
      </c>
      <c r="AB527">
        <f>(X527-BJ527*(BO527+BP527)/1000)</f>
        <v>0</v>
      </c>
      <c r="AC527">
        <f>(-J527*44100)</f>
        <v>0</v>
      </c>
      <c r="AD527">
        <f>2*29.3*R527*0.92*(BQ527-W527)</f>
        <v>0</v>
      </c>
      <c r="AE527">
        <f>2*0.95*5.67E-8*(((BQ527+$B$9)+273)^4-(W527+273)^4)</f>
        <v>0</v>
      </c>
      <c r="AF527">
        <f>U527+AE527+AC527+AD527</f>
        <v>0</v>
      </c>
      <c r="AG527">
        <f>BN527*AU527*(BI527-BH527*(1000-AU527*BK527)/(1000-AU527*BJ527))/(100*BB527)</f>
        <v>0</v>
      </c>
      <c r="AH527">
        <f>1000*BN527*AU527*(BJ527-BK527)/(100*BB527*(1000-AU527*BJ527))</f>
        <v>0</v>
      </c>
      <c r="AI527">
        <f>(AJ527 - AK527 - BO527*1E3/(8.314*(BQ527+273.15)) * AM527/BN527 * AL527) * BN527/(100*BB527) * (1000 - BK527)/1000</f>
        <v>0</v>
      </c>
      <c r="AJ527">
        <v>429.23289469917</v>
      </c>
      <c r="AK527">
        <v>428.7696181818181</v>
      </c>
      <c r="AL527">
        <v>-1.545693420501091E-05</v>
      </c>
      <c r="AM527">
        <v>61.35787655002243</v>
      </c>
      <c r="AN527">
        <f>(AP527 - AO527 + BO527*1E3/(8.314*(BQ527+273.15)) * AR527/BN527 * AQ527) * BN527/(100*BB527) * 1000/(1000 - AP527)</f>
        <v>0</v>
      </c>
      <c r="AO527">
        <v>21.51532326570783</v>
      </c>
      <c r="AP527">
        <v>21.5001062937063</v>
      </c>
      <c r="AQ527">
        <v>-6.502600910423998E-07</v>
      </c>
      <c r="AR527">
        <v>91.88205700752289</v>
      </c>
      <c r="AS527">
        <v>0</v>
      </c>
      <c r="AT527">
        <v>0</v>
      </c>
      <c r="AU527">
        <f>IF(AS527*$H$15&gt;=AW527,1.0,(AW527/(AW527-AS527*$H$15)))</f>
        <v>0</v>
      </c>
      <c r="AV527">
        <f>(AU527-1)*100</f>
        <v>0</v>
      </c>
      <c r="AW527">
        <f>MAX(0,($B$15+$C$15*BV527)/(1+$D$15*BV527)*BO527/(BQ527+273)*$E$15)</f>
        <v>0</v>
      </c>
      <c r="AX527">
        <f>$B$13*BW527+$C$13*BX527+$F$13*CI527*(1-CL527)</f>
        <v>0</v>
      </c>
      <c r="AY527">
        <f>AX527*AZ527</f>
        <v>0</v>
      </c>
      <c r="AZ527">
        <f>($B$13*$D$11+$C$13*$D$11+$F$13*((CV527+CN527)/MAX(CV527+CN527+CW527, 0.1)*$I$11+CW527/MAX(CV527+CN527+CW527, 0.1)*$J$11))/($B$13+$C$13+$F$13)</f>
        <v>0</v>
      </c>
      <c r="BA527">
        <f>($B$13*$K$11+$C$13*$K$11+$F$13*((CV527+CN527)/MAX(CV527+CN527+CW527, 0.1)*$P$11+CW527/MAX(CV527+CN527+CW527, 0.1)*$Q$11))/($B$13+$C$13+$F$13)</f>
        <v>0</v>
      </c>
      <c r="BB527">
        <v>6</v>
      </c>
      <c r="BC527">
        <v>0.5</v>
      </c>
      <c r="BD527" t="s">
        <v>358</v>
      </c>
      <c r="BE527">
        <v>2</v>
      </c>
      <c r="BF527" t="b">
        <v>1</v>
      </c>
      <c r="BG527">
        <v>1774683825.7</v>
      </c>
      <c r="BH527">
        <v>419.5862</v>
      </c>
      <c r="BI527">
        <v>420.0101</v>
      </c>
      <c r="BJ527">
        <v>21.49797</v>
      </c>
      <c r="BK527">
        <v>21.51526</v>
      </c>
      <c r="BL527">
        <v>419.9477</v>
      </c>
      <c r="BM527">
        <v>21.20081</v>
      </c>
      <c r="BN527">
        <v>499.9874</v>
      </c>
      <c r="BO527">
        <v>101.027</v>
      </c>
      <c r="BP527">
        <v>0.09989285000000001</v>
      </c>
      <c r="BQ527">
        <v>25.81848</v>
      </c>
      <c r="BR527">
        <v>25.88034</v>
      </c>
      <c r="BS527">
        <v>999.9</v>
      </c>
      <c r="BT527">
        <v>0</v>
      </c>
      <c r="BU527">
        <v>0</v>
      </c>
      <c r="BV527">
        <v>9997.437000000002</v>
      </c>
      <c r="BW527">
        <v>0</v>
      </c>
      <c r="BX527">
        <v>0.3833920000000001</v>
      </c>
      <c r="BY527">
        <v>-0.4239074</v>
      </c>
      <c r="BZ527">
        <v>428.8045</v>
      </c>
      <c r="CA527">
        <v>429.2454</v>
      </c>
      <c r="CB527">
        <v>-0.0172924</v>
      </c>
      <c r="CC527">
        <v>420.0101</v>
      </c>
      <c r="CD527">
        <v>21.51526</v>
      </c>
      <c r="CE527">
        <v>2.171875</v>
      </c>
      <c r="CF527">
        <v>2.173622</v>
      </c>
      <c r="CG527">
        <v>18.75634</v>
      </c>
      <c r="CH527">
        <v>18.76922</v>
      </c>
      <c r="CI527">
        <v>150.0031</v>
      </c>
      <c r="CJ527">
        <v>0</v>
      </c>
      <c r="CK527">
        <v>1</v>
      </c>
      <c r="CL527">
        <v>0</v>
      </c>
      <c r="CM527">
        <v>1.98257</v>
      </c>
      <c r="CN527">
        <v>0</v>
      </c>
      <c r="CO527">
        <v>9.06639</v>
      </c>
      <c r="CP527">
        <v>767.3652000000001</v>
      </c>
      <c r="CQ527">
        <v>35.5</v>
      </c>
      <c r="CR527">
        <v>39.4497</v>
      </c>
      <c r="CS527">
        <v>37.5434</v>
      </c>
      <c r="CT527">
        <v>38.4497</v>
      </c>
      <c r="CU527">
        <v>36.2624</v>
      </c>
      <c r="CV527">
        <v>0</v>
      </c>
      <c r="CW527">
        <v>150.006</v>
      </c>
      <c r="CX527">
        <v>0</v>
      </c>
      <c r="CY527">
        <v>1774683827</v>
      </c>
      <c r="CZ527">
        <v>0</v>
      </c>
      <c r="DA527">
        <v>1774666326.5</v>
      </c>
      <c r="DB527" t="s">
        <v>359</v>
      </c>
      <c r="DC527">
        <v>1774666322</v>
      </c>
      <c r="DD527">
        <v>1774666326.5</v>
      </c>
      <c r="DE527">
        <v>2</v>
      </c>
      <c r="DF527">
        <v>0.343</v>
      </c>
      <c r="DG527">
        <v>-0.026</v>
      </c>
      <c r="DH527">
        <v>-0.36</v>
      </c>
      <c r="DI527">
        <v>0.298</v>
      </c>
      <c r="DJ527">
        <v>420</v>
      </c>
      <c r="DK527">
        <v>22</v>
      </c>
      <c r="DL527">
        <v>0.17</v>
      </c>
      <c r="DM527">
        <v>0.02</v>
      </c>
      <c r="DN527">
        <v>-0.4176046585365854</v>
      </c>
      <c r="DO527">
        <v>0.07406571428571562</v>
      </c>
      <c r="DP527">
        <v>0.05020738370516382</v>
      </c>
      <c r="DQ527">
        <v>1</v>
      </c>
      <c r="DR527">
        <v>-0.01746670731707317</v>
      </c>
      <c r="DS527">
        <v>-0.003347029965156788</v>
      </c>
      <c r="DT527">
        <v>0.0009438311476701296</v>
      </c>
      <c r="DU527">
        <v>1</v>
      </c>
      <c r="DV527">
        <v>2</v>
      </c>
      <c r="DW527">
        <v>2</v>
      </c>
      <c r="DX527" t="s">
        <v>360</v>
      </c>
      <c r="DY527">
        <v>3.13048</v>
      </c>
      <c r="DZ527">
        <v>2.80644</v>
      </c>
      <c r="EA527">
        <v>0.0997391</v>
      </c>
      <c r="EB527">
        <v>0.0994704</v>
      </c>
      <c r="EC527">
        <v>0.105841</v>
      </c>
      <c r="ED527">
        <v>0.105583</v>
      </c>
      <c r="EE527">
        <v>21146.2</v>
      </c>
      <c r="EF527">
        <v>27418</v>
      </c>
      <c r="EG527">
        <v>26443.4</v>
      </c>
      <c r="EH527">
        <v>32999.2</v>
      </c>
      <c r="EI527">
        <v>34925.2</v>
      </c>
      <c r="EJ527">
        <v>40309.3</v>
      </c>
      <c r="EK527">
        <v>41090.4</v>
      </c>
      <c r="EL527">
        <v>46058.4</v>
      </c>
      <c r="EM527">
        <v>2.03498</v>
      </c>
      <c r="EN527">
        <v>2.00017</v>
      </c>
      <c r="EO527">
        <v>0.0718087</v>
      </c>
      <c r="EP527">
        <v>0</v>
      </c>
      <c r="EQ527">
        <v>24.7074</v>
      </c>
      <c r="ER527">
        <v>999.9</v>
      </c>
      <c r="ES527">
        <v>67.40000000000001</v>
      </c>
      <c r="ET527">
        <v>27.5</v>
      </c>
      <c r="EU527">
        <v>24.5889</v>
      </c>
      <c r="EV527">
        <v>61.2609</v>
      </c>
      <c r="EW527">
        <v>31.8149</v>
      </c>
      <c r="EX527">
        <v>1</v>
      </c>
      <c r="EY527">
        <v>0.292561</v>
      </c>
      <c r="EZ527">
        <v>0.169036</v>
      </c>
      <c r="FA527">
        <v>20.2893</v>
      </c>
      <c r="FB527">
        <v>5.19093</v>
      </c>
      <c r="FC527">
        <v>11.9441</v>
      </c>
      <c r="FD527">
        <v>4.95575</v>
      </c>
      <c r="FE527">
        <v>3.285</v>
      </c>
      <c r="FF527">
        <v>9999</v>
      </c>
      <c r="FG527">
        <v>9999</v>
      </c>
      <c r="FH527">
        <v>9999</v>
      </c>
      <c r="FI527">
        <v>999.9</v>
      </c>
      <c r="FJ527">
        <v>1.86127</v>
      </c>
      <c r="FK527">
        <v>1.86264</v>
      </c>
      <c r="FL527">
        <v>1.86005</v>
      </c>
      <c r="FM527">
        <v>1.85837</v>
      </c>
      <c r="FN527">
        <v>1.86211</v>
      </c>
      <c r="FO527">
        <v>1.85886</v>
      </c>
      <c r="FP527">
        <v>1.85791</v>
      </c>
      <c r="FQ527">
        <v>1.86081</v>
      </c>
      <c r="FR527">
        <v>0</v>
      </c>
      <c r="FS527">
        <v>0</v>
      </c>
      <c r="FT527">
        <v>0</v>
      </c>
      <c r="FU527">
        <v>4.5</v>
      </c>
      <c r="FV527" t="s">
        <v>361</v>
      </c>
      <c r="FW527" t="s">
        <v>362</v>
      </c>
      <c r="FX527" t="s">
        <v>363</v>
      </c>
      <c r="FY527" t="s">
        <v>364</v>
      </c>
      <c r="FZ527" t="s">
        <v>364</v>
      </c>
      <c r="GA527" t="s">
        <v>363</v>
      </c>
      <c r="GB527">
        <v>0</v>
      </c>
      <c r="GC527">
        <v>100</v>
      </c>
      <c r="GD527">
        <v>100</v>
      </c>
      <c r="GE527">
        <v>-0.362</v>
      </c>
      <c r="GF527">
        <v>0.2972</v>
      </c>
      <c r="GG527">
        <v>-1.589593225013521</v>
      </c>
      <c r="GH527">
        <v>0.00192992804097616</v>
      </c>
      <c r="GI527">
        <v>3.244687122451424E-06</v>
      </c>
      <c r="GJ527">
        <v>-2.087531120305573E-09</v>
      </c>
      <c r="GK527">
        <v>0.05776174702018427</v>
      </c>
      <c r="GL527">
        <v>0.005089068596103195</v>
      </c>
      <c r="GM527">
        <v>0.0003257216593697226</v>
      </c>
      <c r="GN527">
        <v>-1.562898368296355E-06</v>
      </c>
      <c r="GO527">
        <v>0</v>
      </c>
      <c r="GP527">
        <v>1257</v>
      </c>
      <c r="GQ527">
        <v>1</v>
      </c>
      <c r="GR527">
        <v>31</v>
      </c>
      <c r="GS527">
        <v>291.8</v>
      </c>
      <c r="GT527">
        <v>291.7</v>
      </c>
      <c r="GU527">
        <v>1.07666</v>
      </c>
      <c r="GV527">
        <v>2.38281</v>
      </c>
      <c r="GW527">
        <v>1.44775</v>
      </c>
      <c r="GX527">
        <v>2.20215</v>
      </c>
      <c r="GY527">
        <v>1.44653</v>
      </c>
      <c r="GZ527">
        <v>2.40479</v>
      </c>
      <c r="HA527">
        <v>33.1992</v>
      </c>
      <c r="HB527">
        <v>14.5611</v>
      </c>
      <c r="HC527">
        <v>18</v>
      </c>
      <c r="HD527">
        <v>532.069</v>
      </c>
      <c r="HE527">
        <v>523.061</v>
      </c>
      <c r="HF527">
        <v>24.9999</v>
      </c>
      <c r="HG527">
        <v>30.7279</v>
      </c>
      <c r="HH527">
        <v>30.0001</v>
      </c>
      <c r="HI527">
        <v>31.1079</v>
      </c>
      <c r="HJ527">
        <v>31.1197</v>
      </c>
      <c r="HK527">
        <v>21.547</v>
      </c>
      <c r="HL527">
        <v>20.6043</v>
      </c>
      <c r="HM527">
        <v>100</v>
      </c>
      <c r="HN527">
        <v>25</v>
      </c>
      <c r="HO527">
        <v>420</v>
      </c>
      <c r="HP527">
        <v>21.5</v>
      </c>
      <c r="HQ527">
        <v>103.129</v>
      </c>
      <c r="HR527">
        <v>102.018</v>
      </c>
    </row>
    <row r="528" spans="1:226">
      <c r="A528">
        <v>510</v>
      </c>
      <c r="B528">
        <v>1774683832.6</v>
      </c>
      <c r="C528">
        <v>2086.599999904633</v>
      </c>
      <c r="D528" t="s">
        <v>1382</v>
      </c>
      <c r="E528" t="s">
        <v>1383</v>
      </c>
      <c r="F528">
        <v>5</v>
      </c>
      <c r="I528">
        <v>1774683829.7</v>
      </c>
      <c r="J528">
        <f>(K528)/1000</f>
        <v>0</v>
      </c>
      <c r="K528">
        <f>IF(BF528, AN528, AH528)</f>
        <v>0</v>
      </c>
      <c r="L528">
        <f>IF(BF528, AI528, AG528)</f>
        <v>0</v>
      </c>
      <c r="M528">
        <f>BH528 - IF(AU528&gt;1, L528*BB528*100.0/(AW528), 0)</f>
        <v>0</v>
      </c>
      <c r="N528">
        <f>((T528-J528/2)*M528-L528)/(T528+J528/2)</f>
        <v>0</v>
      </c>
      <c r="O528">
        <f>N528*(BO528+BP528)/1000.0</f>
        <v>0</v>
      </c>
      <c r="P528">
        <f>(BH528 - IF(AU528&gt;1, L528*BB528*100.0/(AW528), 0))*(BO528+BP528)/1000.0</f>
        <v>0</v>
      </c>
      <c r="Q528">
        <f>2.0/((1/S528-1/R528)+SIGN(S528)*SQRT((1/S528-1/R528)*(1/S528-1/R528) + 4*BC528/((BC528+1)*(BC528+1))*(2*1/S528*1/R528-1/R528*1/R528)))</f>
        <v>0</v>
      </c>
      <c r="R528">
        <f>IF(LEFT(BD528,1)&lt;&gt;"0",IF(LEFT(BD528,1)="1",3.0,BE528),$D$5+$E$5*(BV528*BO528/($K$5*1000))+$F$5*(BV528*BO528/($K$5*1000))*MAX(MIN(BB528,$J$5),$I$5)*MAX(MIN(BB528,$J$5),$I$5)+$G$5*MAX(MIN(BB528,$J$5),$I$5)*(BV528*BO528/($K$5*1000))+$H$5*(BV528*BO528/($K$5*1000))*(BV528*BO528/($K$5*1000)))</f>
        <v>0</v>
      </c>
      <c r="S528">
        <f>J528*(1000-(1000*0.61365*exp(17.502*W528/(240.97+W528))/(BO528+BP528)+BJ528)/2)/(1000*0.61365*exp(17.502*W528/(240.97+W528))/(BO528+BP528)-BJ528)</f>
        <v>0</v>
      </c>
      <c r="T528">
        <f>1/((BC528+1)/(Q528/1.6)+1/(R528/1.37)) + BC528/((BC528+1)/(Q528/1.6) + BC528/(R528/1.37))</f>
        <v>0</v>
      </c>
      <c r="U528">
        <f>(AX528*BA528)</f>
        <v>0</v>
      </c>
      <c r="V528">
        <f>(BQ528+(U528+2*0.95*5.67E-8*(((BQ528+$B$9)+273)^4-(BQ528+273)^4)-44100*J528)/(1.84*29.3*R528+8*0.95*5.67E-8*(BQ528+273)^3))</f>
        <v>0</v>
      </c>
      <c r="W528">
        <f>($C$9*BR528+$D$9*BS528+$E$9*V528)</f>
        <v>0</v>
      </c>
      <c r="X528">
        <f>0.61365*exp(17.502*W528/(240.97+W528))</f>
        <v>0</v>
      </c>
      <c r="Y528">
        <f>(Z528/AA528*100)</f>
        <v>0</v>
      </c>
      <c r="Z528">
        <f>BJ528*(BO528+BP528)/1000</f>
        <v>0</v>
      </c>
      <c r="AA528">
        <f>0.61365*exp(17.502*BQ528/(240.97+BQ528))</f>
        <v>0</v>
      </c>
      <c r="AB528">
        <f>(X528-BJ528*(BO528+BP528)/1000)</f>
        <v>0</v>
      </c>
      <c r="AC528">
        <f>(-J528*44100)</f>
        <v>0</v>
      </c>
      <c r="AD528">
        <f>2*29.3*R528*0.92*(BQ528-W528)</f>
        <v>0</v>
      </c>
      <c r="AE528">
        <f>2*0.95*5.67E-8*(((BQ528+$B$9)+273)^4-(W528+273)^4)</f>
        <v>0</v>
      </c>
      <c r="AF528">
        <f>U528+AE528+AC528+AD528</f>
        <v>0</v>
      </c>
      <c r="AG528">
        <f>BN528*AU528*(BI528-BH528*(1000-AU528*BK528)/(1000-AU528*BJ528))/(100*BB528)</f>
        <v>0</v>
      </c>
      <c r="AH528">
        <f>1000*BN528*AU528*(BJ528-BK528)/(100*BB528*(1000-AU528*BJ528))</f>
        <v>0</v>
      </c>
      <c r="AI528">
        <f>(AJ528 - AK528 - BO528*1E3/(8.314*(BQ528+273.15)) * AM528/BN528 * AL528) * BN528/(100*BB528) * (1000 - BK528)/1000</f>
        <v>0</v>
      </c>
      <c r="AJ528">
        <v>429.2305001322939</v>
      </c>
      <c r="AK528">
        <v>428.7227636363634</v>
      </c>
      <c r="AL528">
        <v>-1.167138757014493E-05</v>
      </c>
      <c r="AM528">
        <v>61.35787655002243</v>
      </c>
      <c r="AN528">
        <f>(AP528 - AO528 + BO528*1E3/(8.314*(BQ528+273.15)) * AR528/BN528 * AQ528) * BN528/(100*BB528) * 1000/(1000 - AP528)</f>
        <v>0</v>
      </c>
      <c r="AO528">
        <v>21.51498447351274</v>
      </c>
      <c r="AP528">
        <v>21.49730769230771</v>
      </c>
      <c r="AQ528">
        <v>3.581459700135773E-07</v>
      </c>
      <c r="AR528">
        <v>91.88205700752289</v>
      </c>
      <c r="AS528">
        <v>0</v>
      </c>
      <c r="AT528">
        <v>0</v>
      </c>
      <c r="AU528">
        <f>IF(AS528*$H$15&gt;=AW528,1.0,(AW528/(AW528-AS528*$H$15)))</f>
        <v>0</v>
      </c>
      <c r="AV528">
        <f>(AU528-1)*100</f>
        <v>0</v>
      </c>
      <c r="AW528">
        <f>MAX(0,($B$15+$C$15*BV528)/(1+$D$15*BV528)*BO528/(BQ528+273)*$E$15)</f>
        <v>0</v>
      </c>
      <c r="AX528">
        <f>$B$13*BW528+$C$13*BX528+$F$13*CI528*(1-CL528)</f>
        <v>0</v>
      </c>
      <c r="AY528">
        <f>AX528*AZ528</f>
        <v>0</v>
      </c>
      <c r="AZ528">
        <f>($B$13*$D$11+$C$13*$D$11+$F$13*((CV528+CN528)/MAX(CV528+CN528+CW528, 0.1)*$I$11+CW528/MAX(CV528+CN528+CW528, 0.1)*$J$11))/($B$13+$C$13+$F$13)</f>
        <v>0</v>
      </c>
      <c r="BA528">
        <f>($B$13*$K$11+$C$13*$K$11+$F$13*((CV528+CN528)/MAX(CV528+CN528+CW528, 0.1)*$P$11+CW528/MAX(CV528+CN528+CW528, 0.1)*$Q$11))/($B$13+$C$13+$F$13)</f>
        <v>0</v>
      </c>
      <c r="BB528">
        <v>6</v>
      </c>
      <c r="BC528">
        <v>0.5</v>
      </c>
      <c r="BD528" t="s">
        <v>358</v>
      </c>
      <c r="BE528">
        <v>2</v>
      </c>
      <c r="BF528" t="b">
        <v>1</v>
      </c>
      <c r="BG528">
        <v>1774683829.7</v>
      </c>
      <c r="BH528">
        <v>419.5411</v>
      </c>
      <c r="BI528">
        <v>419.9804</v>
      </c>
      <c r="BJ528">
        <v>21.49866</v>
      </c>
      <c r="BK528">
        <v>21.51459</v>
      </c>
      <c r="BL528">
        <v>419.9027</v>
      </c>
      <c r="BM528">
        <v>21.20147</v>
      </c>
      <c r="BN528">
        <v>500.0237999999999</v>
      </c>
      <c r="BO528">
        <v>101.0267</v>
      </c>
      <c r="BP528">
        <v>0.09998913</v>
      </c>
      <c r="BQ528">
        <v>25.81901</v>
      </c>
      <c r="BR528">
        <v>25.88699</v>
      </c>
      <c r="BS528">
        <v>999.9</v>
      </c>
      <c r="BT528">
        <v>0</v>
      </c>
      <c r="BU528">
        <v>0</v>
      </c>
      <c r="BV528">
        <v>9995.806999999999</v>
      </c>
      <c r="BW528">
        <v>0</v>
      </c>
      <c r="BX528">
        <v>0.3833920000000001</v>
      </c>
      <c r="BY528">
        <v>-0.4392274</v>
      </c>
      <c r="BZ528">
        <v>428.759</v>
      </c>
      <c r="CA528">
        <v>429.2147</v>
      </c>
      <c r="CB528">
        <v>-0.01594239</v>
      </c>
      <c r="CC528">
        <v>419.9804</v>
      </c>
      <c r="CD528">
        <v>21.51459</v>
      </c>
      <c r="CE528">
        <v>2.171936</v>
      </c>
      <c r="CF528">
        <v>2.173548</v>
      </c>
      <c r="CG528">
        <v>18.75681</v>
      </c>
      <c r="CH528">
        <v>18.76868</v>
      </c>
      <c r="CI528">
        <v>149.9995</v>
      </c>
      <c r="CJ528">
        <v>0</v>
      </c>
      <c r="CK528">
        <v>1</v>
      </c>
      <c r="CL528">
        <v>0</v>
      </c>
      <c r="CM528">
        <v>1.79901</v>
      </c>
      <c r="CN528">
        <v>0</v>
      </c>
      <c r="CO528">
        <v>9.262620000000002</v>
      </c>
      <c r="CP528">
        <v>767.3475999999999</v>
      </c>
      <c r="CQ528">
        <v>35.4559</v>
      </c>
      <c r="CR528">
        <v>39.3685</v>
      </c>
      <c r="CS528">
        <v>37.4811</v>
      </c>
      <c r="CT528">
        <v>38.3559</v>
      </c>
      <c r="CU528">
        <v>36.2311</v>
      </c>
      <c r="CV528">
        <v>0</v>
      </c>
      <c r="CW528">
        <v>149.999</v>
      </c>
      <c r="CX528">
        <v>0</v>
      </c>
      <c r="CY528">
        <v>1774683831.2</v>
      </c>
      <c r="CZ528">
        <v>0</v>
      </c>
      <c r="DA528">
        <v>1774666326.5</v>
      </c>
      <c r="DB528" t="s">
        <v>359</v>
      </c>
      <c r="DC528">
        <v>1774666322</v>
      </c>
      <c r="DD528">
        <v>1774666326.5</v>
      </c>
      <c r="DE528">
        <v>2</v>
      </c>
      <c r="DF528">
        <v>0.343</v>
      </c>
      <c r="DG528">
        <v>-0.026</v>
      </c>
      <c r="DH528">
        <v>-0.36</v>
      </c>
      <c r="DI528">
        <v>0.298</v>
      </c>
      <c r="DJ528">
        <v>420</v>
      </c>
      <c r="DK528">
        <v>22</v>
      </c>
      <c r="DL528">
        <v>0.17</v>
      </c>
      <c r="DM528">
        <v>0.02</v>
      </c>
      <c r="DN528">
        <v>-0.4108908999999999</v>
      </c>
      <c r="DO528">
        <v>-0.282988930581612</v>
      </c>
      <c r="DP528">
        <v>0.04224883370331067</v>
      </c>
      <c r="DQ528">
        <v>0</v>
      </c>
      <c r="DR528">
        <v>-0.0173515375</v>
      </c>
      <c r="DS528">
        <v>0.003766695309568515</v>
      </c>
      <c r="DT528">
        <v>0.001086475192005667</v>
      </c>
      <c r="DU528">
        <v>1</v>
      </c>
      <c r="DV528">
        <v>1</v>
      </c>
      <c r="DW528">
        <v>2</v>
      </c>
      <c r="DX528" t="s">
        <v>367</v>
      </c>
      <c r="DY528">
        <v>3.13048</v>
      </c>
      <c r="DZ528">
        <v>2.80639</v>
      </c>
      <c r="EA528">
        <v>0.09973410000000001</v>
      </c>
      <c r="EB528">
        <v>0.09945379999999999</v>
      </c>
      <c r="EC528">
        <v>0.10584</v>
      </c>
      <c r="ED528">
        <v>0.105582</v>
      </c>
      <c r="EE528">
        <v>21146.3</v>
      </c>
      <c r="EF528">
        <v>27418.2</v>
      </c>
      <c r="EG528">
        <v>26443.5</v>
      </c>
      <c r="EH528">
        <v>32998.8</v>
      </c>
      <c r="EI528">
        <v>34925.1</v>
      </c>
      <c r="EJ528">
        <v>40309.3</v>
      </c>
      <c r="EK528">
        <v>41090.3</v>
      </c>
      <c r="EL528">
        <v>46058.3</v>
      </c>
      <c r="EM528">
        <v>2.03487</v>
      </c>
      <c r="EN528">
        <v>2.0002</v>
      </c>
      <c r="EO528">
        <v>0.0718236</v>
      </c>
      <c r="EP528">
        <v>0</v>
      </c>
      <c r="EQ528">
        <v>24.7074</v>
      </c>
      <c r="ER528">
        <v>999.9</v>
      </c>
      <c r="ES528">
        <v>67.40000000000001</v>
      </c>
      <c r="ET528">
        <v>27.5</v>
      </c>
      <c r="EU528">
        <v>24.5862</v>
      </c>
      <c r="EV528">
        <v>60.9509</v>
      </c>
      <c r="EW528">
        <v>31.6907</v>
      </c>
      <c r="EX528">
        <v>1</v>
      </c>
      <c r="EY528">
        <v>0.29232</v>
      </c>
      <c r="EZ528">
        <v>0.168587</v>
      </c>
      <c r="FA528">
        <v>20.2891</v>
      </c>
      <c r="FB528">
        <v>5.19123</v>
      </c>
      <c r="FC528">
        <v>11.9441</v>
      </c>
      <c r="FD528">
        <v>4.95575</v>
      </c>
      <c r="FE528">
        <v>3.285</v>
      </c>
      <c r="FF528">
        <v>9999</v>
      </c>
      <c r="FG528">
        <v>9999</v>
      </c>
      <c r="FH528">
        <v>9999</v>
      </c>
      <c r="FI528">
        <v>999.9</v>
      </c>
      <c r="FJ528">
        <v>1.86127</v>
      </c>
      <c r="FK528">
        <v>1.86264</v>
      </c>
      <c r="FL528">
        <v>1.86005</v>
      </c>
      <c r="FM528">
        <v>1.85837</v>
      </c>
      <c r="FN528">
        <v>1.86209</v>
      </c>
      <c r="FO528">
        <v>1.85886</v>
      </c>
      <c r="FP528">
        <v>1.85791</v>
      </c>
      <c r="FQ528">
        <v>1.8608</v>
      </c>
      <c r="FR528">
        <v>0</v>
      </c>
      <c r="FS528">
        <v>0</v>
      </c>
      <c r="FT528">
        <v>0</v>
      </c>
      <c r="FU528">
        <v>4.5</v>
      </c>
      <c r="FV528" t="s">
        <v>361</v>
      </c>
      <c r="FW528" t="s">
        <v>362</v>
      </c>
      <c r="FX528" t="s">
        <v>363</v>
      </c>
      <c r="FY528" t="s">
        <v>364</v>
      </c>
      <c r="FZ528" t="s">
        <v>364</v>
      </c>
      <c r="GA528" t="s">
        <v>363</v>
      </c>
      <c r="GB528">
        <v>0</v>
      </c>
      <c r="GC528">
        <v>100</v>
      </c>
      <c r="GD528">
        <v>100</v>
      </c>
      <c r="GE528">
        <v>-0.362</v>
      </c>
      <c r="GF528">
        <v>0.2972</v>
      </c>
      <c r="GG528">
        <v>-1.589593225013521</v>
      </c>
      <c r="GH528">
        <v>0.00192992804097616</v>
      </c>
      <c r="GI528">
        <v>3.244687122451424E-06</v>
      </c>
      <c r="GJ528">
        <v>-2.087531120305573E-09</v>
      </c>
      <c r="GK528">
        <v>0.05776174702018427</v>
      </c>
      <c r="GL528">
        <v>0.005089068596103195</v>
      </c>
      <c r="GM528">
        <v>0.0003257216593697226</v>
      </c>
      <c r="GN528">
        <v>-1.562898368296355E-06</v>
      </c>
      <c r="GO528">
        <v>0</v>
      </c>
      <c r="GP528">
        <v>1257</v>
      </c>
      <c r="GQ528">
        <v>1</v>
      </c>
      <c r="GR528">
        <v>31</v>
      </c>
      <c r="GS528">
        <v>291.8</v>
      </c>
      <c r="GT528">
        <v>291.8</v>
      </c>
      <c r="GU528">
        <v>1.07666</v>
      </c>
      <c r="GV528">
        <v>2.38892</v>
      </c>
      <c r="GW528">
        <v>1.44775</v>
      </c>
      <c r="GX528">
        <v>2.20215</v>
      </c>
      <c r="GY528">
        <v>1.44653</v>
      </c>
      <c r="GZ528">
        <v>2.35962</v>
      </c>
      <c r="HA528">
        <v>33.1992</v>
      </c>
      <c r="HB528">
        <v>14.5611</v>
      </c>
      <c r="HC528">
        <v>18</v>
      </c>
      <c r="HD528">
        <v>532.006</v>
      </c>
      <c r="HE528">
        <v>523.078</v>
      </c>
      <c r="HF528">
        <v>24.9998</v>
      </c>
      <c r="HG528">
        <v>30.7279</v>
      </c>
      <c r="HH528">
        <v>30.0001</v>
      </c>
      <c r="HI528">
        <v>31.1079</v>
      </c>
      <c r="HJ528">
        <v>31.1197</v>
      </c>
      <c r="HK528">
        <v>21.5501</v>
      </c>
      <c r="HL528">
        <v>20.6043</v>
      </c>
      <c r="HM528">
        <v>100</v>
      </c>
      <c r="HN528">
        <v>25</v>
      </c>
      <c r="HO528">
        <v>420</v>
      </c>
      <c r="HP528">
        <v>21.5</v>
      </c>
      <c r="HQ528">
        <v>103.129</v>
      </c>
      <c r="HR528">
        <v>102.017</v>
      </c>
    </row>
    <row r="529" spans="1:226">
      <c r="A529">
        <v>511</v>
      </c>
      <c r="B529">
        <v>1774683836.6</v>
      </c>
      <c r="C529">
        <v>2090.599999904633</v>
      </c>
      <c r="D529" t="s">
        <v>1384</v>
      </c>
      <c r="E529" t="s">
        <v>1385</v>
      </c>
      <c r="F529">
        <v>5</v>
      </c>
      <c r="I529">
        <v>1774683833.7</v>
      </c>
      <c r="J529">
        <f>(K529)/1000</f>
        <v>0</v>
      </c>
      <c r="K529">
        <f>IF(BF529, AN529, AH529)</f>
        <v>0</v>
      </c>
      <c r="L529">
        <f>IF(BF529, AI529, AG529)</f>
        <v>0</v>
      </c>
      <c r="M529">
        <f>BH529 - IF(AU529&gt;1, L529*BB529*100.0/(AW529), 0)</f>
        <v>0</v>
      </c>
      <c r="N529">
        <f>((T529-J529/2)*M529-L529)/(T529+J529/2)</f>
        <v>0</v>
      </c>
      <c r="O529">
        <f>N529*(BO529+BP529)/1000.0</f>
        <v>0</v>
      </c>
      <c r="P529">
        <f>(BH529 - IF(AU529&gt;1, L529*BB529*100.0/(AW529), 0))*(BO529+BP529)/1000.0</f>
        <v>0</v>
      </c>
      <c r="Q529">
        <f>2.0/((1/S529-1/R529)+SIGN(S529)*SQRT((1/S529-1/R529)*(1/S529-1/R529) + 4*BC529/((BC529+1)*(BC529+1))*(2*1/S529*1/R529-1/R529*1/R529)))</f>
        <v>0</v>
      </c>
      <c r="R529">
        <f>IF(LEFT(BD529,1)&lt;&gt;"0",IF(LEFT(BD529,1)="1",3.0,BE529),$D$5+$E$5*(BV529*BO529/($K$5*1000))+$F$5*(BV529*BO529/($K$5*1000))*MAX(MIN(BB529,$J$5),$I$5)*MAX(MIN(BB529,$J$5),$I$5)+$G$5*MAX(MIN(BB529,$J$5),$I$5)*(BV529*BO529/($K$5*1000))+$H$5*(BV529*BO529/($K$5*1000))*(BV529*BO529/($K$5*1000)))</f>
        <v>0</v>
      </c>
      <c r="S529">
        <f>J529*(1000-(1000*0.61365*exp(17.502*W529/(240.97+W529))/(BO529+BP529)+BJ529)/2)/(1000*0.61365*exp(17.502*W529/(240.97+W529))/(BO529+BP529)-BJ529)</f>
        <v>0</v>
      </c>
      <c r="T529">
        <f>1/((BC529+1)/(Q529/1.6)+1/(R529/1.37)) + BC529/((BC529+1)/(Q529/1.6) + BC529/(R529/1.37))</f>
        <v>0</v>
      </c>
      <c r="U529">
        <f>(AX529*BA529)</f>
        <v>0</v>
      </c>
      <c r="V529">
        <f>(BQ529+(U529+2*0.95*5.67E-8*(((BQ529+$B$9)+273)^4-(BQ529+273)^4)-44100*J529)/(1.84*29.3*R529+8*0.95*5.67E-8*(BQ529+273)^3))</f>
        <v>0</v>
      </c>
      <c r="W529">
        <f>($C$9*BR529+$D$9*BS529+$E$9*V529)</f>
        <v>0</v>
      </c>
      <c r="X529">
        <f>0.61365*exp(17.502*W529/(240.97+W529))</f>
        <v>0</v>
      </c>
      <c r="Y529">
        <f>(Z529/AA529*100)</f>
        <v>0</v>
      </c>
      <c r="Z529">
        <f>BJ529*(BO529+BP529)/1000</f>
        <v>0</v>
      </c>
      <c r="AA529">
        <f>0.61365*exp(17.502*BQ529/(240.97+BQ529))</f>
        <v>0</v>
      </c>
      <c r="AB529">
        <f>(X529-BJ529*(BO529+BP529)/1000)</f>
        <v>0</v>
      </c>
      <c r="AC529">
        <f>(-J529*44100)</f>
        <v>0</v>
      </c>
      <c r="AD529">
        <f>2*29.3*R529*0.92*(BQ529-W529)</f>
        <v>0</v>
      </c>
      <c r="AE529">
        <f>2*0.95*5.67E-8*(((BQ529+$B$9)+273)^4-(W529+273)^4)</f>
        <v>0</v>
      </c>
      <c r="AF529">
        <f>U529+AE529+AC529+AD529</f>
        <v>0</v>
      </c>
      <c r="AG529">
        <f>BN529*AU529*(BI529-BH529*(1000-AU529*BK529)/(1000-AU529*BJ529))/(100*BB529)</f>
        <v>0</v>
      </c>
      <c r="AH529">
        <f>1000*BN529*AU529*(BJ529-BK529)/(100*BB529*(1000-AU529*BJ529))</f>
        <v>0</v>
      </c>
      <c r="AI529">
        <f>(AJ529 - AK529 - BO529*1E3/(8.314*(BQ529+273.15)) * AM529/BN529 * AL529) * BN529/(100*BB529) * (1000 - BK529)/1000</f>
        <v>0</v>
      </c>
      <c r="AJ529">
        <v>429.1655987942523</v>
      </c>
      <c r="AK529">
        <v>428.7585212121212</v>
      </c>
      <c r="AL529">
        <v>1.141086099161043E-05</v>
      </c>
      <c r="AM529">
        <v>61.35787655002243</v>
      </c>
      <c r="AN529">
        <f>(AP529 - AO529 + BO529*1E3/(8.314*(BQ529+273.15)) * AR529/BN529 * AQ529) * BN529/(100*BB529) * 1000/(1000 - AP529)</f>
        <v>0</v>
      </c>
      <c r="AO529">
        <v>21.51351826993051</v>
      </c>
      <c r="AP529">
        <v>21.49969090909092</v>
      </c>
      <c r="AQ529">
        <v>-1.995256206830681E-08</v>
      </c>
      <c r="AR529">
        <v>91.88205700752289</v>
      </c>
      <c r="AS529">
        <v>0</v>
      </c>
      <c r="AT529">
        <v>0</v>
      </c>
      <c r="AU529">
        <f>IF(AS529*$H$15&gt;=AW529,1.0,(AW529/(AW529-AS529*$H$15)))</f>
        <v>0</v>
      </c>
      <c r="AV529">
        <f>(AU529-1)*100</f>
        <v>0</v>
      </c>
      <c r="AW529">
        <f>MAX(0,($B$15+$C$15*BV529)/(1+$D$15*BV529)*BO529/(BQ529+273)*$E$15)</f>
        <v>0</v>
      </c>
      <c r="AX529">
        <f>$B$13*BW529+$C$13*BX529+$F$13*CI529*(1-CL529)</f>
        <v>0</v>
      </c>
      <c r="AY529">
        <f>AX529*AZ529</f>
        <v>0</v>
      </c>
      <c r="AZ529">
        <f>($B$13*$D$11+$C$13*$D$11+$F$13*((CV529+CN529)/MAX(CV529+CN529+CW529, 0.1)*$I$11+CW529/MAX(CV529+CN529+CW529, 0.1)*$J$11))/($B$13+$C$13+$F$13)</f>
        <v>0</v>
      </c>
      <c r="BA529">
        <f>($B$13*$K$11+$C$13*$K$11+$F$13*((CV529+CN529)/MAX(CV529+CN529+CW529, 0.1)*$P$11+CW529/MAX(CV529+CN529+CW529, 0.1)*$Q$11))/($B$13+$C$13+$F$13)</f>
        <v>0</v>
      </c>
      <c r="BB529">
        <v>6</v>
      </c>
      <c r="BC529">
        <v>0.5</v>
      </c>
      <c r="BD529" t="s">
        <v>358</v>
      </c>
      <c r="BE529">
        <v>2</v>
      </c>
      <c r="BF529" t="b">
        <v>1</v>
      </c>
      <c r="BG529">
        <v>1774683833.7</v>
      </c>
      <c r="BH529">
        <v>419.5153999999999</v>
      </c>
      <c r="BI529">
        <v>419.9423</v>
      </c>
      <c r="BJ529">
        <v>21.49855</v>
      </c>
      <c r="BK529">
        <v>21.51398</v>
      </c>
      <c r="BL529">
        <v>419.877</v>
      </c>
      <c r="BM529">
        <v>21.20136</v>
      </c>
      <c r="BN529">
        <v>500.043</v>
      </c>
      <c r="BO529">
        <v>101.0284</v>
      </c>
      <c r="BP529">
        <v>0.09999621</v>
      </c>
      <c r="BQ529">
        <v>25.82012</v>
      </c>
      <c r="BR529">
        <v>25.88172</v>
      </c>
      <c r="BS529">
        <v>999.9</v>
      </c>
      <c r="BT529">
        <v>0</v>
      </c>
      <c r="BU529">
        <v>0</v>
      </c>
      <c r="BV529">
        <v>10008.305</v>
      </c>
      <c r="BW529">
        <v>0</v>
      </c>
      <c r="BX529">
        <v>0.3833920000000001</v>
      </c>
      <c r="BY529">
        <v>-0.4269014</v>
      </c>
      <c r="BZ529">
        <v>428.7326</v>
      </c>
      <c r="CA529">
        <v>429.1756999999999</v>
      </c>
      <c r="CB529">
        <v>-0.0154459</v>
      </c>
      <c r="CC529">
        <v>419.9423</v>
      </c>
      <c r="CD529">
        <v>21.51398</v>
      </c>
      <c r="CE529">
        <v>2.171961</v>
      </c>
      <c r="CF529">
        <v>2.173524</v>
      </c>
      <c r="CG529">
        <v>18.757</v>
      </c>
      <c r="CH529">
        <v>18.76849</v>
      </c>
      <c r="CI529">
        <v>150.0022</v>
      </c>
      <c r="CJ529">
        <v>0</v>
      </c>
      <c r="CK529">
        <v>1</v>
      </c>
      <c r="CL529">
        <v>0</v>
      </c>
      <c r="CM529">
        <v>1.84888</v>
      </c>
      <c r="CN529">
        <v>0</v>
      </c>
      <c r="CO529">
        <v>9.50456</v>
      </c>
      <c r="CP529">
        <v>767.3617999999999</v>
      </c>
      <c r="CQ529">
        <v>35.3936</v>
      </c>
      <c r="CR529">
        <v>39.281</v>
      </c>
      <c r="CS529">
        <v>37.4308</v>
      </c>
      <c r="CT529">
        <v>38.2497</v>
      </c>
      <c r="CU529">
        <v>36.1808</v>
      </c>
      <c r="CV529">
        <v>0</v>
      </c>
      <c r="CW529">
        <v>150.002</v>
      </c>
      <c r="CX529">
        <v>0</v>
      </c>
      <c r="CY529">
        <v>1774683834.8</v>
      </c>
      <c r="CZ529">
        <v>0</v>
      </c>
      <c r="DA529">
        <v>1774666326.5</v>
      </c>
      <c r="DB529" t="s">
        <v>359</v>
      </c>
      <c r="DC529">
        <v>1774666322</v>
      </c>
      <c r="DD529">
        <v>1774666326.5</v>
      </c>
      <c r="DE529">
        <v>2</v>
      </c>
      <c r="DF529">
        <v>0.343</v>
      </c>
      <c r="DG529">
        <v>-0.026</v>
      </c>
      <c r="DH529">
        <v>-0.36</v>
      </c>
      <c r="DI529">
        <v>0.298</v>
      </c>
      <c r="DJ529">
        <v>420</v>
      </c>
      <c r="DK529">
        <v>22</v>
      </c>
      <c r="DL529">
        <v>0.17</v>
      </c>
      <c r="DM529">
        <v>0.02</v>
      </c>
      <c r="DN529">
        <v>-0.422823268292683</v>
      </c>
      <c r="DO529">
        <v>-0.1614706829268288</v>
      </c>
      <c r="DP529">
        <v>0.03575874214450624</v>
      </c>
      <c r="DQ529">
        <v>0</v>
      </c>
      <c r="DR529">
        <v>-0.0170129512195122</v>
      </c>
      <c r="DS529">
        <v>0.01142471707317069</v>
      </c>
      <c r="DT529">
        <v>0.001371463573424471</v>
      </c>
      <c r="DU529">
        <v>1</v>
      </c>
      <c r="DV529">
        <v>1</v>
      </c>
      <c r="DW529">
        <v>2</v>
      </c>
      <c r="DX529" t="s">
        <v>367</v>
      </c>
      <c r="DY529">
        <v>3.13055</v>
      </c>
      <c r="DZ529">
        <v>2.80667</v>
      </c>
      <c r="EA529">
        <v>0.0997405</v>
      </c>
      <c r="EB529">
        <v>0.0994638</v>
      </c>
      <c r="EC529">
        <v>0.105844</v>
      </c>
      <c r="ED529">
        <v>0.105586</v>
      </c>
      <c r="EE529">
        <v>21146.1</v>
      </c>
      <c r="EF529">
        <v>27417.7</v>
      </c>
      <c r="EG529">
        <v>26443.4</v>
      </c>
      <c r="EH529">
        <v>32998.7</v>
      </c>
      <c r="EI529">
        <v>34924.9</v>
      </c>
      <c r="EJ529">
        <v>40309.2</v>
      </c>
      <c r="EK529">
        <v>41090.2</v>
      </c>
      <c r="EL529">
        <v>46058.4</v>
      </c>
      <c r="EM529">
        <v>2.0349</v>
      </c>
      <c r="EN529">
        <v>2.00012</v>
      </c>
      <c r="EO529">
        <v>0.0713095</v>
      </c>
      <c r="EP529">
        <v>0</v>
      </c>
      <c r="EQ529">
        <v>24.7092</v>
      </c>
      <c r="ER529">
        <v>999.9</v>
      </c>
      <c r="ES529">
        <v>67.40000000000001</v>
      </c>
      <c r="ET529">
        <v>27.5</v>
      </c>
      <c r="EU529">
        <v>24.586</v>
      </c>
      <c r="EV529">
        <v>61.4509</v>
      </c>
      <c r="EW529">
        <v>31.5224</v>
      </c>
      <c r="EX529">
        <v>1</v>
      </c>
      <c r="EY529">
        <v>0.292325</v>
      </c>
      <c r="EZ529">
        <v>0.169425</v>
      </c>
      <c r="FA529">
        <v>20.2892</v>
      </c>
      <c r="FB529">
        <v>5.19078</v>
      </c>
      <c r="FC529">
        <v>11.9441</v>
      </c>
      <c r="FD529">
        <v>4.95575</v>
      </c>
      <c r="FE529">
        <v>3.285</v>
      </c>
      <c r="FF529">
        <v>9999</v>
      </c>
      <c r="FG529">
        <v>9999</v>
      </c>
      <c r="FH529">
        <v>9999</v>
      </c>
      <c r="FI529">
        <v>999.9</v>
      </c>
      <c r="FJ529">
        <v>1.86127</v>
      </c>
      <c r="FK529">
        <v>1.86264</v>
      </c>
      <c r="FL529">
        <v>1.86005</v>
      </c>
      <c r="FM529">
        <v>1.85837</v>
      </c>
      <c r="FN529">
        <v>1.86212</v>
      </c>
      <c r="FO529">
        <v>1.85883</v>
      </c>
      <c r="FP529">
        <v>1.85791</v>
      </c>
      <c r="FQ529">
        <v>1.86081</v>
      </c>
      <c r="FR529">
        <v>0</v>
      </c>
      <c r="FS529">
        <v>0</v>
      </c>
      <c r="FT529">
        <v>0</v>
      </c>
      <c r="FU529">
        <v>4.5</v>
      </c>
      <c r="FV529" t="s">
        <v>361</v>
      </c>
      <c r="FW529" t="s">
        <v>362</v>
      </c>
      <c r="FX529" t="s">
        <v>363</v>
      </c>
      <c r="FY529" t="s">
        <v>364</v>
      </c>
      <c r="FZ529" t="s">
        <v>364</v>
      </c>
      <c r="GA529" t="s">
        <v>363</v>
      </c>
      <c r="GB529">
        <v>0</v>
      </c>
      <c r="GC529">
        <v>100</v>
      </c>
      <c r="GD529">
        <v>100</v>
      </c>
      <c r="GE529">
        <v>-0.362</v>
      </c>
      <c r="GF529">
        <v>0.2972</v>
      </c>
      <c r="GG529">
        <v>-1.589593225013521</v>
      </c>
      <c r="GH529">
        <v>0.00192992804097616</v>
      </c>
      <c r="GI529">
        <v>3.244687122451424E-06</v>
      </c>
      <c r="GJ529">
        <v>-2.087531120305573E-09</v>
      </c>
      <c r="GK529">
        <v>0.05776174702018427</v>
      </c>
      <c r="GL529">
        <v>0.005089068596103195</v>
      </c>
      <c r="GM529">
        <v>0.0003257216593697226</v>
      </c>
      <c r="GN529">
        <v>-1.562898368296355E-06</v>
      </c>
      <c r="GO529">
        <v>0</v>
      </c>
      <c r="GP529">
        <v>1257</v>
      </c>
      <c r="GQ529">
        <v>1</v>
      </c>
      <c r="GR529">
        <v>31</v>
      </c>
      <c r="GS529">
        <v>291.9</v>
      </c>
      <c r="GT529">
        <v>291.8</v>
      </c>
      <c r="GU529">
        <v>1.07788</v>
      </c>
      <c r="GV529">
        <v>2.3999</v>
      </c>
      <c r="GW529">
        <v>1.44775</v>
      </c>
      <c r="GX529">
        <v>2.20215</v>
      </c>
      <c r="GY529">
        <v>1.44653</v>
      </c>
      <c r="GZ529">
        <v>2.2644</v>
      </c>
      <c r="HA529">
        <v>33.1992</v>
      </c>
      <c r="HB529">
        <v>14.5436</v>
      </c>
      <c r="HC529">
        <v>18</v>
      </c>
      <c r="HD529">
        <v>532.022</v>
      </c>
      <c r="HE529">
        <v>523.027</v>
      </c>
      <c r="HF529">
        <v>25</v>
      </c>
      <c r="HG529">
        <v>30.7279</v>
      </c>
      <c r="HH529">
        <v>30.0001</v>
      </c>
      <c r="HI529">
        <v>31.1079</v>
      </c>
      <c r="HJ529">
        <v>31.1197</v>
      </c>
      <c r="HK529">
        <v>21.5508</v>
      </c>
      <c r="HL529">
        <v>20.6043</v>
      </c>
      <c r="HM529">
        <v>100</v>
      </c>
      <c r="HN529">
        <v>25</v>
      </c>
      <c r="HO529">
        <v>420</v>
      </c>
      <c r="HP529">
        <v>21.5</v>
      </c>
      <c r="HQ529">
        <v>103.129</v>
      </c>
      <c r="HR529">
        <v>102.017</v>
      </c>
    </row>
    <row r="530" spans="1:226">
      <c r="A530">
        <v>512</v>
      </c>
      <c r="B530">
        <v>1774683840.6</v>
      </c>
      <c r="C530">
        <v>2094.599999904633</v>
      </c>
      <c r="D530" t="s">
        <v>1386</v>
      </c>
      <c r="E530" t="s">
        <v>1387</v>
      </c>
      <c r="F530">
        <v>5</v>
      </c>
      <c r="I530">
        <v>1774683837.7</v>
      </c>
      <c r="J530">
        <f>(K530)/1000</f>
        <v>0</v>
      </c>
      <c r="K530">
        <f>IF(BF530, AN530, AH530)</f>
        <v>0</v>
      </c>
      <c r="L530">
        <f>IF(BF530, AI530, AG530)</f>
        <v>0</v>
      </c>
      <c r="M530">
        <f>BH530 - IF(AU530&gt;1, L530*BB530*100.0/(AW530), 0)</f>
        <v>0</v>
      </c>
      <c r="N530">
        <f>((T530-J530/2)*M530-L530)/(T530+J530/2)</f>
        <v>0</v>
      </c>
      <c r="O530">
        <f>N530*(BO530+BP530)/1000.0</f>
        <v>0</v>
      </c>
      <c r="P530">
        <f>(BH530 - IF(AU530&gt;1, L530*BB530*100.0/(AW530), 0))*(BO530+BP530)/1000.0</f>
        <v>0</v>
      </c>
      <c r="Q530">
        <f>2.0/((1/S530-1/R530)+SIGN(S530)*SQRT((1/S530-1/R530)*(1/S530-1/R530) + 4*BC530/((BC530+1)*(BC530+1))*(2*1/S530*1/R530-1/R530*1/R530)))</f>
        <v>0</v>
      </c>
      <c r="R530">
        <f>IF(LEFT(BD530,1)&lt;&gt;"0",IF(LEFT(BD530,1)="1",3.0,BE530),$D$5+$E$5*(BV530*BO530/($K$5*1000))+$F$5*(BV530*BO530/($K$5*1000))*MAX(MIN(BB530,$J$5),$I$5)*MAX(MIN(BB530,$J$5),$I$5)+$G$5*MAX(MIN(BB530,$J$5),$I$5)*(BV530*BO530/($K$5*1000))+$H$5*(BV530*BO530/($K$5*1000))*(BV530*BO530/($K$5*1000)))</f>
        <v>0</v>
      </c>
      <c r="S530">
        <f>J530*(1000-(1000*0.61365*exp(17.502*W530/(240.97+W530))/(BO530+BP530)+BJ530)/2)/(1000*0.61365*exp(17.502*W530/(240.97+W530))/(BO530+BP530)-BJ530)</f>
        <v>0</v>
      </c>
      <c r="T530">
        <f>1/((BC530+1)/(Q530/1.6)+1/(R530/1.37)) + BC530/((BC530+1)/(Q530/1.6) + BC530/(R530/1.37))</f>
        <v>0</v>
      </c>
      <c r="U530">
        <f>(AX530*BA530)</f>
        <v>0</v>
      </c>
      <c r="V530">
        <f>(BQ530+(U530+2*0.95*5.67E-8*(((BQ530+$B$9)+273)^4-(BQ530+273)^4)-44100*J530)/(1.84*29.3*R530+8*0.95*5.67E-8*(BQ530+273)^3))</f>
        <v>0</v>
      </c>
      <c r="W530">
        <f>($C$9*BR530+$D$9*BS530+$E$9*V530)</f>
        <v>0</v>
      </c>
      <c r="X530">
        <f>0.61365*exp(17.502*W530/(240.97+W530))</f>
        <v>0</v>
      </c>
      <c r="Y530">
        <f>(Z530/AA530*100)</f>
        <v>0</v>
      </c>
      <c r="Z530">
        <f>BJ530*(BO530+BP530)/1000</f>
        <v>0</v>
      </c>
      <c r="AA530">
        <f>0.61365*exp(17.502*BQ530/(240.97+BQ530))</f>
        <v>0</v>
      </c>
      <c r="AB530">
        <f>(X530-BJ530*(BO530+BP530)/1000)</f>
        <v>0</v>
      </c>
      <c r="AC530">
        <f>(-J530*44100)</f>
        <v>0</v>
      </c>
      <c r="AD530">
        <f>2*29.3*R530*0.92*(BQ530-W530)</f>
        <v>0</v>
      </c>
      <c r="AE530">
        <f>2*0.95*5.67E-8*(((BQ530+$B$9)+273)^4-(W530+273)^4)</f>
        <v>0</v>
      </c>
      <c r="AF530">
        <f>U530+AE530+AC530+AD530</f>
        <v>0</v>
      </c>
      <c r="AG530">
        <f>BN530*AU530*(BI530-BH530*(1000-AU530*BK530)/(1000-AU530*BJ530))/(100*BB530)</f>
        <v>0</v>
      </c>
      <c r="AH530">
        <f>1000*BN530*AU530*(BJ530-BK530)/(100*BB530*(1000-AU530*BJ530))</f>
        <v>0</v>
      </c>
      <c r="AI530">
        <f>(AJ530 - AK530 - BO530*1E3/(8.314*(BQ530+273.15)) * AM530/BN530 * AL530) * BN530/(100*BB530) * (1000 - BK530)/1000</f>
        <v>0</v>
      </c>
      <c r="AJ530">
        <v>429.250037608845</v>
      </c>
      <c r="AK530">
        <v>428.7517818181817</v>
      </c>
      <c r="AL530">
        <v>-6.063136802545587E-08</v>
      </c>
      <c r="AM530">
        <v>61.35787655002243</v>
      </c>
      <c r="AN530">
        <f>(AP530 - AO530 + BO530*1E3/(8.314*(BQ530+273.15)) * AR530/BN530 * AQ530) * BN530/(100*BB530) * 1000/(1000 - AP530)</f>
        <v>0</v>
      </c>
      <c r="AO530">
        <v>21.51488072309441</v>
      </c>
      <c r="AP530">
        <v>21.49802307692308</v>
      </c>
      <c r="AQ530">
        <v>4.706383642240265E-07</v>
      </c>
      <c r="AR530">
        <v>91.88205700752289</v>
      </c>
      <c r="AS530">
        <v>0</v>
      </c>
      <c r="AT530">
        <v>0</v>
      </c>
      <c r="AU530">
        <f>IF(AS530*$H$15&gt;=AW530,1.0,(AW530/(AW530-AS530*$H$15)))</f>
        <v>0</v>
      </c>
      <c r="AV530">
        <f>(AU530-1)*100</f>
        <v>0</v>
      </c>
      <c r="AW530">
        <f>MAX(0,($B$15+$C$15*BV530)/(1+$D$15*BV530)*BO530/(BQ530+273)*$E$15)</f>
        <v>0</v>
      </c>
      <c r="AX530">
        <f>$B$13*BW530+$C$13*BX530+$F$13*CI530*(1-CL530)</f>
        <v>0</v>
      </c>
      <c r="AY530">
        <f>AX530*AZ530</f>
        <v>0</v>
      </c>
      <c r="AZ530">
        <f>($B$13*$D$11+$C$13*$D$11+$F$13*((CV530+CN530)/MAX(CV530+CN530+CW530, 0.1)*$I$11+CW530/MAX(CV530+CN530+CW530, 0.1)*$J$11))/($B$13+$C$13+$F$13)</f>
        <v>0</v>
      </c>
      <c r="BA530">
        <f>($B$13*$K$11+$C$13*$K$11+$F$13*((CV530+CN530)/MAX(CV530+CN530+CW530, 0.1)*$P$11+CW530/MAX(CV530+CN530+CW530, 0.1)*$Q$11))/($B$13+$C$13+$F$13)</f>
        <v>0</v>
      </c>
      <c r="BB530">
        <v>6</v>
      </c>
      <c r="BC530">
        <v>0.5</v>
      </c>
      <c r="BD530" t="s">
        <v>358</v>
      </c>
      <c r="BE530">
        <v>2</v>
      </c>
      <c r="BF530" t="b">
        <v>1</v>
      </c>
      <c r="BG530">
        <v>1774683837.7</v>
      </c>
      <c r="BH530">
        <v>419.5299</v>
      </c>
      <c r="BI530">
        <v>420.01</v>
      </c>
      <c r="BJ530">
        <v>21.49907</v>
      </c>
      <c r="BK530">
        <v>21.51448</v>
      </c>
      <c r="BL530">
        <v>419.8914</v>
      </c>
      <c r="BM530">
        <v>21.2019</v>
      </c>
      <c r="BN530">
        <v>500.0584000000001</v>
      </c>
      <c r="BO530">
        <v>101.0276</v>
      </c>
      <c r="BP530">
        <v>0.10020376</v>
      </c>
      <c r="BQ530">
        <v>25.81668</v>
      </c>
      <c r="BR530">
        <v>25.87944</v>
      </c>
      <c r="BS530">
        <v>999.9</v>
      </c>
      <c r="BT530">
        <v>0</v>
      </c>
      <c r="BU530">
        <v>0</v>
      </c>
      <c r="BV530">
        <v>9983.624</v>
      </c>
      <c r="BW530">
        <v>0</v>
      </c>
      <c r="BX530">
        <v>0.3833920000000001</v>
      </c>
      <c r="BY530">
        <v>-0.4800691</v>
      </c>
      <c r="BZ530">
        <v>428.7474</v>
      </c>
      <c r="CA530">
        <v>429.2448000000001</v>
      </c>
      <c r="CB530">
        <v>-0.01539935</v>
      </c>
      <c r="CC530">
        <v>420.01</v>
      </c>
      <c r="CD530">
        <v>21.51448</v>
      </c>
      <c r="CE530">
        <v>2.172001</v>
      </c>
      <c r="CF530">
        <v>2.173558</v>
      </c>
      <c r="CG530">
        <v>18.75729</v>
      </c>
      <c r="CH530">
        <v>18.76875</v>
      </c>
      <c r="CI530">
        <v>150.0045</v>
      </c>
      <c r="CJ530">
        <v>0</v>
      </c>
      <c r="CK530">
        <v>1</v>
      </c>
      <c r="CL530">
        <v>0</v>
      </c>
      <c r="CM530">
        <v>1.99075</v>
      </c>
      <c r="CN530">
        <v>0</v>
      </c>
      <c r="CO530">
        <v>9.553650000000001</v>
      </c>
      <c r="CP530">
        <v>767.3738999999999</v>
      </c>
      <c r="CQ530">
        <v>35.375</v>
      </c>
      <c r="CR530">
        <v>39.2185</v>
      </c>
      <c r="CS530">
        <v>37.3874</v>
      </c>
      <c r="CT530">
        <v>38.156</v>
      </c>
      <c r="CU530">
        <v>36.1374</v>
      </c>
      <c r="CV530">
        <v>0</v>
      </c>
      <c r="CW530">
        <v>150.003</v>
      </c>
      <c r="CX530">
        <v>0</v>
      </c>
      <c r="CY530">
        <v>1774683839</v>
      </c>
      <c r="CZ530">
        <v>0</v>
      </c>
      <c r="DA530">
        <v>1774666326.5</v>
      </c>
      <c r="DB530" t="s">
        <v>359</v>
      </c>
      <c r="DC530">
        <v>1774666322</v>
      </c>
      <c r="DD530">
        <v>1774666326.5</v>
      </c>
      <c r="DE530">
        <v>2</v>
      </c>
      <c r="DF530">
        <v>0.343</v>
      </c>
      <c r="DG530">
        <v>-0.026</v>
      </c>
      <c r="DH530">
        <v>-0.36</v>
      </c>
      <c r="DI530">
        <v>0.298</v>
      </c>
      <c r="DJ530">
        <v>420</v>
      </c>
      <c r="DK530">
        <v>22</v>
      </c>
      <c r="DL530">
        <v>0.17</v>
      </c>
      <c r="DM530">
        <v>0.02</v>
      </c>
      <c r="DN530">
        <v>-0.4438558780487805</v>
      </c>
      <c r="DO530">
        <v>-0.1198049059233455</v>
      </c>
      <c r="DP530">
        <v>0.03234186662953592</v>
      </c>
      <c r="DQ530">
        <v>0</v>
      </c>
      <c r="DR530">
        <v>-0.01644790731707317</v>
      </c>
      <c r="DS530">
        <v>0.01080908362369342</v>
      </c>
      <c r="DT530">
        <v>0.001306516533902688</v>
      </c>
      <c r="DU530">
        <v>1</v>
      </c>
      <c r="DV530">
        <v>1</v>
      </c>
      <c r="DW530">
        <v>2</v>
      </c>
      <c r="DX530" t="s">
        <v>367</v>
      </c>
      <c r="DY530">
        <v>3.13046</v>
      </c>
      <c r="DZ530">
        <v>2.80635</v>
      </c>
      <c r="EA530">
        <v>0.09974040000000001</v>
      </c>
      <c r="EB530">
        <v>0.0994729</v>
      </c>
      <c r="EC530">
        <v>0.105837</v>
      </c>
      <c r="ED530">
        <v>0.10558</v>
      </c>
      <c r="EE530">
        <v>21146.2</v>
      </c>
      <c r="EF530">
        <v>27417.5</v>
      </c>
      <c r="EG530">
        <v>26443.5</v>
      </c>
      <c r="EH530">
        <v>32998.8</v>
      </c>
      <c r="EI530">
        <v>34925.1</v>
      </c>
      <c r="EJ530">
        <v>40309.2</v>
      </c>
      <c r="EK530">
        <v>41090.1</v>
      </c>
      <c r="EL530">
        <v>46058.1</v>
      </c>
      <c r="EM530">
        <v>2.03503</v>
      </c>
      <c r="EN530">
        <v>2.0002</v>
      </c>
      <c r="EO530">
        <v>0.071533</v>
      </c>
      <c r="EP530">
        <v>0</v>
      </c>
      <c r="EQ530">
        <v>24.7095</v>
      </c>
      <c r="ER530">
        <v>999.9</v>
      </c>
      <c r="ES530">
        <v>67.40000000000001</v>
      </c>
      <c r="ET530">
        <v>27.5</v>
      </c>
      <c r="EU530">
        <v>24.5887</v>
      </c>
      <c r="EV530">
        <v>61.3809</v>
      </c>
      <c r="EW530">
        <v>31.5104</v>
      </c>
      <c r="EX530">
        <v>1</v>
      </c>
      <c r="EY530">
        <v>0.292271</v>
      </c>
      <c r="EZ530">
        <v>0.169063</v>
      </c>
      <c r="FA530">
        <v>20.2891</v>
      </c>
      <c r="FB530">
        <v>5.19123</v>
      </c>
      <c r="FC530">
        <v>11.9441</v>
      </c>
      <c r="FD530">
        <v>4.95585</v>
      </c>
      <c r="FE530">
        <v>3.285</v>
      </c>
      <c r="FF530">
        <v>9999</v>
      </c>
      <c r="FG530">
        <v>9999</v>
      </c>
      <c r="FH530">
        <v>9999</v>
      </c>
      <c r="FI530">
        <v>999.9</v>
      </c>
      <c r="FJ530">
        <v>1.86127</v>
      </c>
      <c r="FK530">
        <v>1.86264</v>
      </c>
      <c r="FL530">
        <v>1.86005</v>
      </c>
      <c r="FM530">
        <v>1.85837</v>
      </c>
      <c r="FN530">
        <v>1.86211</v>
      </c>
      <c r="FO530">
        <v>1.85883</v>
      </c>
      <c r="FP530">
        <v>1.85791</v>
      </c>
      <c r="FQ530">
        <v>1.86081</v>
      </c>
      <c r="FR530">
        <v>0</v>
      </c>
      <c r="FS530">
        <v>0</v>
      </c>
      <c r="FT530">
        <v>0</v>
      </c>
      <c r="FU530">
        <v>4.5</v>
      </c>
      <c r="FV530" t="s">
        <v>361</v>
      </c>
      <c r="FW530" t="s">
        <v>362</v>
      </c>
      <c r="FX530" t="s">
        <v>363</v>
      </c>
      <c r="FY530" t="s">
        <v>364</v>
      </c>
      <c r="FZ530" t="s">
        <v>364</v>
      </c>
      <c r="GA530" t="s">
        <v>363</v>
      </c>
      <c r="GB530">
        <v>0</v>
      </c>
      <c r="GC530">
        <v>100</v>
      </c>
      <c r="GD530">
        <v>100</v>
      </c>
      <c r="GE530">
        <v>-0.362</v>
      </c>
      <c r="GF530">
        <v>0.2971</v>
      </c>
      <c r="GG530">
        <v>-1.589593225013521</v>
      </c>
      <c r="GH530">
        <v>0.00192992804097616</v>
      </c>
      <c r="GI530">
        <v>3.244687122451424E-06</v>
      </c>
      <c r="GJ530">
        <v>-2.087531120305573E-09</v>
      </c>
      <c r="GK530">
        <v>0.05776174702018427</v>
      </c>
      <c r="GL530">
        <v>0.005089068596103195</v>
      </c>
      <c r="GM530">
        <v>0.0003257216593697226</v>
      </c>
      <c r="GN530">
        <v>-1.562898368296355E-06</v>
      </c>
      <c r="GO530">
        <v>0</v>
      </c>
      <c r="GP530">
        <v>1257</v>
      </c>
      <c r="GQ530">
        <v>1</v>
      </c>
      <c r="GR530">
        <v>31</v>
      </c>
      <c r="GS530">
        <v>292</v>
      </c>
      <c r="GT530">
        <v>291.9</v>
      </c>
      <c r="GU530">
        <v>1.07788</v>
      </c>
      <c r="GV530">
        <v>2.40356</v>
      </c>
      <c r="GW530">
        <v>1.44775</v>
      </c>
      <c r="GX530">
        <v>2.20215</v>
      </c>
      <c r="GY530">
        <v>1.44653</v>
      </c>
      <c r="GZ530">
        <v>2.28149</v>
      </c>
      <c r="HA530">
        <v>33.1769</v>
      </c>
      <c r="HB530">
        <v>14.5523</v>
      </c>
      <c r="HC530">
        <v>18</v>
      </c>
      <c r="HD530">
        <v>532.101</v>
      </c>
      <c r="HE530">
        <v>523.078</v>
      </c>
      <c r="HF530">
        <v>24.9999</v>
      </c>
      <c r="HG530">
        <v>30.7279</v>
      </c>
      <c r="HH530">
        <v>30.0001</v>
      </c>
      <c r="HI530">
        <v>31.1079</v>
      </c>
      <c r="HJ530">
        <v>31.1197</v>
      </c>
      <c r="HK530">
        <v>21.55</v>
      </c>
      <c r="HL530">
        <v>20.6043</v>
      </c>
      <c r="HM530">
        <v>100</v>
      </c>
      <c r="HN530">
        <v>25</v>
      </c>
      <c r="HO530">
        <v>420</v>
      </c>
      <c r="HP530">
        <v>21.5</v>
      </c>
      <c r="HQ530">
        <v>103.129</v>
      </c>
      <c r="HR530">
        <v>102.017</v>
      </c>
    </row>
    <row r="531" spans="1:226">
      <c r="A531">
        <v>513</v>
      </c>
      <c r="B531">
        <v>1774683844.6</v>
      </c>
      <c r="C531">
        <v>2098.599999904633</v>
      </c>
      <c r="D531" t="s">
        <v>1388</v>
      </c>
      <c r="E531" t="s">
        <v>1389</v>
      </c>
      <c r="F531">
        <v>5</v>
      </c>
      <c r="I531">
        <v>1774683841.7</v>
      </c>
      <c r="J531">
        <f>(K531)/1000</f>
        <v>0</v>
      </c>
      <c r="K531">
        <f>IF(BF531, AN531, AH531)</f>
        <v>0</v>
      </c>
      <c r="L531">
        <f>IF(BF531, AI531, AG531)</f>
        <v>0</v>
      </c>
      <c r="M531">
        <f>BH531 - IF(AU531&gt;1, L531*BB531*100.0/(AW531), 0)</f>
        <v>0</v>
      </c>
      <c r="N531">
        <f>((T531-J531/2)*M531-L531)/(T531+J531/2)</f>
        <v>0</v>
      </c>
      <c r="O531">
        <f>N531*(BO531+BP531)/1000.0</f>
        <v>0</v>
      </c>
      <c r="P531">
        <f>(BH531 - IF(AU531&gt;1, L531*BB531*100.0/(AW531), 0))*(BO531+BP531)/1000.0</f>
        <v>0</v>
      </c>
      <c r="Q531">
        <f>2.0/((1/S531-1/R531)+SIGN(S531)*SQRT((1/S531-1/R531)*(1/S531-1/R531) + 4*BC531/((BC531+1)*(BC531+1))*(2*1/S531*1/R531-1/R531*1/R531)))</f>
        <v>0</v>
      </c>
      <c r="R531">
        <f>IF(LEFT(BD531,1)&lt;&gt;"0",IF(LEFT(BD531,1)="1",3.0,BE531),$D$5+$E$5*(BV531*BO531/($K$5*1000))+$F$5*(BV531*BO531/($K$5*1000))*MAX(MIN(BB531,$J$5),$I$5)*MAX(MIN(BB531,$J$5),$I$5)+$G$5*MAX(MIN(BB531,$J$5),$I$5)*(BV531*BO531/($K$5*1000))+$H$5*(BV531*BO531/($K$5*1000))*(BV531*BO531/($K$5*1000)))</f>
        <v>0</v>
      </c>
      <c r="S531">
        <f>J531*(1000-(1000*0.61365*exp(17.502*W531/(240.97+W531))/(BO531+BP531)+BJ531)/2)/(1000*0.61365*exp(17.502*W531/(240.97+W531))/(BO531+BP531)-BJ531)</f>
        <v>0</v>
      </c>
      <c r="T531">
        <f>1/((BC531+1)/(Q531/1.6)+1/(R531/1.37)) + BC531/((BC531+1)/(Q531/1.6) + BC531/(R531/1.37))</f>
        <v>0</v>
      </c>
      <c r="U531">
        <f>(AX531*BA531)</f>
        <v>0</v>
      </c>
      <c r="V531">
        <f>(BQ531+(U531+2*0.95*5.67E-8*(((BQ531+$B$9)+273)^4-(BQ531+273)^4)-44100*J531)/(1.84*29.3*R531+8*0.95*5.67E-8*(BQ531+273)^3))</f>
        <v>0</v>
      </c>
      <c r="W531">
        <f>($C$9*BR531+$D$9*BS531+$E$9*V531)</f>
        <v>0</v>
      </c>
      <c r="X531">
        <f>0.61365*exp(17.502*W531/(240.97+W531))</f>
        <v>0</v>
      </c>
      <c r="Y531">
        <f>(Z531/AA531*100)</f>
        <v>0</v>
      </c>
      <c r="Z531">
        <f>BJ531*(BO531+BP531)/1000</f>
        <v>0</v>
      </c>
      <c r="AA531">
        <f>0.61365*exp(17.502*BQ531/(240.97+BQ531))</f>
        <v>0</v>
      </c>
      <c r="AB531">
        <f>(X531-BJ531*(BO531+BP531)/1000)</f>
        <v>0</v>
      </c>
      <c r="AC531">
        <f>(-J531*44100)</f>
        <v>0</v>
      </c>
      <c r="AD531">
        <f>2*29.3*R531*0.92*(BQ531-W531)</f>
        <v>0</v>
      </c>
      <c r="AE531">
        <f>2*0.95*5.67E-8*(((BQ531+$B$9)+273)^4-(W531+273)^4)</f>
        <v>0</v>
      </c>
      <c r="AF531">
        <f>U531+AE531+AC531+AD531</f>
        <v>0</v>
      </c>
      <c r="AG531">
        <f>BN531*AU531*(BI531-BH531*(1000-AU531*BK531)/(1000-AU531*BJ531))/(100*BB531)</f>
        <v>0</v>
      </c>
      <c r="AH531">
        <f>1000*BN531*AU531*(BJ531-BK531)/(100*BB531*(1000-AU531*BJ531))</f>
        <v>0</v>
      </c>
      <c r="AI531">
        <f>(AJ531 - AK531 - BO531*1E3/(8.314*(BQ531+273.15)) * AM531/BN531 * AL531) * BN531/(100*BB531) * (1000 - BK531)/1000</f>
        <v>0</v>
      </c>
      <c r="AJ531">
        <v>429.2572130194258</v>
      </c>
      <c r="AK531">
        <v>428.7411696969697</v>
      </c>
      <c r="AL531">
        <v>-3.865188061169262E-06</v>
      </c>
      <c r="AM531">
        <v>61.35787655002243</v>
      </c>
      <c r="AN531">
        <f>(AP531 - AO531 + BO531*1E3/(8.314*(BQ531+273.15)) * AR531/BN531 * AQ531) * BN531/(100*BB531) * 1000/(1000 - AP531)</f>
        <v>0</v>
      </c>
      <c r="AO531">
        <v>21.51392218144843</v>
      </c>
      <c r="AP531">
        <v>21.49764265734267</v>
      </c>
      <c r="AQ531">
        <v>-6.108223086833314E-07</v>
      </c>
      <c r="AR531">
        <v>91.88205700752289</v>
      </c>
      <c r="AS531">
        <v>0</v>
      </c>
      <c r="AT531">
        <v>0</v>
      </c>
      <c r="AU531">
        <f>IF(AS531*$H$15&gt;=AW531,1.0,(AW531/(AW531-AS531*$H$15)))</f>
        <v>0</v>
      </c>
      <c r="AV531">
        <f>(AU531-1)*100</f>
        <v>0</v>
      </c>
      <c r="AW531">
        <f>MAX(0,($B$15+$C$15*BV531)/(1+$D$15*BV531)*BO531/(BQ531+273)*$E$15)</f>
        <v>0</v>
      </c>
      <c r="AX531">
        <f>$B$13*BW531+$C$13*BX531+$F$13*CI531*(1-CL531)</f>
        <v>0</v>
      </c>
      <c r="AY531">
        <f>AX531*AZ531</f>
        <v>0</v>
      </c>
      <c r="AZ531">
        <f>($B$13*$D$11+$C$13*$D$11+$F$13*((CV531+CN531)/MAX(CV531+CN531+CW531, 0.1)*$I$11+CW531/MAX(CV531+CN531+CW531, 0.1)*$J$11))/($B$13+$C$13+$F$13)</f>
        <v>0</v>
      </c>
      <c r="BA531">
        <f>($B$13*$K$11+$C$13*$K$11+$F$13*((CV531+CN531)/MAX(CV531+CN531+CW531, 0.1)*$P$11+CW531/MAX(CV531+CN531+CW531, 0.1)*$Q$11))/($B$13+$C$13+$F$13)</f>
        <v>0</v>
      </c>
      <c r="BB531">
        <v>6</v>
      </c>
      <c r="BC531">
        <v>0.5</v>
      </c>
      <c r="BD531" t="s">
        <v>358</v>
      </c>
      <c r="BE531">
        <v>2</v>
      </c>
      <c r="BF531" t="b">
        <v>1</v>
      </c>
      <c r="BG531">
        <v>1774683841.7</v>
      </c>
      <c r="BH531">
        <v>419.5373</v>
      </c>
      <c r="BI531">
        <v>420.0201</v>
      </c>
      <c r="BJ531">
        <v>21.49782</v>
      </c>
      <c r="BK531">
        <v>21.51417</v>
      </c>
      <c r="BL531">
        <v>419.899</v>
      </c>
      <c r="BM531">
        <v>21.20065</v>
      </c>
      <c r="BN531">
        <v>500.0040000000001</v>
      </c>
      <c r="BO531">
        <v>101.0272</v>
      </c>
      <c r="BP531">
        <v>0.09994442000000001</v>
      </c>
      <c r="BQ531">
        <v>25.81607</v>
      </c>
      <c r="BR531">
        <v>25.88312</v>
      </c>
      <c r="BS531">
        <v>999.9</v>
      </c>
      <c r="BT531">
        <v>0</v>
      </c>
      <c r="BU531">
        <v>0</v>
      </c>
      <c r="BV531">
        <v>9994.93</v>
      </c>
      <c r="BW531">
        <v>0</v>
      </c>
      <c r="BX531">
        <v>0.3833920000000001</v>
      </c>
      <c r="BY531">
        <v>-0.4825408</v>
      </c>
      <c r="BZ531">
        <v>428.7545999999999</v>
      </c>
      <c r="CA531">
        <v>429.2549</v>
      </c>
      <c r="CB531">
        <v>-0.01634711</v>
      </c>
      <c r="CC531">
        <v>420.0201</v>
      </c>
      <c r="CD531">
        <v>21.51417</v>
      </c>
      <c r="CE531">
        <v>2.171863</v>
      </c>
      <c r="CF531">
        <v>2.173515</v>
      </c>
      <c r="CG531">
        <v>18.75628</v>
      </c>
      <c r="CH531">
        <v>18.76843</v>
      </c>
      <c r="CI531">
        <v>150.0046</v>
      </c>
      <c r="CJ531">
        <v>0</v>
      </c>
      <c r="CK531">
        <v>1</v>
      </c>
      <c r="CL531">
        <v>0</v>
      </c>
      <c r="CM531">
        <v>1.48558</v>
      </c>
      <c r="CN531">
        <v>0</v>
      </c>
      <c r="CO531">
        <v>9.704000000000001</v>
      </c>
      <c r="CP531">
        <v>767.3739</v>
      </c>
      <c r="CQ531">
        <v>35.3309</v>
      </c>
      <c r="CR531">
        <v>39.1373</v>
      </c>
      <c r="CS531">
        <v>37.3309</v>
      </c>
      <c r="CT531">
        <v>38.0747</v>
      </c>
      <c r="CU531">
        <v>36.0935</v>
      </c>
      <c r="CV531">
        <v>0</v>
      </c>
      <c r="CW531">
        <v>150.003</v>
      </c>
      <c r="CX531">
        <v>0</v>
      </c>
      <c r="CY531">
        <v>1774683843.2</v>
      </c>
      <c r="CZ531">
        <v>0</v>
      </c>
      <c r="DA531">
        <v>1774666326.5</v>
      </c>
      <c r="DB531" t="s">
        <v>359</v>
      </c>
      <c r="DC531">
        <v>1774666322</v>
      </c>
      <c r="DD531">
        <v>1774666326.5</v>
      </c>
      <c r="DE531">
        <v>2</v>
      </c>
      <c r="DF531">
        <v>0.343</v>
      </c>
      <c r="DG531">
        <v>-0.026</v>
      </c>
      <c r="DH531">
        <v>-0.36</v>
      </c>
      <c r="DI531">
        <v>0.298</v>
      </c>
      <c r="DJ531">
        <v>420</v>
      </c>
      <c r="DK531">
        <v>22</v>
      </c>
      <c r="DL531">
        <v>0.17</v>
      </c>
      <c r="DM531">
        <v>0.02</v>
      </c>
      <c r="DN531">
        <v>-0.4495931951219512</v>
      </c>
      <c r="DO531">
        <v>-0.2339345017421594</v>
      </c>
      <c r="DP531">
        <v>0.03560361739652342</v>
      </c>
      <c r="DQ531">
        <v>0</v>
      </c>
      <c r="DR531">
        <v>-0.01616668780487805</v>
      </c>
      <c r="DS531">
        <v>0.004726657839721245</v>
      </c>
      <c r="DT531">
        <v>0.001115338489186594</v>
      </c>
      <c r="DU531">
        <v>1</v>
      </c>
      <c r="DV531">
        <v>1</v>
      </c>
      <c r="DW531">
        <v>2</v>
      </c>
      <c r="DX531" t="s">
        <v>367</v>
      </c>
      <c r="DY531">
        <v>3.13036</v>
      </c>
      <c r="DZ531">
        <v>2.80633</v>
      </c>
      <c r="EA531">
        <v>0.0997384</v>
      </c>
      <c r="EB531">
        <v>0.09946670000000001</v>
      </c>
      <c r="EC531">
        <v>0.105838</v>
      </c>
      <c r="ED531">
        <v>0.105582</v>
      </c>
      <c r="EE531">
        <v>21146.2</v>
      </c>
      <c r="EF531">
        <v>27417.9</v>
      </c>
      <c r="EG531">
        <v>26443.5</v>
      </c>
      <c r="EH531">
        <v>32999</v>
      </c>
      <c r="EI531">
        <v>34925.2</v>
      </c>
      <c r="EJ531">
        <v>40309.6</v>
      </c>
      <c r="EK531">
        <v>41090.2</v>
      </c>
      <c r="EL531">
        <v>46058.7</v>
      </c>
      <c r="EM531">
        <v>2.03482</v>
      </c>
      <c r="EN531">
        <v>2.00028</v>
      </c>
      <c r="EO531">
        <v>0.0718012</v>
      </c>
      <c r="EP531">
        <v>0</v>
      </c>
      <c r="EQ531">
        <v>24.7095</v>
      </c>
      <c r="ER531">
        <v>999.9</v>
      </c>
      <c r="ES531">
        <v>67.40000000000001</v>
      </c>
      <c r="ET531">
        <v>27.5</v>
      </c>
      <c r="EU531">
        <v>24.5903</v>
      </c>
      <c r="EV531">
        <v>61.1909</v>
      </c>
      <c r="EW531">
        <v>31.6226</v>
      </c>
      <c r="EX531">
        <v>1</v>
      </c>
      <c r="EY531">
        <v>0.292309</v>
      </c>
      <c r="EZ531">
        <v>0.168401</v>
      </c>
      <c r="FA531">
        <v>20.2893</v>
      </c>
      <c r="FB531">
        <v>5.19138</v>
      </c>
      <c r="FC531">
        <v>11.9441</v>
      </c>
      <c r="FD531">
        <v>4.95565</v>
      </c>
      <c r="FE531">
        <v>3.285</v>
      </c>
      <c r="FF531">
        <v>9999</v>
      </c>
      <c r="FG531">
        <v>9999</v>
      </c>
      <c r="FH531">
        <v>9999</v>
      </c>
      <c r="FI531">
        <v>999.9</v>
      </c>
      <c r="FJ531">
        <v>1.86127</v>
      </c>
      <c r="FK531">
        <v>1.86264</v>
      </c>
      <c r="FL531">
        <v>1.86005</v>
      </c>
      <c r="FM531">
        <v>1.85837</v>
      </c>
      <c r="FN531">
        <v>1.86209</v>
      </c>
      <c r="FO531">
        <v>1.85884</v>
      </c>
      <c r="FP531">
        <v>1.85791</v>
      </c>
      <c r="FQ531">
        <v>1.86081</v>
      </c>
      <c r="FR531">
        <v>0</v>
      </c>
      <c r="FS531">
        <v>0</v>
      </c>
      <c r="FT531">
        <v>0</v>
      </c>
      <c r="FU531">
        <v>4.5</v>
      </c>
      <c r="FV531" t="s">
        <v>361</v>
      </c>
      <c r="FW531" t="s">
        <v>362</v>
      </c>
      <c r="FX531" t="s">
        <v>363</v>
      </c>
      <c r="FY531" t="s">
        <v>364</v>
      </c>
      <c r="FZ531" t="s">
        <v>364</v>
      </c>
      <c r="GA531" t="s">
        <v>363</v>
      </c>
      <c r="GB531">
        <v>0</v>
      </c>
      <c r="GC531">
        <v>100</v>
      </c>
      <c r="GD531">
        <v>100</v>
      </c>
      <c r="GE531">
        <v>-0.362</v>
      </c>
      <c r="GF531">
        <v>0.2972</v>
      </c>
      <c r="GG531">
        <v>-1.589593225013521</v>
      </c>
      <c r="GH531">
        <v>0.00192992804097616</v>
      </c>
      <c r="GI531">
        <v>3.244687122451424E-06</v>
      </c>
      <c r="GJ531">
        <v>-2.087531120305573E-09</v>
      </c>
      <c r="GK531">
        <v>0.05776174702018427</v>
      </c>
      <c r="GL531">
        <v>0.005089068596103195</v>
      </c>
      <c r="GM531">
        <v>0.0003257216593697226</v>
      </c>
      <c r="GN531">
        <v>-1.562898368296355E-06</v>
      </c>
      <c r="GO531">
        <v>0</v>
      </c>
      <c r="GP531">
        <v>1257</v>
      </c>
      <c r="GQ531">
        <v>1</v>
      </c>
      <c r="GR531">
        <v>31</v>
      </c>
      <c r="GS531">
        <v>292</v>
      </c>
      <c r="GT531">
        <v>292</v>
      </c>
      <c r="GU531">
        <v>1.07788</v>
      </c>
      <c r="GV531">
        <v>2.39258</v>
      </c>
      <c r="GW531">
        <v>1.44775</v>
      </c>
      <c r="GX531">
        <v>2.20215</v>
      </c>
      <c r="GY531">
        <v>1.44653</v>
      </c>
      <c r="GZ531">
        <v>2.34497</v>
      </c>
      <c r="HA531">
        <v>33.1769</v>
      </c>
      <c r="HB531">
        <v>14.5523</v>
      </c>
      <c r="HC531">
        <v>18</v>
      </c>
      <c r="HD531">
        <v>531.974</v>
      </c>
      <c r="HE531">
        <v>523.129</v>
      </c>
      <c r="HF531">
        <v>24.9999</v>
      </c>
      <c r="HG531">
        <v>30.7279</v>
      </c>
      <c r="HH531">
        <v>30.0001</v>
      </c>
      <c r="HI531">
        <v>31.1079</v>
      </c>
      <c r="HJ531">
        <v>31.1197</v>
      </c>
      <c r="HK531">
        <v>21.5494</v>
      </c>
      <c r="HL531">
        <v>20.6043</v>
      </c>
      <c r="HM531">
        <v>100</v>
      </c>
      <c r="HN531">
        <v>25</v>
      </c>
      <c r="HO531">
        <v>420</v>
      </c>
      <c r="HP531">
        <v>21.5</v>
      </c>
      <c r="HQ531">
        <v>103.129</v>
      </c>
      <c r="HR531">
        <v>102.018</v>
      </c>
    </row>
    <row r="532" spans="1:226">
      <c r="A532">
        <v>514</v>
      </c>
      <c r="B532">
        <v>1774683848.6</v>
      </c>
      <c r="C532">
        <v>2102.599999904633</v>
      </c>
      <c r="D532" t="s">
        <v>1390</v>
      </c>
      <c r="E532" t="s">
        <v>1391</v>
      </c>
      <c r="F532">
        <v>5</v>
      </c>
      <c r="I532">
        <v>1774683845.7</v>
      </c>
      <c r="J532">
        <f>(K532)/1000</f>
        <v>0</v>
      </c>
      <c r="K532">
        <f>IF(BF532, AN532, AH532)</f>
        <v>0</v>
      </c>
      <c r="L532">
        <f>IF(BF532, AI532, AG532)</f>
        <v>0</v>
      </c>
      <c r="M532">
        <f>BH532 - IF(AU532&gt;1, L532*BB532*100.0/(AW532), 0)</f>
        <v>0</v>
      </c>
      <c r="N532">
        <f>((T532-J532/2)*M532-L532)/(T532+J532/2)</f>
        <v>0</v>
      </c>
      <c r="O532">
        <f>N532*(BO532+BP532)/1000.0</f>
        <v>0</v>
      </c>
      <c r="P532">
        <f>(BH532 - IF(AU532&gt;1, L532*BB532*100.0/(AW532), 0))*(BO532+BP532)/1000.0</f>
        <v>0</v>
      </c>
      <c r="Q532">
        <f>2.0/((1/S532-1/R532)+SIGN(S532)*SQRT((1/S532-1/R532)*(1/S532-1/R532) + 4*BC532/((BC532+1)*(BC532+1))*(2*1/S532*1/R532-1/R532*1/R532)))</f>
        <v>0</v>
      </c>
      <c r="R532">
        <f>IF(LEFT(BD532,1)&lt;&gt;"0",IF(LEFT(BD532,1)="1",3.0,BE532),$D$5+$E$5*(BV532*BO532/($K$5*1000))+$F$5*(BV532*BO532/($K$5*1000))*MAX(MIN(BB532,$J$5),$I$5)*MAX(MIN(BB532,$J$5),$I$5)+$G$5*MAX(MIN(BB532,$J$5),$I$5)*(BV532*BO532/($K$5*1000))+$H$5*(BV532*BO532/($K$5*1000))*(BV532*BO532/($K$5*1000)))</f>
        <v>0</v>
      </c>
      <c r="S532">
        <f>J532*(1000-(1000*0.61365*exp(17.502*W532/(240.97+W532))/(BO532+BP532)+BJ532)/2)/(1000*0.61365*exp(17.502*W532/(240.97+W532))/(BO532+BP532)-BJ532)</f>
        <v>0</v>
      </c>
      <c r="T532">
        <f>1/((BC532+1)/(Q532/1.6)+1/(R532/1.37)) + BC532/((BC532+1)/(Q532/1.6) + BC532/(R532/1.37))</f>
        <v>0</v>
      </c>
      <c r="U532">
        <f>(AX532*BA532)</f>
        <v>0</v>
      </c>
      <c r="V532">
        <f>(BQ532+(U532+2*0.95*5.67E-8*(((BQ532+$B$9)+273)^4-(BQ532+273)^4)-44100*J532)/(1.84*29.3*R532+8*0.95*5.67E-8*(BQ532+273)^3))</f>
        <v>0</v>
      </c>
      <c r="W532">
        <f>($C$9*BR532+$D$9*BS532+$E$9*V532)</f>
        <v>0</v>
      </c>
      <c r="X532">
        <f>0.61365*exp(17.502*W532/(240.97+W532))</f>
        <v>0</v>
      </c>
      <c r="Y532">
        <f>(Z532/AA532*100)</f>
        <v>0</v>
      </c>
      <c r="Z532">
        <f>BJ532*(BO532+BP532)/1000</f>
        <v>0</v>
      </c>
      <c r="AA532">
        <f>0.61365*exp(17.502*BQ532/(240.97+BQ532))</f>
        <v>0</v>
      </c>
      <c r="AB532">
        <f>(X532-BJ532*(BO532+BP532)/1000)</f>
        <v>0</v>
      </c>
      <c r="AC532">
        <f>(-J532*44100)</f>
        <v>0</v>
      </c>
      <c r="AD532">
        <f>2*29.3*R532*0.92*(BQ532-W532)</f>
        <v>0</v>
      </c>
      <c r="AE532">
        <f>2*0.95*5.67E-8*(((BQ532+$B$9)+273)^4-(W532+273)^4)</f>
        <v>0</v>
      </c>
      <c r="AF532">
        <f>U532+AE532+AC532+AD532</f>
        <v>0</v>
      </c>
      <c r="AG532">
        <f>BN532*AU532*(BI532-BH532*(1000-AU532*BK532)/(1000-AU532*BJ532))/(100*BB532)</f>
        <v>0</v>
      </c>
      <c r="AH532">
        <f>1000*BN532*AU532*(BJ532-BK532)/(100*BB532*(1000-AU532*BJ532))</f>
        <v>0</v>
      </c>
      <c r="AI532">
        <f>(AJ532 - AK532 - BO532*1E3/(8.314*(BQ532+273.15)) * AM532/BN532 * AL532) * BN532/(100*BB532) * (1000 - BK532)/1000</f>
        <v>0</v>
      </c>
      <c r="AJ532">
        <v>429.226839465123</v>
      </c>
      <c r="AK532">
        <v>428.7553272727272</v>
      </c>
      <c r="AL532">
        <v>2.072680360513585E-06</v>
      </c>
      <c r="AM532">
        <v>61.35787655002243</v>
      </c>
      <c r="AN532">
        <f>(AP532 - AO532 + BO532*1E3/(8.314*(BQ532+273.15)) * AR532/BN532 * AQ532) * BN532/(100*BB532) * 1000/(1000 - AP532)</f>
        <v>0</v>
      </c>
      <c r="AO532">
        <v>21.51443017723594</v>
      </c>
      <c r="AP532">
        <v>21.49764405594407</v>
      </c>
      <c r="AQ532">
        <v>-1.882009386542105E-08</v>
      </c>
      <c r="AR532">
        <v>91.88205700752289</v>
      </c>
      <c r="AS532">
        <v>0</v>
      </c>
      <c r="AT532">
        <v>0</v>
      </c>
      <c r="AU532">
        <f>IF(AS532*$H$15&gt;=AW532,1.0,(AW532/(AW532-AS532*$H$15)))</f>
        <v>0</v>
      </c>
      <c r="AV532">
        <f>(AU532-1)*100</f>
        <v>0</v>
      </c>
      <c r="AW532">
        <f>MAX(0,($B$15+$C$15*BV532)/(1+$D$15*BV532)*BO532/(BQ532+273)*$E$15)</f>
        <v>0</v>
      </c>
      <c r="AX532">
        <f>$B$13*BW532+$C$13*BX532+$F$13*CI532*(1-CL532)</f>
        <v>0</v>
      </c>
      <c r="AY532">
        <f>AX532*AZ532</f>
        <v>0</v>
      </c>
      <c r="AZ532">
        <f>($B$13*$D$11+$C$13*$D$11+$F$13*((CV532+CN532)/MAX(CV532+CN532+CW532, 0.1)*$I$11+CW532/MAX(CV532+CN532+CW532, 0.1)*$J$11))/($B$13+$C$13+$F$13)</f>
        <v>0</v>
      </c>
      <c r="BA532">
        <f>($B$13*$K$11+$C$13*$K$11+$F$13*((CV532+CN532)/MAX(CV532+CN532+CW532, 0.1)*$P$11+CW532/MAX(CV532+CN532+CW532, 0.1)*$Q$11))/($B$13+$C$13+$F$13)</f>
        <v>0</v>
      </c>
      <c r="BB532">
        <v>6</v>
      </c>
      <c r="BC532">
        <v>0.5</v>
      </c>
      <c r="BD532" t="s">
        <v>358</v>
      </c>
      <c r="BE532">
        <v>2</v>
      </c>
      <c r="BF532" t="b">
        <v>1</v>
      </c>
      <c r="BG532">
        <v>1774683845.7</v>
      </c>
      <c r="BH532">
        <v>419.5321</v>
      </c>
      <c r="BI532">
        <v>419.9947</v>
      </c>
      <c r="BJ532">
        <v>21.49761</v>
      </c>
      <c r="BK532">
        <v>21.51443</v>
      </c>
      <c r="BL532">
        <v>419.8939999999999</v>
      </c>
      <c r="BM532">
        <v>21.20043</v>
      </c>
      <c r="BN532">
        <v>499.9364</v>
      </c>
      <c r="BO532">
        <v>101.0274</v>
      </c>
      <c r="BP532">
        <v>0.09989597</v>
      </c>
      <c r="BQ532">
        <v>25.81641</v>
      </c>
      <c r="BR532">
        <v>25.88566</v>
      </c>
      <c r="BS532">
        <v>999.9</v>
      </c>
      <c r="BT532">
        <v>0</v>
      </c>
      <c r="BU532">
        <v>0</v>
      </c>
      <c r="BV532">
        <v>10003.241</v>
      </c>
      <c r="BW532">
        <v>0</v>
      </c>
      <c r="BX532">
        <v>0.3833920000000001</v>
      </c>
      <c r="BY532">
        <v>-0.4623626</v>
      </c>
      <c r="BZ532">
        <v>428.7492999999999</v>
      </c>
      <c r="CA532">
        <v>429.2294</v>
      </c>
      <c r="CB532">
        <v>-0.01685429</v>
      </c>
      <c r="CC532">
        <v>419.9947</v>
      </c>
      <c r="CD532">
        <v>21.51443</v>
      </c>
      <c r="CE532">
        <v>2.171844</v>
      </c>
      <c r="CF532">
        <v>2.173546</v>
      </c>
      <c r="CG532">
        <v>18.75612</v>
      </c>
      <c r="CH532">
        <v>18.76864</v>
      </c>
      <c r="CI532">
        <v>149.9997</v>
      </c>
      <c r="CJ532">
        <v>0</v>
      </c>
      <c r="CK532">
        <v>1</v>
      </c>
      <c r="CL532">
        <v>0</v>
      </c>
      <c r="CM532">
        <v>1.71669</v>
      </c>
      <c r="CN532">
        <v>0</v>
      </c>
      <c r="CO532">
        <v>9.459389999999999</v>
      </c>
      <c r="CP532">
        <v>767.3484000000001</v>
      </c>
      <c r="CQ532">
        <v>35.3058</v>
      </c>
      <c r="CR532">
        <v>39.0684</v>
      </c>
      <c r="CS532">
        <v>37.2934</v>
      </c>
      <c r="CT532">
        <v>37.9809</v>
      </c>
      <c r="CU532">
        <v>36.062</v>
      </c>
      <c r="CV532">
        <v>0</v>
      </c>
      <c r="CW532">
        <v>149.999</v>
      </c>
      <c r="CX532">
        <v>0</v>
      </c>
      <c r="CY532">
        <v>1774683846.8</v>
      </c>
      <c r="CZ532">
        <v>0</v>
      </c>
      <c r="DA532">
        <v>1774666326.5</v>
      </c>
      <c r="DB532" t="s">
        <v>359</v>
      </c>
      <c r="DC532">
        <v>1774666322</v>
      </c>
      <c r="DD532">
        <v>1774666326.5</v>
      </c>
      <c r="DE532">
        <v>2</v>
      </c>
      <c r="DF532">
        <v>0.343</v>
      </c>
      <c r="DG532">
        <v>-0.026</v>
      </c>
      <c r="DH532">
        <v>-0.36</v>
      </c>
      <c r="DI532">
        <v>0.298</v>
      </c>
      <c r="DJ532">
        <v>420</v>
      </c>
      <c r="DK532">
        <v>22</v>
      </c>
      <c r="DL532">
        <v>0.17</v>
      </c>
      <c r="DM532">
        <v>0.02</v>
      </c>
      <c r="DN532">
        <v>-0.4595791219512196</v>
      </c>
      <c r="DO532">
        <v>-0.1138018118466905</v>
      </c>
      <c r="DP532">
        <v>0.02947570849078795</v>
      </c>
      <c r="DQ532">
        <v>0</v>
      </c>
      <c r="DR532">
        <v>-0.01596976829268293</v>
      </c>
      <c r="DS532">
        <v>-0.004689476655052295</v>
      </c>
      <c r="DT532">
        <v>0.0007369432676443646</v>
      </c>
      <c r="DU532">
        <v>1</v>
      </c>
      <c r="DV532">
        <v>1</v>
      </c>
      <c r="DW532">
        <v>2</v>
      </c>
      <c r="DX532" t="s">
        <v>367</v>
      </c>
      <c r="DY532">
        <v>3.13044</v>
      </c>
      <c r="DZ532">
        <v>2.80651</v>
      </c>
      <c r="EA532">
        <v>0.0997391</v>
      </c>
      <c r="EB532">
        <v>0.09946820000000001</v>
      </c>
      <c r="EC532">
        <v>0.105834</v>
      </c>
      <c r="ED532">
        <v>0.105582</v>
      </c>
      <c r="EE532">
        <v>21146.2</v>
      </c>
      <c r="EF532">
        <v>27418.2</v>
      </c>
      <c r="EG532">
        <v>26443.5</v>
      </c>
      <c r="EH532">
        <v>32999.3</v>
      </c>
      <c r="EI532">
        <v>34925.4</v>
      </c>
      <c r="EJ532">
        <v>40310</v>
      </c>
      <c r="EK532">
        <v>41090.3</v>
      </c>
      <c r="EL532">
        <v>46059.1</v>
      </c>
      <c r="EM532">
        <v>2.03478</v>
      </c>
      <c r="EN532">
        <v>2.00038</v>
      </c>
      <c r="EO532">
        <v>0.0712052</v>
      </c>
      <c r="EP532">
        <v>0</v>
      </c>
      <c r="EQ532">
        <v>24.7095</v>
      </c>
      <c r="ER532">
        <v>999.9</v>
      </c>
      <c r="ES532">
        <v>67.40000000000001</v>
      </c>
      <c r="ET532">
        <v>27.5</v>
      </c>
      <c r="EU532">
        <v>24.5891</v>
      </c>
      <c r="EV532">
        <v>61.3309</v>
      </c>
      <c r="EW532">
        <v>31.7348</v>
      </c>
      <c r="EX532">
        <v>1</v>
      </c>
      <c r="EY532">
        <v>0.292309</v>
      </c>
      <c r="EZ532">
        <v>0.168491</v>
      </c>
      <c r="FA532">
        <v>20.2894</v>
      </c>
      <c r="FB532">
        <v>5.19004</v>
      </c>
      <c r="FC532">
        <v>11.9441</v>
      </c>
      <c r="FD532">
        <v>4.95575</v>
      </c>
      <c r="FE532">
        <v>3.285</v>
      </c>
      <c r="FF532">
        <v>9999</v>
      </c>
      <c r="FG532">
        <v>9999</v>
      </c>
      <c r="FH532">
        <v>9999</v>
      </c>
      <c r="FI532">
        <v>999.9</v>
      </c>
      <c r="FJ532">
        <v>1.86127</v>
      </c>
      <c r="FK532">
        <v>1.86264</v>
      </c>
      <c r="FL532">
        <v>1.86005</v>
      </c>
      <c r="FM532">
        <v>1.85837</v>
      </c>
      <c r="FN532">
        <v>1.86215</v>
      </c>
      <c r="FO532">
        <v>1.85884</v>
      </c>
      <c r="FP532">
        <v>1.85791</v>
      </c>
      <c r="FQ532">
        <v>1.86081</v>
      </c>
      <c r="FR532">
        <v>0</v>
      </c>
      <c r="FS532">
        <v>0</v>
      </c>
      <c r="FT532">
        <v>0</v>
      </c>
      <c r="FU532">
        <v>4.5</v>
      </c>
      <c r="FV532" t="s">
        <v>361</v>
      </c>
      <c r="FW532" t="s">
        <v>362</v>
      </c>
      <c r="FX532" t="s">
        <v>363</v>
      </c>
      <c r="FY532" t="s">
        <v>364</v>
      </c>
      <c r="FZ532" t="s">
        <v>364</v>
      </c>
      <c r="GA532" t="s">
        <v>363</v>
      </c>
      <c r="GB532">
        <v>0</v>
      </c>
      <c r="GC532">
        <v>100</v>
      </c>
      <c r="GD532">
        <v>100</v>
      </c>
      <c r="GE532">
        <v>-0.362</v>
      </c>
      <c r="GF532">
        <v>0.2971</v>
      </c>
      <c r="GG532">
        <v>-1.589593225013521</v>
      </c>
      <c r="GH532">
        <v>0.00192992804097616</v>
      </c>
      <c r="GI532">
        <v>3.244687122451424E-06</v>
      </c>
      <c r="GJ532">
        <v>-2.087531120305573E-09</v>
      </c>
      <c r="GK532">
        <v>0.05776174702018427</v>
      </c>
      <c r="GL532">
        <v>0.005089068596103195</v>
      </c>
      <c r="GM532">
        <v>0.0003257216593697226</v>
      </c>
      <c r="GN532">
        <v>-1.562898368296355E-06</v>
      </c>
      <c r="GO532">
        <v>0</v>
      </c>
      <c r="GP532">
        <v>1257</v>
      </c>
      <c r="GQ532">
        <v>1</v>
      </c>
      <c r="GR532">
        <v>31</v>
      </c>
      <c r="GS532">
        <v>292.1</v>
      </c>
      <c r="GT532">
        <v>292</v>
      </c>
      <c r="GU532">
        <v>1.07788</v>
      </c>
      <c r="GV532">
        <v>2.38892</v>
      </c>
      <c r="GW532">
        <v>1.44775</v>
      </c>
      <c r="GX532">
        <v>2.20215</v>
      </c>
      <c r="GY532">
        <v>1.44653</v>
      </c>
      <c r="GZ532">
        <v>2.37183</v>
      </c>
      <c r="HA532">
        <v>33.1992</v>
      </c>
      <c r="HB532">
        <v>14.5523</v>
      </c>
      <c r="HC532">
        <v>18</v>
      </c>
      <c r="HD532">
        <v>531.943</v>
      </c>
      <c r="HE532">
        <v>523.197</v>
      </c>
      <c r="HF532">
        <v>24.9999</v>
      </c>
      <c r="HG532">
        <v>30.7279</v>
      </c>
      <c r="HH532">
        <v>30.0001</v>
      </c>
      <c r="HI532">
        <v>31.1079</v>
      </c>
      <c r="HJ532">
        <v>31.1197</v>
      </c>
      <c r="HK532">
        <v>21.5496</v>
      </c>
      <c r="HL532">
        <v>20.6043</v>
      </c>
      <c r="HM532">
        <v>100</v>
      </c>
      <c r="HN532">
        <v>25</v>
      </c>
      <c r="HO532">
        <v>420</v>
      </c>
      <c r="HP532">
        <v>21.5</v>
      </c>
      <c r="HQ532">
        <v>103.129</v>
      </c>
      <c r="HR532">
        <v>102.019</v>
      </c>
    </row>
    <row r="533" spans="1:226">
      <c r="A533">
        <v>515</v>
      </c>
      <c r="B533">
        <v>1774683852.6</v>
      </c>
      <c r="C533">
        <v>2106.599999904633</v>
      </c>
      <c r="D533" t="s">
        <v>1392</v>
      </c>
      <c r="E533" t="s">
        <v>1393</v>
      </c>
      <c r="F533">
        <v>5</v>
      </c>
      <c r="I533">
        <v>1774683849.7</v>
      </c>
      <c r="J533">
        <f>(K533)/1000</f>
        <v>0</v>
      </c>
      <c r="K533">
        <f>IF(BF533, AN533, AH533)</f>
        <v>0</v>
      </c>
      <c r="L533">
        <f>IF(BF533, AI533, AG533)</f>
        <v>0</v>
      </c>
      <c r="M533">
        <f>BH533 - IF(AU533&gt;1, L533*BB533*100.0/(AW533), 0)</f>
        <v>0</v>
      </c>
      <c r="N533">
        <f>((T533-J533/2)*M533-L533)/(T533+J533/2)</f>
        <v>0</v>
      </c>
      <c r="O533">
        <f>N533*(BO533+BP533)/1000.0</f>
        <v>0</v>
      </c>
      <c r="P533">
        <f>(BH533 - IF(AU533&gt;1, L533*BB533*100.0/(AW533), 0))*(BO533+BP533)/1000.0</f>
        <v>0</v>
      </c>
      <c r="Q533">
        <f>2.0/((1/S533-1/R533)+SIGN(S533)*SQRT((1/S533-1/R533)*(1/S533-1/R533) + 4*BC533/((BC533+1)*(BC533+1))*(2*1/S533*1/R533-1/R533*1/R533)))</f>
        <v>0</v>
      </c>
      <c r="R533">
        <f>IF(LEFT(BD533,1)&lt;&gt;"0",IF(LEFT(BD533,1)="1",3.0,BE533),$D$5+$E$5*(BV533*BO533/($K$5*1000))+$F$5*(BV533*BO533/($K$5*1000))*MAX(MIN(BB533,$J$5),$I$5)*MAX(MIN(BB533,$J$5),$I$5)+$G$5*MAX(MIN(BB533,$J$5),$I$5)*(BV533*BO533/($K$5*1000))+$H$5*(BV533*BO533/($K$5*1000))*(BV533*BO533/($K$5*1000)))</f>
        <v>0</v>
      </c>
      <c r="S533">
        <f>J533*(1000-(1000*0.61365*exp(17.502*W533/(240.97+W533))/(BO533+BP533)+BJ533)/2)/(1000*0.61365*exp(17.502*W533/(240.97+W533))/(BO533+BP533)-BJ533)</f>
        <v>0</v>
      </c>
      <c r="T533">
        <f>1/((BC533+1)/(Q533/1.6)+1/(R533/1.37)) + BC533/((BC533+1)/(Q533/1.6) + BC533/(R533/1.37))</f>
        <v>0</v>
      </c>
      <c r="U533">
        <f>(AX533*BA533)</f>
        <v>0</v>
      </c>
      <c r="V533">
        <f>(BQ533+(U533+2*0.95*5.67E-8*(((BQ533+$B$9)+273)^4-(BQ533+273)^4)-44100*J533)/(1.84*29.3*R533+8*0.95*5.67E-8*(BQ533+273)^3))</f>
        <v>0</v>
      </c>
      <c r="W533">
        <f>($C$9*BR533+$D$9*BS533+$E$9*V533)</f>
        <v>0</v>
      </c>
      <c r="X533">
        <f>0.61365*exp(17.502*W533/(240.97+W533))</f>
        <v>0</v>
      </c>
      <c r="Y533">
        <f>(Z533/AA533*100)</f>
        <v>0</v>
      </c>
      <c r="Z533">
        <f>BJ533*(BO533+BP533)/1000</f>
        <v>0</v>
      </c>
      <c r="AA533">
        <f>0.61365*exp(17.502*BQ533/(240.97+BQ533))</f>
        <v>0</v>
      </c>
      <c r="AB533">
        <f>(X533-BJ533*(BO533+BP533)/1000)</f>
        <v>0</v>
      </c>
      <c r="AC533">
        <f>(-J533*44100)</f>
        <v>0</v>
      </c>
      <c r="AD533">
        <f>2*29.3*R533*0.92*(BQ533-W533)</f>
        <v>0</v>
      </c>
      <c r="AE533">
        <f>2*0.95*5.67E-8*(((BQ533+$B$9)+273)^4-(W533+273)^4)</f>
        <v>0</v>
      </c>
      <c r="AF533">
        <f>U533+AE533+AC533+AD533</f>
        <v>0</v>
      </c>
      <c r="AG533">
        <f>BN533*AU533*(BI533-BH533*(1000-AU533*BK533)/(1000-AU533*BJ533))/(100*BB533)</f>
        <v>0</v>
      </c>
      <c r="AH533">
        <f>1000*BN533*AU533*(BJ533-BK533)/(100*BB533*(1000-AU533*BJ533))</f>
        <v>0</v>
      </c>
      <c r="AI533">
        <f>(AJ533 - AK533 - BO533*1E3/(8.314*(BQ533+273.15)) * AM533/BN533 * AL533) * BN533/(100*BB533) * (1000 - BK533)/1000</f>
        <v>0</v>
      </c>
      <c r="AJ533">
        <v>429.2348129393116</v>
      </c>
      <c r="AK533">
        <v>428.7725393939392</v>
      </c>
      <c r="AL533">
        <v>6.068723777701648E-06</v>
      </c>
      <c r="AM533">
        <v>61.35787655002243</v>
      </c>
      <c r="AN533">
        <f>(AP533 - AO533 + BO533*1E3/(8.314*(BQ533+273.15)) * AR533/BN533 * AQ533) * BN533/(100*BB533) * 1000/(1000 - AP533)</f>
        <v>0</v>
      </c>
      <c r="AO533">
        <v>21.51395162700495</v>
      </c>
      <c r="AP533">
        <v>21.49686363636364</v>
      </c>
      <c r="AQ533">
        <v>-5.30619570716143E-07</v>
      </c>
      <c r="AR533">
        <v>91.88205700752289</v>
      </c>
      <c r="AS533">
        <v>0</v>
      </c>
      <c r="AT533">
        <v>0</v>
      </c>
      <c r="AU533">
        <f>IF(AS533*$H$15&gt;=AW533,1.0,(AW533/(AW533-AS533*$H$15)))</f>
        <v>0</v>
      </c>
      <c r="AV533">
        <f>(AU533-1)*100</f>
        <v>0</v>
      </c>
      <c r="AW533">
        <f>MAX(0,($B$15+$C$15*BV533)/(1+$D$15*BV533)*BO533/(BQ533+273)*$E$15)</f>
        <v>0</v>
      </c>
      <c r="AX533">
        <f>$B$13*BW533+$C$13*BX533+$F$13*CI533*(1-CL533)</f>
        <v>0</v>
      </c>
      <c r="AY533">
        <f>AX533*AZ533</f>
        <v>0</v>
      </c>
      <c r="AZ533">
        <f>($B$13*$D$11+$C$13*$D$11+$F$13*((CV533+CN533)/MAX(CV533+CN533+CW533, 0.1)*$I$11+CW533/MAX(CV533+CN533+CW533, 0.1)*$J$11))/($B$13+$C$13+$F$13)</f>
        <v>0</v>
      </c>
      <c r="BA533">
        <f>($B$13*$K$11+$C$13*$K$11+$F$13*((CV533+CN533)/MAX(CV533+CN533+CW533, 0.1)*$P$11+CW533/MAX(CV533+CN533+CW533, 0.1)*$Q$11))/($B$13+$C$13+$F$13)</f>
        <v>0</v>
      </c>
      <c r="BB533">
        <v>6</v>
      </c>
      <c r="BC533">
        <v>0.5</v>
      </c>
      <c r="BD533" t="s">
        <v>358</v>
      </c>
      <c r="BE533">
        <v>2</v>
      </c>
      <c r="BF533" t="b">
        <v>1</v>
      </c>
      <c r="BG533">
        <v>1774683849.7</v>
      </c>
      <c r="BH533">
        <v>419.5396</v>
      </c>
      <c r="BI533">
        <v>419.9986</v>
      </c>
      <c r="BJ533">
        <v>21.49705</v>
      </c>
      <c r="BK533">
        <v>21.51407</v>
      </c>
      <c r="BL533">
        <v>419.9014</v>
      </c>
      <c r="BM533">
        <v>21.19989</v>
      </c>
      <c r="BN533">
        <v>499.9885000000001</v>
      </c>
      <c r="BO533">
        <v>101.0276</v>
      </c>
      <c r="BP533">
        <v>0.10002287</v>
      </c>
      <c r="BQ533">
        <v>25.81691</v>
      </c>
      <c r="BR533">
        <v>25.87609</v>
      </c>
      <c r="BS533">
        <v>999.9</v>
      </c>
      <c r="BT533">
        <v>0</v>
      </c>
      <c r="BU533">
        <v>0</v>
      </c>
      <c r="BV533">
        <v>10003.32</v>
      </c>
      <c r="BW533">
        <v>0</v>
      </c>
      <c r="BX533">
        <v>0.3833920000000001</v>
      </c>
      <c r="BY533">
        <v>-0.4589537999999999</v>
      </c>
      <c r="BZ533">
        <v>428.7566</v>
      </c>
      <c r="CA533">
        <v>429.2332</v>
      </c>
      <c r="CB533">
        <v>-0.01702518</v>
      </c>
      <c r="CC533">
        <v>419.9986</v>
      </c>
      <c r="CD533">
        <v>21.51407</v>
      </c>
      <c r="CE533">
        <v>2.171796</v>
      </c>
      <c r="CF533">
        <v>2.173518</v>
      </c>
      <c r="CG533">
        <v>18.75577000000001</v>
      </c>
      <c r="CH533">
        <v>18.76843</v>
      </c>
      <c r="CI533">
        <v>150.006</v>
      </c>
      <c r="CJ533">
        <v>0</v>
      </c>
      <c r="CK533">
        <v>1</v>
      </c>
      <c r="CL533">
        <v>0</v>
      </c>
      <c r="CM533">
        <v>1.51948</v>
      </c>
      <c r="CN533">
        <v>0</v>
      </c>
      <c r="CO533">
        <v>9.636360000000002</v>
      </c>
      <c r="CP533">
        <v>767.38</v>
      </c>
      <c r="CQ533">
        <v>35.2748</v>
      </c>
      <c r="CR533">
        <v>38.9935</v>
      </c>
      <c r="CS533">
        <v>37.2311</v>
      </c>
      <c r="CT533">
        <v>37.906</v>
      </c>
      <c r="CU533">
        <v>36.0186</v>
      </c>
      <c r="CV533">
        <v>0</v>
      </c>
      <c r="CW533">
        <v>150.006</v>
      </c>
      <c r="CX533">
        <v>0</v>
      </c>
      <c r="CY533">
        <v>1774683851</v>
      </c>
      <c r="CZ533">
        <v>0</v>
      </c>
      <c r="DA533">
        <v>1774666326.5</v>
      </c>
      <c r="DB533" t="s">
        <v>359</v>
      </c>
      <c r="DC533">
        <v>1774666322</v>
      </c>
      <c r="DD533">
        <v>1774666326.5</v>
      </c>
      <c r="DE533">
        <v>2</v>
      </c>
      <c r="DF533">
        <v>0.343</v>
      </c>
      <c r="DG533">
        <v>-0.026</v>
      </c>
      <c r="DH533">
        <v>-0.36</v>
      </c>
      <c r="DI533">
        <v>0.298</v>
      </c>
      <c r="DJ533">
        <v>420</v>
      </c>
      <c r="DK533">
        <v>22</v>
      </c>
      <c r="DL533">
        <v>0.17</v>
      </c>
      <c r="DM533">
        <v>0.02</v>
      </c>
      <c r="DN533">
        <v>-0.4618805365853658</v>
      </c>
      <c r="DO533">
        <v>-0.07998798606271887</v>
      </c>
      <c r="DP533">
        <v>0.02640992587710211</v>
      </c>
      <c r="DQ533">
        <v>1</v>
      </c>
      <c r="DR533">
        <v>-0.01620929756097561</v>
      </c>
      <c r="DS533">
        <v>-0.006691829268292667</v>
      </c>
      <c r="DT533">
        <v>0.0008167960173118442</v>
      </c>
      <c r="DU533">
        <v>1</v>
      </c>
      <c r="DV533">
        <v>2</v>
      </c>
      <c r="DW533">
        <v>2</v>
      </c>
      <c r="DX533" t="s">
        <v>360</v>
      </c>
      <c r="DY533">
        <v>3.13045</v>
      </c>
      <c r="DZ533">
        <v>2.80646</v>
      </c>
      <c r="EA533">
        <v>0.0997392</v>
      </c>
      <c r="EB533">
        <v>0.099464</v>
      </c>
      <c r="EC533">
        <v>0.105835</v>
      </c>
      <c r="ED533">
        <v>0.105583</v>
      </c>
      <c r="EE533">
        <v>21146.2</v>
      </c>
      <c r="EF533">
        <v>27418.1</v>
      </c>
      <c r="EG533">
        <v>26443.5</v>
      </c>
      <c r="EH533">
        <v>32999.1</v>
      </c>
      <c r="EI533">
        <v>34925.3</v>
      </c>
      <c r="EJ533">
        <v>40309.7</v>
      </c>
      <c r="EK533">
        <v>41090.3</v>
      </c>
      <c r="EL533">
        <v>46058.8</v>
      </c>
      <c r="EM533">
        <v>2.03478</v>
      </c>
      <c r="EN533">
        <v>2.0003</v>
      </c>
      <c r="EO533">
        <v>0.0711828</v>
      </c>
      <c r="EP533">
        <v>0</v>
      </c>
      <c r="EQ533">
        <v>24.7077</v>
      </c>
      <c r="ER533">
        <v>999.9</v>
      </c>
      <c r="ES533">
        <v>67.40000000000001</v>
      </c>
      <c r="ET533">
        <v>27.5</v>
      </c>
      <c r="EU533">
        <v>24.5897</v>
      </c>
      <c r="EV533">
        <v>61.4109</v>
      </c>
      <c r="EW533">
        <v>31.8309</v>
      </c>
      <c r="EX533">
        <v>1</v>
      </c>
      <c r="EY533">
        <v>0.292309</v>
      </c>
      <c r="EZ533">
        <v>0.168382</v>
      </c>
      <c r="FA533">
        <v>20.2893</v>
      </c>
      <c r="FB533">
        <v>5.19048</v>
      </c>
      <c r="FC533">
        <v>11.9441</v>
      </c>
      <c r="FD533">
        <v>4.9557</v>
      </c>
      <c r="FE533">
        <v>3.285</v>
      </c>
      <c r="FF533">
        <v>9999</v>
      </c>
      <c r="FG533">
        <v>9999</v>
      </c>
      <c r="FH533">
        <v>9999</v>
      </c>
      <c r="FI533">
        <v>999.9</v>
      </c>
      <c r="FJ533">
        <v>1.86127</v>
      </c>
      <c r="FK533">
        <v>1.86263</v>
      </c>
      <c r="FL533">
        <v>1.86005</v>
      </c>
      <c r="FM533">
        <v>1.85837</v>
      </c>
      <c r="FN533">
        <v>1.86216</v>
      </c>
      <c r="FO533">
        <v>1.85887</v>
      </c>
      <c r="FP533">
        <v>1.85791</v>
      </c>
      <c r="FQ533">
        <v>1.8608</v>
      </c>
      <c r="FR533">
        <v>0</v>
      </c>
      <c r="FS533">
        <v>0</v>
      </c>
      <c r="FT533">
        <v>0</v>
      </c>
      <c r="FU533">
        <v>4.5</v>
      </c>
      <c r="FV533" t="s">
        <v>361</v>
      </c>
      <c r="FW533" t="s">
        <v>362</v>
      </c>
      <c r="FX533" t="s">
        <v>363</v>
      </c>
      <c r="FY533" t="s">
        <v>364</v>
      </c>
      <c r="FZ533" t="s">
        <v>364</v>
      </c>
      <c r="GA533" t="s">
        <v>363</v>
      </c>
      <c r="GB533">
        <v>0</v>
      </c>
      <c r="GC533">
        <v>100</v>
      </c>
      <c r="GD533">
        <v>100</v>
      </c>
      <c r="GE533">
        <v>-0.362</v>
      </c>
      <c r="GF533">
        <v>0.2972</v>
      </c>
      <c r="GG533">
        <v>-1.589593225013521</v>
      </c>
      <c r="GH533">
        <v>0.00192992804097616</v>
      </c>
      <c r="GI533">
        <v>3.244687122451424E-06</v>
      </c>
      <c r="GJ533">
        <v>-2.087531120305573E-09</v>
      </c>
      <c r="GK533">
        <v>0.05776174702018427</v>
      </c>
      <c r="GL533">
        <v>0.005089068596103195</v>
      </c>
      <c r="GM533">
        <v>0.0003257216593697226</v>
      </c>
      <c r="GN533">
        <v>-1.562898368296355E-06</v>
      </c>
      <c r="GO533">
        <v>0</v>
      </c>
      <c r="GP533">
        <v>1257</v>
      </c>
      <c r="GQ533">
        <v>1</v>
      </c>
      <c r="GR533">
        <v>31</v>
      </c>
      <c r="GS533">
        <v>292.2</v>
      </c>
      <c r="GT533">
        <v>292.1</v>
      </c>
      <c r="GU533">
        <v>1.07788</v>
      </c>
      <c r="GV533">
        <v>2.38159</v>
      </c>
      <c r="GW533">
        <v>1.44775</v>
      </c>
      <c r="GX533">
        <v>2.20215</v>
      </c>
      <c r="GY533">
        <v>1.44653</v>
      </c>
      <c r="GZ533">
        <v>2.37183</v>
      </c>
      <c r="HA533">
        <v>33.1992</v>
      </c>
      <c r="HB533">
        <v>14.5611</v>
      </c>
      <c r="HC533">
        <v>18</v>
      </c>
      <c r="HD533">
        <v>531.943</v>
      </c>
      <c r="HE533">
        <v>523.146</v>
      </c>
      <c r="HF533">
        <v>24.9999</v>
      </c>
      <c r="HG533">
        <v>30.7279</v>
      </c>
      <c r="HH533">
        <v>30.0001</v>
      </c>
      <c r="HI533">
        <v>31.1079</v>
      </c>
      <c r="HJ533">
        <v>31.1197</v>
      </c>
      <c r="HK533">
        <v>21.55</v>
      </c>
      <c r="HL533">
        <v>20.6043</v>
      </c>
      <c r="HM533">
        <v>100</v>
      </c>
      <c r="HN533">
        <v>25</v>
      </c>
      <c r="HO533">
        <v>420</v>
      </c>
      <c r="HP533">
        <v>21.5</v>
      </c>
      <c r="HQ533">
        <v>103.129</v>
      </c>
      <c r="HR533">
        <v>102.018</v>
      </c>
    </row>
    <row r="534" spans="1:226">
      <c r="A534">
        <v>516</v>
      </c>
      <c r="B534">
        <v>1774683856.6</v>
      </c>
      <c r="C534">
        <v>2110.599999904633</v>
      </c>
      <c r="D534" t="s">
        <v>1394</v>
      </c>
      <c r="E534" t="s">
        <v>1395</v>
      </c>
      <c r="F534">
        <v>5</v>
      </c>
      <c r="I534">
        <v>1774683853.7</v>
      </c>
      <c r="J534">
        <f>(K534)/1000</f>
        <v>0</v>
      </c>
      <c r="K534">
        <f>IF(BF534, AN534, AH534)</f>
        <v>0</v>
      </c>
      <c r="L534">
        <f>IF(BF534, AI534, AG534)</f>
        <v>0</v>
      </c>
      <c r="M534">
        <f>BH534 - IF(AU534&gt;1, L534*BB534*100.0/(AW534), 0)</f>
        <v>0</v>
      </c>
      <c r="N534">
        <f>((T534-J534/2)*M534-L534)/(T534+J534/2)</f>
        <v>0</v>
      </c>
      <c r="O534">
        <f>N534*(BO534+BP534)/1000.0</f>
        <v>0</v>
      </c>
      <c r="P534">
        <f>(BH534 - IF(AU534&gt;1, L534*BB534*100.0/(AW534), 0))*(BO534+BP534)/1000.0</f>
        <v>0</v>
      </c>
      <c r="Q534">
        <f>2.0/((1/S534-1/R534)+SIGN(S534)*SQRT((1/S534-1/R534)*(1/S534-1/R534) + 4*BC534/((BC534+1)*(BC534+1))*(2*1/S534*1/R534-1/R534*1/R534)))</f>
        <v>0</v>
      </c>
      <c r="R534">
        <f>IF(LEFT(BD534,1)&lt;&gt;"0",IF(LEFT(BD534,1)="1",3.0,BE534),$D$5+$E$5*(BV534*BO534/($K$5*1000))+$F$5*(BV534*BO534/($K$5*1000))*MAX(MIN(BB534,$J$5),$I$5)*MAX(MIN(BB534,$J$5),$I$5)+$G$5*MAX(MIN(BB534,$J$5),$I$5)*(BV534*BO534/($K$5*1000))+$H$5*(BV534*BO534/($K$5*1000))*(BV534*BO534/($K$5*1000)))</f>
        <v>0</v>
      </c>
      <c r="S534">
        <f>J534*(1000-(1000*0.61365*exp(17.502*W534/(240.97+W534))/(BO534+BP534)+BJ534)/2)/(1000*0.61365*exp(17.502*W534/(240.97+W534))/(BO534+BP534)-BJ534)</f>
        <v>0</v>
      </c>
      <c r="T534">
        <f>1/((BC534+1)/(Q534/1.6)+1/(R534/1.37)) + BC534/((BC534+1)/(Q534/1.6) + BC534/(R534/1.37))</f>
        <v>0</v>
      </c>
      <c r="U534">
        <f>(AX534*BA534)</f>
        <v>0</v>
      </c>
      <c r="V534">
        <f>(BQ534+(U534+2*0.95*5.67E-8*(((BQ534+$B$9)+273)^4-(BQ534+273)^4)-44100*J534)/(1.84*29.3*R534+8*0.95*5.67E-8*(BQ534+273)^3))</f>
        <v>0</v>
      </c>
      <c r="W534">
        <f>($C$9*BR534+$D$9*BS534+$E$9*V534)</f>
        <v>0</v>
      </c>
      <c r="X534">
        <f>0.61365*exp(17.502*W534/(240.97+W534))</f>
        <v>0</v>
      </c>
      <c r="Y534">
        <f>(Z534/AA534*100)</f>
        <v>0</v>
      </c>
      <c r="Z534">
        <f>BJ534*(BO534+BP534)/1000</f>
        <v>0</v>
      </c>
      <c r="AA534">
        <f>0.61365*exp(17.502*BQ534/(240.97+BQ534))</f>
        <v>0</v>
      </c>
      <c r="AB534">
        <f>(X534-BJ534*(BO534+BP534)/1000)</f>
        <v>0</v>
      </c>
      <c r="AC534">
        <f>(-J534*44100)</f>
        <v>0</v>
      </c>
      <c r="AD534">
        <f>2*29.3*R534*0.92*(BQ534-W534)</f>
        <v>0</v>
      </c>
      <c r="AE534">
        <f>2*0.95*5.67E-8*(((BQ534+$B$9)+273)^4-(W534+273)^4)</f>
        <v>0</v>
      </c>
      <c r="AF534">
        <f>U534+AE534+AC534+AD534</f>
        <v>0</v>
      </c>
      <c r="AG534">
        <f>BN534*AU534*(BI534-BH534*(1000-AU534*BK534)/(1000-AU534*BJ534))/(100*BB534)</f>
        <v>0</v>
      </c>
      <c r="AH534">
        <f>1000*BN534*AU534*(BJ534-BK534)/(100*BB534*(1000-AU534*BJ534))</f>
        <v>0</v>
      </c>
      <c r="AI534">
        <f>(AJ534 - AK534 - BO534*1E3/(8.314*(BQ534+273.15)) * AM534/BN534 * AL534) * BN534/(100*BB534) * (1000 - BK534)/1000</f>
        <v>0</v>
      </c>
      <c r="AJ534">
        <v>429.2140000207414</v>
      </c>
      <c r="AK534">
        <v>428.7264909090908</v>
      </c>
      <c r="AL534">
        <v>-7.926413360694159E-06</v>
      </c>
      <c r="AM534">
        <v>61.35787655002243</v>
      </c>
      <c r="AN534">
        <f>(AP534 - AO534 + BO534*1E3/(8.314*(BQ534+273.15)) * AR534/BN534 * AQ534) * BN534/(100*BB534) * 1000/(1000 - AP534)</f>
        <v>0</v>
      </c>
      <c r="AO534">
        <v>21.51463300646967</v>
      </c>
      <c r="AP534">
        <v>21.49773006993007</v>
      </c>
      <c r="AQ534">
        <v>7.947800502879403E-07</v>
      </c>
      <c r="AR534">
        <v>91.88205700752289</v>
      </c>
      <c r="AS534">
        <v>0</v>
      </c>
      <c r="AT534">
        <v>0</v>
      </c>
      <c r="AU534">
        <f>IF(AS534*$H$15&gt;=AW534,1.0,(AW534/(AW534-AS534*$H$15)))</f>
        <v>0</v>
      </c>
      <c r="AV534">
        <f>(AU534-1)*100</f>
        <v>0</v>
      </c>
      <c r="AW534">
        <f>MAX(0,($B$15+$C$15*BV534)/(1+$D$15*BV534)*BO534/(BQ534+273)*$E$15)</f>
        <v>0</v>
      </c>
      <c r="AX534">
        <f>$B$13*BW534+$C$13*BX534+$F$13*CI534*(1-CL534)</f>
        <v>0</v>
      </c>
      <c r="AY534">
        <f>AX534*AZ534</f>
        <v>0</v>
      </c>
      <c r="AZ534">
        <f>($B$13*$D$11+$C$13*$D$11+$F$13*((CV534+CN534)/MAX(CV534+CN534+CW534, 0.1)*$I$11+CW534/MAX(CV534+CN534+CW534, 0.1)*$J$11))/($B$13+$C$13+$F$13)</f>
        <v>0</v>
      </c>
      <c r="BA534">
        <f>($B$13*$K$11+$C$13*$K$11+$F$13*((CV534+CN534)/MAX(CV534+CN534+CW534, 0.1)*$P$11+CW534/MAX(CV534+CN534+CW534, 0.1)*$Q$11))/($B$13+$C$13+$F$13)</f>
        <v>0</v>
      </c>
      <c r="BB534">
        <v>6</v>
      </c>
      <c r="BC534">
        <v>0.5</v>
      </c>
      <c r="BD534" t="s">
        <v>358</v>
      </c>
      <c r="BE534">
        <v>2</v>
      </c>
      <c r="BF534" t="b">
        <v>1</v>
      </c>
      <c r="BG534">
        <v>1774683853.7</v>
      </c>
      <c r="BH534">
        <v>419.529</v>
      </c>
      <c r="BI534">
        <v>419.9835999999999</v>
      </c>
      <c r="BJ534">
        <v>21.49761</v>
      </c>
      <c r="BK534">
        <v>21.51398</v>
      </c>
      <c r="BL534">
        <v>419.8907</v>
      </c>
      <c r="BM534">
        <v>21.20043</v>
      </c>
      <c r="BN534">
        <v>499.9966000000001</v>
      </c>
      <c r="BO534">
        <v>101.0276</v>
      </c>
      <c r="BP534">
        <v>0.09996349</v>
      </c>
      <c r="BQ534">
        <v>25.81448</v>
      </c>
      <c r="BR534">
        <v>25.87707</v>
      </c>
      <c r="BS534">
        <v>999.9</v>
      </c>
      <c r="BT534">
        <v>0</v>
      </c>
      <c r="BU534">
        <v>0</v>
      </c>
      <c r="BV534">
        <v>10002.379</v>
      </c>
      <c r="BW534">
        <v>0</v>
      </c>
      <c r="BX534">
        <v>0.3833920000000001</v>
      </c>
      <c r="BY534">
        <v>-0.454416</v>
      </c>
      <c r="BZ534">
        <v>428.7458</v>
      </c>
      <c r="CA534">
        <v>429.2174</v>
      </c>
      <c r="CB534">
        <v>-0.01638661</v>
      </c>
      <c r="CC534">
        <v>419.9835999999999</v>
      </c>
      <c r="CD534">
        <v>21.51398</v>
      </c>
      <c r="CE534">
        <v>2.171852</v>
      </c>
      <c r="CF534">
        <v>2.173508</v>
      </c>
      <c r="CG534">
        <v>18.75618</v>
      </c>
      <c r="CH534">
        <v>18.76838</v>
      </c>
      <c r="CI534">
        <v>150.01</v>
      </c>
      <c r="CJ534">
        <v>0</v>
      </c>
      <c r="CK534">
        <v>1</v>
      </c>
      <c r="CL534">
        <v>0</v>
      </c>
      <c r="CM534">
        <v>1.79866</v>
      </c>
      <c r="CN534">
        <v>0</v>
      </c>
      <c r="CO534">
        <v>9.342359999999999</v>
      </c>
      <c r="CP534">
        <v>767.4006000000001</v>
      </c>
      <c r="CQ534">
        <v>35.2437</v>
      </c>
      <c r="CR534">
        <v>38.906</v>
      </c>
      <c r="CS534">
        <v>37.187</v>
      </c>
      <c r="CT534">
        <v>37.8247</v>
      </c>
      <c r="CU534">
        <v>35.9874</v>
      </c>
      <c r="CV534">
        <v>0</v>
      </c>
      <c r="CW534">
        <v>150.009</v>
      </c>
      <c r="CX534">
        <v>0</v>
      </c>
      <c r="CY534">
        <v>1774683855.2</v>
      </c>
      <c r="CZ534">
        <v>0</v>
      </c>
      <c r="DA534">
        <v>1774666326.5</v>
      </c>
      <c r="DB534" t="s">
        <v>359</v>
      </c>
      <c r="DC534">
        <v>1774666322</v>
      </c>
      <c r="DD534">
        <v>1774666326.5</v>
      </c>
      <c r="DE534">
        <v>2</v>
      </c>
      <c r="DF534">
        <v>0.343</v>
      </c>
      <c r="DG534">
        <v>-0.026</v>
      </c>
      <c r="DH534">
        <v>-0.36</v>
      </c>
      <c r="DI534">
        <v>0.298</v>
      </c>
      <c r="DJ534">
        <v>420</v>
      </c>
      <c r="DK534">
        <v>22</v>
      </c>
      <c r="DL534">
        <v>0.17</v>
      </c>
      <c r="DM534">
        <v>0.02</v>
      </c>
      <c r="DN534">
        <v>-0.4672739512195123</v>
      </c>
      <c r="DO534">
        <v>0.07089633449477252</v>
      </c>
      <c r="DP534">
        <v>0.02175484390462717</v>
      </c>
      <c r="DQ534">
        <v>1</v>
      </c>
      <c r="DR534">
        <v>-0.01637347073170732</v>
      </c>
      <c r="DS534">
        <v>-0.003436095470383229</v>
      </c>
      <c r="DT534">
        <v>0.0007805057551213274</v>
      </c>
      <c r="DU534">
        <v>1</v>
      </c>
      <c r="DV534">
        <v>2</v>
      </c>
      <c r="DW534">
        <v>2</v>
      </c>
      <c r="DX534" t="s">
        <v>360</v>
      </c>
      <c r="DY534">
        <v>3.13038</v>
      </c>
      <c r="DZ534">
        <v>2.80637</v>
      </c>
      <c r="EA534">
        <v>0.09974040000000001</v>
      </c>
      <c r="EB534">
        <v>0.0994642</v>
      </c>
      <c r="EC534">
        <v>0.105838</v>
      </c>
      <c r="ED534">
        <v>0.105581</v>
      </c>
      <c r="EE534">
        <v>21146.2</v>
      </c>
      <c r="EF534">
        <v>27418</v>
      </c>
      <c r="EG534">
        <v>26443.5</v>
      </c>
      <c r="EH534">
        <v>32999</v>
      </c>
      <c r="EI534">
        <v>34925.3</v>
      </c>
      <c r="EJ534">
        <v>40309.5</v>
      </c>
      <c r="EK534">
        <v>41090.5</v>
      </c>
      <c r="EL534">
        <v>46058.4</v>
      </c>
      <c r="EM534">
        <v>2.03475</v>
      </c>
      <c r="EN534">
        <v>2.00052</v>
      </c>
      <c r="EO534">
        <v>0.0713915</v>
      </c>
      <c r="EP534">
        <v>0</v>
      </c>
      <c r="EQ534">
        <v>24.7074</v>
      </c>
      <c r="ER534">
        <v>999.9</v>
      </c>
      <c r="ES534">
        <v>67.40000000000001</v>
      </c>
      <c r="ET534">
        <v>27.5</v>
      </c>
      <c r="EU534">
        <v>24.5899</v>
      </c>
      <c r="EV534">
        <v>61.4309</v>
      </c>
      <c r="EW534">
        <v>31.879</v>
      </c>
      <c r="EX534">
        <v>1</v>
      </c>
      <c r="EY534">
        <v>0.292271</v>
      </c>
      <c r="EZ534">
        <v>0.166895</v>
      </c>
      <c r="FA534">
        <v>20.2892</v>
      </c>
      <c r="FB534">
        <v>5.18929</v>
      </c>
      <c r="FC534">
        <v>11.9441</v>
      </c>
      <c r="FD534">
        <v>4.9557</v>
      </c>
      <c r="FE534">
        <v>3.285</v>
      </c>
      <c r="FF534">
        <v>9999</v>
      </c>
      <c r="FG534">
        <v>9999</v>
      </c>
      <c r="FH534">
        <v>9999</v>
      </c>
      <c r="FI534">
        <v>999.9</v>
      </c>
      <c r="FJ534">
        <v>1.86127</v>
      </c>
      <c r="FK534">
        <v>1.86263</v>
      </c>
      <c r="FL534">
        <v>1.86005</v>
      </c>
      <c r="FM534">
        <v>1.85837</v>
      </c>
      <c r="FN534">
        <v>1.86216</v>
      </c>
      <c r="FO534">
        <v>1.85889</v>
      </c>
      <c r="FP534">
        <v>1.85791</v>
      </c>
      <c r="FQ534">
        <v>1.86081</v>
      </c>
      <c r="FR534">
        <v>0</v>
      </c>
      <c r="FS534">
        <v>0</v>
      </c>
      <c r="FT534">
        <v>0</v>
      </c>
      <c r="FU534">
        <v>4.5</v>
      </c>
      <c r="FV534" t="s">
        <v>361</v>
      </c>
      <c r="FW534" t="s">
        <v>362</v>
      </c>
      <c r="FX534" t="s">
        <v>363</v>
      </c>
      <c r="FY534" t="s">
        <v>364</v>
      </c>
      <c r="FZ534" t="s">
        <v>364</v>
      </c>
      <c r="GA534" t="s">
        <v>363</v>
      </c>
      <c r="GB534">
        <v>0</v>
      </c>
      <c r="GC534">
        <v>100</v>
      </c>
      <c r="GD534">
        <v>100</v>
      </c>
      <c r="GE534">
        <v>-0.361</v>
      </c>
      <c r="GF534">
        <v>0.2971</v>
      </c>
      <c r="GG534">
        <v>-1.589593225013521</v>
      </c>
      <c r="GH534">
        <v>0.00192992804097616</v>
      </c>
      <c r="GI534">
        <v>3.244687122451424E-06</v>
      </c>
      <c r="GJ534">
        <v>-2.087531120305573E-09</v>
      </c>
      <c r="GK534">
        <v>0.05776174702018427</v>
      </c>
      <c r="GL534">
        <v>0.005089068596103195</v>
      </c>
      <c r="GM534">
        <v>0.0003257216593697226</v>
      </c>
      <c r="GN534">
        <v>-1.562898368296355E-06</v>
      </c>
      <c r="GO534">
        <v>0</v>
      </c>
      <c r="GP534">
        <v>1257</v>
      </c>
      <c r="GQ534">
        <v>1</v>
      </c>
      <c r="GR534">
        <v>31</v>
      </c>
      <c r="GS534">
        <v>292.2</v>
      </c>
      <c r="GT534">
        <v>292.2</v>
      </c>
      <c r="GU534">
        <v>1.07666</v>
      </c>
      <c r="GV534">
        <v>2.38281</v>
      </c>
      <c r="GW534">
        <v>1.44775</v>
      </c>
      <c r="GX534">
        <v>2.20215</v>
      </c>
      <c r="GY534">
        <v>1.44653</v>
      </c>
      <c r="GZ534">
        <v>2.3938</v>
      </c>
      <c r="HA534">
        <v>33.1992</v>
      </c>
      <c r="HB534">
        <v>14.5611</v>
      </c>
      <c r="HC534">
        <v>18</v>
      </c>
      <c r="HD534">
        <v>531.927</v>
      </c>
      <c r="HE534">
        <v>523.299</v>
      </c>
      <c r="HF534">
        <v>24.9997</v>
      </c>
      <c r="HG534">
        <v>30.7279</v>
      </c>
      <c r="HH534">
        <v>30.0001</v>
      </c>
      <c r="HI534">
        <v>31.1079</v>
      </c>
      <c r="HJ534">
        <v>31.1197</v>
      </c>
      <c r="HK534">
        <v>21.5494</v>
      </c>
      <c r="HL534">
        <v>20.6043</v>
      </c>
      <c r="HM534">
        <v>100</v>
      </c>
      <c r="HN534">
        <v>25</v>
      </c>
      <c r="HO534">
        <v>420</v>
      </c>
      <c r="HP534">
        <v>21.5</v>
      </c>
      <c r="HQ534">
        <v>103.129</v>
      </c>
      <c r="HR534">
        <v>102.017</v>
      </c>
    </row>
    <row r="535" spans="1:226">
      <c r="A535">
        <v>517</v>
      </c>
      <c r="B535">
        <v>1774683860.6</v>
      </c>
      <c r="C535">
        <v>2114.599999904633</v>
      </c>
      <c r="D535" t="s">
        <v>1396</v>
      </c>
      <c r="E535" t="s">
        <v>1397</v>
      </c>
      <c r="F535">
        <v>5</v>
      </c>
      <c r="I535">
        <v>1774683857.7</v>
      </c>
      <c r="J535">
        <f>(K535)/1000</f>
        <v>0</v>
      </c>
      <c r="K535">
        <f>IF(BF535, AN535, AH535)</f>
        <v>0</v>
      </c>
      <c r="L535">
        <f>IF(BF535, AI535, AG535)</f>
        <v>0</v>
      </c>
      <c r="M535">
        <f>BH535 - IF(AU535&gt;1, L535*BB535*100.0/(AW535), 0)</f>
        <v>0</v>
      </c>
      <c r="N535">
        <f>((T535-J535/2)*M535-L535)/(T535+J535/2)</f>
        <v>0</v>
      </c>
      <c r="O535">
        <f>N535*(BO535+BP535)/1000.0</f>
        <v>0</v>
      </c>
      <c r="P535">
        <f>(BH535 - IF(AU535&gt;1, L535*BB535*100.0/(AW535), 0))*(BO535+BP535)/1000.0</f>
        <v>0</v>
      </c>
      <c r="Q535">
        <f>2.0/((1/S535-1/R535)+SIGN(S535)*SQRT((1/S535-1/R535)*(1/S535-1/R535) + 4*BC535/((BC535+1)*(BC535+1))*(2*1/S535*1/R535-1/R535*1/R535)))</f>
        <v>0</v>
      </c>
      <c r="R535">
        <f>IF(LEFT(BD535,1)&lt;&gt;"0",IF(LEFT(BD535,1)="1",3.0,BE535),$D$5+$E$5*(BV535*BO535/($K$5*1000))+$F$5*(BV535*BO535/($K$5*1000))*MAX(MIN(BB535,$J$5),$I$5)*MAX(MIN(BB535,$J$5),$I$5)+$G$5*MAX(MIN(BB535,$J$5),$I$5)*(BV535*BO535/($K$5*1000))+$H$5*(BV535*BO535/($K$5*1000))*(BV535*BO535/($K$5*1000)))</f>
        <v>0</v>
      </c>
      <c r="S535">
        <f>J535*(1000-(1000*0.61365*exp(17.502*W535/(240.97+W535))/(BO535+BP535)+BJ535)/2)/(1000*0.61365*exp(17.502*W535/(240.97+W535))/(BO535+BP535)-BJ535)</f>
        <v>0</v>
      </c>
      <c r="T535">
        <f>1/((BC535+1)/(Q535/1.6)+1/(R535/1.37)) + BC535/((BC535+1)/(Q535/1.6) + BC535/(R535/1.37))</f>
        <v>0</v>
      </c>
      <c r="U535">
        <f>(AX535*BA535)</f>
        <v>0</v>
      </c>
      <c r="V535">
        <f>(BQ535+(U535+2*0.95*5.67E-8*(((BQ535+$B$9)+273)^4-(BQ535+273)^4)-44100*J535)/(1.84*29.3*R535+8*0.95*5.67E-8*(BQ535+273)^3))</f>
        <v>0</v>
      </c>
      <c r="W535">
        <f>($C$9*BR535+$D$9*BS535+$E$9*V535)</f>
        <v>0</v>
      </c>
      <c r="X535">
        <f>0.61365*exp(17.502*W535/(240.97+W535))</f>
        <v>0</v>
      </c>
      <c r="Y535">
        <f>(Z535/AA535*100)</f>
        <v>0</v>
      </c>
      <c r="Z535">
        <f>BJ535*(BO535+BP535)/1000</f>
        <v>0</v>
      </c>
      <c r="AA535">
        <f>0.61365*exp(17.502*BQ535/(240.97+BQ535))</f>
        <v>0</v>
      </c>
      <c r="AB535">
        <f>(X535-BJ535*(BO535+BP535)/1000)</f>
        <v>0</v>
      </c>
      <c r="AC535">
        <f>(-J535*44100)</f>
        <v>0</v>
      </c>
      <c r="AD535">
        <f>2*29.3*R535*0.92*(BQ535-W535)</f>
        <v>0</v>
      </c>
      <c r="AE535">
        <f>2*0.95*5.67E-8*(((BQ535+$B$9)+273)^4-(W535+273)^4)</f>
        <v>0</v>
      </c>
      <c r="AF535">
        <f>U535+AE535+AC535+AD535</f>
        <v>0</v>
      </c>
      <c r="AG535">
        <f>BN535*AU535*(BI535-BH535*(1000-AU535*BK535)/(1000-AU535*BJ535))/(100*BB535)</f>
        <v>0</v>
      </c>
      <c r="AH535">
        <f>1000*BN535*AU535*(BJ535-BK535)/(100*BB535*(1000-AU535*BJ535))</f>
        <v>0</v>
      </c>
      <c r="AI535">
        <f>(AJ535 - AK535 - BO535*1E3/(8.314*(BQ535+273.15)) * AM535/BN535 * AL535) * BN535/(100*BB535) * (1000 - BK535)/1000</f>
        <v>0</v>
      </c>
      <c r="AJ535">
        <v>429.1909147591592</v>
      </c>
      <c r="AK535">
        <v>428.7463878787879</v>
      </c>
      <c r="AL535">
        <v>3.064985128824908E-07</v>
      </c>
      <c r="AM535">
        <v>61.35787655002243</v>
      </c>
      <c r="AN535">
        <f>(AP535 - AO535 + BO535*1E3/(8.314*(BQ535+273.15)) * AR535/BN535 * AQ535) * BN535/(100*BB535) * 1000/(1000 - AP535)</f>
        <v>0</v>
      </c>
      <c r="AO535">
        <v>21.51365647671981</v>
      </c>
      <c r="AP535">
        <v>21.49717412587414</v>
      </c>
      <c r="AQ535">
        <v>-7.529747730992713E-09</v>
      </c>
      <c r="AR535">
        <v>91.88205700752289</v>
      </c>
      <c r="AS535">
        <v>0</v>
      </c>
      <c r="AT535">
        <v>0</v>
      </c>
      <c r="AU535">
        <f>IF(AS535*$H$15&gt;=AW535,1.0,(AW535/(AW535-AS535*$H$15)))</f>
        <v>0</v>
      </c>
      <c r="AV535">
        <f>(AU535-1)*100</f>
        <v>0</v>
      </c>
      <c r="AW535">
        <f>MAX(0,($B$15+$C$15*BV535)/(1+$D$15*BV535)*BO535/(BQ535+273)*$E$15)</f>
        <v>0</v>
      </c>
      <c r="AX535">
        <f>$B$13*BW535+$C$13*BX535+$F$13*CI535*(1-CL535)</f>
        <v>0</v>
      </c>
      <c r="AY535">
        <f>AX535*AZ535</f>
        <v>0</v>
      </c>
      <c r="AZ535">
        <f>($B$13*$D$11+$C$13*$D$11+$F$13*((CV535+CN535)/MAX(CV535+CN535+CW535, 0.1)*$I$11+CW535/MAX(CV535+CN535+CW535, 0.1)*$J$11))/($B$13+$C$13+$F$13)</f>
        <v>0</v>
      </c>
      <c r="BA535">
        <f>($B$13*$K$11+$C$13*$K$11+$F$13*((CV535+CN535)/MAX(CV535+CN535+CW535, 0.1)*$P$11+CW535/MAX(CV535+CN535+CW535, 0.1)*$Q$11))/($B$13+$C$13+$F$13)</f>
        <v>0</v>
      </c>
      <c r="BB535">
        <v>6</v>
      </c>
      <c r="BC535">
        <v>0.5</v>
      </c>
      <c r="BD535" t="s">
        <v>358</v>
      </c>
      <c r="BE535">
        <v>2</v>
      </c>
      <c r="BF535" t="b">
        <v>1</v>
      </c>
      <c r="BG535">
        <v>1774683857.7</v>
      </c>
      <c r="BH535">
        <v>419.5285999999999</v>
      </c>
      <c r="BI535">
        <v>419.9722</v>
      </c>
      <c r="BJ535">
        <v>21.49764</v>
      </c>
      <c r="BK535">
        <v>21.51398</v>
      </c>
      <c r="BL535">
        <v>419.8901000000001</v>
      </c>
      <c r="BM535">
        <v>21.20046</v>
      </c>
      <c r="BN535">
        <v>499.9918</v>
      </c>
      <c r="BO535">
        <v>101.0288</v>
      </c>
      <c r="BP535">
        <v>0.09996975999999999</v>
      </c>
      <c r="BQ535">
        <v>25.81245</v>
      </c>
      <c r="BR535">
        <v>25.87718</v>
      </c>
      <c r="BS535">
        <v>999.9</v>
      </c>
      <c r="BT535">
        <v>0</v>
      </c>
      <c r="BU535">
        <v>0</v>
      </c>
      <c r="BV535">
        <v>9998.189999999999</v>
      </c>
      <c r="BW535">
        <v>0</v>
      </c>
      <c r="BX535">
        <v>0.3833920000000001</v>
      </c>
      <c r="BY535">
        <v>-0.4437622</v>
      </c>
      <c r="BZ535">
        <v>428.7455</v>
      </c>
      <c r="CA535">
        <v>429.206</v>
      </c>
      <c r="CB535">
        <v>-0.01635245</v>
      </c>
      <c r="CC535">
        <v>419.9722</v>
      </c>
      <c r="CD535">
        <v>21.51398</v>
      </c>
      <c r="CE535">
        <v>2.171881</v>
      </c>
      <c r="CF535">
        <v>2.173532</v>
      </c>
      <c r="CG535">
        <v>18.75638</v>
      </c>
      <c r="CH535">
        <v>18.76856</v>
      </c>
      <c r="CI535">
        <v>150.004</v>
      </c>
      <c r="CJ535">
        <v>0</v>
      </c>
      <c r="CK535">
        <v>1</v>
      </c>
      <c r="CL535">
        <v>0</v>
      </c>
      <c r="CM535">
        <v>1.72078</v>
      </c>
      <c r="CN535">
        <v>0</v>
      </c>
      <c r="CO535">
        <v>9.50975</v>
      </c>
      <c r="CP535">
        <v>767.3699</v>
      </c>
      <c r="CQ535">
        <v>35.2122</v>
      </c>
      <c r="CR535">
        <v>38.8435</v>
      </c>
      <c r="CS535">
        <v>37.1436</v>
      </c>
      <c r="CT535">
        <v>37.7561</v>
      </c>
      <c r="CU535">
        <v>35.9433</v>
      </c>
      <c r="CV535">
        <v>0</v>
      </c>
      <c r="CW535">
        <v>150.003</v>
      </c>
      <c r="CX535">
        <v>0</v>
      </c>
      <c r="CY535">
        <v>1774683858.8</v>
      </c>
      <c r="CZ535">
        <v>0</v>
      </c>
      <c r="DA535">
        <v>1774666326.5</v>
      </c>
      <c r="DB535" t="s">
        <v>359</v>
      </c>
      <c r="DC535">
        <v>1774666322</v>
      </c>
      <c r="DD535">
        <v>1774666326.5</v>
      </c>
      <c r="DE535">
        <v>2</v>
      </c>
      <c r="DF535">
        <v>0.343</v>
      </c>
      <c r="DG535">
        <v>-0.026</v>
      </c>
      <c r="DH535">
        <v>-0.36</v>
      </c>
      <c r="DI535">
        <v>0.298</v>
      </c>
      <c r="DJ535">
        <v>420</v>
      </c>
      <c r="DK535">
        <v>22</v>
      </c>
      <c r="DL535">
        <v>0.17</v>
      </c>
      <c r="DM535">
        <v>0.02</v>
      </c>
      <c r="DN535">
        <v>-0.4605734634146341</v>
      </c>
      <c r="DO535">
        <v>0.156639010452962</v>
      </c>
      <c r="DP535">
        <v>0.02273718404717267</v>
      </c>
      <c r="DQ535">
        <v>0</v>
      </c>
      <c r="DR535">
        <v>-0.01658950975609756</v>
      </c>
      <c r="DS535">
        <v>8.606550522641758E-05</v>
      </c>
      <c r="DT535">
        <v>0.0006638424823467036</v>
      </c>
      <c r="DU535">
        <v>1</v>
      </c>
      <c r="DV535">
        <v>1</v>
      </c>
      <c r="DW535">
        <v>2</v>
      </c>
      <c r="DX535" t="s">
        <v>367</v>
      </c>
      <c r="DY535">
        <v>3.13055</v>
      </c>
      <c r="DZ535">
        <v>2.80644</v>
      </c>
      <c r="EA535">
        <v>0.09973949999999999</v>
      </c>
      <c r="EB535">
        <v>0.0994715</v>
      </c>
      <c r="EC535">
        <v>0.105837</v>
      </c>
      <c r="ED535">
        <v>0.105584</v>
      </c>
      <c r="EE535">
        <v>21146.2</v>
      </c>
      <c r="EF535">
        <v>27417.6</v>
      </c>
      <c r="EG535">
        <v>26443.5</v>
      </c>
      <c r="EH535">
        <v>32998.8</v>
      </c>
      <c r="EI535">
        <v>34925.4</v>
      </c>
      <c r="EJ535">
        <v>40309.1</v>
      </c>
      <c r="EK535">
        <v>41090.5</v>
      </c>
      <c r="EL535">
        <v>46058.2</v>
      </c>
      <c r="EM535">
        <v>2.03488</v>
      </c>
      <c r="EN535">
        <v>2.0002</v>
      </c>
      <c r="EO535">
        <v>0.07154050000000001</v>
      </c>
      <c r="EP535">
        <v>0</v>
      </c>
      <c r="EQ535">
        <v>24.7056</v>
      </c>
      <c r="ER535">
        <v>999.9</v>
      </c>
      <c r="ES535">
        <v>67.40000000000001</v>
      </c>
      <c r="ET535">
        <v>27.5</v>
      </c>
      <c r="EU535">
        <v>24.5882</v>
      </c>
      <c r="EV535">
        <v>61.3609</v>
      </c>
      <c r="EW535">
        <v>31.7188</v>
      </c>
      <c r="EX535">
        <v>1</v>
      </c>
      <c r="EY535">
        <v>0.292259</v>
      </c>
      <c r="EZ535">
        <v>0.166816</v>
      </c>
      <c r="FA535">
        <v>20.2893</v>
      </c>
      <c r="FB535">
        <v>5.18809</v>
      </c>
      <c r="FC535">
        <v>11.9441</v>
      </c>
      <c r="FD535">
        <v>4.9558</v>
      </c>
      <c r="FE535">
        <v>3.285</v>
      </c>
      <c r="FF535">
        <v>9999</v>
      </c>
      <c r="FG535">
        <v>9999</v>
      </c>
      <c r="FH535">
        <v>9999</v>
      </c>
      <c r="FI535">
        <v>999.9</v>
      </c>
      <c r="FJ535">
        <v>1.86127</v>
      </c>
      <c r="FK535">
        <v>1.86264</v>
      </c>
      <c r="FL535">
        <v>1.86005</v>
      </c>
      <c r="FM535">
        <v>1.85837</v>
      </c>
      <c r="FN535">
        <v>1.86216</v>
      </c>
      <c r="FO535">
        <v>1.85889</v>
      </c>
      <c r="FP535">
        <v>1.85791</v>
      </c>
      <c r="FQ535">
        <v>1.8608</v>
      </c>
      <c r="FR535">
        <v>0</v>
      </c>
      <c r="FS535">
        <v>0</v>
      </c>
      <c r="FT535">
        <v>0</v>
      </c>
      <c r="FU535">
        <v>4.5</v>
      </c>
      <c r="FV535" t="s">
        <v>361</v>
      </c>
      <c r="FW535" t="s">
        <v>362</v>
      </c>
      <c r="FX535" t="s">
        <v>363</v>
      </c>
      <c r="FY535" t="s">
        <v>364</v>
      </c>
      <c r="FZ535" t="s">
        <v>364</v>
      </c>
      <c r="GA535" t="s">
        <v>363</v>
      </c>
      <c r="GB535">
        <v>0</v>
      </c>
      <c r="GC535">
        <v>100</v>
      </c>
      <c r="GD535">
        <v>100</v>
      </c>
      <c r="GE535">
        <v>-0.361</v>
      </c>
      <c r="GF535">
        <v>0.2971</v>
      </c>
      <c r="GG535">
        <v>-1.589593225013521</v>
      </c>
      <c r="GH535">
        <v>0.00192992804097616</v>
      </c>
      <c r="GI535">
        <v>3.244687122451424E-06</v>
      </c>
      <c r="GJ535">
        <v>-2.087531120305573E-09</v>
      </c>
      <c r="GK535">
        <v>0.05776174702018427</v>
      </c>
      <c r="GL535">
        <v>0.005089068596103195</v>
      </c>
      <c r="GM535">
        <v>0.0003257216593697226</v>
      </c>
      <c r="GN535">
        <v>-1.562898368296355E-06</v>
      </c>
      <c r="GO535">
        <v>0</v>
      </c>
      <c r="GP535">
        <v>1257</v>
      </c>
      <c r="GQ535">
        <v>1</v>
      </c>
      <c r="GR535">
        <v>31</v>
      </c>
      <c r="GS535">
        <v>292.3</v>
      </c>
      <c r="GT535">
        <v>292.2</v>
      </c>
      <c r="GU535">
        <v>1.07666</v>
      </c>
      <c r="GV535">
        <v>2.38403</v>
      </c>
      <c r="GW535">
        <v>1.44775</v>
      </c>
      <c r="GX535">
        <v>2.20215</v>
      </c>
      <c r="GY535">
        <v>1.44653</v>
      </c>
      <c r="GZ535">
        <v>2.37793</v>
      </c>
      <c r="HA535">
        <v>33.1992</v>
      </c>
      <c r="HB535">
        <v>14.5523</v>
      </c>
      <c r="HC535">
        <v>18</v>
      </c>
      <c r="HD535">
        <v>532.006</v>
      </c>
      <c r="HE535">
        <v>523.078</v>
      </c>
      <c r="HF535">
        <v>24.9998</v>
      </c>
      <c r="HG535">
        <v>30.7279</v>
      </c>
      <c r="HH535">
        <v>30.0001</v>
      </c>
      <c r="HI535">
        <v>31.1079</v>
      </c>
      <c r="HJ535">
        <v>31.1197</v>
      </c>
      <c r="HK535">
        <v>21.5492</v>
      </c>
      <c r="HL535">
        <v>20.6043</v>
      </c>
      <c r="HM535">
        <v>100</v>
      </c>
      <c r="HN535">
        <v>25</v>
      </c>
      <c r="HO535">
        <v>420</v>
      </c>
      <c r="HP535">
        <v>21.5</v>
      </c>
      <c r="HQ535">
        <v>103.129</v>
      </c>
      <c r="HR535">
        <v>102.017</v>
      </c>
    </row>
    <row r="536" spans="1:226">
      <c r="A536">
        <v>518</v>
      </c>
      <c r="B536">
        <v>1774683864.6</v>
      </c>
      <c r="C536">
        <v>2118.599999904633</v>
      </c>
      <c r="D536" t="s">
        <v>1398</v>
      </c>
      <c r="E536" t="s">
        <v>1399</v>
      </c>
      <c r="F536">
        <v>5</v>
      </c>
      <c r="I536">
        <v>1774683861.7</v>
      </c>
      <c r="J536">
        <f>(K536)/1000</f>
        <v>0</v>
      </c>
      <c r="K536">
        <f>IF(BF536, AN536, AH536)</f>
        <v>0</v>
      </c>
      <c r="L536">
        <f>IF(BF536, AI536, AG536)</f>
        <v>0</v>
      </c>
      <c r="M536">
        <f>BH536 - IF(AU536&gt;1, L536*BB536*100.0/(AW536), 0)</f>
        <v>0</v>
      </c>
      <c r="N536">
        <f>((T536-J536/2)*M536-L536)/(T536+J536/2)</f>
        <v>0</v>
      </c>
      <c r="O536">
        <f>N536*(BO536+BP536)/1000.0</f>
        <v>0</v>
      </c>
      <c r="P536">
        <f>(BH536 - IF(AU536&gt;1, L536*BB536*100.0/(AW536), 0))*(BO536+BP536)/1000.0</f>
        <v>0</v>
      </c>
      <c r="Q536">
        <f>2.0/((1/S536-1/R536)+SIGN(S536)*SQRT((1/S536-1/R536)*(1/S536-1/R536) + 4*BC536/((BC536+1)*(BC536+1))*(2*1/S536*1/R536-1/R536*1/R536)))</f>
        <v>0</v>
      </c>
      <c r="R536">
        <f>IF(LEFT(BD536,1)&lt;&gt;"0",IF(LEFT(BD536,1)="1",3.0,BE536),$D$5+$E$5*(BV536*BO536/($K$5*1000))+$F$5*(BV536*BO536/($K$5*1000))*MAX(MIN(BB536,$J$5),$I$5)*MAX(MIN(BB536,$J$5),$I$5)+$G$5*MAX(MIN(BB536,$J$5),$I$5)*(BV536*BO536/($K$5*1000))+$H$5*(BV536*BO536/($K$5*1000))*(BV536*BO536/($K$5*1000)))</f>
        <v>0</v>
      </c>
      <c r="S536">
        <f>J536*(1000-(1000*0.61365*exp(17.502*W536/(240.97+W536))/(BO536+BP536)+BJ536)/2)/(1000*0.61365*exp(17.502*W536/(240.97+W536))/(BO536+BP536)-BJ536)</f>
        <v>0</v>
      </c>
      <c r="T536">
        <f>1/((BC536+1)/(Q536/1.6)+1/(R536/1.37)) + BC536/((BC536+1)/(Q536/1.6) + BC536/(R536/1.37))</f>
        <v>0</v>
      </c>
      <c r="U536">
        <f>(AX536*BA536)</f>
        <v>0</v>
      </c>
      <c r="V536">
        <f>(BQ536+(U536+2*0.95*5.67E-8*(((BQ536+$B$9)+273)^4-(BQ536+273)^4)-44100*J536)/(1.84*29.3*R536+8*0.95*5.67E-8*(BQ536+273)^3))</f>
        <v>0</v>
      </c>
      <c r="W536">
        <f>($C$9*BR536+$D$9*BS536+$E$9*V536)</f>
        <v>0</v>
      </c>
      <c r="X536">
        <f>0.61365*exp(17.502*W536/(240.97+W536))</f>
        <v>0</v>
      </c>
      <c r="Y536">
        <f>(Z536/AA536*100)</f>
        <v>0</v>
      </c>
      <c r="Z536">
        <f>BJ536*(BO536+BP536)/1000</f>
        <v>0</v>
      </c>
      <c r="AA536">
        <f>0.61365*exp(17.502*BQ536/(240.97+BQ536))</f>
        <v>0</v>
      </c>
      <c r="AB536">
        <f>(X536-BJ536*(BO536+BP536)/1000)</f>
        <v>0</v>
      </c>
      <c r="AC536">
        <f>(-J536*44100)</f>
        <v>0</v>
      </c>
      <c r="AD536">
        <f>2*29.3*R536*0.92*(BQ536-W536)</f>
        <v>0</v>
      </c>
      <c r="AE536">
        <f>2*0.95*5.67E-8*(((BQ536+$B$9)+273)^4-(W536+273)^4)</f>
        <v>0</v>
      </c>
      <c r="AF536">
        <f>U536+AE536+AC536+AD536</f>
        <v>0</v>
      </c>
      <c r="AG536">
        <f>BN536*AU536*(BI536-BH536*(1000-AU536*BK536)/(1000-AU536*BJ536))/(100*BB536)</f>
        <v>0</v>
      </c>
      <c r="AH536">
        <f>1000*BN536*AU536*(BJ536-BK536)/(100*BB536*(1000-AU536*BJ536))</f>
        <v>0</v>
      </c>
      <c r="AI536">
        <f>(AJ536 - AK536 - BO536*1E3/(8.314*(BQ536+273.15)) * AM536/BN536 * AL536) * BN536/(100*BB536) * (1000 - BK536)/1000</f>
        <v>0</v>
      </c>
      <c r="AJ536">
        <v>429.2782724536521</v>
      </c>
      <c r="AK536">
        <v>428.750703030303</v>
      </c>
      <c r="AL536">
        <v>1.424529854983305E-06</v>
      </c>
      <c r="AM536">
        <v>61.35787655002243</v>
      </c>
      <c r="AN536">
        <f>(AP536 - AO536 + BO536*1E3/(8.314*(BQ536+273.15)) * AR536/BN536 * AQ536) * BN536/(100*BB536) * 1000/(1000 - AP536)</f>
        <v>0</v>
      </c>
      <c r="AO536">
        <v>21.51401108060057</v>
      </c>
      <c r="AP536">
        <v>21.49826083916086</v>
      </c>
      <c r="AQ536">
        <v>-1.49132982150091E-07</v>
      </c>
      <c r="AR536">
        <v>91.88205700752289</v>
      </c>
      <c r="AS536">
        <v>0</v>
      </c>
      <c r="AT536">
        <v>0</v>
      </c>
      <c r="AU536">
        <f>IF(AS536*$H$15&gt;=AW536,1.0,(AW536/(AW536-AS536*$H$15)))</f>
        <v>0</v>
      </c>
      <c r="AV536">
        <f>(AU536-1)*100</f>
        <v>0</v>
      </c>
      <c r="AW536">
        <f>MAX(0,($B$15+$C$15*BV536)/(1+$D$15*BV536)*BO536/(BQ536+273)*$E$15)</f>
        <v>0</v>
      </c>
      <c r="AX536">
        <f>$B$13*BW536+$C$13*BX536+$F$13*CI536*(1-CL536)</f>
        <v>0</v>
      </c>
      <c r="AY536">
        <f>AX536*AZ536</f>
        <v>0</v>
      </c>
      <c r="AZ536">
        <f>($B$13*$D$11+$C$13*$D$11+$F$13*((CV536+CN536)/MAX(CV536+CN536+CW536, 0.1)*$I$11+CW536/MAX(CV536+CN536+CW536, 0.1)*$J$11))/($B$13+$C$13+$F$13)</f>
        <v>0</v>
      </c>
      <c r="BA536">
        <f>($B$13*$K$11+$C$13*$K$11+$F$13*((CV536+CN536)/MAX(CV536+CN536+CW536, 0.1)*$P$11+CW536/MAX(CV536+CN536+CW536, 0.1)*$Q$11))/($B$13+$C$13+$F$13)</f>
        <v>0</v>
      </c>
      <c r="BB536">
        <v>6</v>
      </c>
      <c r="BC536">
        <v>0.5</v>
      </c>
      <c r="BD536" t="s">
        <v>358</v>
      </c>
      <c r="BE536">
        <v>2</v>
      </c>
      <c r="BF536" t="b">
        <v>1</v>
      </c>
      <c r="BG536">
        <v>1774683861.7</v>
      </c>
      <c r="BH536">
        <v>419.5338</v>
      </c>
      <c r="BI536">
        <v>420.0194</v>
      </c>
      <c r="BJ536">
        <v>21.49746</v>
      </c>
      <c r="BK536">
        <v>21.51412</v>
      </c>
      <c r="BL536">
        <v>419.8955</v>
      </c>
      <c r="BM536">
        <v>21.20027</v>
      </c>
      <c r="BN536">
        <v>500.0346000000001</v>
      </c>
      <c r="BO536">
        <v>101.0286</v>
      </c>
      <c r="BP536">
        <v>0.09993853999999999</v>
      </c>
      <c r="BQ536">
        <v>25.81104</v>
      </c>
      <c r="BR536">
        <v>25.88171000000001</v>
      </c>
      <c r="BS536">
        <v>999.9</v>
      </c>
      <c r="BT536">
        <v>0</v>
      </c>
      <c r="BU536">
        <v>0</v>
      </c>
      <c r="BV536">
        <v>10005.865</v>
      </c>
      <c r="BW536">
        <v>0</v>
      </c>
      <c r="BX536">
        <v>0.3833920000000001</v>
      </c>
      <c r="BY536">
        <v>-0.4857361</v>
      </c>
      <c r="BZ536">
        <v>428.7506999999999</v>
      </c>
      <c r="CA536">
        <v>429.2544</v>
      </c>
      <c r="CB536">
        <v>-0.01665973</v>
      </c>
      <c r="CC536">
        <v>420.0194</v>
      </c>
      <c r="CD536">
        <v>21.51412</v>
      </c>
      <c r="CE536">
        <v>2.171858</v>
      </c>
      <c r="CF536">
        <v>2.173541</v>
      </c>
      <c r="CG536">
        <v>18.75622</v>
      </c>
      <c r="CH536">
        <v>18.76862</v>
      </c>
      <c r="CI536">
        <v>150.0033</v>
      </c>
      <c r="CJ536">
        <v>0</v>
      </c>
      <c r="CK536">
        <v>1</v>
      </c>
      <c r="CL536">
        <v>0</v>
      </c>
      <c r="CM536">
        <v>1.74721</v>
      </c>
      <c r="CN536">
        <v>0</v>
      </c>
      <c r="CO536">
        <v>9.540980000000001</v>
      </c>
      <c r="CP536">
        <v>767.3659999999999</v>
      </c>
      <c r="CQ536">
        <v>35.156</v>
      </c>
      <c r="CR536">
        <v>38.812</v>
      </c>
      <c r="CS536">
        <v>37.1061</v>
      </c>
      <c r="CT536">
        <v>37.6934</v>
      </c>
      <c r="CU536">
        <v>35.906</v>
      </c>
      <c r="CV536">
        <v>0</v>
      </c>
      <c r="CW536">
        <v>150.003</v>
      </c>
      <c r="CX536">
        <v>0</v>
      </c>
      <c r="CY536">
        <v>1774683863</v>
      </c>
      <c r="CZ536">
        <v>0</v>
      </c>
      <c r="DA536">
        <v>1774666326.5</v>
      </c>
      <c r="DB536" t="s">
        <v>359</v>
      </c>
      <c r="DC536">
        <v>1774666322</v>
      </c>
      <c r="DD536">
        <v>1774666326.5</v>
      </c>
      <c r="DE536">
        <v>2</v>
      </c>
      <c r="DF536">
        <v>0.343</v>
      </c>
      <c r="DG536">
        <v>-0.026</v>
      </c>
      <c r="DH536">
        <v>-0.36</v>
      </c>
      <c r="DI536">
        <v>0.298</v>
      </c>
      <c r="DJ536">
        <v>420</v>
      </c>
      <c r="DK536">
        <v>22</v>
      </c>
      <c r="DL536">
        <v>0.17</v>
      </c>
      <c r="DM536">
        <v>0.02</v>
      </c>
      <c r="DN536">
        <v>-0.4620033170731708</v>
      </c>
      <c r="DO536">
        <v>-0.04940312195122021</v>
      </c>
      <c r="DP536">
        <v>0.02422017718957867</v>
      </c>
      <c r="DQ536">
        <v>1</v>
      </c>
      <c r="DR536">
        <v>-0.01665896585365854</v>
      </c>
      <c r="DS536">
        <v>0.001468561672473901</v>
      </c>
      <c r="DT536">
        <v>0.0006092860190258503</v>
      </c>
      <c r="DU536">
        <v>1</v>
      </c>
      <c r="DV536">
        <v>2</v>
      </c>
      <c r="DW536">
        <v>2</v>
      </c>
      <c r="DX536" t="s">
        <v>360</v>
      </c>
      <c r="DY536">
        <v>3.1305</v>
      </c>
      <c r="DZ536">
        <v>2.80647</v>
      </c>
      <c r="EA536">
        <v>0.0997386</v>
      </c>
      <c r="EB536">
        <v>0.0994664</v>
      </c>
      <c r="EC536">
        <v>0.10584</v>
      </c>
      <c r="ED536">
        <v>0.105584</v>
      </c>
      <c r="EE536">
        <v>21146.1</v>
      </c>
      <c r="EF536">
        <v>27418</v>
      </c>
      <c r="EG536">
        <v>26443.4</v>
      </c>
      <c r="EH536">
        <v>32999.1</v>
      </c>
      <c r="EI536">
        <v>34925.2</v>
      </c>
      <c r="EJ536">
        <v>40309.5</v>
      </c>
      <c r="EK536">
        <v>41090.4</v>
      </c>
      <c r="EL536">
        <v>46058.6</v>
      </c>
      <c r="EM536">
        <v>2.03503</v>
      </c>
      <c r="EN536">
        <v>2.00015</v>
      </c>
      <c r="EO536">
        <v>0.0719354</v>
      </c>
      <c r="EP536">
        <v>0</v>
      </c>
      <c r="EQ536">
        <v>24.7053</v>
      </c>
      <c r="ER536">
        <v>999.9</v>
      </c>
      <c r="ES536">
        <v>67.40000000000001</v>
      </c>
      <c r="ET536">
        <v>27.5</v>
      </c>
      <c r="EU536">
        <v>24.586</v>
      </c>
      <c r="EV536">
        <v>61.2009</v>
      </c>
      <c r="EW536">
        <v>31.5865</v>
      </c>
      <c r="EX536">
        <v>1</v>
      </c>
      <c r="EY536">
        <v>0.292325</v>
      </c>
      <c r="EZ536">
        <v>0.166694</v>
      </c>
      <c r="FA536">
        <v>20.2893</v>
      </c>
      <c r="FB536">
        <v>5.18854</v>
      </c>
      <c r="FC536">
        <v>11.9441</v>
      </c>
      <c r="FD536">
        <v>4.95575</v>
      </c>
      <c r="FE536">
        <v>3.285</v>
      </c>
      <c r="FF536">
        <v>9999</v>
      </c>
      <c r="FG536">
        <v>9999</v>
      </c>
      <c r="FH536">
        <v>9999</v>
      </c>
      <c r="FI536">
        <v>999.9</v>
      </c>
      <c r="FJ536">
        <v>1.86127</v>
      </c>
      <c r="FK536">
        <v>1.86264</v>
      </c>
      <c r="FL536">
        <v>1.86005</v>
      </c>
      <c r="FM536">
        <v>1.85837</v>
      </c>
      <c r="FN536">
        <v>1.86217</v>
      </c>
      <c r="FO536">
        <v>1.85886</v>
      </c>
      <c r="FP536">
        <v>1.85791</v>
      </c>
      <c r="FQ536">
        <v>1.86081</v>
      </c>
      <c r="FR536">
        <v>0</v>
      </c>
      <c r="FS536">
        <v>0</v>
      </c>
      <c r="FT536">
        <v>0</v>
      </c>
      <c r="FU536">
        <v>4.5</v>
      </c>
      <c r="FV536" t="s">
        <v>361</v>
      </c>
      <c r="FW536" t="s">
        <v>362</v>
      </c>
      <c r="FX536" t="s">
        <v>363</v>
      </c>
      <c r="FY536" t="s">
        <v>364</v>
      </c>
      <c r="FZ536" t="s">
        <v>364</v>
      </c>
      <c r="GA536" t="s">
        <v>363</v>
      </c>
      <c r="GB536">
        <v>0</v>
      </c>
      <c r="GC536">
        <v>100</v>
      </c>
      <c r="GD536">
        <v>100</v>
      </c>
      <c r="GE536">
        <v>-0.362</v>
      </c>
      <c r="GF536">
        <v>0.2971</v>
      </c>
      <c r="GG536">
        <v>-1.589593225013521</v>
      </c>
      <c r="GH536">
        <v>0.00192992804097616</v>
      </c>
      <c r="GI536">
        <v>3.244687122451424E-06</v>
      </c>
      <c r="GJ536">
        <v>-2.087531120305573E-09</v>
      </c>
      <c r="GK536">
        <v>0.05776174702018427</v>
      </c>
      <c r="GL536">
        <v>0.005089068596103195</v>
      </c>
      <c r="GM536">
        <v>0.0003257216593697226</v>
      </c>
      <c r="GN536">
        <v>-1.562898368296355E-06</v>
      </c>
      <c r="GO536">
        <v>0</v>
      </c>
      <c r="GP536">
        <v>1257</v>
      </c>
      <c r="GQ536">
        <v>1</v>
      </c>
      <c r="GR536">
        <v>31</v>
      </c>
      <c r="GS536">
        <v>292.4</v>
      </c>
      <c r="GT536">
        <v>292.3</v>
      </c>
      <c r="GU536">
        <v>1.07788</v>
      </c>
      <c r="GV536">
        <v>2.40234</v>
      </c>
      <c r="GW536">
        <v>1.44775</v>
      </c>
      <c r="GX536">
        <v>2.20215</v>
      </c>
      <c r="GY536">
        <v>1.44653</v>
      </c>
      <c r="GZ536">
        <v>2.25098</v>
      </c>
      <c r="HA536">
        <v>33.1992</v>
      </c>
      <c r="HB536">
        <v>14.5436</v>
      </c>
      <c r="HC536">
        <v>18</v>
      </c>
      <c r="HD536">
        <v>532.101</v>
      </c>
      <c r="HE536">
        <v>523.044</v>
      </c>
      <c r="HF536">
        <v>24.9998</v>
      </c>
      <c r="HG536">
        <v>30.7279</v>
      </c>
      <c r="HH536">
        <v>30.0001</v>
      </c>
      <c r="HI536">
        <v>31.1079</v>
      </c>
      <c r="HJ536">
        <v>31.1197</v>
      </c>
      <c r="HK536">
        <v>21.5501</v>
      </c>
      <c r="HL536">
        <v>20.6043</v>
      </c>
      <c r="HM536">
        <v>100</v>
      </c>
      <c r="HN536">
        <v>25</v>
      </c>
      <c r="HO536">
        <v>420</v>
      </c>
      <c r="HP536">
        <v>21.5</v>
      </c>
      <c r="HQ536">
        <v>103.129</v>
      </c>
      <c r="HR536">
        <v>102.018</v>
      </c>
    </row>
    <row r="537" spans="1:226">
      <c r="A537">
        <v>519</v>
      </c>
      <c r="B537">
        <v>1774683868.6</v>
      </c>
      <c r="C537">
        <v>2122.599999904633</v>
      </c>
      <c r="D537" t="s">
        <v>1400</v>
      </c>
      <c r="E537" t="s">
        <v>1401</v>
      </c>
      <c r="F537">
        <v>5</v>
      </c>
      <c r="I537">
        <v>1774683865.7</v>
      </c>
      <c r="J537">
        <f>(K537)/1000</f>
        <v>0</v>
      </c>
      <c r="K537">
        <f>IF(BF537, AN537, AH537)</f>
        <v>0</v>
      </c>
      <c r="L537">
        <f>IF(BF537, AI537, AG537)</f>
        <v>0</v>
      </c>
      <c r="M537">
        <f>BH537 - IF(AU537&gt;1, L537*BB537*100.0/(AW537), 0)</f>
        <v>0</v>
      </c>
      <c r="N537">
        <f>((T537-J537/2)*M537-L537)/(T537+J537/2)</f>
        <v>0</v>
      </c>
      <c r="O537">
        <f>N537*(BO537+BP537)/1000.0</f>
        <v>0</v>
      </c>
      <c r="P537">
        <f>(BH537 - IF(AU537&gt;1, L537*BB537*100.0/(AW537), 0))*(BO537+BP537)/1000.0</f>
        <v>0</v>
      </c>
      <c r="Q537">
        <f>2.0/((1/S537-1/R537)+SIGN(S537)*SQRT((1/S537-1/R537)*(1/S537-1/R537) + 4*BC537/((BC537+1)*(BC537+1))*(2*1/S537*1/R537-1/R537*1/R537)))</f>
        <v>0</v>
      </c>
      <c r="R537">
        <f>IF(LEFT(BD537,1)&lt;&gt;"0",IF(LEFT(BD537,1)="1",3.0,BE537),$D$5+$E$5*(BV537*BO537/($K$5*1000))+$F$5*(BV537*BO537/($K$5*1000))*MAX(MIN(BB537,$J$5),$I$5)*MAX(MIN(BB537,$J$5),$I$5)+$G$5*MAX(MIN(BB537,$J$5),$I$5)*(BV537*BO537/($K$5*1000))+$H$5*(BV537*BO537/($K$5*1000))*(BV537*BO537/($K$5*1000)))</f>
        <v>0</v>
      </c>
      <c r="S537">
        <f>J537*(1000-(1000*0.61365*exp(17.502*W537/(240.97+W537))/(BO537+BP537)+BJ537)/2)/(1000*0.61365*exp(17.502*W537/(240.97+W537))/(BO537+BP537)-BJ537)</f>
        <v>0</v>
      </c>
      <c r="T537">
        <f>1/((BC537+1)/(Q537/1.6)+1/(R537/1.37)) + BC537/((BC537+1)/(Q537/1.6) + BC537/(R537/1.37))</f>
        <v>0</v>
      </c>
      <c r="U537">
        <f>(AX537*BA537)</f>
        <v>0</v>
      </c>
      <c r="V537">
        <f>(BQ537+(U537+2*0.95*5.67E-8*(((BQ537+$B$9)+273)^4-(BQ537+273)^4)-44100*J537)/(1.84*29.3*R537+8*0.95*5.67E-8*(BQ537+273)^3))</f>
        <v>0</v>
      </c>
      <c r="W537">
        <f>($C$9*BR537+$D$9*BS537+$E$9*V537)</f>
        <v>0</v>
      </c>
      <c r="X537">
        <f>0.61365*exp(17.502*W537/(240.97+W537))</f>
        <v>0</v>
      </c>
      <c r="Y537">
        <f>(Z537/AA537*100)</f>
        <v>0</v>
      </c>
      <c r="Z537">
        <f>BJ537*(BO537+BP537)/1000</f>
        <v>0</v>
      </c>
      <c r="AA537">
        <f>0.61365*exp(17.502*BQ537/(240.97+BQ537))</f>
        <v>0</v>
      </c>
      <c r="AB537">
        <f>(X537-BJ537*(BO537+BP537)/1000)</f>
        <v>0</v>
      </c>
      <c r="AC537">
        <f>(-J537*44100)</f>
        <v>0</v>
      </c>
      <c r="AD537">
        <f>2*29.3*R537*0.92*(BQ537-W537)</f>
        <v>0</v>
      </c>
      <c r="AE537">
        <f>2*0.95*5.67E-8*(((BQ537+$B$9)+273)^4-(W537+273)^4)</f>
        <v>0</v>
      </c>
      <c r="AF537">
        <f>U537+AE537+AC537+AD537</f>
        <v>0</v>
      </c>
      <c r="AG537">
        <f>BN537*AU537*(BI537-BH537*(1000-AU537*BK537)/(1000-AU537*BJ537))/(100*BB537)</f>
        <v>0</v>
      </c>
      <c r="AH537">
        <f>1000*BN537*AU537*(BJ537-BK537)/(100*BB537*(1000-AU537*BJ537))</f>
        <v>0</v>
      </c>
      <c r="AI537">
        <f>(AJ537 - AK537 - BO537*1E3/(8.314*(BQ537+273.15)) * AM537/BN537 * AL537) * BN537/(100*BB537) * (1000 - BK537)/1000</f>
        <v>0</v>
      </c>
      <c r="AJ537">
        <v>429.2458737050717</v>
      </c>
      <c r="AK537">
        <v>428.7727636363638</v>
      </c>
      <c r="AL537">
        <v>6.953882069193849E-06</v>
      </c>
      <c r="AM537">
        <v>61.35787655002243</v>
      </c>
      <c r="AN537">
        <f>(AP537 - AO537 + BO537*1E3/(8.314*(BQ537+273.15)) * AR537/BN537 * AQ537) * BN537/(100*BB537) * 1000/(1000 - AP537)</f>
        <v>0</v>
      </c>
      <c r="AO537">
        <v>21.51448673980725</v>
      </c>
      <c r="AP537">
        <v>21.49557272727273</v>
      </c>
      <c r="AQ537">
        <v>-4.01290592856809E-07</v>
      </c>
      <c r="AR537">
        <v>91.88205700752289</v>
      </c>
      <c r="AS537">
        <v>0</v>
      </c>
      <c r="AT537">
        <v>0</v>
      </c>
      <c r="AU537">
        <f>IF(AS537*$H$15&gt;=AW537,1.0,(AW537/(AW537-AS537*$H$15)))</f>
        <v>0</v>
      </c>
      <c r="AV537">
        <f>(AU537-1)*100</f>
        <v>0</v>
      </c>
      <c r="AW537">
        <f>MAX(0,($B$15+$C$15*BV537)/(1+$D$15*BV537)*BO537/(BQ537+273)*$E$15)</f>
        <v>0</v>
      </c>
      <c r="AX537">
        <f>$B$13*BW537+$C$13*BX537+$F$13*CI537*(1-CL537)</f>
        <v>0</v>
      </c>
      <c r="AY537">
        <f>AX537*AZ537</f>
        <v>0</v>
      </c>
      <c r="AZ537">
        <f>($B$13*$D$11+$C$13*$D$11+$F$13*((CV537+CN537)/MAX(CV537+CN537+CW537, 0.1)*$I$11+CW537/MAX(CV537+CN537+CW537, 0.1)*$J$11))/($B$13+$C$13+$F$13)</f>
        <v>0</v>
      </c>
      <c r="BA537">
        <f>($B$13*$K$11+$C$13*$K$11+$F$13*((CV537+CN537)/MAX(CV537+CN537+CW537, 0.1)*$P$11+CW537/MAX(CV537+CN537+CW537, 0.1)*$Q$11))/($B$13+$C$13+$F$13)</f>
        <v>0</v>
      </c>
      <c r="BB537">
        <v>6</v>
      </c>
      <c r="BC537">
        <v>0.5</v>
      </c>
      <c r="BD537" t="s">
        <v>358</v>
      </c>
      <c r="BE537">
        <v>2</v>
      </c>
      <c r="BF537" t="b">
        <v>1</v>
      </c>
      <c r="BG537">
        <v>1774683865.7</v>
      </c>
      <c r="BH537">
        <v>419.5408</v>
      </c>
      <c r="BI537">
        <v>420.014</v>
      </c>
      <c r="BJ537">
        <v>21.49688</v>
      </c>
      <c r="BK537">
        <v>21.5148</v>
      </c>
      <c r="BL537">
        <v>419.9025</v>
      </c>
      <c r="BM537">
        <v>21.19973</v>
      </c>
      <c r="BN537">
        <v>500.0734</v>
      </c>
      <c r="BO537">
        <v>101.0285</v>
      </c>
      <c r="BP537">
        <v>0.10010498</v>
      </c>
      <c r="BQ537">
        <v>25.80848</v>
      </c>
      <c r="BR537">
        <v>25.88234</v>
      </c>
      <c r="BS537">
        <v>999.9</v>
      </c>
      <c r="BT537">
        <v>0</v>
      </c>
      <c r="BU537">
        <v>0</v>
      </c>
      <c r="BV537">
        <v>10001.245</v>
      </c>
      <c r="BW537">
        <v>0</v>
      </c>
      <c r="BX537">
        <v>0.3833920000000001</v>
      </c>
      <c r="BY537">
        <v>-0.4731966000000001</v>
      </c>
      <c r="BZ537">
        <v>428.7577</v>
      </c>
      <c r="CA537">
        <v>429.249</v>
      </c>
      <c r="CB537">
        <v>-0.01792278</v>
      </c>
      <c r="CC537">
        <v>420.014</v>
      </c>
      <c r="CD537">
        <v>21.5148</v>
      </c>
      <c r="CE537">
        <v>2.171799</v>
      </c>
      <c r="CF537">
        <v>2.17361</v>
      </c>
      <c r="CG537">
        <v>18.75579</v>
      </c>
      <c r="CH537">
        <v>18.76913</v>
      </c>
      <c r="CI537">
        <v>150.0049</v>
      </c>
      <c r="CJ537">
        <v>0</v>
      </c>
      <c r="CK537">
        <v>1</v>
      </c>
      <c r="CL537">
        <v>0</v>
      </c>
      <c r="CM537">
        <v>1.72265</v>
      </c>
      <c r="CN537">
        <v>0</v>
      </c>
      <c r="CO537">
        <v>9.35716</v>
      </c>
      <c r="CP537">
        <v>767.3742</v>
      </c>
      <c r="CQ537">
        <v>35.125</v>
      </c>
      <c r="CR537">
        <v>38.7686</v>
      </c>
      <c r="CS537">
        <v>37.0558</v>
      </c>
      <c r="CT537">
        <v>37.6185</v>
      </c>
      <c r="CU537">
        <v>35.875</v>
      </c>
      <c r="CV537">
        <v>0</v>
      </c>
      <c r="CW537">
        <v>150.005</v>
      </c>
      <c r="CX537">
        <v>0</v>
      </c>
      <c r="CY537">
        <v>1774683867.2</v>
      </c>
      <c r="CZ537">
        <v>0</v>
      </c>
      <c r="DA537">
        <v>1774666326.5</v>
      </c>
      <c r="DB537" t="s">
        <v>359</v>
      </c>
      <c r="DC537">
        <v>1774666322</v>
      </c>
      <c r="DD537">
        <v>1774666326.5</v>
      </c>
      <c r="DE537">
        <v>2</v>
      </c>
      <c r="DF537">
        <v>0.343</v>
      </c>
      <c r="DG537">
        <v>-0.026</v>
      </c>
      <c r="DH537">
        <v>-0.36</v>
      </c>
      <c r="DI537">
        <v>0.298</v>
      </c>
      <c r="DJ537">
        <v>420</v>
      </c>
      <c r="DK537">
        <v>22</v>
      </c>
      <c r="DL537">
        <v>0.17</v>
      </c>
      <c r="DM537">
        <v>0.02</v>
      </c>
      <c r="DN537">
        <v>-0.4644790243902439</v>
      </c>
      <c r="DO537">
        <v>-0.08095720557491222</v>
      </c>
      <c r="DP537">
        <v>0.02448714753228105</v>
      </c>
      <c r="DQ537">
        <v>1</v>
      </c>
      <c r="DR537">
        <v>-0.01685616585365854</v>
      </c>
      <c r="DS537">
        <v>-0.003009198606271839</v>
      </c>
      <c r="DT537">
        <v>0.0009087291680062036</v>
      </c>
      <c r="DU537">
        <v>1</v>
      </c>
      <c r="DV537">
        <v>2</v>
      </c>
      <c r="DW537">
        <v>2</v>
      </c>
      <c r="DX537" t="s">
        <v>360</v>
      </c>
      <c r="DY537">
        <v>3.13057</v>
      </c>
      <c r="DZ537">
        <v>2.80665</v>
      </c>
      <c r="EA537">
        <v>0.0997469</v>
      </c>
      <c r="EB537">
        <v>0.0994674</v>
      </c>
      <c r="EC537">
        <v>0.105833</v>
      </c>
      <c r="ED537">
        <v>0.105588</v>
      </c>
      <c r="EE537">
        <v>21146</v>
      </c>
      <c r="EF537">
        <v>27417.9</v>
      </c>
      <c r="EG537">
        <v>26443.4</v>
      </c>
      <c r="EH537">
        <v>32998.9</v>
      </c>
      <c r="EI537">
        <v>34925.3</v>
      </c>
      <c r="EJ537">
        <v>40309</v>
      </c>
      <c r="EK537">
        <v>41090.2</v>
      </c>
      <c r="EL537">
        <v>46058.3</v>
      </c>
      <c r="EM537">
        <v>2.03478</v>
      </c>
      <c r="EN537">
        <v>2.0002</v>
      </c>
      <c r="EO537">
        <v>0.0717491</v>
      </c>
      <c r="EP537">
        <v>0</v>
      </c>
      <c r="EQ537">
        <v>24.7053</v>
      </c>
      <c r="ER537">
        <v>999.9</v>
      </c>
      <c r="ES537">
        <v>67.40000000000001</v>
      </c>
      <c r="ET537">
        <v>27.5</v>
      </c>
      <c r="EU537">
        <v>24.5871</v>
      </c>
      <c r="EV537">
        <v>61.4909</v>
      </c>
      <c r="EW537">
        <v>31.5024</v>
      </c>
      <c r="EX537">
        <v>1</v>
      </c>
      <c r="EY537">
        <v>0.292221</v>
      </c>
      <c r="EZ537">
        <v>0.166236</v>
      </c>
      <c r="FA537">
        <v>20.2894</v>
      </c>
      <c r="FB537">
        <v>5.18749</v>
      </c>
      <c r="FC537">
        <v>11.9441</v>
      </c>
      <c r="FD537">
        <v>4.9558</v>
      </c>
      <c r="FE537">
        <v>3.285</v>
      </c>
      <c r="FF537">
        <v>9999</v>
      </c>
      <c r="FG537">
        <v>9999</v>
      </c>
      <c r="FH537">
        <v>9999</v>
      </c>
      <c r="FI537">
        <v>999.9</v>
      </c>
      <c r="FJ537">
        <v>1.86127</v>
      </c>
      <c r="FK537">
        <v>1.86264</v>
      </c>
      <c r="FL537">
        <v>1.86005</v>
      </c>
      <c r="FM537">
        <v>1.85837</v>
      </c>
      <c r="FN537">
        <v>1.86217</v>
      </c>
      <c r="FO537">
        <v>1.85886</v>
      </c>
      <c r="FP537">
        <v>1.85791</v>
      </c>
      <c r="FQ537">
        <v>1.86081</v>
      </c>
      <c r="FR537">
        <v>0</v>
      </c>
      <c r="FS537">
        <v>0</v>
      </c>
      <c r="FT537">
        <v>0</v>
      </c>
      <c r="FU537">
        <v>4.5</v>
      </c>
      <c r="FV537" t="s">
        <v>361</v>
      </c>
      <c r="FW537" t="s">
        <v>362</v>
      </c>
      <c r="FX537" t="s">
        <v>363</v>
      </c>
      <c r="FY537" t="s">
        <v>364</v>
      </c>
      <c r="FZ537" t="s">
        <v>364</v>
      </c>
      <c r="GA537" t="s">
        <v>363</v>
      </c>
      <c r="GB537">
        <v>0</v>
      </c>
      <c r="GC537">
        <v>100</v>
      </c>
      <c r="GD537">
        <v>100</v>
      </c>
      <c r="GE537">
        <v>-0.361</v>
      </c>
      <c r="GF537">
        <v>0.2972</v>
      </c>
      <c r="GG537">
        <v>-1.589593225013521</v>
      </c>
      <c r="GH537">
        <v>0.00192992804097616</v>
      </c>
      <c r="GI537">
        <v>3.244687122451424E-06</v>
      </c>
      <c r="GJ537">
        <v>-2.087531120305573E-09</v>
      </c>
      <c r="GK537">
        <v>0.05776174702018427</v>
      </c>
      <c r="GL537">
        <v>0.005089068596103195</v>
      </c>
      <c r="GM537">
        <v>0.0003257216593697226</v>
      </c>
      <c r="GN537">
        <v>-1.562898368296355E-06</v>
      </c>
      <c r="GO537">
        <v>0</v>
      </c>
      <c r="GP537">
        <v>1257</v>
      </c>
      <c r="GQ537">
        <v>1</v>
      </c>
      <c r="GR537">
        <v>31</v>
      </c>
      <c r="GS537">
        <v>292.4</v>
      </c>
      <c r="GT537">
        <v>292.4</v>
      </c>
      <c r="GU537">
        <v>1.07788</v>
      </c>
      <c r="GV537">
        <v>2.40112</v>
      </c>
      <c r="GW537">
        <v>1.44775</v>
      </c>
      <c r="GX537">
        <v>2.20215</v>
      </c>
      <c r="GY537">
        <v>1.44653</v>
      </c>
      <c r="GZ537">
        <v>2.28882</v>
      </c>
      <c r="HA537">
        <v>33.1992</v>
      </c>
      <c r="HB537">
        <v>14.5523</v>
      </c>
      <c r="HC537">
        <v>18</v>
      </c>
      <c r="HD537">
        <v>531.943</v>
      </c>
      <c r="HE537">
        <v>523.078</v>
      </c>
      <c r="HF537">
        <v>24.9998</v>
      </c>
      <c r="HG537">
        <v>30.7255</v>
      </c>
      <c r="HH537">
        <v>30</v>
      </c>
      <c r="HI537">
        <v>31.1079</v>
      </c>
      <c r="HJ537">
        <v>31.1197</v>
      </c>
      <c r="HK537">
        <v>21.5502</v>
      </c>
      <c r="HL537">
        <v>20.6043</v>
      </c>
      <c r="HM537">
        <v>100</v>
      </c>
      <c r="HN537">
        <v>25</v>
      </c>
      <c r="HO537">
        <v>420</v>
      </c>
      <c r="HP537">
        <v>21.5</v>
      </c>
      <c r="HQ537">
        <v>103.129</v>
      </c>
      <c r="HR537">
        <v>102.017</v>
      </c>
    </row>
    <row r="538" spans="1:226">
      <c r="A538">
        <v>520</v>
      </c>
      <c r="B538">
        <v>1774683872.6</v>
      </c>
      <c r="C538">
        <v>2126.599999904633</v>
      </c>
      <c r="D538" t="s">
        <v>1402</v>
      </c>
      <c r="E538" t="s">
        <v>1403</v>
      </c>
      <c r="F538">
        <v>5</v>
      </c>
      <c r="I538">
        <v>1774683869.7</v>
      </c>
      <c r="J538">
        <f>(K538)/1000</f>
        <v>0</v>
      </c>
      <c r="K538">
        <f>IF(BF538, AN538, AH538)</f>
        <v>0</v>
      </c>
      <c r="L538">
        <f>IF(BF538, AI538, AG538)</f>
        <v>0</v>
      </c>
      <c r="M538">
        <f>BH538 - IF(AU538&gt;1, L538*BB538*100.0/(AW538), 0)</f>
        <v>0</v>
      </c>
      <c r="N538">
        <f>((T538-J538/2)*M538-L538)/(T538+J538/2)</f>
        <v>0</v>
      </c>
      <c r="O538">
        <f>N538*(BO538+BP538)/1000.0</f>
        <v>0</v>
      </c>
      <c r="P538">
        <f>(BH538 - IF(AU538&gt;1, L538*BB538*100.0/(AW538), 0))*(BO538+BP538)/1000.0</f>
        <v>0</v>
      </c>
      <c r="Q538">
        <f>2.0/((1/S538-1/R538)+SIGN(S538)*SQRT((1/S538-1/R538)*(1/S538-1/R538) + 4*BC538/((BC538+1)*(BC538+1))*(2*1/S538*1/R538-1/R538*1/R538)))</f>
        <v>0</v>
      </c>
      <c r="R538">
        <f>IF(LEFT(BD538,1)&lt;&gt;"0",IF(LEFT(BD538,1)="1",3.0,BE538),$D$5+$E$5*(BV538*BO538/($K$5*1000))+$F$5*(BV538*BO538/($K$5*1000))*MAX(MIN(BB538,$J$5),$I$5)*MAX(MIN(BB538,$J$5),$I$5)+$G$5*MAX(MIN(BB538,$J$5),$I$5)*(BV538*BO538/($K$5*1000))+$H$5*(BV538*BO538/($K$5*1000))*(BV538*BO538/($K$5*1000)))</f>
        <v>0</v>
      </c>
      <c r="S538">
        <f>J538*(1000-(1000*0.61365*exp(17.502*W538/(240.97+W538))/(BO538+BP538)+BJ538)/2)/(1000*0.61365*exp(17.502*W538/(240.97+W538))/(BO538+BP538)-BJ538)</f>
        <v>0</v>
      </c>
      <c r="T538">
        <f>1/((BC538+1)/(Q538/1.6)+1/(R538/1.37)) + BC538/((BC538+1)/(Q538/1.6) + BC538/(R538/1.37))</f>
        <v>0</v>
      </c>
      <c r="U538">
        <f>(AX538*BA538)</f>
        <v>0</v>
      </c>
      <c r="V538">
        <f>(BQ538+(U538+2*0.95*5.67E-8*(((BQ538+$B$9)+273)^4-(BQ538+273)^4)-44100*J538)/(1.84*29.3*R538+8*0.95*5.67E-8*(BQ538+273)^3))</f>
        <v>0</v>
      </c>
      <c r="W538">
        <f>($C$9*BR538+$D$9*BS538+$E$9*V538)</f>
        <v>0</v>
      </c>
      <c r="X538">
        <f>0.61365*exp(17.502*W538/(240.97+W538))</f>
        <v>0</v>
      </c>
      <c r="Y538">
        <f>(Z538/AA538*100)</f>
        <v>0</v>
      </c>
      <c r="Z538">
        <f>BJ538*(BO538+BP538)/1000</f>
        <v>0</v>
      </c>
      <c r="AA538">
        <f>0.61365*exp(17.502*BQ538/(240.97+BQ538))</f>
        <v>0</v>
      </c>
      <c r="AB538">
        <f>(X538-BJ538*(BO538+BP538)/1000)</f>
        <v>0</v>
      </c>
      <c r="AC538">
        <f>(-J538*44100)</f>
        <v>0</v>
      </c>
      <c r="AD538">
        <f>2*29.3*R538*0.92*(BQ538-W538)</f>
        <v>0</v>
      </c>
      <c r="AE538">
        <f>2*0.95*5.67E-8*(((BQ538+$B$9)+273)^4-(W538+273)^4)</f>
        <v>0</v>
      </c>
      <c r="AF538">
        <f>U538+AE538+AC538+AD538</f>
        <v>0</v>
      </c>
      <c r="AG538">
        <f>BN538*AU538*(BI538-BH538*(1000-AU538*BK538)/(1000-AU538*BJ538))/(100*BB538)</f>
        <v>0</v>
      </c>
      <c r="AH538">
        <f>1000*BN538*AU538*(BJ538-BK538)/(100*BB538*(1000-AU538*BJ538))</f>
        <v>0</v>
      </c>
      <c r="AI538">
        <f>(AJ538 - AK538 - BO538*1E3/(8.314*(BQ538+273.15)) * AM538/BN538 * AL538) * BN538/(100*BB538) * (1000 - BK538)/1000</f>
        <v>0</v>
      </c>
      <c r="AJ538">
        <v>429.2456584449056</v>
      </c>
      <c r="AK538">
        <v>428.7812424242423</v>
      </c>
      <c r="AL538">
        <v>8.090975068916543E-07</v>
      </c>
      <c r="AM538">
        <v>61.35787655002243</v>
      </c>
      <c r="AN538">
        <f>(AP538 - AO538 + BO538*1E3/(8.314*(BQ538+273.15)) * AR538/BN538 * AQ538) * BN538/(100*BB538) * 1000/(1000 - AP538)</f>
        <v>0</v>
      </c>
      <c r="AO538">
        <v>21.51557566520669</v>
      </c>
      <c r="AP538">
        <v>21.49756083916084</v>
      </c>
      <c r="AQ538">
        <v>3.531114103444512E-07</v>
      </c>
      <c r="AR538">
        <v>91.88205700752289</v>
      </c>
      <c r="AS538">
        <v>0</v>
      </c>
      <c r="AT538">
        <v>0</v>
      </c>
      <c r="AU538">
        <f>IF(AS538*$H$15&gt;=AW538,1.0,(AW538/(AW538-AS538*$H$15)))</f>
        <v>0</v>
      </c>
      <c r="AV538">
        <f>(AU538-1)*100</f>
        <v>0</v>
      </c>
      <c r="AW538">
        <f>MAX(0,($B$15+$C$15*BV538)/(1+$D$15*BV538)*BO538/(BQ538+273)*$E$15)</f>
        <v>0</v>
      </c>
      <c r="AX538">
        <f>$B$13*BW538+$C$13*BX538+$F$13*CI538*(1-CL538)</f>
        <v>0</v>
      </c>
      <c r="AY538">
        <f>AX538*AZ538</f>
        <v>0</v>
      </c>
      <c r="AZ538">
        <f>($B$13*$D$11+$C$13*$D$11+$F$13*((CV538+CN538)/MAX(CV538+CN538+CW538, 0.1)*$I$11+CW538/MAX(CV538+CN538+CW538, 0.1)*$J$11))/($B$13+$C$13+$F$13)</f>
        <v>0</v>
      </c>
      <c r="BA538">
        <f>($B$13*$K$11+$C$13*$K$11+$F$13*((CV538+CN538)/MAX(CV538+CN538+CW538, 0.1)*$P$11+CW538/MAX(CV538+CN538+CW538, 0.1)*$Q$11))/($B$13+$C$13+$F$13)</f>
        <v>0</v>
      </c>
      <c r="BB538">
        <v>6</v>
      </c>
      <c r="BC538">
        <v>0.5</v>
      </c>
      <c r="BD538" t="s">
        <v>358</v>
      </c>
      <c r="BE538">
        <v>2</v>
      </c>
      <c r="BF538" t="b">
        <v>1</v>
      </c>
      <c r="BG538">
        <v>1774683869.7</v>
      </c>
      <c r="BH538">
        <v>419.5559999999999</v>
      </c>
      <c r="BI538">
        <v>420.0143999999999</v>
      </c>
      <c r="BJ538">
        <v>21.49677</v>
      </c>
      <c r="BK538">
        <v>21.51547</v>
      </c>
      <c r="BL538">
        <v>419.9177000000001</v>
      </c>
      <c r="BM538">
        <v>21.19962</v>
      </c>
      <c r="BN538">
        <v>500.0289000000001</v>
      </c>
      <c r="BO538">
        <v>101.0288</v>
      </c>
      <c r="BP538">
        <v>0.0998835</v>
      </c>
      <c r="BQ538">
        <v>25.80837</v>
      </c>
      <c r="BR538">
        <v>25.88288</v>
      </c>
      <c r="BS538">
        <v>999.9</v>
      </c>
      <c r="BT538">
        <v>0</v>
      </c>
      <c r="BU538">
        <v>0</v>
      </c>
      <c r="BV538">
        <v>10019.428</v>
      </c>
      <c r="BW538">
        <v>0</v>
      </c>
      <c r="BX538">
        <v>0.3833920000000001</v>
      </c>
      <c r="BY538">
        <v>-0.4583312999999999</v>
      </c>
      <c r="BZ538">
        <v>428.7733</v>
      </c>
      <c r="CA538">
        <v>429.2497</v>
      </c>
      <c r="CB538">
        <v>-0.01871681</v>
      </c>
      <c r="CC538">
        <v>420.0143999999999</v>
      </c>
      <c r="CD538">
        <v>21.51547</v>
      </c>
      <c r="CE538">
        <v>2.171796</v>
      </c>
      <c r="CF538">
        <v>2.173686</v>
      </c>
      <c r="CG538">
        <v>18.75575</v>
      </c>
      <c r="CH538">
        <v>18.76969</v>
      </c>
      <c r="CI538">
        <v>149.9975</v>
      </c>
      <c r="CJ538">
        <v>0</v>
      </c>
      <c r="CK538">
        <v>1</v>
      </c>
      <c r="CL538">
        <v>0</v>
      </c>
      <c r="CM538">
        <v>1.86324</v>
      </c>
      <c r="CN538">
        <v>0</v>
      </c>
      <c r="CO538">
        <v>9.357189999999999</v>
      </c>
      <c r="CP538">
        <v>767.3374000000001</v>
      </c>
      <c r="CQ538">
        <v>35.0809</v>
      </c>
      <c r="CR538">
        <v>38.7059</v>
      </c>
      <c r="CS538">
        <v>37.0061</v>
      </c>
      <c r="CT538">
        <v>37.5434</v>
      </c>
      <c r="CU538">
        <v>35.8309</v>
      </c>
      <c r="CV538">
        <v>0</v>
      </c>
      <c r="CW538">
        <v>149.998</v>
      </c>
      <c r="CX538">
        <v>0</v>
      </c>
      <c r="CY538">
        <v>1774683870.8</v>
      </c>
      <c r="CZ538">
        <v>0</v>
      </c>
      <c r="DA538">
        <v>1774666326.5</v>
      </c>
      <c r="DB538" t="s">
        <v>359</v>
      </c>
      <c r="DC538">
        <v>1774666322</v>
      </c>
      <c r="DD538">
        <v>1774666326.5</v>
      </c>
      <c r="DE538">
        <v>2</v>
      </c>
      <c r="DF538">
        <v>0.343</v>
      </c>
      <c r="DG538">
        <v>-0.026</v>
      </c>
      <c r="DH538">
        <v>-0.36</v>
      </c>
      <c r="DI538">
        <v>0.298</v>
      </c>
      <c r="DJ538">
        <v>420</v>
      </c>
      <c r="DK538">
        <v>22</v>
      </c>
      <c r="DL538">
        <v>0.17</v>
      </c>
      <c r="DM538">
        <v>0.02</v>
      </c>
      <c r="DN538">
        <v>-0.4619430975609756</v>
      </c>
      <c r="DO538">
        <v>-0.05113289895470473</v>
      </c>
      <c r="DP538">
        <v>0.02511193750604591</v>
      </c>
      <c r="DQ538">
        <v>1</v>
      </c>
      <c r="DR538">
        <v>-0.01722991463414634</v>
      </c>
      <c r="DS538">
        <v>-0.008729245296167238</v>
      </c>
      <c r="DT538">
        <v>0.001215499239911266</v>
      </c>
      <c r="DU538">
        <v>1</v>
      </c>
      <c r="DV538">
        <v>2</v>
      </c>
      <c r="DW538">
        <v>2</v>
      </c>
      <c r="DX538" t="s">
        <v>360</v>
      </c>
      <c r="DY538">
        <v>3.13042</v>
      </c>
      <c r="DZ538">
        <v>2.80649</v>
      </c>
      <c r="EA538">
        <v>0.09974429999999999</v>
      </c>
      <c r="EB538">
        <v>0.0994707</v>
      </c>
      <c r="EC538">
        <v>0.105835</v>
      </c>
      <c r="ED538">
        <v>0.105585</v>
      </c>
      <c r="EE538">
        <v>21146.2</v>
      </c>
      <c r="EF538">
        <v>27418.1</v>
      </c>
      <c r="EG538">
        <v>26443.6</v>
      </c>
      <c r="EH538">
        <v>32999.3</v>
      </c>
      <c r="EI538">
        <v>34925.4</v>
      </c>
      <c r="EJ538">
        <v>40309.7</v>
      </c>
      <c r="EK538">
        <v>41090.4</v>
      </c>
      <c r="EL538">
        <v>46058.9</v>
      </c>
      <c r="EM538">
        <v>2.0348</v>
      </c>
      <c r="EN538">
        <v>2.00028</v>
      </c>
      <c r="EO538">
        <v>0.0717267</v>
      </c>
      <c r="EP538">
        <v>0</v>
      </c>
      <c r="EQ538">
        <v>24.7051</v>
      </c>
      <c r="ER538">
        <v>999.9</v>
      </c>
      <c r="ES538">
        <v>67.40000000000001</v>
      </c>
      <c r="ET538">
        <v>27.5</v>
      </c>
      <c r="EU538">
        <v>24.5873</v>
      </c>
      <c r="EV538">
        <v>61.0909</v>
      </c>
      <c r="EW538">
        <v>31.5665</v>
      </c>
      <c r="EX538">
        <v>1</v>
      </c>
      <c r="EY538">
        <v>0.292188</v>
      </c>
      <c r="EZ538">
        <v>0.165754</v>
      </c>
      <c r="FA538">
        <v>20.2894</v>
      </c>
      <c r="FB538">
        <v>5.18734</v>
      </c>
      <c r="FC538">
        <v>11.9441</v>
      </c>
      <c r="FD538">
        <v>4.95565</v>
      </c>
      <c r="FE538">
        <v>3.285</v>
      </c>
      <c r="FF538">
        <v>9999</v>
      </c>
      <c r="FG538">
        <v>9999</v>
      </c>
      <c r="FH538">
        <v>9999</v>
      </c>
      <c r="FI538">
        <v>999.9</v>
      </c>
      <c r="FJ538">
        <v>1.86127</v>
      </c>
      <c r="FK538">
        <v>1.86264</v>
      </c>
      <c r="FL538">
        <v>1.86005</v>
      </c>
      <c r="FM538">
        <v>1.85837</v>
      </c>
      <c r="FN538">
        <v>1.86217</v>
      </c>
      <c r="FO538">
        <v>1.85888</v>
      </c>
      <c r="FP538">
        <v>1.85791</v>
      </c>
      <c r="FQ538">
        <v>1.86081</v>
      </c>
      <c r="FR538">
        <v>0</v>
      </c>
      <c r="FS538">
        <v>0</v>
      </c>
      <c r="FT538">
        <v>0</v>
      </c>
      <c r="FU538">
        <v>4.5</v>
      </c>
      <c r="FV538" t="s">
        <v>361</v>
      </c>
      <c r="FW538" t="s">
        <v>362</v>
      </c>
      <c r="FX538" t="s">
        <v>363</v>
      </c>
      <c r="FY538" t="s">
        <v>364</v>
      </c>
      <c r="FZ538" t="s">
        <v>364</v>
      </c>
      <c r="GA538" t="s">
        <v>363</v>
      </c>
      <c r="GB538">
        <v>0</v>
      </c>
      <c r="GC538">
        <v>100</v>
      </c>
      <c r="GD538">
        <v>100</v>
      </c>
      <c r="GE538">
        <v>-0.361</v>
      </c>
      <c r="GF538">
        <v>0.2972</v>
      </c>
      <c r="GG538">
        <v>-1.589593225013521</v>
      </c>
      <c r="GH538">
        <v>0.00192992804097616</v>
      </c>
      <c r="GI538">
        <v>3.244687122451424E-06</v>
      </c>
      <c r="GJ538">
        <v>-2.087531120305573E-09</v>
      </c>
      <c r="GK538">
        <v>0.05776174702018427</v>
      </c>
      <c r="GL538">
        <v>0.005089068596103195</v>
      </c>
      <c r="GM538">
        <v>0.0003257216593697226</v>
      </c>
      <c r="GN538">
        <v>-1.562898368296355E-06</v>
      </c>
      <c r="GO538">
        <v>0</v>
      </c>
      <c r="GP538">
        <v>1257</v>
      </c>
      <c r="GQ538">
        <v>1</v>
      </c>
      <c r="GR538">
        <v>31</v>
      </c>
      <c r="GS538">
        <v>292.5</v>
      </c>
      <c r="GT538">
        <v>292.4</v>
      </c>
      <c r="GU538">
        <v>1.07788</v>
      </c>
      <c r="GV538">
        <v>2.39624</v>
      </c>
      <c r="GW538">
        <v>1.44775</v>
      </c>
      <c r="GX538">
        <v>2.20215</v>
      </c>
      <c r="GY538">
        <v>1.44653</v>
      </c>
      <c r="GZ538">
        <v>2.32544</v>
      </c>
      <c r="HA538">
        <v>33.1992</v>
      </c>
      <c r="HB538">
        <v>14.5436</v>
      </c>
      <c r="HC538">
        <v>18</v>
      </c>
      <c r="HD538">
        <v>531.9589999999999</v>
      </c>
      <c r="HE538">
        <v>523.129</v>
      </c>
      <c r="HF538">
        <v>24.9999</v>
      </c>
      <c r="HG538">
        <v>30.7252</v>
      </c>
      <c r="HH538">
        <v>30</v>
      </c>
      <c r="HI538">
        <v>31.1079</v>
      </c>
      <c r="HJ538">
        <v>31.1197</v>
      </c>
      <c r="HK538">
        <v>21.5496</v>
      </c>
      <c r="HL538">
        <v>20.6043</v>
      </c>
      <c r="HM538">
        <v>100</v>
      </c>
      <c r="HN538">
        <v>25</v>
      </c>
      <c r="HO538">
        <v>420</v>
      </c>
      <c r="HP538">
        <v>21.5</v>
      </c>
      <c r="HQ538">
        <v>103.129</v>
      </c>
      <c r="HR538">
        <v>102.019</v>
      </c>
    </row>
    <row r="539" spans="1:226">
      <c r="A539">
        <v>521</v>
      </c>
      <c r="B539">
        <v>1774683876.6</v>
      </c>
      <c r="C539">
        <v>2130.599999904633</v>
      </c>
      <c r="D539" t="s">
        <v>1404</v>
      </c>
      <c r="E539" t="s">
        <v>1405</v>
      </c>
      <c r="F539">
        <v>5</v>
      </c>
      <c r="I539">
        <v>1774683873.7</v>
      </c>
      <c r="J539">
        <f>(K539)/1000</f>
        <v>0</v>
      </c>
      <c r="K539">
        <f>IF(BF539, AN539, AH539)</f>
        <v>0</v>
      </c>
      <c r="L539">
        <f>IF(BF539, AI539, AG539)</f>
        <v>0</v>
      </c>
      <c r="M539">
        <f>BH539 - IF(AU539&gt;1, L539*BB539*100.0/(AW539), 0)</f>
        <v>0</v>
      </c>
      <c r="N539">
        <f>((T539-J539/2)*M539-L539)/(T539+J539/2)</f>
        <v>0</v>
      </c>
      <c r="O539">
        <f>N539*(BO539+BP539)/1000.0</f>
        <v>0</v>
      </c>
      <c r="P539">
        <f>(BH539 - IF(AU539&gt;1, L539*BB539*100.0/(AW539), 0))*(BO539+BP539)/1000.0</f>
        <v>0</v>
      </c>
      <c r="Q539">
        <f>2.0/((1/S539-1/R539)+SIGN(S539)*SQRT((1/S539-1/R539)*(1/S539-1/R539) + 4*BC539/((BC539+1)*(BC539+1))*(2*1/S539*1/R539-1/R539*1/R539)))</f>
        <v>0</v>
      </c>
      <c r="R539">
        <f>IF(LEFT(BD539,1)&lt;&gt;"0",IF(LEFT(BD539,1)="1",3.0,BE539),$D$5+$E$5*(BV539*BO539/($K$5*1000))+$F$5*(BV539*BO539/($K$5*1000))*MAX(MIN(BB539,$J$5),$I$5)*MAX(MIN(BB539,$J$5),$I$5)+$G$5*MAX(MIN(BB539,$J$5),$I$5)*(BV539*BO539/($K$5*1000))+$H$5*(BV539*BO539/($K$5*1000))*(BV539*BO539/($K$5*1000)))</f>
        <v>0</v>
      </c>
      <c r="S539">
        <f>J539*(1000-(1000*0.61365*exp(17.502*W539/(240.97+W539))/(BO539+BP539)+BJ539)/2)/(1000*0.61365*exp(17.502*W539/(240.97+W539))/(BO539+BP539)-BJ539)</f>
        <v>0</v>
      </c>
      <c r="T539">
        <f>1/((BC539+1)/(Q539/1.6)+1/(R539/1.37)) + BC539/((BC539+1)/(Q539/1.6) + BC539/(R539/1.37))</f>
        <v>0</v>
      </c>
      <c r="U539">
        <f>(AX539*BA539)</f>
        <v>0</v>
      </c>
      <c r="V539">
        <f>(BQ539+(U539+2*0.95*5.67E-8*(((BQ539+$B$9)+273)^4-(BQ539+273)^4)-44100*J539)/(1.84*29.3*R539+8*0.95*5.67E-8*(BQ539+273)^3))</f>
        <v>0</v>
      </c>
      <c r="W539">
        <f>($C$9*BR539+$D$9*BS539+$E$9*V539)</f>
        <v>0</v>
      </c>
      <c r="X539">
        <f>0.61365*exp(17.502*W539/(240.97+W539))</f>
        <v>0</v>
      </c>
      <c r="Y539">
        <f>(Z539/AA539*100)</f>
        <v>0</v>
      </c>
      <c r="Z539">
        <f>BJ539*(BO539+BP539)/1000</f>
        <v>0</v>
      </c>
      <c r="AA539">
        <f>0.61365*exp(17.502*BQ539/(240.97+BQ539))</f>
        <v>0</v>
      </c>
      <c r="AB539">
        <f>(X539-BJ539*(BO539+BP539)/1000)</f>
        <v>0</v>
      </c>
      <c r="AC539">
        <f>(-J539*44100)</f>
        <v>0</v>
      </c>
      <c r="AD539">
        <f>2*29.3*R539*0.92*(BQ539-W539)</f>
        <v>0</v>
      </c>
      <c r="AE539">
        <f>2*0.95*5.67E-8*(((BQ539+$B$9)+273)^4-(W539+273)^4)</f>
        <v>0</v>
      </c>
      <c r="AF539">
        <f>U539+AE539+AC539+AD539</f>
        <v>0</v>
      </c>
      <c r="AG539">
        <f>BN539*AU539*(BI539-BH539*(1000-AU539*BK539)/(1000-AU539*BJ539))/(100*BB539)</f>
        <v>0</v>
      </c>
      <c r="AH539">
        <f>1000*BN539*AU539*(BJ539-BK539)/(100*BB539*(1000-AU539*BJ539))</f>
        <v>0</v>
      </c>
      <c r="AI539">
        <f>(AJ539 - AK539 - BO539*1E3/(8.314*(BQ539+273.15)) * AM539/BN539 * AL539) * BN539/(100*BB539) * (1000 - BK539)/1000</f>
        <v>0</v>
      </c>
      <c r="AJ539">
        <v>429.2260472943414</v>
      </c>
      <c r="AK539">
        <v>428.7671151515153</v>
      </c>
      <c r="AL539">
        <v>-3.333245662069864E-06</v>
      </c>
      <c r="AM539">
        <v>61.35787655002243</v>
      </c>
      <c r="AN539">
        <f>(AP539 - AO539 + BO539*1E3/(8.314*(BQ539+273.15)) * AR539/BN539 * AQ539) * BN539/(100*BB539) * 1000/(1000 - AP539)</f>
        <v>0</v>
      </c>
      <c r="AO539">
        <v>21.51474155925744</v>
      </c>
      <c r="AP539">
        <v>21.49567762237764</v>
      </c>
      <c r="AQ539">
        <v>-2.136103147298564E-07</v>
      </c>
      <c r="AR539">
        <v>91.88205700752289</v>
      </c>
      <c r="AS539">
        <v>0</v>
      </c>
      <c r="AT539">
        <v>0</v>
      </c>
      <c r="AU539">
        <f>IF(AS539*$H$15&gt;=AW539,1.0,(AW539/(AW539-AS539*$H$15)))</f>
        <v>0</v>
      </c>
      <c r="AV539">
        <f>(AU539-1)*100</f>
        <v>0</v>
      </c>
      <c r="AW539">
        <f>MAX(0,($B$15+$C$15*BV539)/(1+$D$15*BV539)*BO539/(BQ539+273)*$E$15)</f>
        <v>0</v>
      </c>
      <c r="AX539">
        <f>$B$13*BW539+$C$13*BX539+$F$13*CI539*(1-CL539)</f>
        <v>0</v>
      </c>
      <c r="AY539">
        <f>AX539*AZ539</f>
        <v>0</v>
      </c>
      <c r="AZ539">
        <f>($B$13*$D$11+$C$13*$D$11+$F$13*((CV539+CN539)/MAX(CV539+CN539+CW539, 0.1)*$I$11+CW539/MAX(CV539+CN539+CW539, 0.1)*$J$11))/($B$13+$C$13+$F$13)</f>
        <v>0</v>
      </c>
      <c r="BA539">
        <f>($B$13*$K$11+$C$13*$K$11+$F$13*((CV539+CN539)/MAX(CV539+CN539+CW539, 0.1)*$P$11+CW539/MAX(CV539+CN539+CW539, 0.1)*$Q$11))/($B$13+$C$13+$F$13)</f>
        <v>0</v>
      </c>
      <c r="BB539">
        <v>6</v>
      </c>
      <c r="BC539">
        <v>0.5</v>
      </c>
      <c r="BD539" t="s">
        <v>358</v>
      </c>
      <c r="BE539">
        <v>2</v>
      </c>
      <c r="BF539" t="b">
        <v>1</v>
      </c>
      <c r="BG539">
        <v>1774683873.7</v>
      </c>
      <c r="BH539">
        <v>419.5617</v>
      </c>
      <c r="BI539">
        <v>420.0048</v>
      </c>
      <c r="BJ539">
        <v>21.49669</v>
      </c>
      <c r="BK539">
        <v>21.51376</v>
      </c>
      <c r="BL539">
        <v>419.9233</v>
      </c>
      <c r="BM539">
        <v>21.19955</v>
      </c>
      <c r="BN539">
        <v>499.9806</v>
      </c>
      <c r="BO539">
        <v>101.0296</v>
      </c>
      <c r="BP539">
        <v>0.10007224</v>
      </c>
      <c r="BQ539">
        <v>25.80802000000001</v>
      </c>
      <c r="BR539">
        <v>25.87845</v>
      </c>
      <c r="BS539">
        <v>999.9</v>
      </c>
      <c r="BT539">
        <v>0</v>
      </c>
      <c r="BU539">
        <v>0</v>
      </c>
      <c r="BV539">
        <v>9997.060000000001</v>
      </c>
      <c r="BW539">
        <v>0</v>
      </c>
      <c r="BX539">
        <v>0.3833920000000001</v>
      </c>
      <c r="BY539">
        <v>-0.4430481000000001</v>
      </c>
      <c r="BZ539">
        <v>428.779</v>
      </c>
      <c r="CA539">
        <v>429.2392</v>
      </c>
      <c r="CB539">
        <v>-0.01706753</v>
      </c>
      <c r="CC539">
        <v>420.0048</v>
      </c>
      <c r="CD539">
        <v>21.51376</v>
      </c>
      <c r="CE539">
        <v>2.171802</v>
      </c>
      <c r="CF539">
        <v>2.173526</v>
      </c>
      <c r="CG539">
        <v>18.7558</v>
      </c>
      <c r="CH539">
        <v>18.7685</v>
      </c>
      <c r="CI539">
        <v>149.9967</v>
      </c>
      <c r="CJ539">
        <v>0</v>
      </c>
      <c r="CK539">
        <v>1</v>
      </c>
      <c r="CL539">
        <v>0</v>
      </c>
      <c r="CM539">
        <v>1.65944</v>
      </c>
      <c r="CN539">
        <v>0</v>
      </c>
      <c r="CO539">
        <v>9.519010000000002</v>
      </c>
      <c r="CP539">
        <v>767.3334</v>
      </c>
      <c r="CQ539">
        <v>35.0558</v>
      </c>
      <c r="CR539">
        <v>38.656</v>
      </c>
      <c r="CS539">
        <v>36.9748</v>
      </c>
      <c r="CT539">
        <v>37.4811</v>
      </c>
      <c r="CU539">
        <v>35.8058</v>
      </c>
      <c r="CV539">
        <v>0</v>
      </c>
      <c r="CW539">
        <v>149.995</v>
      </c>
      <c r="CX539">
        <v>0</v>
      </c>
      <c r="CY539">
        <v>1774683875</v>
      </c>
      <c r="CZ539">
        <v>0</v>
      </c>
      <c r="DA539">
        <v>1774666326.5</v>
      </c>
      <c r="DB539" t="s">
        <v>359</v>
      </c>
      <c r="DC539">
        <v>1774666322</v>
      </c>
      <c r="DD539">
        <v>1774666326.5</v>
      </c>
      <c r="DE539">
        <v>2</v>
      </c>
      <c r="DF539">
        <v>0.343</v>
      </c>
      <c r="DG539">
        <v>-0.026</v>
      </c>
      <c r="DH539">
        <v>-0.36</v>
      </c>
      <c r="DI539">
        <v>0.298</v>
      </c>
      <c r="DJ539">
        <v>420</v>
      </c>
      <c r="DK539">
        <v>22</v>
      </c>
      <c r="DL539">
        <v>0.17</v>
      </c>
      <c r="DM539">
        <v>0.02</v>
      </c>
      <c r="DN539">
        <v>-0.4588645365853659</v>
      </c>
      <c r="DO539">
        <v>0.04895193031358869</v>
      </c>
      <c r="DP539">
        <v>0.02698157473310129</v>
      </c>
      <c r="DQ539">
        <v>1</v>
      </c>
      <c r="DR539">
        <v>-0.0173159756097561</v>
      </c>
      <c r="DS539">
        <v>-0.005183600696864145</v>
      </c>
      <c r="DT539">
        <v>0.001141421122939698</v>
      </c>
      <c r="DU539">
        <v>1</v>
      </c>
      <c r="DV539">
        <v>2</v>
      </c>
      <c r="DW539">
        <v>2</v>
      </c>
      <c r="DX539" t="s">
        <v>360</v>
      </c>
      <c r="DY539">
        <v>3.1304</v>
      </c>
      <c r="DZ539">
        <v>2.80644</v>
      </c>
      <c r="EA539">
        <v>0.0997493</v>
      </c>
      <c r="EB539">
        <v>0.0994758</v>
      </c>
      <c r="EC539">
        <v>0.105836</v>
      </c>
      <c r="ED539">
        <v>0.105579</v>
      </c>
      <c r="EE539">
        <v>21146.2</v>
      </c>
      <c r="EF539">
        <v>27417.8</v>
      </c>
      <c r="EG539">
        <v>26443.7</v>
      </c>
      <c r="EH539">
        <v>32999.2</v>
      </c>
      <c r="EI539">
        <v>34925.5</v>
      </c>
      <c r="EJ539">
        <v>40309.6</v>
      </c>
      <c r="EK539">
        <v>41090.5</v>
      </c>
      <c r="EL539">
        <v>46058.5</v>
      </c>
      <c r="EM539">
        <v>2.03505</v>
      </c>
      <c r="EN539">
        <v>2.0002</v>
      </c>
      <c r="EO539">
        <v>0.0713319</v>
      </c>
      <c r="EP539">
        <v>0</v>
      </c>
      <c r="EQ539">
        <v>24.7032</v>
      </c>
      <c r="ER539">
        <v>999.9</v>
      </c>
      <c r="ES539">
        <v>67.40000000000001</v>
      </c>
      <c r="ET539">
        <v>27.5</v>
      </c>
      <c r="EU539">
        <v>24.5889</v>
      </c>
      <c r="EV539">
        <v>61.2909</v>
      </c>
      <c r="EW539">
        <v>31.7027</v>
      </c>
      <c r="EX539">
        <v>1</v>
      </c>
      <c r="EY539">
        <v>0.292233</v>
      </c>
      <c r="EZ539">
        <v>0.165659</v>
      </c>
      <c r="FA539">
        <v>20.2894</v>
      </c>
      <c r="FB539">
        <v>5.18734</v>
      </c>
      <c r="FC539">
        <v>11.9441</v>
      </c>
      <c r="FD539">
        <v>4.95575</v>
      </c>
      <c r="FE539">
        <v>3.285</v>
      </c>
      <c r="FF539">
        <v>9999</v>
      </c>
      <c r="FG539">
        <v>9999</v>
      </c>
      <c r="FH539">
        <v>9999</v>
      </c>
      <c r="FI539">
        <v>999.9</v>
      </c>
      <c r="FJ539">
        <v>1.86127</v>
      </c>
      <c r="FK539">
        <v>1.86264</v>
      </c>
      <c r="FL539">
        <v>1.86005</v>
      </c>
      <c r="FM539">
        <v>1.85837</v>
      </c>
      <c r="FN539">
        <v>1.86217</v>
      </c>
      <c r="FO539">
        <v>1.85886</v>
      </c>
      <c r="FP539">
        <v>1.85791</v>
      </c>
      <c r="FQ539">
        <v>1.86081</v>
      </c>
      <c r="FR539">
        <v>0</v>
      </c>
      <c r="FS539">
        <v>0</v>
      </c>
      <c r="FT539">
        <v>0</v>
      </c>
      <c r="FU539">
        <v>4.5</v>
      </c>
      <c r="FV539" t="s">
        <v>361</v>
      </c>
      <c r="FW539" t="s">
        <v>362</v>
      </c>
      <c r="FX539" t="s">
        <v>363</v>
      </c>
      <c r="FY539" t="s">
        <v>364</v>
      </c>
      <c r="FZ539" t="s">
        <v>364</v>
      </c>
      <c r="GA539" t="s">
        <v>363</v>
      </c>
      <c r="GB539">
        <v>0</v>
      </c>
      <c r="GC539">
        <v>100</v>
      </c>
      <c r="GD539">
        <v>100</v>
      </c>
      <c r="GE539">
        <v>-0.361</v>
      </c>
      <c r="GF539">
        <v>0.2972</v>
      </c>
      <c r="GG539">
        <v>-1.589593225013521</v>
      </c>
      <c r="GH539">
        <v>0.00192992804097616</v>
      </c>
      <c r="GI539">
        <v>3.244687122451424E-06</v>
      </c>
      <c r="GJ539">
        <v>-2.087531120305573E-09</v>
      </c>
      <c r="GK539">
        <v>0.05776174702018427</v>
      </c>
      <c r="GL539">
        <v>0.005089068596103195</v>
      </c>
      <c r="GM539">
        <v>0.0003257216593697226</v>
      </c>
      <c r="GN539">
        <v>-1.562898368296355E-06</v>
      </c>
      <c r="GO539">
        <v>0</v>
      </c>
      <c r="GP539">
        <v>1257</v>
      </c>
      <c r="GQ539">
        <v>1</v>
      </c>
      <c r="GR539">
        <v>31</v>
      </c>
      <c r="GS539">
        <v>292.6</v>
      </c>
      <c r="GT539">
        <v>292.5</v>
      </c>
      <c r="GU539">
        <v>1.07788</v>
      </c>
      <c r="GV539">
        <v>2.39014</v>
      </c>
      <c r="GW539">
        <v>1.44775</v>
      </c>
      <c r="GX539">
        <v>2.20215</v>
      </c>
      <c r="GY539">
        <v>1.44653</v>
      </c>
      <c r="GZ539">
        <v>2.37549</v>
      </c>
      <c r="HA539">
        <v>33.1992</v>
      </c>
      <c r="HB539">
        <v>14.5523</v>
      </c>
      <c r="HC539">
        <v>18</v>
      </c>
      <c r="HD539">
        <v>532.117</v>
      </c>
      <c r="HE539">
        <v>523.072</v>
      </c>
      <c r="HF539">
        <v>24.9999</v>
      </c>
      <c r="HG539">
        <v>30.7252</v>
      </c>
      <c r="HH539">
        <v>30</v>
      </c>
      <c r="HI539">
        <v>31.1079</v>
      </c>
      <c r="HJ539">
        <v>31.119</v>
      </c>
      <c r="HK539">
        <v>21.5483</v>
      </c>
      <c r="HL539">
        <v>20.6043</v>
      </c>
      <c r="HM539">
        <v>100</v>
      </c>
      <c r="HN539">
        <v>25</v>
      </c>
      <c r="HO539">
        <v>420</v>
      </c>
      <c r="HP539">
        <v>21.5</v>
      </c>
      <c r="HQ539">
        <v>103.13</v>
      </c>
      <c r="HR539">
        <v>102.018</v>
      </c>
    </row>
    <row r="540" spans="1:226">
      <c r="A540">
        <v>522</v>
      </c>
      <c r="B540">
        <v>1774683880.6</v>
      </c>
      <c r="C540">
        <v>2134.599999904633</v>
      </c>
      <c r="D540" t="s">
        <v>1406</v>
      </c>
      <c r="E540" t="s">
        <v>1407</v>
      </c>
      <c r="F540">
        <v>5</v>
      </c>
      <c r="I540">
        <v>1774683877.7</v>
      </c>
      <c r="J540">
        <f>(K540)/1000</f>
        <v>0</v>
      </c>
      <c r="K540">
        <f>IF(BF540, AN540, AH540)</f>
        <v>0</v>
      </c>
      <c r="L540">
        <f>IF(BF540, AI540, AG540)</f>
        <v>0</v>
      </c>
      <c r="M540">
        <f>BH540 - IF(AU540&gt;1, L540*BB540*100.0/(AW540), 0)</f>
        <v>0</v>
      </c>
      <c r="N540">
        <f>((T540-J540/2)*M540-L540)/(T540+J540/2)</f>
        <v>0</v>
      </c>
      <c r="O540">
        <f>N540*(BO540+BP540)/1000.0</f>
        <v>0</v>
      </c>
      <c r="P540">
        <f>(BH540 - IF(AU540&gt;1, L540*BB540*100.0/(AW540), 0))*(BO540+BP540)/1000.0</f>
        <v>0</v>
      </c>
      <c r="Q540">
        <f>2.0/((1/S540-1/R540)+SIGN(S540)*SQRT((1/S540-1/R540)*(1/S540-1/R540) + 4*BC540/((BC540+1)*(BC540+1))*(2*1/S540*1/R540-1/R540*1/R540)))</f>
        <v>0</v>
      </c>
      <c r="R540">
        <f>IF(LEFT(BD540,1)&lt;&gt;"0",IF(LEFT(BD540,1)="1",3.0,BE540),$D$5+$E$5*(BV540*BO540/($K$5*1000))+$F$5*(BV540*BO540/($K$5*1000))*MAX(MIN(BB540,$J$5),$I$5)*MAX(MIN(BB540,$J$5),$I$5)+$G$5*MAX(MIN(BB540,$J$5),$I$5)*(BV540*BO540/($K$5*1000))+$H$5*(BV540*BO540/($K$5*1000))*(BV540*BO540/($K$5*1000)))</f>
        <v>0</v>
      </c>
      <c r="S540">
        <f>J540*(1000-(1000*0.61365*exp(17.502*W540/(240.97+W540))/(BO540+BP540)+BJ540)/2)/(1000*0.61365*exp(17.502*W540/(240.97+W540))/(BO540+BP540)-BJ540)</f>
        <v>0</v>
      </c>
      <c r="T540">
        <f>1/((BC540+1)/(Q540/1.6)+1/(R540/1.37)) + BC540/((BC540+1)/(Q540/1.6) + BC540/(R540/1.37))</f>
        <v>0</v>
      </c>
      <c r="U540">
        <f>(AX540*BA540)</f>
        <v>0</v>
      </c>
      <c r="V540">
        <f>(BQ540+(U540+2*0.95*5.67E-8*(((BQ540+$B$9)+273)^4-(BQ540+273)^4)-44100*J540)/(1.84*29.3*R540+8*0.95*5.67E-8*(BQ540+273)^3))</f>
        <v>0</v>
      </c>
      <c r="W540">
        <f>($C$9*BR540+$D$9*BS540+$E$9*V540)</f>
        <v>0</v>
      </c>
      <c r="X540">
        <f>0.61365*exp(17.502*W540/(240.97+W540))</f>
        <v>0</v>
      </c>
      <c r="Y540">
        <f>(Z540/AA540*100)</f>
        <v>0</v>
      </c>
      <c r="Z540">
        <f>BJ540*(BO540+BP540)/1000</f>
        <v>0</v>
      </c>
      <c r="AA540">
        <f>0.61365*exp(17.502*BQ540/(240.97+BQ540))</f>
        <v>0</v>
      </c>
      <c r="AB540">
        <f>(X540-BJ540*(BO540+BP540)/1000)</f>
        <v>0</v>
      </c>
      <c r="AC540">
        <f>(-J540*44100)</f>
        <v>0</v>
      </c>
      <c r="AD540">
        <f>2*29.3*R540*0.92*(BQ540-W540)</f>
        <v>0</v>
      </c>
      <c r="AE540">
        <f>2*0.95*5.67E-8*(((BQ540+$B$9)+273)^4-(W540+273)^4)</f>
        <v>0</v>
      </c>
      <c r="AF540">
        <f>U540+AE540+AC540+AD540</f>
        <v>0</v>
      </c>
      <c r="AG540">
        <f>BN540*AU540*(BI540-BH540*(1000-AU540*BK540)/(1000-AU540*BJ540))/(100*BB540)</f>
        <v>0</v>
      </c>
      <c r="AH540">
        <f>1000*BN540*AU540*(BJ540-BK540)/(100*BB540*(1000-AU540*BJ540))</f>
        <v>0</v>
      </c>
      <c r="AI540">
        <f>(AJ540 - AK540 - BO540*1E3/(8.314*(BQ540+273.15)) * AM540/BN540 * AL540) * BN540/(100*BB540) * (1000 - BK540)/1000</f>
        <v>0</v>
      </c>
      <c r="AJ540">
        <v>429.2330111779135</v>
      </c>
      <c r="AK540">
        <v>428.8012484848481</v>
      </c>
      <c r="AL540">
        <v>4.628755610838436E-06</v>
      </c>
      <c r="AM540">
        <v>61.35787655002243</v>
      </c>
      <c r="AN540">
        <f>(AP540 - AO540 + BO540*1E3/(8.314*(BQ540+273.15)) * AR540/BN540 * AQ540) * BN540/(100*BB540) * 1000/(1000 - AP540)</f>
        <v>0</v>
      </c>
      <c r="AO540">
        <v>21.51212802934528</v>
      </c>
      <c r="AP540">
        <v>21.4987097902098</v>
      </c>
      <c r="AQ540">
        <v>2.497818040154309E-07</v>
      </c>
      <c r="AR540">
        <v>91.88205700752289</v>
      </c>
      <c r="AS540">
        <v>0</v>
      </c>
      <c r="AT540">
        <v>0</v>
      </c>
      <c r="AU540">
        <f>IF(AS540*$H$15&gt;=AW540,1.0,(AW540/(AW540-AS540*$H$15)))</f>
        <v>0</v>
      </c>
      <c r="AV540">
        <f>(AU540-1)*100</f>
        <v>0</v>
      </c>
      <c r="AW540">
        <f>MAX(0,($B$15+$C$15*BV540)/(1+$D$15*BV540)*BO540/(BQ540+273)*$E$15)</f>
        <v>0</v>
      </c>
      <c r="AX540">
        <f>$B$13*BW540+$C$13*BX540+$F$13*CI540*(1-CL540)</f>
        <v>0</v>
      </c>
      <c r="AY540">
        <f>AX540*AZ540</f>
        <v>0</v>
      </c>
      <c r="AZ540">
        <f>($B$13*$D$11+$C$13*$D$11+$F$13*((CV540+CN540)/MAX(CV540+CN540+CW540, 0.1)*$I$11+CW540/MAX(CV540+CN540+CW540, 0.1)*$J$11))/($B$13+$C$13+$F$13)</f>
        <v>0</v>
      </c>
      <c r="BA540">
        <f>($B$13*$K$11+$C$13*$K$11+$F$13*((CV540+CN540)/MAX(CV540+CN540+CW540, 0.1)*$P$11+CW540/MAX(CV540+CN540+CW540, 0.1)*$Q$11))/($B$13+$C$13+$F$13)</f>
        <v>0</v>
      </c>
      <c r="BB540">
        <v>6</v>
      </c>
      <c r="BC540">
        <v>0.5</v>
      </c>
      <c r="BD540" t="s">
        <v>358</v>
      </c>
      <c r="BE540">
        <v>2</v>
      </c>
      <c r="BF540" t="b">
        <v>1</v>
      </c>
      <c r="BG540">
        <v>1774683877.7</v>
      </c>
      <c r="BH540">
        <v>419.5692</v>
      </c>
      <c r="BI540">
        <v>419.9961</v>
      </c>
      <c r="BJ540">
        <v>21.49708</v>
      </c>
      <c r="BK540">
        <v>21.51356</v>
      </c>
      <c r="BL540">
        <v>419.9307</v>
      </c>
      <c r="BM540">
        <v>21.19994</v>
      </c>
      <c r="BN540">
        <v>500.0066</v>
      </c>
      <c r="BO540">
        <v>101.0291</v>
      </c>
      <c r="BP540">
        <v>0.10011982</v>
      </c>
      <c r="BQ540">
        <v>25.80721</v>
      </c>
      <c r="BR540">
        <v>25.87322</v>
      </c>
      <c r="BS540">
        <v>999.9</v>
      </c>
      <c r="BT540">
        <v>0</v>
      </c>
      <c r="BU540">
        <v>0</v>
      </c>
      <c r="BV540">
        <v>9982.75</v>
      </c>
      <c r="BW540">
        <v>0</v>
      </c>
      <c r="BX540">
        <v>0.3833920000000001</v>
      </c>
      <c r="BY540">
        <v>-0.4269195</v>
      </c>
      <c r="BZ540">
        <v>428.7866</v>
      </c>
      <c r="CA540">
        <v>429.2304</v>
      </c>
      <c r="CB540">
        <v>-0.01648619</v>
      </c>
      <c r="CC540">
        <v>419.9961</v>
      </c>
      <c r="CD540">
        <v>21.51356</v>
      </c>
      <c r="CE540">
        <v>2.171827</v>
      </c>
      <c r="CF540">
        <v>2.173495</v>
      </c>
      <c r="CG540">
        <v>18.756</v>
      </c>
      <c r="CH540">
        <v>18.76826999999999</v>
      </c>
      <c r="CI540">
        <v>150.0009</v>
      </c>
      <c r="CJ540">
        <v>0</v>
      </c>
      <c r="CK540">
        <v>1</v>
      </c>
      <c r="CL540">
        <v>0</v>
      </c>
      <c r="CM540">
        <v>1.65851</v>
      </c>
      <c r="CN540">
        <v>0</v>
      </c>
      <c r="CO540">
        <v>9.457239999999999</v>
      </c>
      <c r="CP540">
        <v>767.3543999999999</v>
      </c>
      <c r="CQ540">
        <v>35.0248</v>
      </c>
      <c r="CR540">
        <v>38.5809</v>
      </c>
      <c r="CS540">
        <v>36.937</v>
      </c>
      <c r="CT540">
        <v>37.406</v>
      </c>
      <c r="CU540">
        <v>35.7624</v>
      </c>
      <c r="CV540">
        <v>0</v>
      </c>
      <c r="CW540">
        <v>150.001</v>
      </c>
      <c r="CX540">
        <v>0</v>
      </c>
      <c r="CY540">
        <v>1774683879.2</v>
      </c>
      <c r="CZ540">
        <v>0</v>
      </c>
      <c r="DA540">
        <v>1774666326.5</v>
      </c>
      <c r="DB540" t="s">
        <v>359</v>
      </c>
      <c r="DC540">
        <v>1774666322</v>
      </c>
      <c r="DD540">
        <v>1774666326.5</v>
      </c>
      <c r="DE540">
        <v>2</v>
      </c>
      <c r="DF540">
        <v>0.343</v>
      </c>
      <c r="DG540">
        <v>-0.026</v>
      </c>
      <c r="DH540">
        <v>-0.36</v>
      </c>
      <c r="DI540">
        <v>0.298</v>
      </c>
      <c r="DJ540">
        <v>420</v>
      </c>
      <c r="DK540">
        <v>22</v>
      </c>
      <c r="DL540">
        <v>0.17</v>
      </c>
      <c r="DM540">
        <v>0.02</v>
      </c>
      <c r="DN540">
        <v>-0.4575113414634147</v>
      </c>
      <c r="DO540">
        <v>0.2281741672473864</v>
      </c>
      <c r="DP540">
        <v>0.02881004771256854</v>
      </c>
      <c r="DQ540">
        <v>0</v>
      </c>
      <c r="DR540">
        <v>-0.01732551951219512</v>
      </c>
      <c r="DS540">
        <v>0.001934818118466884</v>
      </c>
      <c r="DT540">
        <v>0.001118966717659212</v>
      </c>
      <c r="DU540">
        <v>1</v>
      </c>
      <c r="DV540">
        <v>1</v>
      </c>
      <c r="DW540">
        <v>2</v>
      </c>
      <c r="DX540" t="s">
        <v>367</v>
      </c>
      <c r="DY540">
        <v>3.1305</v>
      </c>
      <c r="DZ540">
        <v>2.80639</v>
      </c>
      <c r="EA540">
        <v>0.09974520000000001</v>
      </c>
      <c r="EB540">
        <v>0.09946489999999999</v>
      </c>
      <c r="EC540">
        <v>0.105837</v>
      </c>
      <c r="ED540">
        <v>0.105589</v>
      </c>
      <c r="EE540">
        <v>21146.1</v>
      </c>
      <c r="EF540">
        <v>27418</v>
      </c>
      <c r="EG540">
        <v>26443.5</v>
      </c>
      <c r="EH540">
        <v>32999</v>
      </c>
      <c r="EI540">
        <v>34925.2</v>
      </c>
      <c r="EJ540">
        <v>40309.6</v>
      </c>
      <c r="EK540">
        <v>41090.3</v>
      </c>
      <c r="EL540">
        <v>46059</v>
      </c>
      <c r="EM540">
        <v>2.0348</v>
      </c>
      <c r="EN540">
        <v>2.00007</v>
      </c>
      <c r="EO540">
        <v>0.07169689999999999</v>
      </c>
      <c r="EP540">
        <v>0</v>
      </c>
      <c r="EQ540">
        <v>24.7032</v>
      </c>
      <c r="ER540">
        <v>999.9</v>
      </c>
      <c r="ES540">
        <v>67.40000000000001</v>
      </c>
      <c r="ET540">
        <v>27.5</v>
      </c>
      <c r="EU540">
        <v>24.5866</v>
      </c>
      <c r="EV540">
        <v>61.2809</v>
      </c>
      <c r="EW540">
        <v>31.8149</v>
      </c>
      <c r="EX540">
        <v>1</v>
      </c>
      <c r="EY540">
        <v>0.292154</v>
      </c>
      <c r="EZ540">
        <v>0.165904</v>
      </c>
      <c r="FA540">
        <v>20.2892</v>
      </c>
      <c r="FB540">
        <v>5.18749</v>
      </c>
      <c r="FC540">
        <v>11.9441</v>
      </c>
      <c r="FD540">
        <v>4.9558</v>
      </c>
      <c r="FE540">
        <v>3.285</v>
      </c>
      <c r="FF540">
        <v>9999</v>
      </c>
      <c r="FG540">
        <v>9999</v>
      </c>
      <c r="FH540">
        <v>9999</v>
      </c>
      <c r="FI540">
        <v>999.9</v>
      </c>
      <c r="FJ540">
        <v>1.86127</v>
      </c>
      <c r="FK540">
        <v>1.86263</v>
      </c>
      <c r="FL540">
        <v>1.86005</v>
      </c>
      <c r="FM540">
        <v>1.85837</v>
      </c>
      <c r="FN540">
        <v>1.86216</v>
      </c>
      <c r="FO540">
        <v>1.85884</v>
      </c>
      <c r="FP540">
        <v>1.85791</v>
      </c>
      <c r="FQ540">
        <v>1.8608</v>
      </c>
      <c r="FR540">
        <v>0</v>
      </c>
      <c r="FS540">
        <v>0</v>
      </c>
      <c r="FT540">
        <v>0</v>
      </c>
      <c r="FU540">
        <v>4.5</v>
      </c>
      <c r="FV540" t="s">
        <v>361</v>
      </c>
      <c r="FW540" t="s">
        <v>362</v>
      </c>
      <c r="FX540" t="s">
        <v>363</v>
      </c>
      <c r="FY540" t="s">
        <v>364</v>
      </c>
      <c r="FZ540" t="s">
        <v>364</v>
      </c>
      <c r="GA540" t="s">
        <v>363</v>
      </c>
      <c r="GB540">
        <v>0</v>
      </c>
      <c r="GC540">
        <v>100</v>
      </c>
      <c r="GD540">
        <v>100</v>
      </c>
      <c r="GE540">
        <v>-0.361</v>
      </c>
      <c r="GF540">
        <v>0.2972</v>
      </c>
      <c r="GG540">
        <v>-1.589593225013521</v>
      </c>
      <c r="GH540">
        <v>0.00192992804097616</v>
      </c>
      <c r="GI540">
        <v>3.244687122451424E-06</v>
      </c>
      <c r="GJ540">
        <v>-2.087531120305573E-09</v>
      </c>
      <c r="GK540">
        <v>0.05776174702018427</v>
      </c>
      <c r="GL540">
        <v>0.005089068596103195</v>
      </c>
      <c r="GM540">
        <v>0.0003257216593697226</v>
      </c>
      <c r="GN540">
        <v>-1.562898368296355E-06</v>
      </c>
      <c r="GO540">
        <v>0</v>
      </c>
      <c r="GP540">
        <v>1257</v>
      </c>
      <c r="GQ540">
        <v>1</v>
      </c>
      <c r="GR540">
        <v>31</v>
      </c>
      <c r="GS540">
        <v>292.6</v>
      </c>
      <c r="GT540">
        <v>292.6</v>
      </c>
      <c r="GU540">
        <v>1.07788</v>
      </c>
      <c r="GV540">
        <v>2.38525</v>
      </c>
      <c r="GW540">
        <v>1.44775</v>
      </c>
      <c r="GX540">
        <v>2.20215</v>
      </c>
      <c r="GY540">
        <v>1.44653</v>
      </c>
      <c r="GZ540">
        <v>2.40601</v>
      </c>
      <c r="HA540">
        <v>33.1992</v>
      </c>
      <c r="HB540">
        <v>14.5523</v>
      </c>
      <c r="HC540">
        <v>18</v>
      </c>
      <c r="HD540">
        <v>531.9589999999999</v>
      </c>
      <c r="HE540">
        <v>522.987</v>
      </c>
      <c r="HF540">
        <v>24.9999</v>
      </c>
      <c r="HG540">
        <v>30.7252</v>
      </c>
      <c r="HH540">
        <v>30</v>
      </c>
      <c r="HI540">
        <v>31.1079</v>
      </c>
      <c r="HJ540">
        <v>31.119</v>
      </c>
      <c r="HK540">
        <v>21.5493</v>
      </c>
      <c r="HL540">
        <v>20.6043</v>
      </c>
      <c r="HM540">
        <v>100</v>
      </c>
      <c r="HN540">
        <v>25</v>
      </c>
      <c r="HO540">
        <v>420</v>
      </c>
      <c r="HP540">
        <v>21.5</v>
      </c>
      <c r="HQ540">
        <v>103.129</v>
      </c>
      <c r="HR540">
        <v>102.018</v>
      </c>
    </row>
    <row r="541" spans="1:226">
      <c r="A541">
        <v>523</v>
      </c>
      <c r="B541">
        <v>1774683884.6</v>
      </c>
      <c r="C541">
        <v>2138.599999904633</v>
      </c>
      <c r="D541" t="s">
        <v>1408</v>
      </c>
      <c r="E541" t="s">
        <v>1409</v>
      </c>
      <c r="F541">
        <v>5</v>
      </c>
      <c r="I541">
        <v>1774683881.7</v>
      </c>
      <c r="J541">
        <f>(K541)/1000</f>
        <v>0</v>
      </c>
      <c r="K541">
        <f>IF(BF541, AN541, AH541)</f>
        <v>0</v>
      </c>
      <c r="L541">
        <f>IF(BF541, AI541, AG541)</f>
        <v>0</v>
      </c>
      <c r="M541">
        <f>BH541 - IF(AU541&gt;1, L541*BB541*100.0/(AW541), 0)</f>
        <v>0</v>
      </c>
      <c r="N541">
        <f>((T541-J541/2)*M541-L541)/(T541+J541/2)</f>
        <v>0</v>
      </c>
      <c r="O541">
        <f>N541*(BO541+BP541)/1000.0</f>
        <v>0</v>
      </c>
      <c r="P541">
        <f>(BH541 - IF(AU541&gt;1, L541*BB541*100.0/(AW541), 0))*(BO541+BP541)/1000.0</f>
        <v>0</v>
      </c>
      <c r="Q541">
        <f>2.0/((1/S541-1/R541)+SIGN(S541)*SQRT((1/S541-1/R541)*(1/S541-1/R541) + 4*BC541/((BC541+1)*(BC541+1))*(2*1/S541*1/R541-1/R541*1/R541)))</f>
        <v>0</v>
      </c>
      <c r="R541">
        <f>IF(LEFT(BD541,1)&lt;&gt;"0",IF(LEFT(BD541,1)="1",3.0,BE541),$D$5+$E$5*(BV541*BO541/($K$5*1000))+$F$5*(BV541*BO541/($K$5*1000))*MAX(MIN(BB541,$J$5),$I$5)*MAX(MIN(BB541,$J$5),$I$5)+$G$5*MAX(MIN(BB541,$J$5),$I$5)*(BV541*BO541/($K$5*1000))+$H$5*(BV541*BO541/($K$5*1000))*(BV541*BO541/($K$5*1000)))</f>
        <v>0</v>
      </c>
      <c r="S541">
        <f>J541*(1000-(1000*0.61365*exp(17.502*W541/(240.97+W541))/(BO541+BP541)+BJ541)/2)/(1000*0.61365*exp(17.502*W541/(240.97+W541))/(BO541+BP541)-BJ541)</f>
        <v>0</v>
      </c>
      <c r="T541">
        <f>1/((BC541+1)/(Q541/1.6)+1/(R541/1.37)) + BC541/((BC541+1)/(Q541/1.6) + BC541/(R541/1.37))</f>
        <v>0</v>
      </c>
      <c r="U541">
        <f>(AX541*BA541)</f>
        <v>0</v>
      </c>
      <c r="V541">
        <f>(BQ541+(U541+2*0.95*5.67E-8*(((BQ541+$B$9)+273)^4-(BQ541+273)^4)-44100*J541)/(1.84*29.3*R541+8*0.95*5.67E-8*(BQ541+273)^3))</f>
        <v>0</v>
      </c>
      <c r="W541">
        <f>($C$9*BR541+$D$9*BS541+$E$9*V541)</f>
        <v>0</v>
      </c>
      <c r="X541">
        <f>0.61365*exp(17.502*W541/(240.97+W541))</f>
        <v>0</v>
      </c>
      <c r="Y541">
        <f>(Z541/AA541*100)</f>
        <v>0</v>
      </c>
      <c r="Z541">
        <f>BJ541*(BO541+BP541)/1000</f>
        <v>0</v>
      </c>
      <c r="AA541">
        <f>0.61365*exp(17.502*BQ541/(240.97+BQ541))</f>
        <v>0</v>
      </c>
      <c r="AB541">
        <f>(X541-BJ541*(BO541+BP541)/1000)</f>
        <v>0</v>
      </c>
      <c r="AC541">
        <f>(-J541*44100)</f>
        <v>0</v>
      </c>
      <c r="AD541">
        <f>2*29.3*R541*0.92*(BQ541-W541)</f>
        <v>0</v>
      </c>
      <c r="AE541">
        <f>2*0.95*5.67E-8*(((BQ541+$B$9)+273)^4-(W541+273)^4)</f>
        <v>0</v>
      </c>
      <c r="AF541">
        <f>U541+AE541+AC541+AD541</f>
        <v>0</v>
      </c>
      <c r="AG541">
        <f>BN541*AU541*(BI541-BH541*(1000-AU541*BK541)/(1000-AU541*BJ541))/(100*BB541)</f>
        <v>0</v>
      </c>
      <c r="AH541">
        <f>1000*BN541*AU541*(BJ541-BK541)/(100*BB541*(1000-AU541*BJ541))</f>
        <v>0</v>
      </c>
      <c r="AI541">
        <f>(AJ541 - AK541 - BO541*1E3/(8.314*(BQ541+273.15)) * AM541/BN541 * AL541) * BN541/(100*BB541) * (1000 - BK541)/1000</f>
        <v>0</v>
      </c>
      <c r="AJ541">
        <v>429.2502474033655</v>
      </c>
      <c r="AK541">
        <v>428.7820606060607</v>
      </c>
      <c r="AL541">
        <v>-1.472091121485579E-06</v>
      </c>
      <c r="AM541">
        <v>61.35787655002243</v>
      </c>
      <c r="AN541">
        <f>(AP541 - AO541 + BO541*1E3/(8.314*(BQ541+273.15)) * AR541/BN541 * AQ541) * BN541/(100*BB541) * 1000/(1000 - AP541)</f>
        <v>0</v>
      </c>
      <c r="AO541">
        <v>21.51631029439033</v>
      </c>
      <c r="AP541">
        <v>21.49704755244756</v>
      </c>
      <c r="AQ541">
        <v>-6.797275609344853E-07</v>
      </c>
      <c r="AR541">
        <v>91.88205700752289</v>
      </c>
      <c r="AS541">
        <v>0</v>
      </c>
      <c r="AT541">
        <v>0</v>
      </c>
      <c r="AU541">
        <f>IF(AS541*$H$15&gt;=AW541,1.0,(AW541/(AW541-AS541*$H$15)))</f>
        <v>0</v>
      </c>
      <c r="AV541">
        <f>(AU541-1)*100</f>
        <v>0</v>
      </c>
      <c r="AW541">
        <f>MAX(0,($B$15+$C$15*BV541)/(1+$D$15*BV541)*BO541/(BQ541+273)*$E$15)</f>
        <v>0</v>
      </c>
      <c r="AX541">
        <f>$B$13*BW541+$C$13*BX541+$F$13*CI541*(1-CL541)</f>
        <v>0</v>
      </c>
      <c r="AY541">
        <f>AX541*AZ541</f>
        <v>0</v>
      </c>
      <c r="AZ541">
        <f>($B$13*$D$11+$C$13*$D$11+$F$13*((CV541+CN541)/MAX(CV541+CN541+CW541, 0.1)*$I$11+CW541/MAX(CV541+CN541+CW541, 0.1)*$J$11))/($B$13+$C$13+$F$13)</f>
        <v>0</v>
      </c>
      <c r="BA541">
        <f>($B$13*$K$11+$C$13*$K$11+$F$13*((CV541+CN541)/MAX(CV541+CN541+CW541, 0.1)*$P$11+CW541/MAX(CV541+CN541+CW541, 0.1)*$Q$11))/($B$13+$C$13+$F$13)</f>
        <v>0</v>
      </c>
      <c r="BB541">
        <v>6</v>
      </c>
      <c r="BC541">
        <v>0.5</v>
      </c>
      <c r="BD541" t="s">
        <v>358</v>
      </c>
      <c r="BE541">
        <v>2</v>
      </c>
      <c r="BF541" t="b">
        <v>1</v>
      </c>
      <c r="BG541">
        <v>1774683881.7</v>
      </c>
      <c r="BH541">
        <v>419.567</v>
      </c>
      <c r="BI541">
        <v>420.004</v>
      </c>
      <c r="BJ541">
        <v>21.49739</v>
      </c>
      <c r="BK541">
        <v>21.51672</v>
      </c>
      <c r="BL541">
        <v>419.9287</v>
      </c>
      <c r="BM541">
        <v>21.20023</v>
      </c>
      <c r="BN541">
        <v>499.9738</v>
      </c>
      <c r="BO541">
        <v>101.0286</v>
      </c>
      <c r="BP541">
        <v>0.09997987</v>
      </c>
      <c r="BQ541">
        <v>25.80553</v>
      </c>
      <c r="BR541">
        <v>25.87875</v>
      </c>
      <c r="BS541">
        <v>999.9</v>
      </c>
      <c r="BT541">
        <v>0</v>
      </c>
      <c r="BU541">
        <v>0</v>
      </c>
      <c r="BV541">
        <v>9992.940999999999</v>
      </c>
      <c r="BW541">
        <v>0</v>
      </c>
      <c r="BX541">
        <v>0.3833920000000001</v>
      </c>
      <c r="BY541">
        <v>-0.4370056</v>
      </c>
      <c r="BZ541">
        <v>428.7848</v>
      </c>
      <c r="CA541">
        <v>429.2400000000001</v>
      </c>
      <c r="CB541">
        <v>-0.01935006</v>
      </c>
      <c r="CC541">
        <v>420.004</v>
      </c>
      <c r="CD541">
        <v>21.51672</v>
      </c>
      <c r="CE541">
        <v>2.17185</v>
      </c>
      <c r="CF541">
        <v>2.173807</v>
      </c>
      <c r="CG541">
        <v>18.75618</v>
      </c>
      <c r="CH541">
        <v>18.77056</v>
      </c>
      <c r="CI541">
        <v>150</v>
      </c>
      <c r="CJ541">
        <v>0</v>
      </c>
      <c r="CK541">
        <v>1</v>
      </c>
      <c r="CL541">
        <v>0</v>
      </c>
      <c r="CM541">
        <v>1.55705</v>
      </c>
      <c r="CN541">
        <v>0</v>
      </c>
      <c r="CO541">
        <v>9.53424</v>
      </c>
      <c r="CP541">
        <v>767.3495999999999</v>
      </c>
      <c r="CQ541">
        <v>34.9937</v>
      </c>
      <c r="CR541">
        <v>38.531</v>
      </c>
      <c r="CS541">
        <v>36.8936</v>
      </c>
      <c r="CT541">
        <v>37.3561</v>
      </c>
      <c r="CU541">
        <v>35.7311</v>
      </c>
      <c r="CV541">
        <v>0</v>
      </c>
      <c r="CW541">
        <v>150</v>
      </c>
      <c r="CX541">
        <v>0</v>
      </c>
      <c r="CY541">
        <v>1774683882.8</v>
      </c>
      <c r="CZ541">
        <v>0</v>
      </c>
      <c r="DA541">
        <v>1774666326.5</v>
      </c>
      <c r="DB541" t="s">
        <v>359</v>
      </c>
      <c r="DC541">
        <v>1774666322</v>
      </c>
      <c r="DD541">
        <v>1774666326.5</v>
      </c>
      <c r="DE541">
        <v>2</v>
      </c>
      <c r="DF541">
        <v>0.343</v>
      </c>
      <c r="DG541">
        <v>-0.026</v>
      </c>
      <c r="DH541">
        <v>-0.36</v>
      </c>
      <c r="DI541">
        <v>0.298</v>
      </c>
      <c r="DJ541">
        <v>420</v>
      </c>
      <c r="DK541">
        <v>22</v>
      </c>
      <c r="DL541">
        <v>0.17</v>
      </c>
      <c r="DM541">
        <v>0.02</v>
      </c>
      <c r="DN541">
        <v>-0.4476534390243903</v>
      </c>
      <c r="DO541">
        <v>0.1300882160278743</v>
      </c>
      <c r="DP541">
        <v>0.02419689722605428</v>
      </c>
      <c r="DQ541">
        <v>0</v>
      </c>
      <c r="DR541">
        <v>-0.01787390975609756</v>
      </c>
      <c r="DS541">
        <v>-0.002220227874564466</v>
      </c>
      <c r="DT541">
        <v>0.0014079273828982</v>
      </c>
      <c r="DU541">
        <v>1</v>
      </c>
      <c r="DV541">
        <v>1</v>
      </c>
      <c r="DW541">
        <v>2</v>
      </c>
      <c r="DX541" t="s">
        <v>367</v>
      </c>
      <c r="DY541">
        <v>3.13039</v>
      </c>
      <c r="DZ541">
        <v>2.80631</v>
      </c>
      <c r="EA541">
        <v>0.0997504</v>
      </c>
      <c r="EB541">
        <v>0.09947250000000001</v>
      </c>
      <c r="EC541">
        <v>0.105839</v>
      </c>
      <c r="ED541">
        <v>0.105602</v>
      </c>
      <c r="EE541">
        <v>21146</v>
      </c>
      <c r="EF541">
        <v>27418.3</v>
      </c>
      <c r="EG541">
        <v>26443.6</v>
      </c>
      <c r="EH541">
        <v>32999.6</v>
      </c>
      <c r="EI541">
        <v>34925.3</v>
      </c>
      <c r="EJ541">
        <v>40309.5</v>
      </c>
      <c r="EK541">
        <v>41090.4</v>
      </c>
      <c r="EL541">
        <v>46059.5</v>
      </c>
      <c r="EM541">
        <v>2.03468</v>
      </c>
      <c r="EN541">
        <v>2.00012</v>
      </c>
      <c r="EO541">
        <v>0.0713319</v>
      </c>
      <c r="EP541">
        <v>0</v>
      </c>
      <c r="EQ541">
        <v>24.7032</v>
      </c>
      <c r="ER541">
        <v>999.9</v>
      </c>
      <c r="ES541">
        <v>67.40000000000001</v>
      </c>
      <c r="ET541">
        <v>27.5</v>
      </c>
      <c r="EU541">
        <v>24.5901</v>
      </c>
      <c r="EV541">
        <v>61.1809</v>
      </c>
      <c r="EW541">
        <v>31.8149</v>
      </c>
      <c r="EX541">
        <v>1</v>
      </c>
      <c r="EY541">
        <v>0.29218</v>
      </c>
      <c r="EZ541">
        <v>0.165768</v>
      </c>
      <c r="FA541">
        <v>20.2893</v>
      </c>
      <c r="FB541">
        <v>5.18749</v>
      </c>
      <c r="FC541">
        <v>11.9441</v>
      </c>
      <c r="FD541">
        <v>4.95575</v>
      </c>
      <c r="FE541">
        <v>3.285</v>
      </c>
      <c r="FF541">
        <v>9999</v>
      </c>
      <c r="FG541">
        <v>9999</v>
      </c>
      <c r="FH541">
        <v>9999</v>
      </c>
      <c r="FI541">
        <v>999.9</v>
      </c>
      <c r="FJ541">
        <v>1.86127</v>
      </c>
      <c r="FK541">
        <v>1.86264</v>
      </c>
      <c r="FL541">
        <v>1.86005</v>
      </c>
      <c r="FM541">
        <v>1.85837</v>
      </c>
      <c r="FN541">
        <v>1.86215</v>
      </c>
      <c r="FO541">
        <v>1.85887</v>
      </c>
      <c r="FP541">
        <v>1.85791</v>
      </c>
      <c r="FQ541">
        <v>1.86081</v>
      </c>
      <c r="FR541">
        <v>0</v>
      </c>
      <c r="FS541">
        <v>0</v>
      </c>
      <c r="FT541">
        <v>0</v>
      </c>
      <c r="FU541">
        <v>4.5</v>
      </c>
      <c r="FV541" t="s">
        <v>361</v>
      </c>
      <c r="FW541" t="s">
        <v>362</v>
      </c>
      <c r="FX541" t="s">
        <v>363</v>
      </c>
      <c r="FY541" t="s">
        <v>364</v>
      </c>
      <c r="FZ541" t="s">
        <v>364</v>
      </c>
      <c r="GA541" t="s">
        <v>363</v>
      </c>
      <c r="GB541">
        <v>0</v>
      </c>
      <c r="GC541">
        <v>100</v>
      </c>
      <c r="GD541">
        <v>100</v>
      </c>
      <c r="GE541">
        <v>-0.361</v>
      </c>
      <c r="GF541">
        <v>0.2972</v>
      </c>
      <c r="GG541">
        <v>-1.589593225013521</v>
      </c>
      <c r="GH541">
        <v>0.00192992804097616</v>
      </c>
      <c r="GI541">
        <v>3.244687122451424E-06</v>
      </c>
      <c r="GJ541">
        <v>-2.087531120305573E-09</v>
      </c>
      <c r="GK541">
        <v>0.05776174702018427</v>
      </c>
      <c r="GL541">
        <v>0.005089068596103195</v>
      </c>
      <c r="GM541">
        <v>0.0003257216593697226</v>
      </c>
      <c r="GN541">
        <v>-1.562898368296355E-06</v>
      </c>
      <c r="GO541">
        <v>0</v>
      </c>
      <c r="GP541">
        <v>1257</v>
      </c>
      <c r="GQ541">
        <v>1</v>
      </c>
      <c r="GR541">
        <v>31</v>
      </c>
      <c r="GS541">
        <v>292.7</v>
      </c>
      <c r="GT541">
        <v>292.6</v>
      </c>
      <c r="GU541">
        <v>1.07666</v>
      </c>
      <c r="GV541">
        <v>2.38159</v>
      </c>
      <c r="GW541">
        <v>1.44775</v>
      </c>
      <c r="GX541">
        <v>2.20215</v>
      </c>
      <c r="GY541">
        <v>1.44653</v>
      </c>
      <c r="GZ541">
        <v>2.38403</v>
      </c>
      <c r="HA541">
        <v>33.1992</v>
      </c>
      <c r="HB541">
        <v>14.5523</v>
      </c>
      <c r="HC541">
        <v>18</v>
      </c>
      <c r="HD541">
        <v>531.879</v>
      </c>
      <c r="HE541">
        <v>523.016</v>
      </c>
      <c r="HF541">
        <v>24.9999</v>
      </c>
      <c r="HG541">
        <v>30.7252</v>
      </c>
      <c r="HH541">
        <v>30</v>
      </c>
      <c r="HI541">
        <v>31.1079</v>
      </c>
      <c r="HJ541">
        <v>31.1184</v>
      </c>
      <c r="HK541">
        <v>21.5477</v>
      </c>
      <c r="HL541">
        <v>20.6043</v>
      </c>
      <c r="HM541">
        <v>100</v>
      </c>
      <c r="HN541">
        <v>25</v>
      </c>
      <c r="HO541">
        <v>420</v>
      </c>
      <c r="HP541">
        <v>21.5</v>
      </c>
      <c r="HQ541">
        <v>103.129</v>
      </c>
      <c r="HR541">
        <v>102.02</v>
      </c>
    </row>
    <row r="542" spans="1:226">
      <c r="A542">
        <v>524</v>
      </c>
      <c r="B542">
        <v>1774683888.6</v>
      </c>
      <c r="C542">
        <v>2142.599999904633</v>
      </c>
      <c r="D542" t="s">
        <v>1410</v>
      </c>
      <c r="E542" t="s">
        <v>1411</v>
      </c>
      <c r="F542">
        <v>5</v>
      </c>
      <c r="I542">
        <v>1774683885.7</v>
      </c>
      <c r="J542">
        <f>(K542)/1000</f>
        <v>0</v>
      </c>
      <c r="K542">
        <f>IF(BF542, AN542, AH542)</f>
        <v>0</v>
      </c>
      <c r="L542">
        <f>IF(BF542, AI542, AG542)</f>
        <v>0</v>
      </c>
      <c r="M542">
        <f>BH542 - IF(AU542&gt;1, L542*BB542*100.0/(AW542), 0)</f>
        <v>0</v>
      </c>
      <c r="N542">
        <f>((T542-J542/2)*M542-L542)/(T542+J542/2)</f>
        <v>0</v>
      </c>
      <c r="O542">
        <f>N542*(BO542+BP542)/1000.0</f>
        <v>0</v>
      </c>
      <c r="P542">
        <f>(BH542 - IF(AU542&gt;1, L542*BB542*100.0/(AW542), 0))*(BO542+BP542)/1000.0</f>
        <v>0</v>
      </c>
      <c r="Q542">
        <f>2.0/((1/S542-1/R542)+SIGN(S542)*SQRT((1/S542-1/R542)*(1/S542-1/R542) + 4*BC542/((BC542+1)*(BC542+1))*(2*1/S542*1/R542-1/R542*1/R542)))</f>
        <v>0</v>
      </c>
      <c r="R542">
        <f>IF(LEFT(BD542,1)&lt;&gt;"0",IF(LEFT(BD542,1)="1",3.0,BE542),$D$5+$E$5*(BV542*BO542/($K$5*1000))+$F$5*(BV542*BO542/($K$5*1000))*MAX(MIN(BB542,$J$5),$I$5)*MAX(MIN(BB542,$J$5),$I$5)+$G$5*MAX(MIN(BB542,$J$5),$I$5)*(BV542*BO542/($K$5*1000))+$H$5*(BV542*BO542/($K$5*1000))*(BV542*BO542/($K$5*1000)))</f>
        <v>0</v>
      </c>
      <c r="S542">
        <f>J542*(1000-(1000*0.61365*exp(17.502*W542/(240.97+W542))/(BO542+BP542)+BJ542)/2)/(1000*0.61365*exp(17.502*W542/(240.97+W542))/(BO542+BP542)-BJ542)</f>
        <v>0</v>
      </c>
      <c r="T542">
        <f>1/((BC542+1)/(Q542/1.6)+1/(R542/1.37)) + BC542/((BC542+1)/(Q542/1.6) + BC542/(R542/1.37))</f>
        <v>0</v>
      </c>
      <c r="U542">
        <f>(AX542*BA542)</f>
        <v>0</v>
      </c>
      <c r="V542">
        <f>(BQ542+(U542+2*0.95*5.67E-8*(((BQ542+$B$9)+273)^4-(BQ542+273)^4)-44100*J542)/(1.84*29.3*R542+8*0.95*5.67E-8*(BQ542+273)^3))</f>
        <v>0</v>
      </c>
      <c r="W542">
        <f>($C$9*BR542+$D$9*BS542+$E$9*V542)</f>
        <v>0</v>
      </c>
      <c r="X542">
        <f>0.61365*exp(17.502*W542/(240.97+W542))</f>
        <v>0</v>
      </c>
      <c r="Y542">
        <f>(Z542/AA542*100)</f>
        <v>0</v>
      </c>
      <c r="Z542">
        <f>BJ542*(BO542+BP542)/1000</f>
        <v>0</v>
      </c>
      <c r="AA542">
        <f>0.61365*exp(17.502*BQ542/(240.97+BQ542))</f>
        <v>0</v>
      </c>
      <c r="AB542">
        <f>(X542-BJ542*(BO542+BP542)/1000)</f>
        <v>0</v>
      </c>
      <c r="AC542">
        <f>(-J542*44100)</f>
        <v>0</v>
      </c>
      <c r="AD542">
        <f>2*29.3*R542*0.92*(BQ542-W542)</f>
        <v>0</v>
      </c>
      <c r="AE542">
        <f>2*0.95*5.67E-8*(((BQ542+$B$9)+273)^4-(W542+273)^4)</f>
        <v>0</v>
      </c>
      <c r="AF542">
        <f>U542+AE542+AC542+AD542</f>
        <v>0</v>
      </c>
      <c r="AG542">
        <f>BN542*AU542*(BI542-BH542*(1000-AU542*BK542)/(1000-AU542*BJ542))/(100*BB542)</f>
        <v>0</v>
      </c>
      <c r="AH542">
        <f>1000*BN542*AU542*(BJ542-BK542)/(100*BB542*(1000-AU542*BJ542))</f>
        <v>0</v>
      </c>
      <c r="AI542">
        <f>(AJ542 - AK542 - BO542*1E3/(8.314*(BQ542+273.15)) * AM542/BN542 * AL542) * BN542/(100*BB542) * (1000 - BK542)/1000</f>
        <v>0</v>
      </c>
      <c r="AJ542">
        <v>429.2391662098258</v>
      </c>
      <c r="AK542">
        <v>428.8076363636362</v>
      </c>
      <c r="AL542">
        <v>3.741720314808081E-06</v>
      </c>
      <c r="AM542">
        <v>61.35787655002243</v>
      </c>
      <c r="AN542">
        <f>(AP542 - AO542 + BO542*1E3/(8.314*(BQ542+273.15)) * AR542/BN542 * AQ542) * BN542/(100*BB542) * 1000/(1000 - AP542)</f>
        <v>0</v>
      </c>
      <c r="AO542">
        <v>21.51898475784553</v>
      </c>
      <c r="AP542">
        <v>21.49780069930071</v>
      </c>
      <c r="AQ542">
        <v>4.877254474392217E-07</v>
      </c>
      <c r="AR542">
        <v>91.88205700752289</v>
      </c>
      <c r="AS542">
        <v>0</v>
      </c>
      <c r="AT542">
        <v>0</v>
      </c>
      <c r="AU542">
        <f>IF(AS542*$H$15&gt;=AW542,1.0,(AW542/(AW542-AS542*$H$15)))</f>
        <v>0</v>
      </c>
      <c r="AV542">
        <f>(AU542-1)*100</f>
        <v>0</v>
      </c>
      <c r="AW542">
        <f>MAX(0,($B$15+$C$15*BV542)/(1+$D$15*BV542)*BO542/(BQ542+273)*$E$15)</f>
        <v>0</v>
      </c>
      <c r="AX542">
        <f>$B$13*BW542+$C$13*BX542+$F$13*CI542*(1-CL542)</f>
        <v>0</v>
      </c>
      <c r="AY542">
        <f>AX542*AZ542</f>
        <v>0</v>
      </c>
      <c r="AZ542">
        <f>($B$13*$D$11+$C$13*$D$11+$F$13*((CV542+CN542)/MAX(CV542+CN542+CW542, 0.1)*$I$11+CW542/MAX(CV542+CN542+CW542, 0.1)*$J$11))/($B$13+$C$13+$F$13)</f>
        <v>0</v>
      </c>
      <c r="BA542">
        <f>($B$13*$K$11+$C$13*$K$11+$F$13*((CV542+CN542)/MAX(CV542+CN542+CW542, 0.1)*$P$11+CW542/MAX(CV542+CN542+CW542, 0.1)*$Q$11))/($B$13+$C$13+$F$13)</f>
        <v>0</v>
      </c>
      <c r="BB542">
        <v>6</v>
      </c>
      <c r="BC542">
        <v>0.5</v>
      </c>
      <c r="BD542" t="s">
        <v>358</v>
      </c>
      <c r="BE542">
        <v>2</v>
      </c>
      <c r="BF542" t="b">
        <v>1</v>
      </c>
      <c r="BG542">
        <v>1774683885.7</v>
      </c>
      <c r="BH542">
        <v>419.5786</v>
      </c>
      <c r="BI542">
        <v>420.0051999999999</v>
      </c>
      <c r="BJ542">
        <v>21.49763</v>
      </c>
      <c r="BK542">
        <v>21.51916</v>
      </c>
      <c r="BL542">
        <v>419.9401</v>
      </c>
      <c r="BM542">
        <v>21.20048</v>
      </c>
      <c r="BN542">
        <v>499.999</v>
      </c>
      <c r="BO542">
        <v>101.0291</v>
      </c>
      <c r="BP542">
        <v>0.09988734000000001</v>
      </c>
      <c r="BQ542">
        <v>25.80196</v>
      </c>
      <c r="BR542">
        <v>25.87086</v>
      </c>
      <c r="BS542">
        <v>999.9</v>
      </c>
      <c r="BT542">
        <v>0</v>
      </c>
      <c r="BU542">
        <v>0</v>
      </c>
      <c r="BV542">
        <v>10011.003</v>
      </c>
      <c r="BW542">
        <v>0</v>
      </c>
      <c r="BX542">
        <v>0.3833920000000001</v>
      </c>
      <c r="BY542">
        <v>-0.4267181</v>
      </c>
      <c r="BZ542">
        <v>428.7969</v>
      </c>
      <c r="CA542">
        <v>429.2423000000001</v>
      </c>
      <c r="CB542">
        <v>-0.02151966</v>
      </c>
      <c r="CC542">
        <v>420.0051999999999</v>
      </c>
      <c r="CD542">
        <v>21.51916</v>
      </c>
      <c r="CE542">
        <v>2.171887</v>
      </c>
      <c r="CF542">
        <v>2.17406</v>
      </c>
      <c r="CG542">
        <v>18.75644</v>
      </c>
      <c r="CH542">
        <v>18.77243</v>
      </c>
      <c r="CI542">
        <v>150.0072</v>
      </c>
      <c r="CJ542">
        <v>0</v>
      </c>
      <c r="CK542">
        <v>1</v>
      </c>
      <c r="CL542">
        <v>0</v>
      </c>
      <c r="CM542">
        <v>1.45817</v>
      </c>
      <c r="CN542">
        <v>0</v>
      </c>
      <c r="CO542">
        <v>9.594979999999998</v>
      </c>
      <c r="CP542">
        <v>767.3871999999999</v>
      </c>
      <c r="CQ542">
        <v>34.9622</v>
      </c>
      <c r="CR542">
        <v>38.4937</v>
      </c>
      <c r="CS542">
        <v>36.8561</v>
      </c>
      <c r="CT542">
        <v>37.3058</v>
      </c>
      <c r="CU542">
        <v>35.687</v>
      </c>
      <c r="CV542">
        <v>0</v>
      </c>
      <c r="CW542">
        <v>150.006</v>
      </c>
      <c r="CX542">
        <v>0</v>
      </c>
      <c r="CY542">
        <v>1774683887</v>
      </c>
      <c r="CZ542">
        <v>0</v>
      </c>
      <c r="DA542">
        <v>1774666326.5</v>
      </c>
      <c r="DB542" t="s">
        <v>359</v>
      </c>
      <c r="DC542">
        <v>1774666322</v>
      </c>
      <c r="DD542">
        <v>1774666326.5</v>
      </c>
      <c r="DE542">
        <v>2</v>
      </c>
      <c r="DF542">
        <v>0.343</v>
      </c>
      <c r="DG542">
        <v>-0.026</v>
      </c>
      <c r="DH542">
        <v>-0.36</v>
      </c>
      <c r="DI542">
        <v>0.298</v>
      </c>
      <c r="DJ542">
        <v>420</v>
      </c>
      <c r="DK542">
        <v>22</v>
      </c>
      <c r="DL542">
        <v>0.17</v>
      </c>
      <c r="DM542">
        <v>0.02</v>
      </c>
      <c r="DN542">
        <v>-0.4376659512195122</v>
      </c>
      <c r="DO542">
        <v>0.09007676655052191</v>
      </c>
      <c r="DP542">
        <v>0.02245953648388121</v>
      </c>
      <c r="DQ542">
        <v>1</v>
      </c>
      <c r="DR542">
        <v>-0.01872700487804878</v>
      </c>
      <c r="DS542">
        <v>-0.01187048153310106</v>
      </c>
      <c r="DT542">
        <v>0.002062283693780936</v>
      </c>
      <c r="DU542">
        <v>1</v>
      </c>
      <c r="DV542">
        <v>2</v>
      </c>
      <c r="DW542">
        <v>2</v>
      </c>
      <c r="DX542" t="s">
        <v>360</v>
      </c>
      <c r="DY542">
        <v>3.13054</v>
      </c>
      <c r="DZ542">
        <v>2.80658</v>
      </c>
      <c r="EA542">
        <v>0.0997487</v>
      </c>
      <c r="EB542">
        <v>0.09947019999999999</v>
      </c>
      <c r="EC542">
        <v>0.105841</v>
      </c>
      <c r="ED542">
        <v>0.105602</v>
      </c>
      <c r="EE542">
        <v>21146.1</v>
      </c>
      <c r="EF542">
        <v>27418.2</v>
      </c>
      <c r="EG542">
        <v>26443.7</v>
      </c>
      <c r="EH542">
        <v>32999.4</v>
      </c>
      <c r="EI542">
        <v>34925.2</v>
      </c>
      <c r="EJ542">
        <v>40309.1</v>
      </c>
      <c r="EK542">
        <v>41090.5</v>
      </c>
      <c r="EL542">
        <v>46059.1</v>
      </c>
      <c r="EM542">
        <v>2.03507</v>
      </c>
      <c r="EN542">
        <v>2.0001</v>
      </c>
      <c r="EO542">
        <v>0.07101150000000001</v>
      </c>
      <c r="EP542">
        <v>0</v>
      </c>
      <c r="EQ542">
        <v>24.7032</v>
      </c>
      <c r="ER542">
        <v>999.9</v>
      </c>
      <c r="ES542">
        <v>67.40000000000001</v>
      </c>
      <c r="ET542">
        <v>27.5</v>
      </c>
      <c r="EU542">
        <v>24.5869</v>
      </c>
      <c r="EV542">
        <v>61.0809</v>
      </c>
      <c r="EW542">
        <v>31.6587</v>
      </c>
      <c r="EX542">
        <v>1</v>
      </c>
      <c r="EY542">
        <v>0.29217</v>
      </c>
      <c r="EZ542">
        <v>0.165632</v>
      </c>
      <c r="FA542">
        <v>20.2894</v>
      </c>
      <c r="FB542">
        <v>5.18734</v>
      </c>
      <c r="FC542">
        <v>11.9441</v>
      </c>
      <c r="FD542">
        <v>4.9557</v>
      </c>
      <c r="FE542">
        <v>3.285</v>
      </c>
      <c r="FF542">
        <v>9999</v>
      </c>
      <c r="FG542">
        <v>9999</v>
      </c>
      <c r="FH542">
        <v>9999</v>
      </c>
      <c r="FI542">
        <v>999.9</v>
      </c>
      <c r="FJ542">
        <v>1.86127</v>
      </c>
      <c r="FK542">
        <v>1.86264</v>
      </c>
      <c r="FL542">
        <v>1.86005</v>
      </c>
      <c r="FM542">
        <v>1.85837</v>
      </c>
      <c r="FN542">
        <v>1.86217</v>
      </c>
      <c r="FO542">
        <v>1.85888</v>
      </c>
      <c r="FP542">
        <v>1.85791</v>
      </c>
      <c r="FQ542">
        <v>1.86081</v>
      </c>
      <c r="FR542">
        <v>0</v>
      </c>
      <c r="FS542">
        <v>0</v>
      </c>
      <c r="FT542">
        <v>0</v>
      </c>
      <c r="FU542">
        <v>4.5</v>
      </c>
      <c r="FV542" t="s">
        <v>361</v>
      </c>
      <c r="FW542" t="s">
        <v>362</v>
      </c>
      <c r="FX542" t="s">
        <v>363</v>
      </c>
      <c r="FY542" t="s">
        <v>364</v>
      </c>
      <c r="FZ542" t="s">
        <v>364</v>
      </c>
      <c r="GA542" t="s">
        <v>363</v>
      </c>
      <c r="GB542">
        <v>0</v>
      </c>
      <c r="GC542">
        <v>100</v>
      </c>
      <c r="GD542">
        <v>100</v>
      </c>
      <c r="GE542">
        <v>-0.362</v>
      </c>
      <c r="GF542">
        <v>0.2972</v>
      </c>
      <c r="GG542">
        <v>-1.589593225013521</v>
      </c>
      <c r="GH542">
        <v>0.00192992804097616</v>
      </c>
      <c r="GI542">
        <v>3.244687122451424E-06</v>
      </c>
      <c r="GJ542">
        <v>-2.087531120305573E-09</v>
      </c>
      <c r="GK542">
        <v>0.05776174702018427</v>
      </c>
      <c r="GL542">
        <v>0.005089068596103195</v>
      </c>
      <c r="GM542">
        <v>0.0003257216593697226</v>
      </c>
      <c r="GN542">
        <v>-1.562898368296355E-06</v>
      </c>
      <c r="GO542">
        <v>0</v>
      </c>
      <c r="GP542">
        <v>1257</v>
      </c>
      <c r="GQ542">
        <v>1</v>
      </c>
      <c r="GR542">
        <v>31</v>
      </c>
      <c r="GS542">
        <v>292.8</v>
      </c>
      <c r="GT542">
        <v>292.7</v>
      </c>
      <c r="GU542">
        <v>1.07666</v>
      </c>
      <c r="GV542">
        <v>2.39014</v>
      </c>
      <c r="GW542">
        <v>1.44775</v>
      </c>
      <c r="GX542">
        <v>2.20215</v>
      </c>
      <c r="GY542">
        <v>1.44653</v>
      </c>
      <c r="GZ542">
        <v>2.35596</v>
      </c>
      <c r="HA542">
        <v>33.1992</v>
      </c>
      <c r="HB542">
        <v>14.5523</v>
      </c>
      <c r="HC542">
        <v>18</v>
      </c>
      <c r="HD542">
        <v>532.133</v>
      </c>
      <c r="HE542">
        <v>522.997</v>
      </c>
      <c r="HF542">
        <v>24.9999</v>
      </c>
      <c r="HG542">
        <v>30.7252</v>
      </c>
      <c r="HH542">
        <v>30</v>
      </c>
      <c r="HI542">
        <v>31.1079</v>
      </c>
      <c r="HJ542">
        <v>31.1181</v>
      </c>
      <c r="HK542">
        <v>21.5487</v>
      </c>
      <c r="HL542">
        <v>20.6043</v>
      </c>
      <c r="HM542">
        <v>100</v>
      </c>
      <c r="HN542">
        <v>25</v>
      </c>
      <c r="HO542">
        <v>420</v>
      </c>
      <c r="HP542">
        <v>21.5</v>
      </c>
      <c r="HQ542">
        <v>103.129</v>
      </c>
      <c r="HR542">
        <v>102.019</v>
      </c>
    </row>
    <row r="543" spans="1:226">
      <c r="A543">
        <v>525</v>
      </c>
      <c r="B543">
        <v>1774683892.6</v>
      </c>
      <c r="C543">
        <v>2146.599999904633</v>
      </c>
      <c r="D543" t="s">
        <v>1412</v>
      </c>
      <c r="E543" t="s">
        <v>1413</v>
      </c>
      <c r="F543">
        <v>5</v>
      </c>
      <c r="I543">
        <v>1774683889.7</v>
      </c>
      <c r="J543">
        <f>(K543)/1000</f>
        <v>0</v>
      </c>
      <c r="K543">
        <f>IF(BF543, AN543, AH543)</f>
        <v>0</v>
      </c>
      <c r="L543">
        <f>IF(BF543, AI543, AG543)</f>
        <v>0</v>
      </c>
      <c r="M543">
        <f>BH543 - IF(AU543&gt;1, L543*BB543*100.0/(AW543), 0)</f>
        <v>0</v>
      </c>
      <c r="N543">
        <f>((T543-J543/2)*M543-L543)/(T543+J543/2)</f>
        <v>0</v>
      </c>
      <c r="O543">
        <f>N543*(BO543+BP543)/1000.0</f>
        <v>0</v>
      </c>
      <c r="P543">
        <f>(BH543 - IF(AU543&gt;1, L543*BB543*100.0/(AW543), 0))*(BO543+BP543)/1000.0</f>
        <v>0</v>
      </c>
      <c r="Q543">
        <f>2.0/((1/S543-1/R543)+SIGN(S543)*SQRT((1/S543-1/R543)*(1/S543-1/R543) + 4*BC543/((BC543+1)*(BC543+1))*(2*1/S543*1/R543-1/R543*1/R543)))</f>
        <v>0</v>
      </c>
      <c r="R543">
        <f>IF(LEFT(BD543,1)&lt;&gt;"0",IF(LEFT(BD543,1)="1",3.0,BE543),$D$5+$E$5*(BV543*BO543/($K$5*1000))+$F$5*(BV543*BO543/($K$5*1000))*MAX(MIN(BB543,$J$5),$I$5)*MAX(MIN(BB543,$J$5),$I$5)+$G$5*MAX(MIN(BB543,$J$5),$I$5)*(BV543*BO543/($K$5*1000))+$H$5*(BV543*BO543/($K$5*1000))*(BV543*BO543/($K$5*1000)))</f>
        <v>0</v>
      </c>
      <c r="S543">
        <f>J543*(1000-(1000*0.61365*exp(17.502*W543/(240.97+W543))/(BO543+BP543)+BJ543)/2)/(1000*0.61365*exp(17.502*W543/(240.97+W543))/(BO543+BP543)-BJ543)</f>
        <v>0</v>
      </c>
      <c r="T543">
        <f>1/((BC543+1)/(Q543/1.6)+1/(R543/1.37)) + BC543/((BC543+1)/(Q543/1.6) + BC543/(R543/1.37))</f>
        <v>0</v>
      </c>
      <c r="U543">
        <f>(AX543*BA543)</f>
        <v>0</v>
      </c>
      <c r="V543">
        <f>(BQ543+(U543+2*0.95*5.67E-8*(((BQ543+$B$9)+273)^4-(BQ543+273)^4)-44100*J543)/(1.84*29.3*R543+8*0.95*5.67E-8*(BQ543+273)^3))</f>
        <v>0</v>
      </c>
      <c r="W543">
        <f>($C$9*BR543+$D$9*BS543+$E$9*V543)</f>
        <v>0</v>
      </c>
      <c r="X543">
        <f>0.61365*exp(17.502*W543/(240.97+W543))</f>
        <v>0</v>
      </c>
      <c r="Y543">
        <f>(Z543/AA543*100)</f>
        <v>0</v>
      </c>
      <c r="Z543">
        <f>BJ543*(BO543+BP543)/1000</f>
        <v>0</v>
      </c>
      <c r="AA543">
        <f>0.61365*exp(17.502*BQ543/(240.97+BQ543))</f>
        <v>0</v>
      </c>
      <c r="AB543">
        <f>(X543-BJ543*(BO543+BP543)/1000)</f>
        <v>0</v>
      </c>
      <c r="AC543">
        <f>(-J543*44100)</f>
        <v>0</v>
      </c>
      <c r="AD543">
        <f>2*29.3*R543*0.92*(BQ543-W543)</f>
        <v>0</v>
      </c>
      <c r="AE543">
        <f>2*0.95*5.67E-8*(((BQ543+$B$9)+273)^4-(W543+273)^4)</f>
        <v>0</v>
      </c>
      <c r="AF543">
        <f>U543+AE543+AC543+AD543</f>
        <v>0</v>
      </c>
      <c r="AG543">
        <f>BN543*AU543*(BI543-BH543*(1000-AU543*BK543)/(1000-AU543*BJ543))/(100*BB543)</f>
        <v>0</v>
      </c>
      <c r="AH543">
        <f>1000*BN543*AU543*(BJ543-BK543)/(100*BB543*(1000-AU543*BJ543))</f>
        <v>0</v>
      </c>
      <c r="AI543">
        <f>(AJ543 - AK543 - BO543*1E3/(8.314*(BQ543+273.15)) * AM543/BN543 * AL543) * BN543/(100*BB543) * (1000 - BK543)/1000</f>
        <v>0</v>
      </c>
      <c r="AJ543">
        <v>429.2501419512932</v>
      </c>
      <c r="AK543">
        <v>428.7694424242422</v>
      </c>
      <c r="AL543">
        <v>-7.741806441292787E-06</v>
      </c>
      <c r="AM543">
        <v>61.35787655002243</v>
      </c>
      <c r="AN543">
        <f>(AP543 - AO543 + BO543*1E3/(8.314*(BQ543+273.15)) * AR543/BN543 * AQ543) * BN543/(100*BB543) * 1000/(1000 - AP543)</f>
        <v>0</v>
      </c>
      <c r="AO543">
        <v>21.51934227503414</v>
      </c>
      <c r="AP543">
        <v>21.49901468531469</v>
      </c>
      <c r="AQ543">
        <v>4.954315278475606E-07</v>
      </c>
      <c r="AR543">
        <v>91.88205700752289</v>
      </c>
      <c r="AS543">
        <v>0</v>
      </c>
      <c r="AT543">
        <v>0</v>
      </c>
      <c r="AU543">
        <f>IF(AS543*$H$15&gt;=AW543,1.0,(AW543/(AW543-AS543*$H$15)))</f>
        <v>0</v>
      </c>
      <c r="AV543">
        <f>(AU543-1)*100</f>
        <v>0</v>
      </c>
      <c r="AW543">
        <f>MAX(0,($B$15+$C$15*BV543)/(1+$D$15*BV543)*BO543/(BQ543+273)*$E$15)</f>
        <v>0</v>
      </c>
      <c r="AX543">
        <f>$B$13*BW543+$C$13*BX543+$F$13*CI543*(1-CL543)</f>
        <v>0</v>
      </c>
      <c r="AY543">
        <f>AX543*AZ543</f>
        <v>0</v>
      </c>
      <c r="AZ543">
        <f>($B$13*$D$11+$C$13*$D$11+$F$13*((CV543+CN543)/MAX(CV543+CN543+CW543, 0.1)*$I$11+CW543/MAX(CV543+CN543+CW543, 0.1)*$J$11))/($B$13+$C$13+$F$13)</f>
        <v>0</v>
      </c>
      <c r="BA543">
        <f>($B$13*$K$11+$C$13*$K$11+$F$13*((CV543+CN543)/MAX(CV543+CN543+CW543, 0.1)*$P$11+CW543/MAX(CV543+CN543+CW543, 0.1)*$Q$11))/($B$13+$C$13+$F$13)</f>
        <v>0</v>
      </c>
      <c r="BB543">
        <v>6</v>
      </c>
      <c r="BC543">
        <v>0.5</v>
      </c>
      <c r="BD543" t="s">
        <v>358</v>
      </c>
      <c r="BE543">
        <v>2</v>
      </c>
      <c r="BF543" t="b">
        <v>1</v>
      </c>
      <c r="BG543">
        <v>1774683889.7</v>
      </c>
      <c r="BH543">
        <v>419.574</v>
      </c>
      <c r="BI543">
        <v>420.0017</v>
      </c>
      <c r="BJ543">
        <v>21.49848</v>
      </c>
      <c r="BK543">
        <v>21.51913</v>
      </c>
      <c r="BL543">
        <v>419.9358</v>
      </c>
      <c r="BM543">
        <v>21.20133</v>
      </c>
      <c r="BN543">
        <v>500.0531</v>
      </c>
      <c r="BO543">
        <v>101.029</v>
      </c>
      <c r="BP543">
        <v>0.10008526</v>
      </c>
      <c r="BQ543">
        <v>25.79928</v>
      </c>
      <c r="BR543">
        <v>25.87032</v>
      </c>
      <c r="BS543">
        <v>999.9</v>
      </c>
      <c r="BT543">
        <v>0</v>
      </c>
      <c r="BU543">
        <v>0</v>
      </c>
      <c r="BV543">
        <v>9998.133</v>
      </c>
      <c r="BW543">
        <v>0</v>
      </c>
      <c r="BX543">
        <v>0.3833920000000001</v>
      </c>
      <c r="BY543">
        <v>-0.4276306</v>
      </c>
      <c r="BZ543">
        <v>428.7925</v>
      </c>
      <c r="CA543">
        <v>429.2386</v>
      </c>
      <c r="CB543">
        <v>-0.02063809</v>
      </c>
      <c r="CC543">
        <v>420.0017</v>
      </c>
      <c r="CD543">
        <v>21.51913</v>
      </c>
      <c r="CE543">
        <v>2.17197</v>
      </c>
      <c r="CF543">
        <v>2.174054</v>
      </c>
      <c r="CG543">
        <v>18.75705</v>
      </c>
      <c r="CH543">
        <v>18.77239</v>
      </c>
      <c r="CI543">
        <v>150.0082</v>
      </c>
      <c r="CJ543">
        <v>0</v>
      </c>
      <c r="CK543">
        <v>1</v>
      </c>
      <c r="CL543">
        <v>0</v>
      </c>
      <c r="CM543">
        <v>1.57252</v>
      </c>
      <c r="CN543">
        <v>0</v>
      </c>
      <c r="CO543">
        <v>9.566709999999999</v>
      </c>
      <c r="CP543">
        <v>767.3922</v>
      </c>
      <c r="CQ543">
        <v>34.906</v>
      </c>
      <c r="CR543">
        <v>38.4496</v>
      </c>
      <c r="CS543">
        <v>36.812</v>
      </c>
      <c r="CT543">
        <v>37.2624</v>
      </c>
      <c r="CU543">
        <v>35.6684</v>
      </c>
      <c r="CV543">
        <v>0</v>
      </c>
      <c r="CW543">
        <v>150.008</v>
      </c>
      <c r="CX543">
        <v>0</v>
      </c>
      <c r="CY543">
        <v>1774683891.2</v>
      </c>
      <c r="CZ543">
        <v>0</v>
      </c>
      <c r="DA543">
        <v>1774666326.5</v>
      </c>
      <c r="DB543" t="s">
        <v>359</v>
      </c>
      <c r="DC543">
        <v>1774666322</v>
      </c>
      <c r="DD543">
        <v>1774666326.5</v>
      </c>
      <c r="DE543">
        <v>2</v>
      </c>
      <c r="DF543">
        <v>0.343</v>
      </c>
      <c r="DG543">
        <v>-0.026</v>
      </c>
      <c r="DH543">
        <v>-0.36</v>
      </c>
      <c r="DI543">
        <v>0.298</v>
      </c>
      <c r="DJ543">
        <v>420</v>
      </c>
      <c r="DK543">
        <v>22</v>
      </c>
      <c r="DL543">
        <v>0.17</v>
      </c>
      <c r="DM543">
        <v>0.02</v>
      </c>
      <c r="DN543">
        <v>-0.433334325</v>
      </c>
      <c r="DO543">
        <v>0.04143535834896921</v>
      </c>
      <c r="DP543">
        <v>0.02091488174648317</v>
      </c>
      <c r="DQ543">
        <v>1</v>
      </c>
      <c r="DR543">
        <v>-0.0189867575</v>
      </c>
      <c r="DS543">
        <v>-0.01798522514071293</v>
      </c>
      <c r="DT543">
        <v>0.002203057325047115</v>
      </c>
      <c r="DU543">
        <v>1</v>
      </c>
      <c r="DV543">
        <v>2</v>
      </c>
      <c r="DW543">
        <v>2</v>
      </c>
      <c r="DX543" t="s">
        <v>360</v>
      </c>
      <c r="DY543">
        <v>3.1305</v>
      </c>
      <c r="DZ543">
        <v>2.80651</v>
      </c>
      <c r="EA543">
        <v>0.0997444</v>
      </c>
      <c r="EB543">
        <v>0.0994641</v>
      </c>
      <c r="EC543">
        <v>0.105844</v>
      </c>
      <c r="ED543">
        <v>0.105599</v>
      </c>
      <c r="EE543">
        <v>21146.1</v>
      </c>
      <c r="EF543">
        <v>27418.5</v>
      </c>
      <c r="EG543">
        <v>26443.5</v>
      </c>
      <c r="EH543">
        <v>32999.5</v>
      </c>
      <c r="EI543">
        <v>34925</v>
      </c>
      <c r="EJ543">
        <v>40309.2</v>
      </c>
      <c r="EK543">
        <v>41090.3</v>
      </c>
      <c r="EL543">
        <v>46059.1</v>
      </c>
      <c r="EM543">
        <v>2.03505</v>
      </c>
      <c r="EN543">
        <v>2</v>
      </c>
      <c r="EO543">
        <v>0.0711977</v>
      </c>
      <c r="EP543">
        <v>0</v>
      </c>
      <c r="EQ543">
        <v>24.7032</v>
      </c>
      <c r="ER543">
        <v>999.9</v>
      </c>
      <c r="ES543">
        <v>67.40000000000001</v>
      </c>
      <c r="ET543">
        <v>27.5</v>
      </c>
      <c r="EU543">
        <v>24.5886</v>
      </c>
      <c r="EV543">
        <v>61.1909</v>
      </c>
      <c r="EW543">
        <v>31.5465</v>
      </c>
      <c r="EX543">
        <v>1</v>
      </c>
      <c r="EY543">
        <v>0.292241</v>
      </c>
      <c r="EZ543">
        <v>0.165193</v>
      </c>
      <c r="FA543">
        <v>20.2894</v>
      </c>
      <c r="FB543">
        <v>5.18734</v>
      </c>
      <c r="FC543">
        <v>11.9441</v>
      </c>
      <c r="FD543">
        <v>4.9559</v>
      </c>
      <c r="FE543">
        <v>3.285</v>
      </c>
      <c r="FF543">
        <v>9999</v>
      </c>
      <c r="FG543">
        <v>9999</v>
      </c>
      <c r="FH543">
        <v>9999</v>
      </c>
      <c r="FI543">
        <v>999.9</v>
      </c>
      <c r="FJ543">
        <v>1.86127</v>
      </c>
      <c r="FK543">
        <v>1.86264</v>
      </c>
      <c r="FL543">
        <v>1.86005</v>
      </c>
      <c r="FM543">
        <v>1.85837</v>
      </c>
      <c r="FN543">
        <v>1.86217</v>
      </c>
      <c r="FO543">
        <v>1.85887</v>
      </c>
      <c r="FP543">
        <v>1.85791</v>
      </c>
      <c r="FQ543">
        <v>1.8608</v>
      </c>
      <c r="FR543">
        <v>0</v>
      </c>
      <c r="FS543">
        <v>0</v>
      </c>
      <c r="FT543">
        <v>0</v>
      </c>
      <c r="FU543">
        <v>4.5</v>
      </c>
      <c r="FV543" t="s">
        <v>361</v>
      </c>
      <c r="FW543" t="s">
        <v>362</v>
      </c>
      <c r="FX543" t="s">
        <v>363</v>
      </c>
      <c r="FY543" t="s">
        <v>364</v>
      </c>
      <c r="FZ543" t="s">
        <v>364</v>
      </c>
      <c r="GA543" t="s">
        <v>363</v>
      </c>
      <c r="GB543">
        <v>0</v>
      </c>
      <c r="GC543">
        <v>100</v>
      </c>
      <c r="GD543">
        <v>100</v>
      </c>
      <c r="GE543">
        <v>-0.362</v>
      </c>
      <c r="GF543">
        <v>0.2972</v>
      </c>
      <c r="GG543">
        <v>-1.589593225013521</v>
      </c>
      <c r="GH543">
        <v>0.00192992804097616</v>
      </c>
      <c r="GI543">
        <v>3.244687122451424E-06</v>
      </c>
      <c r="GJ543">
        <v>-2.087531120305573E-09</v>
      </c>
      <c r="GK543">
        <v>0.05776174702018427</v>
      </c>
      <c r="GL543">
        <v>0.005089068596103195</v>
      </c>
      <c r="GM543">
        <v>0.0003257216593697226</v>
      </c>
      <c r="GN543">
        <v>-1.562898368296355E-06</v>
      </c>
      <c r="GO543">
        <v>0</v>
      </c>
      <c r="GP543">
        <v>1257</v>
      </c>
      <c r="GQ543">
        <v>1</v>
      </c>
      <c r="GR543">
        <v>31</v>
      </c>
      <c r="GS543">
        <v>292.8</v>
      </c>
      <c r="GT543">
        <v>292.8</v>
      </c>
      <c r="GU543">
        <v>1.07788</v>
      </c>
      <c r="GV543">
        <v>2.39868</v>
      </c>
      <c r="GW543">
        <v>1.44775</v>
      </c>
      <c r="GX543">
        <v>2.20215</v>
      </c>
      <c r="GY543">
        <v>1.44653</v>
      </c>
      <c r="GZ543">
        <v>2.25464</v>
      </c>
      <c r="HA543">
        <v>33.1992</v>
      </c>
      <c r="HB543">
        <v>14.5436</v>
      </c>
      <c r="HC543">
        <v>18</v>
      </c>
      <c r="HD543">
        <v>532.117</v>
      </c>
      <c r="HE543">
        <v>522.919</v>
      </c>
      <c r="HF543">
        <v>24.9999</v>
      </c>
      <c r="HG543">
        <v>30.7252</v>
      </c>
      <c r="HH543">
        <v>30.0001</v>
      </c>
      <c r="HI543">
        <v>31.1079</v>
      </c>
      <c r="HJ543">
        <v>31.117</v>
      </c>
      <c r="HK543">
        <v>21.5492</v>
      </c>
      <c r="HL543">
        <v>20.6043</v>
      </c>
      <c r="HM543">
        <v>100</v>
      </c>
      <c r="HN543">
        <v>25</v>
      </c>
      <c r="HO543">
        <v>420</v>
      </c>
      <c r="HP543">
        <v>21.5</v>
      </c>
      <c r="HQ543">
        <v>103.129</v>
      </c>
      <c r="HR543">
        <v>102.019</v>
      </c>
    </row>
    <row r="544" spans="1:226">
      <c r="A544">
        <v>526</v>
      </c>
      <c r="B544">
        <v>1774683896.6</v>
      </c>
      <c r="C544">
        <v>2150.599999904633</v>
      </c>
      <c r="D544" t="s">
        <v>1414</v>
      </c>
      <c r="E544" t="s">
        <v>1415</v>
      </c>
      <c r="F544">
        <v>5</v>
      </c>
      <c r="I544">
        <v>1774683893.7</v>
      </c>
      <c r="J544">
        <f>(K544)/1000</f>
        <v>0</v>
      </c>
      <c r="K544">
        <f>IF(BF544, AN544, AH544)</f>
        <v>0</v>
      </c>
      <c r="L544">
        <f>IF(BF544, AI544, AG544)</f>
        <v>0</v>
      </c>
      <c r="M544">
        <f>BH544 - IF(AU544&gt;1, L544*BB544*100.0/(AW544), 0)</f>
        <v>0</v>
      </c>
      <c r="N544">
        <f>((T544-J544/2)*M544-L544)/(T544+J544/2)</f>
        <v>0</v>
      </c>
      <c r="O544">
        <f>N544*(BO544+BP544)/1000.0</f>
        <v>0</v>
      </c>
      <c r="P544">
        <f>(BH544 - IF(AU544&gt;1, L544*BB544*100.0/(AW544), 0))*(BO544+BP544)/1000.0</f>
        <v>0</v>
      </c>
      <c r="Q544">
        <f>2.0/((1/S544-1/R544)+SIGN(S544)*SQRT((1/S544-1/R544)*(1/S544-1/R544) + 4*BC544/((BC544+1)*(BC544+1))*(2*1/S544*1/R544-1/R544*1/R544)))</f>
        <v>0</v>
      </c>
      <c r="R544">
        <f>IF(LEFT(BD544,1)&lt;&gt;"0",IF(LEFT(BD544,1)="1",3.0,BE544),$D$5+$E$5*(BV544*BO544/($K$5*1000))+$F$5*(BV544*BO544/($K$5*1000))*MAX(MIN(BB544,$J$5),$I$5)*MAX(MIN(BB544,$J$5),$I$5)+$G$5*MAX(MIN(BB544,$J$5),$I$5)*(BV544*BO544/($K$5*1000))+$H$5*(BV544*BO544/($K$5*1000))*(BV544*BO544/($K$5*1000)))</f>
        <v>0</v>
      </c>
      <c r="S544">
        <f>J544*(1000-(1000*0.61365*exp(17.502*W544/(240.97+W544))/(BO544+BP544)+BJ544)/2)/(1000*0.61365*exp(17.502*W544/(240.97+W544))/(BO544+BP544)-BJ544)</f>
        <v>0</v>
      </c>
      <c r="T544">
        <f>1/((BC544+1)/(Q544/1.6)+1/(R544/1.37)) + BC544/((BC544+1)/(Q544/1.6) + BC544/(R544/1.37))</f>
        <v>0</v>
      </c>
      <c r="U544">
        <f>(AX544*BA544)</f>
        <v>0</v>
      </c>
      <c r="V544">
        <f>(BQ544+(U544+2*0.95*5.67E-8*(((BQ544+$B$9)+273)^4-(BQ544+273)^4)-44100*J544)/(1.84*29.3*R544+8*0.95*5.67E-8*(BQ544+273)^3))</f>
        <v>0</v>
      </c>
      <c r="W544">
        <f>($C$9*BR544+$D$9*BS544+$E$9*V544)</f>
        <v>0</v>
      </c>
      <c r="X544">
        <f>0.61365*exp(17.502*W544/(240.97+W544))</f>
        <v>0</v>
      </c>
      <c r="Y544">
        <f>(Z544/AA544*100)</f>
        <v>0</v>
      </c>
      <c r="Z544">
        <f>BJ544*(BO544+BP544)/1000</f>
        <v>0</v>
      </c>
      <c r="AA544">
        <f>0.61365*exp(17.502*BQ544/(240.97+BQ544))</f>
        <v>0</v>
      </c>
      <c r="AB544">
        <f>(X544-BJ544*(BO544+BP544)/1000)</f>
        <v>0</v>
      </c>
      <c r="AC544">
        <f>(-J544*44100)</f>
        <v>0</v>
      </c>
      <c r="AD544">
        <f>2*29.3*R544*0.92*(BQ544-W544)</f>
        <v>0</v>
      </c>
      <c r="AE544">
        <f>2*0.95*5.67E-8*(((BQ544+$B$9)+273)^4-(W544+273)^4)</f>
        <v>0</v>
      </c>
      <c r="AF544">
        <f>U544+AE544+AC544+AD544</f>
        <v>0</v>
      </c>
      <c r="AG544">
        <f>BN544*AU544*(BI544-BH544*(1000-AU544*BK544)/(1000-AU544*BJ544))/(100*BB544)</f>
        <v>0</v>
      </c>
      <c r="AH544">
        <f>1000*BN544*AU544*(BJ544-BK544)/(100*BB544*(1000-AU544*BJ544))</f>
        <v>0</v>
      </c>
      <c r="AI544">
        <f>(AJ544 - AK544 - BO544*1E3/(8.314*(BQ544+273.15)) * AM544/BN544 * AL544) * BN544/(100*BB544) * (1000 - BK544)/1000</f>
        <v>0</v>
      </c>
      <c r="AJ544">
        <v>429.2074733759385</v>
      </c>
      <c r="AK544">
        <v>428.7705393939394</v>
      </c>
      <c r="AL544">
        <v>4.65006912647724E-08</v>
      </c>
      <c r="AM544">
        <v>61.35787655002243</v>
      </c>
      <c r="AN544">
        <f>(AP544 - AO544 + BO544*1E3/(8.314*(BQ544+273.15)) * AR544/BN544 * AQ544) * BN544/(100*BB544) * 1000/(1000 - AP544)</f>
        <v>0</v>
      </c>
      <c r="AO544">
        <v>21.51832197347336</v>
      </c>
      <c r="AP544">
        <v>21.49981678321679</v>
      </c>
      <c r="AQ544">
        <v>2.373908845660575E-07</v>
      </c>
      <c r="AR544">
        <v>91.88205700752289</v>
      </c>
      <c r="AS544">
        <v>0</v>
      </c>
      <c r="AT544">
        <v>0</v>
      </c>
      <c r="AU544">
        <f>IF(AS544*$H$15&gt;=AW544,1.0,(AW544/(AW544-AS544*$H$15)))</f>
        <v>0</v>
      </c>
      <c r="AV544">
        <f>(AU544-1)*100</f>
        <v>0</v>
      </c>
      <c r="AW544">
        <f>MAX(0,($B$15+$C$15*BV544)/(1+$D$15*BV544)*BO544/(BQ544+273)*$E$15)</f>
        <v>0</v>
      </c>
      <c r="AX544">
        <f>$B$13*BW544+$C$13*BX544+$F$13*CI544*(1-CL544)</f>
        <v>0</v>
      </c>
      <c r="AY544">
        <f>AX544*AZ544</f>
        <v>0</v>
      </c>
      <c r="AZ544">
        <f>($B$13*$D$11+$C$13*$D$11+$F$13*((CV544+CN544)/MAX(CV544+CN544+CW544, 0.1)*$I$11+CW544/MAX(CV544+CN544+CW544, 0.1)*$J$11))/($B$13+$C$13+$F$13)</f>
        <v>0</v>
      </c>
      <c r="BA544">
        <f>($B$13*$K$11+$C$13*$K$11+$F$13*((CV544+CN544)/MAX(CV544+CN544+CW544, 0.1)*$P$11+CW544/MAX(CV544+CN544+CW544, 0.1)*$Q$11))/($B$13+$C$13+$F$13)</f>
        <v>0</v>
      </c>
      <c r="BB544">
        <v>6</v>
      </c>
      <c r="BC544">
        <v>0.5</v>
      </c>
      <c r="BD544" t="s">
        <v>358</v>
      </c>
      <c r="BE544">
        <v>2</v>
      </c>
      <c r="BF544" t="b">
        <v>1</v>
      </c>
      <c r="BG544">
        <v>1774683893.7</v>
      </c>
      <c r="BH544">
        <v>419.5524</v>
      </c>
      <c r="BI544">
        <v>419.9872999999999</v>
      </c>
      <c r="BJ544">
        <v>21.49941</v>
      </c>
      <c r="BK544">
        <v>21.51817</v>
      </c>
      <c r="BL544">
        <v>419.9142</v>
      </c>
      <c r="BM544">
        <v>21.20223</v>
      </c>
      <c r="BN544">
        <v>500.0549999999999</v>
      </c>
      <c r="BO544">
        <v>101.0298</v>
      </c>
      <c r="BP544">
        <v>0.10004504</v>
      </c>
      <c r="BQ544">
        <v>25.79825</v>
      </c>
      <c r="BR544">
        <v>25.86643</v>
      </c>
      <c r="BS544">
        <v>999.9</v>
      </c>
      <c r="BT544">
        <v>0</v>
      </c>
      <c r="BU544">
        <v>0</v>
      </c>
      <c r="BV544">
        <v>9999.628000000001</v>
      </c>
      <c r="BW544">
        <v>0</v>
      </c>
      <c r="BX544">
        <v>0.3833920000000001</v>
      </c>
      <c r="BY544">
        <v>-0.434732</v>
      </c>
      <c r="BZ544">
        <v>428.7706</v>
      </c>
      <c r="CA544">
        <v>429.2232</v>
      </c>
      <c r="CB544">
        <v>-0.01876335</v>
      </c>
      <c r="CC544">
        <v>419.9872999999999</v>
      </c>
      <c r="CD544">
        <v>21.51817</v>
      </c>
      <c r="CE544">
        <v>2.172085</v>
      </c>
      <c r="CF544">
        <v>2.173981</v>
      </c>
      <c r="CG544">
        <v>18.75791</v>
      </c>
      <c r="CH544">
        <v>18.77186</v>
      </c>
      <c r="CI544">
        <v>127.3995</v>
      </c>
      <c r="CJ544">
        <v>0</v>
      </c>
      <c r="CK544">
        <v>1</v>
      </c>
      <c r="CL544">
        <v>0</v>
      </c>
      <c r="CM544">
        <v>1.87064</v>
      </c>
      <c r="CN544">
        <v>0</v>
      </c>
      <c r="CO544">
        <v>7.96522</v>
      </c>
      <c r="CP544">
        <v>651.7328</v>
      </c>
      <c r="CQ544">
        <v>34.875</v>
      </c>
      <c r="CR544">
        <v>38.3936</v>
      </c>
      <c r="CS544">
        <v>36.781</v>
      </c>
      <c r="CT544">
        <v>37.2059</v>
      </c>
      <c r="CU544">
        <v>35.625</v>
      </c>
      <c r="CV544">
        <v>0</v>
      </c>
      <c r="CW544">
        <v>127.401</v>
      </c>
      <c r="CX544">
        <v>0</v>
      </c>
      <c r="CY544">
        <v>1774683894.8</v>
      </c>
      <c r="CZ544">
        <v>0</v>
      </c>
      <c r="DA544">
        <v>1774666326.5</v>
      </c>
      <c r="DB544" t="s">
        <v>359</v>
      </c>
      <c r="DC544">
        <v>1774666322</v>
      </c>
      <c r="DD544">
        <v>1774666326.5</v>
      </c>
      <c r="DE544">
        <v>2</v>
      </c>
      <c r="DF544">
        <v>0.343</v>
      </c>
      <c r="DG544">
        <v>-0.026</v>
      </c>
      <c r="DH544">
        <v>-0.36</v>
      </c>
      <c r="DI544">
        <v>0.298</v>
      </c>
      <c r="DJ544">
        <v>420</v>
      </c>
      <c r="DK544">
        <v>22</v>
      </c>
      <c r="DL544">
        <v>0.17</v>
      </c>
      <c r="DM544">
        <v>0.02</v>
      </c>
      <c r="DN544">
        <v>-0.4320507073170731</v>
      </c>
      <c r="DO544">
        <v>0.0178371010452965</v>
      </c>
      <c r="DP544">
        <v>0.02168986679022606</v>
      </c>
      <c r="DQ544">
        <v>1</v>
      </c>
      <c r="DR544">
        <v>-0.01929325609756097</v>
      </c>
      <c r="DS544">
        <v>-0.00903599372822299</v>
      </c>
      <c r="DT544">
        <v>0.001999736073567268</v>
      </c>
      <c r="DU544">
        <v>1</v>
      </c>
      <c r="DV544">
        <v>2</v>
      </c>
      <c r="DW544">
        <v>2</v>
      </c>
      <c r="DX544" t="s">
        <v>360</v>
      </c>
      <c r="DY544">
        <v>3.13053</v>
      </c>
      <c r="DZ544">
        <v>2.8064</v>
      </c>
      <c r="EA544">
        <v>0.09974669999999999</v>
      </c>
      <c r="EB544">
        <v>0.0994719</v>
      </c>
      <c r="EC544">
        <v>0.105849</v>
      </c>
      <c r="ED544">
        <v>0.105601</v>
      </c>
      <c r="EE544">
        <v>21146</v>
      </c>
      <c r="EF544">
        <v>27418.2</v>
      </c>
      <c r="EG544">
        <v>26443.4</v>
      </c>
      <c r="EH544">
        <v>32999.5</v>
      </c>
      <c r="EI544">
        <v>34924.8</v>
      </c>
      <c r="EJ544">
        <v>40309.1</v>
      </c>
      <c r="EK544">
        <v>41090.3</v>
      </c>
      <c r="EL544">
        <v>46059</v>
      </c>
      <c r="EM544">
        <v>2.0349</v>
      </c>
      <c r="EN544">
        <v>2.00015</v>
      </c>
      <c r="EO544">
        <v>0.0700727</v>
      </c>
      <c r="EP544">
        <v>0</v>
      </c>
      <c r="EQ544">
        <v>24.7032</v>
      </c>
      <c r="ER544">
        <v>999.9</v>
      </c>
      <c r="ES544">
        <v>67.40000000000001</v>
      </c>
      <c r="ET544">
        <v>27.5</v>
      </c>
      <c r="EU544">
        <v>24.5888</v>
      </c>
      <c r="EV544">
        <v>61.4809</v>
      </c>
      <c r="EW544">
        <v>31.4704</v>
      </c>
      <c r="EX544">
        <v>1</v>
      </c>
      <c r="EY544">
        <v>0.292165</v>
      </c>
      <c r="EZ544">
        <v>0.164709</v>
      </c>
      <c r="FA544">
        <v>20.2896</v>
      </c>
      <c r="FB544">
        <v>5.18719</v>
      </c>
      <c r="FC544">
        <v>11.9441</v>
      </c>
      <c r="FD544">
        <v>4.95565</v>
      </c>
      <c r="FE544">
        <v>3.285</v>
      </c>
      <c r="FF544">
        <v>9999</v>
      </c>
      <c r="FG544">
        <v>9999</v>
      </c>
      <c r="FH544">
        <v>9999</v>
      </c>
      <c r="FI544">
        <v>999.9</v>
      </c>
      <c r="FJ544">
        <v>1.86127</v>
      </c>
      <c r="FK544">
        <v>1.86264</v>
      </c>
      <c r="FL544">
        <v>1.86005</v>
      </c>
      <c r="FM544">
        <v>1.85837</v>
      </c>
      <c r="FN544">
        <v>1.86216</v>
      </c>
      <c r="FO544">
        <v>1.85884</v>
      </c>
      <c r="FP544">
        <v>1.85791</v>
      </c>
      <c r="FQ544">
        <v>1.86081</v>
      </c>
      <c r="FR544">
        <v>0</v>
      </c>
      <c r="FS544">
        <v>0</v>
      </c>
      <c r="FT544">
        <v>0</v>
      </c>
      <c r="FU544">
        <v>4.5</v>
      </c>
      <c r="FV544" t="s">
        <v>361</v>
      </c>
      <c r="FW544" t="s">
        <v>362</v>
      </c>
      <c r="FX544" t="s">
        <v>363</v>
      </c>
      <c r="FY544" t="s">
        <v>364</v>
      </c>
      <c r="FZ544" t="s">
        <v>364</v>
      </c>
      <c r="GA544" t="s">
        <v>363</v>
      </c>
      <c r="GB544">
        <v>0</v>
      </c>
      <c r="GC544">
        <v>100</v>
      </c>
      <c r="GD544">
        <v>100</v>
      </c>
      <c r="GE544">
        <v>-0.362</v>
      </c>
      <c r="GF544">
        <v>0.2972</v>
      </c>
      <c r="GG544">
        <v>-1.589593225013521</v>
      </c>
      <c r="GH544">
        <v>0.00192992804097616</v>
      </c>
      <c r="GI544">
        <v>3.244687122451424E-06</v>
      </c>
      <c r="GJ544">
        <v>-2.087531120305573E-09</v>
      </c>
      <c r="GK544">
        <v>0.05776174702018427</v>
      </c>
      <c r="GL544">
        <v>0.005089068596103195</v>
      </c>
      <c r="GM544">
        <v>0.0003257216593697226</v>
      </c>
      <c r="GN544">
        <v>-1.562898368296355E-06</v>
      </c>
      <c r="GO544">
        <v>0</v>
      </c>
      <c r="GP544">
        <v>1257</v>
      </c>
      <c r="GQ544">
        <v>1</v>
      </c>
      <c r="GR544">
        <v>31</v>
      </c>
      <c r="GS544">
        <v>292.9</v>
      </c>
      <c r="GT544">
        <v>292.8</v>
      </c>
      <c r="GU544">
        <v>1.07666</v>
      </c>
      <c r="GV544">
        <v>2.39624</v>
      </c>
      <c r="GW544">
        <v>1.44775</v>
      </c>
      <c r="GX544">
        <v>2.20215</v>
      </c>
      <c r="GY544">
        <v>1.44653</v>
      </c>
      <c r="GZ544">
        <v>2.32544</v>
      </c>
      <c r="HA544">
        <v>33.1992</v>
      </c>
      <c r="HB544">
        <v>14.5436</v>
      </c>
      <c r="HC544">
        <v>18</v>
      </c>
      <c r="HD544">
        <v>532.022</v>
      </c>
      <c r="HE544">
        <v>523.021</v>
      </c>
      <c r="HF544">
        <v>24.9998</v>
      </c>
      <c r="HG544">
        <v>30.7252</v>
      </c>
      <c r="HH544">
        <v>30</v>
      </c>
      <c r="HI544">
        <v>31.1079</v>
      </c>
      <c r="HJ544">
        <v>31.117</v>
      </c>
      <c r="HK544">
        <v>21.5491</v>
      </c>
      <c r="HL544">
        <v>20.6043</v>
      </c>
      <c r="HM544">
        <v>100</v>
      </c>
      <c r="HN544">
        <v>25</v>
      </c>
      <c r="HO544">
        <v>420</v>
      </c>
      <c r="HP544">
        <v>21.5</v>
      </c>
      <c r="HQ544">
        <v>103.129</v>
      </c>
      <c r="HR544">
        <v>102.019</v>
      </c>
    </row>
    <row r="545" spans="1:226">
      <c r="A545">
        <v>527</v>
      </c>
      <c r="B545">
        <v>1774683900.6</v>
      </c>
      <c r="C545">
        <v>2154.599999904633</v>
      </c>
      <c r="D545" t="s">
        <v>1416</v>
      </c>
      <c r="E545" t="s">
        <v>1417</v>
      </c>
      <c r="F545">
        <v>5</v>
      </c>
      <c r="I545">
        <v>1774683897.7</v>
      </c>
      <c r="J545">
        <f>(K545)/1000</f>
        <v>0</v>
      </c>
      <c r="K545">
        <f>IF(BF545, AN545, AH545)</f>
        <v>0</v>
      </c>
      <c r="L545">
        <f>IF(BF545, AI545, AG545)</f>
        <v>0</v>
      </c>
      <c r="M545">
        <f>BH545 - IF(AU545&gt;1, L545*BB545*100.0/(AW545), 0)</f>
        <v>0</v>
      </c>
      <c r="N545">
        <f>((T545-J545/2)*M545-L545)/(T545+J545/2)</f>
        <v>0</v>
      </c>
      <c r="O545">
        <f>N545*(BO545+BP545)/1000.0</f>
        <v>0</v>
      </c>
      <c r="P545">
        <f>(BH545 - IF(AU545&gt;1, L545*BB545*100.0/(AW545), 0))*(BO545+BP545)/1000.0</f>
        <v>0</v>
      </c>
      <c r="Q545">
        <f>2.0/((1/S545-1/R545)+SIGN(S545)*SQRT((1/S545-1/R545)*(1/S545-1/R545) + 4*BC545/((BC545+1)*(BC545+1))*(2*1/S545*1/R545-1/R545*1/R545)))</f>
        <v>0</v>
      </c>
      <c r="R545">
        <f>IF(LEFT(BD545,1)&lt;&gt;"0",IF(LEFT(BD545,1)="1",3.0,BE545),$D$5+$E$5*(BV545*BO545/($K$5*1000))+$F$5*(BV545*BO545/($K$5*1000))*MAX(MIN(BB545,$J$5),$I$5)*MAX(MIN(BB545,$J$5),$I$5)+$G$5*MAX(MIN(BB545,$J$5),$I$5)*(BV545*BO545/($K$5*1000))+$H$5*(BV545*BO545/($K$5*1000))*(BV545*BO545/($K$5*1000)))</f>
        <v>0</v>
      </c>
      <c r="S545">
        <f>J545*(1000-(1000*0.61365*exp(17.502*W545/(240.97+W545))/(BO545+BP545)+BJ545)/2)/(1000*0.61365*exp(17.502*W545/(240.97+W545))/(BO545+BP545)-BJ545)</f>
        <v>0</v>
      </c>
      <c r="T545">
        <f>1/((BC545+1)/(Q545/1.6)+1/(R545/1.37)) + BC545/((BC545+1)/(Q545/1.6) + BC545/(R545/1.37))</f>
        <v>0</v>
      </c>
      <c r="U545">
        <f>(AX545*BA545)</f>
        <v>0</v>
      </c>
      <c r="V545">
        <f>(BQ545+(U545+2*0.95*5.67E-8*(((BQ545+$B$9)+273)^4-(BQ545+273)^4)-44100*J545)/(1.84*29.3*R545+8*0.95*5.67E-8*(BQ545+273)^3))</f>
        <v>0</v>
      </c>
      <c r="W545">
        <f>($C$9*BR545+$D$9*BS545+$E$9*V545)</f>
        <v>0</v>
      </c>
      <c r="X545">
        <f>0.61365*exp(17.502*W545/(240.97+W545))</f>
        <v>0</v>
      </c>
      <c r="Y545">
        <f>(Z545/AA545*100)</f>
        <v>0</v>
      </c>
      <c r="Z545">
        <f>BJ545*(BO545+BP545)/1000</f>
        <v>0</v>
      </c>
      <c r="AA545">
        <f>0.61365*exp(17.502*BQ545/(240.97+BQ545))</f>
        <v>0</v>
      </c>
      <c r="AB545">
        <f>(X545-BJ545*(BO545+BP545)/1000)</f>
        <v>0</v>
      </c>
      <c r="AC545">
        <f>(-J545*44100)</f>
        <v>0</v>
      </c>
      <c r="AD545">
        <f>2*29.3*R545*0.92*(BQ545-W545)</f>
        <v>0</v>
      </c>
      <c r="AE545">
        <f>2*0.95*5.67E-8*(((BQ545+$B$9)+273)^4-(W545+273)^4)</f>
        <v>0</v>
      </c>
      <c r="AF545">
        <f>U545+AE545+AC545+AD545</f>
        <v>0</v>
      </c>
      <c r="AG545">
        <f>BN545*AU545*(BI545-BH545*(1000-AU545*BK545)/(1000-AU545*BJ545))/(100*BB545)</f>
        <v>0</v>
      </c>
      <c r="AH545">
        <f>1000*BN545*AU545*(BJ545-BK545)/(100*BB545*(1000-AU545*BJ545))</f>
        <v>0</v>
      </c>
      <c r="AI545">
        <f>(AJ545 - AK545 - BO545*1E3/(8.314*(BQ545+273.15)) * AM545/BN545 * AL545) * BN545/(100*BB545) * (1000 - BK545)/1000</f>
        <v>0</v>
      </c>
      <c r="AJ545">
        <v>429.2195342831657</v>
      </c>
      <c r="AK545">
        <v>428.7958121212118</v>
      </c>
      <c r="AL545">
        <v>4.754706349446023E-06</v>
      </c>
      <c r="AM545">
        <v>61.35787655002243</v>
      </c>
      <c r="AN545">
        <f>(AP545 - AO545 + BO545*1E3/(8.314*(BQ545+273.15)) * AR545/BN545 * AQ545) * BN545/(100*BB545) * 1000/(1000 - AP545)</f>
        <v>0</v>
      </c>
      <c r="AO545">
        <v>21.51836256293958</v>
      </c>
      <c r="AP545">
        <v>21.49977552447553</v>
      </c>
      <c r="AQ545">
        <v>-1.869612049773407E-08</v>
      </c>
      <c r="AR545">
        <v>91.88205700752289</v>
      </c>
      <c r="AS545">
        <v>0</v>
      </c>
      <c r="AT545">
        <v>0</v>
      </c>
      <c r="AU545">
        <f>IF(AS545*$H$15&gt;=AW545,1.0,(AW545/(AW545-AS545*$H$15)))</f>
        <v>0</v>
      </c>
      <c r="AV545">
        <f>(AU545-1)*100</f>
        <v>0</v>
      </c>
      <c r="AW545">
        <f>MAX(0,($B$15+$C$15*BV545)/(1+$D$15*BV545)*BO545/(BQ545+273)*$E$15)</f>
        <v>0</v>
      </c>
      <c r="AX545">
        <f>$B$13*BW545+$C$13*BX545+$F$13*CI545*(1-CL545)</f>
        <v>0</v>
      </c>
      <c r="AY545">
        <f>AX545*AZ545</f>
        <v>0</v>
      </c>
      <c r="AZ545">
        <f>($B$13*$D$11+$C$13*$D$11+$F$13*((CV545+CN545)/MAX(CV545+CN545+CW545, 0.1)*$I$11+CW545/MAX(CV545+CN545+CW545, 0.1)*$J$11))/($B$13+$C$13+$F$13)</f>
        <v>0</v>
      </c>
      <c r="BA545">
        <f>($B$13*$K$11+$C$13*$K$11+$F$13*((CV545+CN545)/MAX(CV545+CN545+CW545, 0.1)*$P$11+CW545/MAX(CV545+CN545+CW545, 0.1)*$Q$11))/($B$13+$C$13+$F$13)</f>
        <v>0</v>
      </c>
      <c r="BB545">
        <v>6</v>
      </c>
      <c r="BC545">
        <v>0.5</v>
      </c>
      <c r="BD545" t="s">
        <v>358</v>
      </c>
      <c r="BE545">
        <v>2</v>
      </c>
      <c r="BF545" t="b">
        <v>1</v>
      </c>
      <c r="BG545">
        <v>1774683897.7</v>
      </c>
      <c r="BH545">
        <v>419.5637</v>
      </c>
      <c r="BI545">
        <v>419.9898</v>
      </c>
      <c r="BJ545">
        <v>21.49982</v>
      </c>
      <c r="BK545">
        <v>21.51894</v>
      </c>
      <c r="BL545">
        <v>419.9252</v>
      </c>
      <c r="BM545">
        <v>21.20262</v>
      </c>
      <c r="BN545">
        <v>499.9882000000001</v>
      </c>
      <c r="BO545">
        <v>101.0307</v>
      </c>
      <c r="BP545">
        <v>0.09998516999999998</v>
      </c>
      <c r="BQ545">
        <v>25.79312</v>
      </c>
      <c r="BR545">
        <v>25.84781</v>
      </c>
      <c r="BS545">
        <v>999.9</v>
      </c>
      <c r="BT545">
        <v>0</v>
      </c>
      <c r="BU545">
        <v>0</v>
      </c>
      <c r="BV545">
        <v>9991.558000000001</v>
      </c>
      <c r="BW545">
        <v>0</v>
      </c>
      <c r="BX545">
        <v>0.3833920000000001</v>
      </c>
      <c r="BY545">
        <v>-0.4261048000000001</v>
      </c>
      <c r="BZ545">
        <v>428.7825</v>
      </c>
      <c r="CA545">
        <v>429.2263</v>
      </c>
      <c r="CB545">
        <v>-0.01910972</v>
      </c>
      <c r="CC545">
        <v>419.9898</v>
      </c>
      <c r="CD545">
        <v>21.51894</v>
      </c>
      <c r="CE545">
        <v>2.172142</v>
      </c>
      <c r="CF545">
        <v>2.174073</v>
      </c>
      <c r="CG545">
        <v>18.75832</v>
      </c>
      <c r="CH545">
        <v>18.77253</v>
      </c>
      <c r="CI545">
        <v>102.4778</v>
      </c>
      <c r="CJ545">
        <v>0</v>
      </c>
      <c r="CK545">
        <v>1</v>
      </c>
      <c r="CL545">
        <v>0</v>
      </c>
      <c r="CM545">
        <v>1.48918</v>
      </c>
      <c r="CN545">
        <v>0</v>
      </c>
      <c r="CO545">
        <v>6.726549999999999</v>
      </c>
      <c r="CP545">
        <v>524.2421999999999</v>
      </c>
      <c r="CQ545">
        <v>34.8435</v>
      </c>
      <c r="CR545">
        <v>38.3435</v>
      </c>
      <c r="CS545">
        <v>36.7311</v>
      </c>
      <c r="CT545">
        <v>37.156</v>
      </c>
      <c r="CU545">
        <v>35.6061</v>
      </c>
      <c r="CV545">
        <v>0</v>
      </c>
      <c r="CW545">
        <v>102.478</v>
      </c>
      <c r="CX545">
        <v>0</v>
      </c>
      <c r="CY545">
        <v>1774683899</v>
      </c>
      <c r="CZ545">
        <v>0</v>
      </c>
      <c r="DA545">
        <v>1774666326.5</v>
      </c>
      <c r="DB545" t="s">
        <v>359</v>
      </c>
      <c r="DC545">
        <v>1774666322</v>
      </c>
      <c r="DD545">
        <v>1774666326.5</v>
      </c>
      <c r="DE545">
        <v>2</v>
      </c>
      <c r="DF545">
        <v>0.343</v>
      </c>
      <c r="DG545">
        <v>-0.026</v>
      </c>
      <c r="DH545">
        <v>-0.36</v>
      </c>
      <c r="DI545">
        <v>0.298</v>
      </c>
      <c r="DJ545">
        <v>420</v>
      </c>
      <c r="DK545">
        <v>22</v>
      </c>
      <c r="DL545">
        <v>0.17</v>
      </c>
      <c r="DM545">
        <v>0.02</v>
      </c>
      <c r="DN545">
        <v>-0.4293726341463415</v>
      </c>
      <c r="DO545">
        <v>0.03043923344947694</v>
      </c>
      <c r="DP545">
        <v>0.02154139236362664</v>
      </c>
      <c r="DQ545">
        <v>1</v>
      </c>
      <c r="DR545">
        <v>-0.0198698731707317</v>
      </c>
      <c r="DS545">
        <v>0.004048567944250838</v>
      </c>
      <c r="DT545">
        <v>0.001355472271765119</v>
      </c>
      <c r="DU545">
        <v>1</v>
      </c>
      <c r="DV545">
        <v>2</v>
      </c>
      <c r="DW545">
        <v>2</v>
      </c>
      <c r="DX545" t="s">
        <v>360</v>
      </c>
      <c r="DY545">
        <v>3.13032</v>
      </c>
      <c r="DZ545">
        <v>2.80633</v>
      </c>
      <c r="EA545">
        <v>0.0997502</v>
      </c>
      <c r="EB545">
        <v>0.0994715</v>
      </c>
      <c r="EC545">
        <v>0.105847</v>
      </c>
      <c r="ED545">
        <v>0.105602</v>
      </c>
      <c r="EE545">
        <v>21145.9</v>
      </c>
      <c r="EF545">
        <v>27418.1</v>
      </c>
      <c r="EG545">
        <v>26443.4</v>
      </c>
      <c r="EH545">
        <v>32999.4</v>
      </c>
      <c r="EI545">
        <v>34924.8</v>
      </c>
      <c r="EJ545">
        <v>40309.1</v>
      </c>
      <c r="EK545">
        <v>41090.2</v>
      </c>
      <c r="EL545">
        <v>46059.1</v>
      </c>
      <c r="EM545">
        <v>2.0347</v>
      </c>
      <c r="EN545">
        <v>2.0004</v>
      </c>
      <c r="EO545">
        <v>0.0689849</v>
      </c>
      <c r="EP545">
        <v>0</v>
      </c>
      <c r="EQ545">
        <v>24.7032</v>
      </c>
      <c r="ER545">
        <v>999.9</v>
      </c>
      <c r="ES545">
        <v>67.40000000000001</v>
      </c>
      <c r="ET545">
        <v>27.5</v>
      </c>
      <c r="EU545">
        <v>24.586</v>
      </c>
      <c r="EV545">
        <v>61.2309</v>
      </c>
      <c r="EW545">
        <v>31.6066</v>
      </c>
      <c r="EX545">
        <v>1</v>
      </c>
      <c r="EY545">
        <v>0.292154</v>
      </c>
      <c r="EZ545">
        <v>0.164297</v>
      </c>
      <c r="FA545">
        <v>20.2897</v>
      </c>
      <c r="FB545">
        <v>5.18734</v>
      </c>
      <c r="FC545">
        <v>11.9441</v>
      </c>
      <c r="FD545">
        <v>4.9557</v>
      </c>
      <c r="FE545">
        <v>3.285</v>
      </c>
      <c r="FF545">
        <v>9999</v>
      </c>
      <c r="FG545">
        <v>9999</v>
      </c>
      <c r="FH545">
        <v>9999</v>
      </c>
      <c r="FI545">
        <v>999.9</v>
      </c>
      <c r="FJ545">
        <v>1.86127</v>
      </c>
      <c r="FK545">
        <v>1.86264</v>
      </c>
      <c r="FL545">
        <v>1.86005</v>
      </c>
      <c r="FM545">
        <v>1.85837</v>
      </c>
      <c r="FN545">
        <v>1.86215</v>
      </c>
      <c r="FO545">
        <v>1.85884</v>
      </c>
      <c r="FP545">
        <v>1.85791</v>
      </c>
      <c r="FQ545">
        <v>1.86081</v>
      </c>
      <c r="FR545">
        <v>0</v>
      </c>
      <c r="FS545">
        <v>0</v>
      </c>
      <c r="FT545">
        <v>0</v>
      </c>
      <c r="FU545">
        <v>4.5</v>
      </c>
      <c r="FV545" t="s">
        <v>361</v>
      </c>
      <c r="FW545" t="s">
        <v>362</v>
      </c>
      <c r="FX545" t="s">
        <v>363</v>
      </c>
      <c r="FY545" t="s">
        <v>364</v>
      </c>
      <c r="FZ545" t="s">
        <v>364</v>
      </c>
      <c r="GA545" t="s">
        <v>363</v>
      </c>
      <c r="GB545">
        <v>0</v>
      </c>
      <c r="GC545">
        <v>100</v>
      </c>
      <c r="GD545">
        <v>100</v>
      </c>
      <c r="GE545">
        <v>-0.362</v>
      </c>
      <c r="GF545">
        <v>0.2972</v>
      </c>
      <c r="GG545">
        <v>-1.589593225013521</v>
      </c>
      <c r="GH545">
        <v>0.00192992804097616</v>
      </c>
      <c r="GI545">
        <v>3.244687122451424E-06</v>
      </c>
      <c r="GJ545">
        <v>-2.087531120305573E-09</v>
      </c>
      <c r="GK545">
        <v>0.05776174702018427</v>
      </c>
      <c r="GL545">
        <v>0.005089068596103195</v>
      </c>
      <c r="GM545">
        <v>0.0003257216593697226</v>
      </c>
      <c r="GN545">
        <v>-1.562898368296355E-06</v>
      </c>
      <c r="GO545">
        <v>0</v>
      </c>
      <c r="GP545">
        <v>1257</v>
      </c>
      <c r="GQ545">
        <v>1</v>
      </c>
      <c r="GR545">
        <v>31</v>
      </c>
      <c r="GS545">
        <v>293</v>
      </c>
      <c r="GT545">
        <v>292.9</v>
      </c>
      <c r="GU545">
        <v>1.07788</v>
      </c>
      <c r="GV545">
        <v>2.39136</v>
      </c>
      <c r="GW545">
        <v>1.44775</v>
      </c>
      <c r="GX545">
        <v>2.20215</v>
      </c>
      <c r="GY545">
        <v>1.44653</v>
      </c>
      <c r="GZ545">
        <v>2.33643</v>
      </c>
      <c r="HA545">
        <v>33.1992</v>
      </c>
      <c r="HB545">
        <v>14.5436</v>
      </c>
      <c r="HC545">
        <v>18</v>
      </c>
      <c r="HD545">
        <v>531.895</v>
      </c>
      <c r="HE545">
        <v>523.191</v>
      </c>
      <c r="HF545">
        <v>24.9999</v>
      </c>
      <c r="HG545">
        <v>30.7252</v>
      </c>
      <c r="HH545">
        <v>30</v>
      </c>
      <c r="HI545">
        <v>31.1079</v>
      </c>
      <c r="HJ545">
        <v>31.117</v>
      </c>
      <c r="HK545">
        <v>21.5492</v>
      </c>
      <c r="HL545">
        <v>20.6043</v>
      </c>
      <c r="HM545">
        <v>100</v>
      </c>
      <c r="HN545">
        <v>25</v>
      </c>
      <c r="HO545">
        <v>420</v>
      </c>
      <c r="HP545">
        <v>21.5</v>
      </c>
      <c r="HQ545">
        <v>103.129</v>
      </c>
      <c r="HR545">
        <v>102.019</v>
      </c>
    </row>
    <row r="546" spans="1:226">
      <c r="A546">
        <v>528</v>
      </c>
      <c r="B546">
        <v>1774683904.6</v>
      </c>
      <c r="C546">
        <v>2158.599999904633</v>
      </c>
      <c r="D546" t="s">
        <v>1418</v>
      </c>
      <c r="E546" t="s">
        <v>1419</v>
      </c>
      <c r="F546">
        <v>5</v>
      </c>
      <c r="I546">
        <v>1774683901.7</v>
      </c>
      <c r="J546">
        <f>(K546)/1000</f>
        <v>0</v>
      </c>
      <c r="K546">
        <f>IF(BF546, AN546, AH546)</f>
        <v>0</v>
      </c>
      <c r="L546">
        <f>IF(BF546, AI546, AG546)</f>
        <v>0</v>
      </c>
      <c r="M546">
        <f>BH546 - IF(AU546&gt;1, L546*BB546*100.0/(AW546), 0)</f>
        <v>0</v>
      </c>
      <c r="N546">
        <f>((T546-J546/2)*M546-L546)/(T546+J546/2)</f>
        <v>0</v>
      </c>
      <c r="O546">
        <f>N546*(BO546+BP546)/1000.0</f>
        <v>0</v>
      </c>
      <c r="P546">
        <f>(BH546 - IF(AU546&gt;1, L546*BB546*100.0/(AW546), 0))*(BO546+BP546)/1000.0</f>
        <v>0</v>
      </c>
      <c r="Q546">
        <f>2.0/((1/S546-1/R546)+SIGN(S546)*SQRT((1/S546-1/R546)*(1/S546-1/R546) + 4*BC546/((BC546+1)*(BC546+1))*(2*1/S546*1/R546-1/R546*1/R546)))</f>
        <v>0</v>
      </c>
      <c r="R546">
        <f>IF(LEFT(BD546,1)&lt;&gt;"0",IF(LEFT(BD546,1)="1",3.0,BE546),$D$5+$E$5*(BV546*BO546/($K$5*1000))+$F$5*(BV546*BO546/($K$5*1000))*MAX(MIN(BB546,$J$5),$I$5)*MAX(MIN(BB546,$J$5),$I$5)+$G$5*MAX(MIN(BB546,$J$5),$I$5)*(BV546*BO546/($K$5*1000))+$H$5*(BV546*BO546/($K$5*1000))*(BV546*BO546/($K$5*1000)))</f>
        <v>0</v>
      </c>
      <c r="S546">
        <f>J546*(1000-(1000*0.61365*exp(17.502*W546/(240.97+W546))/(BO546+BP546)+BJ546)/2)/(1000*0.61365*exp(17.502*W546/(240.97+W546))/(BO546+BP546)-BJ546)</f>
        <v>0</v>
      </c>
      <c r="T546">
        <f>1/((BC546+1)/(Q546/1.6)+1/(R546/1.37)) + BC546/((BC546+1)/(Q546/1.6) + BC546/(R546/1.37))</f>
        <v>0</v>
      </c>
      <c r="U546">
        <f>(AX546*BA546)</f>
        <v>0</v>
      </c>
      <c r="V546">
        <f>(BQ546+(U546+2*0.95*5.67E-8*(((BQ546+$B$9)+273)^4-(BQ546+273)^4)-44100*J546)/(1.84*29.3*R546+8*0.95*5.67E-8*(BQ546+273)^3))</f>
        <v>0</v>
      </c>
      <c r="W546">
        <f>($C$9*BR546+$D$9*BS546+$E$9*V546)</f>
        <v>0</v>
      </c>
      <c r="X546">
        <f>0.61365*exp(17.502*W546/(240.97+W546))</f>
        <v>0</v>
      </c>
      <c r="Y546">
        <f>(Z546/AA546*100)</f>
        <v>0</v>
      </c>
      <c r="Z546">
        <f>BJ546*(BO546+BP546)/1000</f>
        <v>0</v>
      </c>
      <c r="AA546">
        <f>0.61365*exp(17.502*BQ546/(240.97+BQ546))</f>
        <v>0</v>
      </c>
      <c r="AB546">
        <f>(X546-BJ546*(BO546+BP546)/1000)</f>
        <v>0</v>
      </c>
      <c r="AC546">
        <f>(-J546*44100)</f>
        <v>0</v>
      </c>
      <c r="AD546">
        <f>2*29.3*R546*0.92*(BQ546-W546)</f>
        <v>0</v>
      </c>
      <c r="AE546">
        <f>2*0.95*5.67E-8*(((BQ546+$B$9)+273)^4-(W546+273)^4)</f>
        <v>0</v>
      </c>
      <c r="AF546">
        <f>U546+AE546+AC546+AD546</f>
        <v>0</v>
      </c>
      <c r="AG546">
        <f>BN546*AU546*(BI546-BH546*(1000-AU546*BK546)/(1000-AU546*BJ546))/(100*BB546)</f>
        <v>0</v>
      </c>
      <c r="AH546">
        <f>1000*BN546*AU546*(BJ546-BK546)/(100*BB546*(1000-AU546*BJ546))</f>
        <v>0</v>
      </c>
      <c r="AI546">
        <f>(AJ546 - AK546 - BO546*1E3/(8.314*(BQ546+273.15)) * AM546/BN546 * AL546) * BN546/(100*BB546) * (1000 - BK546)/1000</f>
        <v>0</v>
      </c>
      <c r="AJ546">
        <v>429.2678234203472</v>
      </c>
      <c r="AK546">
        <v>428.8142969696973</v>
      </c>
      <c r="AL546">
        <v>6.575005851448799E-06</v>
      </c>
      <c r="AM546">
        <v>61.35787655002243</v>
      </c>
      <c r="AN546">
        <f>(AP546 - AO546 + BO546*1E3/(8.314*(BQ546+273.15)) * AR546/BN546 * AQ546) * BN546/(100*BB546) * 1000/(1000 - AP546)</f>
        <v>0</v>
      </c>
      <c r="AO546">
        <v>21.5189324894941</v>
      </c>
      <c r="AP546">
        <v>21.49852587412589</v>
      </c>
      <c r="AQ546">
        <v>-2.639650665522784E-07</v>
      </c>
      <c r="AR546">
        <v>91.88205700752289</v>
      </c>
      <c r="AS546">
        <v>0</v>
      </c>
      <c r="AT546">
        <v>0</v>
      </c>
      <c r="AU546">
        <f>IF(AS546*$H$15&gt;=AW546,1.0,(AW546/(AW546-AS546*$H$15)))</f>
        <v>0</v>
      </c>
      <c r="AV546">
        <f>(AU546-1)*100</f>
        <v>0</v>
      </c>
      <c r="AW546">
        <f>MAX(0,($B$15+$C$15*BV546)/(1+$D$15*BV546)*BO546/(BQ546+273)*$E$15)</f>
        <v>0</v>
      </c>
      <c r="AX546">
        <f>$B$13*BW546+$C$13*BX546+$F$13*CI546*(1-CL546)</f>
        <v>0</v>
      </c>
      <c r="AY546">
        <f>AX546*AZ546</f>
        <v>0</v>
      </c>
      <c r="AZ546">
        <f>($B$13*$D$11+$C$13*$D$11+$F$13*((CV546+CN546)/MAX(CV546+CN546+CW546, 0.1)*$I$11+CW546/MAX(CV546+CN546+CW546, 0.1)*$J$11))/($B$13+$C$13+$F$13)</f>
        <v>0</v>
      </c>
      <c r="BA546">
        <f>($B$13*$K$11+$C$13*$K$11+$F$13*((CV546+CN546)/MAX(CV546+CN546+CW546, 0.1)*$P$11+CW546/MAX(CV546+CN546+CW546, 0.1)*$Q$11))/($B$13+$C$13+$F$13)</f>
        <v>0</v>
      </c>
      <c r="BB546">
        <v>6</v>
      </c>
      <c r="BC546">
        <v>0.5</v>
      </c>
      <c r="BD546" t="s">
        <v>358</v>
      </c>
      <c r="BE546">
        <v>2</v>
      </c>
      <c r="BF546" t="b">
        <v>1</v>
      </c>
      <c r="BG546">
        <v>1774683901.7</v>
      </c>
      <c r="BH546">
        <v>419.5743000000001</v>
      </c>
      <c r="BI546">
        <v>420.0191</v>
      </c>
      <c r="BJ546">
        <v>21.49911</v>
      </c>
      <c r="BK546">
        <v>21.51857</v>
      </c>
      <c r="BL546">
        <v>419.9361</v>
      </c>
      <c r="BM546">
        <v>21.20194</v>
      </c>
      <c r="BN546">
        <v>499.9252</v>
      </c>
      <c r="BO546">
        <v>101.0308</v>
      </c>
      <c r="BP546">
        <v>0.09981524000000001</v>
      </c>
      <c r="BQ546">
        <v>25.79064</v>
      </c>
      <c r="BR546">
        <v>25.8303</v>
      </c>
      <c r="BS546">
        <v>999.9</v>
      </c>
      <c r="BT546">
        <v>0</v>
      </c>
      <c r="BU546">
        <v>0</v>
      </c>
      <c r="BV546">
        <v>10011.192</v>
      </c>
      <c r="BW546">
        <v>0</v>
      </c>
      <c r="BX546">
        <v>0.3833920000000001</v>
      </c>
      <c r="BY546">
        <v>-0.4446442</v>
      </c>
      <c r="BZ546">
        <v>428.7932</v>
      </c>
      <c r="CA546">
        <v>429.2560999999999</v>
      </c>
      <c r="CB546">
        <v>-0.01945305</v>
      </c>
      <c r="CC546">
        <v>420.0191</v>
      </c>
      <c r="CD546">
        <v>21.51857</v>
      </c>
      <c r="CE546">
        <v>2.172073</v>
      </c>
      <c r="CF546">
        <v>2.174038</v>
      </c>
      <c r="CG546">
        <v>18.75779</v>
      </c>
      <c r="CH546">
        <v>18.77226</v>
      </c>
      <c r="CI546">
        <v>100.1682</v>
      </c>
      <c r="CJ546">
        <v>0</v>
      </c>
      <c r="CK546">
        <v>1</v>
      </c>
      <c r="CL546">
        <v>0</v>
      </c>
      <c r="CM546">
        <v>1.69826</v>
      </c>
      <c r="CN546">
        <v>0</v>
      </c>
      <c r="CO546">
        <v>6.46617</v>
      </c>
      <c r="CP546">
        <v>512.4272000000001</v>
      </c>
      <c r="CQ546">
        <v>34.812</v>
      </c>
      <c r="CR546">
        <v>38.312</v>
      </c>
      <c r="CS546">
        <v>36.687</v>
      </c>
      <c r="CT546">
        <v>37.1187</v>
      </c>
      <c r="CU546">
        <v>35.562</v>
      </c>
      <c r="CV546">
        <v>0</v>
      </c>
      <c r="CW546">
        <v>100.167</v>
      </c>
      <c r="CX546">
        <v>0</v>
      </c>
      <c r="CY546">
        <v>1774683903.2</v>
      </c>
      <c r="CZ546">
        <v>0</v>
      </c>
      <c r="DA546">
        <v>1774666326.5</v>
      </c>
      <c r="DB546" t="s">
        <v>359</v>
      </c>
      <c r="DC546">
        <v>1774666322</v>
      </c>
      <c r="DD546">
        <v>1774666326.5</v>
      </c>
      <c r="DE546">
        <v>2</v>
      </c>
      <c r="DF546">
        <v>0.343</v>
      </c>
      <c r="DG546">
        <v>-0.026</v>
      </c>
      <c r="DH546">
        <v>-0.36</v>
      </c>
      <c r="DI546">
        <v>0.298</v>
      </c>
      <c r="DJ546">
        <v>420</v>
      </c>
      <c r="DK546">
        <v>22</v>
      </c>
      <c r="DL546">
        <v>0.17</v>
      </c>
      <c r="DM546">
        <v>0.02</v>
      </c>
      <c r="DN546">
        <v>-0.432642487804878</v>
      </c>
      <c r="DO546">
        <v>-0.06760722648083711</v>
      </c>
      <c r="DP546">
        <v>0.023557402479198</v>
      </c>
      <c r="DQ546">
        <v>1</v>
      </c>
      <c r="DR546">
        <v>-0.01990006341463415</v>
      </c>
      <c r="DS546">
        <v>0.008663456445993012</v>
      </c>
      <c r="DT546">
        <v>0.001261567672605774</v>
      </c>
      <c r="DU546">
        <v>1</v>
      </c>
      <c r="DV546">
        <v>2</v>
      </c>
      <c r="DW546">
        <v>2</v>
      </c>
      <c r="DX546" t="s">
        <v>360</v>
      </c>
      <c r="DY546">
        <v>3.13042</v>
      </c>
      <c r="DZ546">
        <v>2.8065</v>
      </c>
      <c r="EA546">
        <v>0.0997569</v>
      </c>
      <c r="EB546">
        <v>0.099481</v>
      </c>
      <c r="EC546">
        <v>0.105842</v>
      </c>
      <c r="ED546">
        <v>0.105603</v>
      </c>
      <c r="EE546">
        <v>21145.7</v>
      </c>
      <c r="EF546">
        <v>27417.6</v>
      </c>
      <c r="EG546">
        <v>26443.4</v>
      </c>
      <c r="EH546">
        <v>32999.1</v>
      </c>
      <c r="EI546">
        <v>34924.7</v>
      </c>
      <c r="EJ546">
        <v>40308.9</v>
      </c>
      <c r="EK546">
        <v>41089.9</v>
      </c>
      <c r="EL546">
        <v>46058.9</v>
      </c>
      <c r="EM546">
        <v>2.03485</v>
      </c>
      <c r="EN546">
        <v>2.00005</v>
      </c>
      <c r="EO546">
        <v>0.0685677</v>
      </c>
      <c r="EP546">
        <v>0</v>
      </c>
      <c r="EQ546">
        <v>24.7015</v>
      </c>
      <c r="ER546">
        <v>999.9</v>
      </c>
      <c r="ES546">
        <v>67.40000000000001</v>
      </c>
      <c r="ET546">
        <v>27.5</v>
      </c>
      <c r="EU546">
        <v>24.5893</v>
      </c>
      <c r="EV546">
        <v>61.2809</v>
      </c>
      <c r="EW546">
        <v>31.7668</v>
      </c>
      <c r="EX546">
        <v>1</v>
      </c>
      <c r="EY546">
        <v>0.292058</v>
      </c>
      <c r="EZ546">
        <v>0.16408</v>
      </c>
      <c r="FA546">
        <v>20.2899</v>
      </c>
      <c r="FB546">
        <v>5.18719</v>
      </c>
      <c r="FC546">
        <v>11.9441</v>
      </c>
      <c r="FD546">
        <v>4.95565</v>
      </c>
      <c r="FE546">
        <v>3.285</v>
      </c>
      <c r="FF546">
        <v>9999</v>
      </c>
      <c r="FG546">
        <v>9999</v>
      </c>
      <c r="FH546">
        <v>9999</v>
      </c>
      <c r="FI546">
        <v>999.9</v>
      </c>
      <c r="FJ546">
        <v>1.86127</v>
      </c>
      <c r="FK546">
        <v>1.86263</v>
      </c>
      <c r="FL546">
        <v>1.86005</v>
      </c>
      <c r="FM546">
        <v>1.85837</v>
      </c>
      <c r="FN546">
        <v>1.86211</v>
      </c>
      <c r="FO546">
        <v>1.85883</v>
      </c>
      <c r="FP546">
        <v>1.85791</v>
      </c>
      <c r="FQ546">
        <v>1.86081</v>
      </c>
      <c r="FR546">
        <v>0</v>
      </c>
      <c r="FS546">
        <v>0</v>
      </c>
      <c r="FT546">
        <v>0</v>
      </c>
      <c r="FU546">
        <v>4.5</v>
      </c>
      <c r="FV546" t="s">
        <v>361</v>
      </c>
      <c r="FW546" t="s">
        <v>362</v>
      </c>
      <c r="FX546" t="s">
        <v>363</v>
      </c>
      <c r="FY546" t="s">
        <v>364</v>
      </c>
      <c r="FZ546" t="s">
        <v>364</v>
      </c>
      <c r="GA546" t="s">
        <v>363</v>
      </c>
      <c r="GB546">
        <v>0</v>
      </c>
      <c r="GC546">
        <v>100</v>
      </c>
      <c r="GD546">
        <v>100</v>
      </c>
      <c r="GE546">
        <v>-0.361</v>
      </c>
      <c r="GF546">
        <v>0.2972</v>
      </c>
      <c r="GG546">
        <v>-1.589593225013521</v>
      </c>
      <c r="GH546">
        <v>0.00192992804097616</v>
      </c>
      <c r="GI546">
        <v>3.244687122451424E-06</v>
      </c>
      <c r="GJ546">
        <v>-2.087531120305573E-09</v>
      </c>
      <c r="GK546">
        <v>0.05776174702018427</v>
      </c>
      <c r="GL546">
        <v>0.005089068596103195</v>
      </c>
      <c r="GM546">
        <v>0.0003257216593697226</v>
      </c>
      <c r="GN546">
        <v>-1.562898368296355E-06</v>
      </c>
      <c r="GO546">
        <v>0</v>
      </c>
      <c r="GP546">
        <v>1257</v>
      </c>
      <c r="GQ546">
        <v>1</v>
      </c>
      <c r="GR546">
        <v>31</v>
      </c>
      <c r="GS546">
        <v>293</v>
      </c>
      <c r="GT546">
        <v>293</v>
      </c>
      <c r="GU546">
        <v>1.07788</v>
      </c>
      <c r="GV546">
        <v>2.38647</v>
      </c>
      <c r="GW546">
        <v>1.44775</v>
      </c>
      <c r="GX546">
        <v>2.20215</v>
      </c>
      <c r="GY546">
        <v>1.44653</v>
      </c>
      <c r="GZ546">
        <v>2.38892</v>
      </c>
      <c r="HA546">
        <v>33.1769</v>
      </c>
      <c r="HB546">
        <v>14.5523</v>
      </c>
      <c r="HC546">
        <v>18</v>
      </c>
      <c r="HD546">
        <v>531.99</v>
      </c>
      <c r="HE546">
        <v>522.953</v>
      </c>
      <c r="HF546">
        <v>24.9998</v>
      </c>
      <c r="HG546">
        <v>30.7252</v>
      </c>
      <c r="HH546">
        <v>30</v>
      </c>
      <c r="HI546">
        <v>31.1079</v>
      </c>
      <c r="HJ546">
        <v>31.117</v>
      </c>
      <c r="HK546">
        <v>21.5476</v>
      </c>
      <c r="HL546">
        <v>20.6043</v>
      </c>
      <c r="HM546">
        <v>100</v>
      </c>
      <c r="HN546">
        <v>25</v>
      </c>
      <c r="HO546">
        <v>420</v>
      </c>
      <c r="HP546">
        <v>21.5</v>
      </c>
      <c r="HQ546">
        <v>103.128</v>
      </c>
      <c r="HR546">
        <v>102.018</v>
      </c>
    </row>
    <row r="547" spans="1:226">
      <c r="A547">
        <v>529</v>
      </c>
      <c r="B547">
        <v>1774683908.6</v>
      </c>
      <c r="C547">
        <v>2162.599999904633</v>
      </c>
      <c r="D547" t="s">
        <v>1420</v>
      </c>
      <c r="E547" t="s">
        <v>1421</v>
      </c>
      <c r="F547">
        <v>5</v>
      </c>
      <c r="I547">
        <v>1774683905.7</v>
      </c>
      <c r="J547">
        <f>(K547)/1000</f>
        <v>0</v>
      </c>
      <c r="K547">
        <f>IF(BF547, AN547, AH547)</f>
        <v>0</v>
      </c>
      <c r="L547">
        <f>IF(BF547, AI547, AG547)</f>
        <v>0</v>
      </c>
      <c r="M547">
        <f>BH547 - IF(AU547&gt;1, L547*BB547*100.0/(AW547), 0)</f>
        <v>0</v>
      </c>
      <c r="N547">
        <f>((T547-J547/2)*M547-L547)/(T547+J547/2)</f>
        <v>0</v>
      </c>
      <c r="O547">
        <f>N547*(BO547+BP547)/1000.0</f>
        <v>0</v>
      </c>
      <c r="P547">
        <f>(BH547 - IF(AU547&gt;1, L547*BB547*100.0/(AW547), 0))*(BO547+BP547)/1000.0</f>
        <v>0</v>
      </c>
      <c r="Q547">
        <f>2.0/((1/S547-1/R547)+SIGN(S547)*SQRT((1/S547-1/R547)*(1/S547-1/R547) + 4*BC547/((BC547+1)*(BC547+1))*(2*1/S547*1/R547-1/R547*1/R547)))</f>
        <v>0</v>
      </c>
      <c r="R547">
        <f>IF(LEFT(BD547,1)&lt;&gt;"0",IF(LEFT(BD547,1)="1",3.0,BE547),$D$5+$E$5*(BV547*BO547/($K$5*1000))+$F$5*(BV547*BO547/($K$5*1000))*MAX(MIN(BB547,$J$5),$I$5)*MAX(MIN(BB547,$J$5),$I$5)+$G$5*MAX(MIN(BB547,$J$5),$I$5)*(BV547*BO547/($K$5*1000))+$H$5*(BV547*BO547/($K$5*1000))*(BV547*BO547/($K$5*1000)))</f>
        <v>0</v>
      </c>
      <c r="S547">
        <f>J547*(1000-(1000*0.61365*exp(17.502*W547/(240.97+W547))/(BO547+BP547)+BJ547)/2)/(1000*0.61365*exp(17.502*W547/(240.97+W547))/(BO547+BP547)-BJ547)</f>
        <v>0</v>
      </c>
      <c r="T547">
        <f>1/((BC547+1)/(Q547/1.6)+1/(R547/1.37)) + BC547/((BC547+1)/(Q547/1.6) + BC547/(R547/1.37))</f>
        <v>0</v>
      </c>
      <c r="U547">
        <f>(AX547*BA547)</f>
        <v>0</v>
      </c>
      <c r="V547">
        <f>(BQ547+(U547+2*0.95*5.67E-8*(((BQ547+$B$9)+273)^4-(BQ547+273)^4)-44100*J547)/(1.84*29.3*R547+8*0.95*5.67E-8*(BQ547+273)^3))</f>
        <v>0</v>
      </c>
      <c r="W547">
        <f>($C$9*BR547+$D$9*BS547+$E$9*V547)</f>
        <v>0</v>
      </c>
      <c r="X547">
        <f>0.61365*exp(17.502*W547/(240.97+W547))</f>
        <v>0</v>
      </c>
      <c r="Y547">
        <f>(Z547/AA547*100)</f>
        <v>0</v>
      </c>
      <c r="Z547">
        <f>BJ547*(BO547+BP547)/1000</f>
        <v>0</v>
      </c>
      <c r="AA547">
        <f>0.61365*exp(17.502*BQ547/(240.97+BQ547))</f>
        <v>0</v>
      </c>
      <c r="AB547">
        <f>(X547-BJ547*(BO547+BP547)/1000)</f>
        <v>0</v>
      </c>
      <c r="AC547">
        <f>(-J547*44100)</f>
        <v>0</v>
      </c>
      <c r="AD547">
        <f>2*29.3*R547*0.92*(BQ547-W547)</f>
        <v>0</v>
      </c>
      <c r="AE547">
        <f>2*0.95*5.67E-8*(((BQ547+$B$9)+273)^4-(W547+273)^4)</f>
        <v>0</v>
      </c>
      <c r="AF547">
        <f>U547+AE547+AC547+AD547</f>
        <v>0</v>
      </c>
      <c r="AG547">
        <f>BN547*AU547*(BI547-BH547*(1000-AU547*BK547)/(1000-AU547*BJ547))/(100*BB547)</f>
        <v>0</v>
      </c>
      <c r="AH547">
        <f>1000*BN547*AU547*(BJ547-BK547)/(100*BB547*(1000-AU547*BJ547))</f>
        <v>0</v>
      </c>
      <c r="AI547">
        <f>(AJ547 - AK547 - BO547*1E3/(8.314*(BQ547+273.15)) * AM547/BN547 * AL547) * BN547/(100*BB547) * (1000 - BK547)/1000</f>
        <v>0</v>
      </c>
      <c r="AJ547">
        <v>429.2658273261791</v>
      </c>
      <c r="AK547">
        <v>428.794212121212</v>
      </c>
      <c r="AL547">
        <v>-6.26879068330768E-06</v>
      </c>
      <c r="AM547">
        <v>61.35787655002243</v>
      </c>
      <c r="AN547">
        <f>(AP547 - AO547 + BO547*1E3/(8.314*(BQ547+273.15)) * AR547/BN547 * AQ547) * BN547/(100*BB547) * 1000/(1000 - AP547)</f>
        <v>0</v>
      </c>
      <c r="AO547">
        <v>21.51846491740874</v>
      </c>
      <c r="AP547">
        <v>21.49718531468532</v>
      </c>
      <c r="AQ547">
        <v>-2.847759656879602E-08</v>
      </c>
      <c r="AR547">
        <v>91.88205700752289</v>
      </c>
      <c r="AS547">
        <v>0</v>
      </c>
      <c r="AT547">
        <v>0</v>
      </c>
      <c r="AU547">
        <f>IF(AS547*$H$15&gt;=AW547,1.0,(AW547/(AW547-AS547*$H$15)))</f>
        <v>0</v>
      </c>
      <c r="AV547">
        <f>(AU547-1)*100</f>
        <v>0</v>
      </c>
      <c r="AW547">
        <f>MAX(0,($B$15+$C$15*BV547)/(1+$D$15*BV547)*BO547/(BQ547+273)*$E$15)</f>
        <v>0</v>
      </c>
      <c r="AX547">
        <f>$B$13*BW547+$C$13*BX547+$F$13*CI547*(1-CL547)</f>
        <v>0</v>
      </c>
      <c r="AY547">
        <f>AX547*AZ547</f>
        <v>0</v>
      </c>
      <c r="AZ547">
        <f>($B$13*$D$11+$C$13*$D$11+$F$13*((CV547+CN547)/MAX(CV547+CN547+CW547, 0.1)*$I$11+CW547/MAX(CV547+CN547+CW547, 0.1)*$J$11))/($B$13+$C$13+$F$13)</f>
        <v>0</v>
      </c>
      <c r="BA547">
        <f>($B$13*$K$11+$C$13*$K$11+$F$13*((CV547+CN547)/MAX(CV547+CN547+CW547, 0.1)*$P$11+CW547/MAX(CV547+CN547+CW547, 0.1)*$Q$11))/($B$13+$C$13+$F$13)</f>
        <v>0</v>
      </c>
      <c r="BB547">
        <v>6</v>
      </c>
      <c r="BC547">
        <v>0.5</v>
      </c>
      <c r="BD547" t="s">
        <v>358</v>
      </c>
      <c r="BE547">
        <v>2</v>
      </c>
      <c r="BF547" t="b">
        <v>1</v>
      </c>
      <c r="BG547">
        <v>1774683905.7</v>
      </c>
      <c r="BH547">
        <v>419.5871999999999</v>
      </c>
      <c r="BI547">
        <v>420.0236</v>
      </c>
      <c r="BJ547">
        <v>21.4981</v>
      </c>
      <c r="BK547">
        <v>21.51818</v>
      </c>
      <c r="BL547">
        <v>419.9487999999999</v>
      </c>
      <c r="BM547">
        <v>21.20095</v>
      </c>
      <c r="BN547">
        <v>499.9872999999999</v>
      </c>
      <c r="BO547">
        <v>101.0305</v>
      </c>
      <c r="BP547">
        <v>0.10006038</v>
      </c>
      <c r="BQ547">
        <v>25.78688</v>
      </c>
      <c r="BR547">
        <v>25.82617</v>
      </c>
      <c r="BS547">
        <v>999.9</v>
      </c>
      <c r="BT547">
        <v>0</v>
      </c>
      <c r="BU547">
        <v>0</v>
      </c>
      <c r="BV547">
        <v>9995.130999999999</v>
      </c>
      <c r="BW547">
        <v>0</v>
      </c>
      <c r="BX547">
        <v>0.3833920000000001</v>
      </c>
      <c r="BY547">
        <v>-0.4364594000000001</v>
      </c>
      <c r="BZ547">
        <v>428.8057000000001</v>
      </c>
      <c r="CA547">
        <v>429.2606</v>
      </c>
      <c r="CB547">
        <v>-0.02006377</v>
      </c>
      <c r="CC547">
        <v>420.0236</v>
      </c>
      <c r="CD547">
        <v>21.51818</v>
      </c>
      <c r="CE547">
        <v>2.171962</v>
      </c>
      <c r="CF547">
        <v>2.173988</v>
      </c>
      <c r="CG547">
        <v>18.757</v>
      </c>
      <c r="CH547">
        <v>18.7719</v>
      </c>
      <c r="CI547">
        <v>100.01149</v>
      </c>
      <c r="CJ547">
        <v>0</v>
      </c>
      <c r="CK547">
        <v>1</v>
      </c>
      <c r="CL547">
        <v>0</v>
      </c>
      <c r="CM547">
        <v>1.82904</v>
      </c>
      <c r="CN547">
        <v>0</v>
      </c>
      <c r="CO547">
        <v>6.416110000000001</v>
      </c>
      <c r="CP547">
        <v>511.6248000000001</v>
      </c>
      <c r="CQ547">
        <v>34.7686</v>
      </c>
      <c r="CR547">
        <v>38.281</v>
      </c>
      <c r="CS547">
        <v>36.656</v>
      </c>
      <c r="CT547">
        <v>37.0684</v>
      </c>
      <c r="CU547">
        <v>35.531</v>
      </c>
      <c r="CV547">
        <v>0</v>
      </c>
      <c r="CW547">
        <v>100.012</v>
      </c>
      <c r="CX547">
        <v>0</v>
      </c>
      <c r="CY547">
        <v>1774683906.8</v>
      </c>
      <c r="CZ547">
        <v>0</v>
      </c>
      <c r="DA547">
        <v>1774666326.5</v>
      </c>
      <c r="DB547" t="s">
        <v>359</v>
      </c>
      <c r="DC547">
        <v>1774666322</v>
      </c>
      <c r="DD547">
        <v>1774666326.5</v>
      </c>
      <c r="DE547">
        <v>2</v>
      </c>
      <c r="DF547">
        <v>0.343</v>
      </c>
      <c r="DG547">
        <v>-0.026</v>
      </c>
      <c r="DH547">
        <v>-0.36</v>
      </c>
      <c r="DI547">
        <v>0.298</v>
      </c>
      <c r="DJ547">
        <v>420</v>
      </c>
      <c r="DK547">
        <v>22</v>
      </c>
      <c r="DL547">
        <v>0.17</v>
      </c>
      <c r="DM547">
        <v>0.02</v>
      </c>
      <c r="DN547">
        <v>-0.434180475</v>
      </c>
      <c r="DO547">
        <v>-0.05414317823639699</v>
      </c>
      <c r="DP547">
        <v>0.02335464196577149</v>
      </c>
      <c r="DQ547">
        <v>1</v>
      </c>
      <c r="DR547">
        <v>-0.0196064925</v>
      </c>
      <c r="DS547">
        <v>0.001160207504690387</v>
      </c>
      <c r="DT547">
        <v>0.0009479483254343297</v>
      </c>
      <c r="DU547">
        <v>1</v>
      </c>
      <c r="DV547">
        <v>2</v>
      </c>
      <c r="DW547">
        <v>2</v>
      </c>
      <c r="DX547" t="s">
        <v>360</v>
      </c>
      <c r="DY547">
        <v>3.13046</v>
      </c>
      <c r="DZ547">
        <v>2.80641</v>
      </c>
      <c r="EA547">
        <v>0.0997474</v>
      </c>
      <c r="EB547">
        <v>0.09946770000000001</v>
      </c>
      <c r="EC547">
        <v>0.10584</v>
      </c>
      <c r="ED547">
        <v>0.105596</v>
      </c>
      <c r="EE547">
        <v>21146</v>
      </c>
      <c r="EF547">
        <v>27418.2</v>
      </c>
      <c r="EG547">
        <v>26443.5</v>
      </c>
      <c r="EH547">
        <v>32999.3</v>
      </c>
      <c r="EI547">
        <v>34924.9</v>
      </c>
      <c r="EJ547">
        <v>40309.1</v>
      </c>
      <c r="EK547">
        <v>41090</v>
      </c>
      <c r="EL547">
        <v>46058.8</v>
      </c>
      <c r="EM547">
        <v>2.03495</v>
      </c>
      <c r="EN547">
        <v>2.00012</v>
      </c>
      <c r="EO547">
        <v>0.0684261</v>
      </c>
      <c r="EP547">
        <v>0</v>
      </c>
      <c r="EQ547">
        <v>24.7011</v>
      </c>
      <c r="ER547">
        <v>999.9</v>
      </c>
      <c r="ES547">
        <v>67.40000000000001</v>
      </c>
      <c r="ET547">
        <v>27.5</v>
      </c>
      <c r="EU547">
        <v>24.5881</v>
      </c>
      <c r="EV547">
        <v>61.2409</v>
      </c>
      <c r="EW547">
        <v>31.8269</v>
      </c>
      <c r="EX547">
        <v>1</v>
      </c>
      <c r="EY547">
        <v>0.292149</v>
      </c>
      <c r="EZ547">
        <v>0.163489</v>
      </c>
      <c r="FA547">
        <v>20.2899</v>
      </c>
      <c r="FB547">
        <v>5.18749</v>
      </c>
      <c r="FC547">
        <v>11.9441</v>
      </c>
      <c r="FD547">
        <v>4.95565</v>
      </c>
      <c r="FE547">
        <v>3.285</v>
      </c>
      <c r="FF547">
        <v>9999</v>
      </c>
      <c r="FG547">
        <v>9999</v>
      </c>
      <c r="FH547">
        <v>9999</v>
      </c>
      <c r="FI547">
        <v>999.9</v>
      </c>
      <c r="FJ547">
        <v>1.86127</v>
      </c>
      <c r="FK547">
        <v>1.86263</v>
      </c>
      <c r="FL547">
        <v>1.86005</v>
      </c>
      <c r="FM547">
        <v>1.85837</v>
      </c>
      <c r="FN547">
        <v>1.86212</v>
      </c>
      <c r="FO547">
        <v>1.85885</v>
      </c>
      <c r="FP547">
        <v>1.85791</v>
      </c>
      <c r="FQ547">
        <v>1.86081</v>
      </c>
      <c r="FR547">
        <v>0</v>
      </c>
      <c r="FS547">
        <v>0</v>
      </c>
      <c r="FT547">
        <v>0</v>
      </c>
      <c r="FU547">
        <v>4.5</v>
      </c>
      <c r="FV547" t="s">
        <v>361</v>
      </c>
      <c r="FW547" t="s">
        <v>362</v>
      </c>
      <c r="FX547" t="s">
        <v>363</v>
      </c>
      <c r="FY547" t="s">
        <v>364</v>
      </c>
      <c r="FZ547" t="s">
        <v>364</v>
      </c>
      <c r="GA547" t="s">
        <v>363</v>
      </c>
      <c r="GB547">
        <v>0</v>
      </c>
      <c r="GC547">
        <v>100</v>
      </c>
      <c r="GD547">
        <v>100</v>
      </c>
      <c r="GE547">
        <v>-0.361</v>
      </c>
      <c r="GF547">
        <v>0.2971</v>
      </c>
      <c r="GG547">
        <v>-1.589593225013521</v>
      </c>
      <c r="GH547">
        <v>0.00192992804097616</v>
      </c>
      <c r="GI547">
        <v>3.244687122451424E-06</v>
      </c>
      <c r="GJ547">
        <v>-2.087531120305573E-09</v>
      </c>
      <c r="GK547">
        <v>0.05776174702018427</v>
      </c>
      <c r="GL547">
        <v>0.005089068596103195</v>
      </c>
      <c r="GM547">
        <v>0.0003257216593697226</v>
      </c>
      <c r="GN547">
        <v>-1.562898368296355E-06</v>
      </c>
      <c r="GO547">
        <v>0</v>
      </c>
      <c r="GP547">
        <v>1257</v>
      </c>
      <c r="GQ547">
        <v>1</v>
      </c>
      <c r="GR547">
        <v>31</v>
      </c>
      <c r="GS547">
        <v>293.1</v>
      </c>
      <c r="GT547">
        <v>293</v>
      </c>
      <c r="GU547">
        <v>1.07666</v>
      </c>
      <c r="GV547">
        <v>2.38403</v>
      </c>
      <c r="GW547">
        <v>1.44775</v>
      </c>
      <c r="GX547">
        <v>2.20215</v>
      </c>
      <c r="GY547">
        <v>1.44653</v>
      </c>
      <c r="GZ547">
        <v>2.37915</v>
      </c>
      <c r="HA547">
        <v>33.1769</v>
      </c>
      <c r="HB547">
        <v>14.5436</v>
      </c>
      <c r="HC547">
        <v>18</v>
      </c>
      <c r="HD547">
        <v>532.054</v>
      </c>
      <c r="HE547">
        <v>523.004</v>
      </c>
      <c r="HF547">
        <v>24.9998</v>
      </c>
      <c r="HG547">
        <v>30.7252</v>
      </c>
      <c r="HH547">
        <v>30.0002</v>
      </c>
      <c r="HI547">
        <v>31.1079</v>
      </c>
      <c r="HJ547">
        <v>31.117</v>
      </c>
      <c r="HK547">
        <v>21.5482</v>
      </c>
      <c r="HL547">
        <v>20.6043</v>
      </c>
      <c r="HM547">
        <v>100</v>
      </c>
      <c r="HN547">
        <v>25</v>
      </c>
      <c r="HO547">
        <v>420</v>
      </c>
      <c r="HP547">
        <v>21.5</v>
      </c>
      <c r="HQ547">
        <v>103.129</v>
      </c>
      <c r="HR547">
        <v>102.018</v>
      </c>
    </row>
    <row r="548" spans="1:226">
      <c r="A548">
        <v>530</v>
      </c>
      <c r="B548">
        <v>1774683912.6</v>
      </c>
      <c r="C548">
        <v>2166.599999904633</v>
      </c>
      <c r="D548" t="s">
        <v>1422</v>
      </c>
      <c r="E548" t="s">
        <v>1423</v>
      </c>
      <c r="F548">
        <v>5</v>
      </c>
      <c r="I548">
        <v>1774683909.7</v>
      </c>
      <c r="J548">
        <f>(K548)/1000</f>
        <v>0</v>
      </c>
      <c r="K548">
        <f>IF(BF548, AN548, AH548)</f>
        <v>0</v>
      </c>
      <c r="L548">
        <f>IF(BF548, AI548, AG548)</f>
        <v>0</v>
      </c>
      <c r="M548">
        <f>BH548 - IF(AU548&gt;1, L548*BB548*100.0/(AW548), 0)</f>
        <v>0</v>
      </c>
      <c r="N548">
        <f>((T548-J548/2)*M548-L548)/(T548+J548/2)</f>
        <v>0</v>
      </c>
      <c r="O548">
        <f>N548*(BO548+BP548)/1000.0</f>
        <v>0</v>
      </c>
      <c r="P548">
        <f>(BH548 - IF(AU548&gt;1, L548*BB548*100.0/(AW548), 0))*(BO548+BP548)/1000.0</f>
        <v>0</v>
      </c>
      <c r="Q548">
        <f>2.0/((1/S548-1/R548)+SIGN(S548)*SQRT((1/S548-1/R548)*(1/S548-1/R548) + 4*BC548/((BC548+1)*(BC548+1))*(2*1/S548*1/R548-1/R548*1/R548)))</f>
        <v>0</v>
      </c>
      <c r="R548">
        <f>IF(LEFT(BD548,1)&lt;&gt;"0",IF(LEFT(BD548,1)="1",3.0,BE548),$D$5+$E$5*(BV548*BO548/($K$5*1000))+$F$5*(BV548*BO548/($K$5*1000))*MAX(MIN(BB548,$J$5),$I$5)*MAX(MIN(BB548,$J$5),$I$5)+$G$5*MAX(MIN(BB548,$J$5),$I$5)*(BV548*BO548/($K$5*1000))+$H$5*(BV548*BO548/($K$5*1000))*(BV548*BO548/($K$5*1000)))</f>
        <v>0</v>
      </c>
      <c r="S548">
        <f>J548*(1000-(1000*0.61365*exp(17.502*W548/(240.97+W548))/(BO548+BP548)+BJ548)/2)/(1000*0.61365*exp(17.502*W548/(240.97+W548))/(BO548+BP548)-BJ548)</f>
        <v>0</v>
      </c>
      <c r="T548">
        <f>1/((BC548+1)/(Q548/1.6)+1/(R548/1.37)) + BC548/((BC548+1)/(Q548/1.6) + BC548/(R548/1.37))</f>
        <v>0</v>
      </c>
      <c r="U548">
        <f>(AX548*BA548)</f>
        <v>0</v>
      </c>
      <c r="V548">
        <f>(BQ548+(U548+2*0.95*5.67E-8*(((BQ548+$B$9)+273)^4-(BQ548+273)^4)-44100*J548)/(1.84*29.3*R548+8*0.95*5.67E-8*(BQ548+273)^3))</f>
        <v>0</v>
      </c>
      <c r="W548">
        <f>($C$9*BR548+$D$9*BS548+$E$9*V548)</f>
        <v>0</v>
      </c>
      <c r="X548">
        <f>0.61365*exp(17.502*W548/(240.97+W548))</f>
        <v>0</v>
      </c>
      <c r="Y548">
        <f>(Z548/AA548*100)</f>
        <v>0</v>
      </c>
      <c r="Z548">
        <f>BJ548*(BO548+BP548)/1000</f>
        <v>0</v>
      </c>
      <c r="AA548">
        <f>0.61365*exp(17.502*BQ548/(240.97+BQ548))</f>
        <v>0</v>
      </c>
      <c r="AB548">
        <f>(X548-BJ548*(BO548+BP548)/1000)</f>
        <v>0</v>
      </c>
      <c r="AC548">
        <f>(-J548*44100)</f>
        <v>0</v>
      </c>
      <c r="AD548">
        <f>2*29.3*R548*0.92*(BQ548-W548)</f>
        <v>0</v>
      </c>
      <c r="AE548">
        <f>2*0.95*5.67E-8*(((BQ548+$B$9)+273)^4-(W548+273)^4)</f>
        <v>0</v>
      </c>
      <c r="AF548">
        <f>U548+AE548+AC548+AD548</f>
        <v>0</v>
      </c>
      <c r="AG548">
        <f>BN548*AU548*(BI548-BH548*(1000-AU548*BK548)/(1000-AU548*BJ548))/(100*BB548)</f>
        <v>0</v>
      </c>
      <c r="AH548">
        <f>1000*BN548*AU548*(BJ548-BK548)/(100*BB548*(1000-AU548*BJ548))</f>
        <v>0</v>
      </c>
      <c r="AI548">
        <f>(AJ548 - AK548 - BO548*1E3/(8.314*(BQ548+273.15)) * AM548/BN548 * AL548) * BN548/(100*BB548) * (1000 - BK548)/1000</f>
        <v>0</v>
      </c>
      <c r="AJ548">
        <v>429.2507367641244</v>
      </c>
      <c r="AK548">
        <v>428.834890909091</v>
      </c>
      <c r="AL548">
        <v>9.757296047970559E-06</v>
      </c>
      <c r="AM548">
        <v>61.35787655002243</v>
      </c>
      <c r="AN548">
        <f>(AP548 - AO548 + BO548*1E3/(8.314*(BQ548+273.15)) * AR548/BN548 * AQ548) * BN548/(100*BB548) * 1000/(1000 - AP548)</f>
        <v>0</v>
      </c>
      <c r="AO548">
        <v>21.51738452461077</v>
      </c>
      <c r="AP548">
        <v>21.49880489510491</v>
      </c>
      <c r="AQ548">
        <v>-3.436366627876832E-07</v>
      </c>
      <c r="AR548">
        <v>91.88205700752289</v>
      </c>
      <c r="AS548">
        <v>0</v>
      </c>
      <c r="AT548">
        <v>0</v>
      </c>
      <c r="AU548">
        <f>IF(AS548*$H$15&gt;=AW548,1.0,(AW548/(AW548-AS548*$H$15)))</f>
        <v>0</v>
      </c>
      <c r="AV548">
        <f>(AU548-1)*100</f>
        <v>0</v>
      </c>
      <c r="AW548">
        <f>MAX(0,($B$15+$C$15*BV548)/(1+$D$15*BV548)*BO548/(BQ548+273)*$E$15)</f>
        <v>0</v>
      </c>
      <c r="AX548">
        <f>$B$13*BW548+$C$13*BX548+$F$13*CI548*(1-CL548)</f>
        <v>0</v>
      </c>
      <c r="AY548">
        <f>AX548*AZ548</f>
        <v>0</v>
      </c>
      <c r="AZ548">
        <f>($B$13*$D$11+$C$13*$D$11+$F$13*((CV548+CN548)/MAX(CV548+CN548+CW548, 0.1)*$I$11+CW548/MAX(CV548+CN548+CW548, 0.1)*$J$11))/($B$13+$C$13+$F$13)</f>
        <v>0</v>
      </c>
      <c r="BA548">
        <f>($B$13*$K$11+$C$13*$K$11+$F$13*((CV548+CN548)/MAX(CV548+CN548+CW548, 0.1)*$P$11+CW548/MAX(CV548+CN548+CW548, 0.1)*$Q$11))/($B$13+$C$13+$F$13)</f>
        <v>0</v>
      </c>
      <c r="BB548">
        <v>6</v>
      </c>
      <c r="BC548">
        <v>0.5</v>
      </c>
      <c r="BD548" t="s">
        <v>358</v>
      </c>
      <c r="BE548">
        <v>2</v>
      </c>
      <c r="BF548" t="b">
        <v>1</v>
      </c>
      <c r="BG548">
        <v>1774683909.7</v>
      </c>
      <c r="BH548">
        <v>419.5999</v>
      </c>
      <c r="BI548">
        <v>420.0122</v>
      </c>
      <c r="BJ548">
        <v>21.49776</v>
      </c>
      <c r="BK548">
        <v>21.51742</v>
      </c>
      <c r="BL548">
        <v>419.9614</v>
      </c>
      <c r="BM548">
        <v>21.2006</v>
      </c>
      <c r="BN548">
        <v>499.9929999999999</v>
      </c>
      <c r="BO548">
        <v>101.031</v>
      </c>
      <c r="BP548">
        <v>0.09993072</v>
      </c>
      <c r="BQ548">
        <v>25.78241</v>
      </c>
      <c r="BR548">
        <v>25.82372</v>
      </c>
      <c r="BS548">
        <v>999.9</v>
      </c>
      <c r="BT548">
        <v>0</v>
      </c>
      <c r="BU548">
        <v>0</v>
      </c>
      <c r="BV548">
        <v>10000.755</v>
      </c>
      <c r="BW548">
        <v>0</v>
      </c>
      <c r="BX548">
        <v>0.3833920000000001</v>
      </c>
      <c r="BY548">
        <v>-0.4123901</v>
      </c>
      <c r="BZ548">
        <v>428.8184</v>
      </c>
      <c r="CA548">
        <v>429.2485</v>
      </c>
      <c r="CB548">
        <v>-0.01967259</v>
      </c>
      <c r="CC548">
        <v>420.0122</v>
      </c>
      <c r="CD548">
        <v>21.51742</v>
      </c>
      <c r="CE548">
        <v>2.17194</v>
      </c>
      <c r="CF548">
        <v>2.173925</v>
      </c>
      <c r="CG548">
        <v>18.75682</v>
      </c>
      <c r="CH548">
        <v>18.77143</v>
      </c>
      <c r="CI548">
        <v>99.99923000000001</v>
      </c>
      <c r="CJ548">
        <v>0</v>
      </c>
      <c r="CK548">
        <v>1</v>
      </c>
      <c r="CL548">
        <v>0</v>
      </c>
      <c r="CM548">
        <v>1.8161</v>
      </c>
      <c r="CN548">
        <v>0</v>
      </c>
      <c r="CO548">
        <v>6.35785</v>
      </c>
      <c r="CP548">
        <v>511.562</v>
      </c>
      <c r="CQ548">
        <v>34.75</v>
      </c>
      <c r="CR548">
        <v>38.2437</v>
      </c>
      <c r="CS548">
        <v>36.6187</v>
      </c>
      <c r="CT548">
        <v>37.0124</v>
      </c>
      <c r="CU548">
        <v>35.5</v>
      </c>
      <c r="CV548">
        <v>0</v>
      </c>
      <c r="CW548">
        <v>99.999</v>
      </c>
      <c r="CX548">
        <v>0</v>
      </c>
      <c r="CY548">
        <v>1774683911</v>
      </c>
      <c r="CZ548">
        <v>0</v>
      </c>
      <c r="DA548">
        <v>1774666326.5</v>
      </c>
      <c r="DB548" t="s">
        <v>359</v>
      </c>
      <c r="DC548">
        <v>1774666322</v>
      </c>
      <c r="DD548">
        <v>1774666326.5</v>
      </c>
      <c r="DE548">
        <v>2</v>
      </c>
      <c r="DF548">
        <v>0.343</v>
      </c>
      <c r="DG548">
        <v>-0.026</v>
      </c>
      <c r="DH548">
        <v>-0.36</v>
      </c>
      <c r="DI548">
        <v>0.298</v>
      </c>
      <c r="DJ548">
        <v>420</v>
      </c>
      <c r="DK548">
        <v>22</v>
      </c>
      <c r="DL548">
        <v>0.17</v>
      </c>
      <c r="DM548">
        <v>0.02</v>
      </c>
      <c r="DN548">
        <v>-0.4307645365853658</v>
      </c>
      <c r="DO548">
        <v>0.02815239721254345</v>
      </c>
      <c r="DP548">
        <v>0.02415282415552445</v>
      </c>
      <c r="DQ548">
        <v>1</v>
      </c>
      <c r="DR548">
        <v>-0.0194148512195122</v>
      </c>
      <c r="DS548">
        <v>-0.003721432055749139</v>
      </c>
      <c r="DT548">
        <v>0.0007399684624531926</v>
      </c>
      <c r="DU548">
        <v>1</v>
      </c>
      <c r="DV548">
        <v>2</v>
      </c>
      <c r="DW548">
        <v>2</v>
      </c>
      <c r="DX548" t="s">
        <v>360</v>
      </c>
      <c r="DY548">
        <v>3.13043</v>
      </c>
      <c r="DZ548">
        <v>2.80646</v>
      </c>
      <c r="EA548">
        <v>0.0997552</v>
      </c>
      <c r="EB548">
        <v>0.0994739</v>
      </c>
      <c r="EC548">
        <v>0.105841</v>
      </c>
      <c r="ED548">
        <v>0.105596</v>
      </c>
      <c r="EE548">
        <v>21145.9</v>
      </c>
      <c r="EF548">
        <v>27418.5</v>
      </c>
      <c r="EG548">
        <v>26443.6</v>
      </c>
      <c r="EH548">
        <v>32999.9</v>
      </c>
      <c r="EI548">
        <v>34924.9</v>
      </c>
      <c r="EJ548">
        <v>40309.9</v>
      </c>
      <c r="EK548">
        <v>41090</v>
      </c>
      <c r="EL548">
        <v>46059.7</v>
      </c>
      <c r="EM548">
        <v>2.0349</v>
      </c>
      <c r="EN548">
        <v>2.00042</v>
      </c>
      <c r="EO548">
        <v>0.06847830000000001</v>
      </c>
      <c r="EP548">
        <v>0</v>
      </c>
      <c r="EQ548">
        <v>24.7004</v>
      </c>
      <c r="ER548">
        <v>999.9</v>
      </c>
      <c r="ES548">
        <v>67.40000000000001</v>
      </c>
      <c r="ET548">
        <v>27.5</v>
      </c>
      <c r="EU548">
        <v>24.5861</v>
      </c>
      <c r="EV548">
        <v>61.0209</v>
      </c>
      <c r="EW548">
        <v>31.7989</v>
      </c>
      <c r="EX548">
        <v>1</v>
      </c>
      <c r="EY548">
        <v>0.292175</v>
      </c>
      <c r="EZ548">
        <v>0.16335</v>
      </c>
      <c r="FA548">
        <v>20.2898</v>
      </c>
      <c r="FB548">
        <v>5.18734</v>
      </c>
      <c r="FC548">
        <v>11.9441</v>
      </c>
      <c r="FD548">
        <v>4.9559</v>
      </c>
      <c r="FE548">
        <v>3.285</v>
      </c>
      <c r="FF548">
        <v>9999</v>
      </c>
      <c r="FG548">
        <v>9999</v>
      </c>
      <c r="FH548">
        <v>9999</v>
      </c>
      <c r="FI548">
        <v>999.9</v>
      </c>
      <c r="FJ548">
        <v>1.86127</v>
      </c>
      <c r="FK548">
        <v>1.86264</v>
      </c>
      <c r="FL548">
        <v>1.86005</v>
      </c>
      <c r="FM548">
        <v>1.85837</v>
      </c>
      <c r="FN548">
        <v>1.86213</v>
      </c>
      <c r="FO548">
        <v>1.85885</v>
      </c>
      <c r="FP548">
        <v>1.85791</v>
      </c>
      <c r="FQ548">
        <v>1.86081</v>
      </c>
      <c r="FR548">
        <v>0</v>
      </c>
      <c r="FS548">
        <v>0</v>
      </c>
      <c r="FT548">
        <v>0</v>
      </c>
      <c r="FU548">
        <v>4.5</v>
      </c>
      <c r="FV548" t="s">
        <v>361</v>
      </c>
      <c r="FW548" t="s">
        <v>362</v>
      </c>
      <c r="FX548" t="s">
        <v>363</v>
      </c>
      <c r="FY548" t="s">
        <v>364</v>
      </c>
      <c r="FZ548" t="s">
        <v>364</v>
      </c>
      <c r="GA548" t="s">
        <v>363</v>
      </c>
      <c r="GB548">
        <v>0</v>
      </c>
      <c r="GC548">
        <v>100</v>
      </c>
      <c r="GD548">
        <v>100</v>
      </c>
      <c r="GE548">
        <v>-0.362</v>
      </c>
      <c r="GF548">
        <v>0.2971</v>
      </c>
      <c r="GG548">
        <v>-1.589593225013521</v>
      </c>
      <c r="GH548">
        <v>0.00192992804097616</v>
      </c>
      <c r="GI548">
        <v>3.244687122451424E-06</v>
      </c>
      <c r="GJ548">
        <v>-2.087531120305573E-09</v>
      </c>
      <c r="GK548">
        <v>0.05776174702018427</v>
      </c>
      <c r="GL548">
        <v>0.005089068596103195</v>
      </c>
      <c r="GM548">
        <v>0.0003257216593697226</v>
      </c>
      <c r="GN548">
        <v>-1.562898368296355E-06</v>
      </c>
      <c r="GO548">
        <v>0</v>
      </c>
      <c r="GP548">
        <v>1257</v>
      </c>
      <c r="GQ548">
        <v>1</v>
      </c>
      <c r="GR548">
        <v>31</v>
      </c>
      <c r="GS548">
        <v>293.2</v>
      </c>
      <c r="GT548">
        <v>293.1</v>
      </c>
      <c r="GU548">
        <v>1.07666</v>
      </c>
      <c r="GV548">
        <v>2.38525</v>
      </c>
      <c r="GW548">
        <v>1.44775</v>
      </c>
      <c r="GX548">
        <v>2.20215</v>
      </c>
      <c r="GY548">
        <v>1.44653</v>
      </c>
      <c r="GZ548">
        <v>2.38159</v>
      </c>
      <c r="HA548">
        <v>33.1769</v>
      </c>
      <c r="HB548">
        <v>14.5523</v>
      </c>
      <c r="HC548">
        <v>18</v>
      </c>
      <c r="HD548">
        <v>532.022</v>
      </c>
      <c r="HE548">
        <v>523.208</v>
      </c>
      <c r="HF548">
        <v>24.9998</v>
      </c>
      <c r="HG548">
        <v>30.7252</v>
      </c>
      <c r="HH548">
        <v>30</v>
      </c>
      <c r="HI548">
        <v>31.1079</v>
      </c>
      <c r="HJ548">
        <v>31.117</v>
      </c>
      <c r="HK548">
        <v>21.5481</v>
      </c>
      <c r="HL548">
        <v>20.6043</v>
      </c>
      <c r="HM548">
        <v>100</v>
      </c>
      <c r="HN548">
        <v>25</v>
      </c>
      <c r="HO548">
        <v>420</v>
      </c>
      <c r="HP548">
        <v>21.5</v>
      </c>
      <c r="HQ548">
        <v>103.129</v>
      </c>
      <c r="HR548">
        <v>102.02</v>
      </c>
    </row>
    <row r="549" spans="1:226">
      <c r="A549">
        <v>531</v>
      </c>
      <c r="B549">
        <v>1774683916.6</v>
      </c>
      <c r="C549">
        <v>2170.599999904633</v>
      </c>
      <c r="D549" t="s">
        <v>1424</v>
      </c>
      <c r="E549" t="s">
        <v>1425</v>
      </c>
      <c r="F549">
        <v>5</v>
      </c>
      <c r="I549">
        <v>1774683913.7</v>
      </c>
      <c r="J549">
        <f>(K549)/1000</f>
        <v>0</v>
      </c>
      <c r="K549">
        <f>IF(BF549, AN549, AH549)</f>
        <v>0</v>
      </c>
      <c r="L549">
        <f>IF(BF549, AI549, AG549)</f>
        <v>0</v>
      </c>
      <c r="M549">
        <f>BH549 - IF(AU549&gt;1, L549*BB549*100.0/(AW549), 0)</f>
        <v>0</v>
      </c>
      <c r="N549">
        <f>((T549-J549/2)*M549-L549)/(T549+J549/2)</f>
        <v>0</v>
      </c>
      <c r="O549">
        <f>N549*(BO549+BP549)/1000.0</f>
        <v>0</v>
      </c>
      <c r="P549">
        <f>(BH549 - IF(AU549&gt;1, L549*BB549*100.0/(AW549), 0))*(BO549+BP549)/1000.0</f>
        <v>0</v>
      </c>
      <c r="Q549">
        <f>2.0/((1/S549-1/R549)+SIGN(S549)*SQRT((1/S549-1/R549)*(1/S549-1/R549) + 4*BC549/((BC549+1)*(BC549+1))*(2*1/S549*1/R549-1/R549*1/R549)))</f>
        <v>0</v>
      </c>
      <c r="R549">
        <f>IF(LEFT(BD549,1)&lt;&gt;"0",IF(LEFT(BD549,1)="1",3.0,BE549),$D$5+$E$5*(BV549*BO549/($K$5*1000))+$F$5*(BV549*BO549/($K$5*1000))*MAX(MIN(BB549,$J$5),$I$5)*MAX(MIN(BB549,$J$5),$I$5)+$G$5*MAX(MIN(BB549,$J$5),$I$5)*(BV549*BO549/($K$5*1000))+$H$5*(BV549*BO549/($K$5*1000))*(BV549*BO549/($K$5*1000)))</f>
        <v>0</v>
      </c>
      <c r="S549">
        <f>J549*(1000-(1000*0.61365*exp(17.502*W549/(240.97+W549))/(BO549+BP549)+BJ549)/2)/(1000*0.61365*exp(17.502*W549/(240.97+W549))/(BO549+BP549)-BJ549)</f>
        <v>0</v>
      </c>
      <c r="T549">
        <f>1/((BC549+1)/(Q549/1.6)+1/(R549/1.37)) + BC549/((BC549+1)/(Q549/1.6) + BC549/(R549/1.37))</f>
        <v>0</v>
      </c>
      <c r="U549">
        <f>(AX549*BA549)</f>
        <v>0</v>
      </c>
      <c r="V549">
        <f>(BQ549+(U549+2*0.95*5.67E-8*(((BQ549+$B$9)+273)^4-(BQ549+273)^4)-44100*J549)/(1.84*29.3*R549+8*0.95*5.67E-8*(BQ549+273)^3))</f>
        <v>0</v>
      </c>
      <c r="W549">
        <f>($C$9*BR549+$D$9*BS549+$E$9*V549)</f>
        <v>0</v>
      </c>
      <c r="X549">
        <f>0.61365*exp(17.502*W549/(240.97+W549))</f>
        <v>0</v>
      </c>
      <c r="Y549">
        <f>(Z549/AA549*100)</f>
        <v>0</v>
      </c>
      <c r="Z549">
        <f>BJ549*(BO549+BP549)/1000</f>
        <v>0</v>
      </c>
      <c r="AA549">
        <f>0.61365*exp(17.502*BQ549/(240.97+BQ549))</f>
        <v>0</v>
      </c>
      <c r="AB549">
        <f>(X549-BJ549*(BO549+BP549)/1000)</f>
        <v>0</v>
      </c>
      <c r="AC549">
        <f>(-J549*44100)</f>
        <v>0</v>
      </c>
      <c r="AD549">
        <f>2*29.3*R549*0.92*(BQ549-W549)</f>
        <v>0</v>
      </c>
      <c r="AE549">
        <f>2*0.95*5.67E-8*(((BQ549+$B$9)+273)^4-(W549+273)^4)</f>
        <v>0</v>
      </c>
      <c r="AF549">
        <f>U549+AE549+AC549+AD549</f>
        <v>0</v>
      </c>
      <c r="AG549">
        <f>BN549*AU549*(BI549-BH549*(1000-AU549*BK549)/(1000-AU549*BJ549))/(100*BB549)</f>
        <v>0</v>
      </c>
      <c r="AH549">
        <f>1000*BN549*AU549*(BJ549-BK549)/(100*BB549*(1000-AU549*BJ549))</f>
        <v>0</v>
      </c>
      <c r="AI549">
        <f>(AJ549 - AK549 - BO549*1E3/(8.314*(BQ549+273.15)) * AM549/BN549 * AL549) * BN549/(100*BB549) * (1000 - BK549)/1000</f>
        <v>0</v>
      </c>
      <c r="AJ549">
        <v>429.227184378331</v>
      </c>
      <c r="AK549">
        <v>428.7957757575758</v>
      </c>
      <c r="AL549">
        <v>-9.073786529168265E-06</v>
      </c>
      <c r="AM549">
        <v>61.35787655002243</v>
      </c>
      <c r="AN549">
        <f>(AP549 - AO549 + BO549*1E3/(8.314*(BQ549+273.15)) * AR549/BN549 * AQ549) * BN549/(100*BB549) * 1000/(1000 - AP549)</f>
        <v>0</v>
      </c>
      <c r="AO549">
        <v>21.51747368851616</v>
      </c>
      <c r="AP549">
        <v>21.49683986013988</v>
      </c>
      <c r="AQ549">
        <v>-3.005106314320587E-08</v>
      </c>
      <c r="AR549">
        <v>91.88205700752289</v>
      </c>
      <c r="AS549">
        <v>0</v>
      </c>
      <c r="AT549">
        <v>0</v>
      </c>
      <c r="AU549">
        <f>IF(AS549*$H$15&gt;=AW549,1.0,(AW549/(AW549-AS549*$H$15)))</f>
        <v>0</v>
      </c>
      <c r="AV549">
        <f>(AU549-1)*100</f>
        <v>0</v>
      </c>
      <c r="AW549">
        <f>MAX(0,($B$15+$C$15*BV549)/(1+$D$15*BV549)*BO549/(BQ549+273)*$E$15)</f>
        <v>0</v>
      </c>
      <c r="AX549">
        <f>$B$13*BW549+$C$13*BX549+$F$13*CI549*(1-CL549)</f>
        <v>0</v>
      </c>
      <c r="AY549">
        <f>AX549*AZ549</f>
        <v>0</v>
      </c>
      <c r="AZ549">
        <f>($B$13*$D$11+$C$13*$D$11+$F$13*((CV549+CN549)/MAX(CV549+CN549+CW549, 0.1)*$I$11+CW549/MAX(CV549+CN549+CW549, 0.1)*$J$11))/($B$13+$C$13+$F$13)</f>
        <v>0</v>
      </c>
      <c r="BA549">
        <f>($B$13*$K$11+$C$13*$K$11+$F$13*((CV549+CN549)/MAX(CV549+CN549+CW549, 0.1)*$P$11+CW549/MAX(CV549+CN549+CW549, 0.1)*$Q$11))/($B$13+$C$13+$F$13)</f>
        <v>0</v>
      </c>
      <c r="BB549">
        <v>6</v>
      </c>
      <c r="BC549">
        <v>0.5</v>
      </c>
      <c r="BD549" t="s">
        <v>358</v>
      </c>
      <c r="BE549">
        <v>2</v>
      </c>
      <c r="BF549" t="b">
        <v>1</v>
      </c>
      <c r="BG549">
        <v>1774683913.7</v>
      </c>
      <c r="BH549">
        <v>419.5987</v>
      </c>
      <c r="BI549">
        <v>419.99</v>
      </c>
      <c r="BJ549">
        <v>21.49784</v>
      </c>
      <c r="BK549">
        <v>21.51739</v>
      </c>
      <c r="BL549">
        <v>419.9602</v>
      </c>
      <c r="BM549">
        <v>21.20066</v>
      </c>
      <c r="BN549">
        <v>499.983</v>
      </c>
      <c r="BO549">
        <v>101.0305</v>
      </c>
      <c r="BP549">
        <v>0.09993921</v>
      </c>
      <c r="BQ549">
        <v>25.77982</v>
      </c>
      <c r="BR549">
        <v>25.82301</v>
      </c>
      <c r="BS549">
        <v>999.9</v>
      </c>
      <c r="BT549">
        <v>0</v>
      </c>
      <c r="BU549">
        <v>0</v>
      </c>
      <c r="BV549">
        <v>10001.876</v>
      </c>
      <c r="BW549">
        <v>0</v>
      </c>
      <c r="BX549">
        <v>0.3833920000000001</v>
      </c>
      <c r="BY549">
        <v>-0.3912048</v>
      </c>
      <c r="BZ549">
        <v>428.8173</v>
      </c>
      <c r="CA549">
        <v>429.2257</v>
      </c>
      <c r="CB549">
        <v>-0.01958179</v>
      </c>
      <c r="CC549">
        <v>419.99</v>
      </c>
      <c r="CD549">
        <v>21.51739</v>
      </c>
      <c r="CE549">
        <v>2.171933</v>
      </c>
      <c r="CF549">
        <v>2.173909</v>
      </c>
      <c r="CG549">
        <v>18.75678</v>
      </c>
      <c r="CH549">
        <v>18.77132</v>
      </c>
      <c r="CI549">
        <v>99.99797</v>
      </c>
      <c r="CJ549">
        <v>0</v>
      </c>
      <c r="CK549">
        <v>1</v>
      </c>
      <c r="CL549">
        <v>0</v>
      </c>
      <c r="CM549">
        <v>1.69777</v>
      </c>
      <c r="CN549">
        <v>0</v>
      </c>
      <c r="CO549">
        <v>6.262510000000001</v>
      </c>
      <c r="CP549">
        <v>511.5559</v>
      </c>
      <c r="CQ549">
        <v>34.71850000000001</v>
      </c>
      <c r="CR549">
        <v>38.1996</v>
      </c>
      <c r="CS549">
        <v>36.5746</v>
      </c>
      <c r="CT549">
        <v>36.9685</v>
      </c>
      <c r="CU549">
        <v>35.4685</v>
      </c>
      <c r="CV549">
        <v>0</v>
      </c>
      <c r="CW549">
        <v>99.999</v>
      </c>
      <c r="CX549">
        <v>0</v>
      </c>
      <c r="CY549">
        <v>1774683915.2</v>
      </c>
      <c r="CZ549">
        <v>0</v>
      </c>
      <c r="DA549">
        <v>1774666326.5</v>
      </c>
      <c r="DB549" t="s">
        <v>359</v>
      </c>
      <c r="DC549">
        <v>1774666322</v>
      </c>
      <c r="DD549">
        <v>1774666326.5</v>
      </c>
      <c r="DE549">
        <v>2</v>
      </c>
      <c r="DF549">
        <v>0.343</v>
      </c>
      <c r="DG549">
        <v>-0.026</v>
      </c>
      <c r="DH549">
        <v>-0.36</v>
      </c>
      <c r="DI549">
        <v>0.298</v>
      </c>
      <c r="DJ549">
        <v>420</v>
      </c>
      <c r="DK549">
        <v>22</v>
      </c>
      <c r="DL549">
        <v>0.17</v>
      </c>
      <c r="DM549">
        <v>0.02</v>
      </c>
      <c r="DN549">
        <v>-0.4238802439024391</v>
      </c>
      <c r="DO549">
        <v>0.1716186271776995</v>
      </c>
      <c r="DP549">
        <v>0.0295212791024195</v>
      </c>
      <c r="DQ549">
        <v>0</v>
      </c>
      <c r="DR549">
        <v>-0.01957474146341464</v>
      </c>
      <c r="DS549">
        <v>-0.002658495470383312</v>
      </c>
      <c r="DT549">
        <v>0.0007045763470118694</v>
      </c>
      <c r="DU549">
        <v>1</v>
      </c>
      <c r="DV549">
        <v>1</v>
      </c>
      <c r="DW549">
        <v>2</v>
      </c>
      <c r="DX549" t="s">
        <v>367</v>
      </c>
      <c r="DY549">
        <v>3.13042</v>
      </c>
      <c r="DZ549">
        <v>2.8064</v>
      </c>
      <c r="EA549">
        <v>0.0997511</v>
      </c>
      <c r="EB549">
        <v>0.09945619999999999</v>
      </c>
      <c r="EC549">
        <v>0.10584</v>
      </c>
      <c r="ED549">
        <v>0.105595</v>
      </c>
      <c r="EE549">
        <v>21146.1</v>
      </c>
      <c r="EF549">
        <v>27418.5</v>
      </c>
      <c r="EG549">
        <v>26443.7</v>
      </c>
      <c r="EH549">
        <v>32999.3</v>
      </c>
      <c r="EI549">
        <v>34925.1</v>
      </c>
      <c r="EJ549">
        <v>40309.3</v>
      </c>
      <c r="EK549">
        <v>41090.3</v>
      </c>
      <c r="EL549">
        <v>46059</v>
      </c>
      <c r="EM549">
        <v>2.03482</v>
      </c>
      <c r="EN549">
        <v>2.00038</v>
      </c>
      <c r="EO549">
        <v>0.0683367</v>
      </c>
      <c r="EP549">
        <v>0</v>
      </c>
      <c r="EQ549">
        <v>24.6984</v>
      </c>
      <c r="ER549">
        <v>999.9</v>
      </c>
      <c r="ES549">
        <v>67.40000000000001</v>
      </c>
      <c r="ET549">
        <v>27.5</v>
      </c>
      <c r="EU549">
        <v>24.5894</v>
      </c>
      <c r="EV549">
        <v>61.2209</v>
      </c>
      <c r="EW549">
        <v>31.7188</v>
      </c>
      <c r="EX549">
        <v>1</v>
      </c>
      <c r="EY549">
        <v>0.29188</v>
      </c>
      <c r="EZ549">
        <v>0.162541</v>
      </c>
      <c r="FA549">
        <v>20.2898</v>
      </c>
      <c r="FB549">
        <v>5.18734</v>
      </c>
      <c r="FC549">
        <v>11.9441</v>
      </c>
      <c r="FD549">
        <v>4.9558</v>
      </c>
      <c r="FE549">
        <v>3.285</v>
      </c>
      <c r="FF549">
        <v>9999</v>
      </c>
      <c r="FG549">
        <v>9999</v>
      </c>
      <c r="FH549">
        <v>9999</v>
      </c>
      <c r="FI549">
        <v>999.9</v>
      </c>
      <c r="FJ549">
        <v>1.86127</v>
      </c>
      <c r="FK549">
        <v>1.86264</v>
      </c>
      <c r="FL549">
        <v>1.86005</v>
      </c>
      <c r="FM549">
        <v>1.85837</v>
      </c>
      <c r="FN549">
        <v>1.86213</v>
      </c>
      <c r="FO549">
        <v>1.85884</v>
      </c>
      <c r="FP549">
        <v>1.85791</v>
      </c>
      <c r="FQ549">
        <v>1.86081</v>
      </c>
      <c r="FR549">
        <v>0</v>
      </c>
      <c r="FS549">
        <v>0</v>
      </c>
      <c r="FT549">
        <v>0</v>
      </c>
      <c r="FU549">
        <v>4.5</v>
      </c>
      <c r="FV549" t="s">
        <v>361</v>
      </c>
      <c r="FW549" t="s">
        <v>362</v>
      </c>
      <c r="FX549" t="s">
        <v>363</v>
      </c>
      <c r="FY549" t="s">
        <v>364</v>
      </c>
      <c r="FZ549" t="s">
        <v>364</v>
      </c>
      <c r="GA549" t="s">
        <v>363</v>
      </c>
      <c r="GB549">
        <v>0</v>
      </c>
      <c r="GC549">
        <v>100</v>
      </c>
      <c r="GD549">
        <v>100</v>
      </c>
      <c r="GE549">
        <v>-0.361</v>
      </c>
      <c r="GF549">
        <v>0.2972</v>
      </c>
      <c r="GG549">
        <v>-1.589593225013521</v>
      </c>
      <c r="GH549">
        <v>0.00192992804097616</v>
      </c>
      <c r="GI549">
        <v>3.244687122451424E-06</v>
      </c>
      <c r="GJ549">
        <v>-2.087531120305573E-09</v>
      </c>
      <c r="GK549">
        <v>0.05776174702018427</v>
      </c>
      <c r="GL549">
        <v>0.005089068596103195</v>
      </c>
      <c r="GM549">
        <v>0.0003257216593697226</v>
      </c>
      <c r="GN549">
        <v>-1.562898368296355E-06</v>
      </c>
      <c r="GO549">
        <v>0</v>
      </c>
      <c r="GP549">
        <v>1257</v>
      </c>
      <c r="GQ549">
        <v>1</v>
      </c>
      <c r="GR549">
        <v>31</v>
      </c>
      <c r="GS549">
        <v>293.2</v>
      </c>
      <c r="GT549">
        <v>293.2</v>
      </c>
      <c r="GU549">
        <v>1.07666</v>
      </c>
      <c r="GV549">
        <v>2.39624</v>
      </c>
      <c r="GW549">
        <v>1.44775</v>
      </c>
      <c r="GX549">
        <v>2.20215</v>
      </c>
      <c r="GY549">
        <v>1.44653</v>
      </c>
      <c r="GZ549">
        <v>2.33154</v>
      </c>
      <c r="HA549">
        <v>33.1769</v>
      </c>
      <c r="HB549">
        <v>14.5436</v>
      </c>
      <c r="HC549">
        <v>18</v>
      </c>
      <c r="HD549">
        <v>531.974</v>
      </c>
      <c r="HE549">
        <v>523.174</v>
      </c>
      <c r="HF549">
        <v>24.9998</v>
      </c>
      <c r="HG549">
        <v>30.7252</v>
      </c>
      <c r="HH549">
        <v>30</v>
      </c>
      <c r="HI549">
        <v>31.1079</v>
      </c>
      <c r="HJ549">
        <v>31.117</v>
      </c>
      <c r="HK549">
        <v>21.5509</v>
      </c>
      <c r="HL549">
        <v>20.6043</v>
      </c>
      <c r="HM549">
        <v>100</v>
      </c>
      <c r="HN549">
        <v>25</v>
      </c>
      <c r="HO549">
        <v>420</v>
      </c>
      <c r="HP549">
        <v>21.5</v>
      </c>
      <c r="HQ549">
        <v>103.129</v>
      </c>
      <c r="HR549">
        <v>102.019</v>
      </c>
    </row>
    <row r="550" spans="1:226">
      <c r="A550">
        <v>532</v>
      </c>
      <c r="B550">
        <v>1774683920.6</v>
      </c>
      <c r="C550">
        <v>2174.599999904633</v>
      </c>
      <c r="D550" t="s">
        <v>1426</v>
      </c>
      <c r="E550" t="s">
        <v>1427</v>
      </c>
      <c r="F550">
        <v>5</v>
      </c>
      <c r="I550">
        <v>1774683917.7</v>
      </c>
      <c r="J550">
        <f>(K550)/1000</f>
        <v>0</v>
      </c>
      <c r="K550">
        <f>IF(BF550, AN550, AH550)</f>
        <v>0</v>
      </c>
      <c r="L550">
        <f>IF(BF550, AI550, AG550)</f>
        <v>0</v>
      </c>
      <c r="M550">
        <f>BH550 - IF(AU550&gt;1, L550*BB550*100.0/(AW550), 0)</f>
        <v>0</v>
      </c>
      <c r="N550">
        <f>((T550-J550/2)*M550-L550)/(T550+J550/2)</f>
        <v>0</v>
      </c>
      <c r="O550">
        <f>N550*(BO550+BP550)/1000.0</f>
        <v>0</v>
      </c>
      <c r="P550">
        <f>(BH550 - IF(AU550&gt;1, L550*BB550*100.0/(AW550), 0))*(BO550+BP550)/1000.0</f>
        <v>0</v>
      </c>
      <c r="Q550">
        <f>2.0/((1/S550-1/R550)+SIGN(S550)*SQRT((1/S550-1/R550)*(1/S550-1/R550) + 4*BC550/((BC550+1)*(BC550+1))*(2*1/S550*1/R550-1/R550*1/R550)))</f>
        <v>0</v>
      </c>
      <c r="R550">
        <f>IF(LEFT(BD550,1)&lt;&gt;"0",IF(LEFT(BD550,1)="1",3.0,BE550),$D$5+$E$5*(BV550*BO550/($K$5*1000))+$F$5*(BV550*BO550/($K$5*1000))*MAX(MIN(BB550,$J$5),$I$5)*MAX(MIN(BB550,$J$5),$I$5)+$G$5*MAX(MIN(BB550,$J$5),$I$5)*(BV550*BO550/($K$5*1000))+$H$5*(BV550*BO550/($K$5*1000))*(BV550*BO550/($K$5*1000)))</f>
        <v>0</v>
      </c>
      <c r="S550">
        <f>J550*(1000-(1000*0.61365*exp(17.502*W550/(240.97+W550))/(BO550+BP550)+BJ550)/2)/(1000*0.61365*exp(17.502*W550/(240.97+W550))/(BO550+BP550)-BJ550)</f>
        <v>0</v>
      </c>
      <c r="T550">
        <f>1/((BC550+1)/(Q550/1.6)+1/(R550/1.37)) + BC550/((BC550+1)/(Q550/1.6) + BC550/(R550/1.37))</f>
        <v>0</v>
      </c>
      <c r="U550">
        <f>(AX550*BA550)</f>
        <v>0</v>
      </c>
      <c r="V550">
        <f>(BQ550+(U550+2*0.95*5.67E-8*(((BQ550+$B$9)+273)^4-(BQ550+273)^4)-44100*J550)/(1.84*29.3*R550+8*0.95*5.67E-8*(BQ550+273)^3))</f>
        <v>0</v>
      </c>
      <c r="W550">
        <f>($C$9*BR550+$D$9*BS550+$E$9*V550)</f>
        <v>0</v>
      </c>
      <c r="X550">
        <f>0.61365*exp(17.502*W550/(240.97+W550))</f>
        <v>0</v>
      </c>
      <c r="Y550">
        <f>(Z550/AA550*100)</f>
        <v>0</v>
      </c>
      <c r="Z550">
        <f>BJ550*(BO550+BP550)/1000</f>
        <v>0</v>
      </c>
      <c r="AA550">
        <f>0.61365*exp(17.502*BQ550/(240.97+BQ550))</f>
        <v>0</v>
      </c>
      <c r="AB550">
        <f>(X550-BJ550*(BO550+BP550)/1000)</f>
        <v>0</v>
      </c>
      <c r="AC550">
        <f>(-J550*44100)</f>
        <v>0</v>
      </c>
      <c r="AD550">
        <f>2*29.3*R550*0.92*(BQ550-W550)</f>
        <v>0</v>
      </c>
      <c r="AE550">
        <f>2*0.95*5.67E-8*(((BQ550+$B$9)+273)^4-(W550+273)^4)</f>
        <v>0</v>
      </c>
      <c r="AF550">
        <f>U550+AE550+AC550+AD550</f>
        <v>0</v>
      </c>
      <c r="AG550">
        <f>BN550*AU550*(BI550-BH550*(1000-AU550*BK550)/(1000-AU550*BJ550))/(100*BB550)</f>
        <v>0</v>
      </c>
      <c r="AH550">
        <f>1000*BN550*AU550*(BJ550-BK550)/(100*BB550*(1000-AU550*BJ550))</f>
        <v>0</v>
      </c>
      <c r="AI550">
        <f>(AJ550 - AK550 - BO550*1E3/(8.314*(BQ550+273.15)) * AM550/BN550 * AL550) * BN550/(100*BB550) * (1000 - BK550)/1000</f>
        <v>0</v>
      </c>
      <c r="AJ550">
        <v>429.177262688411</v>
      </c>
      <c r="AK550">
        <v>428.7545030303027</v>
      </c>
      <c r="AL550">
        <v>-1.002254577172458E-05</v>
      </c>
      <c r="AM550">
        <v>61.35787655002243</v>
      </c>
      <c r="AN550">
        <f>(AP550 - AO550 + BO550*1E3/(8.314*(BQ550+273.15)) * AR550/BN550 * AQ550) * BN550/(100*BB550) * 1000/(1000 - AP550)</f>
        <v>0</v>
      </c>
      <c r="AO550">
        <v>21.51677140552916</v>
      </c>
      <c r="AP550">
        <v>21.49708111888113</v>
      </c>
      <c r="AQ550">
        <v>1.642118332211884E-07</v>
      </c>
      <c r="AR550">
        <v>91.88205700752289</v>
      </c>
      <c r="AS550">
        <v>0</v>
      </c>
      <c r="AT550">
        <v>0</v>
      </c>
      <c r="AU550">
        <f>IF(AS550*$H$15&gt;=AW550,1.0,(AW550/(AW550-AS550*$H$15)))</f>
        <v>0</v>
      </c>
      <c r="AV550">
        <f>(AU550-1)*100</f>
        <v>0</v>
      </c>
      <c r="AW550">
        <f>MAX(0,($B$15+$C$15*BV550)/(1+$D$15*BV550)*BO550/(BQ550+273)*$E$15)</f>
        <v>0</v>
      </c>
      <c r="AX550">
        <f>$B$13*BW550+$C$13*BX550+$F$13*CI550*(1-CL550)</f>
        <v>0</v>
      </c>
      <c r="AY550">
        <f>AX550*AZ550</f>
        <v>0</v>
      </c>
      <c r="AZ550">
        <f>($B$13*$D$11+$C$13*$D$11+$F$13*((CV550+CN550)/MAX(CV550+CN550+CW550, 0.1)*$I$11+CW550/MAX(CV550+CN550+CW550, 0.1)*$J$11))/($B$13+$C$13+$F$13)</f>
        <v>0</v>
      </c>
      <c r="BA550">
        <f>($B$13*$K$11+$C$13*$K$11+$F$13*((CV550+CN550)/MAX(CV550+CN550+CW550, 0.1)*$P$11+CW550/MAX(CV550+CN550+CW550, 0.1)*$Q$11))/($B$13+$C$13+$F$13)</f>
        <v>0</v>
      </c>
      <c r="BB550">
        <v>6</v>
      </c>
      <c r="BC550">
        <v>0.5</v>
      </c>
      <c r="BD550" t="s">
        <v>358</v>
      </c>
      <c r="BE550">
        <v>2</v>
      </c>
      <c r="BF550" t="b">
        <v>1</v>
      </c>
      <c r="BG550">
        <v>1774683917.7</v>
      </c>
      <c r="BH550">
        <v>419.5639</v>
      </c>
      <c r="BI550">
        <v>419.9564</v>
      </c>
      <c r="BJ550">
        <v>21.49717</v>
      </c>
      <c r="BK550">
        <v>21.51641</v>
      </c>
      <c r="BL550">
        <v>419.9255999999999</v>
      </c>
      <c r="BM550">
        <v>21.20002</v>
      </c>
      <c r="BN550">
        <v>500.0475</v>
      </c>
      <c r="BO550">
        <v>101.031</v>
      </c>
      <c r="BP550">
        <v>0.10006904</v>
      </c>
      <c r="BQ550">
        <v>25.77595</v>
      </c>
      <c r="BR550">
        <v>25.81868</v>
      </c>
      <c r="BS550">
        <v>999.9</v>
      </c>
      <c r="BT550">
        <v>0</v>
      </c>
      <c r="BU550">
        <v>0</v>
      </c>
      <c r="BV550">
        <v>9993.691999999999</v>
      </c>
      <c r="BW550">
        <v>0</v>
      </c>
      <c r="BX550">
        <v>0.3833920000000001</v>
      </c>
      <c r="BY550">
        <v>-0.3923034</v>
      </c>
      <c r="BZ550">
        <v>428.7816</v>
      </c>
      <c r="CA550">
        <v>429.1908999999999</v>
      </c>
      <c r="CB550">
        <v>-0.01923809</v>
      </c>
      <c r="CC550">
        <v>419.9564</v>
      </c>
      <c r="CD550">
        <v>21.51641</v>
      </c>
      <c r="CE550">
        <v>2.17188</v>
      </c>
      <c r="CF550">
        <v>2.173823</v>
      </c>
      <c r="CG550">
        <v>18.7564</v>
      </c>
      <c r="CH550">
        <v>18.77069</v>
      </c>
      <c r="CI550">
        <v>99.99732999999999</v>
      </c>
      <c r="CJ550">
        <v>0</v>
      </c>
      <c r="CK550">
        <v>1</v>
      </c>
      <c r="CL550">
        <v>0</v>
      </c>
      <c r="CM550">
        <v>1.8451</v>
      </c>
      <c r="CN550">
        <v>0</v>
      </c>
      <c r="CO550">
        <v>6.195410000000001</v>
      </c>
      <c r="CP550">
        <v>511.5526</v>
      </c>
      <c r="CQ550">
        <v>34.687</v>
      </c>
      <c r="CR550">
        <v>38.156</v>
      </c>
      <c r="CS550">
        <v>36.5434</v>
      </c>
      <c r="CT550">
        <v>36.9308</v>
      </c>
      <c r="CU550">
        <v>35.4308</v>
      </c>
      <c r="CV550">
        <v>0</v>
      </c>
      <c r="CW550">
        <v>99.999</v>
      </c>
      <c r="CX550">
        <v>0</v>
      </c>
      <c r="CY550">
        <v>1774683918.8</v>
      </c>
      <c r="CZ550">
        <v>0</v>
      </c>
      <c r="DA550">
        <v>1774666326.5</v>
      </c>
      <c r="DB550" t="s">
        <v>359</v>
      </c>
      <c r="DC550">
        <v>1774666322</v>
      </c>
      <c r="DD550">
        <v>1774666326.5</v>
      </c>
      <c r="DE550">
        <v>2</v>
      </c>
      <c r="DF550">
        <v>0.343</v>
      </c>
      <c r="DG550">
        <v>-0.026</v>
      </c>
      <c r="DH550">
        <v>-0.36</v>
      </c>
      <c r="DI550">
        <v>0.298</v>
      </c>
      <c r="DJ550">
        <v>420</v>
      </c>
      <c r="DK550">
        <v>22</v>
      </c>
      <c r="DL550">
        <v>0.17</v>
      </c>
      <c r="DM550">
        <v>0.02</v>
      </c>
      <c r="DN550">
        <v>-0.4140556249999999</v>
      </c>
      <c r="DO550">
        <v>0.2463654371482185</v>
      </c>
      <c r="DP550">
        <v>0.03350855684947316</v>
      </c>
      <c r="DQ550">
        <v>0</v>
      </c>
      <c r="DR550">
        <v>-0.0196102125</v>
      </c>
      <c r="DS550">
        <v>0.001338843151969972</v>
      </c>
      <c r="DT550">
        <v>0.0006737015460081342</v>
      </c>
      <c r="DU550">
        <v>1</v>
      </c>
      <c r="DV550">
        <v>1</v>
      </c>
      <c r="DW550">
        <v>2</v>
      </c>
      <c r="DX550" t="s">
        <v>367</v>
      </c>
      <c r="DY550">
        <v>3.13062</v>
      </c>
      <c r="DZ550">
        <v>2.80647</v>
      </c>
      <c r="EA550">
        <v>0.0997441</v>
      </c>
      <c r="EB550">
        <v>0.0994689</v>
      </c>
      <c r="EC550">
        <v>0.10584</v>
      </c>
      <c r="ED550">
        <v>0.105593</v>
      </c>
      <c r="EE550">
        <v>21146.2</v>
      </c>
      <c r="EF550">
        <v>27418.2</v>
      </c>
      <c r="EG550">
        <v>26443.6</v>
      </c>
      <c r="EH550">
        <v>32999.4</v>
      </c>
      <c r="EI550">
        <v>34925.2</v>
      </c>
      <c r="EJ550">
        <v>40309.4</v>
      </c>
      <c r="EK550">
        <v>41090.3</v>
      </c>
      <c r="EL550">
        <v>46059</v>
      </c>
      <c r="EM550">
        <v>2.0349</v>
      </c>
      <c r="EN550">
        <v>2.00023</v>
      </c>
      <c r="EO550">
        <v>0.0684932</v>
      </c>
      <c r="EP550">
        <v>0</v>
      </c>
      <c r="EQ550">
        <v>24.6968</v>
      </c>
      <c r="ER550">
        <v>999.9</v>
      </c>
      <c r="ES550">
        <v>67.40000000000001</v>
      </c>
      <c r="ET550">
        <v>27.5</v>
      </c>
      <c r="EU550">
        <v>24.5875</v>
      </c>
      <c r="EV550">
        <v>61.2709</v>
      </c>
      <c r="EW550">
        <v>31.5385</v>
      </c>
      <c r="EX550">
        <v>1</v>
      </c>
      <c r="EY550">
        <v>0.292177</v>
      </c>
      <c r="EZ550">
        <v>0.162473</v>
      </c>
      <c r="FA550">
        <v>20.2897</v>
      </c>
      <c r="FB550">
        <v>5.18779</v>
      </c>
      <c r="FC550">
        <v>11.9441</v>
      </c>
      <c r="FD550">
        <v>4.9557</v>
      </c>
      <c r="FE550">
        <v>3.285</v>
      </c>
      <c r="FF550">
        <v>9999</v>
      </c>
      <c r="FG550">
        <v>9999</v>
      </c>
      <c r="FH550">
        <v>9999</v>
      </c>
      <c r="FI550">
        <v>999.9</v>
      </c>
      <c r="FJ550">
        <v>1.86127</v>
      </c>
      <c r="FK550">
        <v>1.86263</v>
      </c>
      <c r="FL550">
        <v>1.86005</v>
      </c>
      <c r="FM550">
        <v>1.85837</v>
      </c>
      <c r="FN550">
        <v>1.86213</v>
      </c>
      <c r="FO550">
        <v>1.85883</v>
      </c>
      <c r="FP550">
        <v>1.85791</v>
      </c>
      <c r="FQ550">
        <v>1.8608</v>
      </c>
      <c r="FR550">
        <v>0</v>
      </c>
      <c r="FS550">
        <v>0</v>
      </c>
      <c r="FT550">
        <v>0</v>
      </c>
      <c r="FU550">
        <v>4.5</v>
      </c>
      <c r="FV550" t="s">
        <v>361</v>
      </c>
      <c r="FW550" t="s">
        <v>362</v>
      </c>
      <c r="FX550" t="s">
        <v>363</v>
      </c>
      <c r="FY550" t="s">
        <v>364</v>
      </c>
      <c r="FZ550" t="s">
        <v>364</v>
      </c>
      <c r="GA550" t="s">
        <v>363</v>
      </c>
      <c r="GB550">
        <v>0</v>
      </c>
      <c r="GC550">
        <v>100</v>
      </c>
      <c r="GD550">
        <v>100</v>
      </c>
      <c r="GE550">
        <v>-0.362</v>
      </c>
      <c r="GF550">
        <v>0.2972</v>
      </c>
      <c r="GG550">
        <v>-1.589593225013521</v>
      </c>
      <c r="GH550">
        <v>0.00192992804097616</v>
      </c>
      <c r="GI550">
        <v>3.244687122451424E-06</v>
      </c>
      <c r="GJ550">
        <v>-2.087531120305573E-09</v>
      </c>
      <c r="GK550">
        <v>0.05776174702018427</v>
      </c>
      <c r="GL550">
        <v>0.005089068596103195</v>
      </c>
      <c r="GM550">
        <v>0.0003257216593697226</v>
      </c>
      <c r="GN550">
        <v>-1.562898368296355E-06</v>
      </c>
      <c r="GO550">
        <v>0</v>
      </c>
      <c r="GP550">
        <v>1257</v>
      </c>
      <c r="GQ550">
        <v>1</v>
      </c>
      <c r="GR550">
        <v>31</v>
      </c>
      <c r="GS550">
        <v>293.3</v>
      </c>
      <c r="GT550">
        <v>293.2</v>
      </c>
      <c r="GU550">
        <v>1.07788</v>
      </c>
      <c r="GV550">
        <v>2.39868</v>
      </c>
      <c r="GW550">
        <v>1.44775</v>
      </c>
      <c r="GX550">
        <v>2.20215</v>
      </c>
      <c r="GY550">
        <v>1.44653</v>
      </c>
      <c r="GZ550">
        <v>2.24365</v>
      </c>
      <c r="HA550">
        <v>33.1992</v>
      </c>
      <c r="HB550">
        <v>14.5348</v>
      </c>
      <c r="HC550">
        <v>18</v>
      </c>
      <c r="HD550">
        <v>532.022</v>
      </c>
      <c r="HE550">
        <v>523.072</v>
      </c>
      <c r="HF550">
        <v>24.9999</v>
      </c>
      <c r="HG550">
        <v>30.7252</v>
      </c>
      <c r="HH550">
        <v>30.0002</v>
      </c>
      <c r="HI550">
        <v>31.1079</v>
      </c>
      <c r="HJ550">
        <v>31.117</v>
      </c>
      <c r="HK550">
        <v>21.5507</v>
      </c>
      <c r="HL550">
        <v>20.6043</v>
      </c>
      <c r="HM550">
        <v>100</v>
      </c>
      <c r="HN550">
        <v>25</v>
      </c>
      <c r="HO550">
        <v>420</v>
      </c>
      <c r="HP550">
        <v>21.5</v>
      </c>
      <c r="HQ550">
        <v>103.129</v>
      </c>
      <c r="HR550">
        <v>102.019</v>
      </c>
    </row>
    <row r="551" spans="1:226">
      <c r="A551">
        <v>533</v>
      </c>
      <c r="B551">
        <v>1774683924.6</v>
      </c>
      <c r="C551">
        <v>2178.599999904633</v>
      </c>
      <c r="D551" t="s">
        <v>1428</v>
      </c>
      <c r="E551" t="s">
        <v>1429</v>
      </c>
      <c r="F551">
        <v>5</v>
      </c>
      <c r="I551">
        <v>1774683921.7</v>
      </c>
      <c r="J551">
        <f>(K551)/1000</f>
        <v>0</v>
      </c>
      <c r="K551">
        <f>IF(BF551, AN551, AH551)</f>
        <v>0</v>
      </c>
      <c r="L551">
        <f>IF(BF551, AI551, AG551)</f>
        <v>0</v>
      </c>
      <c r="M551">
        <f>BH551 - IF(AU551&gt;1, L551*BB551*100.0/(AW551), 0)</f>
        <v>0</v>
      </c>
      <c r="N551">
        <f>((T551-J551/2)*M551-L551)/(T551+J551/2)</f>
        <v>0</v>
      </c>
      <c r="O551">
        <f>N551*(BO551+BP551)/1000.0</f>
        <v>0</v>
      </c>
      <c r="P551">
        <f>(BH551 - IF(AU551&gt;1, L551*BB551*100.0/(AW551), 0))*(BO551+BP551)/1000.0</f>
        <v>0</v>
      </c>
      <c r="Q551">
        <f>2.0/((1/S551-1/R551)+SIGN(S551)*SQRT((1/S551-1/R551)*(1/S551-1/R551) + 4*BC551/((BC551+1)*(BC551+1))*(2*1/S551*1/R551-1/R551*1/R551)))</f>
        <v>0</v>
      </c>
      <c r="R551">
        <f>IF(LEFT(BD551,1)&lt;&gt;"0",IF(LEFT(BD551,1)="1",3.0,BE551),$D$5+$E$5*(BV551*BO551/($K$5*1000))+$F$5*(BV551*BO551/($K$5*1000))*MAX(MIN(BB551,$J$5),$I$5)*MAX(MIN(BB551,$J$5),$I$5)+$G$5*MAX(MIN(BB551,$J$5),$I$5)*(BV551*BO551/($K$5*1000))+$H$5*(BV551*BO551/($K$5*1000))*(BV551*BO551/($K$5*1000)))</f>
        <v>0</v>
      </c>
      <c r="S551">
        <f>J551*(1000-(1000*0.61365*exp(17.502*W551/(240.97+W551))/(BO551+BP551)+BJ551)/2)/(1000*0.61365*exp(17.502*W551/(240.97+W551))/(BO551+BP551)-BJ551)</f>
        <v>0</v>
      </c>
      <c r="T551">
        <f>1/((BC551+1)/(Q551/1.6)+1/(R551/1.37)) + BC551/((BC551+1)/(Q551/1.6) + BC551/(R551/1.37))</f>
        <v>0</v>
      </c>
      <c r="U551">
        <f>(AX551*BA551)</f>
        <v>0</v>
      </c>
      <c r="V551">
        <f>(BQ551+(U551+2*0.95*5.67E-8*(((BQ551+$B$9)+273)^4-(BQ551+273)^4)-44100*J551)/(1.84*29.3*R551+8*0.95*5.67E-8*(BQ551+273)^3))</f>
        <v>0</v>
      </c>
      <c r="W551">
        <f>($C$9*BR551+$D$9*BS551+$E$9*V551)</f>
        <v>0</v>
      </c>
      <c r="X551">
        <f>0.61365*exp(17.502*W551/(240.97+W551))</f>
        <v>0</v>
      </c>
      <c r="Y551">
        <f>(Z551/AA551*100)</f>
        <v>0</v>
      </c>
      <c r="Z551">
        <f>BJ551*(BO551+BP551)/1000</f>
        <v>0</v>
      </c>
      <c r="AA551">
        <f>0.61365*exp(17.502*BQ551/(240.97+BQ551))</f>
        <v>0</v>
      </c>
      <c r="AB551">
        <f>(X551-BJ551*(BO551+BP551)/1000)</f>
        <v>0</v>
      </c>
      <c r="AC551">
        <f>(-J551*44100)</f>
        <v>0</v>
      </c>
      <c r="AD551">
        <f>2*29.3*R551*0.92*(BQ551-W551)</f>
        <v>0</v>
      </c>
      <c r="AE551">
        <f>2*0.95*5.67E-8*(((BQ551+$B$9)+273)^4-(W551+273)^4)</f>
        <v>0</v>
      </c>
      <c r="AF551">
        <f>U551+AE551+AC551+AD551</f>
        <v>0</v>
      </c>
      <c r="AG551">
        <f>BN551*AU551*(BI551-BH551*(1000-AU551*BK551)/(1000-AU551*BJ551))/(100*BB551)</f>
        <v>0</v>
      </c>
      <c r="AH551">
        <f>1000*BN551*AU551*(BJ551-BK551)/(100*BB551*(1000-AU551*BJ551))</f>
        <v>0</v>
      </c>
      <c r="AI551">
        <f>(AJ551 - AK551 - BO551*1E3/(8.314*(BQ551+273.15)) * AM551/BN551 * AL551) * BN551/(100*BB551) * (1000 - BK551)/1000</f>
        <v>0</v>
      </c>
      <c r="AJ551">
        <v>429.2086464855109</v>
      </c>
      <c r="AK551">
        <v>428.7981212121211</v>
      </c>
      <c r="AL551">
        <v>1.221043385627961E-05</v>
      </c>
      <c r="AM551">
        <v>61.35787655002243</v>
      </c>
      <c r="AN551">
        <f>(AP551 - AO551 + BO551*1E3/(8.314*(BQ551+273.15)) * AR551/BN551 * AQ551) * BN551/(100*BB551) * 1000/(1000 - AP551)</f>
        <v>0</v>
      </c>
      <c r="AO551">
        <v>21.51577966117956</v>
      </c>
      <c r="AP551">
        <v>21.49772657342658</v>
      </c>
      <c r="AQ551">
        <v>-2.831668565646433E-08</v>
      </c>
      <c r="AR551">
        <v>91.88205700752289</v>
      </c>
      <c r="AS551">
        <v>0</v>
      </c>
      <c r="AT551">
        <v>0</v>
      </c>
      <c r="AU551">
        <f>IF(AS551*$H$15&gt;=AW551,1.0,(AW551/(AW551-AS551*$H$15)))</f>
        <v>0</v>
      </c>
      <c r="AV551">
        <f>(AU551-1)*100</f>
        <v>0</v>
      </c>
      <c r="AW551">
        <f>MAX(0,($B$15+$C$15*BV551)/(1+$D$15*BV551)*BO551/(BQ551+273)*$E$15)</f>
        <v>0</v>
      </c>
      <c r="AX551">
        <f>$B$13*BW551+$C$13*BX551+$F$13*CI551*(1-CL551)</f>
        <v>0</v>
      </c>
      <c r="AY551">
        <f>AX551*AZ551</f>
        <v>0</v>
      </c>
      <c r="AZ551">
        <f>($B$13*$D$11+$C$13*$D$11+$F$13*((CV551+CN551)/MAX(CV551+CN551+CW551, 0.1)*$I$11+CW551/MAX(CV551+CN551+CW551, 0.1)*$J$11))/($B$13+$C$13+$F$13)</f>
        <v>0</v>
      </c>
      <c r="BA551">
        <f>($B$13*$K$11+$C$13*$K$11+$F$13*((CV551+CN551)/MAX(CV551+CN551+CW551, 0.1)*$P$11+CW551/MAX(CV551+CN551+CW551, 0.1)*$Q$11))/($B$13+$C$13+$F$13)</f>
        <v>0</v>
      </c>
      <c r="BB551">
        <v>6</v>
      </c>
      <c r="BC551">
        <v>0.5</v>
      </c>
      <c r="BD551" t="s">
        <v>358</v>
      </c>
      <c r="BE551">
        <v>2</v>
      </c>
      <c r="BF551" t="b">
        <v>1</v>
      </c>
      <c r="BG551">
        <v>1774683921.7</v>
      </c>
      <c r="BH551">
        <v>419.5461</v>
      </c>
      <c r="BI551">
        <v>419.9780000000001</v>
      </c>
      <c r="BJ551">
        <v>21.49736</v>
      </c>
      <c r="BK551">
        <v>21.5161</v>
      </c>
      <c r="BL551">
        <v>419.9077</v>
      </c>
      <c r="BM551">
        <v>21.20019</v>
      </c>
      <c r="BN551">
        <v>500.0567</v>
      </c>
      <c r="BO551">
        <v>101.0315</v>
      </c>
      <c r="BP551">
        <v>0.10008423</v>
      </c>
      <c r="BQ551">
        <v>25.77127</v>
      </c>
      <c r="BR551">
        <v>25.81933</v>
      </c>
      <c r="BS551">
        <v>999.9</v>
      </c>
      <c r="BT551">
        <v>0</v>
      </c>
      <c r="BU551">
        <v>0</v>
      </c>
      <c r="BV551">
        <v>9999.688</v>
      </c>
      <c r="BW551">
        <v>0</v>
      </c>
      <c r="BX551">
        <v>0.3833920000000001</v>
      </c>
      <c r="BY551">
        <v>-0.4317231</v>
      </c>
      <c r="BZ551">
        <v>428.7634</v>
      </c>
      <c r="CA551">
        <v>429.2126999999999</v>
      </c>
      <c r="CB551">
        <v>-0.01874391</v>
      </c>
      <c r="CC551">
        <v>419.9780000000001</v>
      </c>
      <c r="CD551">
        <v>21.5161</v>
      </c>
      <c r="CE551">
        <v>2.171912</v>
      </c>
      <c r="CF551">
        <v>2.173806</v>
      </c>
      <c r="CG551">
        <v>18.75662</v>
      </c>
      <c r="CH551">
        <v>18.77056</v>
      </c>
      <c r="CI551">
        <v>99.99684000000001</v>
      </c>
      <c r="CJ551">
        <v>0</v>
      </c>
      <c r="CK551">
        <v>1</v>
      </c>
      <c r="CL551">
        <v>0</v>
      </c>
      <c r="CM551">
        <v>1.59627</v>
      </c>
      <c r="CN551">
        <v>0</v>
      </c>
      <c r="CO551">
        <v>6.444019999999999</v>
      </c>
      <c r="CP551">
        <v>511.5509</v>
      </c>
      <c r="CQ551">
        <v>34.6436</v>
      </c>
      <c r="CR551">
        <v>38.1187</v>
      </c>
      <c r="CS551">
        <v>36.5</v>
      </c>
      <c r="CT551">
        <v>36.8874</v>
      </c>
      <c r="CU551">
        <v>35.3874</v>
      </c>
      <c r="CV551">
        <v>0</v>
      </c>
      <c r="CW551">
        <v>99.998</v>
      </c>
      <c r="CX551">
        <v>0</v>
      </c>
      <c r="CY551">
        <v>1774683923</v>
      </c>
      <c r="CZ551">
        <v>0</v>
      </c>
      <c r="DA551">
        <v>1774666326.5</v>
      </c>
      <c r="DB551" t="s">
        <v>359</v>
      </c>
      <c r="DC551">
        <v>1774666322</v>
      </c>
      <c r="DD551">
        <v>1774666326.5</v>
      </c>
      <c r="DE551">
        <v>2</v>
      </c>
      <c r="DF551">
        <v>0.343</v>
      </c>
      <c r="DG551">
        <v>-0.026</v>
      </c>
      <c r="DH551">
        <v>-0.36</v>
      </c>
      <c r="DI551">
        <v>0.298</v>
      </c>
      <c r="DJ551">
        <v>420</v>
      </c>
      <c r="DK551">
        <v>22</v>
      </c>
      <c r="DL551">
        <v>0.17</v>
      </c>
      <c r="DM551">
        <v>0.02</v>
      </c>
      <c r="DN551">
        <v>-0.4131268780487805</v>
      </c>
      <c r="DO551">
        <v>0.04725934494773554</v>
      </c>
      <c r="DP551">
        <v>0.02909323467598536</v>
      </c>
      <c r="DQ551">
        <v>1</v>
      </c>
      <c r="DR551">
        <v>-0.01945686585365854</v>
      </c>
      <c r="DS551">
        <v>0.005157229965156758</v>
      </c>
      <c r="DT551">
        <v>0.000781173900757233</v>
      </c>
      <c r="DU551">
        <v>1</v>
      </c>
      <c r="DV551">
        <v>2</v>
      </c>
      <c r="DW551">
        <v>2</v>
      </c>
      <c r="DX551" t="s">
        <v>360</v>
      </c>
      <c r="DY551">
        <v>3.13046</v>
      </c>
      <c r="DZ551">
        <v>2.80655</v>
      </c>
      <c r="EA551">
        <v>0.0997541</v>
      </c>
      <c r="EB551">
        <v>0.09947159999999999</v>
      </c>
      <c r="EC551">
        <v>0.105839</v>
      </c>
      <c r="ED551">
        <v>0.105595</v>
      </c>
      <c r="EE551">
        <v>21145.9</v>
      </c>
      <c r="EF551">
        <v>27418.1</v>
      </c>
      <c r="EG551">
        <v>26443.6</v>
      </c>
      <c r="EH551">
        <v>32999.4</v>
      </c>
      <c r="EI551">
        <v>34925.3</v>
      </c>
      <c r="EJ551">
        <v>40309.4</v>
      </c>
      <c r="EK551">
        <v>41090.4</v>
      </c>
      <c r="EL551">
        <v>46059.1</v>
      </c>
      <c r="EM551">
        <v>2.0349</v>
      </c>
      <c r="EN551">
        <v>2.00042</v>
      </c>
      <c r="EO551">
        <v>0.0684708</v>
      </c>
      <c r="EP551">
        <v>0</v>
      </c>
      <c r="EQ551">
        <v>24.6947</v>
      </c>
      <c r="ER551">
        <v>999.9</v>
      </c>
      <c r="ES551">
        <v>67.40000000000001</v>
      </c>
      <c r="ET551">
        <v>27.5</v>
      </c>
      <c r="EU551">
        <v>24.5866</v>
      </c>
      <c r="EV551">
        <v>61.2909</v>
      </c>
      <c r="EW551">
        <v>31.5184</v>
      </c>
      <c r="EX551">
        <v>1</v>
      </c>
      <c r="EY551">
        <v>0.291974</v>
      </c>
      <c r="EZ551">
        <v>0.162064</v>
      </c>
      <c r="FA551">
        <v>20.2896</v>
      </c>
      <c r="FB551">
        <v>5.18779</v>
      </c>
      <c r="FC551">
        <v>11.9441</v>
      </c>
      <c r="FD551">
        <v>4.95575</v>
      </c>
      <c r="FE551">
        <v>3.285</v>
      </c>
      <c r="FF551">
        <v>9999</v>
      </c>
      <c r="FG551">
        <v>9999</v>
      </c>
      <c r="FH551">
        <v>9999</v>
      </c>
      <c r="FI551">
        <v>999.9</v>
      </c>
      <c r="FJ551">
        <v>1.86127</v>
      </c>
      <c r="FK551">
        <v>1.86263</v>
      </c>
      <c r="FL551">
        <v>1.86005</v>
      </c>
      <c r="FM551">
        <v>1.85837</v>
      </c>
      <c r="FN551">
        <v>1.86215</v>
      </c>
      <c r="FO551">
        <v>1.85887</v>
      </c>
      <c r="FP551">
        <v>1.85791</v>
      </c>
      <c r="FQ551">
        <v>1.86081</v>
      </c>
      <c r="FR551">
        <v>0</v>
      </c>
      <c r="FS551">
        <v>0</v>
      </c>
      <c r="FT551">
        <v>0</v>
      </c>
      <c r="FU551">
        <v>4.5</v>
      </c>
      <c r="FV551" t="s">
        <v>361</v>
      </c>
      <c r="FW551" t="s">
        <v>362</v>
      </c>
      <c r="FX551" t="s">
        <v>363</v>
      </c>
      <c r="FY551" t="s">
        <v>364</v>
      </c>
      <c r="FZ551" t="s">
        <v>364</v>
      </c>
      <c r="GA551" t="s">
        <v>363</v>
      </c>
      <c r="GB551">
        <v>0</v>
      </c>
      <c r="GC551">
        <v>100</v>
      </c>
      <c r="GD551">
        <v>100</v>
      </c>
      <c r="GE551">
        <v>-0.361</v>
      </c>
      <c r="GF551">
        <v>0.2971</v>
      </c>
      <c r="GG551">
        <v>-1.589593225013521</v>
      </c>
      <c r="GH551">
        <v>0.00192992804097616</v>
      </c>
      <c r="GI551">
        <v>3.244687122451424E-06</v>
      </c>
      <c r="GJ551">
        <v>-2.087531120305573E-09</v>
      </c>
      <c r="GK551">
        <v>0.05776174702018427</v>
      </c>
      <c r="GL551">
        <v>0.005089068596103195</v>
      </c>
      <c r="GM551">
        <v>0.0003257216593697226</v>
      </c>
      <c r="GN551">
        <v>-1.562898368296355E-06</v>
      </c>
      <c r="GO551">
        <v>0</v>
      </c>
      <c r="GP551">
        <v>1257</v>
      </c>
      <c r="GQ551">
        <v>1</v>
      </c>
      <c r="GR551">
        <v>31</v>
      </c>
      <c r="GS551">
        <v>293.4</v>
      </c>
      <c r="GT551">
        <v>293.3</v>
      </c>
      <c r="GU551">
        <v>1.07788</v>
      </c>
      <c r="GV551">
        <v>2.3999</v>
      </c>
      <c r="GW551">
        <v>1.44775</v>
      </c>
      <c r="GX551">
        <v>2.20215</v>
      </c>
      <c r="GY551">
        <v>1.44653</v>
      </c>
      <c r="GZ551">
        <v>2.31567</v>
      </c>
      <c r="HA551">
        <v>33.1992</v>
      </c>
      <c r="HB551">
        <v>14.5436</v>
      </c>
      <c r="HC551">
        <v>18</v>
      </c>
      <c r="HD551">
        <v>532.019</v>
      </c>
      <c r="HE551">
        <v>523.208</v>
      </c>
      <c r="HF551">
        <v>24.9998</v>
      </c>
      <c r="HG551">
        <v>30.7252</v>
      </c>
      <c r="HH551">
        <v>30</v>
      </c>
      <c r="HI551">
        <v>31.1075</v>
      </c>
      <c r="HJ551">
        <v>31.117</v>
      </c>
      <c r="HK551">
        <v>21.5504</v>
      </c>
      <c r="HL551">
        <v>20.6043</v>
      </c>
      <c r="HM551">
        <v>100</v>
      </c>
      <c r="HN551">
        <v>25</v>
      </c>
      <c r="HO551">
        <v>420</v>
      </c>
      <c r="HP551">
        <v>21.5</v>
      </c>
      <c r="HQ551">
        <v>103.129</v>
      </c>
      <c r="HR551">
        <v>102.019</v>
      </c>
    </row>
    <row r="552" spans="1:226">
      <c r="A552">
        <v>534</v>
      </c>
      <c r="B552">
        <v>1774683928.6</v>
      </c>
      <c r="C552">
        <v>2182.599999904633</v>
      </c>
      <c r="D552" t="s">
        <v>1430</v>
      </c>
      <c r="E552" t="s">
        <v>1431</v>
      </c>
      <c r="F552">
        <v>5</v>
      </c>
      <c r="I552">
        <v>1774683925.7</v>
      </c>
      <c r="J552">
        <f>(K552)/1000</f>
        <v>0</v>
      </c>
      <c r="K552">
        <f>IF(BF552, AN552, AH552)</f>
        <v>0</v>
      </c>
      <c r="L552">
        <f>IF(BF552, AI552, AG552)</f>
        <v>0</v>
      </c>
      <c r="M552">
        <f>BH552 - IF(AU552&gt;1, L552*BB552*100.0/(AW552), 0)</f>
        <v>0</v>
      </c>
      <c r="N552">
        <f>((T552-J552/2)*M552-L552)/(T552+J552/2)</f>
        <v>0</v>
      </c>
      <c r="O552">
        <f>N552*(BO552+BP552)/1000.0</f>
        <v>0</v>
      </c>
      <c r="P552">
        <f>(BH552 - IF(AU552&gt;1, L552*BB552*100.0/(AW552), 0))*(BO552+BP552)/1000.0</f>
        <v>0</v>
      </c>
      <c r="Q552">
        <f>2.0/((1/S552-1/R552)+SIGN(S552)*SQRT((1/S552-1/R552)*(1/S552-1/R552) + 4*BC552/((BC552+1)*(BC552+1))*(2*1/S552*1/R552-1/R552*1/R552)))</f>
        <v>0</v>
      </c>
      <c r="R552">
        <f>IF(LEFT(BD552,1)&lt;&gt;"0",IF(LEFT(BD552,1)="1",3.0,BE552),$D$5+$E$5*(BV552*BO552/($K$5*1000))+$F$5*(BV552*BO552/($K$5*1000))*MAX(MIN(BB552,$J$5),$I$5)*MAX(MIN(BB552,$J$5),$I$5)+$G$5*MAX(MIN(BB552,$J$5),$I$5)*(BV552*BO552/($K$5*1000))+$H$5*(BV552*BO552/($K$5*1000))*(BV552*BO552/($K$5*1000)))</f>
        <v>0</v>
      </c>
      <c r="S552">
        <f>J552*(1000-(1000*0.61365*exp(17.502*W552/(240.97+W552))/(BO552+BP552)+BJ552)/2)/(1000*0.61365*exp(17.502*W552/(240.97+W552))/(BO552+BP552)-BJ552)</f>
        <v>0</v>
      </c>
      <c r="T552">
        <f>1/((BC552+1)/(Q552/1.6)+1/(R552/1.37)) + BC552/((BC552+1)/(Q552/1.6) + BC552/(R552/1.37))</f>
        <v>0</v>
      </c>
      <c r="U552">
        <f>(AX552*BA552)</f>
        <v>0</v>
      </c>
      <c r="V552">
        <f>(BQ552+(U552+2*0.95*5.67E-8*(((BQ552+$B$9)+273)^4-(BQ552+273)^4)-44100*J552)/(1.84*29.3*R552+8*0.95*5.67E-8*(BQ552+273)^3))</f>
        <v>0</v>
      </c>
      <c r="W552">
        <f>($C$9*BR552+$D$9*BS552+$E$9*V552)</f>
        <v>0</v>
      </c>
      <c r="X552">
        <f>0.61365*exp(17.502*W552/(240.97+W552))</f>
        <v>0</v>
      </c>
      <c r="Y552">
        <f>(Z552/AA552*100)</f>
        <v>0</v>
      </c>
      <c r="Z552">
        <f>BJ552*(BO552+BP552)/1000</f>
        <v>0</v>
      </c>
      <c r="AA552">
        <f>0.61365*exp(17.502*BQ552/(240.97+BQ552))</f>
        <v>0</v>
      </c>
      <c r="AB552">
        <f>(X552-BJ552*(BO552+BP552)/1000)</f>
        <v>0</v>
      </c>
      <c r="AC552">
        <f>(-J552*44100)</f>
        <v>0</v>
      </c>
      <c r="AD552">
        <f>2*29.3*R552*0.92*(BQ552-W552)</f>
        <v>0</v>
      </c>
      <c r="AE552">
        <f>2*0.95*5.67E-8*(((BQ552+$B$9)+273)^4-(W552+273)^4)</f>
        <v>0</v>
      </c>
      <c r="AF552">
        <f>U552+AE552+AC552+AD552</f>
        <v>0</v>
      </c>
      <c r="AG552">
        <f>BN552*AU552*(BI552-BH552*(1000-AU552*BK552)/(1000-AU552*BJ552))/(100*BB552)</f>
        <v>0</v>
      </c>
      <c r="AH552">
        <f>1000*BN552*AU552*(BJ552-BK552)/(100*BB552*(1000-AU552*BJ552))</f>
        <v>0</v>
      </c>
      <c r="AI552">
        <f>(AJ552 - AK552 - BO552*1E3/(8.314*(BQ552+273.15)) * AM552/BN552 * AL552) * BN552/(100*BB552) * (1000 - BK552)/1000</f>
        <v>0</v>
      </c>
      <c r="AJ552">
        <v>429.2354564904188</v>
      </c>
      <c r="AK552">
        <v>428.8026181818183</v>
      </c>
      <c r="AL552">
        <v>-2.11821698478999E-06</v>
      </c>
      <c r="AM552">
        <v>61.35787655002243</v>
      </c>
      <c r="AN552">
        <f>(AP552 - AO552 + BO552*1E3/(8.314*(BQ552+273.15)) * AR552/BN552 * AQ552) * BN552/(100*BB552) * 1000/(1000 - AP552)</f>
        <v>0</v>
      </c>
      <c r="AO552">
        <v>21.51681079344172</v>
      </c>
      <c r="AP552">
        <v>21.49660769230771</v>
      </c>
      <c r="AQ552">
        <v>3.564324766842703E-07</v>
      </c>
      <c r="AR552">
        <v>91.88205700752289</v>
      </c>
      <c r="AS552">
        <v>0</v>
      </c>
      <c r="AT552">
        <v>0</v>
      </c>
      <c r="AU552">
        <f>IF(AS552*$H$15&gt;=AW552,1.0,(AW552/(AW552-AS552*$H$15)))</f>
        <v>0</v>
      </c>
      <c r="AV552">
        <f>(AU552-1)*100</f>
        <v>0</v>
      </c>
      <c r="AW552">
        <f>MAX(0,($B$15+$C$15*BV552)/(1+$D$15*BV552)*BO552/(BQ552+273)*$E$15)</f>
        <v>0</v>
      </c>
      <c r="AX552">
        <f>$B$13*BW552+$C$13*BX552+$F$13*CI552*(1-CL552)</f>
        <v>0</v>
      </c>
      <c r="AY552">
        <f>AX552*AZ552</f>
        <v>0</v>
      </c>
      <c r="AZ552">
        <f>($B$13*$D$11+$C$13*$D$11+$F$13*((CV552+CN552)/MAX(CV552+CN552+CW552, 0.1)*$I$11+CW552/MAX(CV552+CN552+CW552, 0.1)*$J$11))/($B$13+$C$13+$F$13)</f>
        <v>0</v>
      </c>
      <c r="BA552">
        <f>($B$13*$K$11+$C$13*$K$11+$F$13*((CV552+CN552)/MAX(CV552+CN552+CW552, 0.1)*$P$11+CW552/MAX(CV552+CN552+CW552, 0.1)*$Q$11))/($B$13+$C$13+$F$13)</f>
        <v>0</v>
      </c>
      <c r="BB552">
        <v>6</v>
      </c>
      <c r="BC552">
        <v>0.5</v>
      </c>
      <c r="BD552" t="s">
        <v>358</v>
      </c>
      <c r="BE552">
        <v>2</v>
      </c>
      <c r="BF552" t="b">
        <v>1</v>
      </c>
      <c r="BG552">
        <v>1774683925.7</v>
      </c>
      <c r="BH552">
        <v>419.5905</v>
      </c>
      <c r="BI552">
        <v>419.9941</v>
      </c>
      <c r="BJ552">
        <v>21.49745</v>
      </c>
      <c r="BK552">
        <v>21.51593</v>
      </c>
      <c r="BL552">
        <v>419.9517</v>
      </c>
      <c r="BM552">
        <v>21.20028</v>
      </c>
      <c r="BN552">
        <v>500.0291</v>
      </c>
      <c r="BO552">
        <v>101.032</v>
      </c>
      <c r="BP552">
        <v>0.09999208000000001</v>
      </c>
      <c r="BQ552">
        <v>25.76858</v>
      </c>
      <c r="BR552">
        <v>25.81897</v>
      </c>
      <c r="BS552">
        <v>999.9</v>
      </c>
      <c r="BT552">
        <v>0</v>
      </c>
      <c r="BU552">
        <v>0</v>
      </c>
      <c r="BV552">
        <v>10001.063</v>
      </c>
      <c r="BW552">
        <v>0</v>
      </c>
      <c r="BX552">
        <v>0.3833920000000001</v>
      </c>
      <c r="BY552">
        <v>-0.4036927</v>
      </c>
      <c r="BZ552">
        <v>428.8085</v>
      </c>
      <c r="CA552">
        <v>429.2293</v>
      </c>
      <c r="CB552">
        <v>-0.01848622</v>
      </c>
      <c r="CC552">
        <v>419.9941</v>
      </c>
      <c r="CD552">
        <v>21.51593</v>
      </c>
      <c r="CE552">
        <v>2.171932</v>
      </c>
      <c r="CF552">
        <v>2.173796</v>
      </c>
      <c r="CG552">
        <v>18.75676</v>
      </c>
      <c r="CH552">
        <v>18.7705</v>
      </c>
      <c r="CI552">
        <v>100.00522</v>
      </c>
      <c r="CJ552">
        <v>0</v>
      </c>
      <c r="CK552">
        <v>1</v>
      </c>
      <c r="CL552">
        <v>0</v>
      </c>
      <c r="CM552">
        <v>1.53872</v>
      </c>
      <c r="CN552">
        <v>0</v>
      </c>
      <c r="CO552">
        <v>6.754390000000001</v>
      </c>
      <c r="CP552">
        <v>511.5925</v>
      </c>
      <c r="CQ552">
        <v>34.6187</v>
      </c>
      <c r="CR552">
        <v>38.0746</v>
      </c>
      <c r="CS552">
        <v>36.4685</v>
      </c>
      <c r="CT552">
        <v>36.8561</v>
      </c>
      <c r="CU552">
        <v>35.3687</v>
      </c>
      <c r="CV552">
        <v>0</v>
      </c>
      <c r="CW552">
        <v>100.005</v>
      </c>
      <c r="CX552">
        <v>0</v>
      </c>
      <c r="CY552">
        <v>1774683927.2</v>
      </c>
      <c r="CZ552">
        <v>0</v>
      </c>
      <c r="DA552">
        <v>1774666326.5</v>
      </c>
      <c r="DB552" t="s">
        <v>359</v>
      </c>
      <c r="DC552">
        <v>1774666322</v>
      </c>
      <c r="DD552">
        <v>1774666326.5</v>
      </c>
      <c r="DE552">
        <v>2</v>
      </c>
      <c r="DF552">
        <v>0.343</v>
      </c>
      <c r="DG552">
        <v>-0.026</v>
      </c>
      <c r="DH552">
        <v>-0.36</v>
      </c>
      <c r="DI552">
        <v>0.298</v>
      </c>
      <c r="DJ552">
        <v>420</v>
      </c>
      <c r="DK552">
        <v>22</v>
      </c>
      <c r="DL552">
        <v>0.17</v>
      </c>
      <c r="DM552">
        <v>0.02</v>
      </c>
      <c r="DN552">
        <v>-0.4049199024390244</v>
      </c>
      <c r="DO552">
        <v>-0.01276630662020955</v>
      </c>
      <c r="DP552">
        <v>0.02602649805327853</v>
      </c>
      <c r="DQ552">
        <v>1</v>
      </c>
      <c r="DR552">
        <v>-0.01913531707317073</v>
      </c>
      <c r="DS552">
        <v>0.005226062717770047</v>
      </c>
      <c r="DT552">
        <v>0.0007919760599062349</v>
      </c>
      <c r="DU552">
        <v>1</v>
      </c>
      <c r="DV552">
        <v>2</v>
      </c>
      <c r="DW552">
        <v>2</v>
      </c>
      <c r="DX552" t="s">
        <v>360</v>
      </c>
      <c r="DY552">
        <v>3.13041</v>
      </c>
      <c r="DZ552">
        <v>2.80638</v>
      </c>
      <c r="EA552">
        <v>0.0997521</v>
      </c>
      <c r="EB552">
        <v>0.0994728</v>
      </c>
      <c r="EC552">
        <v>0.105837</v>
      </c>
      <c r="ED552">
        <v>0.105589</v>
      </c>
      <c r="EE552">
        <v>21146</v>
      </c>
      <c r="EF552">
        <v>27418.3</v>
      </c>
      <c r="EG552">
        <v>26443.6</v>
      </c>
      <c r="EH552">
        <v>32999.7</v>
      </c>
      <c r="EI552">
        <v>34925.3</v>
      </c>
      <c r="EJ552">
        <v>40309.9</v>
      </c>
      <c r="EK552">
        <v>41090.4</v>
      </c>
      <c r="EL552">
        <v>46059.3</v>
      </c>
      <c r="EM552">
        <v>2.0349</v>
      </c>
      <c r="EN552">
        <v>2.0004</v>
      </c>
      <c r="EO552">
        <v>0.0685081</v>
      </c>
      <c r="EP552">
        <v>0</v>
      </c>
      <c r="EQ552">
        <v>24.6926</v>
      </c>
      <c r="ER552">
        <v>999.9</v>
      </c>
      <c r="ES552">
        <v>67.40000000000001</v>
      </c>
      <c r="ET552">
        <v>27.5</v>
      </c>
      <c r="EU552">
        <v>24.5868</v>
      </c>
      <c r="EV552">
        <v>61.1609</v>
      </c>
      <c r="EW552">
        <v>31.5986</v>
      </c>
      <c r="EX552">
        <v>1</v>
      </c>
      <c r="EY552">
        <v>0.292162</v>
      </c>
      <c r="EZ552">
        <v>0.161511</v>
      </c>
      <c r="FA552">
        <v>20.2898</v>
      </c>
      <c r="FB552">
        <v>5.18794</v>
      </c>
      <c r="FC552">
        <v>11.9441</v>
      </c>
      <c r="FD552">
        <v>4.9559</v>
      </c>
      <c r="FE552">
        <v>3.285</v>
      </c>
      <c r="FF552">
        <v>9999</v>
      </c>
      <c r="FG552">
        <v>9999</v>
      </c>
      <c r="FH552">
        <v>9999</v>
      </c>
      <c r="FI552">
        <v>999.9</v>
      </c>
      <c r="FJ552">
        <v>1.86127</v>
      </c>
      <c r="FK552">
        <v>1.86264</v>
      </c>
      <c r="FL552">
        <v>1.86005</v>
      </c>
      <c r="FM552">
        <v>1.85837</v>
      </c>
      <c r="FN552">
        <v>1.86217</v>
      </c>
      <c r="FO552">
        <v>1.85886</v>
      </c>
      <c r="FP552">
        <v>1.85791</v>
      </c>
      <c r="FQ552">
        <v>1.86081</v>
      </c>
      <c r="FR552">
        <v>0</v>
      </c>
      <c r="FS552">
        <v>0</v>
      </c>
      <c r="FT552">
        <v>0</v>
      </c>
      <c r="FU552">
        <v>4.5</v>
      </c>
      <c r="FV552" t="s">
        <v>361</v>
      </c>
      <c r="FW552" t="s">
        <v>362</v>
      </c>
      <c r="FX552" t="s">
        <v>363</v>
      </c>
      <c r="FY552" t="s">
        <v>364</v>
      </c>
      <c r="FZ552" t="s">
        <v>364</v>
      </c>
      <c r="GA552" t="s">
        <v>363</v>
      </c>
      <c r="GB552">
        <v>0</v>
      </c>
      <c r="GC552">
        <v>100</v>
      </c>
      <c r="GD552">
        <v>100</v>
      </c>
      <c r="GE552">
        <v>-0.361</v>
      </c>
      <c r="GF552">
        <v>0.2971</v>
      </c>
      <c r="GG552">
        <v>-1.589593225013521</v>
      </c>
      <c r="GH552">
        <v>0.00192992804097616</v>
      </c>
      <c r="GI552">
        <v>3.244687122451424E-06</v>
      </c>
      <c r="GJ552">
        <v>-2.087531120305573E-09</v>
      </c>
      <c r="GK552">
        <v>0.05776174702018427</v>
      </c>
      <c r="GL552">
        <v>0.005089068596103195</v>
      </c>
      <c r="GM552">
        <v>0.0003257216593697226</v>
      </c>
      <c r="GN552">
        <v>-1.562898368296355E-06</v>
      </c>
      <c r="GO552">
        <v>0</v>
      </c>
      <c r="GP552">
        <v>1257</v>
      </c>
      <c r="GQ552">
        <v>1</v>
      </c>
      <c r="GR552">
        <v>31</v>
      </c>
      <c r="GS552">
        <v>293.4</v>
      </c>
      <c r="GT552">
        <v>293.4</v>
      </c>
      <c r="GU552">
        <v>1.07788</v>
      </c>
      <c r="GV552">
        <v>2.39502</v>
      </c>
      <c r="GW552">
        <v>1.44775</v>
      </c>
      <c r="GX552">
        <v>2.20215</v>
      </c>
      <c r="GY552">
        <v>1.44653</v>
      </c>
      <c r="GZ552">
        <v>2.34619</v>
      </c>
      <c r="HA552">
        <v>33.1769</v>
      </c>
      <c r="HB552">
        <v>14.5436</v>
      </c>
      <c r="HC552">
        <v>18</v>
      </c>
      <c r="HD552">
        <v>532.008</v>
      </c>
      <c r="HE552">
        <v>523.191</v>
      </c>
      <c r="HF552">
        <v>24.9998</v>
      </c>
      <c r="HG552">
        <v>30.7228</v>
      </c>
      <c r="HH552">
        <v>30.0002</v>
      </c>
      <c r="HI552">
        <v>31.1062</v>
      </c>
      <c r="HJ552">
        <v>31.117</v>
      </c>
      <c r="HK552">
        <v>21.5496</v>
      </c>
      <c r="HL552">
        <v>20.6043</v>
      </c>
      <c r="HM552">
        <v>100</v>
      </c>
      <c r="HN552">
        <v>25</v>
      </c>
      <c r="HO552">
        <v>420</v>
      </c>
      <c r="HP552">
        <v>21.5</v>
      </c>
      <c r="HQ552">
        <v>103.129</v>
      </c>
      <c r="HR552">
        <v>102.02</v>
      </c>
    </row>
    <row r="553" spans="1:226">
      <c r="A553">
        <v>535</v>
      </c>
      <c r="B553">
        <v>1774683932.6</v>
      </c>
      <c r="C553">
        <v>2186.599999904633</v>
      </c>
      <c r="D553" t="s">
        <v>1432</v>
      </c>
      <c r="E553" t="s">
        <v>1433</v>
      </c>
      <c r="F553">
        <v>5</v>
      </c>
      <c r="I553">
        <v>1774683929.7</v>
      </c>
      <c r="J553">
        <f>(K553)/1000</f>
        <v>0</v>
      </c>
      <c r="K553">
        <f>IF(BF553, AN553, AH553)</f>
        <v>0</v>
      </c>
      <c r="L553">
        <f>IF(BF553, AI553, AG553)</f>
        <v>0</v>
      </c>
      <c r="M553">
        <f>BH553 - IF(AU553&gt;1, L553*BB553*100.0/(AW553), 0)</f>
        <v>0</v>
      </c>
      <c r="N553">
        <f>((T553-J553/2)*M553-L553)/(T553+J553/2)</f>
        <v>0</v>
      </c>
      <c r="O553">
        <f>N553*(BO553+BP553)/1000.0</f>
        <v>0</v>
      </c>
      <c r="P553">
        <f>(BH553 - IF(AU553&gt;1, L553*BB553*100.0/(AW553), 0))*(BO553+BP553)/1000.0</f>
        <v>0</v>
      </c>
      <c r="Q553">
        <f>2.0/((1/S553-1/R553)+SIGN(S553)*SQRT((1/S553-1/R553)*(1/S553-1/R553) + 4*BC553/((BC553+1)*(BC553+1))*(2*1/S553*1/R553-1/R553*1/R553)))</f>
        <v>0</v>
      </c>
      <c r="R553">
        <f>IF(LEFT(BD553,1)&lt;&gt;"0",IF(LEFT(BD553,1)="1",3.0,BE553),$D$5+$E$5*(BV553*BO553/($K$5*1000))+$F$5*(BV553*BO553/($K$5*1000))*MAX(MIN(BB553,$J$5),$I$5)*MAX(MIN(BB553,$J$5),$I$5)+$G$5*MAX(MIN(BB553,$J$5),$I$5)*(BV553*BO553/($K$5*1000))+$H$5*(BV553*BO553/($K$5*1000))*(BV553*BO553/($K$5*1000)))</f>
        <v>0</v>
      </c>
      <c r="S553">
        <f>J553*(1000-(1000*0.61365*exp(17.502*W553/(240.97+W553))/(BO553+BP553)+BJ553)/2)/(1000*0.61365*exp(17.502*W553/(240.97+W553))/(BO553+BP553)-BJ553)</f>
        <v>0</v>
      </c>
      <c r="T553">
        <f>1/((BC553+1)/(Q553/1.6)+1/(R553/1.37)) + BC553/((BC553+1)/(Q553/1.6) + BC553/(R553/1.37))</f>
        <v>0</v>
      </c>
      <c r="U553">
        <f>(AX553*BA553)</f>
        <v>0</v>
      </c>
      <c r="V553">
        <f>(BQ553+(U553+2*0.95*5.67E-8*(((BQ553+$B$9)+273)^4-(BQ553+273)^4)-44100*J553)/(1.84*29.3*R553+8*0.95*5.67E-8*(BQ553+273)^3))</f>
        <v>0</v>
      </c>
      <c r="W553">
        <f>($C$9*BR553+$D$9*BS553+$E$9*V553)</f>
        <v>0</v>
      </c>
      <c r="X553">
        <f>0.61365*exp(17.502*W553/(240.97+W553))</f>
        <v>0</v>
      </c>
      <c r="Y553">
        <f>(Z553/AA553*100)</f>
        <v>0</v>
      </c>
      <c r="Z553">
        <f>BJ553*(BO553+BP553)/1000</f>
        <v>0</v>
      </c>
      <c r="AA553">
        <f>0.61365*exp(17.502*BQ553/(240.97+BQ553))</f>
        <v>0</v>
      </c>
      <c r="AB553">
        <f>(X553-BJ553*(BO553+BP553)/1000)</f>
        <v>0</v>
      </c>
      <c r="AC553">
        <f>(-J553*44100)</f>
        <v>0</v>
      </c>
      <c r="AD553">
        <f>2*29.3*R553*0.92*(BQ553-W553)</f>
        <v>0</v>
      </c>
      <c r="AE553">
        <f>2*0.95*5.67E-8*(((BQ553+$B$9)+273)^4-(W553+273)^4)</f>
        <v>0</v>
      </c>
      <c r="AF553">
        <f>U553+AE553+AC553+AD553</f>
        <v>0</v>
      </c>
      <c r="AG553">
        <f>BN553*AU553*(BI553-BH553*(1000-AU553*BK553)/(1000-AU553*BJ553))/(100*BB553)</f>
        <v>0</v>
      </c>
      <c r="AH553">
        <f>1000*BN553*AU553*(BJ553-BK553)/(100*BB553*(1000-AU553*BJ553))</f>
        <v>0</v>
      </c>
      <c r="AI553">
        <f>(AJ553 - AK553 - BO553*1E3/(8.314*(BQ553+273.15)) * AM553/BN553 * AL553) * BN553/(100*BB553) * (1000 - BK553)/1000</f>
        <v>0</v>
      </c>
      <c r="AJ553">
        <v>429.2369587006768</v>
      </c>
      <c r="AK553">
        <v>428.8442242424241</v>
      </c>
      <c r="AL553">
        <v>1.065870220065102E-05</v>
      </c>
      <c r="AM553">
        <v>61.35787655002243</v>
      </c>
      <c r="AN553">
        <f>(AP553 - AO553 + BO553*1E3/(8.314*(BQ553+273.15)) * AR553/BN553 * AQ553) * BN553/(100*BB553) * 1000/(1000 - AP553)</f>
        <v>0</v>
      </c>
      <c r="AO553">
        <v>21.51472273073231</v>
      </c>
      <c r="AP553">
        <v>21.4963125874126</v>
      </c>
      <c r="AQ553">
        <v>-6.222909315665313E-07</v>
      </c>
      <c r="AR553">
        <v>91.88205700752289</v>
      </c>
      <c r="AS553">
        <v>0</v>
      </c>
      <c r="AT553">
        <v>0</v>
      </c>
      <c r="AU553">
        <f>IF(AS553*$H$15&gt;=AW553,1.0,(AW553/(AW553-AS553*$H$15)))</f>
        <v>0</v>
      </c>
      <c r="AV553">
        <f>(AU553-1)*100</f>
        <v>0</v>
      </c>
      <c r="AW553">
        <f>MAX(0,($B$15+$C$15*BV553)/(1+$D$15*BV553)*BO553/(BQ553+273)*$E$15)</f>
        <v>0</v>
      </c>
      <c r="AX553">
        <f>$B$13*BW553+$C$13*BX553+$F$13*CI553*(1-CL553)</f>
        <v>0</v>
      </c>
      <c r="AY553">
        <f>AX553*AZ553</f>
        <v>0</v>
      </c>
      <c r="AZ553">
        <f>($B$13*$D$11+$C$13*$D$11+$F$13*((CV553+CN553)/MAX(CV553+CN553+CW553, 0.1)*$I$11+CW553/MAX(CV553+CN553+CW553, 0.1)*$J$11))/($B$13+$C$13+$F$13)</f>
        <v>0</v>
      </c>
      <c r="BA553">
        <f>($B$13*$K$11+$C$13*$K$11+$F$13*((CV553+CN553)/MAX(CV553+CN553+CW553, 0.1)*$P$11+CW553/MAX(CV553+CN553+CW553, 0.1)*$Q$11))/($B$13+$C$13+$F$13)</f>
        <v>0</v>
      </c>
      <c r="BB553">
        <v>6</v>
      </c>
      <c r="BC553">
        <v>0.5</v>
      </c>
      <c r="BD553" t="s">
        <v>358</v>
      </c>
      <c r="BE553">
        <v>2</v>
      </c>
      <c r="BF553" t="b">
        <v>1</v>
      </c>
      <c r="BG553">
        <v>1774683929.7</v>
      </c>
      <c r="BH553">
        <v>419.6031</v>
      </c>
      <c r="BI553">
        <v>419.9954</v>
      </c>
      <c r="BJ553">
        <v>21.4964</v>
      </c>
      <c r="BK553">
        <v>21.51506</v>
      </c>
      <c r="BL553">
        <v>419.9643</v>
      </c>
      <c r="BM553">
        <v>21.19925</v>
      </c>
      <c r="BN553">
        <v>499.9413999999999</v>
      </c>
      <c r="BO553">
        <v>101.032</v>
      </c>
      <c r="BP553">
        <v>0.09993565</v>
      </c>
      <c r="BQ553">
        <v>25.76803</v>
      </c>
      <c r="BR553">
        <v>25.81273</v>
      </c>
      <c r="BS553">
        <v>999.9</v>
      </c>
      <c r="BT553">
        <v>0</v>
      </c>
      <c r="BU553">
        <v>0</v>
      </c>
      <c r="BV553">
        <v>10002.065</v>
      </c>
      <c r="BW553">
        <v>0</v>
      </c>
      <c r="BX553">
        <v>0.3833920000000001</v>
      </c>
      <c r="BY553">
        <v>-0.3924988</v>
      </c>
      <c r="BZ553">
        <v>428.821</v>
      </c>
      <c r="CA553">
        <v>429.2304</v>
      </c>
      <c r="CB553">
        <v>-0.01866762</v>
      </c>
      <c r="CC553">
        <v>419.9954</v>
      </c>
      <c r="CD553">
        <v>21.51506</v>
      </c>
      <c r="CE553">
        <v>2.171827</v>
      </c>
      <c r="CF553">
        <v>2.173712</v>
      </c>
      <c r="CG553">
        <v>18.756</v>
      </c>
      <c r="CH553">
        <v>18.76987</v>
      </c>
      <c r="CI553">
        <v>100.00096</v>
      </c>
      <c r="CJ553">
        <v>0</v>
      </c>
      <c r="CK553">
        <v>1</v>
      </c>
      <c r="CL553">
        <v>0</v>
      </c>
      <c r="CM553">
        <v>1.76203</v>
      </c>
      <c r="CN553">
        <v>0</v>
      </c>
      <c r="CO553">
        <v>6.56058</v>
      </c>
      <c r="CP553">
        <v>511.5711</v>
      </c>
      <c r="CQ553">
        <v>34.5746</v>
      </c>
      <c r="CR553">
        <v>38.0434</v>
      </c>
      <c r="CS553">
        <v>36.437</v>
      </c>
      <c r="CT553">
        <v>36.812</v>
      </c>
      <c r="CU553">
        <v>35.3372</v>
      </c>
      <c r="CV553">
        <v>0</v>
      </c>
      <c r="CW553">
        <v>100.001</v>
      </c>
      <c r="CX553">
        <v>0</v>
      </c>
      <c r="CY553">
        <v>1774683930.8</v>
      </c>
      <c r="CZ553">
        <v>0</v>
      </c>
      <c r="DA553">
        <v>1774666326.5</v>
      </c>
      <c r="DB553" t="s">
        <v>359</v>
      </c>
      <c r="DC553">
        <v>1774666322</v>
      </c>
      <c r="DD553">
        <v>1774666326.5</v>
      </c>
      <c r="DE553">
        <v>2</v>
      </c>
      <c r="DF553">
        <v>0.343</v>
      </c>
      <c r="DG553">
        <v>-0.026</v>
      </c>
      <c r="DH553">
        <v>-0.36</v>
      </c>
      <c r="DI553">
        <v>0.298</v>
      </c>
      <c r="DJ553">
        <v>420</v>
      </c>
      <c r="DK553">
        <v>22</v>
      </c>
      <c r="DL553">
        <v>0.17</v>
      </c>
      <c r="DM553">
        <v>0.02</v>
      </c>
      <c r="DN553">
        <v>-0.4029265853658537</v>
      </c>
      <c r="DO553">
        <v>-0.03747424390243954</v>
      </c>
      <c r="DP553">
        <v>0.02611913218964737</v>
      </c>
      <c r="DQ553">
        <v>1</v>
      </c>
      <c r="DR553">
        <v>-0.01894919024390244</v>
      </c>
      <c r="DS553">
        <v>0.002735749128919839</v>
      </c>
      <c r="DT553">
        <v>0.0007082986578310779</v>
      </c>
      <c r="DU553">
        <v>1</v>
      </c>
      <c r="DV553">
        <v>2</v>
      </c>
      <c r="DW553">
        <v>2</v>
      </c>
      <c r="DX553" t="s">
        <v>360</v>
      </c>
      <c r="DY553">
        <v>3.13045</v>
      </c>
      <c r="DZ553">
        <v>2.80643</v>
      </c>
      <c r="EA553">
        <v>0.0997603</v>
      </c>
      <c r="EB553">
        <v>0.0994688</v>
      </c>
      <c r="EC553">
        <v>0.105839</v>
      </c>
      <c r="ED553">
        <v>0.105591</v>
      </c>
      <c r="EE553">
        <v>21145.8</v>
      </c>
      <c r="EF553">
        <v>27418</v>
      </c>
      <c r="EG553">
        <v>26443.6</v>
      </c>
      <c r="EH553">
        <v>32999.2</v>
      </c>
      <c r="EI553">
        <v>34925.3</v>
      </c>
      <c r="EJ553">
        <v>40309.4</v>
      </c>
      <c r="EK553">
        <v>41090.5</v>
      </c>
      <c r="EL553">
        <v>46058.8</v>
      </c>
      <c r="EM553">
        <v>2.03488</v>
      </c>
      <c r="EN553">
        <v>2.00045</v>
      </c>
      <c r="EO553">
        <v>0.06827709999999999</v>
      </c>
      <c r="EP553">
        <v>0</v>
      </c>
      <c r="EQ553">
        <v>24.6908</v>
      </c>
      <c r="ER553">
        <v>999.9</v>
      </c>
      <c r="ES553">
        <v>67.40000000000001</v>
      </c>
      <c r="ET553">
        <v>27.5</v>
      </c>
      <c r="EU553">
        <v>24.5858</v>
      </c>
      <c r="EV553">
        <v>61.3308</v>
      </c>
      <c r="EW553">
        <v>31.7308</v>
      </c>
      <c r="EX553">
        <v>1</v>
      </c>
      <c r="EY553">
        <v>0.291974</v>
      </c>
      <c r="EZ553">
        <v>0.160684</v>
      </c>
      <c r="FA553">
        <v>20.2898</v>
      </c>
      <c r="FB553">
        <v>5.18839</v>
      </c>
      <c r="FC553">
        <v>11.9441</v>
      </c>
      <c r="FD553">
        <v>4.9557</v>
      </c>
      <c r="FE553">
        <v>3.285</v>
      </c>
      <c r="FF553">
        <v>9999</v>
      </c>
      <c r="FG553">
        <v>9999</v>
      </c>
      <c r="FH553">
        <v>9999</v>
      </c>
      <c r="FI553">
        <v>999.9</v>
      </c>
      <c r="FJ553">
        <v>1.86127</v>
      </c>
      <c r="FK553">
        <v>1.86264</v>
      </c>
      <c r="FL553">
        <v>1.86005</v>
      </c>
      <c r="FM553">
        <v>1.85837</v>
      </c>
      <c r="FN553">
        <v>1.86217</v>
      </c>
      <c r="FO553">
        <v>1.85886</v>
      </c>
      <c r="FP553">
        <v>1.85791</v>
      </c>
      <c r="FQ553">
        <v>1.86081</v>
      </c>
      <c r="FR553">
        <v>0</v>
      </c>
      <c r="FS553">
        <v>0</v>
      </c>
      <c r="FT553">
        <v>0</v>
      </c>
      <c r="FU553">
        <v>4.5</v>
      </c>
      <c r="FV553" t="s">
        <v>361</v>
      </c>
      <c r="FW553" t="s">
        <v>362</v>
      </c>
      <c r="FX553" t="s">
        <v>363</v>
      </c>
      <c r="FY553" t="s">
        <v>364</v>
      </c>
      <c r="FZ553" t="s">
        <v>364</v>
      </c>
      <c r="GA553" t="s">
        <v>363</v>
      </c>
      <c r="GB553">
        <v>0</v>
      </c>
      <c r="GC553">
        <v>100</v>
      </c>
      <c r="GD553">
        <v>100</v>
      </c>
      <c r="GE553">
        <v>-0.361</v>
      </c>
      <c r="GF553">
        <v>0.2972</v>
      </c>
      <c r="GG553">
        <v>-1.589593225013521</v>
      </c>
      <c r="GH553">
        <v>0.00192992804097616</v>
      </c>
      <c r="GI553">
        <v>3.244687122451424E-06</v>
      </c>
      <c r="GJ553">
        <v>-2.087531120305573E-09</v>
      </c>
      <c r="GK553">
        <v>0.05776174702018427</v>
      </c>
      <c r="GL553">
        <v>0.005089068596103195</v>
      </c>
      <c r="GM553">
        <v>0.0003257216593697226</v>
      </c>
      <c r="GN553">
        <v>-1.562898368296355E-06</v>
      </c>
      <c r="GO553">
        <v>0</v>
      </c>
      <c r="GP553">
        <v>1257</v>
      </c>
      <c r="GQ553">
        <v>1</v>
      </c>
      <c r="GR553">
        <v>31</v>
      </c>
      <c r="GS553">
        <v>293.5</v>
      </c>
      <c r="GT553">
        <v>293.4</v>
      </c>
      <c r="GU553">
        <v>1.07788</v>
      </c>
      <c r="GV553">
        <v>2.38647</v>
      </c>
      <c r="GW553">
        <v>1.44775</v>
      </c>
      <c r="GX553">
        <v>2.20215</v>
      </c>
      <c r="GY553">
        <v>1.44653</v>
      </c>
      <c r="GZ553">
        <v>2.39136</v>
      </c>
      <c r="HA553">
        <v>33.1992</v>
      </c>
      <c r="HB553">
        <v>14.5436</v>
      </c>
      <c r="HC553">
        <v>18</v>
      </c>
      <c r="HD553">
        <v>531.986</v>
      </c>
      <c r="HE553">
        <v>523.225</v>
      </c>
      <c r="HF553">
        <v>24.9998</v>
      </c>
      <c r="HG553">
        <v>30.7225</v>
      </c>
      <c r="HH553">
        <v>30.0001</v>
      </c>
      <c r="HI553">
        <v>31.1054</v>
      </c>
      <c r="HJ553">
        <v>31.117</v>
      </c>
      <c r="HK553">
        <v>21.5512</v>
      </c>
      <c r="HL553">
        <v>20.6043</v>
      </c>
      <c r="HM553">
        <v>100</v>
      </c>
      <c r="HN553">
        <v>25</v>
      </c>
      <c r="HO553">
        <v>420</v>
      </c>
      <c r="HP553">
        <v>21.5</v>
      </c>
      <c r="HQ553">
        <v>103.129</v>
      </c>
      <c r="HR553">
        <v>102.018</v>
      </c>
    </row>
    <row r="554" spans="1:226">
      <c r="A554">
        <v>536</v>
      </c>
      <c r="B554">
        <v>1774683936.6</v>
      </c>
      <c r="C554">
        <v>2190.599999904633</v>
      </c>
      <c r="D554" t="s">
        <v>1434</v>
      </c>
      <c r="E554" t="s">
        <v>1435</v>
      </c>
      <c r="F554">
        <v>5</v>
      </c>
      <c r="I554">
        <v>1774683933.7</v>
      </c>
      <c r="J554">
        <f>(K554)/1000</f>
        <v>0</v>
      </c>
      <c r="K554">
        <f>IF(BF554, AN554, AH554)</f>
        <v>0</v>
      </c>
      <c r="L554">
        <f>IF(BF554, AI554, AG554)</f>
        <v>0</v>
      </c>
      <c r="M554">
        <f>BH554 - IF(AU554&gt;1, L554*BB554*100.0/(AW554), 0)</f>
        <v>0</v>
      </c>
      <c r="N554">
        <f>((T554-J554/2)*M554-L554)/(T554+J554/2)</f>
        <v>0</v>
      </c>
      <c r="O554">
        <f>N554*(BO554+BP554)/1000.0</f>
        <v>0</v>
      </c>
      <c r="P554">
        <f>(BH554 - IF(AU554&gt;1, L554*BB554*100.0/(AW554), 0))*(BO554+BP554)/1000.0</f>
        <v>0</v>
      </c>
      <c r="Q554">
        <f>2.0/((1/S554-1/R554)+SIGN(S554)*SQRT((1/S554-1/R554)*(1/S554-1/R554) + 4*BC554/((BC554+1)*(BC554+1))*(2*1/S554*1/R554-1/R554*1/R554)))</f>
        <v>0</v>
      </c>
      <c r="R554">
        <f>IF(LEFT(BD554,1)&lt;&gt;"0",IF(LEFT(BD554,1)="1",3.0,BE554),$D$5+$E$5*(BV554*BO554/($K$5*1000))+$F$5*(BV554*BO554/($K$5*1000))*MAX(MIN(BB554,$J$5),$I$5)*MAX(MIN(BB554,$J$5),$I$5)+$G$5*MAX(MIN(BB554,$J$5),$I$5)*(BV554*BO554/($K$5*1000))+$H$5*(BV554*BO554/($K$5*1000))*(BV554*BO554/($K$5*1000)))</f>
        <v>0</v>
      </c>
      <c r="S554">
        <f>J554*(1000-(1000*0.61365*exp(17.502*W554/(240.97+W554))/(BO554+BP554)+BJ554)/2)/(1000*0.61365*exp(17.502*W554/(240.97+W554))/(BO554+BP554)-BJ554)</f>
        <v>0</v>
      </c>
      <c r="T554">
        <f>1/((BC554+1)/(Q554/1.6)+1/(R554/1.37)) + BC554/((BC554+1)/(Q554/1.6) + BC554/(R554/1.37))</f>
        <v>0</v>
      </c>
      <c r="U554">
        <f>(AX554*BA554)</f>
        <v>0</v>
      </c>
      <c r="V554">
        <f>(BQ554+(U554+2*0.95*5.67E-8*(((BQ554+$B$9)+273)^4-(BQ554+273)^4)-44100*J554)/(1.84*29.3*R554+8*0.95*5.67E-8*(BQ554+273)^3))</f>
        <v>0</v>
      </c>
      <c r="W554">
        <f>($C$9*BR554+$D$9*BS554+$E$9*V554)</f>
        <v>0</v>
      </c>
      <c r="X554">
        <f>0.61365*exp(17.502*W554/(240.97+W554))</f>
        <v>0</v>
      </c>
      <c r="Y554">
        <f>(Z554/AA554*100)</f>
        <v>0</v>
      </c>
      <c r="Z554">
        <f>BJ554*(BO554+BP554)/1000</f>
        <v>0</v>
      </c>
      <c r="AA554">
        <f>0.61365*exp(17.502*BQ554/(240.97+BQ554))</f>
        <v>0</v>
      </c>
      <c r="AB554">
        <f>(X554-BJ554*(BO554+BP554)/1000)</f>
        <v>0</v>
      </c>
      <c r="AC554">
        <f>(-J554*44100)</f>
        <v>0</v>
      </c>
      <c r="AD554">
        <f>2*29.3*R554*0.92*(BQ554-W554)</f>
        <v>0</v>
      </c>
      <c r="AE554">
        <f>2*0.95*5.67E-8*(((BQ554+$B$9)+273)^4-(W554+273)^4)</f>
        <v>0</v>
      </c>
      <c r="AF554">
        <f>U554+AE554+AC554+AD554</f>
        <v>0</v>
      </c>
      <c r="AG554">
        <f>BN554*AU554*(BI554-BH554*(1000-AU554*BK554)/(1000-AU554*BJ554))/(100*BB554)</f>
        <v>0</v>
      </c>
      <c r="AH554">
        <f>1000*BN554*AU554*(BJ554-BK554)/(100*BB554*(1000-AU554*BJ554))</f>
        <v>0</v>
      </c>
      <c r="AI554">
        <f>(AJ554 - AK554 - BO554*1E3/(8.314*(BQ554+273.15)) * AM554/BN554 * AL554) * BN554/(100*BB554) * (1000 - BK554)/1000</f>
        <v>0</v>
      </c>
      <c r="AJ554">
        <v>429.2326700295118</v>
      </c>
      <c r="AK554">
        <v>428.8114848484846</v>
      </c>
      <c r="AL554">
        <v>-6.190564494227443E-06</v>
      </c>
      <c r="AM554">
        <v>61.35787655002243</v>
      </c>
      <c r="AN554">
        <f>(AP554 - AO554 + BO554*1E3/(8.314*(BQ554+273.15)) * AR554/BN554 * AQ554) * BN554/(100*BB554) * 1000/(1000 - AP554)</f>
        <v>0</v>
      </c>
      <c r="AO554">
        <v>21.51511652244999</v>
      </c>
      <c r="AP554">
        <v>21.49634685314686</v>
      </c>
      <c r="AQ554">
        <v>1.459250662057798E-07</v>
      </c>
      <c r="AR554">
        <v>91.88205700752289</v>
      </c>
      <c r="AS554">
        <v>0</v>
      </c>
      <c r="AT554">
        <v>0</v>
      </c>
      <c r="AU554">
        <f>IF(AS554*$H$15&gt;=AW554,1.0,(AW554/(AW554-AS554*$H$15)))</f>
        <v>0</v>
      </c>
      <c r="AV554">
        <f>(AU554-1)*100</f>
        <v>0</v>
      </c>
      <c r="AW554">
        <f>MAX(0,($B$15+$C$15*BV554)/(1+$D$15*BV554)*BO554/(BQ554+273)*$E$15)</f>
        <v>0</v>
      </c>
      <c r="AX554">
        <f>$B$13*BW554+$C$13*BX554+$F$13*CI554*(1-CL554)</f>
        <v>0</v>
      </c>
      <c r="AY554">
        <f>AX554*AZ554</f>
        <v>0</v>
      </c>
      <c r="AZ554">
        <f>($B$13*$D$11+$C$13*$D$11+$F$13*((CV554+CN554)/MAX(CV554+CN554+CW554, 0.1)*$I$11+CW554/MAX(CV554+CN554+CW554, 0.1)*$J$11))/($B$13+$C$13+$F$13)</f>
        <v>0</v>
      </c>
      <c r="BA554">
        <f>($B$13*$K$11+$C$13*$K$11+$F$13*((CV554+CN554)/MAX(CV554+CN554+CW554, 0.1)*$P$11+CW554/MAX(CV554+CN554+CW554, 0.1)*$Q$11))/($B$13+$C$13+$F$13)</f>
        <v>0</v>
      </c>
      <c r="BB554">
        <v>6</v>
      </c>
      <c r="BC554">
        <v>0.5</v>
      </c>
      <c r="BD554" t="s">
        <v>358</v>
      </c>
      <c r="BE554">
        <v>2</v>
      </c>
      <c r="BF554" t="b">
        <v>1</v>
      </c>
      <c r="BG554">
        <v>1774683933.7</v>
      </c>
      <c r="BH554">
        <v>419.6024</v>
      </c>
      <c r="BI554">
        <v>420.0112999999999</v>
      </c>
      <c r="BJ554">
        <v>21.49634</v>
      </c>
      <c r="BK554">
        <v>21.51539</v>
      </c>
      <c r="BL554">
        <v>419.9640000000001</v>
      </c>
      <c r="BM554">
        <v>21.19922</v>
      </c>
      <c r="BN554">
        <v>500.0026</v>
      </c>
      <c r="BO554">
        <v>101.0318</v>
      </c>
      <c r="BP554">
        <v>0.10003839</v>
      </c>
      <c r="BQ554">
        <v>25.7655</v>
      </c>
      <c r="BR554">
        <v>25.81068</v>
      </c>
      <c r="BS554">
        <v>999.9</v>
      </c>
      <c r="BT554">
        <v>0</v>
      </c>
      <c r="BU554">
        <v>0</v>
      </c>
      <c r="BV554">
        <v>9994.757000000001</v>
      </c>
      <c r="BW554">
        <v>0</v>
      </c>
      <c r="BX554">
        <v>0.3833920000000001</v>
      </c>
      <c r="BY554">
        <v>-0.4087768000000001</v>
      </c>
      <c r="BZ554">
        <v>428.8207</v>
      </c>
      <c r="CA554">
        <v>429.2467</v>
      </c>
      <c r="CB554">
        <v>-0.01904278</v>
      </c>
      <c r="CC554">
        <v>420.0112999999999</v>
      </c>
      <c r="CD554">
        <v>21.51539</v>
      </c>
      <c r="CE554">
        <v>2.171816</v>
      </c>
      <c r="CF554">
        <v>2.173739</v>
      </c>
      <c r="CG554">
        <v>18.75593</v>
      </c>
      <c r="CH554">
        <v>18.77009</v>
      </c>
      <c r="CI554">
        <v>99.99905</v>
      </c>
      <c r="CJ554">
        <v>0</v>
      </c>
      <c r="CK554">
        <v>1</v>
      </c>
      <c r="CL554">
        <v>0</v>
      </c>
      <c r="CM554">
        <v>1.87769</v>
      </c>
      <c r="CN554">
        <v>0</v>
      </c>
      <c r="CO554">
        <v>6.433800000000001</v>
      </c>
      <c r="CP554">
        <v>511.5618000000001</v>
      </c>
      <c r="CQ554">
        <v>34.5558</v>
      </c>
      <c r="CR554">
        <v>38</v>
      </c>
      <c r="CS554">
        <v>36.40599999999999</v>
      </c>
      <c r="CT554">
        <v>36.781</v>
      </c>
      <c r="CU554">
        <v>35.312</v>
      </c>
      <c r="CV554">
        <v>0</v>
      </c>
      <c r="CW554">
        <v>100</v>
      </c>
      <c r="CX554">
        <v>0</v>
      </c>
      <c r="CY554">
        <v>1774683935</v>
      </c>
      <c r="CZ554">
        <v>0</v>
      </c>
      <c r="DA554">
        <v>1774666326.5</v>
      </c>
      <c r="DB554" t="s">
        <v>359</v>
      </c>
      <c r="DC554">
        <v>1774666322</v>
      </c>
      <c r="DD554">
        <v>1774666326.5</v>
      </c>
      <c r="DE554">
        <v>2</v>
      </c>
      <c r="DF554">
        <v>0.343</v>
      </c>
      <c r="DG554">
        <v>-0.026</v>
      </c>
      <c r="DH554">
        <v>-0.36</v>
      </c>
      <c r="DI554">
        <v>0.298</v>
      </c>
      <c r="DJ554">
        <v>420</v>
      </c>
      <c r="DK554">
        <v>22</v>
      </c>
      <c r="DL554">
        <v>0.17</v>
      </c>
      <c r="DM554">
        <v>0.02</v>
      </c>
      <c r="DN554">
        <v>-0.4035049268292683</v>
      </c>
      <c r="DO554">
        <v>-0.02543174216027898</v>
      </c>
      <c r="DP554">
        <v>0.02925983323510005</v>
      </c>
      <c r="DQ554">
        <v>1</v>
      </c>
      <c r="DR554">
        <v>-0.0188350756097561</v>
      </c>
      <c r="DS554">
        <v>0.000771353310104528</v>
      </c>
      <c r="DT554">
        <v>0.000632091004863624</v>
      </c>
      <c r="DU554">
        <v>1</v>
      </c>
      <c r="DV554">
        <v>2</v>
      </c>
      <c r="DW554">
        <v>2</v>
      </c>
      <c r="DX554" t="s">
        <v>360</v>
      </c>
      <c r="DY554">
        <v>3.13047</v>
      </c>
      <c r="DZ554">
        <v>2.8064</v>
      </c>
      <c r="EA554">
        <v>0.0997528</v>
      </c>
      <c r="EB554">
        <v>0.09948129999999999</v>
      </c>
      <c r="EC554">
        <v>0.105836</v>
      </c>
      <c r="ED554">
        <v>0.105593</v>
      </c>
      <c r="EE554">
        <v>21145.8</v>
      </c>
      <c r="EF554">
        <v>27418.1</v>
      </c>
      <c r="EG554">
        <v>26443.3</v>
      </c>
      <c r="EH554">
        <v>32999.6</v>
      </c>
      <c r="EI554">
        <v>34925</v>
      </c>
      <c r="EJ554">
        <v>40309.8</v>
      </c>
      <c r="EK554">
        <v>41090</v>
      </c>
      <c r="EL554">
        <v>46059.4</v>
      </c>
      <c r="EM554">
        <v>2.03485</v>
      </c>
      <c r="EN554">
        <v>2.00028</v>
      </c>
      <c r="EO554">
        <v>0.0682846</v>
      </c>
      <c r="EP554">
        <v>0</v>
      </c>
      <c r="EQ554">
        <v>24.689</v>
      </c>
      <c r="ER554">
        <v>999.9</v>
      </c>
      <c r="ES554">
        <v>67.40000000000001</v>
      </c>
      <c r="ET554">
        <v>27.5</v>
      </c>
      <c r="EU554">
        <v>24.5865</v>
      </c>
      <c r="EV554">
        <v>61.1708</v>
      </c>
      <c r="EW554">
        <v>31.8189</v>
      </c>
      <c r="EX554">
        <v>1</v>
      </c>
      <c r="EY554">
        <v>0.292241</v>
      </c>
      <c r="EZ554">
        <v>0.16037</v>
      </c>
      <c r="FA554">
        <v>20.2898</v>
      </c>
      <c r="FB554">
        <v>5.18899</v>
      </c>
      <c r="FC554">
        <v>11.9441</v>
      </c>
      <c r="FD554">
        <v>4.9558</v>
      </c>
      <c r="FE554">
        <v>3.285</v>
      </c>
      <c r="FF554">
        <v>9999</v>
      </c>
      <c r="FG554">
        <v>9999</v>
      </c>
      <c r="FH554">
        <v>9999</v>
      </c>
      <c r="FI554">
        <v>999.9</v>
      </c>
      <c r="FJ554">
        <v>1.86127</v>
      </c>
      <c r="FK554">
        <v>1.86264</v>
      </c>
      <c r="FL554">
        <v>1.86005</v>
      </c>
      <c r="FM554">
        <v>1.85837</v>
      </c>
      <c r="FN554">
        <v>1.86217</v>
      </c>
      <c r="FO554">
        <v>1.85886</v>
      </c>
      <c r="FP554">
        <v>1.85791</v>
      </c>
      <c r="FQ554">
        <v>1.86081</v>
      </c>
      <c r="FR554">
        <v>0</v>
      </c>
      <c r="FS554">
        <v>0</v>
      </c>
      <c r="FT554">
        <v>0</v>
      </c>
      <c r="FU554">
        <v>4.5</v>
      </c>
      <c r="FV554" t="s">
        <v>361</v>
      </c>
      <c r="FW554" t="s">
        <v>362</v>
      </c>
      <c r="FX554" t="s">
        <v>363</v>
      </c>
      <c r="FY554" t="s">
        <v>364</v>
      </c>
      <c r="FZ554" t="s">
        <v>364</v>
      </c>
      <c r="GA554" t="s">
        <v>363</v>
      </c>
      <c r="GB554">
        <v>0</v>
      </c>
      <c r="GC554">
        <v>100</v>
      </c>
      <c r="GD554">
        <v>100</v>
      </c>
      <c r="GE554">
        <v>-0.361</v>
      </c>
      <c r="GF554">
        <v>0.2971</v>
      </c>
      <c r="GG554">
        <v>-1.589593225013521</v>
      </c>
      <c r="GH554">
        <v>0.00192992804097616</v>
      </c>
      <c r="GI554">
        <v>3.244687122451424E-06</v>
      </c>
      <c r="GJ554">
        <v>-2.087531120305573E-09</v>
      </c>
      <c r="GK554">
        <v>0.05776174702018427</v>
      </c>
      <c r="GL554">
        <v>0.005089068596103195</v>
      </c>
      <c r="GM554">
        <v>0.0003257216593697226</v>
      </c>
      <c r="GN554">
        <v>-1.562898368296355E-06</v>
      </c>
      <c r="GO554">
        <v>0</v>
      </c>
      <c r="GP554">
        <v>1257</v>
      </c>
      <c r="GQ554">
        <v>1</v>
      </c>
      <c r="GR554">
        <v>31</v>
      </c>
      <c r="GS554">
        <v>293.6</v>
      </c>
      <c r="GT554">
        <v>293.5</v>
      </c>
      <c r="GU554">
        <v>1.07788</v>
      </c>
      <c r="GV554">
        <v>2.38525</v>
      </c>
      <c r="GW554">
        <v>1.44775</v>
      </c>
      <c r="GX554">
        <v>2.20215</v>
      </c>
      <c r="GY554">
        <v>1.44653</v>
      </c>
      <c r="GZ554">
        <v>2.37915</v>
      </c>
      <c r="HA554">
        <v>33.1769</v>
      </c>
      <c r="HB554">
        <v>14.5436</v>
      </c>
      <c r="HC554">
        <v>18</v>
      </c>
      <c r="HD554">
        <v>531.968</v>
      </c>
      <c r="HE554">
        <v>523.106</v>
      </c>
      <c r="HF554">
        <v>24.9998</v>
      </c>
      <c r="HG554">
        <v>30.7225</v>
      </c>
      <c r="HH554">
        <v>30.0001</v>
      </c>
      <c r="HI554">
        <v>31.1051</v>
      </c>
      <c r="HJ554">
        <v>31.117</v>
      </c>
      <c r="HK554">
        <v>21.549</v>
      </c>
      <c r="HL554">
        <v>20.6043</v>
      </c>
      <c r="HM554">
        <v>100</v>
      </c>
      <c r="HN554">
        <v>25</v>
      </c>
      <c r="HO554">
        <v>420</v>
      </c>
      <c r="HP554">
        <v>21.5</v>
      </c>
      <c r="HQ554">
        <v>103.128</v>
      </c>
      <c r="HR554">
        <v>102.02</v>
      </c>
    </row>
    <row r="555" spans="1:226">
      <c r="A555">
        <v>537</v>
      </c>
      <c r="B555">
        <v>1774683940.6</v>
      </c>
      <c r="C555">
        <v>2194.599999904633</v>
      </c>
      <c r="D555" t="s">
        <v>1436</v>
      </c>
      <c r="E555" t="s">
        <v>1437</v>
      </c>
      <c r="F555">
        <v>5</v>
      </c>
      <c r="I555">
        <v>1774683937.7</v>
      </c>
      <c r="J555">
        <f>(K555)/1000</f>
        <v>0</v>
      </c>
      <c r="K555">
        <f>IF(BF555, AN555, AH555)</f>
        <v>0</v>
      </c>
      <c r="L555">
        <f>IF(BF555, AI555, AG555)</f>
        <v>0</v>
      </c>
      <c r="M555">
        <f>BH555 - IF(AU555&gt;1, L555*BB555*100.0/(AW555), 0)</f>
        <v>0</v>
      </c>
      <c r="N555">
        <f>((T555-J555/2)*M555-L555)/(T555+J555/2)</f>
        <v>0</v>
      </c>
      <c r="O555">
        <f>N555*(BO555+BP555)/1000.0</f>
        <v>0</v>
      </c>
      <c r="P555">
        <f>(BH555 - IF(AU555&gt;1, L555*BB555*100.0/(AW555), 0))*(BO555+BP555)/1000.0</f>
        <v>0</v>
      </c>
      <c r="Q555">
        <f>2.0/((1/S555-1/R555)+SIGN(S555)*SQRT((1/S555-1/R555)*(1/S555-1/R555) + 4*BC555/((BC555+1)*(BC555+1))*(2*1/S555*1/R555-1/R555*1/R555)))</f>
        <v>0</v>
      </c>
      <c r="R555">
        <f>IF(LEFT(BD555,1)&lt;&gt;"0",IF(LEFT(BD555,1)="1",3.0,BE555),$D$5+$E$5*(BV555*BO555/($K$5*1000))+$F$5*(BV555*BO555/($K$5*1000))*MAX(MIN(BB555,$J$5),$I$5)*MAX(MIN(BB555,$J$5),$I$5)+$G$5*MAX(MIN(BB555,$J$5),$I$5)*(BV555*BO555/($K$5*1000))+$H$5*(BV555*BO555/($K$5*1000))*(BV555*BO555/($K$5*1000)))</f>
        <v>0</v>
      </c>
      <c r="S555">
        <f>J555*(1000-(1000*0.61365*exp(17.502*W555/(240.97+W555))/(BO555+BP555)+BJ555)/2)/(1000*0.61365*exp(17.502*W555/(240.97+W555))/(BO555+BP555)-BJ555)</f>
        <v>0</v>
      </c>
      <c r="T555">
        <f>1/((BC555+1)/(Q555/1.6)+1/(R555/1.37)) + BC555/((BC555+1)/(Q555/1.6) + BC555/(R555/1.37))</f>
        <v>0</v>
      </c>
      <c r="U555">
        <f>(AX555*BA555)</f>
        <v>0</v>
      </c>
      <c r="V555">
        <f>(BQ555+(U555+2*0.95*5.67E-8*(((BQ555+$B$9)+273)^4-(BQ555+273)^4)-44100*J555)/(1.84*29.3*R555+8*0.95*5.67E-8*(BQ555+273)^3))</f>
        <v>0</v>
      </c>
      <c r="W555">
        <f>($C$9*BR555+$D$9*BS555+$E$9*V555)</f>
        <v>0</v>
      </c>
      <c r="X555">
        <f>0.61365*exp(17.502*W555/(240.97+W555))</f>
        <v>0</v>
      </c>
      <c r="Y555">
        <f>(Z555/AA555*100)</f>
        <v>0</v>
      </c>
      <c r="Z555">
        <f>BJ555*(BO555+BP555)/1000</f>
        <v>0</v>
      </c>
      <c r="AA555">
        <f>0.61365*exp(17.502*BQ555/(240.97+BQ555))</f>
        <v>0</v>
      </c>
      <c r="AB555">
        <f>(X555-BJ555*(BO555+BP555)/1000)</f>
        <v>0</v>
      </c>
      <c r="AC555">
        <f>(-J555*44100)</f>
        <v>0</v>
      </c>
      <c r="AD555">
        <f>2*29.3*R555*0.92*(BQ555-W555)</f>
        <v>0</v>
      </c>
      <c r="AE555">
        <f>2*0.95*5.67E-8*(((BQ555+$B$9)+273)^4-(W555+273)^4)</f>
        <v>0</v>
      </c>
      <c r="AF555">
        <f>U555+AE555+AC555+AD555</f>
        <v>0</v>
      </c>
      <c r="AG555">
        <f>BN555*AU555*(BI555-BH555*(1000-AU555*BK555)/(1000-AU555*BJ555))/(100*BB555)</f>
        <v>0</v>
      </c>
      <c r="AH555">
        <f>1000*BN555*AU555*(BJ555-BK555)/(100*BB555*(1000-AU555*BJ555))</f>
        <v>0</v>
      </c>
      <c r="AI555">
        <f>(AJ555 - AK555 - BO555*1E3/(8.314*(BQ555+273.15)) * AM555/BN555 * AL555) * BN555/(100*BB555) * (1000 - BK555)/1000</f>
        <v>0</v>
      </c>
      <c r="AJ555">
        <v>429.2725396242348</v>
      </c>
      <c r="AK555">
        <v>428.8195090909089</v>
      </c>
      <c r="AL555">
        <v>2.38438235281742E-06</v>
      </c>
      <c r="AM555">
        <v>61.35787655002243</v>
      </c>
      <c r="AN555">
        <f>(AP555 - AO555 + BO555*1E3/(8.314*(BQ555+273.15)) * AR555/BN555 * AQ555) * BN555/(100*BB555) * 1000/(1000 - AP555)</f>
        <v>0</v>
      </c>
      <c r="AO555">
        <v>21.516030330878</v>
      </c>
      <c r="AP555">
        <v>21.49534405594407</v>
      </c>
      <c r="AQ555">
        <v>-2.753046166737634E-07</v>
      </c>
      <c r="AR555">
        <v>91.88205700752289</v>
      </c>
      <c r="AS555">
        <v>0</v>
      </c>
      <c r="AT555">
        <v>0</v>
      </c>
      <c r="AU555">
        <f>IF(AS555*$H$15&gt;=AW555,1.0,(AW555/(AW555-AS555*$H$15)))</f>
        <v>0</v>
      </c>
      <c r="AV555">
        <f>(AU555-1)*100</f>
        <v>0</v>
      </c>
      <c r="AW555">
        <f>MAX(0,($B$15+$C$15*BV555)/(1+$D$15*BV555)*BO555/(BQ555+273)*$E$15)</f>
        <v>0</v>
      </c>
      <c r="AX555">
        <f>$B$13*BW555+$C$13*BX555+$F$13*CI555*(1-CL555)</f>
        <v>0</v>
      </c>
      <c r="AY555">
        <f>AX555*AZ555</f>
        <v>0</v>
      </c>
      <c r="AZ555">
        <f>($B$13*$D$11+$C$13*$D$11+$F$13*((CV555+CN555)/MAX(CV555+CN555+CW555, 0.1)*$I$11+CW555/MAX(CV555+CN555+CW555, 0.1)*$J$11))/($B$13+$C$13+$F$13)</f>
        <v>0</v>
      </c>
      <c r="BA555">
        <f>($B$13*$K$11+$C$13*$K$11+$F$13*((CV555+CN555)/MAX(CV555+CN555+CW555, 0.1)*$P$11+CW555/MAX(CV555+CN555+CW555, 0.1)*$Q$11))/($B$13+$C$13+$F$13)</f>
        <v>0</v>
      </c>
      <c r="BB555">
        <v>6</v>
      </c>
      <c r="BC555">
        <v>0.5</v>
      </c>
      <c r="BD555" t="s">
        <v>358</v>
      </c>
      <c r="BE555">
        <v>2</v>
      </c>
      <c r="BF555" t="b">
        <v>1</v>
      </c>
      <c r="BG555">
        <v>1774683937.7</v>
      </c>
      <c r="BH555">
        <v>419.6037</v>
      </c>
      <c r="BI555">
        <v>420.0223</v>
      </c>
      <c r="BJ555">
        <v>21.49578</v>
      </c>
      <c r="BK555">
        <v>21.51599</v>
      </c>
      <c r="BL555">
        <v>419.965</v>
      </c>
      <c r="BM555">
        <v>21.19864</v>
      </c>
      <c r="BN555">
        <v>499.9736</v>
      </c>
      <c r="BO555">
        <v>101.0324</v>
      </c>
      <c r="BP555">
        <v>0.09987915999999999</v>
      </c>
      <c r="BQ555">
        <v>25.76275</v>
      </c>
      <c r="BR555">
        <v>25.81032</v>
      </c>
      <c r="BS555">
        <v>999.9</v>
      </c>
      <c r="BT555">
        <v>0</v>
      </c>
      <c r="BU555">
        <v>0</v>
      </c>
      <c r="BV555">
        <v>10008.703</v>
      </c>
      <c r="BW555">
        <v>0</v>
      </c>
      <c r="BX555">
        <v>0.3833920000000001</v>
      </c>
      <c r="BY555">
        <v>-0.418573</v>
      </c>
      <c r="BZ555">
        <v>428.8216</v>
      </c>
      <c r="CA555">
        <v>429.2583</v>
      </c>
      <c r="CB555">
        <v>-0.02020587</v>
      </c>
      <c r="CC555">
        <v>420.0223</v>
      </c>
      <c r="CD555">
        <v>21.51599</v>
      </c>
      <c r="CE555">
        <v>2.171771</v>
      </c>
      <c r="CF555">
        <v>2.173811</v>
      </c>
      <c r="CG555">
        <v>18.75559000000001</v>
      </c>
      <c r="CH555">
        <v>18.77062</v>
      </c>
      <c r="CI555">
        <v>100.00298</v>
      </c>
      <c r="CJ555">
        <v>0</v>
      </c>
      <c r="CK555">
        <v>1</v>
      </c>
      <c r="CL555">
        <v>0</v>
      </c>
      <c r="CM555">
        <v>1.7066</v>
      </c>
      <c r="CN555">
        <v>0</v>
      </c>
      <c r="CO555">
        <v>6.529269999999999</v>
      </c>
      <c r="CP555">
        <v>511.5817000000001</v>
      </c>
      <c r="CQ555">
        <v>34.5124</v>
      </c>
      <c r="CR555">
        <v>37.9811</v>
      </c>
      <c r="CS555">
        <v>36.375</v>
      </c>
      <c r="CT555">
        <v>36.7437</v>
      </c>
      <c r="CU555">
        <v>35.2686</v>
      </c>
      <c r="CV555">
        <v>0</v>
      </c>
      <c r="CW555">
        <v>100.004</v>
      </c>
      <c r="CX555">
        <v>0</v>
      </c>
      <c r="CY555">
        <v>1774683939.2</v>
      </c>
      <c r="CZ555">
        <v>0</v>
      </c>
      <c r="DA555">
        <v>1774666326.5</v>
      </c>
      <c r="DB555" t="s">
        <v>359</v>
      </c>
      <c r="DC555">
        <v>1774666322</v>
      </c>
      <c r="DD555">
        <v>1774666326.5</v>
      </c>
      <c r="DE555">
        <v>2</v>
      </c>
      <c r="DF555">
        <v>0.343</v>
      </c>
      <c r="DG555">
        <v>-0.026</v>
      </c>
      <c r="DH555">
        <v>-0.36</v>
      </c>
      <c r="DI555">
        <v>0.298</v>
      </c>
      <c r="DJ555">
        <v>420</v>
      </c>
      <c r="DK555">
        <v>22</v>
      </c>
      <c r="DL555">
        <v>0.17</v>
      </c>
      <c r="DM555">
        <v>0.02</v>
      </c>
      <c r="DN555">
        <v>-0.41383515</v>
      </c>
      <c r="DO555">
        <v>0.03476643151970086</v>
      </c>
      <c r="DP555">
        <v>0.02933747088243123</v>
      </c>
      <c r="DQ555">
        <v>1</v>
      </c>
      <c r="DR555">
        <v>-0.0190128375</v>
      </c>
      <c r="DS555">
        <v>-0.005140152720450258</v>
      </c>
      <c r="DT555">
        <v>0.0008323043904388283</v>
      </c>
      <c r="DU555">
        <v>1</v>
      </c>
      <c r="DV555">
        <v>2</v>
      </c>
      <c r="DW555">
        <v>2</v>
      </c>
      <c r="DX555" t="s">
        <v>360</v>
      </c>
      <c r="DY555">
        <v>3.13039</v>
      </c>
      <c r="DZ555">
        <v>2.8065</v>
      </c>
      <c r="EA555">
        <v>0.0997561</v>
      </c>
      <c r="EB555">
        <v>0.0994671</v>
      </c>
      <c r="EC555">
        <v>0.105835</v>
      </c>
      <c r="ED555">
        <v>0.105592</v>
      </c>
      <c r="EE555">
        <v>21145.7</v>
      </c>
      <c r="EF555">
        <v>27418.6</v>
      </c>
      <c r="EG555">
        <v>26443.3</v>
      </c>
      <c r="EH555">
        <v>32999.7</v>
      </c>
      <c r="EI555">
        <v>34925.1</v>
      </c>
      <c r="EJ555">
        <v>40310.1</v>
      </c>
      <c r="EK555">
        <v>41090.1</v>
      </c>
      <c r="EL555">
        <v>46059.7</v>
      </c>
      <c r="EM555">
        <v>2.03482</v>
      </c>
      <c r="EN555">
        <v>2.00047</v>
      </c>
      <c r="EO555">
        <v>0.0687391</v>
      </c>
      <c r="EP555">
        <v>0</v>
      </c>
      <c r="EQ555">
        <v>24.6869</v>
      </c>
      <c r="ER555">
        <v>999.9</v>
      </c>
      <c r="ES555">
        <v>67.40000000000001</v>
      </c>
      <c r="ET555">
        <v>27.5</v>
      </c>
      <c r="EU555">
        <v>24.5866</v>
      </c>
      <c r="EV555">
        <v>61.1908</v>
      </c>
      <c r="EW555">
        <v>31.8269</v>
      </c>
      <c r="EX555">
        <v>1</v>
      </c>
      <c r="EY555">
        <v>0.291936</v>
      </c>
      <c r="EZ555">
        <v>0.15957</v>
      </c>
      <c r="FA555">
        <v>20.2906</v>
      </c>
      <c r="FB555">
        <v>5.18989</v>
      </c>
      <c r="FC555">
        <v>11.9441</v>
      </c>
      <c r="FD555">
        <v>4.9558</v>
      </c>
      <c r="FE555">
        <v>3.285</v>
      </c>
      <c r="FF555">
        <v>9999</v>
      </c>
      <c r="FG555">
        <v>9999</v>
      </c>
      <c r="FH555">
        <v>9999</v>
      </c>
      <c r="FI555">
        <v>999.9</v>
      </c>
      <c r="FJ555">
        <v>1.86127</v>
      </c>
      <c r="FK555">
        <v>1.86264</v>
      </c>
      <c r="FL555">
        <v>1.86005</v>
      </c>
      <c r="FM555">
        <v>1.85837</v>
      </c>
      <c r="FN555">
        <v>1.86215</v>
      </c>
      <c r="FO555">
        <v>1.85887</v>
      </c>
      <c r="FP555">
        <v>1.85791</v>
      </c>
      <c r="FQ555">
        <v>1.86081</v>
      </c>
      <c r="FR555">
        <v>0</v>
      </c>
      <c r="FS555">
        <v>0</v>
      </c>
      <c r="FT555">
        <v>0</v>
      </c>
      <c r="FU555">
        <v>4.5</v>
      </c>
      <c r="FV555" t="s">
        <v>361</v>
      </c>
      <c r="FW555" t="s">
        <v>362</v>
      </c>
      <c r="FX555" t="s">
        <v>363</v>
      </c>
      <c r="FY555" t="s">
        <v>364</v>
      </c>
      <c r="FZ555" t="s">
        <v>364</v>
      </c>
      <c r="GA555" t="s">
        <v>363</v>
      </c>
      <c r="GB555">
        <v>0</v>
      </c>
      <c r="GC555">
        <v>100</v>
      </c>
      <c r="GD555">
        <v>100</v>
      </c>
      <c r="GE555">
        <v>-0.361</v>
      </c>
      <c r="GF555">
        <v>0.2971</v>
      </c>
      <c r="GG555">
        <v>-1.589593225013521</v>
      </c>
      <c r="GH555">
        <v>0.00192992804097616</v>
      </c>
      <c r="GI555">
        <v>3.244687122451424E-06</v>
      </c>
      <c r="GJ555">
        <v>-2.087531120305573E-09</v>
      </c>
      <c r="GK555">
        <v>0.05776174702018427</v>
      </c>
      <c r="GL555">
        <v>0.005089068596103195</v>
      </c>
      <c r="GM555">
        <v>0.0003257216593697226</v>
      </c>
      <c r="GN555">
        <v>-1.562898368296355E-06</v>
      </c>
      <c r="GO555">
        <v>0</v>
      </c>
      <c r="GP555">
        <v>1257</v>
      </c>
      <c r="GQ555">
        <v>1</v>
      </c>
      <c r="GR555">
        <v>31</v>
      </c>
      <c r="GS555">
        <v>293.6</v>
      </c>
      <c r="GT555">
        <v>293.6</v>
      </c>
      <c r="GU555">
        <v>1.07788</v>
      </c>
      <c r="GV555">
        <v>2.38159</v>
      </c>
      <c r="GW555">
        <v>1.44775</v>
      </c>
      <c r="GX555">
        <v>2.20215</v>
      </c>
      <c r="GY555">
        <v>1.44653</v>
      </c>
      <c r="GZ555">
        <v>2.3938</v>
      </c>
      <c r="HA555">
        <v>33.1769</v>
      </c>
      <c r="HB555">
        <v>14.5523</v>
      </c>
      <c r="HC555">
        <v>18</v>
      </c>
      <c r="HD555">
        <v>531.952</v>
      </c>
      <c r="HE555">
        <v>523.242</v>
      </c>
      <c r="HF555">
        <v>24.9997</v>
      </c>
      <c r="HG555">
        <v>30.7225</v>
      </c>
      <c r="HH555">
        <v>30</v>
      </c>
      <c r="HI555">
        <v>31.1051</v>
      </c>
      <c r="HJ555">
        <v>31.117</v>
      </c>
      <c r="HK555">
        <v>21.5511</v>
      </c>
      <c r="HL555">
        <v>20.6043</v>
      </c>
      <c r="HM555">
        <v>100</v>
      </c>
      <c r="HN555">
        <v>25</v>
      </c>
      <c r="HO555">
        <v>420</v>
      </c>
      <c r="HP555">
        <v>21.5</v>
      </c>
      <c r="HQ555">
        <v>103.128</v>
      </c>
      <c r="HR555">
        <v>102.02</v>
      </c>
    </row>
    <row r="556" spans="1:226">
      <c r="A556">
        <v>538</v>
      </c>
      <c r="B556">
        <v>1774683944.6</v>
      </c>
      <c r="C556">
        <v>2198.599999904633</v>
      </c>
      <c r="D556" t="s">
        <v>1438</v>
      </c>
      <c r="E556" t="s">
        <v>1439</v>
      </c>
      <c r="F556">
        <v>5</v>
      </c>
      <c r="I556">
        <v>1774683941.7</v>
      </c>
      <c r="J556">
        <f>(K556)/1000</f>
        <v>0</v>
      </c>
      <c r="K556">
        <f>IF(BF556, AN556, AH556)</f>
        <v>0</v>
      </c>
      <c r="L556">
        <f>IF(BF556, AI556, AG556)</f>
        <v>0</v>
      </c>
      <c r="M556">
        <f>BH556 - IF(AU556&gt;1, L556*BB556*100.0/(AW556), 0)</f>
        <v>0</v>
      </c>
      <c r="N556">
        <f>((T556-J556/2)*M556-L556)/(T556+J556/2)</f>
        <v>0</v>
      </c>
      <c r="O556">
        <f>N556*(BO556+BP556)/1000.0</f>
        <v>0</v>
      </c>
      <c r="P556">
        <f>(BH556 - IF(AU556&gt;1, L556*BB556*100.0/(AW556), 0))*(BO556+BP556)/1000.0</f>
        <v>0</v>
      </c>
      <c r="Q556">
        <f>2.0/((1/S556-1/R556)+SIGN(S556)*SQRT((1/S556-1/R556)*(1/S556-1/R556) + 4*BC556/((BC556+1)*(BC556+1))*(2*1/S556*1/R556-1/R556*1/R556)))</f>
        <v>0</v>
      </c>
      <c r="R556">
        <f>IF(LEFT(BD556,1)&lt;&gt;"0",IF(LEFT(BD556,1)="1",3.0,BE556),$D$5+$E$5*(BV556*BO556/($K$5*1000))+$F$5*(BV556*BO556/($K$5*1000))*MAX(MIN(BB556,$J$5),$I$5)*MAX(MIN(BB556,$J$5),$I$5)+$G$5*MAX(MIN(BB556,$J$5),$I$5)*(BV556*BO556/($K$5*1000))+$H$5*(BV556*BO556/($K$5*1000))*(BV556*BO556/($K$5*1000)))</f>
        <v>0</v>
      </c>
      <c r="S556">
        <f>J556*(1000-(1000*0.61365*exp(17.502*W556/(240.97+W556))/(BO556+BP556)+BJ556)/2)/(1000*0.61365*exp(17.502*W556/(240.97+W556))/(BO556+BP556)-BJ556)</f>
        <v>0</v>
      </c>
      <c r="T556">
        <f>1/((BC556+1)/(Q556/1.6)+1/(R556/1.37)) + BC556/((BC556+1)/(Q556/1.6) + BC556/(R556/1.37))</f>
        <v>0</v>
      </c>
      <c r="U556">
        <f>(AX556*BA556)</f>
        <v>0</v>
      </c>
      <c r="V556">
        <f>(BQ556+(U556+2*0.95*5.67E-8*(((BQ556+$B$9)+273)^4-(BQ556+273)^4)-44100*J556)/(1.84*29.3*R556+8*0.95*5.67E-8*(BQ556+273)^3))</f>
        <v>0</v>
      </c>
      <c r="W556">
        <f>($C$9*BR556+$D$9*BS556+$E$9*V556)</f>
        <v>0</v>
      </c>
      <c r="X556">
        <f>0.61365*exp(17.502*W556/(240.97+W556))</f>
        <v>0</v>
      </c>
      <c r="Y556">
        <f>(Z556/AA556*100)</f>
        <v>0</v>
      </c>
      <c r="Z556">
        <f>BJ556*(BO556+BP556)/1000</f>
        <v>0</v>
      </c>
      <c r="AA556">
        <f>0.61365*exp(17.502*BQ556/(240.97+BQ556))</f>
        <v>0</v>
      </c>
      <c r="AB556">
        <f>(X556-BJ556*(BO556+BP556)/1000)</f>
        <v>0</v>
      </c>
      <c r="AC556">
        <f>(-J556*44100)</f>
        <v>0</v>
      </c>
      <c r="AD556">
        <f>2*29.3*R556*0.92*(BQ556-W556)</f>
        <v>0</v>
      </c>
      <c r="AE556">
        <f>2*0.95*5.67E-8*(((BQ556+$B$9)+273)^4-(W556+273)^4)</f>
        <v>0</v>
      </c>
      <c r="AF556">
        <f>U556+AE556+AC556+AD556</f>
        <v>0</v>
      </c>
      <c r="AG556">
        <f>BN556*AU556*(BI556-BH556*(1000-AU556*BK556)/(1000-AU556*BJ556))/(100*BB556)</f>
        <v>0</v>
      </c>
      <c r="AH556">
        <f>1000*BN556*AU556*(BJ556-BK556)/(100*BB556*(1000-AU556*BJ556))</f>
        <v>0</v>
      </c>
      <c r="AI556">
        <f>(AJ556 - AK556 - BO556*1E3/(8.314*(BQ556+273.15)) * AM556/BN556 * AL556) * BN556/(100*BB556) * (1000 - BK556)/1000</f>
        <v>0</v>
      </c>
      <c r="AJ556">
        <v>429.2289034988466</v>
      </c>
      <c r="AK556">
        <v>428.8157636363637</v>
      </c>
      <c r="AL556">
        <v>6.142226347760173E-07</v>
      </c>
      <c r="AM556">
        <v>61.35787655002243</v>
      </c>
      <c r="AN556">
        <f>(AP556 - AO556 + BO556*1E3/(8.314*(BQ556+273.15)) * AR556/BN556 * AQ556) * BN556/(100*BB556) * 1000/(1000 - AP556)</f>
        <v>0</v>
      </c>
      <c r="AO556">
        <v>21.51561462805617</v>
      </c>
      <c r="AP556">
        <v>21.49342587412588</v>
      </c>
      <c r="AQ556">
        <v>-1.839472511620549E-07</v>
      </c>
      <c r="AR556">
        <v>91.88205700752289</v>
      </c>
      <c r="AS556">
        <v>0</v>
      </c>
      <c r="AT556">
        <v>0</v>
      </c>
      <c r="AU556">
        <f>IF(AS556*$H$15&gt;=AW556,1.0,(AW556/(AW556-AS556*$H$15)))</f>
        <v>0</v>
      </c>
      <c r="AV556">
        <f>(AU556-1)*100</f>
        <v>0</v>
      </c>
      <c r="AW556">
        <f>MAX(0,($B$15+$C$15*BV556)/(1+$D$15*BV556)*BO556/(BQ556+273)*$E$15)</f>
        <v>0</v>
      </c>
      <c r="AX556">
        <f>$B$13*BW556+$C$13*BX556+$F$13*CI556*(1-CL556)</f>
        <v>0</v>
      </c>
      <c r="AY556">
        <f>AX556*AZ556</f>
        <v>0</v>
      </c>
      <c r="AZ556">
        <f>($B$13*$D$11+$C$13*$D$11+$F$13*((CV556+CN556)/MAX(CV556+CN556+CW556, 0.1)*$I$11+CW556/MAX(CV556+CN556+CW556, 0.1)*$J$11))/($B$13+$C$13+$F$13)</f>
        <v>0</v>
      </c>
      <c r="BA556">
        <f>($B$13*$K$11+$C$13*$K$11+$F$13*((CV556+CN556)/MAX(CV556+CN556+CW556, 0.1)*$P$11+CW556/MAX(CV556+CN556+CW556, 0.1)*$Q$11))/($B$13+$C$13+$F$13)</f>
        <v>0</v>
      </c>
      <c r="BB556">
        <v>6</v>
      </c>
      <c r="BC556">
        <v>0.5</v>
      </c>
      <c r="BD556" t="s">
        <v>358</v>
      </c>
      <c r="BE556">
        <v>2</v>
      </c>
      <c r="BF556" t="b">
        <v>1</v>
      </c>
      <c r="BG556">
        <v>1774683941.7</v>
      </c>
      <c r="BH556">
        <v>419.5921</v>
      </c>
      <c r="BI556">
        <v>419.9972</v>
      </c>
      <c r="BJ556">
        <v>21.4946</v>
      </c>
      <c r="BK556">
        <v>21.5157</v>
      </c>
      <c r="BL556">
        <v>419.9536999999999</v>
      </c>
      <c r="BM556">
        <v>21.19748</v>
      </c>
      <c r="BN556">
        <v>500.0103</v>
      </c>
      <c r="BO556">
        <v>101.0323</v>
      </c>
      <c r="BP556">
        <v>0.10001082</v>
      </c>
      <c r="BQ556">
        <v>25.7592</v>
      </c>
      <c r="BR556">
        <v>25.80998</v>
      </c>
      <c r="BS556">
        <v>999.9</v>
      </c>
      <c r="BT556">
        <v>0</v>
      </c>
      <c r="BU556">
        <v>0</v>
      </c>
      <c r="BV556">
        <v>10004.639</v>
      </c>
      <c r="BW556">
        <v>0</v>
      </c>
      <c r="BX556">
        <v>0.3833920000000001</v>
      </c>
      <c r="BY556">
        <v>-0.4050691000000001</v>
      </c>
      <c r="BZ556">
        <v>428.8092</v>
      </c>
      <c r="CA556">
        <v>429.2325</v>
      </c>
      <c r="CB556">
        <v>-0.02110311</v>
      </c>
      <c r="CC556">
        <v>419.9972</v>
      </c>
      <c r="CD556">
        <v>21.5157</v>
      </c>
      <c r="CE556">
        <v>2.17165</v>
      </c>
      <c r="CF556">
        <v>2.173781</v>
      </c>
      <c r="CG556">
        <v>18.75471</v>
      </c>
      <c r="CH556">
        <v>18.7704</v>
      </c>
      <c r="CI556">
        <v>100.00095</v>
      </c>
      <c r="CJ556">
        <v>0</v>
      </c>
      <c r="CK556">
        <v>1</v>
      </c>
      <c r="CL556">
        <v>0</v>
      </c>
      <c r="CM556">
        <v>1.46074</v>
      </c>
      <c r="CN556">
        <v>0</v>
      </c>
      <c r="CO556">
        <v>6.881659999999999</v>
      </c>
      <c r="CP556">
        <v>511.5712</v>
      </c>
      <c r="CQ556">
        <v>34.5</v>
      </c>
      <c r="CR556">
        <v>38.0184</v>
      </c>
      <c r="CS556">
        <v>36.39360000000001</v>
      </c>
      <c r="CT556">
        <v>36.76860000000001</v>
      </c>
      <c r="CU556">
        <v>35.281</v>
      </c>
      <c r="CV556">
        <v>0</v>
      </c>
      <c r="CW556">
        <v>100</v>
      </c>
      <c r="CX556">
        <v>0</v>
      </c>
      <c r="CY556">
        <v>1774683942.8</v>
      </c>
      <c r="CZ556">
        <v>0</v>
      </c>
      <c r="DA556">
        <v>1774666326.5</v>
      </c>
      <c r="DB556" t="s">
        <v>359</v>
      </c>
      <c r="DC556">
        <v>1774666322</v>
      </c>
      <c r="DD556">
        <v>1774666326.5</v>
      </c>
      <c r="DE556">
        <v>2</v>
      </c>
      <c r="DF556">
        <v>0.343</v>
      </c>
      <c r="DG556">
        <v>-0.026</v>
      </c>
      <c r="DH556">
        <v>-0.36</v>
      </c>
      <c r="DI556">
        <v>0.298</v>
      </c>
      <c r="DJ556">
        <v>420</v>
      </c>
      <c r="DK556">
        <v>22</v>
      </c>
      <c r="DL556">
        <v>0.17</v>
      </c>
      <c r="DM556">
        <v>0.02</v>
      </c>
      <c r="DN556">
        <v>-0.4065931463414634</v>
      </c>
      <c r="DO556">
        <v>-0.04537049477352015</v>
      </c>
      <c r="DP556">
        <v>0.02795594449683809</v>
      </c>
      <c r="DQ556">
        <v>1</v>
      </c>
      <c r="DR556">
        <v>-0.01950078536585366</v>
      </c>
      <c r="DS556">
        <v>-0.00894729616724739</v>
      </c>
      <c r="DT556">
        <v>0.00109900833738398</v>
      </c>
      <c r="DU556">
        <v>1</v>
      </c>
      <c r="DV556">
        <v>2</v>
      </c>
      <c r="DW556">
        <v>2</v>
      </c>
      <c r="DX556" t="s">
        <v>360</v>
      </c>
      <c r="DY556">
        <v>3.13058</v>
      </c>
      <c r="DZ556">
        <v>2.80647</v>
      </c>
      <c r="EA556">
        <v>0.0997565</v>
      </c>
      <c r="EB556">
        <v>0.09947789999999999</v>
      </c>
      <c r="EC556">
        <v>0.105826</v>
      </c>
      <c r="ED556">
        <v>0.105593</v>
      </c>
      <c r="EE556">
        <v>21145.6</v>
      </c>
      <c r="EF556">
        <v>27418</v>
      </c>
      <c r="EG556">
        <v>26443.2</v>
      </c>
      <c r="EH556">
        <v>32999.5</v>
      </c>
      <c r="EI556">
        <v>34925.1</v>
      </c>
      <c r="EJ556">
        <v>40309.7</v>
      </c>
      <c r="EK556">
        <v>41089.6</v>
      </c>
      <c r="EL556">
        <v>46059.3</v>
      </c>
      <c r="EM556">
        <v>2.03485</v>
      </c>
      <c r="EN556">
        <v>2.0002</v>
      </c>
      <c r="EO556">
        <v>0.0680909</v>
      </c>
      <c r="EP556">
        <v>0</v>
      </c>
      <c r="EQ556">
        <v>24.6848</v>
      </c>
      <c r="ER556">
        <v>999.9</v>
      </c>
      <c r="ES556">
        <v>67.40000000000001</v>
      </c>
      <c r="ET556">
        <v>27.5</v>
      </c>
      <c r="EU556">
        <v>24.5877</v>
      </c>
      <c r="EV556">
        <v>61.3908</v>
      </c>
      <c r="EW556">
        <v>31.6306</v>
      </c>
      <c r="EX556">
        <v>1</v>
      </c>
      <c r="EY556">
        <v>0.292015</v>
      </c>
      <c r="EZ556">
        <v>0.159107</v>
      </c>
      <c r="FA556">
        <v>20.2915</v>
      </c>
      <c r="FB556">
        <v>5.19093</v>
      </c>
      <c r="FC556">
        <v>11.9441</v>
      </c>
      <c r="FD556">
        <v>4.9558</v>
      </c>
      <c r="FE556">
        <v>3.285</v>
      </c>
      <c r="FF556">
        <v>9999</v>
      </c>
      <c r="FG556">
        <v>9999</v>
      </c>
      <c r="FH556">
        <v>9999</v>
      </c>
      <c r="FI556">
        <v>999.9</v>
      </c>
      <c r="FJ556">
        <v>1.86127</v>
      </c>
      <c r="FK556">
        <v>1.86264</v>
      </c>
      <c r="FL556">
        <v>1.86005</v>
      </c>
      <c r="FM556">
        <v>1.85837</v>
      </c>
      <c r="FN556">
        <v>1.86218</v>
      </c>
      <c r="FO556">
        <v>1.85887</v>
      </c>
      <c r="FP556">
        <v>1.85791</v>
      </c>
      <c r="FQ556">
        <v>1.86081</v>
      </c>
      <c r="FR556">
        <v>0</v>
      </c>
      <c r="FS556">
        <v>0</v>
      </c>
      <c r="FT556">
        <v>0</v>
      </c>
      <c r="FU556">
        <v>4.5</v>
      </c>
      <c r="FV556" t="s">
        <v>361</v>
      </c>
      <c r="FW556" t="s">
        <v>362</v>
      </c>
      <c r="FX556" t="s">
        <v>363</v>
      </c>
      <c r="FY556" t="s">
        <v>364</v>
      </c>
      <c r="FZ556" t="s">
        <v>364</v>
      </c>
      <c r="GA556" t="s">
        <v>363</v>
      </c>
      <c r="GB556">
        <v>0</v>
      </c>
      <c r="GC556">
        <v>100</v>
      </c>
      <c r="GD556">
        <v>100</v>
      </c>
      <c r="GE556">
        <v>-0.361</v>
      </c>
      <c r="GF556">
        <v>0.2971</v>
      </c>
      <c r="GG556">
        <v>-1.589593225013521</v>
      </c>
      <c r="GH556">
        <v>0.00192992804097616</v>
      </c>
      <c r="GI556">
        <v>3.244687122451424E-06</v>
      </c>
      <c r="GJ556">
        <v>-2.087531120305573E-09</v>
      </c>
      <c r="GK556">
        <v>0.05776174702018427</v>
      </c>
      <c r="GL556">
        <v>0.005089068596103195</v>
      </c>
      <c r="GM556">
        <v>0.0003257216593697226</v>
      </c>
      <c r="GN556">
        <v>-1.562898368296355E-06</v>
      </c>
      <c r="GO556">
        <v>0</v>
      </c>
      <c r="GP556">
        <v>1257</v>
      </c>
      <c r="GQ556">
        <v>1</v>
      </c>
      <c r="GR556">
        <v>31</v>
      </c>
      <c r="GS556">
        <v>293.7</v>
      </c>
      <c r="GT556">
        <v>293.6</v>
      </c>
      <c r="GU556">
        <v>1.07666</v>
      </c>
      <c r="GV556">
        <v>2.38892</v>
      </c>
      <c r="GW556">
        <v>1.44775</v>
      </c>
      <c r="GX556">
        <v>2.20215</v>
      </c>
      <c r="GY556">
        <v>1.44653</v>
      </c>
      <c r="GZ556">
        <v>2.35718</v>
      </c>
      <c r="HA556">
        <v>33.1769</v>
      </c>
      <c r="HB556">
        <v>14.5436</v>
      </c>
      <c r="HC556">
        <v>18</v>
      </c>
      <c r="HD556">
        <v>531.968</v>
      </c>
      <c r="HE556">
        <v>523.0549999999999</v>
      </c>
      <c r="HF556">
        <v>24.9998</v>
      </c>
      <c r="HG556">
        <v>30.7225</v>
      </c>
      <c r="HH556">
        <v>30.0001</v>
      </c>
      <c r="HI556">
        <v>31.1051</v>
      </c>
      <c r="HJ556">
        <v>31.117</v>
      </c>
      <c r="HK556">
        <v>21.5497</v>
      </c>
      <c r="HL556">
        <v>20.6043</v>
      </c>
      <c r="HM556">
        <v>100</v>
      </c>
      <c r="HN556">
        <v>25</v>
      </c>
      <c r="HO556">
        <v>420</v>
      </c>
      <c r="HP556">
        <v>21.5</v>
      </c>
      <c r="HQ556">
        <v>103.127</v>
      </c>
      <c r="HR556">
        <v>102.019</v>
      </c>
    </row>
    <row r="557" spans="1:226">
      <c r="A557">
        <v>539</v>
      </c>
      <c r="B557">
        <v>1774683948.6</v>
      </c>
      <c r="C557">
        <v>2202.599999904633</v>
      </c>
      <c r="D557" t="s">
        <v>1440</v>
      </c>
      <c r="E557" t="s">
        <v>1441</v>
      </c>
      <c r="F557">
        <v>5</v>
      </c>
      <c r="I557">
        <v>1774683945.7</v>
      </c>
      <c r="J557">
        <f>(K557)/1000</f>
        <v>0</v>
      </c>
      <c r="K557">
        <f>IF(BF557, AN557, AH557)</f>
        <v>0</v>
      </c>
      <c r="L557">
        <f>IF(BF557, AI557, AG557)</f>
        <v>0</v>
      </c>
      <c r="M557">
        <f>BH557 - IF(AU557&gt;1, L557*BB557*100.0/(AW557), 0)</f>
        <v>0</v>
      </c>
      <c r="N557">
        <f>((T557-J557/2)*M557-L557)/(T557+J557/2)</f>
        <v>0</v>
      </c>
      <c r="O557">
        <f>N557*(BO557+BP557)/1000.0</f>
        <v>0</v>
      </c>
      <c r="P557">
        <f>(BH557 - IF(AU557&gt;1, L557*BB557*100.0/(AW557), 0))*(BO557+BP557)/1000.0</f>
        <v>0</v>
      </c>
      <c r="Q557">
        <f>2.0/((1/S557-1/R557)+SIGN(S557)*SQRT((1/S557-1/R557)*(1/S557-1/R557) + 4*BC557/((BC557+1)*(BC557+1))*(2*1/S557*1/R557-1/R557*1/R557)))</f>
        <v>0</v>
      </c>
      <c r="R557">
        <f>IF(LEFT(BD557,1)&lt;&gt;"0",IF(LEFT(BD557,1)="1",3.0,BE557),$D$5+$E$5*(BV557*BO557/($K$5*1000))+$F$5*(BV557*BO557/($K$5*1000))*MAX(MIN(BB557,$J$5),$I$5)*MAX(MIN(BB557,$J$5),$I$5)+$G$5*MAX(MIN(BB557,$J$5),$I$5)*(BV557*BO557/($K$5*1000))+$H$5*(BV557*BO557/($K$5*1000))*(BV557*BO557/($K$5*1000)))</f>
        <v>0</v>
      </c>
      <c r="S557">
        <f>J557*(1000-(1000*0.61365*exp(17.502*W557/(240.97+W557))/(BO557+BP557)+BJ557)/2)/(1000*0.61365*exp(17.502*W557/(240.97+W557))/(BO557+BP557)-BJ557)</f>
        <v>0</v>
      </c>
      <c r="T557">
        <f>1/((BC557+1)/(Q557/1.6)+1/(R557/1.37)) + BC557/((BC557+1)/(Q557/1.6) + BC557/(R557/1.37))</f>
        <v>0</v>
      </c>
      <c r="U557">
        <f>(AX557*BA557)</f>
        <v>0</v>
      </c>
      <c r="V557">
        <f>(BQ557+(U557+2*0.95*5.67E-8*(((BQ557+$B$9)+273)^4-(BQ557+273)^4)-44100*J557)/(1.84*29.3*R557+8*0.95*5.67E-8*(BQ557+273)^3))</f>
        <v>0</v>
      </c>
      <c r="W557">
        <f>($C$9*BR557+$D$9*BS557+$E$9*V557)</f>
        <v>0</v>
      </c>
      <c r="X557">
        <f>0.61365*exp(17.502*W557/(240.97+W557))</f>
        <v>0</v>
      </c>
      <c r="Y557">
        <f>(Z557/AA557*100)</f>
        <v>0</v>
      </c>
      <c r="Z557">
        <f>BJ557*(BO557+BP557)/1000</f>
        <v>0</v>
      </c>
      <c r="AA557">
        <f>0.61365*exp(17.502*BQ557/(240.97+BQ557))</f>
        <v>0</v>
      </c>
      <c r="AB557">
        <f>(X557-BJ557*(BO557+BP557)/1000)</f>
        <v>0</v>
      </c>
      <c r="AC557">
        <f>(-J557*44100)</f>
        <v>0</v>
      </c>
      <c r="AD557">
        <f>2*29.3*R557*0.92*(BQ557-W557)</f>
        <v>0</v>
      </c>
      <c r="AE557">
        <f>2*0.95*5.67E-8*(((BQ557+$B$9)+273)^4-(W557+273)^4)</f>
        <v>0</v>
      </c>
      <c r="AF557">
        <f>U557+AE557+AC557+AD557</f>
        <v>0</v>
      </c>
      <c r="AG557">
        <f>BN557*AU557*(BI557-BH557*(1000-AU557*BK557)/(1000-AU557*BJ557))/(100*BB557)</f>
        <v>0</v>
      </c>
      <c r="AH557">
        <f>1000*BN557*AU557*(BJ557-BK557)/(100*BB557*(1000-AU557*BJ557))</f>
        <v>0</v>
      </c>
      <c r="AI557">
        <f>(AJ557 - AK557 - BO557*1E3/(8.314*(BQ557+273.15)) * AM557/BN557 * AL557) * BN557/(100*BB557) * (1000 - BK557)/1000</f>
        <v>0</v>
      </c>
      <c r="AJ557">
        <v>429.2802825186683</v>
      </c>
      <c r="AK557">
        <v>428.8379696969698</v>
      </c>
      <c r="AL557">
        <v>5.467519303305646E-06</v>
      </c>
      <c r="AM557">
        <v>61.35787655002243</v>
      </c>
      <c r="AN557">
        <f>(AP557 - AO557 + BO557*1E3/(8.314*(BQ557+273.15)) * AR557/BN557 * AQ557) * BN557/(100*BB557) * 1000/(1000 - AP557)</f>
        <v>0</v>
      </c>
      <c r="AO557">
        <v>21.51606236769325</v>
      </c>
      <c r="AP557">
        <v>21.49344475524476</v>
      </c>
      <c r="AQ557">
        <v>-7.121401298711381E-07</v>
      </c>
      <c r="AR557">
        <v>91.88205700752289</v>
      </c>
      <c r="AS557">
        <v>0</v>
      </c>
      <c r="AT557">
        <v>0</v>
      </c>
      <c r="AU557">
        <f>IF(AS557*$H$15&gt;=AW557,1.0,(AW557/(AW557-AS557*$H$15)))</f>
        <v>0</v>
      </c>
      <c r="AV557">
        <f>(AU557-1)*100</f>
        <v>0</v>
      </c>
      <c r="AW557">
        <f>MAX(0,($B$15+$C$15*BV557)/(1+$D$15*BV557)*BO557/(BQ557+273)*$E$15)</f>
        <v>0</v>
      </c>
      <c r="AX557">
        <f>$B$13*BW557+$C$13*BX557+$F$13*CI557*(1-CL557)</f>
        <v>0</v>
      </c>
      <c r="AY557">
        <f>AX557*AZ557</f>
        <v>0</v>
      </c>
      <c r="AZ557">
        <f>($B$13*$D$11+$C$13*$D$11+$F$13*((CV557+CN557)/MAX(CV557+CN557+CW557, 0.1)*$I$11+CW557/MAX(CV557+CN557+CW557, 0.1)*$J$11))/($B$13+$C$13+$F$13)</f>
        <v>0</v>
      </c>
      <c r="BA557">
        <f>($B$13*$K$11+$C$13*$K$11+$F$13*((CV557+CN557)/MAX(CV557+CN557+CW557, 0.1)*$P$11+CW557/MAX(CV557+CN557+CW557, 0.1)*$Q$11))/($B$13+$C$13+$F$13)</f>
        <v>0</v>
      </c>
      <c r="BB557">
        <v>6</v>
      </c>
      <c r="BC557">
        <v>0.5</v>
      </c>
      <c r="BD557" t="s">
        <v>358</v>
      </c>
      <c r="BE557">
        <v>2</v>
      </c>
      <c r="BF557" t="b">
        <v>1</v>
      </c>
      <c r="BG557">
        <v>1774683945.7</v>
      </c>
      <c r="BH557">
        <v>419.6017</v>
      </c>
      <c r="BI557">
        <v>420.0348</v>
      </c>
      <c r="BJ557">
        <v>21.49327</v>
      </c>
      <c r="BK557">
        <v>21.51586</v>
      </c>
      <c r="BL557">
        <v>419.9633</v>
      </c>
      <c r="BM557">
        <v>21.19619</v>
      </c>
      <c r="BN557">
        <v>500.0662</v>
      </c>
      <c r="BO557">
        <v>101.0322</v>
      </c>
      <c r="BP557">
        <v>0.10003639</v>
      </c>
      <c r="BQ557">
        <v>25.75656</v>
      </c>
      <c r="BR557">
        <v>25.80015</v>
      </c>
      <c r="BS557">
        <v>999.9</v>
      </c>
      <c r="BT557">
        <v>0</v>
      </c>
      <c r="BU557">
        <v>0</v>
      </c>
      <c r="BV557">
        <v>9992.558000000001</v>
      </c>
      <c r="BW557">
        <v>0</v>
      </c>
      <c r="BX557">
        <v>0.3833920000000001</v>
      </c>
      <c r="BY557">
        <v>-0.4329924999999999</v>
      </c>
      <c r="BZ557">
        <v>428.8185</v>
      </c>
      <c r="CA557">
        <v>429.2709</v>
      </c>
      <c r="CB557">
        <v>-0.02256584</v>
      </c>
      <c r="CC557">
        <v>420.0348</v>
      </c>
      <c r="CD557">
        <v>21.51586</v>
      </c>
      <c r="CE557">
        <v>2.171516</v>
      </c>
      <c r="CF557">
        <v>2.173797</v>
      </c>
      <c r="CG557">
        <v>18.75370999999999</v>
      </c>
      <c r="CH557">
        <v>18.77049</v>
      </c>
      <c r="CI557">
        <v>100.00237</v>
      </c>
      <c r="CJ557">
        <v>0</v>
      </c>
      <c r="CK557">
        <v>1</v>
      </c>
      <c r="CL557">
        <v>0</v>
      </c>
      <c r="CM557">
        <v>1.46132</v>
      </c>
      <c r="CN557">
        <v>0</v>
      </c>
      <c r="CO557">
        <v>6.70287</v>
      </c>
      <c r="CP557">
        <v>511.5791</v>
      </c>
      <c r="CQ557">
        <v>34.5</v>
      </c>
      <c r="CR557">
        <v>38.17469999999999</v>
      </c>
      <c r="CS557">
        <v>36.4873</v>
      </c>
      <c r="CT557">
        <v>36.9123</v>
      </c>
      <c r="CU557">
        <v>35.3435</v>
      </c>
      <c r="CV557">
        <v>0</v>
      </c>
      <c r="CW557">
        <v>100.002</v>
      </c>
      <c r="CX557">
        <v>0</v>
      </c>
      <c r="CY557">
        <v>1774683947</v>
      </c>
      <c r="CZ557">
        <v>0</v>
      </c>
      <c r="DA557">
        <v>1774666326.5</v>
      </c>
      <c r="DB557" t="s">
        <v>359</v>
      </c>
      <c r="DC557">
        <v>1774666322</v>
      </c>
      <c r="DD557">
        <v>1774666326.5</v>
      </c>
      <c r="DE557">
        <v>2</v>
      </c>
      <c r="DF557">
        <v>0.343</v>
      </c>
      <c r="DG557">
        <v>-0.026</v>
      </c>
      <c r="DH557">
        <v>-0.36</v>
      </c>
      <c r="DI557">
        <v>0.298</v>
      </c>
      <c r="DJ557">
        <v>420</v>
      </c>
      <c r="DK557">
        <v>22</v>
      </c>
      <c r="DL557">
        <v>0.17</v>
      </c>
      <c r="DM557">
        <v>0.02</v>
      </c>
      <c r="DN557">
        <v>-0.4137260487804878</v>
      </c>
      <c r="DO557">
        <v>-0.1066070801393729</v>
      </c>
      <c r="DP557">
        <v>0.02947951893901373</v>
      </c>
      <c r="DQ557">
        <v>0</v>
      </c>
      <c r="DR557">
        <v>-0.02033229268292683</v>
      </c>
      <c r="DS557">
        <v>-0.01515079024390242</v>
      </c>
      <c r="DT557">
        <v>0.001610431965591878</v>
      </c>
      <c r="DU557">
        <v>1</v>
      </c>
      <c r="DV557">
        <v>1</v>
      </c>
      <c r="DW557">
        <v>2</v>
      </c>
      <c r="DX557" t="s">
        <v>367</v>
      </c>
      <c r="DY557">
        <v>3.13041</v>
      </c>
      <c r="DZ557">
        <v>2.80632</v>
      </c>
      <c r="EA557">
        <v>0.099762</v>
      </c>
      <c r="EB557">
        <v>0.09947689999999999</v>
      </c>
      <c r="EC557">
        <v>0.105831</v>
      </c>
      <c r="ED557">
        <v>0.105593</v>
      </c>
      <c r="EE557">
        <v>21145.6</v>
      </c>
      <c r="EF557">
        <v>27417.9</v>
      </c>
      <c r="EG557">
        <v>26443.4</v>
      </c>
      <c r="EH557">
        <v>32999.3</v>
      </c>
      <c r="EI557">
        <v>34925.1</v>
      </c>
      <c r="EJ557">
        <v>40309.6</v>
      </c>
      <c r="EK557">
        <v>41089.9</v>
      </c>
      <c r="EL557">
        <v>46059.2</v>
      </c>
      <c r="EM557">
        <v>2.03472</v>
      </c>
      <c r="EN557">
        <v>2.0006</v>
      </c>
      <c r="EO557">
        <v>0.06793440000000001</v>
      </c>
      <c r="EP557">
        <v>0</v>
      </c>
      <c r="EQ557">
        <v>24.6828</v>
      </c>
      <c r="ER557">
        <v>999.9</v>
      </c>
      <c r="ES557">
        <v>67.5</v>
      </c>
      <c r="ET557">
        <v>27.5</v>
      </c>
      <c r="EU557">
        <v>24.6257</v>
      </c>
      <c r="EV557">
        <v>61.1708</v>
      </c>
      <c r="EW557">
        <v>31.5545</v>
      </c>
      <c r="EX557">
        <v>1</v>
      </c>
      <c r="EY557">
        <v>0.291844</v>
      </c>
      <c r="EZ557">
        <v>0.158851</v>
      </c>
      <c r="FA557">
        <v>20.2917</v>
      </c>
      <c r="FB557">
        <v>5.19033</v>
      </c>
      <c r="FC557">
        <v>11.9441</v>
      </c>
      <c r="FD557">
        <v>4.9557</v>
      </c>
      <c r="FE557">
        <v>3.285</v>
      </c>
      <c r="FF557">
        <v>9999</v>
      </c>
      <c r="FG557">
        <v>9999</v>
      </c>
      <c r="FH557">
        <v>9999</v>
      </c>
      <c r="FI557">
        <v>999.9</v>
      </c>
      <c r="FJ557">
        <v>1.86127</v>
      </c>
      <c r="FK557">
        <v>1.86264</v>
      </c>
      <c r="FL557">
        <v>1.86005</v>
      </c>
      <c r="FM557">
        <v>1.85837</v>
      </c>
      <c r="FN557">
        <v>1.86217</v>
      </c>
      <c r="FO557">
        <v>1.85886</v>
      </c>
      <c r="FP557">
        <v>1.85791</v>
      </c>
      <c r="FQ557">
        <v>1.86081</v>
      </c>
      <c r="FR557">
        <v>0</v>
      </c>
      <c r="FS557">
        <v>0</v>
      </c>
      <c r="FT557">
        <v>0</v>
      </c>
      <c r="FU557">
        <v>4.5</v>
      </c>
      <c r="FV557" t="s">
        <v>361</v>
      </c>
      <c r="FW557" t="s">
        <v>362</v>
      </c>
      <c r="FX557" t="s">
        <v>363</v>
      </c>
      <c r="FY557" t="s">
        <v>364</v>
      </c>
      <c r="FZ557" t="s">
        <v>364</v>
      </c>
      <c r="GA557" t="s">
        <v>363</v>
      </c>
      <c r="GB557">
        <v>0</v>
      </c>
      <c r="GC557">
        <v>100</v>
      </c>
      <c r="GD557">
        <v>100</v>
      </c>
      <c r="GE557">
        <v>-0.362</v>
      </c>
      <c r="GF557">
        <v>0.2971</v>
      </c>
      <c r="GG557">
        <v>-1.589593225013521</v>
      </c>
      <c r="GH557">
        <v>0.00192992804097616</v>
      </c>
      <c r="GI557">
        <v>3.244687122451424E-06</v>
      </c>
      <c r="GJ557">
        <v>-2.087531120305573E-09</v>
      </c>
      <c r="GK557">
        <v>0.05776174702018427</v>
      </c>
      <c r="GL557">
        <v>0.005089068596103195</v>
      </c>
      <c r="GM557">
        <v>0.0003257216593697226</v>
      </c>
      <c r="GN557">
        <v>-1.562898368296355E-06</v>
      </c>
      <c r="GO557">
        <v>0</v>
      </c>
      <c r="GP557">
        <v>1257</v>
      </c>
      <c r="GQ557">
        <v>1</v>
      </c>
      <c r="GR557">
        <v>31</v>
      </c>
      <c r="GS557">
        <v>293.8</v>
      </c>
      <c r="GT557">
        <v>293.7</v>
      </c>
      <c r="GU557">
        <v>1.07666</v>
      </c>
      <c r="GV557">
        <v>2.40112</v>
      </c>
      <c r="GW557">
        <v>1.44775</v>
      </c>
      <c r="GX557">
        <v>2.20215</v>
      </c>
      <c r="GY557">
        <v>1.44653</v>
      </c>
      <c r="GZ557">
        <v>2.26562</v>
      </c>
      <c r="HA557">
        <v>33.1992</v>
      </c>
      <c r="HB557">
        <v>14.5436</v>
      </c>
      <c r="HC557">
        <v>18</v>
      </c>
      <c r="HD557">
        <v>531.889</v>
      </c>
      <c r="HE557">
        <v>523.327</v>
      </c>
      <c r="HF557">
        <v>24.9998</v>
      </c>
      <c r="HG557">
        <v>30.7225</v>
      </c>
      <c r="HH557">
        <v>30</v>
      </c>
      <c r="HI557">
        <v>31.1051</v>
      </c>
      <c r="HJ557">
        <v>31.117</v>
      </c>
      <c r="HK557">
        <v>21.5483</v>
      </c>
      <c r="HL557">
        <v>20.6043</v>
      </c>
      <c r="HM557">
        <v>100</v>
      </c>
      <c r="HN557">
        <v>25</v>
      </c>
      <c r="HO557">
        <v>420</v>
      </c>
      <c r="HP557">
        <v>21.5</v>
      </c>
      <c r="HQ557">
        <v>103.128</v>
      </c>
      <c r="HR557">
        <v>102.019</v>
      </c>
    </row>
    <row r="558" spans="1:226">
      <c r="A558">
        <v>540</v>
      </c>
      <c r="B558">
        <v>1774683952.6</v>
      </c>
      <c r="C558">
        <v>2206.599999904633</v>
      </c>
      <c r="D558" t="s">
        <v>1442</v>
      </c>
      <c r="E558" t="s">
        <v>1443</v>
      </c>
      <c r="F558">
        <v>5</v>
      </c>
      <c r="I558">
        <v>1774683949.7</v>
      </c>
      <c r="J558">
        <f>(K558)/1000</f>
        <v>0</v>
      </c>
      <c r="K558">
        <f>IF(BF558, AN558, AH558)</f>
        <v>0</v>
      </c>
      <c r="L558">
        <f>IF(BF558, AI558, AG558)</f>
        <v>0</v>
      </c>
      <c r="M558">
        <f>BH558 - IF(AU558&gt;1, L558*BB558*100.0/(AW558), 0)</f>
        <v>0</v>
      </c>
      <c r="N558">
        <f>((T558-J558/2)*M558-L558)/(T558+J558/2)</f>
        <v>0</v>
      </c>
      <c r="O558">
        <f>N558*(BO558+BP558)/1000.0</f>
        <v>0</v>
      </c>
      <c r="P558">
        <f>(BH558 - IF(AU558&gt;1, L558*BB558*100.0/(AW558), 0))*(BO558+BP558)/1000.0</f>
        <v>0</v>
      </c>
      <c r="Q558">
        <f>2.0/((1/S558-1/R558)+SIGN(S558)*SQRT((1/S558-1/R558)*(1/S558-1/R558) + 4*BC558/((BC558+1)*(BC558+1))*(2*1/S558*1/R558-1/R558*1/R558)))</f>
        <v>0</v>
      </c>
      <c r="R558">
        <f>IF(LEFT(BD558,1)&lt;&gt;"0",IF(LEFT(BD558,1)="1",3.0,BE558),$D$5+$E$5*(BV558*BO558/($K$5*1000))+$F$5*(BV558*BO558/($K$5*1000))*MAX(MIN(BB558,$J$5),$I$5)*MAX(MIN(BB558,$J$5),$I$5)+$G$5*MAX(MIN(BB558,$J$5),$I$5)*(BV558*BO558/($K$5*1000))+$H$5*(BV558*BO558/($K$5*1000))*(BV558*BO558/($K$5*1000)))</f>
        <v>0</v>
      </c>
      <c r="S558">
        <f>J558*(1000-(1000*0.61365*exp(17.502*W558/(240.97+W558))/(BO558+BP558)+BJ558)/2)/(1000*0.61365*exp(17.502*W558/(240.97+W558))/(BO558+BP558)-BJ558)</f>
        <v>0</v>
      </c>
      <c r="T558">
        <f>1/((BC558+1)/(Q558/1.6)+1/(R558/1.37)) + BC558/((BC558+1)/(Q558/1.6) + BC558/(R558/1.37))</f>
        <v>0</v>
      </c>
      <c r="U558">
        <f>(AX558*BA558)</f>
        <v>0</v>
      </c>
      <c r="V558">
        <f>(BQ558+(U558+2*0.95*5.67E-8*(((BQ558+$B$9)+273)^4-(BQ558+273)^4)-44100*J558)/(1.84*29.3*R558+8*0.95*5.67E-8*(BQ558+273)^3))</f>
        <v>0</v>
      </c>
      <c r="W558">
        <f>($C$9*BR558+$D$9*BS558+$E$9*V558)</f>
        <v>0</v>
      </c>
      <c r="X558">
        <f>0.61365*exp(17.502*W558/(240.97+W558))</f>
        <v>0</v>
      </c>
      <c r="Y558">
        <f>(Z558/AA558*100)</f>
        <v>0</v>
      </c>
      <c r="Z558">
        <f>BJ558*(BO558+BP558)/1000</f>
        <v>0</v>
      </c>
      <c r="AA558">
        <f>0.61365*exp(17.502*BQ558/(240.97+BQ558))</f>
        <v>0</v>
      </c>
      <c r="AB558">
        <f>(X558-BJ558*(BO558+BP558)/1000)</f>
        <v>0</v>
      </c>
      <c r="AC558">
        <f>(-J558*44100)</f>
        <v>0</v>
      </c>
      <c r="AD558">
        <f>2*29.3*R558*0.92*(BQ558-W558)</f>
        <v>0</v>
      </c>
      <c r="AE558">
        <f>2*0.95*5.67E-8*(((BQ558+$B$9)+273)^4-(W558+273)^4)</f>
        <v>0</v>
      </c>
      <c r="AF558">
        <f>U558+AE558+AC558+AD558</f>
        <v>0</v>
      </c>
      <c r="AG558">
        <f>BN558*AU558*(BI558-BH558*(1000-AU558*BK558)/(1000-AU558*BJ558))/(100*BB558)</f>
        <v>0</v>
      </c>
      <c r="AH558">
        <f>1000*BN558*AU558*(BJ558-BK558)/(100*BB558*(1000-AU558*BJ558))</f>
        <v>0</v>
      </c>
      <c r="AI558">
        <f>(AJ558 - AK558 - BO558*1E3/(8.314*(BQ558+273.15)) * AM558/BN558 * AL558) * BN558/(100*BB558) * (1000 - BK558)/1000</f>
        <v>0</v>
      </c>
      <c r="AJ558">
        <v>429.2320039578436</v>
      </c>
      <c r="AK558">
        <v>428.8024848484848</v>
      </c>
      <c r="AL558">
        <v>-1.128399034621284E-05</v>
      </c>
      <c r="AM558">
        <v>61.35787655002243</v>
      </c>
      <c r="AN558">
        <f>(AP558 - AO558 + BO558*1E3/(8.314*(BQ558+273.15)) * AR558/BN558 * AQ558) * BN558/(100*BB558) * 1000/(1000 - AP558)</f>
        <v>0</v>
      </c>
      <c r="AO558">
        <v>21.51560602687438</v>
      </c>
      <c r="AP558">
        <v>21.49492937062939</v>
      </c>
      <c r="AQ558">
        <v>7.482913433411651E-07</v>
      </c>
      <c r="AR558">
        <v>91.88205700752289</v>
      </c>
      <c r="AS558">
        <v>0</v>
      </c>
      <c r="AT558">
        <v>0</v>
      </c>
      <c r="AU558">
        <f>IF(AS558*$H$15&gt;=AW558,1.0,(AW558/(AW558-AS558*$H$15)))</f>
        <v>0</v>
      </c>
      <c r="AV558">
        <f>(AU558-1)*100</f>
        <v>0</v>
      </c>
      <c r="AW558">
        <f>MAX(0,($B$15+$C$15*BV558)/(1+$D$15*BV558)*BO558/(BQ558+273)*$E$15)</f>
        <v>0</v>
      </c>
      <c r="AX558">
        <f>$B$13*BW558+$C$13*BX558+$F$13*CI558*(1-CL558)</f>
        <v>0</v>
      </c>
      <c r="AY558">
        <f>AX558*AZ558</f>
        <v>0</v>
      </c>
      <c r="AZ558">
        <f>($B$13*$D$11+$C$13*$D$11+$F$13*((CV558+CN558)/MAX(CV558+CN558+CW558, 0.1)*$I$11+CW558/MAX(CV558+CN558+CW558, 0.1)*$J$11))/($B$13+$C$13+$F$13)</f>
        <v>0</v>
      </c>
      <c r="BA558">
        <f>($B$13*$K$11+$C$13*$K$11+$F$13*((CV558+CN558)/MAX(CV558+CN558+CW558, 0.1)*$P$11+CW558/MAX(CV558+CN558+CW558, 0.1)*$Q$11))/($B$13+$C$13+$F$13)</f>
        <v>0</v>
      </c>
      <c r="BB558">
        <v>6</v>
      </c>
      <c r="BC558">
        <v>0.5</v>
      </c>
      <c r="BD558" t="s">
        <v>358</v>
      </c>
      <c r="BE558">
        <v>2</v>
      </c>
      <c r="BF558" t="b">
        <v>1</v>
      </c>
      <c r="BG558">
        <v>1774683949.7</v>
      </c>
      <c r="BH558">
        <v>419.6171000000001</v>
      </c>
      <c r="BI558">
        <v>420.0024</v>
      </c>
      <c r="BJ558">
        <v>21.49429</v>
      </c>
      <c r="BK558">
        <v>21.51527</v>
      </c>
      <c r="BL558">
        <v>419.9787</v>
      </c>
      <c r="BM558">
        <v>21.19719</v>
      </c>
      <c r="BN558">
        <v>499.9616</v>
      </c>
      <c r="BO558">
        <v>101.0319</v>
      </c>
      <c r="BP558">
        <v>0.09993937999999999</v>
      </c>
      <c r="BQ558">
        <v>25.75303</v>
      </c>
      <c r="BR558">
        <v>25.79507</v>
      </c>
      <c r="BS558">
        <v>999.9</v>
      </c>
      <c r="BT558">
        <v>0</v>
      </c>
      <c r="BU558">
        <v>0</v>
      </c>
      <c r="BV558">
        <v>10000.684</v>
      </c>
      <c r="BW558">
        <v>0</v>
      </c>
      <c r="BX558">
        <v>0.3833920000000001</v>
      </c>
      <c r="BY558">
        <v>-0.3851653</v>
      </c>
      <c r="BZ558">
        <v>428.8348</v>
      </c>
      <c r="CA558">
        <v>429.2377</v>
      </c>
      <c r="CB558">
        <v>-0.02097646</v>
      </c>
      <c r="CC558">
        <v>420.0024</v>
      </c>
      <c r="CD558">
        <v>21.51527</v>
      </c>
      <c r="CE558">
        <v>2.171608</v>
      </c>
      <c r="CF558">
        <v>2.17373</v>
      </c>
      <c r="CG558">
        <v>18.75439</v>
      </c>
      <c r="CH558">
        <v>18.76999</v>
      </c>
      <c r="CI558">
        <v>100.0005</v>
      </c>
      <c r="CJ558">
        <v>0</v>
      </c>
      <c r="CK558">
        <v>1</v>
      </c>
      <c r="CL558">
        <v>0</v>
      </c>
      <c r="CM558">
        <v>1.41061</v>
      </c>
      <c r="CN558">
        <v>0</v>
      </c>
      <c r="CO558">
        <v>6.429900000000001</v>
      </c>
      <c r="CP558">
        <v>511.5687000000001</v>
      </c>
      <c r="CQ558">
        <v>34.51860000000001</v>
      </c>
      <c r="CR558">
        <v>38.2999</v>
      </c>
      <c r="CS558">
        <v>36.56849999999999</v>
      </c>
      <c r="CT558">
        <v>37.0373</v>
      </c>
      <c r="CU558">
        <v>35.375</v>
      </c>
      <c r="CV558">
        <v>0</v>
      </c>
      <c r="CW558">
        <v>100</v>
      </c>
      <c r="CX558">
        <v>0</v>
      </c>
      <c r="CY558">
        <v>1774683951.2</v>
      </c>
      <c r="CZ558">
        <v>0</v>
      </c>
      <c r="DA558">
        <v>1774666326.5</v>
      </c>
      <c r="DB558" t="s">
        <v>359</v>
      </c>
      <c r="DC558">
        <v>1774666322</v>
      </c>
      <c r="DD558">
        <v>1774666326.5</v>
      </c>
      <c r="DE558">
        <v>2</v>
      </c>
      <c r="DF558">
        <v>0.343</v>
      </c>
      <c r="DG558">
        <v>-0.026</v>
      </c>
      <c r="DH558">
        <v>-0.36</v>
      </c>
      <c r="DI558">
        <v>0.298</v>
      </c>
      <c r="DJ558">
        <v>420</v>
      </c>
      <c r="DK558">
        <v>22</v>
      </c>
      <c r="DL558">
        <v>0.17</v>
      </c>
      <c r="DM558">
        <v>0.02</v>
      </c>
      <c r="DN558">
        <v>-0.4078026341463414</v>
      </c>
      <c r="DO558">
        <v>0.0385601602787457</v>
      </c>
      <c r="DP558">
        <v>0.03452002062271951</v>
      </c>
      <c r="DQ558">
        <v>1</v>
      </c>
      <c r="DR558">
        <v>-0.0207243243902439</v>
      </c>
      <c r="DS558">
        <v>-0.009334507317073207</v>
      </c>
      <c r="DT558">
        <v>0.001413721956100709</v>
      </c>
      <c r="DU558">
        <v>1</v>
      </c>
      <c r="DV558">
        <v>2</v>
      </c>
      <c r="DW558">
        <v>2</v>
      </c>
      <c r="DX558" t="s">
        <v>360</v>
      </c>
      <c r="DY558">
        <v>3.13051</v>
      </c>
      <c r="DZ558">
        <v>2.80658</v>
      </c>
      <c r="EA558">
        <v>0.09975249999999999</v>
      </c>
      <c r="EB558">
        <v>0.0994637</v>
      </c>
      <c r="EC558">
        <v>0.105832</v>
      </c>
      <c r="ED558">
        <v>0.105588</v>
      </c>
      <c r="EE558">
        <v>21145.7</v>
      </c>
      <c r="EF558">
        <v>27418.5</v>
      </c>
      <c r="EG558">
        <v>26443.2</v>
      </c>
      <c r="EH558">
        <v>32999.5</v>
      </c>
      <c r="EI558">
        <v>34925.1</v>
      </c>
      <c r="EJ558">
        <v>40309.7</v>
      </c>
      <c r="EK558">
        <v>41089.9</v>
      </c>
      <c r="EL558">
        <v>46059</v>
      </c>
      <c r="EM558">
        <v>2.03505</v>
      </c>
      <c r="EN558">
        <v>2.00028</v>
      </c>
      <c r="EO558">
        <v>0.0677407</v>
      </c>
      <c r="EP558">
        <v>0</v>
      </c>
      <c r="EQ558">
        <v>24.6812</v>
      </c>
      <c r="ER558">
        <v>999.9</v>
      </c>
      <c r="ES558">
        <v>67.40000000000001</v>
      </c>
      <c r="ET558">
        <v>27.5</v>
      </c>
      <c r="EU558">
        <v>24.5885</v>
      </c>
      <c r="EV558">
        <v>61.1308</v>
      </c>
      <c r="EW558">
        <v>31.5104</v>
      </c>
      <c r="EX558">
        <v>1</v>
      </c>
      <c r="EY558">
        <v>0.29205</v>
      </c>
      <c r="EZ558">
        <v>0.157775</v>
      </c>
      <c r="FA558">
        <v>20.2918</v>
      </c>
      <c r="FB558">
        <v>5.19093</v>
      </c>
      <c r="FC558">
        <v>11.9441</v>
      </c>
      <c r="FD558">
        <v>4.95575</v>
      </c>
      <c r="FE558">
        <v>3.285</v>
      </c>
      <c r="FF558">
        <v>9999</v>
      </c>
      <c r="FG558">
        <v>9999</v>
      </c>
      <c r="FH558">
        <v>9999</v>
      </c>
      <c r="FI558">
        <v>999.9</v>
      </c>
      <c r="FJ558">
        <v>1.86127</v>
      </c>
      <c r="FK558">
        <v>1.86264</v>
      </c>
      <c r="FL558">
        <v>1.86005</v>
      </c>
      <c r="FM558">
        <v>1.85837</v>
      </c>
      <c r="FN558">
        <v>1.86217</v>
      </c>
      <c r="FO558">
        <v>1.85888</v>
      </c>
      <c r="FP558">
        <v>1.85791</v>
      </c>
      <c r="FQ558">
        <v>1.86081</v>
      </c>
      <c r="FR558">
        <v>0</v>
      </c>
      <c r="FS558">
        <v>0</v>
      </c>
      <c r="FT558">
        <v>0</v>
      </c>
      <c r="FU558">
        <v>4.5</v>
      </c>
      <c r="FV558" t="s">
        <v>361</v>
      </c>
      <c r="FW558" t="s">
        <v>362</v>
      </c>
      <c r="FX558" t="s">
        <v>363</v>
      </c>
      <c r="FY558" t="s">
        <v>364</v>
      </c>
      <c r="FZ558" t="s">
        <v>364</v>
      </c>
      <c r="GA558" t="s">
        <v>363</v>
      </c>
      <c r="GB558">
        <v>0</v>
      </c>
      <c r="GC558">
        <v>100</v>
      </c>
      <c r="GD558">
        <v>100</v>
      </c>
      <c r="GE558">
        <v>-0.362</v>
      </c>
      <c r="GF558">
        <v>0.2971</v>
      </c>
      <c r="GG558">
        <v>-1.589593225013521</v>
      </c>
      <c r="GH558">
        <v>0.00192992804097616</v>
      </c>
      <c r="GI558">
        <v>3.244687122451424E-06</v>
      </c>
      <c r="GJ558">
        <v>-2.087531120305573E-09</v>
      </c>
      <c r="GK558">
        <v>0.05776174702018427</v>
      </c>
      <c r="GL558">
        <v>0.005089068596103195</v>
      </c>
      <c r="GM558">
        <v>0.0003257216593697226</v>
      </c>
      <c r="GN558">
        <v>-1.562898368296355E-06</v>
      </c>
      <c r="GO558">
        <v>0</v>
      </c>
      <c r="GP558">
        <v>1257</v>
      </c>
      <c r="GQ558">
        <v>1</v>
      </c>
      <c r="GR558">
        <v>31</v>
      </c>
      <c r="GS558">
        <v>293.8</v>
      </c>
      <c r="GT558">
        <v>293.8</v>
      </c>
      <c r="GU558">
        <v>1.07788</v>
      </c>
      <c r="GV558">
        <v>2.39746</v>
      </c>
      <c r="GW558">
        <v>1.44775</v>
      </c>
      <c r="GX558">
        <v>2.20215</v>
      </c>
      <c r="GY558">
        <v>1.44653</v>
      </c>
      <c r="GZ558">
        <v>2.29614</v>
      </c>
      <c r="HA558">
        <v>33.1769</v>
      </c>
      <c r="HB558">
        <v>14.5436</v>
      </c>
      <c r="HC558">
        <v>18</v>
      </c>
      <c r="HD558">
        <v>532.095</v>
      </c>
      <c r="HE558">
        <v>523.106</v>
      </c>
      <c r="HF558">
        <v>24.9997</v>
      </c>
      <c r="HG558">
        <v>30.7225</v>
      </c>
      <c r="HH558">
        <v>30.0002</v>
      </c>
      <c r="HI558">
        <v>31.1051</v>
      </c>
      <c r="HJ558">
        <v>31.117</v>
      </c>
      <c r="HK558">
        <v>21.5503</v>
      </c>
      <c r="HL558">
        <v>20.6043</v>
      </c>
      <c r="HM558">
        <v>100</v>
      </c>
      <c r="HN558">
        <v>25</v>
      </c>
      <c r="HO558">
        <v>420</v>
      </c>
      <c r="HP558">
        <v>21.5</v>
      </c>
      <c r="HQ558">
        <v>103.128</v>
      </c>
      <c r="HR558">
        <v>102.019</v>
      </c>
    </row>
    <row r="559" spans="1:226">
      <c r="A559">
        <v>541</v>
      </c>
      <c r="B559">
        <v>1774683956.6</v>
      </c>
      <c r="C559">
        <v>2210.599999904633</v>
      </c>
      <c r="D559" t="s">
        <v>1444</v>
      </c>
      <c r="E559" t="s">
        <v>1445</v>
      </c>
      <c r="F559">
        <v>5</v>
      </c>
      <c r="I559">
        <v>1774683953.7</v>
      </c>
      <c r="J559">
        <f>(K559)/1000</f>
        <v>0</v>
      </c>
      <c r="K559">
        <f>IF(BF559, AN559, AH559)</f>
        <v>0</v>
      </c>
      <c r="L559">
        <f>IF(BF559, AI559, AG559)</f>
        <v>0</v>
      </c>
      <c r="M559">
        <f>BH559 - IF(AU559&gt;1, L559*BB559*100.0/(AW559), 0)</f>
        <v>0</v>
      </c>
      <c r="N559">
        <f>((T559-J559/2)*M559-L559)/(T559+J559/2)</f>
        <v>0</v>
      </c>
      <c r="O559">
        <f>N559*(BO559+BP559)/1000.0</f>
        <v>0</v>
      </c>
      <c r="P559">
        <f>(BH559 - IF(AU559&gt;1, L559*BB559*100.0/(AW559), 0))*(BO559+BP559)/1000.0</f>
        <v>0</v>
      </c>
      <c r="Q559">
        <f>2.0/((1/S559-1/R559)+SIGN(S559)*SQRT((1/S559-1/R559)*(1/S559-1/R559) + 4*BC559/((BC559+1)*(BC559+1))*(2*1/S559*1/R559-1/R559*1/R559)))</f>
        <v>0</v>
      </c>
      <c r="R559">
        <f>IF(LEFT(BD559,1)&lt;&gt;"0",IF(LEFT(BD559,1)="1",3.0,BE559),$D$5+$E$5*(BV559*BO559/($K$5*1000))+$F$5*(BV559*BO559/($K$5*1000))*MAX(MIN(BB559,$J$5),$I$5)*MAX(MIN(BB559,$J$5),$I$5)+$G$5*MAX(MIN(BB559,$J$5),$I$5)*(BV559*BO559/($K$5*1000))+$H$5*(BV559*BO559/($K$5*1000))*(BV559*BO559/($K$5*1000)))</f>
        <v>0</v>
      </c>
      <c r="S559">
        <f>J559*(1000-(1000*0.61365*exp(17.502*W559/(240.97+W559))/(BO559+BP559)+BJ559)/2)/(1000*0.61365*exp(17.502*W559/(240.97+W559))/(BO559+BP559)-BJ559)</f>
        <v>0</v>
      </c>
      <c r="T559">
        <f>1/((BC559+1)/(Q559/1.6)+1/(R559/1.37)) + BC559/((BC559+1)/(Q559/1.6) + BC559/(R559/1.37))</f>
        <v>0</v>
      </c>
      <c r="U559">
        <f>(AX559*BA559)</f>
        <v>0</v>
      </c>
      <c r="V559">
        <f>(BQ559+(U559+2*0.95*5.67E-8*(((BQ559+$B$9)+273)^4-(BQ559+273)^4)-44100*J559)/(1.84*29.3*R559+8*0.95*5.67E-8*(BQ559+273)^3))</f>
        <v>0</v>
      </c>
      <c r="W559">
        <f>($C$9*BR559+$D$9*BS559+$E$9*V559)</f>
        <v>0</v>
      </c>
      <c r="X559">
        <f>0.61365*exp(17.502*W559/(240.97+W559))</f>
        <v>0</v>
      </c>
      <c r="Y559">
        <f>(Z559/AA559*100)</f>
        <v>0</v>
      </c>
      <c r="Z559">
        <f>BJ559*(BO559+BP559)/1000</f>
        <v>0</v>
      </c>
      <c r="AA559">
        <f>0.61365*exp(17.502*BQ559/(240.97+BQ559))</f>
        <v>0</v>
      </c>
      <c r="AB559">
        <f>(X559-BJ559*(BO559+BP559)/1000)</f>
        <v>0</v>
      </c>
      <c r="AC559">
        <f>(-J559*44100)</f>
        <v>0</v>
      </c>
      <c r="AD559">
        <f>2*29.3*R559*0.92*(BQ559-W559)</f>
        <v>0</v>
      </c>
      <c r="AE559">
        <f>2*0.95*5.67E-8*(((BQ559+$B$9)+273)^4-(W559+273)^4)</f>
        <v>0</v>
      </c>
      <c r="AF559">
        <f>U559+AE559+AC559+AD559</f>
        <v>0</v>
      </c>
      <c r="AG559">
        <f>BN559*AU559*(BI559-BH559*(1000-AU559*BK559)/(1000-AU559*BJ559))/(100*BB559)</f>
        <v>0</v>
      </c>
      <c r="AH559">
        <f>1000*BN559*AU559*(BJ559-BK559)/(100*BB559*(1000-AU559*BJ559))</f>
        <v>0</v>
      </c>
      <c r="AI559">
        <f>(AJ559 - AK559 - BO559*1E3/(8.314*(BQ559+273.15)) * AM559/BN559 * AL559) * BN559/(100*BB559) * (1000 - BK559)/1000</f>
        <v>0</v>
      </c>
      <c r="AJ559">
        <v>429.1874644833364</v>
      </c>
      <c r="AK559">
        <v>428.8253999999999</v>
      </c>
      <c r="AL559">
        <v>6.045700917568972E-06</v>
      </c>
      <c r="AM559">
        <v>61.35787655002243</v>
      </c>
      <c r="AN559">
        <f>(AP559 - AO559 + BO559*1E3/(8.314*(BQ559+273.15)) * AR559/BN559 * AQ559) * BN559/(100*BB559) * 1000/(1000 - AP559)</f>
        <v>0</v>
      </c>
      <c r="AO559">
        <v>21.51482302872047</v>
      </c>
      <c r="AP559">
        <v>21.49485594405595</v>
      </c>
      <c r="AQ559">
        <v>-5.006005443755322E-08</v>
      </c>
      <c r="AR559">
        <v>91.88205700752289</v>
      </c>
      <c r="AS559">
        <v>0</v>
      </c>
      <c r="AT559">
        <v>0</v>
      </c>
      <c r="AU559">
        <f>IF(AS559*$H$15&gt;=AW559,1.0,(AW559/(AW559-AS559*$H$15)))</f>
        <v>0</v>
      </c>
      <c r="AV559">
        <f>(AU559-1)*100</f>
        <v>0</v>
      </c>
      <c r="AW559">
        <f>MAX(0,($B$15+$C$15*BV559)/(1+$D$15*BV559)*BO559/(BQ559+273)*$E$15)</f>
        <v>0</v>
      </c>
      <c r="AX559">
        <f>$B$13*BW559+$C$13*BX559+$F$13*CI559*(1-CL559)</f>
        <v>0</v>
      </c>
      <c r="AY559">
        <f>AX559*AZ559</f>
        <v>0</v>
      </c>
      <c r="AZ559">
        <f>($B$13*$D$11+$C$13*$D$11+$F$13*((CV559+CN559)/MAX(CV559+CN559+CW559, 0.1)*$I$11+CW559/MAX(CV559+CN559+CW559, 0.1)*$J$11))/($B$13+$C$13+$F$13)</f>
        <v>0</v>
      </c>
      <c r="BA559">
        <f>($B$13*$K$11+$C$13*$K$11+$F$13*((CV559+CN559)/MAX(CV559+CN559+CW559, 0.1)*$P$11+CW559/MAX(CV559+CN559+CW559, 0.1)*$Q$11))/($B$13+$C$13+$F$13)</f>
        <v>0</v>
      </c>
      <c r="BB559">
        <v>6</v>
      </c>
      <c r="BC559">
        <v>0.5</v>
      </c>
      <c r="BD559" t="s">
        <v>358</v>
      </c>
      <c r="BE559">
        <v>2</v>
      </c>
      <c r="BF559" t="b">
        <v>1</v>
      </c>
      <c r="BG559">
        <v>1774683953.7</v>
      </c>
      <c r="BH559">
        <v>419.5961</v>
      </c>
      <c r="BI559">
        <v>419.9730000000001</v>
      </c>
      <c r="BJ559">
        <v>21.49489</v>
      </c>
      <c r="BK559">
        <v>21.51484</v>
      </c>
      <c r="BL559">
        <v>419.9576</v>
      </c>
      <c r="BM559">
        <v>21.19778</v>
      </c>
      <c r="BN559">
        <v>500.0218000000001</v>
      </c>
      <c r="BO559">
        <v>101.0324</v>
      </c>
      <c r="BP559">
        <v>0.10007728</v>
      </c>
      <c r="BQ559">
        <v>25.75305</v>
      </c>
      <c r="BR559">
        <v>25.79607</v>
      </c>
      <c r="BS559">
        <v>999.9</v>
      </c>
      <c r="BT559">
        <v>0</v>
      </c>
      <c r="BU559">
        <v>0</v>
      </c>
      <c r="BV559">
        <v>9998.308000000001</v>
      </c>
      <c r="BW559">
        <v>0</v>
      </c>
      <c r="BX559">
        <v>0.3833920000000001</v>
      </c>
      <c r="BY559">
        <v>-0.3768127</v>
      </c>
      <c r="BZ559">
        <v>428.8135</v>
      </c>
      <c r="CA559">
        <v>429.2072999999999</v>
      </c>
      <c r="CB559">
        <v>-0.0199341</v>
      </c>
      <c r="CC559">
        <v>419.9730000000001</v>
      </c>
      <c r="CD559">
        <v>21.51484</v>
      </c>
      <c r="CE559">
        <v>2.171677</v>
      </c>
      <c r="CF559">
        <v>2.173694</v>
      </c>
      <c r="CG559">
        <v>18.75491</v>
      </c>
      <c r="CH559">
        <v>18.76974</v>
      </c>
      <c r="CI559">
        <v>99.99848</v>
      </c>
      <c r="CJ559">
        <v>0</v>
      </c>
      <c r="CK559">
        <v>1</v>
      </c>
      <c r="CL559">
        <v>0</v>
      </c>
      <c r="CM559">
        <v>1.73992</v>
      </c>
      <c r="CN559">
        <v>0</v>
      </c>
      <c r="CO559">
        <v>6.23801</v>
      </c>
      <c r="CP559">
        <v>511.5586</v>
      </c>
      <c r="CQ559">
        <v>34.562</v>
      </c>
      <c r="CR559">
        <v>38.4249</v>
      </c>
      <c r="CS559">
        <v>36.64360000000001</v>
      </c>
      <c r="CT559">
        <v>37.1434</v>
      </c>
      <c r="CU559">
        <v>35.41840000000001</v>
      </c>
      <c r="CV559">
        <v>0</v>
      </c>
      <c r="CW559">
        <v>99.998</v>
      </c>
      <c r="CX559">
        <v>0</v>
      </c>
      <c r="CY559">
        <v>1774683954.8</v>
      </c>
      <c r="CZ559">
        <v>0</v>
      </c>
      <c r="DA559">
        <v>1774666326.5</v>
      </c>
      <c r="DB559" t="s">
        <v>359</v>
      </c>
      <c r="DC559">
        <v>1774666322</v>
      </c>
      <c r="DD559">
        <v>1774666326.5</v>
      </c>
      <c r="DE559">
        <v>2</v>
      </c>
      <c r="DF559">
        <v>0.343</v>
      </c>
      <c r="DG559">
        <v>-0.026</v>
      </c>
      <c r="DH559">
        <v>-0.36</v>
      </c>
      <c r="DI559">
        <v>0.298</v>
      </c>
      <c r="DJ559">
        <v>420</v>
      </c>
      <c r="DK559">
        <v>22</v>
      </c>
      <c r="DL559">
        <v>0.17</v>
      </c>
      <c r="DM559">
        <v>0.02</v>
      </c>
      <c r="DN559">
        <v>-0.4049049512195121</v>
      </c>
      <c r="DO559">
        <v>0.1966626271777008</v>
      </c>
      <c r="DP559">
        <v>0.03426263972854911</v>
      </c>
      <c r="DQ559">
        <v>0</v>
      </c>
      <c r="DR559">
        <v>-0.02094432439024391</v>
      </c>
      <c r="DS559">
        <v>0.0008341400696864208</v>
      </c>
      <c r="DT559">
        <v>0.001158747389668539</v>
      </c>
      <c r="DU559">
        <v>1</v>
      </c>
      <c r="DV559">
        <v>1</v>
      </c>
      <c r="DW559">
        <v>2</v>
      </c>
      <c r="DX559" t="s">
        <v>367</v>
      </c>
      <c r="DY559">
        <v>3.13039</v>
      </c>
      <c r="DZ559">
        <v>2.80646</v>
      </c>
      <c r="EA559">
        <v>0.09975870000000001</v>
      </c>
      <c r="EB559">
        <v>0.0994734</v>
      </c>
      <c r="EC559">
        <v>0.105833</v>
      </c>
      <c r="ED559">
        <v>0.105588</v>
      </c>
      <c r="EE559">
        <v>21145.5</v>
      </c>
      <c r="EF559">
        <v>27418.1</v>
      </c>
      <c r="EG559">
        <v>26443.2</v>
      </c>
      <c r="EH559">
        <v>32999.4</v>
      </c>
      <c r="EI559">
        <v>34925</v>
      </c>
      <c r="EJ559">
        <v>40309.8</v>
      </c>
      <c r="EK559">
        <v>41089.8</v>
      </c>
      <c r="EL559">
        <v>46059.2</v>
      </c>
      <c r="EM559">
        <v>2.03485</v>
      </c>
      <c r="EN559">
        <v>2.00045</v>
      </c>
      <c r="EO559">
        <v>0.0680834</v>
      </c>
      <c r="EP559">
        <v>0</v>
      </c>
      <c r="EQ559">
        <v>24.6804</v>
      </c>
      <c r="ER559">
        <v>999.9</v>
      </c>
      <c r="ES559">
        <v>67.40000000000001</v>
      </c>
      <c r="ET559">
        <v>27.5</v>
      </c>
      <c r="EU559">
        <v>24.586</v>
      </c>
      <c r="EV559">
        <v>61.6308</v>
      </c>
      <c r="EW559">
        <v>31.6466</v>
      </c>
      <c r="EX559">
        <v>1</v>
      </c>
      <c r="EY559">
        <v>0.291796</v>
      </c>
      <c r="EZ559">
        <v>0.15695</v>
      </c>
      <c r="FA559">
        <v>20.2916</v>
      </c>
      <c r="FB559">
        <v>5.19168</v>
      </c>
      <c r="FC559">
        <v>11.9441</v>
      </c>
      <c r="FD559">
        <v>4.9558</v>
      </c>
      <c r="FE559">
        <v>3.285</v>
      </c>
      <c r="FF559">
        <v>9999</v>
      </c>
      <c r="FG559">
        <v>9999</v>
      </c>
      <c r="FH559">
        <v>9999</v>
      </c>
      <c r="FI559">
        <v>999.9</v>
      </c>
      <c r="FJ559">
        <v>1.86127</v>
      </c>
      <c r="FK559">
        <v>1.86264</v>
      </c>
      <c r="FL559">
        <v>1.86005</v>
      </c>
      <c r="FM559">
        <v>1.85837</v>
      </c>
      <c r="FN559">
        <v>1.86216</v>
      </c>
      <c r="FO559">
        <v>1.85887</v>
      </c>
      <c r="FP559">
        <v>1.85791</v>
      </c>
      <c r="FQ559">
        <v>1.86081</v>
      </c>
      <c r="FR559">
        <v>0</v>
      </c>
      <c r="FS559">
        <v>0</v>
      </c>
      <c r="FT559">
        <v>0</v>
      </c>
      <c r="FU559">
        <v>4.5</v>
      </c>
      <c r="FV559" t="s">
        <v>361</v>
      </c>
      <c r="FW559" t="s">
        <v>362</v>
      </c>
      <c r="FX559" t="s">
        <v>363</v>
      </c>
      <c r="FY559" t="s">
        <v>364</v>
      </c>
      <c r="FZ559" t="s">
        <v>364</v>
      </c>
      <c r="GA559" t="s">
        <v>363</v>
      </c>
      <c r="GB559">
        <v>0</v>
      </c>
      <c r="GC559">
        <v>100</v>
      </c>
      <c r="GD559">
        <v>100</v>
      </c>
      <c r="GE559">
        <v>-0.362</v>
      </c>
      <c r="GF559">
        <v>0.2971</v>
      </c>
      <c r="GG559">
        <v>-1.589593225013521</v>
      </c>
      <c r="GH559">
        <v>0.00192992804097616</v>
      </c>
      <c r="GI559">
        <v>3.244687122451424E-06</v>
      </c>
      <c r="GJ559">
        <v>-2.087531120305573E-09</v>
      </c>
      <c r="GK559">
        <v>0.05776174702018427</v>
      </c>
      <c r="GL559">
        <v>0.005089068596103195</v>
      </c>
      <c r="GM559">
        <v>0.0003257216593697226</v>
      </c>
      <c r="GN559">
        <v>-1.562898368296355E-06</v>
      </c>
      <c r="GO559">
        <v>0</v>
      </c>
      <c r="GP559">
        <v>1257</v>
      </c>
      <c r="GQ559">
        <v>1</v>
      </c>
      <c r="GR559">
        <v>31</v>
      </c>
      <c r="GS559">
        <v>293.9</v>
      </c>
      <c r="GT559">
        <v>293.8</v>
      </c>
      <c r="GU559">
        <v>1.07788</v>
      </c>
      <c r="GV559">
        <v>2.39502</v>
      </c>
      <c r="GW559">
        <v>1.44775</v>
      </c>
      <c r="GX559">
        <v>2.20215</v>
      </c>
      <c r="GY559">
        <v>1.44653</v>
      </c>
      <c r="GZ559">
        <v>2.35596</v>
      </c>
      <c r="HA559">
        <v>33.1769</v>
      </c>
      <c r="HB559">
        <v>14.5348</v>
      </c>
      <c r="HC559">
        <v>18</v>
      </c>
      <c r="HD559">
        <v>531.968</v>
      </c>
      <c r="HE559">
        <v>523.225</v>
      </c>
      <c r="HF559">
        <v>24.9997</v>
      </c>
      <c r="HG559">
        <v>30.7225</v>
      </c>
      <c r="HH559">
        <v>30</v>
      </c>
      <c r="HI559">
        <v>31.1051</v>
      </c>
      <c r="HJ559">
        <v>31.117</v>
      </c>
      <c r="HK559">
        <v>21.548</v>
      </c>
      <c r="HL559">
        <v>20.6043</v>
      </c>
      <c r="HM559">
        <v>100</v>
      </c>
      <c r="HN559">
        <v>25</v>
      </c>
      <c r="HO559">
        <v>420</v>
      </c>
      <c r="HP559">
        <v>21.5</v>
      </c>
      <c r="HQ559">
        <v>103.128</v>
      </c>
      <c r="HR559">
        <v>102.019</v>
      </c>
    </row>
    <row r="560" spans="1:226">
      <c r="A560">
        <v>542</v>
      </c>
      <c r="B560">
        <v>1774683960.6</v>
      </c>
      <c r="C560">
        <v>2214.599999904633</v>
      </c>
      <c r="D560" t="s">
        <v>1446</v>
      </c>
      <c r="E560" t="s">
        <v>1447</v>
      </c>
      <c r="F560">
        <v>5</v>
      </c>
      <c r="I560">
        <v>1774683957.7</v>
      </c>
      <c r="J560">
        <f>(K560)/1000</f>
        <v>0</v>
      </c>
      <c r="K560">
        <f>IF(BF560, AN560, AH560)</f>
        <v>0</v>
      </c>
      <c r="L560">
        <f>IF(BF560, AI560, AG560)</f>
        <v>0</v>
      </c>
      <c r="M560">
        <f>BH560 - IF(AU560&gt;1, L560*BB560*100.0/(AW560), 0)</f>
        <v>0</v>
      </c>
      <c r="N560">
        <f>((T560-J560/2)*M560-L560)/(T560+J560/2)</f>
        <v>0</v>
      </c>
      <c r="O560">
        <f>N560*(BO560+BP560)/1000.0</f>
        <v>0</v>
      </c>
      <c r="P560">
        <f>(BH560 - IF(AU560&gt;1, L560*BB560*100.0/(AW560), 0))*(BO560+BP560)/1000.0</f>
        <v>0</v>
      </c>
      <c r="Q560">
        <f>2.0/((1/S560-1/R560)+SIGN(S560)*SQRT((1/S560-1/R560)*(1/S560-1/R560) + 4*BC560/((BC560+1)*(BC560+1))*(2*1/S560*1/R560-1/R560*1/R560)))</f>
        <v>0</v>
      </c>
      <c r="R560">
        <f>IF(LEFT(BD560,1)&lt;&gt;"0",IF(LEFT(BD560,1)="1",3.0,BE560),$D$5+$E$5*(BV560*BO560/($K$5*1000))+$F$5*(BV560*BO560/($K$5*1000))*MAX(MIN(BB560,$J$5),$I$5)*MAX(MIN(BB560,$J$5),$I$5)+$G$5*MAX(MIN(BB560,$J$5),$I$5)*(BV560*BO560/($K$5*1000))+$H$5*(BV560*BO560/($K$5*1000))*(BV560*BO560/($K$5*1000)))</f>
        <v>0</v>
      </c>
      <c r="S560">
        <f>J560*(1000-(1000*0.61365*exp(17.502*W560/(240.97+W560))/(BO560+BP560)+BJ560)/2)/(1000*0.61365*exp(17.502*W560/(240.97+W560))/(BO560+BP560)-BJ560)</f>
        <v>0</v>
      </c>
      <c r="T560">
        <f>1/((BC560+1)/(Q560/1.6)+1/(R560/1.37)) + BC560/((BC560+1)/(Q560/1.6) + BC560/(R560/1.37))</f>
        <v>0</v>
      </c>
      <c r="U560">
        <f>(AX560*BA560)</f>
        <v>0</v>
      </c>
      <c r="V560">
        <f>(BQ560+(U560+2*0.95*5.67E-8*(((BQ560+$B$9)+273)^4-(BQ560+273)^4)-44100*J560)/(1.84*29.3*R560+8*0.95*5.67E-8*(BQ560+273)^3))</f>
        <v>0</v>
      </c>
      <c r="W560">
        <f>($C$9*BR560+$D$9*BS560+$E$9*V560)</f>
        <v>0</v>
      </c>
      <c r="X560">
        <f>0.61365*exp(17.502*W560/(240.97+W560))</f>
        <v>0</v>
      </c>
      <c r="Y560">
        <f>(Z560/AA560*100)</f>
        <v>0</v>
      </c>
      <c r="Z560">
        <f>BJ560*(BO560+BP560)/1000</f>
        <v>0</v>
      </c>
      <c r="AA560">
        <f>0.61365*exp(17.502*BQ560/(240.97+BQ560))</f>
        <v>0</v>
      </c>
      <c r="AB560">
        <f>(X560-BJ560*(BO560+BP560)/1000)</f>
        <v>0</v>
      </c>
      <c r="AC560">
        <f>(-J560*44100)</f>
        <v>0</v>
      </c>
      <c r="AD560">
        <f>2*29.3*R560*0.92*(BQ560-W560)</f>
        <v>0</v>
      </c>
      <c r="AE560">
        <f>2*0.95*5.67E-8*(((BQ560+$B$9)+273)^4-(W560+273)^4)</f>
        <v>0</v>
      </c>
      <c r="AF560">
        <f>U560+AE560+AC560+AD560</f>
        <v>0</v>
      </c>
      <c r="AG560">
        <f>BN560*AU560*(BI560-BH560*(1000-AU560*BK560)/(1000-AU560*BJ560))/(100*BB560)</f>
        <v>0</v>
      </c>
      <c r="AH560">
        <f>1000*BN560*AU560*(BJ560-BK560)/(100*BB560*(1000-AU560*BJ560))</f>
        <v>0</v>
      </c>
      <c r="AI560">
        <f>(AJ560 - AK560 - BO560*1E3/(8.314*(BQ560+273.15)) * AM560/BN560 * AL560) * BN560/(100*BB560) * (1000 - BK560)/1000</f>
        <v>0</v>
      </c>
      <c r="AJ560">
        <v>429.2687434245592</v>
      </c>
      <c r="AK560">
        <v>428.8221454545454</v>
      </c>
      <c r="AL560">
        <v>-2.234110470894416E-06</v>
      </c>
      <c r="AM560">
        <v>61.35787655002243</v>
      </c>
      <c r="AN560">
        <f>(AP560 - AO560 + BO560*1E3/(8.314*(BQ560+273.15)) * AR560/BN560 * AQ560) * BN560/(100*BB560) * 1000/(1000 - AP560)</f>
        <v>0</v>
      </c>
      <c r="AO560">
        <v>21.51428738265901</v>
      </c>
      <c r="AP560">
        <v>21.49468251748253</v>
      </c>
      <c r="AQ560">
        <v>4.600290109947743E-07</v>
      </c>
      <c r="AR560">
        <v>91.88205700752289</v>
      </c>
      <c r="AS560">
        <v>0</v>
      </c>
      <c r="AT560">
        <v>0</v>
      </c>
      <c r="AU560">
        <f>IF(AS560*$H$15&gt;=AW560,1.0,(AW560/(AW560-AS560*$H$15)))</f>
        <v>0</v>
      </c>
      <c r="AV560">
        <f>(AU560-1)*100</f>
        <v>0</v>
      </c>
      <c r="AW560">
        <f>MAX(0,($B$15+$C$15*BV560)/(1+$D$15*BV560)*BO560/(BQ560+273)*$E$15)</f>
        <v>0</v>
      </c>
      <c r="AX560">
        <f>$B$13*BW560+$C$13*BX560+$F$13*CI560*(1-CL560)</f>
        <v>0</v>
      </c>
      <c r="AY560">
        <f>AX560*AZ560</f>
        <v>0</v>
      </c>
      <c r="AZ560">
        <f>($B$13*$D$11+$C$13*$D$11+$F$13*((CV560+CN560)/MAX(CV560+CN560+CW560, 0.1)*$I$11+CW560/MAX(CV560+CN560+CW560, 0.1)*$J$11))/($B$13+$C$13+$F$13)</f>
        <v>0</v>
      </c>
      <c r="BA560">
        <f>($B$13*$K$11+$C$13*$K$11+$F$13*((CV560+CN560)/MAX(CV560+CN560+CW560, 0.1)*$P$11+CW560/MAX(CV560+CN560+CW560, 0.1)*$Q$11))/($B$13+$C$13+$F$13)</f>
        <v>0</v>
      </c>
      <c r="BB560">
        <v>6</v>
      </c>
      <c r="BC560">
        <v>0.5</v>
      </c>
      <c r="BD560" t="s">
        <v>358</v>
      </c>
      <c r="BE560">
        <v>2</v>
      </c>
      <c r="BF560" t="b">
        <v>1</v>
      </c>
      <c r="BG560">
        <v>1774683957.7</v>
      </c>
      <c r="BH560">
        <v>419.6058999999999</v>
      </c>
      <c r="BI560">
        <v>420.0135999999999</v>
      </c>
      <c r="BJ560">
        <v>21.49492</v>
      </c>
      <c r="BK560">
        <v>21.51409</v>
      </c>
      <c r="BL560">
        <v>419.9672</v>
      </c>
      <c r="BM560">
        <v>21.19777</v>
      </c>
      <c r="BN560">
        <v>499.9985</v>
      </c>
      <c r="BO560">
        <v>101.0316</v>
      </c>
      <c r="BP560">
        <v>0.10002344</v>
      </c>
      <c r="BQ560">
        <v>25.75029</v>
      </c>
      <c r="BR560">
        <v>25.79507</v>
      </c>
      <c r="BS560">
        <v>999.9</v>
      </c>
      <c r="BT560">
        <v>0</v>
      </c>
      <c r="BU560">
        <v>0</v>
      </c>
      <c r="BV560">
        <v>9990.057000000001</v>
      </c>
      <c r="BW560">
        <v>0</v>
      </c>
      <c r="BX560">
        <v>0.3833920000000001</v>
      </c>
      <c r="BY560">
        <v>-0.4076446000000001</v>
      </c>
      <c r="BZ560">
        <v>428.8235</v>
      </c>
      <c r="CA560">
        <v>429.2484000000001</v>
      </c>
      <c r="CB560">
        <v>-0.01918298</v>
      </c>
      <c r="CC560">
        <v>420.0135999999999</v>
      </c>
      <c r="CD560">
        <v>21.51409</v>
      </c>
      <c r="CE560">
        <v>2.171662</v>
      </c>
      <c r="CF560">
        <v>2.173601</v>
      </c>
      <c r="CG560">
        <v>18.7548</v>
      </c>
      <c r="CH560">
        <v>18.76906</v>
      </c>
      <c r="CI560">
        <v>99.99743000000001</v>
      </c>
      <c r="CJ560">
        <v>0</v>
      </c>
      <c r="CK560">
        <v>1</v>
      </c>
      <c r="CL560">
        <v>0</v>
      </c>
      <c r="CM560">
        <v>1.70274</v>
      </c>
      <c r="CN560">
        <v>0</v>
      </c>
      <c r="CO560">
        <v>6.06276</v>
      </c>
      <c r="CP560">
        <v>511.5532</v>
      </c>
      <c r="CQ560">
        <v>34.562</v>
      </c>
      <c r="CR560">
        <v>38.5373</v>
      </c>
      <c r="CS560">
        <v>36.7059</v>
      </c>
      <c r="CT560">
        <v>37.2621</v>
      </c>
      <c r="CU560">
        <v>35.46849999999999</v>
      </c>
      <c r="CV560">
        <v>0</v>
      </c>
      <c r="CW560">
        <v>99.998</v>
      </c>
      <c r="CX560">
        <v>0</v>
      </c>
      <c r="CY560">
        <v>1774683959</v>
      </c>
      <c r="CZ560">
        <v>0</v>
      </c>
      <c r="DA560">
        <v>1774666326.5</v>
      </c>
      <c r="DB560" t="s">
        <v>359</v>
      </c>
      <c r="DC560">
        <v>1774666322</v>
      </c>
      <c r="DD560">
        <v>1774666326.5</v>
      </c>
      <c r="DE560">
        <v>2</v>
      </c>
      <c r="DF560">
        <v>0.343</v>
      </c>
      <c r="DG560">
        <v>-0.026</v>
      </c>
      <c r="DH560">
        <v>-0.36</v>
      </c>
      <c r="DI560">
        <v>0.298</v>
      </c>
      <c r="DJ560">
        <v>420</v>
      </c>
      <c r="DK560">
        <v>22</v>
      </c>
      <c r="DL560">
        <v>0.17</v>
      </c>
      <c r="DM560">
        <v>0.02</v>
      </c>
      <c r="DN560">
        <v>-0.4002633170731707</v>
      </c>
      <c r="DO560">
        <v>0.05285475261323955</v>
      </c>
      <c r="DP560">
        <v>0.02872211428408858</v>
      </c>
      <c r="DQ560">
        <v>1</v>
      </c>
      <c r="DR560">
        <v>-0.02070958780487805</v>
      </c>
      <c r="DS560">
        <v>0.00906509477351918</v>
      </c>
      <c r="DT560">
        <v>0.001358247183975769</v>
      </c>
      <c r="DU560">
        <v>1</v>
      </c>
      <c r="DV560">
        <v>2</v>
      </c>
      <c r="DW560">
        <v>2</v>
      </c>
      <c r="DX560" t="s">
        <v>360</v>
      </c>
      <c r="DY560">
        <v>3.13047</v>
      </c>
      <c r="DZ560">
        <v>2.80637</v>
      </c>
      <c r="EA560">
        <v>0.0997555</v>
      </c>
      <c r="EB560">
        <v>0.0994717</v>
      </c>
      <c r="EC560">
        <v>0.10583</v>
      </c>
      <c r="ED560">
        <v>0.105584</v>
      </c>
      <c r="EE560">
        <v>21145.5</v>
      </c>
      <c r="EF560">
        <v>27418.3</v>
      </c>
      <c r="EG560">
        <v>26443.1</v>
      </c>
      <c r="EH560">
        <v>32999.5</v>
      </c>
      <c r="EI560">
        <v>34925</v>
      </c>
      <c r="EJ560">
        <v>40310.3</v>
      </c>
      <c r="EK560">
        <v>41089.7</v>
      </c>
      <c r="EL560">
        <v>46059.5</v>
      </c>
      <c r="EM560">
        <v>2.03507</v>
      </c>
      <c r="EN560">
        <v>2.00017</v>
      </c>
      <c r="EO560">
        <v>0.0676885</v>
      </c>
      <c r="EP560">
        <v>0</v>
      </c>
      <c r="EQ560">
        <v>24.6804</v>
      </c>
      <c r="ER560">
        <v>999.9</v>
      </c>
      <c r="ES560">
        <v>67.40000000000001</v>
      </c>
      <c r="ET560">
        <v>27.5</v>
      </c>
      <c r="EU560">
        <v>24.5868</v>
      </c>
      <c r="EV560">
        <v>61.5308</v>
      </c>
      <c r="EW560">
        <v>31.7829</v>
      </c>
      <c r="EX560">
        <v>1</v>
      </c>
      <c r="EY560">
        <v>0.291972</v>
      </c>
      <c r="EZ560">
        <v>0.156373</v>
      </c>
      <c r="FA560">
        <v>20.2916</v>
      </c>
      <c r="FB560">
        <v>5.19108</v>
      </c>
      <c r="FC560">
        <v>11.9441</v>
      </c>
      <c r="FD560">
        <v>4.95555</v>
      </c>
      <c r="FE560">
        <v>3.285</v>
      </c>
      <c r="FF560">
        <v>9999</v>
      </c>
      <c r="FG560">
        <v>9999</v>
      </c>
      <c r="FH560">
        <v>9999</v>
      </c>
      <c r="FI560">
        <v>999.9</v>
      </c>
      <c r="FJ560">
        <v>1.86127</v>
      </c>
      <c r="FK560">
        <v>1.86264</v>
      </c>
      <c r="FL560">
        <v>1.86005</v>
      </c>
      <c r="FM560">
        <v>1.85837</v>
      </c>
      <c r="FN560">
        <v>1.86218</v>
      </c>
      <c r="FO560">
        <v>1.85884</v>
      </c>
      <c r="FP560">
        <v>1.85791</v>
      </c>
      <c r="FQ560">
        <v>1.86081</v>
      </c>
      <c r="FR560">
        <v>0</v>
      </c>
      <c r="FS560">
        <v>0</v>
      </c>
      <c r="FT560">
        <v>0</v>
      </c>
      <c r="FU560">
        <v>4.5</v>
      </c>
      <c r="FV560" t="s">
        <v>361</v>
      </c>
      <c r="FW560" t="s">
        <v>362</v>
      </c>
      <c r="FX560" t="s">
        <v>363</v>
      </c>
      <c r="FY560" t="s">
        <v>364</v>
      </c>
      <c r="FZ560" t="s">
        <v>364</v>
      </c>
      <c r="GA560" t="s">
        <v>363</v>
      </c>
      <c r="GB560">
        <v>0</v>
      </c>
      <c r="GC560">
        <v>100</v>
      </c>
      <c r="GD560">
        <v>100</v>
      </c>
      <c r="GE560">
        <v>-0.362</v>
      </c>
      <c r="GF560">
        <v>0.2971</v>
      </c>
      <c r="GG560">
        <v>-1.589593225013521</v>
      </c>
      <c r="GH560">
        <v>0.00192992804097616</v>
      </c>
      <c r="GI560">
        <v>3.244687122451424E-06</v>
      </c>
      <c r="GJ560">
        <v>-2.087531120305573E-09</v>
      </c>
      <c r="GK560">
        <v>0.05776174702018427</v>
      </c>
      <c r="GL560">
        <v>0.005089068596103195</v>
      </c>
      <c r="GM560">
        <v>0.0003257216593697226</v>
      </c>
      <c r="GN560">
        <v>-1.562898368296355E-06</v>
      </c>
      <c r="GO560">
        <v>0</v>
      </c>
      <c r="GP560">
        <v>1257</v>
      </c>
      <c r="GQ560">
        <v>1</v>
      </c>
      <c r="GR560">
        <v>31</v>
      </c>
      <c r="GS560">
        <v>294</v>
      </c>
      <c r="GT560">
        <v>293.9</v>
      </c>
      <c r="GU560">
        <v>1.07788</v>
      </c>
      <c r="GV560">
        <v>2.38281</v>
      </c>
      <c r="GW560">
        <v>1.44775</v>
      </c>
      <c r="GX560">
        <v>2.20215</v>
      </c>
      <c r="GY560">
        <v>1.44653</v>
      </c>
      <c r="GZ560">
        <v>2.38159</v>
      </c>
      <c r="HA560">
        <v>33.1769</v>
      </c>
      <c r="HB560">
        <v>14.5523</v>
      </c>
      <c r="HC560">
        <v>18</v>
      </c>
      <c r="HD560">
        <v>532.11</v>
      </c>
      <c r="HE560">
        <v>523.038</v>
      </c>
      <c r="HF560">
        <v>24.9997</v>
      </c>
      <c r="HG560">
        <v>30.7225</v>
      </c>
      <c r="HH560">
        <v>30.0001</v>
      </c>
      <c r="HI560">
        <v>31.1051</v>
      </c>
      <c r="HJ560">
        <v>31.117</v>
      </c>
      <c r="HK560">
        <v>21.5501</v>
      </c>
      <c r="HL560">
        <v>20.6043</v>
      </c>
      <c r="HM560">
        <v>100</v>
      </c>
      <c r="HN560">
        <v>25</v>
      </c>
      <c r="HO560">
        <v>420</v>
      </c>
      <c r="HP560">
        <v>21.5</v>
      </c>
      <c r="HQ560">
        <v>103.127</v>
      </c>
      <c r="HR560">
        <v>102.02</v>
      </c>
    </row>
    <row r="561" spans="1:226">
      <c r="A561">
        <v>543</v>
      </c>
      <c r="B561">
        <v>1774683964.6</v>
      </c>
      <c r="C561">
        <v>2218.599999904633</v>
      </c>
      <c r="D561" t="s">
        <v>1448</v>
      </c>
      <c r="E561" t="s">
        <v>1449</v>
      </c>
      <c r="F561">
        <v>5</v>
      </c>
      <c r="I561">
        <v>1774683961.7</v>
      </c>
      <c r="J561">
        <f>(K561)/1000</f>
        <v>0</v>
      </c>
      <c r="K561">
        <f>IF(BF561, AN561, AH561)</f>
        <v>0</v>
      </c>
      <c r="L561">
        <f>IF(BF561, AI561, AG561)</f>
        <v>0</v>
      </c>
      <c r="M561">
        <f>BH561 - IF(AU561&gt;1, L561*BB561*100.0/(AW561), 0)</f>
        <v>0</v>
      </c>
      <c r="N561">
        <f>((T561-J561/2)*M561-L561)/(T561+J561/2)</f>
        <v>0</v>
      </c>
      <c r="O561">
        <f>N561*(BO561+BP561)/1000.0</f>
        <v>0</v>
      </c>
      <c r="P561">
        <f>(BH561 - IF(AU561&gt;1, L561*BB561*100.0/(AW561), 0))*(BO561+BP561)/1000.0</f>
        <v>0</v>
      </c>
      <c r="Q561">
        <f>2.0/((1/S561-1/R561)+SIGN(S561)*SQRT((1/S561-1/R561)*(1/S561-1/R561) + 4*BC561/((BC561+1)*(BC561+1))*(2*1/S561*1/R561-1/R561*1/R561)))</f>
        <v>0</v>
      </c>
      <c r="R561">
        <f>IF(LEFT(BD561,1)&lt;&gt;"0",IF(LEFT(BD561,1)="1",3.0,BE561),$D$5+$E$5*(BV561*BO561/($K$5*1000))+$F$5*(BV561*BO561/($K$5*1000))*MAX(MIN(BB561,$J$5),$I$5)*MAX(MIN(BB561,$J$5),$I$5)+$G$5*MAX(MIN(BB561,$J$5),$I$5)*(BV561*BO561/($K$5*1000))+$H$5*(BV561*BO561/($K$5*1000))*(BV561*BO561/($K$5*1000)))</f>
        <v>0</v>
      </c>
      <c r="S561">
        <f>J561*(1000-(1000*0.61365*exp(17.502*W561/(240.97+W561))/(BO561+BP561)+BJ561)/2)/(1000*0.61365*exp(17.502*W561/(240.97+W561))/(BO561+BP561)-BJ561)</f>
        <v>0</v>
      </c>
      <c r="T561">
        <f>1/((BC561+1)/(Q561/1.6)+1/(R561/1.37)) + BC561/((BC561+1)/(Q561/1.6) + BC561/(R561/1.37))</f>
        <v>0</v>
      </c>
      <c r="U561">
        <f>(AX561*BA561)</f>
        <v>0</v>
      </c>
      <c r="V561">
        <f>(BQ561+(U561+2*0.95*5.67E-8*(((BQ561+$B$9)+273)^4-(BQ561+273)^4)-44100*J561)/(1.84*29.3*R561+8*0.95*5.67E-8*(BQ561+273)^3))</f>
        <v>0</v>
      </c>
      <c r="W561">
        <f>($C$9*BR561+$D$9*BS561+$E$9*V561)</f>
        <v>0</v>
      </c>
      <c r="X561">
        <f>0.61365*exp(17.502*W561/(240.97+W561))</f>
        <v>0</v>
      </c>
      <c r="Y561">
        <f>(Z561/AA561*100)</f>
        <v>0</v>
      </c>
      <c r="Z561">
        <f>BJ561*(BO561+BP561)/1000</f>
        <v>0</v>
      </c>
      <c r="AA561">
        <f>0.61365*exp(17.502*BQ561/(240.97+BQ561))</f>
        <v>0</v>
      </c>
      <c r="AB561">
        <f>(X561-BJ561*(BO561+BP561)/1000)</f>
        <v>0</v>
      </c>
      <c r="AC561">
        <f>(-J561*44100)</f>
        <v>0</v>
      </c>
      <c r="AD561">
        <f>2*29.3*R561*0.92*(BQ561-W561)</f>
        <v>0</v>
      </c>
      <c r="AE561">
        <f>2*0.95*5.67E-8*(((BQ561+$B$9)+273)^4-(W561+273)^4)</f>
        <v>0</v>
      </c>
      <c r="AF561">
        <f>U561+AE561+AC561+AD561</f>
        <v>0</v>
      </c>
      <c r="AG561">
        <f>BN561*AU561*(BI561-BH561*(1000-AU561*BK561)/(1000-AU561*BJ561))/(100*BB561)</f>
        <v>0</v>
      </c>
      <c r="AH561">
        <f>1000*BN561*AU561*(BJ561-BK561)/(100*BB561*(1000-AU561*BJ561))</f>
        <v>0</v>
      </c>
      <c r="AI561">
        <f>(AJ561 - AK561 - BO561*1E3/(8.314*(BQ561+273.15)) * AM561/BN561 * AL561) * BN561/(100*BB561) * (1000 - BK561)/1000</f>
        <v>0</v>
      </c>
      <c r="AJ561">
        <v>429.1880628352767</v>
      </c>
      <c r="AK561">
        <v>428.7738242424243</v>
      </c>
      <c r="AL561">
        <v>-9.165745833295597E-06</v>
      </c>
      <c r="AM561">
        <v>61.35787655002243</v>
      </c>
      <c r="AN561">
        <f>(AP561 - AO561 + BO561*1E3/(8.314*(BQ561+273.15)) * AR561/BN561 * AQ561) * BN561/(100*BB561) * 1000/(1000 - AP561)</f>
        <v>0</v>
      </c>
      <c r="AO561">
        <v>21.51338027673541</v>
      </c>
      <c r="AP561">
        <v>21.49387342657345</v>
      </c>
      <c r="AQ561">
        <v>-4.266542642237534E-07</v>
      </c>
      <c r="AR561">
        <v>91.88205700752289</v>
      </c>
      <c r="AS561">
        <v>0</v>
      </c>
      <c r="AT561">
        <v>0</v>
      </c>
      <c r="AU561">
        <f>IF(AS561*$H$15&gt;=AW561,1.0,(AW561/(AW561-AS561*$H$15)))</f>
        <v>0</v>
      </c>
      <c r="AV561">
        <f>(AU561-1)*100</f>
        <v>0</v>
      </c>
      <c r="AW561">
        <f>MAX(0,($B$15+$C$15*BV561)/(1+$D$15*BV561)*BO561/(BQ561+273)*$E$15)</f>
        <v>0</v>
      </c>
      <c r="AX561">
        <f>$B$13*BW561+$C$13*BX561+$F$13*CI561*(1-CL561)</f>
        <v>0</v>
      </c>
      <c r="AY561">
        <f>AX561*AZ561</f>
        <v>0</v>
      </c>
      <c r="AZ561">
        <f>($B$13*$D$11+$C$13*$D$11+$F$13*((CV561+CN561)/MAX(CV561+CN561+CW561, 0.1)*$I$11+CW561/MAX(CV561+CN561+CW561, 0.1)*$J$11))/($B$13+$C$13+$F$13)</f>
        <v>0</v>
      </c>
      <c r="BA561">
        <f>($B$13*$K$11+$C$13*$K$11+$F$13*((CV561+CN561)/MAX(CV561+CN561+CW561, 0.1)*$P$11+CW561/MAX(CV561+CN561+CW561, 0.1)*$Q$11))/($B$13+$C$13+$F$13)</f>
        <v>0</v>
      </c>
      <c r="BB561">
        <v>6</v>
      </c>
      <c r="BC561">
        <v>0.5</v>
      </c>
      <c r="BD561" t="s">
        <v>358</v>
      </c>
      <c r="BE561">
        <v>2</v>
      </c>
      <c r="BF561" t="b">
        <v>1</v>
      </c>
      <c r="BG561">
        <v>1774683961.7</v>
      </c>
      <c r="BH561">
        <v>419.584</v>
      </c>
      <c r="BI561">
        <v>419.9725</v>
      </c>
      <c r="BJ561">
        <v>21.49436</v>
      </c>
      <c r="BK561">
        <v>21.51341</v>
      </c>
      <c r="BL561">
        <v>419.9456</v>
      </c>
      <c r="BM561">
        <v>21.19724</v>
      </c>
      <c r="BN561">
        <v>499.9854</v>
      </c>
      <c r="BO561">
        <v>101.0328</v>
      </c>
      <c r="BP561">
        <v>0.09990164999999999</v>
      </c>
      <c r="BQ561">
        <v>25.74647</v>
      </c>
      <c r="BR561">
        <v>25.7894</v>
      </c>
      <c r="BS561">
        <v>999.9</v>
      </c>
      <c r="BT561">
        <v>0</v>
      </c>
      <c r="BU561">
        <v>0</v>
      </c>
      <c r="BV561">
        <v>10006.235</v>
      </c>
      <c r="BW561">
        <v>0</v>
      </c>
      <c r="BX561">
        <v>0.3833920000000001</v>
      </c>
      <c r="BY561">
        <v>-0.3884185000000001</v>
      </c>
      <c r="BZ561">
        <v>428.801</v>
      </c>
      <c r="CA561">
        <v>429.206</v>
      </c>
      <c r="CB561">
        <v>-0.01904774</v>
      </c>
      <c r="CC561">
        <v>419.9725</v>
      </c>
      <c r="CD561">
        <v>21.51341</v>
      </c>
      <c r="CE561">
        <v>2.171635</v>
      </c>
      <c r="CF561">
        <v>2.173560000000001</v>
      </c>
      <c r="CG561">
        <v>18.75459</v>
      </c>
      <c r="CH561">
        <v>18.76875</v>
      </c>
      <c r="CI561">
        <v>99.99746999999999</v>
      </c>
      <c r="CJ561">
        <v>0</v>
      </c>
      <c r="CK561">
        <v>1</v>
      </c>
      <c r="CL561">
        <v>0</v>
      </c>
      <c r="CM561">
        <v>1.66457</v>
      </c>
      <c r="CN561">
        <v>0</v>
      </c>
      <c r="CO561">
        <v>5.710330000000001</v>
      </c>
      <c r="CP561">
        <v>511.5536</v>
      </c>
      <c r="CQ561">
        <v>34.5809</v>
      </c>
      <c r="CR561">
        <v>38.6497</v>
      </c>
      <c r="CS561">
        <v>36.781</v>
      </c>
      <c r="CT561">
        <v>37.3623</v>
      </c>
      <c r="CU561">
        <v>35.5062</v>
      </c>
      <c r="CV561">
        <v>0</v>
      </c>
      <c r="CW561">
        <v>99.997</v>
      </c>
      <c r="CX561">
        <v>0</v>
      </c>
      <c r="CY561">
        <v>1774683963.2</v>
      </c>
      <c r="CZ561">
        <v>0</v>
      </c>
      <c r="DA561">
        <v>1774666326.5</v>
      </c>
      <c r="DB561" t="s">
        <v>359</v>
      </c>
      <c r="DC561">
        <v>1774666322</v>
      </c>
      <c r="DD561">
        <v>1774666326.5</v>
      </c>
      <c r="DE561">
        <v>2</v>
      </c>
      <c r="DF561">
        <v>0.343</v>
      </c>
      <c r="DG561">
        <v>-0.026</v>
      </c>
      <c r="DH561">
        <v>-0.36</v>
      </c>
      <c r="DI561">
        <v>0.298</v>
      </c>
      <c r="DJ561">
        <v>420</v>
      </c>
      <c r="DK561">
        <v>22</v>
      </c>
      <c r="DL561">
        <v>0.17</v>
      </c>
      <c r="DM561">
        <v>0.02</v>
      </c>
      <c r="DN561">
        <v>-0.3973738048780487</v>
      </c>
      <c r="DO561">
        <v>0.1034749756097553</v>
      </c>
      <c r="DP561">
        <v>0.02854278657257873</v>
      </c>
      <c r="DQ561">
        <v>0</v>
      </c>
      <c r="DR561">
        <v>-0.02037007317073171</v>
      </c>
      <c r="DS561">
        <v>0.01358803066202095</v>
      </c>
      <c r="DT561">
        <v>0.001507541239661519</v>
      </c>
      <c r="DU561">
        <v>1</v>
      </c>
      <c r="DV561">
        <v>1</v>
      </c>
      <c r="DW561">
        <v>2</v>
      </c>
      <c r="DX561" t="s">
        <v>367</v>
      </c>
      <c r="DY561">
        <v>3.13039</v>
      </c>
      <c r="DZ561">
        <v>2.8064</v>
      </c>
      <c r="EA561">
        <v>0.0997537</v>
      </c>
      <c r="EB561">
        <v>0.0994713</v>
      </c>
      <c r="EC561">
        <v>0.10583</v>
      </c>
      <c r="ED561">
        <v>0.105589</v>
      </c>
      <c r="EE561">
        <v>21145.6</v>
      </c>
      <c r="EF561">
        <v>27418.6</v>
      </c>
      <c r="EG561">
        <v>26443.1</v>
      </c>
      <c r="EH561">
        <v>33000</v>
      </c>
      <c r="EI561">
        <v>34924.9</v>
      </c>
      <c r="EJ561">
        <v>40310.6</v>
      </c>
      <c r="EK561">
        <v>41089.5</v>
      </c>
      <c r="EL561">
        <v>46060.1</v>
      </c>
      <c r="EM561">
        <v>2.03495</v>
      </c>
      <c r="EN561">
        <v>2.00045</v>
      </c>
      <c r="EO561">
        <v>0.0678822</v>
      </c>
      <c r="EP561">
        <v>0</v>
      </c>
      <c r="EQ561">
        <v>24.6791</v>
      </c>
      <c r="ER561">
        <v>999.9</v>
      </c>
      <c r="ES561">
        <v>67.40000000000001</v>
      </c>
      <c r="ET561">
        <v>27.5</v>
      </c>
      <c r="EU561">
        <v>24.5865</v>
      </c>
      <c r="EV561">
        <v>61.2209</v>
      </c>
      <c r="EW561">
        <v>31.851</v>
      </c>
      <c r="EX561">
        <v>1</v>
      </c>
      <c r="EY561">
        <v>0.291911</v>
      </c>
      <c r="EZ561">
        <v>0.155534</v>
      </c>
      <c r="FA561">
        <v>20.2916</v>
      </c>
      <c r="FB561">
        <v>5.19078</v>
      </c>
      <c r="FC561">
        <v>11.9441</v>
      </c>
      <c r="FD561">
        <v>4.95565</v>
      </c>
      <c r="FE561">
        <v>3.285</v>
      </c>
      <c r="FF561">
        <v>9999</v>
      </c>
      <c r="FG561">
        <v>9999</v>
      </c>
      <c r="FH561">
        <v>9999</v>
      </c>
      <c r="FI561">
        <v>999.9</v>
      </c>
      <c r="FJ561">
        <v>1.86127</v>
      </c>
      <c r="FK561">
        <v>1.86264</v>
      </c>
      <c r="FL561">
        <v>1.86005</v>
      </c>
      <c r="FM561">
        <v>1.85837</v>
      </c>
      <c r="FN561">
        <v>1.86217</v>
      </c>
      <c r="FO561">
        <v>1.85886</v>
      </c>
      <c r="FP561">
        <v>1.85791</v>
      </c>
      <c r="FQ561">
        <v>1.8608</v>
      </c>
      <c r="FR561">
        <v>0</v>
      </c>
      <c r="FS561">
        <v>0</v>
      </c>
      <c r="FT561">
        <v>0</v>
      </c>
      <c r="FU561">
        <v>4.5</v>
      </c>
      <c r="FV561" t="s">
        <v>361</v>
      </c>
      <c r="FW561" t="s">
        <v>362</v>
      </c>
      <c r="FX561" t="s">
        <v>363</v>
      </c>
      <c r="FY561" t="s">
        <v>364</v>
      </c>
      <c r="FZ561" t="s">
        <v>364</v>
      </c>
      <c r="GA561" t="s">
        <v>363</v>
      </c>
      <c r="GB561">
        <v>0</v>
      </c>
      <c r="GC561">
        <v>100</v>
      </c>
      <c r="GD561">
        <v>100</v>
      </c>
      <c r="GE561">
        <v>-0.361</v>
      </c>
      <c r="GF561">
        <v>0.2971</v>
      </c>
      <c r="GG561">
        <v>-1.589593225013521</v>
      </c>
      <c r="GH561">
        <v>0.00192992804097616</v>
      </c>
      <c r="GI561">
        <v>3.244687122451424E-06</v>
      </c>
      <c r="GJ561">
        <v>-2.087531120305573E-09</v>
      </c>
      <c r="GK561">
        <v>0.05776174702018427</v>
      </c>
      <c r="GL561">
        <v>0.005089068596103195</v>
      </c>
      <c r="GM561">
        <v>0.0003257216593697226</v>
      </c>
      <c r="GN561">
        <v>-1.562898368296355E-06</v>
      </c>
      <c r="GO561">
        <v>0</v>
      </c>
      <c r="GP561">
        <v>1257</v>
      </c>
      <c r="GQ561">
        <v>1</v>
      </c>
      <c r="GR561">
        <v>31</v>
      </c>
      <c r="GS561">
        <v>294</v>
      </c>
      <c r="GT561">
        <v>294</v>
      </c>
      <c r="GU561">
        <v>1.07788</v>
      </c>
      <c r="GV561">
        <v>2.38403</v>
      </c>
      <c r="GW561">
        <v>1.44775</v>
      </c>
      <c r="GX561">
        <v>2.20215</v>
      </c>
      <c r="GY561">
        <v>1.44653</v>
      </c>
      <c r="GZ561">
        <v>2.39746</v>
      </c>
      <c r="HA561">
        <v>33.1992</v>
      </c>
      <c r="HB561">
        <v>14.5523</v>
      </c>
      <c r="HC561">
        <v>18</v>
      </c>
      <c r="HD561">
        <v>532.0309999999999</v>
      </c>
      <c r="HE561">
        <v>523.225</v>
      </c>
      <c r="HF561">
        <v>24.9998</v>
      </c>
      <c r="HG561">
        <v>30.7225</v>
      </c>
      <c r="HH561">
        <v>30.0002</v>
      </c>
      <c r="HI561">
        <v>31.1051</v>
      </c>
      <c r="HJ561">
        <v>31.117</v>
      </c>
      <c r="HK561">
        <v>21.5504</v>
      </c>
      <c r="HL561">
        <v>20.6043</v>
      </c>
      <c r="HM561">
        <v>100</v>
      </c>
      <c r="HN561">
        <v>25</v>
      </c>
      <c r="HO561">
        <v>420</v>
      </c>
      <c r="HP561">
        <v>21.5</v>
      </c>
      <c r="HQ561">
        <v>103.127</v>
      </c>
      <c r="HR561">
        <v>102.021</v>
      </c>
    </row>
    <row r="562" spans="1:226">
      <c r="A562">
        <v>544</v>
      </c>
      <c r="B562">
        <v>1774683968.6</v>
      </c>
      <c r="C562">
        <v>2222.599999904633</v>
      </c>
      <c r="D562" t="s">
        <v>1450</v>
      </c>
      <c r="E562" t="s">
        <v>1451</v>
      </c>
      <c r="F562">
        <v>5</v>
      </c>
      <c r="I562">
        <v>1774683965.7</v>
      </c>
      <c r="J562">
        <f>(K562)/1000</f>
        <v>0</v>
      </c>
      <c r="K562">
        <f>IF(BF562, AN562, AH562)</f>
        <v>0</v>
      </c>
      <c r="L562">
        <f>IF(BF562, AI562, AG562)</f>
        <v>0</v>
      </c>
      <c r="M562">
        <f>BH562 - IF(AU562&gt;1, L562*BB562*100.0/(AW562), 0)</f>
        <v>0</v>
      </c>
      <c r="N562">
        <f>((T562-J562/2)*M562-L562)/(T562+J562/2)</f>
        <v>0</v>
      </c>
      <c r="O562">
        <f>N562*(BO562+BP562)/1000.0</f>
        <v>0</v>
      </c>
      <c r="P562">
        <f>(BH562 - IF(AU562&gt;1, L562*BB562*100.0/(AW562), 0))*(BO562+BP562)/1000.0</f>
        <v>0</v>
      </c>
      <c r="Q562">
        <f>2.0/((1/S562-1/R562)+SIGN(S562)*SQRT((1/S562-1/R562)*(1/S562-1/R562) + 4*BC562/((BC562+1)*(BC562+1))*(2*1/S562*1/R562-1/R562*1/R562)))</f>
        <v>0</v>
      </c>
      <c r="R562">
        <f>IF(LEFT(BD562,1)&lt;&gt;"0",IF(LEFT(BD562,1)="1",3.0,BE562),$D$5+$E$5*(BV562*BO562/($K$5*1000))+$F$5*(BV562*BO562/($K$5*1000))*MAX(MIN(BB562,$J$5),$I$5)*MAX(MIN(BB562,$J$5),$I$5)+$G$5*MAX(MIN(BB562,$J$5),$I$5)*(BV562*BO562/($K$5*1000))+$H$5*(BV562*BO562/($K$5*1000))*(BV562*BO562/($K$5*1000)))</f>
        <v>0</v>
      </c>
      <c r="S562">
        <f>J562*(1000-(1000*0.61365*exp(17.502*W562/(240.97+W562))/(BO562+BP562)+BJ562)/2)/(1000*0.61365*exp(17.502*W562/(240.97+W562))/(BO562+BP562)-BJ562)</f>
        <v>0</v>
      </c>
      <c r="T562">
        <f>1/((BC562+1)/(Q562/1.6)+1/(R562/1.37)) + BC562/((BC562+1)/(Q562/1.6) + BC562/(R562/1.37))</f>
        <v>0</v>
      </c>
      <c r="U562">
        <f>(AX562*BA562)</f>
        <v>0</v>
      </c>
      <c r="V562">
        <f>(BQ562+(U562+2*0.95*5.67E-8*(((BQ562+$B$9)+273)^4-(BQ562+273)^4)-44100*J562)/(1.84*29.3*R562+8*0.95*5.67E-8*(BQ562+273)^3))</f>
        <v>0</v>
      </c>
      <c r="W562">
        <f>($C$9*BR562+$D$9*BS562+$E$9*V562)</f>
        <v>0</v>
      </c>
      <c r="X562">
        <f>0.61365*exp(17.502*W562/(240.97+W562))</f>
        <v>0</v>
      </c>
      <c r="Y562">
        <f>(Z562/AA562*100)</f>
        <v>0</v>
      </c>
      <c r="Z562">
        <f>BJ562*(BO562+BP562)/1000</f>
        <v>0</v>
      </c>
      <c r="AA562">
        <f>0.61365*exp(17.502*BQ562/(240.97+BQ562))</f>
        <v>0</v>
      </c>
      <c r="AB562">
        <f>(X562-BJ562*(BO562+BP562)/1000)</f>
        <v>0</v>
      </c>
      <c r="AC562">
        <f>(-J562*44100)</f>
        <v>0</v>
      </c>
      <c r="AD562">
        <f>2*29.3*R562*0.92*(BQ562-W562)</f>
        <v>0</v>
      </c>
      <c r="AE562">
        <f>2*0.95*5.67E-8*(((BQ562+$B$9)+273)^4-(W562+273)^4)</f>
        <v>0</v>
      </c>
      <c r="AF562">
        <f>U562+AE562+AC562+AD562</f>
        <v>0</v>
      </c>
      <c r="AG562">
        <f>BN562*AU562*(BI562-BH562*(1000-AU562*BK562)/(1000-AU562*BJ562))/(100*BB562)</f>
        <v>0</v>
      </c>
      <c r="AH562">
        <f>1000*BN562*AU562*(BJ562-BK562)/(100*BB562*(1000-AU562*BJ562))</f>
        <v>0</v>
      </c>
      <c r="AI562">
        <f>(AJ562 - AK562 - BO562*1E3/(8.314*(BQ562+273.15)) * AM562/BN562 * AL562) * BN562/(100*BB562) * (1000 - BK562)/1000</f>
        <v>0</v>
      </c>
      <c r="AJ562">
        <v>429.2665094317764</v>
      </c>
      <c r="AK562">
        <v>428.7956424242423</v>
      </c>
      <c r="AL562">
        <v>4.19090824338021E-06</v>
      </c>
      <c r="AM562">
        <v>61.35787655002243</v>
      </c>
      <c r="AN562">
        <f>(AP562 - AO562 + BO562*1E3/(8.314*(BQ562+273.15)) * AR562/BN562 * AQ562) * BN562/(100*BB562) * 1000/(1000 - AP562)</f>
        <v>0</v>
      </c>
      <c r="AO562">
        <v>21.51348501778422</v>
      </c>
      <c r="AP562">
        <v>21.49212937062939</v>
      </c>
      <c r="AQ562">
        <v>-9.786165685053498E-07</v>
      </c>
      <c r="AR562">
        <v>91.88205700752289</v>
      </c>
      <c r="AS562">
        <v>0</v>
      </c>
      <c r="AT562">
        <v>0</v>
      </c>
      <c r="AU562">
        <f>IF(AS562*$H$15&gt;=AW562,1.0,(AW562/(AW562-AS562*$H$15)))</f>
        <v>0</v>
      </c>
      <c r="AV562">
        <f>(AU562-1)*100</f>
        <v>0</v>
      </c>
      <c r="AW562">
        <f>MAX(0,($B$15+$C$15*BV562)/(1+$D$15*BV562)*BO562/(BQ562+273)*$E$15)</f>
        <v>0</v>
      </c>
      <c r="AX562">
        <f>$B$13*BW562+$C$13*BX562+$F$13*CI562*(1-CL562)</f>
        <v>0</v>
      </c>
      <c r="AY562">
        <f>AX562*AZ562</f>
        <v>0</v>
      </c>
      <c r="AZ562">
        <f>($B$13*$D$11+$C$13*$D$11+$F$13*((CV562+CN562)/MAX(CV562+CN562+CW562, 0.1)*$I$11+CW562/MAX(CV562+CN562+CW562, 0.1)*$J$11))/($B$13+$C$13+$F$13)</f>
        <v>0</v>
      </c>
      <c r="BA562">
        <f>($B$13*$K$11+$C$13*$K$11+$F$13*((CV562+CN562)/MAX(CV562+CN562+CW562, 0.1)*$P$11+CW562/MAX(CV562+CN562+CW562, 0.1)*$Q$11))/($B$13+$C$13+$F$13)</f>
        <v>0</v>
      </c>
      <c r="BB562">
        <v>6</v>
      </c>
      <c r="BC562">
        <v>0.5</v>
      </c>
      <c r="BD562" t="s">
        <v>358</v>
      </c>
      <c r="BE562">
        <v>2</v>
      </c>
      <c r="BF562" t="b">
        <v>1</v>
      </c>
      <c r="BG562">
        <v>1774683965.7</v>
      </c>
      <c r="BH562">
        <v>419.5706</v>
      </c>
      <c r="BI562">
        <v>420.0094</v>
      </c>
      <c r="BJ562">
        <v>21.49262</v>
      </c>
      <c r="BK562">
        <v>21.51302</v>
      </c>
      <c r="BL562">
        <v>419.9324</v>
      </c>
      <c r="BM562">
        <v>21.19557</v>
      </c>
      <c r="BN562">
        <v>499.9673000000001</v>
      </c>
      <c r="BO562">
        <v>101.0342</v>
      </c>
      <c r="BP562">
        <v>0.10001344</v>
      </c>
      <c r="BQ562">
        <v>25.74493</v>
      </c>
      <c r="BR562">
        <v>25.79547</v>
      </c>
      <c r="BS562">
        <v>999.9</v>
      </c>
      <c r="BT562">
        <v>0</v>
      </c>
      <c r="BU562">
        <v>0</v>
      </c>
      <c r="BV562">
        <v>9999.937000000002</v>
      </c>
      <c r="BW562">
        <v>0</v>
      </c>
      <c r="BX562">
        <v>0.3833920000000001</v>
      </c>
      <c r="BY562">
        <v>-0.4385375000000001</v>
      </c>
      <c r="BZ562">
        <v>428.7865</v>
      </c>
      <c r="CA562">
        <v>429.2435</v>
      </c>
      <c r="CB562">
        <v>-0.02036666</v>
      </c>
      <c r="CC562">
        <v>420.0094</v>
      </c>
      <c r="CD562">
        <v>21.51302</v>
      </c>
      <c r="CE562">
        <v>2.171495</v>
      </c>
      <c r="CF562">
        <v>2.173553</v>
      </c>
      <c r="CG562">
        <v>18.75354</v>
      </c>
      <c r="CH562">
        <v>18.7687</v>
      </c>
      <c r="CI562">
        <v>100.00304</v>
      </c>
      <c r="CJ562">
        <v>0</v>
      </c>
      <c r="CK562">
        <v>1</v>
      </c>
      <c r="CL562">
        <v>0</v>
      </c>
      <c r="CM562">
        <v>1.72929</v>
      </c>
      <c r="CN562">
        <v>0</v>
      </c>
      <c r="CO562">
        <v>5.448780000000001</v>
      </c>
      <c r="CP562">
        <v>511.5825</v>
      </c>
      <c r="CQ562">
        <v>34.625</v>
      </c>
      <c r="CR562">
        <v>38.75600000000001</v>
      </c>
      <c r="CS562">
        <v>36.8309</v>
      </c>
      <c r="CT562">
        <v>37.47490000000001</v>
      </c>
      <c r="CU562">
        <v>35.5496</v>
      </c>
      <c r="CV562">
        <v>0</v>
      </c>
      <c r="CW562">
        <v>100.001</v>
      </c>
      <c r="CX562">
        <v>0</v>
      </c>
      <c r="CY562">
        <v>1774683966.8</v>
      </c>
      <c r="CZ562">
        <v>0</v>
      </c>
      <c r="DA562">
        <v>1774666326.5</v>
      </c>
      <c r="DB562" t="s">
        <v>359</v>
      </c>
      <c r="DC562">
        <v>1774666322</v>
      </c>
      <c r="DD562">
        <v>1774666326.5</v>
      </c>
      <c r="DE562">
        <v>2</v>
      </c>
      <c r="DF562">
        <v>0.343</v>
      </c>
      <c r="DG562">
        <v>-0.026</v>
      </c>
      <c r="DH562">
        <v>-0.36</v>
      </c>
      <c r="DI562">
        <v>0.298</v>
      </c>
      <c r="DJ562">
        <v>420</v>
      </c>
      <c r="DK562">
        <v>22</v>
      </c>
      <c r="DL562">
        <v>0.17</v>
      </c>
      <c r="DM562">
        <v>0.02</v>
      </c>
      <c r="DN562">
        <v>-0.3990671463414634</v>
      </c>
      <c r="DO562">
        <v>-0.1936132682926833</v>
      </c>
      <c r="DP562">
        <v>0.03217074938630036</v>
      </c>
      <c r="DQ562">
        <v>0</v>
      </c>
      <c r="DR562">
        <v>-0.01995817804878049</v>
      </c>
      <c r="DS562">
        <v>0.002641854355400681</v>
      </c>
      <c r="DT562">
        <v>0.0009785367344855563</v>
      </c>
      <c r="DU562">
        <v>1</v>
      </c>
      <c r="DV562">
        <v>1</v>
      </c>
      <c r="DW562">
        <v>2</v>
      </c>
      <c r="DX562" t="s">
        <v>367</v>
      </c>
      <c r="DY562">
        <v>3.13049</v>
      </c>
      <c r="DZ562">
        <v>2.8065</v>
      </c>
      <c r="EA562">
        <v>0.0997541</v>
      </c>
      <c r="EB562">
        <v>0.09947789999999999</v>
      </c>
      <c r="EC562">
        <v>0.105825</v>
      </c>
      <c r="ED562">
        <v>0.105583</v>
      </c>
      <c r="EE562">
        <v>21145.5</v>
      </c>
      <c r="EF562">
        <v>27418.6</v>
      </c>
      <c r="EG562">
        <v>26443</v>
      </c>
      <c r="EH562">
        <v>33000.2</v>
      </c>
      <c r="EI562">
        <v>34925</v>
      </c>
      <c r="EJ562">
        <v>40310.8</v>
      </c>
      <c r="EK562">
        <v>41089.5</v>
      </c>
      <c r="EL562">
        <v>46060</v>
      </c>
      <c r="EM562">
        <v>2.03507</v>
      </c>
      <c r="EN562">
        <v>2.00023</v>
      </c>
      <c r="EO562">
        <v>0.0684336</v>
      </c>
      <c r="EP562">
        <v>0</v>
      </c>
      <c r="EQ562">
        <v>24.677</v>
      </c>
      <c r="ER562">
        <v>999.9</v>
      </c>
      <c r="ES562">
        <v>67.40000000000001</v>
      </c>
      <c r="ET562">
        <v>27.5</v>
      </c>
      <c r="EU562">
        <v>24.5888</v>
      </c>
      <c r="EV562">
        <v>61.4209</v>
      </c>
      <c r="EW562">
        <v>31.7869</v>
      </c>
      <c r="EX562">
        <v>1</v>
      </c>
      <c r="EY562">
        <v>0.29205</v>
      </c>
      <c r="EZ562">
        <v>0.156073</v>
      </c>
      <c r="FA562">
        <v>20.2917</v>
      </c>
      <c r="FB562">
        <v>5.19123</v>
      </c>
      <c r="FC562">
        <v>11.9441</v>
      </c>
      <c r="FD562">
        <v>4.95575</v>
      </c>
      <c r="FE562">
        <v>3.285</v>
      </c>
      <c r="FF562">
        <v>9999</v>
      </c>
      <c r="FG562">
        <v>9999</v>
      </c>
      <c r="FH562">
        <v>9999</v>
      </c>
      <c r="FI562">
        <v>999.9</v>
      </c>
      <c r="FJ562">
        <v>1.86127</v>
      </c>
      <c r="FK562">
        <v>1.86264</v>
      </c>
      <c r="FL562">
        <v>1.86005</v>
      </c>
      <c r="FM562">
        <v>1.85837</v>
      </c>
      <c r="FN562">
        <v>1.86217</v>
      </c>
      <c r="FO562">
        <v>1.85885</v>
      </c>
      <c r="FP562">
        <v>1.85791</v>
      </c>
      <c r="FQ562">
        <v>1.8608</v>
      </c>
      <c r="FR562">
        <v>0</v>
      </c>
      <c r="FS562">
        <v>0</v>
      </c>
      <c r="FT562">
        <v>0</v>
      </c>
      <c r="FU562">
        <v>4.5</v>
      </c>
      <c r="FV562" t="s">
        <v>361</v>
      </c>
      <c r="FW562" t="s">
        <v>362</v>
      </c>
      <c r="FX562" t="s">
        <v>363</v>
      </c>
      <c r="FY562" t="s">
        <v>364</v>
      </c>
      <c r="FZ562" t="s">
        <v>364</v>
      </c>
      <c r="GA562" t="s">
        <v>363</v>
      </c>
      <c r="GB562">
        <v>0</v>
      </c>
      <c r="GC562">
        <v>100</v>
      </c>
      <c r="GD562">
        <v>100</v>
      </c>
      <c r="GE562">
        <v>-0.361</v>
      </c>
      <c r="GF562">
        <v>0.2971</v>
      </c>
      <c r="GG562">
        <v>-1.589593225013521</v>
      </c>
      <c r="GH562">
        <v>0.00192992804097616</v>
      </c>
      <c r="GI562">
        <v>3.244687122451424E-06</v>
      </c>
      <c r="GJ562">
        <v>-2.087531120305573E-09</v>
      </c>
      <c r="GK562">
        <v>0.05776174702018427</v>
      </c>
      <c r="GL562">
        <v>0.005089068596103195</v>
      </c>
      <c r="GM562">
        <v>0.0003257216593697226</v>
      </c>
      <c r="GN562">
        <v>-1.562898368296355E-06</v>
      </c>
      <c r="GO562">
        <v>0</v>
      </c>
      <c r="GP562">
        <v>1257</v>
      </c>
      <c r="GQ562">
        <v>1</v>
      </c>
      <c r="GR562">
        <v>31</v>
      </c>
      <c r="GS562">
        <v>294.1</v>
      </c>
      <c r="GT562">
        <v>294</v>
      </c>
      <c r="GU562">
        <v>1.07666</v>
      </c>
      <c r="GV562">
        <v>2.38159</v>
      </c>
      <c r="GW562">
        <v>1.44775</v>
      </c>
      <c r="GX562">
        <v>2.20215</v>
      </c>
      <c r="GY562">
        <v>1.44653</v>
      </c>
      <c r="GZ562">
        <v>2.38037</v>
      </c>
      <c r="HA562">
        <v>33.1992</v>
      </c>
      <c r="HB562">
        <v>14.5436</v>
      </c>
      <c r="HC562">
        <v>18</v>
      </c>
      <c r="HD562">
        <v>532.11</v>
      </c>
      <c r="HE562">
        <v>523.072</v>
      </c>
      <c r="HF562">
        <v>24.9999</v>
      </c>
      <c r="HG562">
        <v>30.7225</v>
      </c>
      <c r="HH562">
        <v>30</v>
      </c>
      <c r="HI562">
        <v>31.1051</v>
      </c>
      <c r="HJ562">
        <v>31.117</v>
      </c>
      <c r="HK562">
        <v>21.5501</v>
      </c>
      <c r="HL562">
        <v>20.6043</v>
      </c>
      <c r="HM562">
        <v>100</v>
      </c>
      <c r="HN562">
        <v>25</v>
      </c>
      <c r="HO562">
        <v>420</v>
      </c>
      <c r="HP562">
        <v>21.5</v>
      </c>
      <c r="HQ562">
        <v>103.127</v>
      </c>
      <c r="HR562">
        <v>102.021</v>
      </c>
    </row>
    <row r="563" spans="1:226">
      <c r="A563">
        <v>545</v>
      </c>
      <c r="B563">
        <v>1774683972.6</v>
      </c>
      <c r="C563">
        <v>2226.599999904633</v>
      </c>
      <c r="D563" t="s">
        <v>1452</v>
      </c>
      <c r="E563" t="s">
        <v>1453</v>
      </c>
      <c r="F563">
        <v>5</v>
      </c>
      <c r="I563">
        <v>1774683969.7</v>
      </c>
      <c r="J563">
        <f>(K563)/1000</f>
        <v>0</v>
      </c>
      <c r="K563">
        <f>IF(BF563, AN563, AH563)</f>
        <v>0</v>
      </c>
      <c r="L563">
        <f>IF(BF563, AI563, AG563)</f>
        <v>0</v>
      </c>
      <c r="M563">
        <f>BH563 - IF(AU563&gt;1, L563*BB563*100.0/(AW563), 0)</f>
        <v>0</v>
      </c>
      <c r="N563">
        <f>((T563-J563/2)*M563-L563)/(T563+J563/2)</f>
        <v>0</v>
      </c>
      <c r="O563">
        <f>N563*(BO563+BP563)/1000.0</f>
        <v>0</v>
      </c>
      <c r="P563">
        <f>(BH563 - IF(AU563&gt;1, L563*BB563*100.0/(AW563), 0))*(BO563+BP563)/1000.0</f>
        <v>0</v>
      </c>
      <c r="Q563">
        <f>2.0/((1/S563-1/R563)+SIGN(S563)*SQRT((1/S563-1/R563)*(1/S563-1/R563) + 4*BC563/((BC563+1)*(BC563+1))*(2*1/S563*1/R563-1/R563*1/R563)))</f>
        <v>0</v>
      </c>
      <c r="R563">
        <f>IF(LEFT(BD563,1)&lt;&gt;"0",IF(LEFT(BD563,1)="1",3.0,BE563),$D$5+$E$5*(BV563*BO563/($K$5*1000))+$F$5*(BV563*BO563/($K$5*1000))*MAX(MIN(BB563,$J$5),$I$5)*MAX(MIN(BB563,$J$5),$I$5)+$G$5*MAX(MIN(BB563,$J$5),$I$5)*(BV563*BO563/($K$5*1000))+$H$5*(BV563*BO563/($K$5*1000))*(BV563*BO563/($K$5*1000)))</f>
        <v>0</v>
      </c>
      <c r="S563">
        <f>J563*(1000-(1000*0.61365*exp(17.502*W563/(240.97+W563))/(BO563+BP563)+BJ563)/2)/(1000*0.61365*exp(17.502*W563/(240.97+W563))/(BO563+BP563)-BJ563)</f>
        <v>0</v>
      </c>
      <c r="T563">
        <f>1/((BC563+1)/(Q563/1.6)+1/(R563/1.37)) + BC563/((BC563+1)/(Q563/1.6) + BC563/(R563/1.37))</f>
        <v>0</v>
      </c>
      <c r="U563">
        <f>(AX563*BA563)</f>
        <v>0</v>
      </c>
      <c r="V563">
        <f>(BQ563+(U563+2*0.95*5.67E-8*(((BQ563+$B$9)+273)^4-(BQ563+273)^4)-44100*J563)/(1.84*29.3*R563+8*0.95*5.67E-8*(BQ563+273)^3))</f>
        <v>0</v>
      </c>
      <c r="W563">
        <f>($C$9*BR563+$D$9*BS563+$E$9*V563)</f>
        <v>0</v>
      </c>
      <c r="X563">
        <f>0.61365*exp(17.502*W563/(240.97+W563))</f>
        <v>0</v>
      </c>
      <c r="Y563">
        <f>(Z563/AA563*100)</f>
        <v>0</v>
      </c>
      <c r="Z563">
        <f>BJ563*(BO563+BP563)/1000</f>
        <v>0</v>
      </c>
      <c r="AA563">
        <f>0.61365*exp(17.502*BQ563/(240.97+BQ563))</f>
        <v>0</v>
      </c>
      <c r="AB563">
        <f>(X563-BJ563*(BO563+BP563)/1000)</f>
        <v>0</v>
      </c>
      <c r="AC563">
        <f>(-J563*44100)</f>
        <v>0</v>
      </c>
      <c r="AD563">
        <f>2*29.3*R563*0.92*(BQ563-W563)</f>
        <v>0</v>
      </c>
      <c r="AE563">
        <f>2*0.95*5.67E-8*(((BQ563+$B$9)+273)^4-(W563+273)^4)</f>
        <v>0</v>
      </c>
      <c r="AF563">
        <f>U563+AE563+AC563+AD563</f>
        <v>0</v>
      </c>
      <c r="AG563">
        <f>BN563*AU563*(BI563-BH563*(1000-AU563*BK563)/(1000-AU563*BJ563))/(100*BB563)</f>
        <v>0</v>
      </c>
      <c r="AH563">
        <f>1000*BN563*AU563*(BJ563-BK563)/(100*BB563*(1000-AU563*BJ563))</f>
        <v>0</v>
      </c>
      <c r="AI563">
        <f>(AJ563 - AK563 - BO563*1E3/(8.314*(BQ563+273.15)) * AM563/BN563 * AL563) * BN563/(100*BB563) * (1000 - BK563)/1000</f>
        <v>0</v>
      </c>
      <c r="AJ563">
        <v>429.2528801316191</v>
      </c>
      <c r="AK563">
        <v>428.8136606060602</v>
      </c>
      <c r="AL563">
        <v>3.632765149811675E-06</v>
      </c>
      <c r="AM563">
        <v>61.35787655002243</v>
      </c>
      <c r="AN563">
        <f>(AP563 - AO563 + BO563*1E3/(8.314*(BQ563+273.15)) * AR563/BN563 * AQ563) * BN563/(100*BB563) * 1000/(1000 - AP563)</f>
        <v>0</v>
      </c>
      <c r="AO563">
        <v>21.51243024864231</v>
      </c>
      <c r="AP563">
        <v>21.49330209790211</v>
      </c>
      <c r="AQ563">
        <v>4.501897560971823E-07</v>
      </c>
      <c r="AR563">
        <v>91.88205700752289</v>
      </c>
      <c r="AS563">
        <v>0</v>
      </c>
      <c r="AT563">
        <v>0</v>
      </c>
      <c r="AU563">
        <f>IF(AS563*$H$15&gt;=AW563,1.0,(AW563/(AW563-AS563*$H$15)))</f>
        <v>0</v>
      </c>
      <c r="AV563">
        <f>(AU563-1)*100</f>
        <v>0</v>
      </c>
      <c r="AW563">
        <f>MAX(0,($B$15+$C$15*BV563)/(1+$D$15*BV563)*BO563/(BQ563+273)*$E$15)</f>
        <v>0</v>
      </c>
      <c r="AX563">
        <f>$B$13*BW563+$C$13*BX563+$F$13*CI563*(1-CL563)</f>
        <v>0</v>
      </c>
      <c r="AY563">
        <f>AX563*AZ563</f>
        <v>0</v>
      </c>
      <c r="AZ563">
        <f>($B$13*$D$11+$C$13*$D$11+$F$13*((CV563+CN563)/MAX(CV563+CN563+CW563, 0.1)*$I$11+CW563/MAX(CV563+CN563+CW563, 0.1)*$J$11))/($B$13+$C$13+$F$13)</f>
        <v>0</v>
      </c>
      <c r="BA563">
        <f>($B$13*$K$11+$C$13*$K$11+$F$13*((CV563+CN563)/MAX(CV563+CN563+CW563, 0.1)*$P$11+CW563/MAX(CV563+CN563+CW563, 0.1)*$Q$11))/($B$13+$C$13+$F$13)</f>
        <v>0</v>
      </c>
      <c r="BB563">
        <v>6</v>
      </c>
      <c r="BC563">
        <v>0.5</v>
      </c>
      <c r="BD563" t="s">
        <v>358</v>
      </c>
      <c r="BE563">
        <v>2</v>
      </c>
      <c r="BF563" t="b">
        <v>1</v>
      </c>
      <c r="BG563">
        <v>1774683969.7</v>
      </c>
      <c r="BH563">
        <v>419.5883</v>
      </c>
      <c r="BI563">
        <v>420.0218</v>
      </c>
      <c r="BJ563">
        <v>21.49279</v>
      </c>
      <c r="BK563">
        <v>21.51315</v>
      </c>
      <c r="BL563">
        <v>419.9495000000001</v>
      </c>
      <c r="BM563">
        <v>21.1957</v>
      </c>
      <c r="BN563">
        <v>500.0681000000001</v>
      </c>
      <c r="BO563">
        <v>101.0327</v>
      </c>
      <c r="BP563">
        <v>0.10007875</v>
      </c>
      <c r="BQ563">
        <v>25.74256999999999</v>
      </c>
      <c r="BR563">
        <v>25.79503</v>
      </c>
      <c r="BS563">
        <v>999.9</v>
      </c>
      <c r="BT563">
        <v>0</v>
      </c>
      <c r="BU563">
        <v>0</v>
      </c>
      <c r="BV563">
        <v>9995.309000000001</v>
      </c>
      <c r="BW563">
        <v>0</v>
      </c>
      <c r="BX563">
        <v>0.3833920000000001</v>
      </c>
      <c r="BY563">
        <v>-0.4336548</v>
      </c>
      <c r="BZ563">
        <v>428.8043000000001</v>
      </c>
      <c r="CA563">
        <v>429.2565</v>
      </c>
      <c r="CB563">
        <v>-0.02036115</v>
      </c>
      <c r="CC563">
        <v>420.0218</v>
      </c>
      <c r="CD563">
        <v>21.51315</v>
      </c>
      <c r="CE563">
        <v>2.171475</v>
      </c>
      <c r="CF563">
        <v>2.173532</v>
      </c>
      <c r="CG563">
        <v>18.7534</v>
      </c>
      <c r="CH563">
        <v>18.76856</v>
      </c>
      <c r="CI563">
        <v>99.99305000000001</v>
      </c>
      <c r="CJ563">
        <v>0</v>
      </c>
      <c r="CK563">
        <v>1</v>
      </c>
      <c r="CL563">
        <v>0</v>
      </c>
      <c r="CM563">
        <v>2.06032</v>
      </c>
      <c r="CN563">
        <v>0</v>
      </c>
      <c r="CO563">
        <v>5.39488</v>
      </c>
      <c r="CP563">
        <v>511.5311</v>
      </c>
      <c r="CQ563">
        <v>34.625</v>
      </c>
      <c r="CR563">
        <v>38.8747</v>
      </c>
      <c r="CS563">
        <v>36.89360000000001</v>
      </c>
      <c r="CT563">
        <v>37.58730000000001</v>
      </c>
      <c r="CU563">
        <v>35.5935</v>
      </c>
      <c r="CV563">
        <v>0</v>
      </c>
      <c r="CW563">
        <v>99.99300000000001</v>
      </c>
      <c r="CX563">
        <v>0</v>
      </c>
      <c r="CY563">
        <v>1774683971</v>
      </c>
      <c r="CZ563">
        <v>0</v>
      </c>
      <c r="DA563">
        <v>1774666326.5</v>
      </c>
      <c r="DB563" t="s">
        <v>359</v>
      </c>
      <c r="DC563">
        <v>1774666322</v>
      </c>
      <c r="DD563">
        <v>1774666326.5</v>
      </c>
      <c r="DE563">
        <v>2</v>
      </c>
      <c r="DF563">
        <v>0.343</v>
      </c>
      <c r="DG563">
        <v>-0.026</v>
      </c>
      <c r="DH563">
        <v>-0.36</v>
      </c>
      <c r="DI563">
        <v>0.298</v>
      </c>
      <c r="DJ563">
        <v>420</v>
      </c>
      <c r="DK563">
        <v>22</v>
      </c>
      <c r="DL563">
        <v>0.17</v>
      </c>
      <c r="DM563">
        <v>0.02</v>
      </c>
      <c r="DN563">
        <v>-0.4088856341463414</v>
      </c>
      <c r="DO563">
        <v>-0.2122320627177702</v>
      </c>
      <c r="DP563">
        <v>0.03085000249891764</v>
      </c>
      <c r="DQ563">
        <v>0</v>
      </c>
      <c r="DR563">
        <v>-0.01978702926829268</v>
      </c>
      <c r="DS563">
        <v>-0.002843849477351949</v>
      </c>
      <c r="DT563">
        <v>0.0007568065668525692</v>
      </c>
      <c r="DU563">
        <v>1</v>
      </c>
      <c r="DV563">
        <v>1</v>
      </c>
      <c r="DW563">
        <v>2</v>
      </c>
      <c r="DX563" t="s">
        <v>367</v>
      </c>
      <c r="DY563">
        <v>3.13049</v>
      </c>
      <c r="DZ563">
        <v>2.8064</v>
      </c>
      <c r="EA563">
        <v>0.09975530000000001</v>
      </c>
      <c r="EB563">
        <v>0.0994762</v>
      </c>
      <c r="EC563">
        <v>0.105829</v>
      </c>
      <c r="ED563">
        <v>0.105587</v>
      </c>
      <c r="EE563">
        <v>21145.4</v>
      </c>
      <c r="EF563">
        <v>27418.5</v>
      </c>
      <c r="EG563">
        <v>26442.9</v>
      </c>
      <c r="EH563">
        <v>33000</v>
      </c>
      <c r="EI563">
        <v>34924.8</v>
      </c>
      <c r="EJ563">
        <v>40310.5</v>
      </c>
      <c r="EK563">
        <v>41089.5</v>
      </c>
      <c r="EL563">
        <v>46059.9</v>
      </c>
      <c r="EM563">
        <v>2.03492</v>
      </c>
      <c r="EN563">
        <v>2.00032</v>
      </c>
      <c r="EO563">
        <v>0.06793440000000001</v>
      </c>
      <c r="EP563">
        <v>0</v>
      </c>
      <c r="EQ563">
        <v>24.675</v>
      </c>
      <c r="ER563">
        <v>999.9</v>
      </c>
      <c r="ES563">
        <v>67.40000000000001</v>
      </c>
      <c r="ET563">
        <v>27.5</v>
      </c>
      <c r="EU563">
        <v>24.5868</v>
      </c>
      <c r="EV563">
        <v>61.3209</v>
      </c>
      <c r="EW563">
        <v>31.6226</v>
      </c>
      <c r="EX563">
        <v>1</v>
      </c>
      <c r="EY563">
        <v>0.291923</v>
      </c>
      <c r="EZ563">
        <v>0.156318</v>
      </c>
      <c r="FA563">
        <v>20.2916</v>
      </c>
      <c r="FB563">
        <v>5.19048</v>
      </c>
      <c r="FC563">
        <v>11.9441</v>
      </c>
      <c r="FD563">
        <v>4.9557</v>
      </c>
      <c r="FE563">
        <v>3.285</v>
      </c>
      <c r="FF563">
        <v>9999</v>
      </c>
      <c r="FG563">
        <v>9999</v>
      </c>
      <c r="FH563">
        <v>9999</v>
      </c>
      <c r="FI563">
        <v>999.9</v>
      </c>
      <c r="FJ563">
        <v>1.86127</v>
      </c>
      <c r="FK563">
        <v>1.86264</v>
      </c>
      <c r="FL563">
        <v>1.86005</v>
      </c>
      <c r="FM563">
        <v>1.85837</v>
      </c>
      <c r="FN563">
        <v>1.86215</v>
      </c>
      <c r="FO563">
        <v>1.85883</v>
      </c>
      <c r="FP563">
        <v>1.85791</v>
      </c>
      <c r="FQ563">
        <v>1.86081</v>
      </c>
      <c r="FR563">
        <v>0</v>
      </c>
      <c r="FS563">
        <v>0</v>
      </c>
      <c r="FT563">
        <v>0</v>
      </c>
      <c r="FU563">
        <v>4.5</v>
      </c>
      <c r="FV563" t="s">
        <v>361</v>
      </c>
      <c r="FW563" t="s">
        <v>362</v>
      </c>
      <c r="FX563" t="s">
        <v>363</v>
      </c>
      <c r="FY563" t="s">
        <v>364</v>
      </c>
      <c r="FZ563" t="s">
        <v>364</v>
      </c>
      <c r="GA563" t="s">
        <v>363</v>
      </c>
      <c r="GB563">
        <v>0</v>
      </c>
      <c r="GC563">
        <v>100</v>
      </c>
      <c r="GD563">
        <v>100</v>
      </c>
      <c r="GE563">
        <v>-0.361</v>
      </c>
      <c r="GF563">
        <v>0.2971</v>
      </c>
      <c r="GG563">
        <v>-1.589593225013521</v>
      </c>
      <c r="GH563">
        <v>0.00192992804097616</v>
      </c>
      <c r="GI563">
        <v>3.244687122451424E-06</v>
      </c>
      <c r="GJ563">
        <v>-2.087531120305573E-09</v>
      </c>
      <c r="GK563">
        <v>0.05776174702018427</v>
      </c>
      <c r="GL563">
        <v>0.005089068596103195</v>
      </c>
      <c r="GM563">
        <v>0.0003257216593697226</v>
      </c>
      <c r="GN563">
        <v>-1.562898368296355E-06</v>
      </c>
      <c r="GO563">
        <v>0</v>
      </c>
      <c r="GP563">
        <v>1257</v>
      </c>
      <c r="GQ563">
        <v>1</v>
      </c>
      <c r="GR563">
        <v>31</v>
      </c>
      <c r="GS563">
        <v>294.2</v>
      </c>
      <c r="GT563">
        <v>294.1</v>
      </c>
      <c r="GU563">
        <v>1.07666</v>
      </c>
      <c r="GV563">
        <v>2.39502</v>
      </c>
      <c r="GW563">
        <v>1.44775</v>
      </c>
      <c r="GX563">
        <v>2.20215</v>
      </c>
      <c r="GY563">
        <v>1.44653</v>
      </c>
      <c r="GZ563">
        <v>2.31934</v>
      </c>
      <c r="HA563">
        <v>33.1992</v>
      </c>
      <c r="HB563">
        <v>14.5436</v>
      </c>
      <c r="HC563">
        <v>18</v>
      </c>
      <c r="HD563">
        <v>532.015</v>
      </c>
      <c r="HE563">
        <v>523.14</v>
      </c>
      <c r="HF563">
        <v>25</v>
      </c>
      <c r="HG563">
        <v>30.7225</v>
      </c>
      <c r="HH563">
        <v>30.0002</v>
      </c>
      <c r="HI563">
        <v>31.1051</v>
      </c>
      <c r="HJ563">
        <v>31.117</v>
      </c>
      <c r="HK563">
        <v>21.5486</v>
      </c>
      <c r="HL563">
        <v>20.6043</v>
      </c>
      <c r="HM563">
        <v>100</v>
      </c>
      <c r="HN563">
        <v>25</v>
      </c>
      <c r="HO563">
        <v>420</v>
      </c>
      <c r="HP563">
        <v>21.5</v>
      </c>
      <c r="HQ563">
        <v>103.127</v>
      </c>
      <c r="HR563">
        <v>102.021</v>
      </c>
    </row>
    <row r="564" spans="1:226">
      <c r="A564">
        <v>546</v>
      </c>
      <c r="B564">
        <v>1774683976.6</v>
      </c>
      <c r="C564">
        <v>2230.599999904633</v>
      </c>
      <c r="D564" t="s">
        <v>1454</v>
      </c>
      <c r="E564" t="s">
        <v>1455</v>
      </c>
      <c r="F564">
        <v>5</v>
      </c>
      <c r="I564">
        <v>1774683973.7</v>
      </c>
      <c r="J564">
        <f>(K564)/1000</f>
        <v>0</v>
      </c>
      <c r="K564">
        <f>IF(BF564, AN564, AH564)</f>
        <v>0</v>
      </c>
      <c r="L564">
        <f>IF(BF564, AI564, AG564)</f>
        <v>0</v>
      </c>
      <c r="M564">
        <f>BH564 - IF(AU564&gt;1, L564*BB564*100.0/(AW564), 0)</f>
        <v>0</v>
      </c>
      <c r="N564">
        <f>((T564-J564/2)*M564-L564)/(T564+J564/2)</f>
        <v>0</v>
      </c>
      <c r="O564">
        <f>N564*(BO564+BP564)/1000.0</f>
        <v>0</v>
      </c>
      <c r="P564">
        <f>(BH564 - IF(AU564&gt;1, L564*BB564*100.0/(AW564), 0))*(BO564+BP564)/1000.0</f>
        <v>0</v>
      </c>
      <c r="Q564">
        <f>2.0/((1/S564-1/R564)+SIGN(S564)*SQRT((1/S564-1/R564)*(1/S564-1/R564) + 4*BC564/((BC564+1)*(BC564+1))*(2*1/S564*1/R564-1/R564*1/R564)))</f>
        <v>0</v>
      </c>
      <c r="R564">
        <f>IF(LEFT(BD564,1)&lt;&gt;"0",IF(LEFT(BD564,1)="1",3.0,BE564),$D$5+$E$5*(BV564*BO564/($K$5*1000))+$F$5*(BV564*BO564/($K$5*1000))*MAX(MIN(BB564,$J$5),$I$5)*MAX(MIN(BB564,$J$5),$I$5)+$G$5*MAX(MIN(BB564,$J$5),$I$5)*(BV564*BO564/($K$5*1000))+$H$5*(BV564*BO564/($K$5*1000))*(BV564*BO564/($K$5*1000)))</f>
        <v>0</v>
      </c>
      <c r="S564">
        <f>J564*(1000-(1000*0.61365*exp(17.502*W564/(240.97+W564))/(BO564+BP564)+BJ564)/2)/(1000*0.61365*exp(17.502*W564/(240.97+W564))/(BO564+BP564)-BJ564)</f>
        <v>0</v>
      </c>
      <c r="T564">
        <f>1/((BC564+1)/(Q564/1.6)+1/(R564/1.37)) + BC564/((BC564+1)/(Q564/1.6) + BC564/(R564/1.37))</f>
        <v>0</v>
      </c>
      <c r="U564">
        <f>(AX564*BA564)</f>
        <v>0</v>
      </c>
      <c r="V564">
        <f>(BQ564+(U564+2*0.95*5.67E-8*(((BQ564+$B$9)+273)^4-(BQ564+273)^4)-44100*J564)/(1.84*29.3*R564+8*0.95*5.67E-8*(BQ564+273)^3))</f>
        <v>0</v>
      </c>
      <c r="W564">
        <f>($C$9*BR564+$D$9*BS564+$E$9*V564)</f>
        <v>0</v>
      </c>
      <c r="X564">
        <f>0.61365*exp(17.502*W564/(240.97+W564))</f>
        <v>0</v>
      </c>
      <c r="Y564">
        <f>(Z564/AA564*100)</f>
        <v>0</v>
      </c>
      <c r="Z564">
        <f>BJ564*(BO564+BP564)/1000</f>
        <v>0</v>
      </c>
      <c r="AA564">
        <f>0.61365*exp(17.502*BQ564/(240.97+BQ564))</f>
        <v>0</v>
      </c>
      <c r="AB564">
        <f>(X564-BJ564*(BO564+BP564)/1000)</f>
        <v>0</v>
      </c>
      <c r="AC564">
        <f>(-J564*44100)</f>
        <v>0</v>
      </c>
      <c r="AD564">
        <f>2*29.3*R564*0.92*(BQ564-W564)</f>
        <v>0</v>
      </c>
      <c r="AE564">
        <f>2*0.95*5.67E-8*(((BQ564+$B$9)+273)^4-(W564+273)^4)</f>
        <v>0</v>
      </c>
      <c r="AF564">
        <f>U564+AE564+AC564+AD564</f>
        <v>0</v>
      </c>
      <c r="AG564">
        <f>BN564*AU564*(BI564-BH564*(1000-AU564*BK564)/(1000-AU564*BJ564))/(100*BB564)</f>
        <v>0</v>
      </c>
      <c r="AH564">
        <f>1000*BN564*AU564*(BJ564-BK564)/(100*BB564*(1000-AU564*BJ564))</f>
        <v>0</v>
      </c>
      <c r="AI564">
        <f>(AJ564 - AK564 - BO564*1E3/(8.314*(BQ564+273.15)) * AM564/BN564 * AL564) * BN564/(100*BB564) * (1000 - BK564)/1000</f>
        <v>0</v>
      </c>
      <c r="AJ564">
        <v>429.2384658574207</v>
      </c>
      <c r="AK564">
        <v>428.8005575757575</v>
      </c>
      <c r="AL564">
        <v>-1.867867634472781E-06</v>
      </c>
      <c r="AM564">
        <v>61.35787655002243</v>
      </c>
      <c r="AN564">
        <f>(AP564 - AO564 + BO564*1E3/(8.314*(BQ564+273.15)) * AR564/BN564 * AQ564) * BN564/(100*BB564) * 1000/(1000 - AP564)</f>
        <v>0</v>
      </c>
      <c r="AO564">
        <v>21.51398458053816</v>
      </c>
      <c r="AP564">
        <v>21.49254755244756</v>
      </c>
      <c r="AQ564">
        <v>-6.49764407756998E-08</v>
      </c>
      <c r="AR564">
        <v>91.88205700752289</v>
      </c>
      <c r="AS564">
        <v>0</v>
      </c>
      <c r="AT564">
        <v>0</v>
      </c>
      <c r="AU564">
        <f>IF(AS564*$H$15&gt;=AW564,1.0,(AW564/(AW564-AS564*$H$15)))</f>
        <v>0</v>
      </c>
      <c r="AV564">
        <f>(AU564-1)*100</f>
        <v>0</v>
      </c>
      <c r="AW564">
        <f>MAX(0,($B$15+$C$15*BV564)/(1+$D$15*BV564)*BO564/(BQ564+273)*$E$15)</f>
        <v>0</v>
      </c>
      <c r="AX564">
        <f>$B$13*BW564+$C$13*BX564+$F$13*CI564*(1-CL564)</f>
        <v>0</v>
      </c>
      <c r="AY564">
        <f>AX564*AZ564</f>
        <v>0</v>
      </c>
      <c r="AZ564">
        <f>($B$13*$D$11+$C$13*$D$11+$F$13*((CV564+CN564)/MAX(CV564+CN564+CW564, 0.1)*$I$11+CW564/MAX(CV564+CN564+CW564, 0.1)*$J$11))/($B$13+$C$13+$F$13)</f>
        <v>0</v>
      </c>
      <c r="BA564">
        <f>($B$13*$K$11+$C$13*$K$11+$F$13*((CV564+CN564)/MAX(CV564+CN564+CW564, 0.1)*$P$11+CW564/MAX(CV564+CN564+CW564, 0.1)*$Q$11))/($B$13+$C$13+$F$13)</f>
        <v>0</v>
      </c>
      <c r="BB564">
        <v>6</v>
      </c>
      <c r="BC564">
        <v>0.5</v>
      </c>
      <c r="BD564" t="s">
        <v>358</v>
      </c>
      <c r="BE564">
        <v>2</v>
      </c>
      <c r="BF564" t="b">
        <v>1</v>
      </c>
      <c r="BG564">
        <v>1774683973.7</v>
      </c>
      <c r="BH564">
        <v>419.5899000000001</v>
      </c>
      <c r="BI564">
        <v>420.0067999999999</v>
      </c>
      <c r="BJ564">
        <v>21.49298</v>
      </c>
      <c r="BK564">
        <v>21.51276</v>
      </c>
      <c r="BL564">
        <v>419.9511000000001</v>
      </c>
      <c r="BM564">
        <v>21.19591</v>
      </c>
      <c r="BN564">
        <v>500.0179</v>
      </c>
      <c r="BO564">
        <v>101.0332</v>
      </c>
      <c r="BP564">
        <v>0.09991145</v>
      </c>
      <c r="BQ564">
        <v>25.73816</v>
      </c>
      <c r="BR564">
        <v>25.78963</v>
      </c>
      <c r="BS564">
        <v>999.9</v>
      </c>
      <c r="BT564">
        <v>0</v>
      </c>
      <c r="BU564">
        <v>0</v>
      </c>
      <c r="BV564">
        <v>10003.43</v>
      </c>
      <c r="BW564">
        <v>0</v>
      </c>
      <c r="BX564">
        <v>0.3833920000000001</v>
      </c>
      <c r="BY564">
        <v>-0.4171417</v>
      </c>
      <c r="BZ564">
        <v>428.806</v>
      </c>
      <c r="CA564">
        <v>429.2411</v>
      </c>
      <c r="CB564">
        <v>-0.0197754</v>
      </c>
      <c r="CC564">
        <v>420.0067999999999</v>
      </c>
      <c r="CD564">
        <v>21.51276</v>
      </c>
      <c r="CE564">
        <v>2.171504</v>
      </c>
      <c r="CF564">
        <v>2.173501</v>
      </c>
      <c r="CG564">
        <v>18.75362</v>
      </c>
      <c r="CH564">
        <v>18.76833</v>
      </c>
      <c r="CI564">
        <v>99.99369</v>
      </c>
      <c r="CJ564">
        <v>0</v>
      </c>
      <c r="CK564">
        <v>1</v>
      </c>
      <c r="CL564">
        <v>0</v>
      </c>
      <c r="CM564">
        <v>2.04069</v>
      </c>
      <c r="CN564">
        <v>0</v>
      </c>
      <c r="CO564">
        <v>5.412560000000001</v>
      </c>
      <c r="CP564">
        <v>511.5343</v>
      </c>
      <c r="CQ564">
        <v>34.625</v>
      </c>
      <c r="CR564">
        <v>38.9685</v>
      </c>
      <c r="CS564">
        <v>36.937</v>
      </c>
      <c r="CT564">
        <v>37.70610000000001</v>
      </c>
      <c r="CU564">
        <v>35.625</v>
      </c>
      <c r="CV564">
        <v>0</v>
      </c>
      <c r="CW564">
        <v>99.995</v>
      </c>
      <c r="CX564">
        <v>0</v>
      </c>
      <c r="CY564">
        <v>1774683975.2</v>
      </c>
      <c r="CZ564">
        <v>0</v>
      </c>
      <c r="DA564">
        <v>1774666326.5</v>
      </c>
      <c r="DB564" t="s">
        <v>359</v>
      </c>
      <c r="DC564">
        <v>1774666322</v>
      </c>
      <c r="DD564">
        <v>1774666326.5</v>
      </c>
      <c r="DE564">
        <v>2</v>
      </c>
      <c r="DF564">
        <v>0.343</v>
      </c>
      <c r="DG564">
        <v>-0.026</v>
      </c>
      <c r="DH564">
        <v>-0.36</v>
      </c>
      <c r="DI564">
        <v>0.298</v>
      </c>
      <c r="DJ564">
        <v>420</v>
      </c>
      <c r="DK564">
        <v>22</v>
      </c>
      <c r="DL564">
        <v>0.17</v>
      </c>
      <c r="DM564">
        <v>0.02</v>
      </c>
      <c r="DN564">
        <v>-0.4175734634146341</v>
      </c>
      <c r="DO564">
        <v>-0.09315192334494775</v>
      </c>
      <c r="DP564">
        <v>0.02564345693858097</v>
      </c>
      <c r="DQ564">
        <v>1</v>
      </c>
      <c r="DR564">
        <v>-0.01976883414634147</v>
      </c>
      <c r="DS564">
        <v>-0.00373948222996518</v>
      </c>
      <c r="DT564">
        <v>0.000792759015642716</v>
      </c>
      <c r="DU564">
        <v>1</v>
      </c>
      <c r="DV564">
        <v>2</v>
      </c>
      <c r="DW564">
        <v>2</v>
      </c>
      <c r="DX564" t="s">
        <v>360</v>
      </c>
      <c r="DY564">
        <v>3.13048</v>
      </c>
      <c r="DZ564">
        <v>2.8065</v>
      </c>
      <c r="EA564">
        <v>0.09975589999999999</v>
      </c>
      <c r="EB564">
        <v>0.0994734</v>
      </c>
      <c r="EC564">
        <v>0.105827</v>
      </c>
      <c r="ED564">
        <v>0.105579</v>
      </c>
      <c r="EE564">
        <v>21145.3</v>
      </c>
      <c r="EF564">
        <v>27418.2</v>
      </c>
      <c r="EG564">
        <v>26442.8</v>
      </c>
      <c r="EH564">
        <v>32999.5</v>
      </c>
      <c r="EI564">
        <v>34924.7</v>
      </c>
      <c r="EJ564">
        <v>40310.3</v>
      </c>
      <c r="EK564">
        <v>41089.2</v>
      </c>
      <c r="EL564">
        <v>46059.2</v>
      </c>
      <c r="EM564">
        <v>2.03485</v>
      </c>
      <c r="EN564">
        <v>2.00038</v>
      </c>
      <c r="EO564">
        <v>0.06797159999999999</v>
      </c>
      <c r="EP564">
        <v>0</v>
      </c>
      <c r="EQ564">
        <v>24.6734</v>
      </c>
      <c r="ER564">
        <v>999.9</v>
      </c>
      <c r="ES564">
        <v>67.40000000000001</v>
      </c>
      <c r="ET564">
        <v>27.5</v>
      </c>
      <c r="EU564">
        <v>24.5881</v>
      </c>
      <c r="EV564">
        <v>61.3409</v>
      </c>
      <c r="EW564">
        <v>31.5345</v>
      </c>
      <c r="EX564">
        <v>1</v>
      </c>
      <c r="EY564">
        <v>0.292012</v>
      </c>
      <c r="EZ564">
        <v>0.156182</v>
      </c>
      <c r="FA564">
        <v>20.2916</v>
      </c>
      <c r="FB564">
        <v>5.19033</v>
      </c>
      <c r="FC564">
        <v>11.9441</v>
      </c>
      <c r="FD564">
        <v>4.9558</v>
      </c>
      <c r="FE564">
        <v>3.285</v>
      </c>
      <c r="FF564">
        <v>9999</v>
      </c>
      <c r="FG564">
        <v>9999</v>
      </c>
      <c r="FH564">
        <v>9999</v>
      </c>
      <c r="FI564">
        <v>999.9</v>
      </c>
      <c r="FJ564">
        <v>1.86127</v>
      </c>
      <c r="FK564">
        <v>1.86264</v>
      </c>
      <c r="FL564">
        <v>1.86005</v>
      </c>
      <c r="FM564">
        <v>1.85837</v>
      </c>
      <c r="FN564">
        <v>1.86215</v>
      </c>
      <c r="FO564">
        <v>1.85885</v>
      </c>
      <c r="FP564">
        <v>1.85791</v>
      </c>
      <c r="FQ564">
        <v>1.86081</v>
      </c>
      <c r="FR564">
        <v>0</v>
      </c>
      <c r="FS564">
        <v>0</v>
      </c>
      <c r="FT564">
        <v>0</v>
      </c>
      <c r="FU564">
        <v>4.5</v>
      </c>
      <c r="FV564" t="s">
        <v>361</v>
      </c>
      <c r="FW564" t="s">
        <v>362</v>
      </c>
      <c r="FX564" t="s">
        <v>363</v>
      </c>
      <c r="FY564" t="s">
        <v>364</v>
      </c>
      <c r="FZ564" t="s">
        <v>364</v>
      </c>
      <c r="GA564" t="s">
        <v>363</v>
      </c>
      <c r="GB564">
        <v>0</v>
      </c>
      <c r="GC564">
        <v>100</v>
      </c>
      <c r="GD564">
        <v>100</v>
      </c>
      <c r="GE564">
        <v>-0.361</v>
      </c>
      <c r="GF564">
        <v>0.2971</v>
      </c>
      <c r="GG564">
        <v>-1.589593225013521</v>
      </c>
      <c r="GH564">
        <v>0.00192992804097616</v>
      </c>
      <c r="GI564">
        <v>3.244687122451424E-06</v>
      </c>
      <c r="GJ564">
        <v>-2.087531120305573E-09</v>
      </c>
      <c r="GK564">
        <v>0.05776174702018427</v>
      </c>
      <c r="GL564">
        <v>0.005089068596103195</v>
      </c>
      <c r="GM564">
        <v>0.0003257216593697226</v>
      </c>
      <c r="GN564">
        <v>-1.562898368296355E-06</v>
      </c>
      <c r="GO564">
        <v>0</v>
      </c>
      <c r="GP564">
        <v>1257</v>
      </c>
      <c r="GQ564">
        <v>1</v>
      </c>
      <c r="GR564">
        <v>31</v>
      </c>
      <c r="GS564">
        <v>294.2</v>
      </c>
      <c r="GT564">
        <v>294.2</v>
      </c>
      <c r="GU564">
        <v>1.07788</v>
      </c>
      <c r="GV564">
        <v>2.40234</v>
      </c>
      <c r="GW564">
        <v>1.44775</v>
      </c>
      <c r="GX564">
        <v>2.20215</v>
      </c>
      <c r="GY564">
        <v>1.44653</v>
      </c>
      <c r="GZ564">
        <v>2.26929</v>
      </c>
      <c r="HA564">
        <v>33.1992</v>
      </c>
      <c r="HB564">
        <v>14.5436</v>
      </c>
      <c r="HC564">
        <v>18</v>
      </c>
      <c r="HD564">
        <v>531.968</v>
      </c>
      <c r="HE564">
        <v>523.155</v>
      </c>
      <c r="HF564">
        <v>24.9999</v>
      </c>
      <c r="HG564">
        <v>30.7201</v>
      </c>
      <c r="HH564">
        <v>30</v>
      </c>
      <c r="HI564">
        <v>31.1051</v>
      </c>
      <c r="HJ564">
        <v>31.1147</v>
      </c>
      <c r="HK564">
        <v>21.5479</v>
      </c>
      <c r="HL564">
        <v>20.6043</v>
      </c>
      <c r="HM564">
        <v>100</v>
      </c>
      <c r="HN564">
        <v>25</v>
      </c>
      <c r="HO564">
        <v>420</v>
      </c>
      <c r="HP564">
        <v>21.5</v>
      </c>
      <c r="HQ564">
        <v>103.126</v>
      </c>
      <c r="HR564">
        <v>102.019</v>
      </c>
    </row>
    <row r="565" spans="1:226">
      <c r="A565">
        <v>547</v>
      </c>
      <c r="B565">
        <v>1774683980.6</v>
      </c>
      <c r="C565">
        <v>2234.599999904633</v>
      </c>
      <c r="D565" t="s">
        <v>1456</v>
      </c>
      <c r="E565" t="s">
        <v>1457</v>
      </c>
      <c r="F565">
        <v>5</v>
      </c>
      <c r="I565">
        <v>1774683977.7</v>
      </c>
      <c r="J565">
        <f>(K565)/1000</f>
        <v>0</v>
      </c>
      <c r="K565">
        <f>IF(BF565, AN565, AH565)</f>
        <v>0</v>
      </c>
      <c r="L565">
        <f>IF(BF565, AI565, AG565)</f>
        <v>0</v>
      </c>
      <c r="M565">
        <f>BH565 - IF(AU565&gt;1, L565*BB565*100.0/(AW565), 0)</f>
        <v>0</v>
      </c>
      <c r="N565">
        <f>((T565-J565/2)*M565-L565)/(T565+J565/2)</f>
        <v>0</v>
      </c>
      <c r="O565">
        <f>N565*(BO565+BP565)/1000.0</f>
        <v>0</v>
      </c>
      <c r="P565">
        <f>(BH565 - IF(AU565&gt;1, L565*BB565*100.0/(AW565), 0))*(BO565+BP565)/1000.0</f>
        <v>0</v>
      </c>
      <c r="Q565">
        <f>2.0/((1/S565-1/R565)+SIGN(S565)*SQRT((1/S565-1/R565)*(1/S565-1/R565) + 4*BC565/((BC565+1)*(BC565+1))*(2*1/S565*1/R565-1/R565*1/R565)))</f>
        <v>0</v>
      </c>
      <c r="R565">
        <f>IF(LEFT(BD565,1)&lt;&gt;"0",IF(LEFT(BD565,1)="1",3.0,BE565),$D$5+$E$5*(BV565*BO565/($K$5*1000))+$F$5*(BV565*BO565/($K$5*1000))*MAX(MIN(BB565,$J$5),$I$5)*MAX(MIN(BB565,$J$5),$I$5)+$G$5*MAX(MIN(BB565,$J$5),$I$5)*(BV565*BO565/($K$5*1000))+$H$5*(BV565*BO565/($K$5*1000))*(BV565*BO565/($K$5*1000)))</f>
        <v>0</v>
      </c>
      <c r="S565">
        <f>J565*(1000-(1000*0.61365*exp(17.502*W565/(240.97+W565))/(BO565+BP565)+BJ565)/2)/(1000*0.61365*exp(17.502*W565/(240.97+W565))/(BO565+BP565)-BJ565)</f>
        <v>0</v>
      </c>
      <c r="T565">
        <f>1/((BC565+1)/(Q565/1.6)+1/(R565/1.37)) + BC565/((BC565+1)/(Q565/1.6) + BC565/(R565/1.37))</f>
        <v>0</v>
      </c>
      <c r="U565">
        <f>(AX565*BA565)</f>
        <v>0</v>
      </c>
      <c r="V565">
        <f>(BQ565+(U565+2*0.95*5.67E-8*(((BQ565+$B$9)+273)^4-(BQ565+273)^4)-44100*J565)/(1.84*29.3*R565+8*0.95*5.67E-8*(BQ565+273)^3))</f>
        <v>0</v>
      </c>
      <c r="W565">
        <f>($C$9*BR565+$D$9*BS565+$E$9*V565)</f>
        <v>0</v>
      </c>
      <c r="X565">
        <f>0.61365*exp(17.502*W565/(240.97+W565))</f>
        <v>0</v>
      </c>
      <c r="Y565">
        <f>(Z565/AA565*100)</f>
        <v>0</v>
      </c>
      <c r="Z565">
        <f>BJ565*(BO565+BP565)/1000</f>
        <v>0</v>
      </c>
      <c r="AA565">
        <f>0.61365*exp(17.502*BQ565/(240.97+BQ565))</f>
        <v>0</v>
      </c>
      <c r="AB565">
        <f>(X565-BJ565*(BO565+BP565)/1000)</f>
        <v>0</v>
      </c>
      <c r="AC565">
        <f>(-J565*44100)</f>
        <v>0</v>
      </c>
      <c r="AD565">
        <f>2*29.3*R565*0.92*(BQ565-W565)</f>
        <v>0</v>
      </c>
      <c r="AE565">
        <f>2*0.95*5.67E-8*(((BQ565+$B$9)+273)^4-(W565+273)^4)</f>
        <v>0</v>
      </c>
      <c r="AF565">
        <f>U565+AE565+AC565+AD565</f>
        <v>0</v>
      </c>
      <c r="AG565">
        <f>BN565*AU565*(BI565-BH565*(1000-AU565*BK565)/(1000-AU565*BJ565))/(100*BB565)</f>
        <v>0</v>
      </c>
      <c r="AH565">
        <f>1000*BN565*AU565*(BJ565-BK565)/(100*BB565*(1000-AU565*BJ565))</f>
        <v>0</v>
      </c>
      <c r="AI565">
        <f>(AJ565 - AK565 - BO565*1E3/(8.314*(BQ565+273.15)) * AM565/BN565 * AL565) * BN565/(100*BB565) * (1000 - BK565)/1000</f>
        <v>0</v>
      </c>
      <c r="AJ565">
        <v>429.2310432380868</v>
      </c>
      <c r="AK565">
        <v>428.7902787878787</v>
      </c>
      <c r="AL565">
        <v>-3.829350379546851E-06</v>
      </c>
      <c r="AM565">
        <v>61.35787655002243</v>
      </c>
      <c r="AN565">
        <f>(AP565 - AO565 + BO565*1E3/(8.314*(BQ565+273.15)) * AR565/BN565 * AQ565) * BN565/(100*BB565) * 1000/(1000 - AP565)</f>
        <v>0</v>
      </c>
      <c r="AO565">
        <v>21.51092576377955</v>
      </c>
      <c r="AP565">
        <v>21.49249300699301</v>
      </c>
      <c r="AQ565">
        <v>1.847652567317476E-07</v>
      </c>
      <c r="AR565">
        <v>91.88205700752289</v>
      </c>
      <c r="AS565">
        <v>0</v>
      </c>
      <c r="AT565">
        <v>0</v>
      </c>
      <c r="AU565">
        <f>IF(AS565*$H$15&gt;=AW565,1.0,(AW565/(AW565-AS565*$H$15)))</f>
        <v>0</v>
      </c>
      <c r="AV565">
        <f>(AU565-1)*100</f>
        <v>0</v>
      </c>
      <c r="AW565">
        <f>MAX(0,($B$15+$C$15*BV565)/(1+$D$15*BV565)*BO565/(BQ565+273)*$E$15)</f>
        <v>0</v>
      </c>
      <c r="AX565">
        <f>$B$13*BW565+$C$13*BX565+$F$13*CI565*(1-CL565)</f>
        <v>0</v>
      </c>
      <c r="AY565">
        <f>AX565*AZ565</f>
        <v>0</v>
      </c>
      <c r="AZ565">
        <f>($B$13*$D$11+$C$13*$D$11+$F$13*((CV565+CN565)/MAX(CV565+CN565+CW565, 0.1)*$I$11+CW565/MAX(CV565+CN565+CW565, 0.1)*$J$11))/($B$13+$C$13+$F$13)</f>
        <v>0</v>
      </c>
      <c r="BA565">
        <f>($B$13*$K$11+$C$13*$K$11+$F$13*((CV565+CN565)/MAX(CV565+CN565+CW565, 0.1)*$P$11+CW565/MAX(CV565+CN565+CW565, 0.1)*$Q$11))/($B$13+$C$13+$F$13)</f>
        <v>0</v>
      </c>
      <c r="BB565">
        <v>6</v>
      </c>
      <c r="BC565">
        <v>0.5</v>
      </c>
      <c r="BD565" t="s">
        <v>358</v>
      </c>
      <c r="BE565">
        <v>2</v>
      </c>
      <c r="BF565" t="b">
        <v>1</v>
      </c>
      <c r="BG565">
        <v>1774683977.7</v>
      </c>
      <c r="BH565">
        <v>419.5868</v>
      </c>
      <c r="BI565">
        <v>420.0036</v>
      </c>
      <c r="BJ565">
        <v>21.49275</v>
      </c>
      <c r="BK565">
        <v>21.51199</v>
      </c>
      <c r="BL565">
        <v>419.9482999999999</v>
      </c>
      <c r="BM565">
        <v>21.19566</v>
      </c>
      <c r="BN565">
        <v>500.0072999999999</v>
      </c>
      <c r="BO565">
        <v>101.0338</v>
      </c>
      <c r="BP565">
        <v>0.09998601999999999</v>
      </c>
      <c r="BQ565">
        <v>25.7361</v>
      </c>
      <c r="BR565">
        <v>25.78565</v>
      </c>
      <c r="BS565">
        <v>999.9</v>
      </c>
      <c r="BT565">
        <v>0</v>
      </c>
      <c r="BU565">
        <v>0</v>
      </c>
      <c r="BV565">
        <v>10004.868</v>
      </c>
      <c r="BW565">
        <v>0</v>
      </c>
      <c r="BX565">
        <v>0.3833920000000001</v>
      </c>
      <c r="BY565">
        <v>-0.4168457</v>
      </c>
      <c r="BZ565">
        <v>428.8031000000001</v>
      </c>
      <c r="CA565">
        <v>429.2375</v>
      </c>
      <c r="CB565">
        <v>-0.01924533</v>
      </c>
      <c r="CC565">
        <v>420.0036</v>
      </c>
      <c r="CD565">
        <v>21.51199</v>
      </c>
      <c r="CE565">
        <v>2.171493</v>
      </c>
      <c r="CF565">
        <v>2.173437</v>
      </c>
      <c r="CG565">
        <v>18.75354</v>
      </c>
      <c r="CH565">
        <v>18.76785</v>
      </c>
      <c r="CI565">
        <v>99.99903999999999</v>
      </c>
      <c r="CJ565">
        <v>0</v>
      </c>
      <c r="CK565">
        <v>1</v>
      </c>
      <c r="CL565">
        <v>0</v>
      </c>
      <c r="CM565">
        <v>2.30281</v>
      </c>
      <c r="CN565">
        <v>0</v>
      </c>
      <c r="CO565">
        <v>5.156239999999999</v>
      </c>
      <c r="CP565">
        <v>511.5617</v>
      </c>
      <c r="CQ565">
        <v>34.66840000000001</v>
      </c>
      <c r="CR565">
        <v>39.0623</v>
      </c>
      <c r="CS565">
        <v>36.9811</v>
      </c>
      <c r="CT565">
        <v>37.8123</v>
      </c>
      <c r="CU565">
        <v>35.66840000000001</v>
      </c>
      <c r="CV565">
        <v>0</v>
      </c>
      <c r="CW565">
        <v>99.998</v>
      </c>
      <c r="CX565">
        <v>0</v>
      </c>
      <c r="CY565">
        <v>1774683978.8</v>
      </c>
      <c r="CZ565">
        <v>0</v>
      </c>
      <c r="DA565">
        <v>1774666326.5</v>
      </c>
      <c r="DB565" t="s">
        <v>359</v>
      </c>
      <c r="DC565">
        <v>1774666322</v>
      </c>
      <c r="DD565">
        <v>1774666326.5</v>
      </c>
      <c r="DE565">
        <v>2</v>
      </c>
      <c r="DF565">
        <v>0.343</v>
      </c>
      <c r="DG565">
        <v>-0.026</v>
      </c>
      <c r="DH565">
        <v>-0.36</v>
      </c>
      <c r="DI565">
        <v>0.298</v>
      </c>
      <c r="DJ565">
        <v>420</v>
      </c>
      <c r="DK565">
        <v>22</v>
      </c>
      <c r="DL565">
        <v>0.17</v>
      </c>
      <c r="DM565">
        <v>0.02</v>
      </c>
      <c r="DN565">
        <v>-0.4180877804878049</v>
      </c>
      <c r="DO565">
        <v>-0.04679080139372912</v>
      </c>
      <c r="DP565">
        <v>0.02486104735006267</v>
      </c>
      <c r="DQ565">
        <v>1</v>
      </c>
      <c r="DR565">
        <v>-0.01973593658536585</v>
      </c>
      <c r="DS565">
        <v>0.0007673059233449112</v>
      </c>
      <c r="DT565">
        <v>0.000881198647009163</v>
      </c>
      <c r="DU565">
        <v>1</v>
      </c>
      <c r="DV565">
        <v>2</v>
      </c>
      <c r="DW565">
        <v>2</v>
      </c>
      <c r="DX565" t="s">
        <v>360</v>
      </c>
      <c r="DY565">
        <v>3.13045</v>
      </c>
      <c r="DZ565">
        <v>2.80646</v>
      </c>
      <c r="EA565">
        <v>0.0997524</v>
      </c>
      <c r="EB565">
        <v>0.09947930000000001</v>
      </c>
      <c r="EC565">
        <v>0.105828</v>
      </c>
      <c r="ED565">
        <v>0.105587</v>
      </c>
      <c r="EE565">
        <v>21145.4</v>
      </c>
      <c r="EF565">
        <v>27418.2</v>
      </c>
      <c r="EG565">
        <v>26442.8</v>
      </c>
      <c r="EH565">
        <v>32999.7</v>
      </c>
      <c r="EI565">
        <v>34924.7</v>
      </c>
      <c r="EJ565">
        <v>40310.2</v>
      </c>
      <c r="EK565">
        <v>41089.3</v>
      </c>
      <c r="EL565">
        <v>46059.6</v>
      </c>
      <c r="EM565">
        <v>2.03507</v>
      </c>
      <c r="EN565">
        <v>2.00025</v>
      </c>
      <c r="EO565">
        <v>0.06745760000000001</v>
      </c>
      <c r="EP565">
        <v>0</v>
      </c>
      <c r="EQ565">
        <v>24.6719</v>
      </c>
      <c r="ER565">
        <v>999.9</v>
      </c>
      <c r="ES565">
        <v>67.40000000000001</v>
      </c>
      <c r="ET565">
        <v>27.5</v>
      </c>
      <c r="EU565">
        <v>24.5871</v>
      </c>
      <c r="EV565">
        <v>61.3609</v>
      </c>
      <c r="EW565">
        <v>31.5705</v>
      </c>
      <c r="EX565">
        <v>1</v>
      </c>
      <c r="EY565">
        <v>0.291794</v>
      </c>
      <c r="EZ565">
        <v>0.156264</v>
      </c>
      <c r="FA565">
        <v>20.2915</v>
      </c>
      <c r="FB565">
        <v>5.19048</v>
      </c>
      <c r="FC565">
        <v>11.9441</v>
      </c>
      <c r="FD565">
        <v>4.95565</v>
      </c>
      <c r="FE565">
        <v>3.285</v>
      </c>
      <c r="FF565">
        <v>9999</v>
      </c>
      <c r="FG565">
        <v>9999</v>
      </c>
      <c r="FH565">
        <v>9999</v>
      </c>
      <c r="FI565">
        <v>999.9</v>
      </c>
      <c r="FJ565">
        <v>1.86127</v>
      </c>
      <c r="FK565">
        <v>1.86263</v>
      </c>
      <c r="FL565">
        <v>1.86005</v>
      </c>
      <c r="FM565">
        <v>1.85837</v>
      </c>
      <c r="FN565">
        <v>1.86212</v>
      </c>
      <c r="FO565">
        <v>1.85886</v>
      </c>
      <c r="FP565">
        <v>1.85791</v>
      </c>
      <c r="FQ565">
        <v>1.86081</v>
      </c>
      <c r="FR565">
        <v>0</v>
      </c>
      <c r="FS565">
        <v>0</v>
      </c>
      <c r="FT565">
        <v>0</v>
      </c>
      <c r="FU565">
        <v>4.5</v>
      </c>
      <c r="FV565" t="s">
        <v>361</v>
      </c>
      <c r="FW565" t="s">
        <v>362</v>
      </c>
      <c r="FX565" t="s">
        <v>363</v>
      </c>
      <c r="FY565" t="s">
        <v>364</v>
      </c>
      <c r="FZ565" t="s">
        <v>364</v>
      </c>
      <c r="GA565" t="s">
        <v>363</v>
      </c>
      <c r="GB565">
        <v>0</v>
      </c>
      <c r="GC565">
        <v>100</v>
      </c>
      <c r="GD565">
        <v>100</v>
      </c>
      <c r="GE565">
        <v>-0.362</v>
      </c>
      <c r="GF565">
        <v>0.2971</v>
      </c>
      <c r="GG565">
        <v>-1.589593225013521</v>
      </c>
      <c r="GH565">
        <v>0.00192992804097616</v>
      </c>
      <c r="GI565">
        <v>3.244687122451424E-06</v>
      </c>
      <c r="GJ565">
        <v>-2.087531120305573E-09</v>
      </c>
      <c r="GK565">
        <v>0.05776174702018427</v>
      </c>
      <c r="GL565">
        <v>0.005089068596103195</v>
      </c>
      <c r="GM565">
        <v>0.0003257216593697226</v>
      </c>
      <c r="GN565">
        <v>-1.562898368296355E-06</v>
      </c>
      <c r="GO565">
        <v>0</v>
      </c>
      <c r="GP565">
        <v>1257</v>
      </c>
      <c r="GQ565">
        <v>1</v>
      </c>
      <c r="GR565">
        <v>31</v>
      </c>
      <c r="GS565">
        <v>294.3</v>
      </c>
      <c r="GT565">
        <v>294.2</v>
      </c>
      <c r="GU565">
        <v>1.07788</v>
      </c>
      <c r="GV565">
        <v>2.39868</v>
      </c>
      <c r="GW565">
        <v>1.44775</v>
      </c>
      <c r="GX565">
        <v>2.20215</v>
      </c>
      <c r="GY565">
        <v>1.44653</v>
      </c>
      <c r="GZ565">
        <v>2.33276</v>
      </c>
      <c r="HA565">
        <v>33.1992</v>
      </c>
      <c r="HB565">
        <v>14.5348</v>
      </c>
      <c r="HC565">
        <v>18</v>
      </c>
      <c r="HD565">
        <v>532.11</v>
      </c>
      <c r="HE565">
        <v>523.066</v>
      </c>
      <c r="HF565">
        <v>25</v>
      </c>
      <c r="HG565">
        <v>30.7199</v>
      </c>
      <c r="HH565">
        <v>30.0001</v>
      </c>
      <c r="HI565">
        <v>31.1051</v>
      </c>
      <c r="HJ565">
        <v>31.1143</v>
      </c>
      <c r="HK565">
        <v>21.5479</v>
      </c>
      <c r="HL565">
        <v>20.6043</v>
      </c>
      <c r="HM565">
        <v>100</v>
      </c>
      <c r="HN565">
        <v>25</v>
      </c>
      <c r="HO565">
        <v>420</v>
      </c>
      <c r="HP565">
        <v>21.5</v>
      </c>
      <c r="HQ565">
        <v>103.126</v>
      </c>
      <c r="HR565">
        <v>102.02</v>
      </c>
    </row>
    <row r="566" spans="1:226">
      <c r="A566">
        <v>548</v>
      </c>
      <c r="B566">
        <v>1774683984.6</v>
      </c>
      <c r="C566">
        <v>2238.599999904633</v>
      </c>
      <c r="D566" t="s">
        <v>1458</v>
      </c>
      <c r="E566" t="s">
        <v>1459</v>
      </c>
      <c r="F566">
        <v>5</v>
      </c>
      <c r="I566">
        <v>1774683981.7</v>
      </c>
      <c r="J566">
        <f>(K566)/1000</f>
        <v>0</v>
      </c>
      <c r="K566">
        <f>IF(BF566, AN566, AH566)</f>
        <v>0</v>
      </c>
      <c r="L566">
        <f>IF(BF566, AI566, AG566)</f>
        <v>0</v>
      </c>
      <c r="M566">
        <f>BH566 - IF(AU566&gt;1, L566*BB566*100.0/(AW566), 0)</f>
        <v>0</v>
      </c>
      <c r="N566">
        <f>((T566-J566/2)*M566-L566)/(T566+J566/2)</f>
        <v>0</v>
      </c>
      <c r="O566">
        <f>N566*(BO566+BP566)/1000.0</f>
        <v>0</v>
      </c>
      <c r="P566">
        <f>(BH566 - IF(AU566&gt;1, L566*BB566*100.0/(AW566), 0))*(BO566+BP566)/1000.0</f>
        <v>0</v>
      </c>
      <c r="Q566">
        <f>2.0/((1/S566-1/R566)+SIGN(S566)*SQRT((1/S566-1/R566)*(1/S566-1/R566) + 4*BC566/((BC566+1)*(BC566+1))*(2*1/S566*1/R566-1/R566*1/R566)))</f>
        <v>0</v>
      </c>
      <c r="R566">
        <f>IF(LEFT(BD566,1)&lt;&gt;"0",IF(LEFT(BD566,1)="1",3.0,BE566),$D$5+$E$5*(BV566*BO566/($K$5*1000))+$F$5*(BV566*BO566/($K$5*1000))*MAX(MIN(BB566,$J$5),$I$5)*MAX(MIN(BB566,$J$5),$I$5)+$G$5*MAX(MIN(BB566,$J$5),$I$5)*(BV566*BO566/($K$5*1000))+$H$5*(BV566*BO566/($K$5*1000))*(BV566*BO566/($K$5*1000)))</f>
        <v>0</v>
      </c>
      <c r="S566">
        <f>J566*(1000-(1000*0.61365*exp(17.502*W566/(240.97+W566))/(BO566+BP566)+BJ566)/2)/(1000*0.61365*exp(17.502*W566/(240.97+W566))/(BO566+BP566)-BJ566)</f>
        <v>0</v>
      </c>
      <c r="T566">
        <f>1/((BC566+1)/(Q566/1.6)+1/(R566/1.37)) + BC566/((BC566+1)/(Q566/1.6) + BC566/(R566/1.37))</f>
        <v>0</v>
      </c>
      <c r="U566">
        <f>(AX566*BA566)</f>
        <v>0</v>
      </c>
      <c r="V566">
        <f>(BQ566+(U566+2*0.95*5.67E-8*(((BQ566+$B$9)+273)^4-(BQ566+273)^4)-44100*J566)/(1.84*29.3*R566+8*0.95*5.67E-8*(BQ566+273)^3))</f>
        <v>0</v>
      </c>
      <c r="W566">
        <f>($C$9*BR566+$D$9*BS566+$E$9*V566)</f>
        <v>0</v>
      </c>
      <c r="X566">
        <f>0.61365*exp(17.502*W566/(240.97+W566))</f>
        <v>0</v>
      </c>
      <c r="Y566">
        <f>(Z566/AA566*100)</f>
        <v>0</v>
      </c>
      <c r="Z566">
        <f>BJ566*(BO566+BP566)/1000</f>
        <v>0</v>
      </c>
      <c r="AA566">
        <f>0.61365*exp(17.502*BQ566/(240.97+BQ566))</f>
        <v>0</v>
      </c>
      <c r="AB566">
        <f>(X566-BJ566*(BO566+BP566)/1000)</f>
        <v>0</v>
      </c>
      <c r="AC566">
        <f>(-J566*44100)</f>
        <v>0</v>
      </c>
      <c r="AD566">
        <f>2*29.3*R566*0.92*(BQ566-W566)</f>
        <v>0</v>
      </c>
      <c r="AE566">
        <f>2*0.95*5.67E-8*(((BQ566+$B$9)+273)^4-(W566+273)^4)</f>
        <v>0</v>
      </c>
      <c r="AF566">
        <f>U566+AE566+AC566+AD566</f>
        <v>0</v>
      </c>
      <c r="AG566">
        <f>BN566*AU566*(BI566-BH566*(1000-AU566*BK566)/(1000-AU566*BJ566))/(100*BB566)</f>
        <v>0</v>
      </c>
      <c r="AH566">
        <f>1000*BN566*AU566*(BJ566-BK566)/(100*BB566*(1000-AU566*BJ566))</f>
        <v>0</v>
      </c>
      <c r="AI566">
        <f>(AJ566 - AK566 - BO566*1E3/(8.314*(BQ566+273.15)) * AM566/BN566 * AL566) * BN566/(100*BB566) * (1000 - BK566)/1000</f>
        <v>0</v>
      </c>
      <c r="AJ566">
        <v>429.2698488580976</v>
      </c>
      <c r="AK566">
        <v>428.8176424242421</v>
      </c>
      <c r="AL566">
        <v>8.138358007401435E-06</v>
      </c>
      <c r="AM566">
        <v>61.35787655002243</v>
      </c>
      <c r="AN566">
        <f>(AP566 - AO566 + BO566*1E3/(8.314*(BQ566+273.15)) * AR566/BN566 * AQ566) * BN566/(100*BB566) * 1000/(1000 - AP566)</f>
        <v>0</v>
      </c>
      <c r="AO566">
        <v>21.51317785085987</v>
      </c>
      <c r="AP566">
        <v>21.49147622377623</v>
      </c>
      <c r="AQ566">
        <v>-5.945473462355641E-08</v>
      </c>
      <c r="AR566">
        <v>91.88205700752289</v>
      </c>
      <c r="AS566">
        <v>0</v>
      </c>
      <c r="AT566">
        <v>0</v>
      </c>
      <c r="AU566">
        <f>IF(AS566*$H$15&gt;=AW566,1.0,(AW566/(AW566-AS566*$H$15)))</f>
        <v>0</v>
      </c>
      <c r="AV566">
        <f>(AU566-1)*100</f>
        <v>0</v>
      </c>
      <c r="AW566">
        <f>MAX(0,($B$15+$C$15*BV566)/(1+$D$15*BV566)*BO566/(BQ566+273)*$E$15)</f>
        <v>0</v>
      </c>
      <c r="AX566">
        <f>$B$13*BW566+$C$13*BX566+$F$13*CI566*(1-CL566)</f>
        <v>0</v>
      </c>
      <c r="AY566">
        <f>AX566*AZ566</f>
        <v>0</v>
      </c>
      <c r="AZ566">
        <f>($B$13*$D$11+$C$13*$D$11+$F$13*((CV566+CN566)/MAX(CV566+CN566+CW566, 0.1)*$I$11+CW566/MAX(CV566+CN566+CW566, 0.1)*$J$11))/($B$13+$C$13+$F$13)</f>
        <v>0</v>
      </c>
      <c r="BA566">
        <f>($B$13*$K$11+$C$13*$K$11+$F$13*((CV566+CN566)/MAX(CV566+CN566+CW566, 0.1)*$P$11+CW566/MAX(CV566+CN566+CW566, 0.1)*$Q$11))/($B$13+$C$13+$F$13)</f>
        <v>0</v>
      </c>
      <c r="BB566">
        <v>6</v>
      </c>
      <c r="BC566">
        <v>0.5</v>
      </c>
      <c r="BD566" t="s">
        <v>358</v>
      </c>
      <c r="BE566">
        <v>2</v>
      </c>
      <c r="BF566" t="b">
        <v>1</v>
      </c>
      <c r="BG566">
        <v>1774683981.7</v>
      </c>
      <c r="BH566">
        <v>419.5802</v>
      </c>
      <c r="BI566">
        <v>420.0294</v>
      </c>
      <c r="BJ566">
        <v>21.49217</v>
      </c>
      <c r="BK566">
        <v>21.51307</v>
      </c>
      <c r="BL566">
        <v>419.9417999999999</v>
      </c>
      <c r="BM566">
        <v>21.1951</v>
      </c>
      <c r="BN566">
        <v>499.9847</v>
      </c>
      <c r="BO566">
        <v>101.0353</v>
      </c>
      <c r="BP566">
        <v>0.10000885</v>
      </c>
      <c r="BQ566">
        <v>25.73759</v>
      </c>
      <c r="BR566">
        <v>25.78495</v>
      </c>
      <c r="BS566">
        <v>999.9</v>
      </c>
      <c r="BT566">
        <v>0</v>
      </c>
      <c r="BU566">
        <v>0</v>
      </c>
      <c r="BV566">
        <v>9999.069</v>
      </c>
      <c r="BW566">
        <v>0</v>
      </c>
      <c r="BX566">
        <v>0.3833920000000001</v>
      </c>
      <c r="BY566">
        <v>-0.4492676</v>
      </c>
      <c r="BZ566">
        <v>428.7958</v>
      </c>
      <c r="CA566">
        <v>429.2643</v>
      </c>
      <c r="CB566">
        <v>-0.02091179</v>
      </c>
      <c r="CC566">
        <v>420.0294</v>
      </c>
      <c r="CD566">
        <v>21.51307</v>
      </c>
      <c r="CE566">
        <v>2.171463</v>
      </c>
      <c r="CF566">
        <v>2.173575</v>
      </c>
      <c r="CG566">
        <v>18.75332</v>
      </c>
      <c r="CH566">
        <v>18.76887</v>
      </c>
      <c r="CI566">
        <v>99.99704</v>
      </c>
      <c r="CJ566">
        <v>0</v>
      </c>
      <c r="CK566">
        <v>1</v>
      </c>
      <c r="CL566">
        <v>0</v>
      </c>
      <c r="CM566">
        <v>2.02809</v>
      </c>
      <c r="CN566">
        <v>0</v>
      </c>
      <c r="CO566">
        <v>5.09958</v>
      </c>
      <c r="CP566">
        <v>511.5516000000001</v>
      </c>
      <c r="CQ566">
        <v>34.687</v>
      </c>
      <c r="CR566">
        <v>39.1623</v>
      </c>
      <c r="CS566">
        <v>37.01860000000001</v>
      </c>
      <c r="CT566">
        <v>37.9123</v>
      </c>
      <c r="CU566">
        <v>35.6933</v>
      </c>
      <c r="CV566">
        <v>0</v>
      </c>
      <c r="CW566">
        <v>99.997</v>
      </c>
      <c r="CX566">
        <v>0</v>
      </c>
      <c r="CY566">
        <v>1774683983</v>
      </c>
      <c r="CZ566">
        <v>0</v>
      </c>
      <c r="DA566">
        <v>1774666326.5</v>
      </c>
      <c r="DB566" t="s">
        <v>359</v>
      </c>
      <c r="DC566">
        <v>1774666322</v>
      </c>
      <c r="DD566">
        <v>1774666326.5</v>
      </c>
      <c r="DE566">
        <v>2</v>
      </c>
      <c r="DF566">
        <v>0.343</v>
      </c>
      <c r="DG566">
        <v>-0.026</v>
      </c>
      <c r="DH566">
        <v>-0.36</v>
      </c>
      <c r="DI566">
        <v>0.298</v>
      </c>
      <c r="DJ566">
        <v>420</v>
      </c>
      <c r="DK566">
        <v>22</v>
      </c>
      <c r="DL566">
        <v>0.17</v>
      </c>
      <c r="DM566">
        <v>0.02</v>
      </c>
      <c r="DN566">
        <v>-0.4328456585365854</v>
      </c>
      <c r="DO566">
        <v>-0.02842423693379914</v>
      </c>
      <c r="DP566">
        <v>0.02191079172641931</v>
      </c>
      <c r="DQ566">
        <v>1</v>
      </c>
      <c r="DR566">
        <v>-0.02011159268292683</v>
      </c>
      <c r="DS566">
        <v>0.0003940599303135989</v>
      </c>
      <c r="DT566">
        <v>0.000899907324873564</v>
      </c>
      <c r="DU566">
        <v>1</v>
      </c>
      <c r="DV566">
        <v>2</v>
      </c>
      <c r="DW566">
        <v>2</v>
      </c>
      <c r="DX566" t="s">
        <v>360</v>
      </c>
      <c r="DY566">
        <v>3.13045</v>
      </c>
      <c r="DZ566">
        <v>2.80641</v>
      </c>
      <c r="EA566">
        <v>0.0997601</v>
      </c>
      <c r="EB566">
        <v>0.0994848</v>
      </c>
      <c r="EC566">
        <v>0.105821</v>
      </c>
      <c r="ED566">
        <v>0.105587</v>
      </c>
      <c r="EE566">
        <v>21145.4</v>
      </c>
      <c r="EF566">
        <v>27418.2</v>
      </c>
      <c r="EG566">
        <v>26443</v>
      </c>
      <c r="EH566">
        <v>32999.9</v>
      </c>
      <c r="EI566">
        <v>34925.1</v>
      </c>
      <c r="EJ566">
        <v>40310.5</v>
      </c>
      <c r="EK566">
        <v>41089.4</v>
      </c>
      <c r="EL566">
        <v>46059.9</v>
      </c>
      <c r="EM566">
        <v>2.03492</v>
      </c>
      <c r="EN566">
        <v>2.0003</v>
      </c>
      <c r="EO566">
        <v>0.0687391</v>
      </c>
      <c r="EP566">
        <v>0</v>
      </c>
      <c r="EQ566">
        <v>24.67</v>
      </c>
      <c r="ER566">
        <v>999.9</v>
      </c>
      <c r="ES566">
        <v>67.40000000000001</v>
      </c>
      <c r="ET566">
        <v>27.5</v>
      </c>
      <c r="EU566">
        <v>24.5874</v>
      </c>
      <c r="EV566">
        <v>61.3209</v>
      </c>
      <c r="EW566">
        <v>31.6787</v>
      </c>
      <c r="EX566">
        <v>1</v>
      </c>
      <c r="EY566">
        <v>0.291748</v>
      </c>
      <c r="EZ566">
        <v>0.155719</v>
      </c>
      <c r="FA566">
        <v>20.2914</v>
      </c>
      <c r="FB566">
        <v>5.19108</v>
      </c>
      <c r="FC566">
        <v>11.9441</v>
      </c>
      <c r="FD566">
        <v>4.9557</v>
      </c>
      <c r="FE566">
        <v>3.285</v>
      </c>
      <c r="FF566">
        <v>9999</v>
      </c>
      <c r="FG566">
        <v>9999</v>
      </c>
      <c r="FH566">
        <v>9999</v>
      </c>
      <c r="FI566">
        <v>999.9</v>
      </c>
      <c r="FJ566">
        <v>1.86127</v>
      </c>
      <c r="FK566">
        <v>1.86263</v>
      </c>
      <c r="FL566">
        <v>1.86005</v>
      </c>
      <c r="FM566">
        <v>1.85837</v>
      </c>
      <c r="FN566">
        <v>1.86213</v>
      </c>
      <c r="FO566">
        <v>1.85885</v>
      </c>
      <c r="FP566">
        <v>1.85791</v>
      </c>
      <c r="FQ566">
        <v>1.86081</v>
      </c>
      <c r="FR566">
        <v>0</v>
      </c>
      <c r="FS566">
        <v>0</v>
      </c>
      <c r="FT566">
        <v>0</v>
      </c>
      <c r="FU566">
        <v>4.5</v>
      </c>
      <c r="FV566" t="s">
        <v>361</v>
      </c>
      <c r="FW566" t="s">
        <v>362</v>
      </c>
      <c r="FX566" t="s">
        <v>363</v>
      </c>
      <c r="FY566" t="s">
        <v>364</v>
      </c>
      <c r="FZ566" t="s">
        <v>364</v>
      </c>
      <c r="GA566" t="s">
        <v>363</v>
      </c>
      <c r="GB566">
        <v>0</v>
      </c>
      <c r="GC566">
        <v>100</v>
      </c>
      <c r="GD566">
        <v>100</v>
      </c>
      <c r="GE566">
        <v>-0.361</v>
      </c>
      <c r="GF566">
        <v>0.2971</v>
      </c>
      <c r="GG566">
        <v>-1.589593225013521</v>
      </c>
      <c r="GH566">
        <v>0.00192992804097616</v>
      </c>
      <c r="GI566">
        <v>3.244687122451424E-06</v>
      </c>
      <c r="GJ566">
        <v>-2.087531120305573E-09</v>
      </c>
      <c r="GK566">
        <v>0.05776174702018427</v>
      </c>
      <c r="GL566">
        <v>0.005089068596103195</v>
      </c>
      <c r="GM566">
        <v>0.0003257216593697226</v>
      </c>
      <c r="GN566">
        <v>-1.562898368296355E-06</v>
      </c>
      <c r="GO566">
        <v>0</v>
      </c>
      <c r="GP566">
        <v>1257</v>
      </c>
      <c r="GQ566">
        <v>1</v>
      </c>
      <c r="GR566">
        <v>31</v>
      </c>
      <c r="GS566">
        <v>294.4</v>
      </c>
      <c r="GT566">
        <v>294.3</v>
      </c>
      <c r="GU566">
        <v>1.07788</v>
      </c>
      <c r="GV566">
        <v>2.39014</v>
      </c>
      <c r="GW566">
        <v>1.44775</v>
      </c>
      <c r="GX566">
        <v>2.20215</v>
      </c>
      <c r="GY566">
        <v>1.44653</v>
      </c>
      <c r="GZ566">
        <v>2.36206</v>
      </c>
      <c r="HA566">
        <v>33.1992</v>
      </c>
      <c r="HB566">
        <v>14.5436</v>
      </c>
      <c r="HC566">
        <v>18</v>
      </c>
      <c r="HD566">
        <v>532.015</v>
      </c>
      <c r="HE566">
        <v>523.1</v>
      </c>
      <c r="HF566">
        <v>24.9998</v>
      </c>
      <c r="HG566">
        <v>30.7199</v>
      </c>
      <c r="HH566">
        <v>30</v>
      </c>
      <c r="HI566">
        <v>31.1051</v>
      </c>
      <c r="HJ566">
        <v>31.1143</v>
      </c>
      <c r="HK566">
        <v>21.5469</v>
      </c>
      <c r="HL566">
        <v>20.6043</v>
      </c>
      <c r="HM566">
        <v>100</v>
      </c>
      <c r="HN566">
        <v>25</v>
      </c>
      <c r="HO566">
        <v>420</v>
      </c>
      <c r="HP566">
        <v>21.5</v>
      </c>
      <c r="HQ566">
        <v>103.127</v>
      </c>
      <c r="HR566">
        <v>102.021</v>
      </c>
    </row>
    <row r="567" spans="1:226">
      <c r="A567">
        <v>549</v>
      </c>
      <c r="B567">
        <v>1774683988.6</v>
      </c>
      <c r="C567">
        <v>2242.599999904633</v>
      </c>
      <c r="D567" t="s">
        <v>1460</v>
      </c>
      <c r="E567" t="s">
        <v>1461</v>
      </c>
      <c r="F567">
        <v>5</v>
      </c>
      <c r="I567">
        <v>1774683985.7</v>
      </c>
      <c r="J567">
        <f>(K567)/1000</f>
        <v>0</v>
      </c>
      <c r="K567">
        <f>IF(BF567, AN567, AH567)</f>
        <v>0</v>
      </c>
      <c r="L567">
        <f>IF(BF567, AI567, AG567)</f>
        <v>0</v>
      </c>
      <c r="M567">
        <f>BH567 - IF(AU567&gt;1, L567*BB567*100.0/(AW567), 0)</f>
        <v>0</v>
      </c>
      <c r="N567">
        <f>((T567-J567/2)*M567-L567)/(T567+J567/2)</f>
        <v>0</v>
      </c>
      <c r="O567">
        <f>N567*(BO567+BP567)/1000.0</f>
        <v>0</v>
      </c>
      <c r="P567">
        <f>(BH567 - IF(AU567&gt;1, L567*BB567*100.0/(AW567), 0))*(BO567+BP567)/1000.0</f>
        <v>0</v>
      </c>
      <c r="Q567">
        <f>2.0/((1/S567-1/R567)+SIGN(S567)*SQRT((1/S567-1/R567)*(1/S567-1/R567) + 4*BC567/((BC567+1)*(BC567+1))*(2*1/S567*1/R567-1/R567*1/R567)))</f>
        <v>0</v>
      </c>
      <c r="R567">
        <f>IF(LEFT(BD567,1)&lt;&gt;"0",IF(LEFT(BD567,1)="1",3.0,BE567),$D$5+$E$5*(BV567*BO567/($K$5*1000))+$F$5*(BV567*BO567/($K$5*1000))*MAX(MIN(BB567,$J$5),$I$5)*MAX(MIN(BB567,$J$5),$I$5)+$G$5*MAX(MIN(BB567,$J$5),$I$5)*(BV567*BO567/($K$5*1000))+$H$5*(BV567*BO567/($K$5*1000))*(BV567*BO567/($K$5*1000)))</f>
        <v>0</v>
      </c>
      <c r="S567">
        <f>J567*(1000-(1000*0.61365*exp(17.502*W567/(240.97+W567))/(BO567+BP567)+BJ567)/2)/(1000*0.61365*exp(17.502*W567/(240.97+W567))/(BO567+BP567)-BJ567)</f>
        <v>0</v>
      </c>
      <c r="T567">
        <f>1/((BC567+1)/(Q567/1.6)+1/(R567/1.37)) + BC567/((BC567+1)/(Q567/1.6) + BC567/(R567/1.37))</f>
        <v>0</v>
      </c>
      <c r="U567">
        <f>(AX567*BA567)</f>
        <v>0</v>
      </c>
      <c r="V567">
        <f>(BQ567+(U567+2*0.95*5.67E-8*(((BQ567+$B$9)+273)^4-(BQ567+273)^4)-44100*J567)/(1.84*29.3*R567+8*0.95*5.67E-8*(BQ567+273)^3))</f>
        <v>0</v>
      </c>
      <c r="W567">
        <f>($C$9*BR567+$D$9*BS567+$E$9*V567)</f>
        <v>0</v>
      </c>
      <c r="X567">
        <f>0.61365*exp(17.502*W567/(240.97+W567))</f>
        <v>0</v>
      </c>
      <c r="Y567">
        <f>(Z567/AA567*100)</f>
        <v>0</v>
      </c>
      <c r="Z567">
        <f>BJ567*(BO567+BP567)/1000</f>
        <v>0</v>
      </c>
      <c r="AA567">
        <f>0.61365*exp(17.502*BQ567/(240.97+BQ567))</f>
        <v>0</v>
      </c>
      <c r="AB567">
        <f>(X567-BJ567*(BO567+BP567)/1000)</f>
        <v>0</v>
      </c>
      <c r="AC567">
        <f>(-J567*44100)</f>
        <v>0</v>
      </c>
      <c r="AD567">
        <f>2*29.3*R567*0.92*(BQ567-W567)</f>
        <v>0</v>
      </c>
      <c r="AE567">
        <f>2*0.95*5.67E-8*(((BQ567+$B$9)+273)^4-(W567+273)^4)</f>
        <v>0</v>
      </c>
      <c r="AF567">
        <f>U567+AE567+AC567+AD567</f>
        <v>0</v>
      </c>
      <c r="AG567">
        <f>BN567*AU567*(BI567-BH567*(1000-AU567*BK567)/(1000-AU567*BJ567))/(100*BB567)</f>
        <v>0</v>
      </c>
      <c r="AH567">
        <f>1000*BN567*AU567*(BJ567-BK567)/(100*BB567*(1000-AU567*BJ567))</f>
        <v>0</v>
      </c>
      <c r="AI567">
        <f>(AJ567 - AK567 - BO567*1E3/(8.314*(BQ567+273.15)) * AM567/BN567 * AL567) * BN567/(100*BB567) * (1000 - BK567)/1000</f>
        <v>0</v>
      </c>
      <c r="AJ567">
        <v>429.2677955317979</v>
      </c>
      <c r="AK567">
        <v>428.8283636363636</v>
      </c>
      <c r="AL567">
        <v>2.401226968394311E-06</v>
      </c>
      <c r="AM567">
        <v>61.35787655002243</v>
      </c>
      <c r="AN567">
        <f>(AP567 - AO567 + BO567*1E3/(8.314*(BQ567+273.15)) * AR567/BN567 * AQ567) * BN567/(100*BB567) * 1000/(1000 - AP567)</f>
        <v>0</v>
      </c>
      <c r="AO567">
        <v>21.51336989906078</v>
      </c>
      <c r="AP567">
        <v>21.49309790209792</v>
      </c>
      <c r="AQ567">
        <v>-5.505467871358172E-07</v>
      </c>
      <c r="AR567">
        <v>91.88205700752289</v>
      </c>
      <c r="AS567">
        <v>0</v>
      </c>
      <c r="AT567">
        <v>0</v>
      </c>
      <c r="AU567">
        <f>IF(AS567*$H$15&gt;=AW567,1.0,(AW567/(AW567-AS567*$H$15)))</f>
        <v>0</v>
      </c>
      <c r="AV567">
        <f>(AU567-1)*100</f>
        <v>0</v>
      </c>
      <c r="AW567">
        <f>MAX(0,($B$15+$C$15*BV567)/(1+$D$15*BV567)*BO567/(BQ567+273)*$E$15)</f>
        <v>0</v>
      </c>
      <c r="AX567">
        <f>$B$13*BW567+$C$13*BX567+$F$13*CI567*(1-CL567)</f>
        <v>0</v>
      </c>
      <c r="AY567">
        <f>AX567*AZ567</f>
        <v>0</v>
      </c>
      <c r="AZ567">
        <f>($B$13*$D$11+$C$13*$D$11+$F$13*((CV567+CN567)/MAX(CV567+CN567+CW567, 0.1)*$I$11+CW567/MAX(CV567+CN567+CW567, 0.1)*$J$11))/($B$13+$C$13+$F$13)</f>
        <v>0</v>
      </c>
      <c r="BA567">
        <f>($B$13*$K$11+$C$13*$K$11+$F$13*((CV567+CN567)/MAX(CV567+CN567+CW567, 0.1)*$P$11+CW567/MAX(CV567+CN567+CW567, 0.1)*$Q$11))/($B$13+$C$13+$F$13)</f>
        <v>0</v>
      </c>
      <c r="BB567">
        <v>6</v>
      </c>
      <c r="BC567">
        <v>0.5</v>
      </c>
      <c r="BD567" t="s">
        <v>358</v>
      </c>
      <c r="BE567">
        <v>2</v>
      </c>
      <c r="BF567" t="b">
        <v>1</v>
      </c>
      <c r="BG567">
        <v>1774683985.7</v>
      </c>
      <c r="BH567">
        <v>419.5967000000001</v>
      </c>
      <c r="BI567">
        <v>420.0347</v>
      </c>
      <c r="BJ567">
        <v>21.49184</v>
      </c>
      <c r="BK567">
        <v>21.5133</v>
      </c>
      <c r="BL567">
        <v>419.9581999999999</v>
      </c>
      <c r="BM567">
        <v>21.19477</v>
      </c>
      <c r="BN567">
        <v>499.9645</v>
      </c>
      <c r="BO567">
        <v>101.0346</v>
      </c>
      <c r="BP567">
        <v>0.09996613000000001</v>
      </c>
      <c r="BQ567">
        <v>25.7371</v>
      </c>
      <c r="BR567">
        <v>25.79153</v>
      </c>
      <c r="BS567">
        <v>999.9</v>
      </c>
      <c r="BT567">
        <v>0</v>
      </c>
      <c r="BU567">
        <v>0</v>
      </c>
      <c r="BV567">
        <v>9998.192999999999</v>
      </c>
      <c r="BW567">
        <v>0</v>
      </c>
      <c r="BX567">
        <v>0.3833920000000001</v>
      </c>
      <c r="BY567">
        <v>-0.4380737</v>
      </c>
      <c r="BZ567">
        <v>428.8127000000001</v>
      </c>
      <c r="CA567">
        <v>429.2699000000001</v>
      </c>
      <c r="CB567">
        <v>-0.02146759</v>
      </c>
      <c r="CC567">
        <v>420.0347</v>
      </c>
      <c r="CD567">
        <v>21.5133</v>
      </c>
      <c r="CE567">
        <v>2.171422</v>
      </c>
      <c r="CF567">
        <v>2.17359</v>
      </c>
      <c r="CG567">
        <v>18.75301</v>
      </c>
      <c r="CH567">
        <v>18.76897</v>
      </c>
      <c r="CI567">
        <v>99.99692999999999</v>
      </c>
      <c r="CJ567">
        <v>0</v>
      </c>
      <c r="CK567">
        <v>1</v>
      </c>
      <c r="CL567">
        <v>0</v>
      </c>
      <c r="CM567">
        <v>1.58774</v>
      </c>
      <c r="CN567">
        <v>0</v>
      </c>
      <c r="CO567">
        <v>5.2455</v>
      </c>
      <c r="CP567">
        <v>511.5506999999999</v>
      </c>
      <c r="CQ567">
        <v>34.687</v>
      </c>
      <c r="CR567">
        <v>39.2436</v>
      </c>
      <c r="CS567">
        <v>37.062</v>
      </c>
      <c r="CT567">
        <v>38.00600000000001</v>
      </c>
      <c r="CU567">
        <v>35.7374</v>
      </c>
      <c r="CV567">
        <v>0</v>
      </c>
      <c r="CW567">
        <v>99.999</v>
      </c>
      <c r="CX567">
        <v>0</v>
      </c>
      <c r="CY567">
        <v>1774683987.2</v>
      </c>
      <c r="CZ567">
        <v>0</v>
      </c>
      <c r="DA567">
        <v>1774666326.5</v>
      </c>
      <c r="DB567" t="s">
        <v>359</v>
      </c>
      <c r="DC567">
        <v>1774666322</v>
      </c>
      <c r="DD567">
        <v>1774666326.5</v>
      </c>
      <c r="DE567">
        <v>2</v>
      </c>
      <c r="DF567">
        <v>0.343</v>
      </c>
      <c r="DG567">
        <v>-0.026</v>
      </c>
      <c r="DH567">
        <v>-0.36</v>
      </c>
      <c r="DI567">
        <v>0.298</v>
      </c>
      <c r="DJ567">
        <v>420</v>
      </c>
      <c r="DK567">
        <v>22</v>
      </c>
      <c r="DL567">
        <v>0.17</v>
      </c>
      <c r="DM567">
        <v>0.02</v>
      </c>
      <c r="DN567">
        <v>-0.4313168292682927</v>
      </c>
      <c r="DO567">
        <v>-0.05013658536585343</v>
      </c>
      <c r="DP567">
        <v>0.01916118817653812</v>
      </c>
      <c r="DQ567">
        <v>1</v>
      </c>
      <c r="DR567">
        <v>-0.02035903658536585</v>
      </c>
      <c r="DS567">
        <v>-0.005798293379790999</v>
      </c>
      <c r="DT567">
        <v>0.001103499355543944</v>
      </c>
      <c r="DU567">
        <v>1</v>
      </c>
      <c r="DV567">
        <v>2</v>
      </c>
      <c r="DW567">
        <v>2</v>
      </c>
      <c r="DX567" t="s">
        <v>360</v>
      </c>
      <c r="DY567">
        <v>3.13037</v>
      </c>
      <c r="DZ567">
        <v>2.80644</v>
      </c>
      <c r="EA567">
        <v>0.0997605</v>
      </c>
      <c r="EB567">
        <v>0.0994753</v>
      </c>
      <c r="EC567">
        <v>0.105827</v>
      </c>
      <c r="ED567">
        <v>0.105586</v>
      </c>
      <c r="EE567">
        <v>21145.3</v>
      </c>
      <c r="EF567">
        <v>27418.3</v>
      </c>
      <c r="EG567">
        <v>26443</v>
      </c>
      <c r="EH567">
        <v>32999.7</v>
      </c>
      <c r="EI567">
        <v>34925</v>
      </c>
      <c r="EJ567">
        <v>40310.1</v>
      </c>
      <c r="EK567">
        <v>41089.6</v>
      </c>
      <c r="EL567">
        <v>46059.4</v>
      </c>
      <c r="EM567">
        <v>2.03478</v>
      </c>
      <c r="EN567">
        <v>2.00045</v>
      </c>
      <c r="EO567">
        <v>0.0680313</v>
      </c>
      <c r="EP567">
        <v>0</v>
      </c>
      <c r="EQ567">
        <v>24.6682</v>
      </c>
      <c r="ER567">
        <v>999.9</v>
      </c>
      <c r="ES567">
        <v>67.40000000000001</v>
      </c>
      <c r="ET567">
        <v>27.5</v>
      </c>
      <c r="EU567">
        <v>24.5873</v>
      </c>
      <c r="EV567">
        <v>61.4609</v>
      </c>
      <c r="EW567">
        <v>31.847</v>
      </c>
      <c r="EX567">
        <v>1</v>
      </c>
      <c r="EY567">
        <v>0.291974</v>
      </c>
      <c r="EZ567">
        <v>0.154995</v>
      </c>
      <c r="FA567">
        <v>20.2915</v>
      </c>
      <c r="FB567">
        <v>5.19093</v>
      </c>
      <c r="FC567">
        <v>11.9441</v>
      </c>
      <c r="FD567">
        <v>4.95575</v>
      </c>
      <c r="FE567">
        <v>3.285</v>
      </c>
      <c r="FF567">
        <v>9999</v>
      </c>
      <c r="FG567">
        <v>9999</v>
      </c>
      <c r="FH567">
        <v>9999</v>
      </c>
      <c r="FI567">
        <v>999.9</v>
      </c>
      <c r="FJ567">
        <v>1.86127</v>
      </c>
      <c r="FK567">
        <v>1.86264</v>
      </c>
      <c r="FL567">
        <v>1.86005</v>
      </c>
      <c r="FM567">
        <v>1.85837</v>
      </c>
      <c r="FN567">
        <v>1.86215</v>
      </c>
      <c r="FO567">
        <v>1.85887</v>
      </c>
      <c r="FP567">
        <v>1.85791</v>
      </c>
      <c r="FQ567">
        <v>1.86081</v>
      </c>
      <c r="FR567">
        <v>0</v>
      </c>
      <c r="FS567">
        <v>0</v>
      </c>
      <c r="FT567">
        <v>0</v>
      </c>
      <c r="FU567">
        <v>4.5</v>
      </c>
      <c r="FV567" t="s">
        <v>361</v>
      </c>
      <c r="FW567" t="s">
        <v>362</v>
      </c>
      <c r="FX567" t="s">
        <v>363</v>
      </c>
      <c r="FY567" t="s">
        <v>364</v>
      </c>
      <c r="FZ567" t="s">
        <v>364</v>
      </c>
      <c r="GA567" t="s">
        <v>363</v>
      </c>
      <c r="GB567">
        <v>0</v>
      </c>
      <c r="GC567">
        <v>100</v>
      </c>
      <c r="GD567">
        <v>100</v>
      </c>
      <c r="GE567">
        <v>-0.361</v>
      </c>
      <c r="GF567">
        <v>0.2971</v>
      </c>
      <c r="GG567">
        <v>-1.589593225013521</v>
      </c>
      <c r="GH567">
        <v>0.00192992804097616</v>
      </c>
      <c r="GI567">
        <v>3.244687122451424E-06</v>
      </c>
      <c r="GJ567">
        <v>-2.087531120305573E-09</v>
      </c>
      <c r="GK567">
        <v>0.05776174702018427</v>
      </c>
      <c r="GL567">
        <v>0.005089068596103195</v>
      </c>
      <c r="GM567">
        <v>0.0003257216593697226</v>
      </c>
      <c r="GN567">
        <v>-1.562898368296355E-06</v>
      </c>
      <c r="GO567">
        <v>0</v>
      </c>
      <c r="GP567">
        <v>1257</v>
      </c>
      <c r="GQ567">
        <v>1</v>
      </c>
      <c r="GR567">
        <v>31</v>
      </c>
      <c r="GS567">
        <v>294.4</v>
      </c>
      <c r="GT567">
        <v>294.4</v>
      </c>
      <c r="GU567">
        <v>1.07666</v>
      </c>
      <c r="GV567">
        <v>2.38525</v>
      </c>
      <c r="GW567">
        <v>1.44775</v>
      </c>
      <c r="GX567">
        <v>2.20215</v>
      </c>
      <c r="GY567">
        <v>1.44653</v>
      </c>
      <c r="GZ567">
        <v>2.3877</v>
      </c>
      <c r="HA567">
        <v>33.1992</v>
      </c>
      <c r="HB567">
        <v>14.5436</v>
      </c>
      <c r="HC567">
        <v>18</v>
      </c>
      <c r="HD567">
        <v>531.92</v>
      </c>
      <c r="HE567">
        <v>523.202</v>
      </c>
      <c r="HF567">
        <v>24.9997</v>
      </c>
      <c r="HG567">
        <v>30.7199</v>
      </c>
      <c r="HH567">
        <v>30.0001</v>
      </c>
      <c r="HI567">
        <v>31.1051</v>
      </c>
      <c r="HJ567">
        <v>31.1143</v>
      </c>
      <c r="HK567">
        <v>21.5456</v>
      </c>
      <c r="HL567">
        <v>20.6043</v>
      </c>
      <c r="HM567">
        <v>100</v>
      </c>
      <c r="HN567">
        <v>25</v>
      </c>
      <c r="HO567">
        <v>420</v>
      </c>
      <c r="HP567">
        <v>21.5</v>
      </c>
      <c r="HQ567">
        <v>103.127</v>
      </c>
      <c r="HR567">
        <v>102.02</v>
      </c>
    </row>
    <row r="568" spans="1:226">
      <c r="A568">
        <v>550</v>
      </c>
      <c r="B568">
        <v>1774683992.6</v>
      </c>
      <c r="C568">
        <v>2246.599999904633</v>
      </c>
      <c r="D568" t="s">
        <v>1462</v>
      </c>
      <c r="E568" t="s">
        <v>1463</v>
      </c>
      <c r="F568">
        <v>5</v>
      </c>
      <c r="I568">
        <v>1774683989.7</v>
      </c>
      <c r="J568">
        <f>(K568)/1000</f>
        <v>0</v>
      </c>
      <c r="K568">
        <f>IF(BF568, AN568, AH568)</f>
        <v>0</v>
      </c>
      <c r="L568">
        <f>IF(BF568, AI568, AG568)</f>
        <v>0</v>
      </c>
      <c r="M568">
        <f>BH568 - IF(AU568&gt;1, L568*BB568*100.0/(AW568), 0)</f>
        <v>0</v>
      </c>
      <c r="N568">
        <f>((T568-J568/2)*M568-L568)/(T568+J568/2)</f>
        <v>0</v>
      </c>
      <c r="O568">
        <f>N568*(BO568+BP568)/1000.0</f>
        <v>0</v>
      </c>
      <c r="P568">
        <f>(BH568 - IF(AU568&gt;1, L568*BB568*100.0/(AW568), 0))*(BO568+BP568)/1000.0</f>
        <v>0</v>
      </c>
      <c r="Q568">
        <f>2.0/((1/S568-1/R568)+SIGN(S568)*SQRT((1/S568-1/R568)*(1/S568-1/R568) + 4*BC568/((BC568+1)*(BC568+1))*(2*1/S568*1/R568-1/R568*1/R568)))</f>
        <v>0</v>
      </c>
      <c r="R568">
        <f>IF(LEFT(BD568,1)&lt;&gt;"0",IF(LEFT(BD568,1)="1",3.0,BE568),$D$5+$E$5*(BV568*BO568/($K$5*1000))+$F$5*(BV568*BO568/($K$5*1000))*MAX(MIN(BB568,$J$5),$I$5)*MAX(MIN(BB568,$J$5),$I$5)+$G$5*MAX(MIN(BB568,$J$5),$I$5)*(BV568*BO568/($K$5*1000))+$H$5*(BV568*BO568/($K$5*1000))*(BV568*BO568/($K$5*1000)))</f>
        <v>0</v>
      </c>
      <c r="S568">
        <f>J568*(1000-(1000*0.61365*exp(17.502*W568/(240.97+W568))/(BO568+BP568)+BJ568)/2)/(1000*0.61365*exp(17.502*W568/(240.97+W568))/(BO568+BP568)-BJ568)</f>
        <v>0</v>
      </c>
      <c r="T568">
        <f>1/((BC568+1)/(Q568/1.6)+1/(R568/1.37)) + BC568/((BC568+1)/(Q568/1.6) + BC568/(R568/1.37))</f>
        <v>0</v>
      </c>
      <c r="U568">
        <f>(AX568*BA568)</f>
        <v>0</v>
      </c>
      <c r="V568">
        <f>(BQ568+(U568+2*0.95*5.67E-8*(((BQ568+$B$9)+273)^4-(BQ568+273)^4)-44100*J568)/(1.84*29.3*R568+8*0.95*5.67E-8*(BQ568+273)^3))</f>
        <v>0</v>
      </c>
      <c r="W568">
        <f>($C$9*BR568+$D$9*BS568+$E$9*V568)</f>
        <v>0</v>
      </c>
      <c r="X568">
        <f>0.61365*exp(17.502*W568/(240.97+W568))</f>
        <v>0</v>
      </c>
      <c r="Y568">
        <f>(Z568/AA568*100)</f>
        <v>0</v>
      </c>
      <c r="Z568">
        <f>BJ568*(BO568+BP568)/1000</f>
        <v>0</v>
      </c>
      <c r="AA568">
        <f>0.61365*exp(17.502*BQ568/(240.97+BQ568))</f>
        <v>0</v>
      </c>
      <c r="AB568">
        <f>(X568-BJ568*(BO568+BP568)/1000)</f>
        <v>0</v>
      </c>
      <c r="AC568">
        <f>(-J568*44100)</f>
        <v>0</v>
      </c>
      <c r="AD568">
        <f>2*29.3*R568*0.92*(BQ568-W568)</f>
        <v>0</v>
      </c>
      <c r="AE568">
        <f>2*0.95*5.67E-8*(((BQ568+$B$9)+273)^4-(W568+273)^4)</f>
        <v>0</v>
      </c>
      <c r="AF568">
        <f>U568+AE568+AC568+AD568</f>
        <v>0</v>
      </c>
      <c r="AG568">
        <f>BN568*AU568*(BI568-BH568*(1000-AU568*BK568)/(1000-AU568*BJ568))/(100*BB568)</f>
        <v>0</v>
      </c>
      <c r="AH568">
        <f>1000*BN568*AU568*(BJ568-BK568)/(100*BB568*(1000-AU568*BJ568))</f>
        <v>0</v>
      </c>
      <c r="AI568">
        <f>(AJ568 - AK568 - BO568*1E3/(8.314*(BQ568+273.15)) * AM568/BN568 * AL568) * BN568/(100*BB568) * (1000 - BK568)/1000</f>
        <v>0</v>
      </c>
      <c r="AJ568">
        <v>429.2124893330179</v>
      </c>
      <c r="AK568">
        <v>428.7971393939394</v>
      </c>
      <c r="AL568">
        <v>-8.981210543883674E-06</v>
      </c>
      <c r="AM568">
        <v>61.35787655002243</v>
      </c>
      <c r="AN568">
        <f>(AP568 - AO568 + BO568*1E3/(8.314*(BQ568+273.15)) * AR568/BN568 * AQ568) * BN568/(100*BB568) * 1000/(1000 - AP568)</f>
        <v>0</v>
      </c>
      <c r="AO568">
        <v>21.5131061311958</v>
      </c>
      <c r="AP568">
        <v>21.49152937062938</v>
      </c>
      <c r="AQ568">
        <v>7.493300936151836E-07</v>
      </c>
      <c r="AR568">
        <v>91.88205700752289</v>
      </c>
      <c r="AS568">
        <v>0</v>
      </c>
      <c r="AT568">
        <v>0</v>
      </c>
      <c r="AU568">
        <f>IF(AS568*$H$15&gt;=AW568,1.0,(AW568/(AW568-AS568*$H$15)))</f>
        <v>0</v>
      </c>
      <c r="AV568">
        <f>(AU568-1)*100</f>
        <v>0</v>
      </c>
      <c r="AW568">
        <f>MAX(0,($B$15+$C$15*BV568)/(1+$D$15*BV568)*BO568/(BQ568+273)*$E$15)</f>
        <v>0</v>
      </c>
      <c r="AX568">
        <f>$B$13*BW568+$C$13*BX568+$F$13*CI568*(1-CL568)</f>
        <v>0</v>
      </c>
      <c r="AY568">
        <f>AX568*AZ568</f>
        <v>0</v>
      </c>
      <c r="AZ568">
        <f>($B$13*$D$11+$C$13*$D$11+$F$13*((CV568+CN568)/MAX(CV568+CN568+CW568, 0.1)*$I$11+CW568/MAX(CV568+CN568+CW568, 0.1)*$J$11))/($B$13+$C$13+$F$13)</f>
        <v>0</v>
      </c>
      <c r="BA568">
        <f>($B$13*$K$11+$C$13*$K$11+$F$13*((CV568+CN568)/MAX(CV568+CN568+CW568, 0.1)*$P$11+CW568/MAX(CV568+CN568+CW568, 0.1)*$Q$11))/($B$13+$C$13+$F$13)</f>
        <v>0</v>
      </c>
      <c r="BB568">
        <v>6</v>
      </c>
      <c r="BC568">
        <v>0.5</v>
      </c>
      <c r="BD568" t="s">
        <v>358</v>
      </c>
      <c r="BE568">
        <v>2</v>
      </c>
      <c r="BF568" t="b">
        <v>1</v>
      </c>
      <c r="BG568">
        <v>1774683989.7</v>
      </c>
      <c r="BH568">
        <v>419.6077999999999</v>
      </c>
      <c r="BI568">
        <v>419.9782</v>
      </c>
      <c r="BJ568">
        <v>21.49254</v>
      </c>
      <c r="BK568">
        <v>21.51279</v>
      </c>
      <c r="BL568">
        <v>419.9692</v>
      </c>
      <c r="BM568">
        <v>21.19545</v>
      </c>
      <c r="BN568">
        <v>500.0025000000001</v>
      </c>
      <c r="BO568">
        <v>101.0344</v>
      </c>
      <c r="BP568">
        <v>0.09995667</v>
      </c>
      <c r="BQ568">
        <v>25.73506</v>
      </c>
      <c r="BR568">
        <v>25.78113</v>
      </c>
      <c r="BS568">
        <v>999.9</v>
      </c>
      <c r="BT568">
        <v>0</v>
      </c>
      <c r="BU568">
        <v>0</v>
      </c>
      <c r="BV568">
        <v>10002.118</v>
      </c>
      <c r="BW568">
        <v>0</v>
      </c>
      <c r="BX568">
        <v>0.3833920000000001</v>
      </c>
      <c r="BY568">
        <v>-0.3703858</v>
      </c>
      <c r="BZ568">
        <v>428.8244000000001</v>
      </c>
      <c r="CA568">
        <v>429.2117999999999</v>
      </c>
      <c r="CB568">
        <v>-0.02025852</v>
      </c>
      <c r="CC568">
        <v>419.9782</v>
      </c>
      <c r="CD568">
        <v>21.51279</v>
      </c>
      <c r="CE568">
        <v>2.171486</v>
      </c>
      <c r="CF568">
        <v>2.173534</v>
      </c>
      <c r="CG568">
        <v>18.75349</v>
      </c>
      <c r="CH568">
        <v>18.76855</v>
      </c>
      <c r="CI568">
        <v>99.99666999999999</v>
      </c>
      <c r="CJ568">
        <v>0</v>
      </c>
      <c r="CK568">
        <v>1</v>
      </c>
      <c r="CL568">
        <v>0</v>
      </c>
      <c r="CM568">
        <v>1.51018</v>
      </c>
      <c r="CN568">
        <v>0</v>
      </c>
      <c r="CO568">
        <v>5.43386</v>
      </c>
      <c r="CP568">
        <v>511.5492</v>
      </c>
      <c r="CQ568">
        <v>34.7059</v>
      </c>
      <c r="CR568">
        <v>39.31849999999999</v>
      </c>
      <c r="CS568">
        <v>37.1061</v>
      </c>
      <c r="CT568">
        <v>38.1123</v>
      </c>
      <c r="CU568">
        <v>35.76860000000001</v>
      </c>
      <c r="CV568">
        <v>0</v>
      </c>
      <c r="CW568">
        <v>99.998</v>
      </c>
      <c r="CX568">
        <v>0</v>
      </c>
      <c r="CY568">
        <v>1774683990.8</v>
      </c>
      <c r="CZ568">
        <v>0</v>
      </c>
      <c r="DA568">
        <v>1774666326.5</v>
      </c>
      <c r="DB568" t="s">
        <v>359</v>
      </c>
      <c r="DC568">
        <v>1774666322</v>
      </c>
      <c r="DD568">
        <v>1774666326.5</v>
      </c>
      <c r="DE568">
        <v>2</v>
      </c>
      <c r="DF568">
        <v>0.343</v>
      </c>
      <c r="DG568">
        <v>-0.026</v>
      </c>
      <c r="DH568">
        <v>-0.36</v>
      </c>
      <c r="DI568">
        <v>0.298</v>
      </c>
      <c r="DJ568">
        <v>420</v>
      </c>
      <c r="DK568">
        <v>22</v>
      </c>
      <c r="DL568">
        <v>0.17</v>
      </c>
      <c r="DM568">
        <v>0.02</v>
      </c>
      <c r="DN568">
        <v>-0.4173345853658536</v>
      </c>
      <c r="DO568">
        <v>0.1288565017421602</v>
      </c>
      <c r="DP568">
        <v>0.03520132610028097</v>
      </c>
      <c r="DQ568">
        <v>0</v>
      </c>
      <c r="DR568">
        <v>-0.02031828048780488</v>
      </c>
      <c r="DS568">
        <v>-0.004000582578397222</v>
      </c>
      <c r="DT568">
        <v>0.00111262322841102</v>
      </c>
      <c r="DU568">
        <v>1</v>
      </c>
      <c r="DV568">
        <v>1</v>
      </c>
      <c r="DW568">
        <v>2</v>
      </c>
      <c r="DX568" t="s">
        <v>367</v>
      </c>
      <c r="DY568">
        <v>3.13054</v>
      </c>
      <c r="DZ568">
        <v>2.8064</v>
      </c>
      <c r="EA568">
        <v>0.09975439999999999</v>
      </c>
      <c r="EB568">
        <v>0.09946240000000001</v>
      </c>
      <c r="EC568">
        <v>0.105824</v>
      </c>
      <c r="ED568">
        <v>0.105583</v>
      </c>
      <c r="EE568">
        <v>21145.3</v>
      </c>
      <c r="EF568">
        <v>27418.4</v>
      </c>
      <c r="EG568">
        <v>26442.8</v>
      </c>
      <c r="EH568">
        <v>32999.3</v>
      </c>
      <c r="EI568">
        <v>34924.8</v>
      </c>
      <c r="EJ568">
        <v>40309.7</v>
      </c>
      <c r="EK568">
        <v>41089.2</v>
      </c>
      <c r="EL568">
        <v>46058.8</v>
      </c>
      <c r="EM568">
        <v>2.035</v>
      </c>
      <c r="EN568">
        <v>2.00038</v>
      </c>
      <c r="EO568">
        <v>0.0675395</v>
      </c>
      <c r="EP568">
        <v>0</v>
      </c>
      <c r="EQ568">
        <v>24.6662</v>
      </c>
      <c r="ER568">
        <v>999.9</v>
      </c>
      <c r="ES568">
        <v>67.40000000000001</v>
      </c>
      <c r="ET568">
        <v>27.5</v>
      </c>
      <c r="EU568">
        <v>24.5863</v>
      </c>
      <c r="EV568">
        <v>61.0309</v>
      </c>
      <c r="EW568">
        <v>31.8349</v>
      </c>
      <c r="EX568">
        <v>1</v>
      </c>
      <c r="EY568">
        <v>0.291817</v>
      </c>
      <c r="EZ568">
        <v>0.153873</v>
      </c>
      <c r="FA568">
        <v>20.2916</v>
      </c>
      <c r="FB568">
        <v>5.19093</v>
      </c>
      <c r="FC568">
        <v>11.9441</v>
      </c>
      <c r="FD568">
        <v>4.95575</v>
      </c>
      <c r="FE568">
        <v>3.285</v>
      </c>
      <c r="FF568">
        <v>9999</v>
      </c>
      <c r="FG568">
        <v>9999</v>
      </c>
      <c r="FH568">
        <v>9999</v>
      </c>
      <c r="FI568">
        <v>999.9</v>
      </c>
      <c r="FJ568">
        <v>1.86127</v>
      </c>
      <c r="FK568">
        <v>1.86264</v>
      </c>
      <c r="FL568">
        <v>1.86005</v>
      </c>
      <c r="FM568">
        <v>1.85837</v>
      </c>
      <c r="FN568">
        <v>1.86212</v>
      </c>
      <c r="FO568">
        <v>1.8589</v>
      </c>
      <c r="FP568">
        <v>1.85791</v>
      </c>
      <c r="FQ568">
        <v>1.86081</v>
      </c>
      <c r="FR568">
        <v>0</v>
      </c>
      <c r="FS568">
        <v>0</v>
      </c>
      <c r="FT568">
        <v>0</v>
      </c>
      <c r="FU568">
        <v>4.5</v>
      </c>
      <c r="FV568" t="s">
        <v>361</v>
      </c>
      <c r="FW568" t="s">
        <v>362</v>
      </c>
      <c r="FX568" t="s">
        <v>363</v>
      </c>
      <c r="FY568" t="s">
        <v>364</v>
      </c>
      <c r="FZ568" t="s">
        <v>364</v>
      </c>
      <c r="GA568" t="s">
        <v>363</v>
      </c>
      <c r="GB568">
        <v>0</v>
      </c>
      <c r="GC568">
        <v>100</v>
      </c>
      <c r="GD568">
        <v>100</v>
      </c>
      <c r="GE568">
        <v>-0.362</v>
      </c>
      <c r="GF568">
        <v>0.297</v>
      </c>
      <c r="GG568">
        <v>-1.589593225013521</v>
      </c>
      <c r="GH568">
        <v>0.00192992804097616</v>
      </c>
      <c r="GI568">
        <v>3.244687122451424E-06</v>
      </c>
      <c r="GJ568">
        <v>-2.087531120305573E-09</v>
      </c>
      <c r="GK568">
        <v>0.05776174702018427</v>
      </c>
      <c r="GL568">
        <v>0.005089068596103195</v>
      </c>
      <c r="GM568">
        <v>0.0003257216593697226</v>
      </c>
      <c r="GN568">
        <v>-1.562898368296355E-06</v>
      </c>
      <c r="GO568">
        <v>0</v>
      </c>
      <c r="GP568">
        <v>1257</v>
      </c>
      <c r="GQ568">
        <v>1</v>
      </c>
      <c r="GR568">
        <v>31</v>
      </c>
      <c r="GS568">
        <v>294.5</v>
      </c>
      <c r="GT568">
        <v>294.4</v>
      </c>
      <c r="GU568">
        <v>1.07666</v>
      </c>
      <c r="GV568">
        <v>2.38281</v>
      </c>
      <c r="GW568">
        <v>1.44775</v>
      </c>
      <c r="GX568">
        <v>2.20215</v>
      </c>
      <c r="GY568">
        <v>1.44653</v>
      </c>
      <c r="GZ568">
        <v>2.3999</v>
      </c>
      <c r="HA568">
        <v>33.1992</v>
      </c>
      <c r="HB568">
        <v>14.5436</v>
      </c>
      <c r="HC568">
        <v>18</v>
      </c>
      <c r="HD568">
        <v>532.063</v>
      </c>
      <c r="HE568">
        <v>523.151</v>
      </c>
      <c r="HF568">
        <v>24.9997</v>
      </c>
      <c r="HG568">
        <v>30.7199</v>
      </c>
      <c r="HH568">
        <v>30.0001</v>
      </c>
      <c r="HI568">
        <v>31.1051</v>
      </c>
      <c r="HJ568">
        <v>31.1143</v>
      </c>
      <c r="HK568">
        <v>21.5482</v>
      </c>
      <c r="HL568">
        <v>20.6043</v>
      </c>
      <c r="HM568">
        <v>100</v>
      </c>
      <c r="HN568">
        <v>25</v>
      </c>
      <c r="HO568">
        <v>420</v>
      </c>
      <c r="HP568">
        <v>21.5</v>
      </c>
      <c r="HQ568">
        <v>103.126</v>
      </c>
      <c r="HR568">
        <v>102.018</v>
      </c>
    </row>
    <row r="569" spans="1:226">
      <c r="A569">
        <v>551</v>
      </c>
      <c r="B569">
        <v>1774683996.6</v>
      </c>
      <c r="C569">
        <v>2250.599999904633</v>
      </c>
      <c r="D569" t="s">
        <v>1464</v>
      </c>
      <c r="E569" t="s">
        <v>1465</v>
      </c>
      <c r="F569">
        <v>5</v>
      </c>
      <c r="I569">
        <v>1774683993.7</v>
      </c>
      <c r="J569">
        <f>(K569)/1000</f>
        <v>0</v>
      </c>
      <c r="K569">
        <f>IF(BF569, AN569, AH569)</f>
        <v>0</v>
      </c>
      <c r="L569">
        <f>IF(BF569, AI569, AG569)</f>
        <v>0</v>
      </c>
      <c r="M569">
        <f>BH569 - IF(AU569&gt;1, L569*BB569*100.0/(AW569), 0)</f>
        <v>0</v>
      </c>
      <c r="N569">
        <f>((T569-J569/2)*M569-L569)/(T569+J569/2)</f>
        <v>0</v>
      </c>
      <c r="O569">
        <f>N569*(BO569+BP569)/1000.0</f>
        <v>0</v>
      </c>
      <c r="P569">
        <f>(BH569 - IF(AU569&gt;1, L569*BB569*100.0/(AW569), 0))*(BO569+BP569)/1000.0</f>
        <v>0</v>
      </c>
      <c r="Q569">
        <f>2.0/((1/S569-1/R569)+SIGN(S569)*SQRT((1/S569-1/R569)*(1/S569-1/R569) + 4*BC569/((BC569+1)*(BC569+1))*(2*1/S569*1/R569-1/R569*1/R569)))</f>
        <v>0</v>
      </c>
      <c r="R569">
        <f>IF(LEFT(BD569,1)&lt;&gt;"0",IF(LEFT(BD569,1)="1",3.0,BE569),$D$5+$E$5*(BV569*BO569/($K$5*1000))+$F$5*(BV569*BO569/($K$5*1000))*MAX(MIN(BB569,$J$5),$I$5)*MAX(MIN(BB569,$J$5),$I$5)+$G$5*MAX(MIN(BB569,$J$5),$I$5)*(BV569*BO569/($K$5*1000))+$H$5*(BV569*BO569/($K$5*1000))*(BV569*BO569/($K$5*1000)))</f>
        <v>0</v>
      </c>
      <c r="S569">
        <f>J569*(1000-(1000*0.61365*exp(17.502*W569/(240.97+W569))/(BO569+BP569)+BJ569)/2)/(1000*0.61365*exp(17.502*W569/(240.97+W569))/(BO569+BP569)-BJ569)</f>
        <v>0</v>
      </c>
      <c r="T569">
        <f>1/((BC569+1)/(Q569/1.6)+1/(R569/1.37)) + BC569/((BC569+1)/(Q569/1.6) + BC569/(R569/1.37))</f>
        <v>0</v>
      </c>
      <c r="U569">
        <f>(AX569*BA569)</f>
        <v>0</v>
      </c>
      <c r="V569">
        <f>(BQ569+(U569+2*0.95*5.67E-8*(((BQ569+$B$9)+273)^4-(BQ569+273)^4)-44100*J569)/(1.84*29.3*R569+8*0.95*5.67E-8*(BQ569+273)^3))</f>
        <v>0</v>
      </c>
      <c r="W569">
        <f>($C$9*BR569+$D$9*BS569+$E$9*V569)</f>
        <v>0</v>
      </c>
      <c r="X569">
        <f>0.61365*exp(17.502*W569/(240.97+W569))</f>
        <v>0</v>
      </c>
      <c r="Y569">
        <f>(Z569/AA569*100)</f>
        <v>0</v>
      </c>
      <c r="Z569">
        <f>BJ569*(BO569+BP569)/1000</f>
        <v>0</v>
      </c>
      <c r="AA569">
        <f>0.61365*exp(17.502*BQ569/(240.97+BQ569))</f>
        <v>0</v>
      </c>
      <c r="AB569">
        <f>(X569-BJ569*(BO569+BP569)/1000)</f>
        <v>0</v>
      </c>
      <c r="AC569">
        <f>(-J569*44100)</f>
        <v>0</v>
      </c>
      <c r="AD569">
        <f>2*29.3*R569*0.92*(BQ569-W569)</f>
        <v>0</v>
      </c>
      <c r="AE569">
        <f>2*0.95*5.67E-8*(((BQ569+$B$9)+273)^4-(W569+273)^4)</f>
        <v>0</v>
      </c>
      <c r="AF569">
        <f>U569+AE569+AC569+AD569</f>
        <v>0</v>
      </c>
      <c r="AG569">
        <f>BN569*AU569*(BI569-BH569*(1000-AU569*BK569)/(1000-AU569*BJ569))/(100*BB569)</f>
        <v>0</v>
      </c>
      <c r="AH569">
        <f>1000*BN569*AU569*(BJ569-BK569)/(100*BB569*(1000-AU569*BJ569))</f>
        <v>0</v>
      </c>
      <c r="AI569">
        <f>(AJ569 - AK569 - BO569*1E3/(8.314*(BQ569+273.15)) * AM569/BN569 * AL569) * BN569/(100*BB569) * (1000 - BK569)/1000</f>
        <v>0</v>
      </c>
      <c r="AJ569">
        <v>429.1935559143756</v>
      </c>
      <c r="AK569">
        <v>428.7787999999999</v>
      </c>
      <c r="AL569">
        <v>-2.317459249038488E-06</v>
      </c>
      <c r="AM569">
        <v>61.35787655002243</v>
      </c>
      <c r="AN569">
        <f>(AP569 - AO569 + BO569*1E3/(8.314*(BQ569+273.15)) * AR569/BN569 * AQ569) * BN569/(100*BB569) * 1000/(1000 - AP569)</f>
        <v>0</v>
      </c>
      <c r="AO569">
        <v>21.51218766191843</v>
      </c>
      <c r="AP569">
        <v>21.49204685314687</v>
      </c>
      <c r="AQ569">
        <v>-6.446178831999078E-07</v>
      </c>
      <c r="AR569">
        <v>91.88205700752289</v>
      </c>
      <c r="AS569">
        <v>0</v>
      </c>
      <c r="AT569">
        <v>0</v>
      </c>
      <c r="AU569">
        <f>IF(AS569*$H$15&gt;=AW569,1.0,(AW569/(AW569-AS569*$H$15)))</f>
        <v>0</v>
      </c>
      <c r="AV569">
        <f>(AU569-1)*100</f>
        <v>0</v>
      </c>
      <c r="AW569">
        <f>MAX(0,($B$15+$C$15*BV569)/(1+$D$15*BV569)*BO569/(BQ569+273)*$E$15)</f>
        <v>0</v>
      </c>
      <c r="AX569">
        <f>$B$13*BW569+$C$13*BX569+$F$13*CI569*(1-CL569)</f>
        <v>0</v>
      </c>
      <c r="AY569">
        <f>AX569*AZ569</f>
        <v>0</v>
      </c>
      <c r="AZ569">
        <f>($B$13*$D$11+$C$13*$D$11+$F$13*((CV569+CN569)/MAX(CV569+CN569+CW569, 0.1)*$I$11+CW569/MAX(CV569+CN569+CW569, 0.1)*$J$11))/($B$13+$C$13+$F$13)</f>
        <v>0</v>
      </c>
      <c r="BA569">
        <f>($B$13*$K$11+$C$13*$K$11+$F$13*((CV569+CN569)/MAX(CV569+CN569+CW569, 0.1)*$P$11+CW569/MAX(CV569+CN569+CW569, 0.1)*$Q$11))/($B$13+$C$13+$F$13)</f>
        <v>0</v>
      </c>
      <c r="BB569">
        <v>6</v>
      </c>
      <c r="BC569">
        <v>0.5</v>
      </c>
      <c r="BD569" t="s">
        <v>358</v>
      </c>
      <c r="BE569">
        <v>2</v>
      </c>
      <c r="BF569" t="b">
        <v>1</v>
      </c>
      <c r="BG569">
        <v>1774683993.7</v>
      </c>
      <c r="BH569">
        <v>419.572</v>
      </c>
      <c r="BI569">
        <v>419.9589</v>
      </c>
      <c r="BJ569">
        <v>21.49173</v>
      </c>
      <c r="BK569">
        <v>21.51209</v>
      </c>
      <c r="BL569">
        <v>419.9336</v>
      </c>
      <c r="BM569">
        <v>21.19466</v>
      </c>
      <c r="BN569">
        <v>500.009</v>
      </c>
      <c r="BO569">
        <v>101.0346</v>
      </c>
      <c r="BP569">
        <v>0.09999732</v>
      </c>
      <c r="BQ569">
        <v>25.73314</v>
      </c>
      <c r="BR569">
        <v>25.77832</v>
      </c>
      <c r="BS569">
        <v>999.9</v>
      </c>
      <c r="BT569">
        <v>0</v>
      </c>
      <c r="BU569">
        <v>0</v>
      </c>
      <c r="BV569">
        <v>10002.615</v>
      </c>
      <c r="BW569">
        <v>0</v>
      </c>
      <c r="BX569">
        <v>0.3833920000000001</v>
      </c>
      <c r="BY569">
        <v>-0.3867737</v>
      </c>
      <c r="BZ569">
        <v>428.7874</v>
      </c>
      <c r="CA569">
        <v>429.1917</v>
      </c>
      <c r="CB569">
        <v>-0.02038211</v>
      </c>
      <c r="CC569">
        <v>419.9589</v>
      </c>
      <c r="CD569">
        <v>21.51209</v>
      </c>
      <c r="CE569">
        <v>2.171405</v>
      </c>
      <c r="CF569">
        <v>2.173466</v>
      </c>
      <c r="CG569">
        <v>18.7529</v>
      </c>
      <c r="CH569">
        <v>18.76807</v>
      </c>
      <c r="CI569">
        <v>100.00171</v>
      </c>
      <c r="CJ569">
        <v>0</v>
      </c>
      <c r="CK569">
        <v>1</v>
      </c>
      <c r="CL569">
        <v>0</v>
      </c>
      <c r="CM569">
        <v>1.65443</v>
      </c>
      <c r="CN569">
        <v>0</v>
      </c>
      <c r="CO569">
        <v>5.345599999999999</v>
      </c>
      <c r="CP569">
        <v>511.5756</v>
      </c>
      <c r="CQ569">
        <v>34.7374</v>
      </c>
      <c r="CR569">
        <v>39.406</v>
      </c>
      <c r="CS569">
        <v>37.156</v>
      </c>
      <c r="CT569">
        <v>38.21230000000001</v>
      </c>
      <c r="CU569">
        <v>35.812</v>
      </c>
      <c r="CV569">
        <v>0</v>
      </c>
      <c r="CW569">
        <v>100.002</v>
      </c>
      <c r="CX569">
        <v>0</v>
      </c>
      <c r="CY569">
        <v>1774683995</v>
      </c>
      <c r="CZ569">
        <v>0</v>
      </c>
      <c r="DA569">
        <v>1774666326.5</v>
      </c>
      <c r="DB569" t="s">
        <v>359</v>
      </c>
      <c r="DC569">
        <v>1774666322</v>
      </c>
      <c r="DD569">
        <v>1774666326.5</v>
      </c>
      <c r="DE569">
        <v>2</v>
      </c>
      <c r="DF569">
        <v>0.343</v>
      </c>
      <c r="DG569">
        <v>-0.026</v>
      </c>
      <c r="DH569">
        <v>-0.36</v>
      </c>
      <c r="DI569">
        <v>0.298</v>
      </c>
      <c r="DJ569">
        <v>420</v>
      </c>
      <c r="DK569">
        <v>22</v>
      </c>
      <c r="DL569">
        <v>0.17</v>
      </c>
      <c r="DM569">
        <v>0.02</v>
      </c>
      <c r="DN569">
        <v>-0.4120252926829268</v>
      </c>
      <c r="DO569">
        <v>0.1804442090592328</v>
      </c>
      <c r="DP569">
        <v>0.0383724719343615</v>
      </c>
      <c r="DQ569">
        <v>0</v>
      </c>
      <c r="DR569">
        <v>-0.02040443658536585</v>
      </c>
      <c r="DS569">
        <v>-0.003855041811846666</v>
      </c>
      <c r="DT569">
        <v>0.001094807639804229</v>
      </c>
      <c r="DU569">
        <v>1</v>
      </c>
      <c r="DV569">
        <v>1</v>
      </c>
      <c r="DW569">
        <v>2</v>
      </c>
      <c r="DX569" t="s">
        <v>367</v>
      </c>
      <c r="DY569">
        <v>3.13047</v>
      </c>
      <c r="DZ569">
        <v>2.80654</v>
      </c>
      <c r="EA569">
        <v>0.0997546</v>
      </c>
      <c r="EB569">
        <v>0.0994763</v>
      </c>
      <c r="EC569">
        <v>0.105825</v>
      </c>
      <c r="ED569">
        <v>0.105584</v>
      </c>
      <c r="EE569">
        <v>21145.3</v>
      </c>
      <c r="EF569">
        <v>27417.8</v>
      </c>
      <c r="EG569">
        <v>26442.7</v>
      </c>
      <c r="EH569">
        <v>32999.1</v>
      </c>
      <c r="EI569">
        <v>34924.7</v>
      </c>
      <c r="EJ569">
        <v>40309.5</v>
      </c>
      <c r="EK569">
        <v>41089.1</v>
      </c>
      <c r="EL569">
        <v>46058.6</v>
      </c>
      <c r="EM569">
        <v>2.03478</v>
      </c>
      <c r="EN569">
        <v>2.00047</v>
      </c>
      <c r="EO569">
        <v>0.0682697</v>
      </c>
      <c r="EP569">
        <v>0</v>
      </c>
      <c r="EQ569">
        <v>24.6651</v>
      </c>
      <c r="ER569">
        <v>999.9</v>
      </c>
      <c r="ES569">
        <v>67.40000000000001</v>
      </c>
      <c r="ET569">
        <v>27.5</v>
      </c>
      <c r="EU569">
        <v>24.5878</v>
      </c>
      <c r="EV569">
        <v>61.4709</v>
      </c>
      <c r="EW569">
        <v>31.7228</v>
      </c>
      <c r="EX569">
        <v>1</v>
      </c>
      <c r="EY569">
        <v>0.291905</v>
      </c>
      <c r="EZ569">
        <v>0.153508</v>
      </c>
      <c r="FA569">
        <v>20.2918</v>
      </c>
      <c r="FB569">
        <v>5.19048</v>
      </c>
      <c r="FC569">
        <v>11.9441</v>
      </c>
      <c r="FD569">
        <v>4.9556</v>
      </c>
      <c r="FE569">
        <v>3.285</v>
      </c>
      <c r="FF569">
        <v>9999</v>
      </c>
      <c r="FG569">
        <v>9999</v>
      </c>
      <c r="FH569">
        <v>9999</v>
      </c>
      <c r="FI569">
        <v>999.9</v>
      </c>
      <c r="FJ569">
        <v>1.86127</v>
      </c>
      <c r="FK569">
        <v>1.86264</v>
      </c>
      <c r="FL569">
        <v>1.86005</v>
      </c>
      <c r="FM569">
        <v>1.85837</v>
      </c>
      <c r="FN569">
        <v>1.8621</v>
      </c>
      <c r="FO569">
        <v>1.85886</v>
      </c>
      <c r="FP569">
        <v>1.85791</v>
      </c>
      <c r="FQ569">
        <v>1.86081</v>
      </c>
      <c r="FR569">
        <v>0</v>
      </c>
      <c r="FS569">
        <v>0</v>
      </c>
      <c r="FT569">
        <v>0</v>
      </c>
      <c r="FU569">
        <v>4.5</v>
      </c>
      <c r="FV569" t="s">
        <v>361</v>
      </c>
      <c r="FW569" t="s">
        <v>362</v>
      </c>
      <c r="FX569" t="s">
        <v>363</v>
      </c>
      <c r="FY569" t="s">
        <v>364</v>
      </c>
      <c r="FZ569" t="s">
        <v>364</v>
      </c>
      <c r="GA569" t="s">
        <v>363</v>
      </c>
      <c r="GB569">
        <v>0</v>
      </c>
      <c r="GC569">
        <v>100</v>
      </c>
      <c r="GD569">
        <v>100</v>
      </c>
      <c r="GE569">
        <v>-0.362</v>
      </c>
      <c r="GF569">
        <v>0.2971</v>
      </c>
      <c r="GG569">
        <v>-1.589593225013521</v>
      </c>
      <c r="GH569">
        <v>0.00192992804097616</v>
      </c>
      <c r="GI569">
        <v>3.244687122451424E-06</v>
      </c>
      <c r="GJ569">
        <v>-2.087531120305573E-09</v>
      </c>
      <c r="GK569">
        <v>0.05776174702018427</v>
      </c>
      <c r="GL569">
        <v>0.005089068596103195</v>
      </c>
      <c r="GM569">
        <v>0.0003257216593697226</v>
      </c>
      <c r="GN569">
        <v>-1.562898368296355E-06</v>
      </c>
      <c r="GO569">
        <v>0</v>
      </c>
      <c r="GP569">
        <v>1257</v>
      </c>
      <c r="GQ569">
        <v>1</v>
      </c>
      <c r="GR569">
        <v>31</v>
      </c>
      <c r="GS569">
        <v>294.6</v>
      </c>
      <c r="GT569">
        <v>294.5</v>
      </c>
      <c r="GU569">
        <v>1.07666</v>
      </c>
      <c r="GV569">
        <v>2.38159</v>
      </c>
      <c r="GW569">
        <v>1.44775</v>
      </c>
      <c r="GX569">
        <v>2.20215</v>
      </c>
      <c r="GY569">
        <v>1.44653</v>
      </c>
      <c r="GZ569">
        <v>2.34619</v>
      </c>
      <c r="HA569">
        <v>33.1992</v>
      </c>
      <c r="HB569">
        <v>14.5436</v>
      </c>
      <c r="HC569">
        <v>18</v>
      </c>
      <c r="HD569">
        <v>531.912</v>
      </c>
      <c r="HE569">
        <v>523.2190000000001</v>
      </c>
      <c r="HF569">
        <v>24.9998</v>
      </c>
      <c r="HG569">
        <v>30.7199</v>
      </c>
      <c r="HH569">
        <v>30.0001</v>
      </c>
      <c r="HI569">
        <v>31.1041</v>
      </c>
      <c r="HJ569">
        <v>31.1143</v>
      </c>
      <c r="HK569">
        <v>21.5485</v>
      </c>
      <c r="HL569">
        <v>20.6043</v>
      </c>
      <c r="HM569">
        <v>100</v>
      </c>
      <c r="HN569">
        <v>25</v>
      </c>
      <c r="HO569">
        <v>420</v>
      </c>
      <c r="HP569">
        <v>21.5</v>
      </c>
      <c r="HQ569">
        <v>103.126</v>
      </c>
      <c r="HR569">
        <v>102.018</v>
      </c>
    </row>
    <row r="570" spans="1:226">
      <c r="A570">
        <v>552</v>
      </c>
      <c r="B570">
        <v>1774684000.6</v>
      </c>
      <c r="C570">
        <v>2254.599999904633</v>
      </c>
      <c r="D570" t="s">
        <v>1466</v>
      </c>
      <c r="E570" t="s">
        <v>1467</v>
      </c>
      <c r="F570">
        <v>5</v>
      </c>
      <c r="I570">
        <v>1774683997.7</v>
      </c>
      <c r="J570">
        <f>(K570)/1000</f>
        <v>0</v>
      </c>
      <c r="K570">
        <f>IF(BF570, AN570, AH570)</f>
        <v>0</v>
      </c>
      <c r="L570">
        <f>IF(BF570, AI570, AG570)</f>
        <v>0</v>
      </c>
      <c r="M570">
        <f>BH570 - IF(AU570&gt;1, L570*BB570*100.0/(AW570), 0)</f>
        <v>0</v>
      </c>
      <c r="N570">
        <f>((T570-J570/2)*M570-L570)/(T570+J570/2)</f>
        <v>0</v>
      </c>
      <c r="O570">
        <f>N570*(BO570+BP570)/1000.0</f>
        <v>0</v>
      </c>
      <c r="P570">
        <f>(BH570 - IF(AU570&gt;1, L570*BB570*100.0/(AW570), 0))*(BO570+BP570)/1000.0</f>
        <v>0</v>
      </c>
      <c r="Q570">
        <f>2.0/((1/S570-1/R570)+SIGN(S570)*SQRT((1/S570-1/R570)*(1/S570-1/R570) + 4*BC570/((BC570+1)*(BC570+1))*(2*1/S570*1/R570-1/R570*1/R570)))</f>
        <v>0</v>
      </c>
      <c r="R570">
        <f>IF(LEFT(BD570,1)&lt;&gt;"0",IF(LEFT(BD570,1)="1",3.0,BE570),$D$5+$E$5*(BV570*BO570/($K$5*1000))+$F$5*(BV570*BO570/($K$5*1000))*MAX(MIN(BB570,$J$5),$I$5)*MAX(MIN(BB570,$J$5),$I$5)+$G$5*MAX(MIN(BB570,$J$5),$I$5)*(BV570*BO570/($K$5*1000))+$H$5*(BV570*BO570/($K$5*1000))*(BV570*BO570/($K$5*1000)))</f>
        <v>0</v>
      </c>
      <c r="S570">
        <f>J570*(1000-(1000*0.61365*exp(17.502*W570/(240.97+W570))/(BO570+BP570)+BJ570)/2)/(1000*0.61365*exp(17.502*W570/(240.97+W570))/(BO570+BP570)-BJ570)</f>
        <v>0</v>
      </c>
      <c r="T570">
        <f>1/((BC570+1)/(Q570/1.6)+1/(R570/1.37)) + BC570/((BC570+1)/(Q570/1.6) + BC570/(R570/1.37))</f>
        <v>0</v>
      </c>
      <c r="U570">
        <f>(AX570*BA570)</f>
        <v>0</v>
      </c>
      <c r="V570">
        <f>(BQ570+(U570+2*0.95*5.67E-8*(((BQ570+$B$9)+273)^4-(BQ570+273)^4)-44100*J570)/(1.84*29.3*R570+8*0.95*5.67E-8*(BQ570+273)^3))</f>
        <v>0</v>
      </c>
      <c r="W570">
        <f>($C$9*BR570+$D$9*BS570+$E$9*V570)</f>
        <v>0</v>
      </c>
      <c r="X570">
        <f>0.61365*exp(17.502*W570/(240.97+W570))</f>
        <v>0</v>
      </c>
      <c r="Y570">
        <f>(Z570/AA570*100)</f>
        <v>0</v>
      </c>
      <c r="Z570">
        <f>BJ570*(BO570+BP570)/1000</f>
        <v>0</v>
      </c>
      <c r="AA570">
        <f>0.61365*exp(17.502*BQ570/(240.97+BQ570))</f>
        <v>0</v>
      </c>
      <c r="AB570">
        <f>(X570-BJ570*(BO570+BP570)/1000)</f>
        <v>0</v>
      </c>
      <c r="AC570">
        <f>(-J570*44100)</f>
        <v>0</v>
      </c>
      <c r="AD570">
        <f>2*29.3*R570*0.92*(BQ570-W570)</f>
        <v>0</v>
      </c>
      <c r="AE570">
        <f>2*0.95*5.67E-8*(((BQ570+$B$9)+273)^4-(W570+273)^4)</f>
        <v>0</v>
      </c>
      <c r="AF570">
        <f>U570+AE570+AC570+AD570</f>
        <v>0</v>
      </c>
      <c r="AG570">
        <f>BN570*AU570*(BI570-BH570*(1000-AU570*BK570)/(1000-AU570*BJ570))/(100*BB570)</f>
        <v>0</v>
      </c>
      <c r="AH570">
        <f>1000*BN570*AU570*(BJ570-BK570)/(100*BB570*(1000-AU570*BJ570))</f>
        <v>0</v>
      </c>
      <c r="AI570">
        <f>(AJ570 - AK570 - BO570*1E3/(8.314*(BQ570+273.15)) * AM570/BN570 * AL570) * BN570/(100*BB570) * (1000 - BK570)/1000</f>
        <v>0</v>
      </c>
      <c r="AJ570">
        <v>429.2554854259248</v>
      </c>
      <c r="AK570">
        <v>428.8102545454545</v>
      </c>
      <c r="AL570">
        <v>5.223139867281162E-06</v>
      </c>
      <c r="AM570">
        <v>61.35787655002243</v>
      </c>
      <c r="AN570">
        <f>(AP570 - AO570 + BO570*1E3/(8.314*(BQ570+273.15)) * AR570/BN570 * AQ570) * BN570/(100*BB570) * 1000/(1000 - AP570)</f>
        <v>0</v>
      </c>
      <c r="AO570">
        <v>21.51196534640749</v>
      </c>
      <c r="AP570">
        <v>21.491306993007</v>
      </c>
      <c r="AQ570">
        <v>1.484235019097182E-07</v>
      </c>
      <c r="AR570">
        <v>91.88205700752289</v>
      </c>
      <c r="AS570">
        <v>0</v>
      </c>
      <c r="AT570">
        <v>0</v>
      </c>
      <c r="AU570">
        <f>IF(AS570*$H$15&gt;=AW570,1.0,(AW570/(AW570-AS570*$H$15)))</f>
        <v>0</v>
      </c>
      <c r="AV570">
        <f>(AU570-1)*100</f>
        <v>0</v>
      </c>
      <c r="AW570">
        <f>MAX(0,($B$15+$C$15*BV570)/(1+$D$15*BV570)*BO570/(BQ570+273)*$E$15)</f>
        <v>0</v>
      </c>
      <c r="AX570">
        <f>$B$13*BW570+$C$13*BX570+$F$13*CI570*(1-CL570)</f>
        <v>0</v>
      </c>
      <c r="AY570">
        <f>AX570*AZ570</f>
        <v>0</v>
      </c>
      <c r="AZ570">
        <f>($B$13*$D$11+$C$13*$D$11+$F$13*((CV570+CN570)/MAX(CV570+CN570+CW570, 0.1)*$I$11+CW570/MAX(CV570+CN570+CW570, 0.1)*$J$11))/($B$13+$C$13+$F$13)</f>
        <v>0</v>
      </c>
      <c r="BA570">
        <f>($B$13*$K$11+$C$13*$K$11+$F$13*((CV570+CN570)/MAX(CV570+CN570+CW570, 0.1)*$P$11+CW570/MAX(CV570+CN570+CW570, 0.1)*$Q$11))/($B$13+$C$13+$F$13)</f>
        <v>0</v>
      </c>
      <c r="BB570">
        <v>6</v>
      </c>
      <c r="BC570">
        <v>0.5</v>
      </c>
      <c r="BD570" t="s">
        <v>358</v>
      </c>
      <c r="BE570">
        <v>2</v>
      </c>
      <c r="BF570" t="b">
        <v>1</v>
      </c>
      <c r="BG570">
        <v>1774683997.7</v>
      </c>
      <c r="BH570">
        <v>419.5805999999999</v>
      </c>
      <c r="BI570">
        <v>420.0122</v>
      </c>
      <c r="BJ570">
        <v>21.49166</v>
      </c>
      <c r="BK570">
        <v>21.51207</v>
      </c>
      <c r="BL570">
        <v>419.9425</v>
      </c>
      <c r="BM570">
        <v>21.1946</v>
      </c>
      <c r="BN570">
        <v>500.0375</v>
      </c>
      <c r="BO570">
        <v>101.0349</v>
      </c>
      <c r="BP570">
        <v>0.10002198</v>
      </c>
      <c r="BQ570">
        <v>25.73175</v>
      </c>
      <c r="BR570">
        <v>25.7863</v>
      </c>
      <c r="BS570">
        <v>999.9</v>
      </c>
      <c r="BT570">
        <v>0</v>
      </c>
      <c r="BU570">
        <v>0</v>
      </c>
      <c r="BV570">
        <v>9996.619000000002</v>
      </c>
      <c r="BW570">
        <v>0</v>
      </c>
      <c r="BX570">
        <v>0.3833920000000001</v>
      </c>
      <c r="BY570">
        <v>-0.4315703</v>
      </c>
      <c r="BZ570">
        <v>428.7961</v>
      </c>
      <c r="CA570">
        <v>429.2463</v>
      </c>
      <c r="CB570">
        <v>-0.0204258</v>
      </c>
      <c r="CC570">
        <v>420.0122</v>
      </c>
      <c r="CD570">
        <v>21.51207</v>
      </c>
      <c r="CE570">
        <v>2.171411</v>
      </c>
      <c r="CF570">
        <v>2.173476</v>
      </c>
      <c r="CG570">
        <v>18.75291</v>
      </c>
      <c r="CH570">
        <v>18.76812</v>
      </c>
      <c r="CI570">
        <v>99.99733999999999</v>
      </c>
      <c r="CJ570">
        <v>0</v>
      </c>
      <c r="CK570">
        <v>1</v>
      </c>
      <c r="CL570">
        <v>0</v>
      </c>
      <c r="CM570">
        <v>1.47601</v>
      </c>
      <c r="CN570">
        <v>0</v>
      </c>
      <c r="CO570">
        <v>5.445320000000001</v>
      </c>
      <c r="CP570">
        <v>511.5532</v>
      </c>
      <c r="CQ570">
        <v>34.75</v>
      </c>
      <c r="CR570">
        <v>39.4873</v>
      </c>
      <c r="CS570">
        <v>37.187</v>
      </c>
      <c r="CT570">
        <v>38.31849999999999</v>
      </c>
      <c r="CU570">
        <v>35.812</v>
      </c>
      <c r="CV570">
        <v>0</v>
      </c>
      <c r="CW570">
        <v>99.997</v>
      </c>
      <c r="CX570">
        <v>0</v>
      </c>
      <c r="CY570">
        <v>1774683999.2</v>
      </c>
      <c r="CZ570">
        <v>0</v>
      </c>
      <c r="DA570">
        <v>1774666326.5</v>
      </c>
      <c r="DB570" t="s">
        <v>359</v>
      </c>
      <c r="DC570">
        <v>1774666322</v>
      </c>
      <c r="DD570">
        <v>1774666326.5</v>
      </c>
      <c r="DE570">
        <v>2</v>
      </c>
      <c r="DF570">
        <v>0.343</v>
      </c>
      <c r="DG570">
        <v>-0.026</v>
      </c>
      <c r="DH570">
        <v>-0.36</v>
      </c>
      <c r="DI570">
        <v>0.298</v>
      </c>
      <c r="DJ570">
        <v>420</v>
      </c>
      <c r="DK570">
        <v>22</v>
      </c>
      <c r="DL570">
        <v>0.17</v>
      </c>
      <c r="DM570">
        <v>0.02</v>
      </c>
      <c r="DN570">
        <v>-0.4168180243902438</v>
      </c>
      <c r="DO570">
        <v>0.1313357351916367</v>
      </c>
      <c r="DP570">
        <v>0.03923084096167682</v>
      </c>
      <c r="DQ570">
        <v>0</v>
      </c>
      <c r="DR570">
        <v>-0.02072259512195122</v>
      </c>
      <c r="DS570">
        <v>0.003008747038327542</v>
      </c>
      <c r="DT570">
        <v>0.0007283240607979256</v>
      </c>
      <c r="DU570">
        <v>1</v>
      </c>
      <c r="DV570">
        <v>1</v>
      </c>
      <c r="DW570">
        <v>2</v>
      </c>
      <c r="DX570" t="s">
        <v>367</v>
      </c>
      <c r="DY570">
        <v>3.13043</v>
      </c>
      <c r="DZ570">
        <v>2.80643</v>
      </c>
      <c r="EA570">
        <v>0.0997537</v>
      </c>
      <c r="EB570">
        <v>0.0994739</v>
      </c>
      <c r="EC570">
        <v>0.105823</v>
      </c>
      <c r="ED570">
        <v>0.105582</v>
      </c>
      <c r="EE570">
        <v>21145.3</v>
      </c>
      <c r="EF570">
        <v>27417.8</v>
      </c>
      <c r="EG570">
        <v>26442.7</v>
      </c>
      <c r="EH570">
        <v>32999</v>
      </c>
      <c r="EI570">
        <v>34924.9</v>
      </c>
      <c r="EJ570">
        <v>40309.4</v>
      </c>
      <c r="EK570">
        <v>41089.2</v>
      </c>
      <c r="EL570">
        <v>46058.5</v>
      </c>
      <c r="EM570">
        <v>2.03482</v>
      </c>
      <c r="EN570">
        <v>2.00028</v>
      </c>
      <c r="EO570">
        <v>0.068672</v>
      </c>
      <c r="EP570">
        <v>0</v>
      </c>
      <c r="EQ570">
        <v>24.6638</v>
      </c>
      <c r="ER570">
        <v>999.9</v>
      </c>
      <c r="ES570">
        <v>67.40000000000001</v>
      </c>
      <c r="ET570">
        <v>27.5</v>
      </c>
      <c r="EU570">
        <v>24.586</v>
      </c>
      <c r="EV570">
        <v>61.1909</v>
      </c>
      <c r="EW570">
        <v>31.5825</v>
      </c>
      <c r="EX570">
        <v>1</v>
      </c>
      <c r="EY570">
        <v>0.291839</v>
      </c>
      <c r="EZ570">
        <v>0.153257</v>
      </c>
      <c r="FA570">
        <v>20.2917</v>
      </c>
      <c r="FB570">
        <v>5.19078</v>
      </c>
      <c r="FC570">
        <v>11.9441</v>
      </c>
      <c r="FD570">
        <v>4.95565</v>
      </c>
      <c r="FE570">
        <v>3.285</v>
      </c>
      <c r="FF570">
        <v>9999</v>
      </c>
      <c r="FG570">
        <v>9999</v>
      </c>
      <c r="FH570">
        <v>9999</v>
      </c>
      <c r="FI570">
        <v>999.9</v>
      </c>
      <c r="FJ570">
        <v>1.86127</v>
      </c>
      <c r="FK570">
        <v>1.86264</v>
      </c>
      <c r="FL570">
        <v>1.86005</v>
      </c>
      <c r="FM570">
        <v>1.85837</v>
      </c>
      <c r="FN570">
        <v>1.86215</v>
      </c>
      <c r="FO570">
        <v>1.85885</v>
      </c>
      <c r="FP570">
        <v>1.85791</v>
      </c>
      <c r="FQ570">
        <v>1.86081</v>
      </c>
      <c r="FR570">
        <v>0</v>
      </c>
      <c r="FS570">
        <v>0</v>
      </c>
      <c r="FT570">
        <v>0</v>
      </c>
      <c r="FU570">
        <v>4.5</v>
      </c>
      <c r="FV570" t="s">
        <v>361</v>
      </c>
      <c r="FW570" t="s">
        <v>362</v>
      </c>
      <c r="FX570" t="s">
        <v>363</v>
      </c>
      <c r="FY570" t="s">
        <v>364</v>
      </c>
      <c r="FZ570" t="s">
        <v>364</v>
      </c>
      <c r="GA570" t="s">
        <v>363</v>
      </c>
      <c r="GB570">
        <v>0</v>
      </c>
      <c r="GC570">
        <v>100</v>
      </c>
      <c r="GD570">
        <v>100</v>
      </c>
      <c r="GE570">
        <v>-0.361</v>
      </c>
      <c r="GF570">
        <v>0.2971</v>
      </c>
      <c r="GG570">
        <v>-1.589593225013521</v>
      </c>
      <c r="GH570">
        <v>0.00192992804097616</v>
      </c>
      <c r="GI570">
        <v>3.244687122451424E-06</v>
      </c>
      <c r="GJ570">
        <v>-2.087531120305573E-09</v>
      </c>
      <c r="GK570">
        <v>0.05776174702018427</v>
      </c>
      <c r="GL570">
        <v>0.005089068596103195</v>
      </c>
      <c r="GM570">
        <v>0.0003257216593697226</v>
      </c>
      <c r="GN570">
        <v>-1.562898368296355E-06</v>
      </c>
      <c r="GO570">
        <v>0</v>
      </c>
      <c r="GP570">
        <v>1257</v>
      </c>
      <c r="GQ570">
        <v>1</v>
      </c>
      <c r="GR570">
        <v>31</v>
      </c>
      <c r="GS570">
        <v>294.6</v>
      </c>
      <c r="GT570">
        <v>294.6</v>
      </c>
      <c r="GU570">
        <v>1.07666</v>
      </c>
      <c r="GV570">
        <v>2.3999</v>
      </c>
      <c r="GW570">
        <v>1.44775</v>
      </c>
      <c r="GX570">
        <v>2.20215</v>
      </c>
      <c r="GY570">
        <v>1.44653</v>
      </c>
      <c r="GZ570">
        <v>2.24976</v>
      </c>
      <c r="HA570">
        <v>33.1769</v>
      </c>
      <c r="HB570">
        <v>14.5348</v>
      </c>
      <c r="HC570">
        <v>18</v>
      </c>
      <c r="HD570">
        <v>531.9299999999999</v>
      </c>
      <c r="HE570">
        <v>523.083</v>
      </c>
      <c r="HF570">
        <v>24.9998</v>
      </c>
      <c r="HG570">
        <v>30.7199</v>
      </c>
      <c r="HH570">
        <v>30</v>
      </c>
      <c r="HI570">
        <v>31.1024</v>
      </c>
      <c r="HJ570">
        <v>31.1143</v>
      </c>
      <c r="HK570">
        <v>21.5481</v>
      </c>
      <c r="HL570">
        <v>20.6043</v>
      </c>
      <c r="HM570">
        <v>100</v>
      </c>
      <c r="HN570">
        <v>25</v>
      </c>
      <c r="HO570">
        <v>420</v>
      </c>
      <c r="HP570">
        <v>21.5</v>
      </c>
      <c r="HQ570">
        <v>103.126</v>
      </c>
      <c r="HR570">
        <v>102.018</v>
      </c>
    </row>
    <row r="571" spans="1:226">
      <c r="A571">
        <v>553</v>
      </c>
      <c r="B571">
        <v>1774684004.6</v>
      </c>
      <c r="C571">
        <v>2258.599999904633</v>
      </c>
      <c r="D571" t="s">
        <v>1468</v>
      </c>
      <c r="E571" t="s">
        <v>1469</v>
      </c>
      <c r="F571">
        <v>5</v>
      </c>
      <c r="I571">
        <v>1774684001.7</v>
      </c>
      <c r="J571">
        <f>(K571)/1000</f>
        <v>0</v>
      </c>
      <c r="K571">
        <f>IF(BF571, AN571, AH571)</f>
        <v>0</v>
      </c>
      <c r="L571">
        <f>IF(BF571, AI571, AG571)</f>
        <v>0</v>
      </c>
      <c r="M571">
        <f>BH571 - IF(AU571&gt;1, L571*BB571*100.0/(AW571), 0)</f>
        <v>0</v>
      </c>
      <c r="N571">
        <f>((T571-J571/2)*M571-L571)/(T571+J571/2)</f>
        <v>0</v>
      </c>
      <c r="O571">
        <f>N571*(BO571+BP571)/1000.0</f>
        <v>0</v>
      </c>
      <c r="P571">
        <f>(BH571 - IF(AU571&gt;1, L571*BB571*100.0/(AW571), 0))*(BO571+BP571)/1000.0</f>
        <v>0</v>
      </c>
      <c r="Q571">
        <f>2.0/((1/S571-1/R571)+SIGN(S571)*SQRT((1/S571-1/R571)*(1/S571-1/R571) + 4*BC571/((BC571+1)*(BC571+1))*(2*1/S571*1/R571-1/R571*1/R571)))</f>
        <v>0</v>
      </c>
      <c r="R571">
        <f>IF(LEFT(BD571,1)&lt;&gt;"0",IF(LEFT(BD571,1)="1",3.0,BE571),$D$5+$E$5*(BV571*BO571/($K$5*1000))+$F$5*(BV571*BO571/($K$5*1000))*MAX(MIN(BB571,$J$5),$I$5)*MAX(MIN(BB571,$J$5),$I$5)+$G$5*MAX(MIN(BB571,$J$5),$I$5)*(BV571*BO571/($K$5*1000))+$H$5*(BV571*BO571/($K$5*1000))*(BV571*BO571/($K$5*1000)))</f>
        <v>0</v>
      </c>
      <c r="S571">
        <f>J571*(1000-(1000*0.61365*exp(17.502*W571/(240.97+W571))/(BO571+BP571)+BJ571)/2)/(1000*0.61365*exp(17.502*W571/(240.97+W571))/(BO571+BP571)-BJ571)</f>
        <v>0</v>
      </c>
      <c r="T571">
        <f>1/((BC571+1)/(Q571/1.6)+1/(R571/1.37)) + BC571/((BC571+1)/(Q571/1.6) + BC571/(R571/1.37))</f>
        <v>0</v>
      </c>
      <c r="U571">
        <f>(AX571*BA571)</f>
        <v>0</v>
      </c>
      <c r="V571">
        <f>(BQ571+(U571+2*0.95*5.67E-8*(((BQ571+$B$9)+273)^4-(BQ571+273)^4)-44100*J571)/(1.84*29.3*R571+8*0.95*5.67E-8*(BQ571+273)^3))</f>
        <v>0</v>
      </c>
      <c r="W571">
        <f>($C$9*BR571+$D$9*BS571+$E$9*V571)</f>
        <v>0</v>
      </c>
      <c r="X571">
        <f>0.61365*exp(17.502*W571/(240.97+W571))</f>
        <v>0</v>
      </c>
      <c r="Y571">
        <f>(Z571/AA571*100)</f>
        <v>0</v>
      </c>
      <c r="Z571">
        <f>BJ571*(BO571+BP571)/1000</f>
        <v>0</v>
      </c>
      <c r="AA571">
        <f>0.61365*exp(17.502*BQ571/(240.97+BQ571))</f>
        <v>0</v>
      </c>
      <c r="AB571">
        <f>(X571-BJ571*(BO571+BP571)/1000)</f>
        <v>0</v>
      </c>
      <c r="AC571">
        <f>(-J571*44100)</f>
        <v>0</v>
      </c>
      <c r="AD571">
        <f>2*29.3*R571*0.92*(BQ571-W571)</f>
        <v>0</v>
      </c>
      <c r="AE571">
        <f>2*0.95*5.67E-8*(((BQ571+$B$9)+273)^4-(W571+273)^4)</f>
        <v>0</v>
      </c>
      <c r="AF571">
        <f>U571+AE571+AC571+AD571</f>
        <v>0</v>
      </c>
      <c r="AG571">
        <f>BN571*AU571*(BI571-BH571*(1000-AU571*BK571)/(1000-AU571*BJ571))/(100*BB571)</f>
        <v>0</v>
      </c>
      <c r="AH571">
        <f>1000*BN571*AU571*(BJ571-BK571)/(100*BB571*(1000-AU571*BJ571))</f>
        <v>0</v>
      </c>
      <c r="AI571">
        <f>(AJ571 - AK571 - BO571*1E3/(8.314*(BQ571+273.15)) * AM571/BN571 * AL571) * BN571/(100*BB571) * (1000 - BK571)/1000</f>
        <v>0</v>
      </c>
      <c r="AJ571">
        <v>429.1982181966509</v>
      </c>
      <c r="AK571">
        <v>428.797018181818</v>
      </c>
      <c r="AL571">
        <v>2.378802026329371E-07</v>
      </c>
      <c r="AM571">
        <v>61.35787655002243</v>
      </c>
      <c r="AN571">
        <f>(AP571 - AO571 + BO571*1E3/(8.314*(BQ571+273.15)) * AR571/BN571 * AQ571) * BN571/(100*BB571) * 1000/(1000 - AP571)</f>
        <v>0</v>
      </c>
      <c r="AO571">
        <v>21.51223882939376</v>
      </c>
      <c r="AP571">
        <v>21.49189580419581</v>
      </c>
      <c r="AQ571">
        <v>-9.940936826619307E-08</v>
      </c>
      <c r="AR571">
        <v>91.88205700752289</v>
      </c>
      <c r="AS571">
        <v>0</v>
      </c>
      <c r="AT571">
        <v>0</v>
      </c>
      <c r="AU571">
        <f>IF(AS571*$H$15&gt;=AW571,1.0,(AW571/(AW571-AS571*$H$15)))</f>
        <v>0</v>
      </c>
      <c r="AV571">
        <f>(AU571-1)*100</f>
        <v>0</v>
      </c>
      <c r="AW571">
        <f>MAX(0,($B$15+$C$15*BV571)/(1+$D$15*BV571)*BO571/(BQ571+273)*$E$15)</f>
        <v>0</v>
      </c>
      <c r="AX571">
        <f>$B$13*BW571+$C$13*BX571+$F$13*CI571*(1-CL571)</f>
        <v>0</v>
      </c>
      <c r="AY571">
        <f>AX571*AZ571</f>
        <v>0</v>
      </c>
      <c r="AZ571">
        <f>($B$13*$D$11+$C$13*$D$11+$F$13*((CV571+CN571)/MAX(CV571+CN571+CW571, 0.1)*$I$11+CW571/MAX(CV571+CN571+CW571, 0.1)*$J$11))/($B$13+$C$13+$F$13)</f>
        <v>0</v>
      </c>
      <c r="BA571">
        <f>($B$13*$K$11+$C$13*$K$11+$F$13*((CV571+CN571)/MAX(CV571+CN571+CW571, 0.1)*$P$11+CW571/MAX(CV571+CN571+CW571, 0.1)*$Q$11))/($B$13+$C$13+$F$13)</f>
        <v>0</v>
      </c>
      <c r="BB571">
        <v>6</v>
      </c>
      <c r="BC571">
        <v>0.5</v>
      </c>
      <c r="BD571" t="s">
        <v>358</v>
      </c>
      <c r="BE571">
        <v>2</v>
      </c>
      <c r="BF571" t="b">
        <v>1</v>
      </c>
      <c r="BG571">
        <v>1774684001.7</v>
      </c>
      <c r="BH571">
        <v>419.585</v>
      </c>
      <c r="BI571">
        <v>419.9853</v>
      </c>
      <c r="BJ571">
        <v>21.49157</v>
      </c>
      <c r="BK571">
        <v>21.51179</v>
      </c>
      <c r="BL571">
        <v>419.9466</v>
      </c>
      <c r="BM571">
        <v>21.19451</v>
      </c>
      <c r="BN571">
        <v>500.033</v>
      </c>
      <c r="BO571">
        <v>101.0348</v>
      </c>
      <c r="BP571">
        <v>0.09993655999999999</v>
      </c>
      <c r="BQ571">
        <v>25.73152</v>
      </c>
      <c r="BR571">
        <v>25.78719</v>
      </c>
      <c r="BS571">
        <v>999.9</v>
      </c>
      <c r="BT571">
        <v>0</v>
      </c>
      <c r="BU571">
        <v>0</v>
      </c>
      <c r="BV571">
        <v>10007.91</v>
      </c>
      <c r="BW571">
        <v>0</v>
      </c>
      <c r="BX571">
        <v>0.3833920000000001</v>
      </c>
      <c r="BY571">
        <v>-0.4003052</v>
      </c>
      <c r="BZ571">
        <v>428.8006</v>
      </c>
      <c r="CA571">
        <v>429.2187</v>
      </c>
      <c r="CB571">
        <v>-0.02022952</v>
      </c>
      <c r="CC571">
        <v>419.9853</v>
      </c>
      <c r="CD571">
        <v>21.51179</v>
      </c>
      <c r="CE571">
        <v>2.171396</v>
      </c>
      <c r="CF571">
        <v>2.173438</v>
      </c>
      <c r="CG571">
        <v>18.7528</v>
      </c>
      <c r="CH571">
        <v>18.76785</v>
      </c>
      <c r="CI571">
        <v>99.99316999999999</v>
      </c>
      <c r="CJ571">
        <v>0</v>
      </c>
      <c r="CK571">
        <v>1</v>
      </c>
      <c r="CL571">
        <v>0</v>
      </c>
      <c r="CM571">
        <v>1.60978</v>
      </c>
      <c r="CN571">
        <v>0</v>
      </c>
      <c r="CO571">
        <v>5.255609999999999</v>
      </c>
      <c r="CP571">
        <v>511.5318000000001</v>
      </c>
      <c r="CQ571">
        <v>34.75</v>
      </c>
      <c r="CR571">
        <v>39.55589999999999</v>
      </c>
      <c r="CS571">
        <v>37.2059</v>
      </c>
      <c r="CT571">
        <v>38.406</v>
      </c>
      <c r="CU571">
        <v>35.8561</v>
      </c>
      <c r="CV571">
        <v>0</v>
      </c>
      <c r="CW571">
        <v>99.99300000000001</v>
      </c>
      <c r="CX571">
        <v>0</v>
      </c>
      <c r="CY571">
        <v>1774684002.8</v>
      </c>
      <c r="CZ571">
        <v>0</v>
      </c>
      <c r="DA571">
        <v>1774666326.5</v>
      </c>
      <c r="DB571" t="s">
        <v>359</v>
      </c>
      <c r="DC571">
        <v>1774666322</v>
      </c>
      <c r="DD571">
        <v>1774666326.5</v>
      </c>
      <c r="DE571">
        <v>2</v>
      </c>
      <c r="DF571">
        <v>0.343</v>
      </c>
      <c r="DG571">
        <v>-0.026</v>
      </c>
      <c r="DH571">
        <v>-0.36</v>
      </c>
      <c r="DI571">
        <v>0.298</v>
      </c>
      <c r="DJ571">
        <v>420</v>
      </c>
      <c r="DK571">
        <v>22</v>
      </c>
      <c r="DL571">
        <v>0.17</v>
      </c>
      <c r="DM571">
        <v>0.02</v>
      </c>
      <c r="DN571">
        <v>-0.405496975</v>
      </c>
      <c r="DO571">
        <v>0.03412623264540465</v>
      </c>
      <c r="DP571">
        <v>0.03616623220318057</v>
      </c>
      <c r="DQ571">
        <v>1</v>
      </c>
      <c r="DR571">
        <v>-0.020656675</v>
      </c>
      <c r="DS571">
        <v>0.004021319324577946</v>
      </c>
      <c r="DT571">
        <v>0.0007691593842468544</v>
      </c>
      <c r="DU571">
        <v>1</v>
      </c>
      <c r="DV571">
        <v>2</v>
      </c>
      <c r="DW571">
        <v>2</v>
      </c>
      <c r="DX571" t="s">
        <v>360</v>
      </c>
      <c r="DY571">
        <v>3.13053</v>
      </c>
      <c r="DZ571">
        <v>2.80655</v>
      </c>
      <c r="EA571">
        <v>0.0997598</v>
      </c>
      <c r="EB571">
        <v>0.0994712</v>
      </c>
      <c r="EC571">
        <v>0.105827</v>
      </c>
      <c r="ED571">
        <v>0.105579</v>
      </c>
      <c r="EE571">
        <v>21145.3</v>
      </c>
      <c r="EF571">
        <v>27417.9</v>
      </c>
      <c r="EG571">
        <v>26442.9</v>
      </c>
      <c r="EH571">
        <v>32999.1</v>
      </c>
      <c r="EI571">
        <v>34924.8</v>
      </c>
      <c r="EJ571">
        <v>40309.6</v>
      </c>
      <c r="EK571">
        <v>41089.3</v>
      </c>
      <c r="EL571">
        <v>46058.4</v>
      </c>
      <c r="EM571">
        <v>2.0351</v>
      </c>
      <c r="EN571">
        <v>2.00035</v>
      </c>
      <c r="EO571">
        <v>0.06812070000000001</v>
      </c>
      <c r="EP571">
        <v>0</v>
      </c>
      <c r="EQ571">
        <v>24.662</v>
      </c>
      <c r="ER571">
        <v>999.9</v>
      </c>
      <c r="ES571">
        <v>67.40000000000001</v>
      </c>
      <c r="ET571">
        <v>27.5</v>
      </c>
      <c r="EU571">
        <v>24.5892</v>
      </c>
      <c r="EV571">
        <v>61.0309</v>
      </c>
      <c r="EW571">
        <v>31.5304</v>
      </c>
      <c r="EX571">
        <v>1</v>
      </c>
      <c r="EY571">
        <v>0.291992</v>
      </c>
      <c r="EZ571">
        <v>0.152505</v>
      </c>
      <c r="FA571">
        <v>20.2916</v>
      </c>
      <c r="FB571">
        <v>5.19093</v>
      </c>
      <c r="FC571">
        <v>11.9441</v>
      </c>
      <c r="FD571">
        <v>4.95575</v>
      </c>
      <c r="FE571">
        <v>3.285</v>
      </c>
      <c r="FF571">
        <v>9999</v>
      </c>
      <c r="FG571">
        <v>9999</v>
      </c>
      <c r="FH571">
        <v>9999</v>
      </c>
      <c r="FI571">
        <v>999.9</v>
      </c>
      <c r="FJ571">
        <v>1.86127</v>
      </c>
      <c r="FK571">
        <v>1.86264</v>
      </c>
      <c r="FL571">
        <v>1.86005</v>
      </c>
      <c r="FM571">
        <v>1.85837</v>
      </c>
      <c r="FN571">
        <v>1.86213</v>
      </c>
      <c r="FO571">
        <v>1.85886</v>
      </c>
      <c r="FP571">
        <v>1.85791</v>
      </c>
      <c r="FQ571">
        <v>1.8608</v>
      </c>
      <c r="FR571">
        <v>0</v>
      </c>
      <c r="FS571">
        <v>0</v>
      </c>
      <c r="FT571">
        <v>0</v>
      </c>
      <c r="FU571">
        <v>4.5</v>
      </c>
      <c r="FV571" t="s">
        <v>361</v>
      </c>
      <c r="FW571" t="s">
        <v>362</v>
      </c>
      <c r="FX571" t="s">
        <v>363</v>
      </c>
      <c r="FY571" t="s">
        <v>364</v>
      </c>
      <c r="FZ571" t="s">
        <v>364</v>
      </c>
      <c r="GA571" t="s">
        <v>363</v>
      </c>
      <c r="GB571">
        <v>0</v>
      </c>
      <c r="GC571">
        <v>100</v>
      </c>
      <c r="GD571">
        <v>100</v>
      </c>
      <c r="GE571">
        <v>-0.361</v>
      </c>
      <c r="GF571">
        <v>0.297</v>
      </c>
      <c r="GG571">
        <v>-1.589593225013521</v>
      </c>
      <c r="GH571">
        <v>0.00192992804097616</v>
      </c>
      <c r="GI571">
        <v>3.244687122451424E-06</v>
      </c>
      <c r="GJ571">
        <v>-2.087531120305573E-09</v>
      </c>
      <c r="GK571">
        <v>0.05776174702018427</v>
      </c>
      <c r="GL571">
        <v>0.005089068596103195</v>
      </c>
      <c r="GM571">
        <v>0.0003257216593697226</v>
      </c>
      <c r="GN571">
        <v>-1.562898368296355E-06</v>
      </c>
      <c r="GO571">
        <v>0</v>
      </c>
      <c r="GP571">
        <v>1257</v>
      </c>
      <c r="GQ571">
        <v>1</v>
      </c>
      <c r="GR571">
        <v>31</v>
      </c>
      <c r="GS571">
        <v>294.7</v>
      </c>
      <c r="GT571">
        <v>294.6</v>
      </c>
      <c r="GU571">
        <v>1.07788</v>
      </c>
      <c r="GV571">
        <v>2.40356</v>
      </c>
      <c r="GW571">
        <v>1.44775</v>
      </c>
      <c r="GX571">
        <v>2.20215</v>
      </c>
      <c r="GY571">
        <v>1.44653</v>
      </c>
      <c r="GZ571">
        <v>2.2937</v>
      </c>
      <c r="HA571">
        <v>33.1992</v>
      </c>
      <c r="HB571">
        <v>14.5348</v>
      </c>
      <c r="HC571">
        <v>18</v>
      </c>
      <c r="HD571">
        <v>532.104</v>
      </c>
      <c r="HE571">
        <v>523.134</v>
      </c>
      <c r="HF571">
        <v>24.9998</v>
      </c>
      <c r="HG571">
        <v>30.7199</v>
      </c>
      <c r="HH571">
        <v>30.0001</v>
      </c>
      <c r="HI571">
        <v>31.1024</v>
      </c>
      <c r="HJ571">
        <v>31.1143</v>
      </c>
      <c r="HK571">
        <v>21.5489</v>
      </c>
      <c r="HL571">
        <v>20.6043</v>
      </c>
      <c r="HM571">
        <v>100</v>
      </c>
      <c r="HN571">
        <v>25</v>
      </c>
      <c r="HO571">
        <v>420</v>
      </c>
      <c r="HP571">
        <v>21.5</v>
      </c>
      <c r="HQ571">
        <v>103.127</v>
      </c>
      <c r="HR571">
        <v>102.018</v>
      </c>
    </row>
    <row r="572" spans="1:226">
      <c r="A572">
        <v>554</v>
      </c>
      <c r="B572">
        <v>1774684008.6</v>
      </c>
      <c r="C572">
        <v>2262.599999904633</v>
      </c>
      <c r="D572" t="s">
        <v>1470</v>
      </c>
      <c r="E572" t="s">
        <v>1471</v>
      </c>
      <c r="F572">
        <v>5</v>
      </c>
      <c r="I572">
        <v>1774684005.7</v>
      </c>
      <c r="J572">
        <f>(K572)/1000</f>
        <v>0</v>
      </c>
      <c r="K572">
        <f>IF(BF572, AN572, AH572)</f>
        <v>0</v>
      </c>
      <c r="L572">
        <f>IF(BF572, AI572, AG572)</f>
        <v>0</v>
      </c>
      <c r="M572">
        <f>BH572 - IF(AU572&gt;1, L572*BB572*100.0/(AW572), 0)</f>
        <v>0</v>
      </c>
      <c r="N572">
        <f>((T572-J572/2)*M572-L572)/(T572+J572/2)</f>
        <v>0</v>
      </c>
      <c r="O572">
        <f>N572*(BO572+BP572)/1000.0</f>
        <v>0</v>
      </c>
      <c r="P572">
        <f>(BH572 - IF(AU572&gt;1, L572*BB572*100.0/(AW572), 0))*(BO572+BP572)/1000.0</f>
        <v>0</v>
      </c>
      <c r="Q572">
        <f>2.0/((1/S572-1/R572)+SIGN(S572)*SQRT((1/S572-1/R572)*(1/S572-1/R572) + 4*BC572/((BC572+1)*(BC572+1))*(2*1/S572*1/R572-1/R572*1/R572)))</f>
        <v>0</v>
      </c>
      <c r="R572">
        <f>IF(LEFT(BD572,1)&lt;&gt;"0",IF(LEFT(BD572,1)="1",3.0,BE572),$D$5+$E$5*(BV572*BO572/($K$5*1000))+$F$5*(BV572*BO572/($K$5*1000))*MAX(MIN(BB572,$J$5),$I$5)*MAX(MIN(BB572,$J$5),$I$5)+$G$5*MAX(MIN(BB572,$J$5),$I$5)*(BV572*BO572/($K$5*1000))+$H$5*(BV572*BO572/($K$5*1000))*(BV572*BO572/($K$5*1000)))</f>
        <v>0</v>
      </c>
      <c r="S572">
        <f>J572*(1000-(1000*0.61365*exp(17.502*W572/(240.97+W572))/(BO572+BP572)+BJ572)/2)/(1000*0.61365*exp(17.502*W572/(240.97+W572))/(BO572+BP572)-BJ572)</f>
        <v>0</v>
      </c>
      <c r="T572">
        <f>1/((BC572+1)/(Q572/1.6)+1/(R572/1.37)) + BC572/((BC572+1)/(Q572/1.6) + BC572/(R572/1.37))</f>
        <v>0</v>
      </c>
      <c r="U572">
        <f>(AX572*BA572)</f>
        <v>0</v>
      </c>
      <c r="V572">
        <f>(BQ572+(U572+2*0.95*5.67E-8*(((BQ572+$B$9)+273)^4-(BQ572+273)^4)-44100*J572)/(1.84*29.3*R572+8*0.95*5.67E-8*(BQ572+273)^3))</f>
        <v>0</v>
      </c>
      <c r="W572">
        <f>($C$9*BR572+$D$9*BS572+$E$9*V572)</f>
        <v>0</v>
      </c>
      <c r="X572">
        <f>0.61365*exp(17.502*W572/(240.97+W572))</f>
        <v>0</v>
      </c>
      <c r="Y572">
        <f>(Z572/AA572*100)</f>
        <v>0</v>
      </c>
      <c r="Z572">
        <f>BJ572*(BO572+BP572)/1000</f>
        <v>0</v>
      </c>
      <c r="AA572">
        <f>0.61365*exp(17.502*BQ572/(240.97+BQ572))</f>
        <v>0</v>
      </c>
      <c r="AB572">
        <f>(X572-BJ572*(BO572+BP572)/1000)</f>
        <v>0</v>
      </c>
      <c r="AC572">
        <f>(-J572*44100)</f>
        <v>0</v>
      </c>
      <c r="AD572">
        <f>2*29.3*R572*0.92*(BQ572-W572)</f>
        <v>0</v>
      </c>
      <c r="AE572">
        <f>2*0.95*5.67E-8*(((BQ572+$B$9)+273)^4-(W572+273)^4)</f>
        <v>0</v>
      </c>
      <c r="AF572">
        <f>U572+AE572+AC572+AD572</f>
        <v>0</v>
      </c>
      <c r="AG572">
        <f>BN572*AU572*(BI572-BH572*(1000-AU572*BK572)/(1000-AU572*BJ572))/(100*BB572)</f>
        <v>0</v>
      </c>
      <c r="AH572">
        <f>1000*BN572*AU572*(BJ572-BK572)/(100*BB572*(1000-AU572*BJ572))</f>
        <v>0</v>
      </c>
      <c r="AI572">
        <f>(AJ572 - AK572 - BO572*1E3/(8.314*(BQ572+273.15)) * AM572/BN572 * AL572) * BN572/(100*BB572) * (1000 - BK572)/1000</f>
        <v>0</v>
      </c>
      <c r="AJ572">
        <v>429.2388682374723</v>
      </c>
      <c r="AK572">
        <v>428.782478787879</v>
      </c>
      <c r="AL572">
        <v>-5.7977909095563E-06</v>
      </c>
      <c r="AM572">
        <v>61.35787655002243</v>
      </c>
      <c r="AN572">
        <f>(AP572 - AO572 + BO572*1E3/(8.314*(BQ572+273.15)) * AR572/BN572 * AQ572) * BN572/(100*BB572) * 1000/(1000 - AP572)</f>
        <v>0</v>
      </c>
      <c r="AO572">
        <v>21.51061904407976</v>
      </c>
      <c r="AP572">
        <v>21.49187622377623</v>
      </c>
      <c r="AQ572">
        <v>-3.936700773960989E-07</v>
      </c>
      <c r="AR572">
        <v>91.88205700752289</v>
      </c>
      <c r="AS572">
        <v>0</v>
      </c>
      <c r="AT572">
        <v>0</v>
      </c>
      <c r="AU572">
        <f>IF(AS572*$H$15&gt;=AW572,1.0,(AW572/(AW572-AS572*$H$15)))</f>
        <v>0</v>
      </c>
      <c r="AV572">
        <f>(AU572-1)*100</f>
        <v>0</v>
      </c>
      <c r="AW572">
        <f>MAX(0,($B$15+$C$15*BV572)/(1+$D$15*BV572)*BO572/(BQ572+273)*$E$15)</f>
        <v>0</v>
      </c>
      <c r="AX572">
        <f>$B$13*BW572+$C$13*BX572+$F$13*CI572*(1-CL572)</f>
        <v>0</v>
      </c>
      <c r="AY572">
        <f>AX572*AZ572</f>
        <v>0</v>
      </c>
      <c r="AZ572">
        <f>($B$13*$D$11+$C$13*$D$11+$F$13*((CV572+CN572)/MAX(CV572+CN572+CW572, 0.1)*$I$11+CW572/MAX(CV572+CN572+CW572, 0.1)*$J$11))/($B$13+$C$13+$F$13)</f>
        <v>0</v>
      </c>
      <c r="BA572">
        <f>($B$13*$K$11+$C$13*$K$11+$F$13*((CV572+CN572)/MAX(CV572+CN572+CW572, 0.1)*$P$11+CW572/MAX(CV572+CN572+CW572, 0.1)*$Q$11))/($B$13+$C$13+$F$13)</f>
        <v>0</v>
      </c>
      <c r="BB572">
        <v>6</v>
      </c>
      <c r="BC572">
        <v>0.5</v>
      </c>
      <c r="BD572" t="s">
        <v>358</v>
      </c>
      <c r="BE572">
        <v>2</v>
      </c>
      <c r="BF572" t="b">
        <v>1</v>
      </c>
      <c r="BG572">
        <v>1774684005.7</v>
      </c>
      <c r="BH572">
        <v>419.5787</v>
      </c>
      <c r="BI572">
        <v>419.9953</v>
      </c>
      <c r="BJ572">
        <v>21.49169</v>
      </c>
      <c r="BK572">
        <v>21.51043</v>
      </c>
      <c r="BL572">
        <v>419.9401</v>
      </c>
      <c r="BM572">
        <v>21.19465</v>
      </c>
      <c r="BN572">
        <v>500.0272</v>
      </c>
      <c r="BO572">
        <v>101.0358</v>
      </c>
      <c r="BP572">
        <v>0.10003847</v>
      </c>
      <c r="BQ572">
        <v>25.72967</v>
      </c>
      <c r="BR572">
        <v>25.77734</v>
      </c>
      <c r="BS572">
        <v>999.9</v>
      </c>
      <c r="BT572">
        <v>0</v>
      </c>
      <c r="BU572">
        <v>0</v>
      </c>
      <c r="BV572">
        <v>10003.42</v>
      </c>
      <c r="BW572">
        <v>0</v>
      </c>
      <c r="BX572">
        <v>0.3833920000000001</v>
      </c>
      <c r="BY572">
        <v>-0.4167451</v>
      </c>
      <c r="BZ572">
        <v>428.7941</v>
      </c>
      <c r="CA572">
        <v>429.2282</v>
      </c>
      <c r="CB572">
        <v>-0.01873094</v>
      </c>
      <c r="CC572">
        <v>419.9953</v>
      </c>
      <c r="CD572">
        <v>21.51043</v>
      </c>
      <c r="CE572">
        <v>2.17143</v>
      </c>
      <c r="CF572">
        <v>2.173321</v>
      </c>
      <c r="CG572">
        <v>18.75306</v>
      </c>
      <c r="CH572">
        <v>18.76701</v>
      </c>
      <c r="CI572">
        <v>99.99868000000001</v>
      </c>
      <c r="CJ572">
        <v>0</v>
      </c>
      <c r="CK572">
        <v>1</v>
      </c>
      <c r="CL572">
        <v>0</v>
      </c>
      <c r="CM572">
        <v>1.52459</v>
      </c>
      <c r="CN572">
        <v>0</v>
      </c>
      <c r="CO572">
        <v>5.157010000000001</v>
      </c>
      <c r="CP572">
        <v>511.5601</v>
      </c>
      <c r="CQ572">
        <v>34.781</v>
      </c>
      <c r="CR572">
        <v>39.6434</v>
      </c>
      <c r="CS572">
        <v>37.25</v>
      </c>
      <c r="CT572">
        <v>38.4997</v>
      </c>
      <c r="CU572">
        <v>35.875</v>
      </c>
      <c r="CV572">
        <v>0</v>
      </c>
      <c r="CW572">
        <v>100.001</v>
      </c>
      <c r="CX572">
        <v>0</v>
      </c>
      <c r="CY572">
        <v>1774684007</v>
      </c>
      <c r="CZ572">
        <v>0</v>
      </c>
      <c r="DA572">
        <v>1774666326.5</v>
      </c>
      <c r="DB572" t="s">
        <v>359</v>
      </c>
      <c r="DC572">
        <v>1774666322</v>
      </c>
      <c r="DD572">
        <v>1774666326.5</v>
      </c>
      <c r="DE572">
        <v>2</v>
      </c>
      <c r="DF572">
        <v>0.343</v>
      </c>
      <c r="DG572">
        <v>-0.026</v>
      </c>
      <c r="DH572">
        <v>-0.36</v>
      </c>
      <c r="DI572">
        <v>0.298</v>
      </c>
      <c r="DJ572">
        <v>420</v>
      </c>
      <c r="DK572">
        <v>22</v>
      </c>
      <c r="DL572">
        <v>0.17</v>
      </c>
      <c r="DM572">
        <v>0.02</v>
      </c>
      <c r="DN572">
        <v>-0.4013597317073171</v>
      </c>
      <c r="DO572">
        <v>-0.1430849895470383</v>
      </c>
      <c r="DP572">
        <v>0.03597267219813341</v>
      </c>
      <c r="DQ572">
        <v>0</v>
      </c>
      <c r="DR572">
        <v>-0.01998887073170732</v>
      </c>
      <c r="DS572">
        <v>0.004350177700348476</v>
      </c>
      <c r="DT572">
        <v>0.0007989547248211873</v>
      </c>
      <c r="DU572">
        <v>1</v>
      </c>
      <c r="DV572">
        <v>1</v>
      </c>
      <c r="DW572">
        <v>2</v>
      </c>
      <c r="DX572" t="s">
        <v>367</v>
      </c>
      <c r="DY572">
        <v>3.13043</v>
      </c>
      <c r="DZ572">
        <v>2.80636</v>
      </c>
      <c r="EA572">
        <v>0.0997528</v>
      </c>
      <c r="EB572">
        <v>0.09947979999999999</v>
      </c>
      <c r="EC572">
        <v>0.105825</v>
      </c>
      <c r="ED572">
        <v>0.105574</v>
      </c>
      <c r="EE572">
        <v>21145.3</v>
      </c>
      <c r="EF572">
        <v>27417.7</v>
      </c>
      <c r="EG572">
        <v>26442.7</v>
      </c>
      <c r="EH572">
        <v>32999.1</v>
      </c>
      <c r="EI572">
        <v>34924.7</v>
      </c>
      <c r="EJ572">
        <v>40310</v>
      </c>
      <c r="EK572">
        <v>41089.1</v>
      </c>
      <c r="EL572">
        <v>46058.7</v>
      </c>
      <c r="EM572">
        <v>2.03482</v>
      </c>
      <c r="EN572">
        <v>2.0004</v>
      </c>
      <c r="EO572">
        <v>0.0677556</v>
      </c>
      <c r="EP572">
        <v>0</v>
      </c>
      <c r="EQ572">
        <v>24.6617</v>
      </c>
      <c r="ER572">
        <v>999.9</v>
      </c>
      <c r="ES572">
        <v>67.40000000000001</v>
      </c>
      <c r="ET572">
        <v>27.5</v>
      </c>
      <c r="EU572">
        <v>24.5876</v>
      </c>
      <c r="EV572">
        <v>61.4709</v>
      </c>
      <c r="EW572">
        <v>31.6186</v>
      </c>
      <c r="EX572">
        <v>1</v>
      </c>
      <c r="EY572">
        <v>0.291855</v>
      </c>
      <c r="EZ572">
        <v>0.153298</v>
      </c>
      <c r="FA572">
        <v>20.2915</v>
      </c>
      <c r="FB572">
        <v>5.19108</v>
      </c>
      <c r="FC572">
        <v>11.9441</v>
      </c>
      <c r="FD572">
        <v>4.95565</v>
      </c>
      <c r="FE572">
        <v>3.285</v>
      </c>
      <c r="FF572">
        <v>9999</v>
      </c>
      <c r="FG572">
        <v>9999</v>
      </c>
      <c r="FH572">
        <v>9999</v>
      </c>
      <c r="FI572">
        <v>999.9</v>
      </c>
      <c r="FJ572">
        <v>1.86127</v>
      </c>
      <c r="FK572">
        <v>1.86264</v>
      </c>
      <c r="FL572">
        <v>1.86005</v>
      </c>
      <c r="FM572">
        <v>1.85837</v>
      </c>
      <c r="FN572">
        <v>1.86213</v>
      </c>
      <c r="FO572">
        <v>1.85888</v>
      </c>
      <c r="FP572">
        <v>1.85791</v>
      </c>
      <c r="FQ572">
        <v>1.86081</v>
      </c>
      <c r="FR572">
        <v>0</v>
      </c>
      <c r="FS572">
        <v>0</v>
      </c>
      <c r="FT572">
        <v>0</v>
      </c>
      <c r="FU572">
        <v>4.5</v>
      </c>
      <c r="FV572" t="s">
        <v>361</v>
      </c>
      <c r="FW572" t="s">
        <v>362</v>
      </c>
      <c r="FX572" t="s">
        <v>363</v>
      </c>
      <c r="FY572" t="s">
        <v>364</v>
      </c>
      <c r="FZ572" t="s">
        <v>364</v>
      </c>
      <c r="GA572" t="s">
        <v>363</v>
      </c>
      <c r="GB572">
        <v>0</v>
      </c>
      <c r="GC572">
        <v>100</v>
      </c>
      <c r="GD572">
        <v>100</v>
      </c>
      <c r="GE572">
        <v>-0.361</v>
      </c>
      <c r="GF572">
        <v>0.297</v>
      </c>
      <c r="GG572">
        <v>-1.589593225013521</v>
      </c>
      <c r="GH572">
        <v>0.00192992804097616</v>
      </c>
      <c r="GI572">
        <v>3.244687122451424E-06</v>
      </c>
      <c r="GJ572">
        <v>-2.087531120305573E-09</v>
      </c>
      <c r="GK572">
        <v>0.05776174702018427</v>
      </c>
      <c r="GL572">
        <v>0.005089068596103195</v>
      </c>
      <c r="GM572">
        <v>0.0003257216593697226</v>
      </c>
      <c r="GN572">
        <v>-1.562898368296355E-06</v>
      </c>
      <c r="GO572">
        <v>0</v>
      </c>
      <c r="GP572">
        <v>1257</v>
      </c>
      <c r="GQ572">
        <v>1</v>
      </c>
      <c r="GR572">
        <v>31</v>
      </c>
      <c r="GS572">
        <v>294.8</v>
      </c>
      <c r="GT572">
        <v>294.7</v>
      </c>
      <c r="GU572">
        <v>1.07788</v>
      </c>
      <c r="GV572">
        <v>2.3938</v>
      </c>
      <c r="GW572">
        <v>1.44775</v>
      </c>
      <c r="GX572">
        <v>2.20215</v>
      </c>
      <c r="GY572">
        <v>1.44653</v>
      </c>
      <c r="GZ572">
        <v>2.34741</v>
      </c>
      <c r="HA572">
        <v>33.1992</v>
      </c>
      <c r="HB572">
        <v>14.5348</v>
      </c>
      <c r="HC572">
        <v>18</v>
      </c>
      <c r="HD572">
        <v>531.929</v>
      </c>
      <c r="HE572">
        <v>523.168</v>
      </c>
      <c r="HF572">
        <v>25</v>
      </c>
      <c r="HG572">
        <v>30.7199</v>
      </c>
      <c r="HH572">
        <v>30.0001</v>
      </c>
      <c r="HI572">
        <v>31.1024</v>
      </c>
      <c r="HJ572">
        <v>31.1143</v>
      </c>
      <c r="HK572">
        <v>21.5474</v>
      </c>
      <c r="HL572">
        <v>20.6043</v>
      </c>
      <c r="HM572">
        <v>100</v>
      </c>
      <c r="HN572">
        <v>25</v>
      </c>
      <c r="HO572">
        <v>420</v>
      </c>
      <c r="HP572">
        <v>21.5</v>
      </c>
      <c r="HQ572">
        <v>103.126</v>
      </c>
      <c r="HR572">
        <v>102.018</v>
      </c>
    </row>
    <row r="573" spans="1:226">
      <c r="A573">
        <v>555</v>
      </c>
      <c r="B573">
        <v>1774684012.6</v>
      </c>
      <c r="C573">
        <v>2266.599999904633</v>
      </c>
      <c r="D573" t="s">
        <v>1472</v>
      </c>
      <c r="E573" t="s">
        <v>1473</v>
      </c>
      <c r="F573">
        <v>5</v>
      </c>
      <c r="I573">
        <v>1774684009.7</v>
      </c>
      <c r="J573">
        <f>(K573)/1000</f>
        <v>0</v>
      </c>
      <c r="K573">
        <f>IF(BF573, AN573, AH573)</f>
        <v>0</v>
      </c>
      <c r="L573">
        <f>IF(BF573, AI573, AG573)</f>
        <v>0</v>
      </c>
      <c r="M573">
        <f>BH573 - IF(AU573&gt;1, L573*BB573*100.0/(AW573), 0)</f>
        <v>0</v>
      </c>
      <c r="N573">
        <f>((T573-J573/2)*M573-L573)/(T573+J573/2)</f>
        <v>0</v>
      </c>
      <c r="O573">
        <f>N573*(BO573+BP573)/1000.0</f>
        <v>0</v>
      </c>
      <c r="P573">
        <f>(BH573 - IF(AU573&gt;1, L573*BB573*100.0/(AW573), 0))*(BO573+BP573)/1000.0</f>
        <v>0</v>
      </c>
      <c r="Q573">
        <f>2.0/((1/S573-1/R573)+SIGN(S573)*SQRT((1/S573-1/R573)*(1/S573-1/R573) + 4*BC573/((BC573+1)*(BC573+1))*(2*1/S573*1/R573-1/R573*1/R573)))</f>
        <v>0</v>
      </c>
      <c r="R573">
        <f>IF(LEFT(BD573,1)&lt;&gt;"0",IF(LEFT(BD573,1)="1",3.0,BE573),$D$5+$E$5*(BV573*BO573/($K$5*1000))+$F$5*(BV573*BO573/($K$5*1000))*MAX(MIN(BB573,$J$5),$I$5)*MAX(MIN(BB573,$J$5),$I$5)+$G$5*MAX(MIN(BB573,$J$5),$I$5)*(BV573*BO573/($K$5*1000))+$H$5*(BV573*BO573/($K$5*1000))*(BV573*BO573/($K$5*1000)))</f>
        <v>0</v>
      </c>
      <c r="S573">
        <f>J573*(1000-(1000*0.61365*exp(17.502*W573/(240.97+W573))/(BO573+BP573)+BJ573)/2)/(1000*0.61365*exp(17.502*W573/(240.97+W573))/(BO573+BP573)-BJ573)</f>
        <v>0</v>
      </c>
      <c r="T573">
        <f>1/((BC573+1)/(Q573/1.6)+1/(R573/1.37)) + BC573/((BC573+1)/(Q573/1.6) + BC573/(R573/1.37))</f>
        <v>0</v>
      </c>
      <c r="U573">
        <f>(AX573*BA573)</f>
        <v>0</v>
      </c>
      <c r="V573">
        <f>(BQ573+(U573+2*0.95*5.67E-8*(((BQ573+$B$9)+273)^4-(BQ573+273)^4)-44100*J573)/(1.84*29.3*R573+8*0.95*5.67E-8*(BQ573+273)^3))</f>
        <v>0</v>
      </c>
      <c r="W573">
        <f>($C$9*BR573+$D$9*BS573+$E$9*V573)</f>
        <v>0</v>
      </c>
      <c r="X573">
        <f>0.61365*exp(17.502*W573/(240.97+W573))</f>
        <v>0</v>
      </c>
      <c r="Y573">
        <f>(Z573/AA573*100)</f>
        <v>0</v>
      </c>
      <c r="Z573">
        <f>BJ573*(BO573+BP573)/1000</f>
        <v>0</v>
      </c>
      <c r="AA573">
        <f>0.61365*exp(17.502*BQ573/(240.97+BQ573))</f>
        <v>0</v>
      </c>
      <c r="AB573">
        <f>(X573-BJ573*(BO573+BP573)/1000)</f>
        <v>0</v>
      </c>
      <c r="AC573">
        <f>(-J573*44100)</f>
        <v>0</v>
      </c>
      <c r="AD573">
        <f>2*29.3*R573*0.92*(BQ573-W573)</f>
        <v>0</v>
      </c>
      <c r="AE573">
        <f>2*0.95*5.67E-8*(((BQ573+$B$9)+273)^4-(W573+273)^4)</f>
        <v>0</v>
      </c>
      <c r="AF573">
        <f>U573+AE573+AC573+AD573</f>
        <v>0</v>
      </c>
      <c r="AG573">
        <f>BN573*AU573*(BI573-BH573*(1000-AU573*BK573)/(1000-AU573*BJ573))/(100*BB573)</f>
        <v>0</v>
      </c>
      <c r="AH573">
        <f>1000*BN573*AU573*(BJ573-BK573)/(100*BB573*(1000-AU573*BJ573))</f>
        <v>0</v>
      </c>
      <c r="AI573">
        <f>(AJ573 - AK573 - BO573*1E3/(8.314*(BQ573+273.15)) * AM573/BN573 * AL573) * BN573/(100*BB573) * (1000 - BK573)/1000</f>
        <v>0</v>
      </c>
      <c r="AJ573">
        <v>429.2682555307525</v>
      </c>
      <c r="AK573">
        <v>428.7832181818178</v>
      </c>
      <c r="AL573">
        <v>4.735493522415588E-07</v>
      </c>
      <c r="AM573">
        <v>61.35787655002243</v>
      </c>
      <c r="AN573">
        <f>(AP573 - AO573 + BO573*1E3/(8.314*(BQ573+273.15)) * AR573/BN573 * AQ573) * BN573/(100*BB573) * 1000/(1000 - AP573)</f>
        <v>0</v>
      </c>
      <c r="AO573">
        <v>21.50946661833365</v>
      </c>
      <c r="AP573">
        <v>21.49131468531471</v>
      </c>
      <c r="AQ573">
        <v>4.772431235704422E-07</v>
      </c>
      <c r="AR573">
        <v>91.88205700752289</v>
      </c>
      <c r="AS573">
        <v>0</v>
      </c>
      <c r="AT573">
        <v>0</v>
      </c>
      <c r="AU573">
        <f>IF(AS573*$H$15&gt;=AW573,1.0,(AW573/(AW573-AS573*$H$15)))</f>
        <v>0</v>
      </c>
      <c r="AV573">
        <f>(AU573-1)*100</f>
        <v>0</v>
      </c>
      <c r="AW573">
        <f>MAX(0,($B$15+$C$15*BV573)/(1+$D$15*BV573)*BO573/(BQ573+273)*$E$15)</f>
        <v>0</v>
      </c>
      <c r="AX573">
        <f>$B$13*BW573+$C$13*BX573+$F$13*CI573*(1-CL573)</f>
        <v>0</v>
      </c>
      <c r="AY573">
        <f>AX573*AZ573</f>
        <v>0</v>
      </c>
      <c r="AZ573">
        <f>($B$13*$D$11+$C$13*$D$11+$F$13*((CV573+CN573)/MAX(CV573+CN573+CW573, 0.1)*$I$11+CW573/MAX(CV573+CN573+CW573, 0.1)*$J$11))/($B$13+$C$13+$F$13)</f>
        <v>0</v>
      </c>
      <c r="BA573">
        <f>($B$13*$K$11+$C$13*$K$11+$F$13*((CV573+CN573)/MAX(CV573+CN573+CW573, 0.1)*$P$11+CW573/MAX(CV573+CN573+CW573, 0.1)*$Q$11))/($B$13+$C$13+$F$13)</f>
        <v>0</v>
      </c>
      <c r="BB573">
        <v>6</v>
      </c>
      <c r="BC573">
        <v>0.5</v>
      </c>
      <c r="BD573" t="s">
        <v>358</v>
      </c>
      <c r="BE573">
        <v>2</v>
      </c>
      <c r="BF573" t="b">
        <v>1</v>
      </c>
      <c r="BG573">
        <v>1774684009.7</v>
      </c>
      <c r="BH573">
        <v>419.5682</v>
      </c>
      <c r="BI573">
        <v>420.0317</v>
      </c>
      <c r="BJ573">
        <v>21.4918</v>
      </c>
      <c r="BK573">
        <v>21.50902</v>
      </c>
      <c r="BL573">
        <v>419.9297</v>
      </c>
      <c r="BM573">
        <v>21.19476</v>
      </c>
      <c r="BN573">
        <v>499.9655000000001</v>
      </c>
      <c r="BO573">
        <v>101.0358</v>
      </c>
      <c r="BP573">
        <v>0.10003699</v>
      </c>
      <c r="BQ573">
        <v>25.72987</v>
      </c>
      <c r="BR573">
        <v>25.77354</v>
      </c>
      <c r="BS573">
        <v>999.9</v>
      </c>
      <c r="BT573">
        <v>0</v>
      </c>
      <c r="BU573">
        <v>0</v>
      </c>
      <c r="BV573">
        <v>9988.562</v>
      </c>
      <c r="BW573">
        <v>0</v>
      </c>
      <c r="BX573">
        <v>0.3833920000000001</v>
      </c>
      <c r="BY573">
        <v>-0.4635407</v>
      </c>
      <c r="BZ573">
        <v>428.7834</v>
      </c>
      <c r="CA573">
        <v>429.2648</v>
      </c>
      <c r="CB573">
        <v>-0.01718901</v>
      </c>
      <c r="CC573">
        <v>420.0317</v>
      </c>
      <c r="CD573">
        <v>21.50902</v>
      </c>
      <c r="CE573">
        <v>2.17144</v>
      </c>
      <c r="CF573">
        <v>2.173177</v>
      </c>
      <c r="CG573">
        <v>18.75315</v>
      </c>
      <c r="CH573">
        <v>18.76594</v>
      </c>
      <c r="CI573">
        <v>100.00348</v>
      </c>
      <c r="CJ573">
        <v>0</v>
      </c>
      <c r="CK573">
        <v>1</v>
      </c>
      <c r="CL573">
        <v>0</v>
      </c>
      <c r="CM573">
        <v>1.85684</v>
      </c>
      <c r="CN573">
        <v>0</v>
      </c>
      <c r="CO573">
        <v>4.82223</v>
      </c>
      <c r="CP573">
        <v>511.5849</v>
      </c>
      <c r="CQ573">
        <v>34.812</v>
      </c>
      <c r="CR573">
        <v>39.7185</v>
      </c>
      <c r="CS573">
        <v>37.29340000000001</v>
      </c>
      <c r="CT573">
        <v>38.5935</v>
      </c>
      <c r="CU573">
        <v>35.91840000000001</v>
      </c>
      <c r="CV573">
        <v>0</v>
      </c>
      <c r="CW573">
        <v>100.005</v>
      </c>
      <c r="CX573">
        <v>0</v>
      </c>
      <c r="CY573">
        <v>1774684011.2</v>
      </c>
      <c r="CZ573">
        <v>0</v>
      </c>
      <c r="DA573">
        <v>1774666326.5</v>
      </c>
      <c r="DB573" t="s">
        <v>359</v>
      </c>
      <c r="DC573">
        <v>1774666322</v>
      </c>
      <c r="DD573">
        <v>1774666326.5</v>
      </c>
      <c r="DE573">
        <v>2</v>
      </c>
      <c r="DF573">
        <v>0.343</v>
      </c>
      <c r="DG573">
        <v>-0.026</v>
      </c>
      <c r="DH573">
        <v>-0.36</v>
      </c>
      <c r="DI573">
        <v>0.298</v>
      </c>
      <c r="DJ573">
        <v>420</v>
      </c>
      <c r="DK573">
        <v>22</v>
      </c>
      <c r="DL573">
        <v>0.17</v>
      </c>
      <c r="DM573">
        <v>0.02</v>
      </c>
      <c r="DN573">
        <v>-0.416799925</v>
      </c>
      <c r="DO573">
        <v>-0.2119531069418386</v>
      </c>
      <c r="DP573">
        <v>0.03762732775283643</v>
      </c>
      <c r="DQ573">
        <v>0</v>
      </c>
      <c r="DR573">
        <v>-0.019458575</v>
      </c>
      <c r="DS573">
        <v>0.01236772007504698</v>
      </c>
      <c r="DT573">
        <v>0.00139590904624012</v>
      </c>
      <c r="DU573">
        <v>1</v>
      </c>
      <c r="DV573">
        <v>1</v>
      </c>
      <c r="DW573">
        <v>2</v>
      </c>
      <c r="DX573" t="s">
        <v>367</v>
      </c>
      <c r="DY573">
        <v>3.13046</v>
      </c>
      <c r="DZ573">
        <v>2.8065</v>
      </c>
      <c r="EA573">
        <v>0.0997546</v>
      </c>
      <c r="EB573">
        <v>0.0994874</v>
      </c>
      <c r="EC573">
        <v>0.105823</v>
      </c>
      <c r="ED573">
        <v>0.105574</v>
      </c>
      <c r="EE573">
        <v>21145.1</v>
      </c>
      <c r="EF573">
        <v>27418</v>
      </c>
      <c r="EG573">
        <v>26442.5</v>
      </c>
      <c r="EH573">
        <v>32999.7</v>
      </c>
      <c r="EI573">
        <v>34924.6</v>
      </c>
      <c r="EJ573">
        <v>40310.3</v>
      </c>
      <c r="EK573">
        <v>41088.9</v>
      </c>
      <c r="EL573">
        <v>46059</v>
      </c>
      <c r="EM573">
        <v>2.03492</v>
      </c>
      <c r="EN573">
        <v>2.00023</v>
      </c>
      <c r="EO573">
        <v>0.06807970000000001</v>
      </c>
      <c r="EP573">
        <v>0</v>
      </c>
      <c r="EQ573">
        <v>24.6617</v>
      </c>
      <c r="ER573">
        <v>999.9</v>
      </c>
      <c r="ES573">
        <v>67.40000000000001</v>
      </c>
      <c r="ET573">
        <v>27.5</v>
      </c>
      <c r="EU573">
        <v>24.5875</v>
      </c>
      <c r="EV573">
        <v>61.3708</v>
      </c>
      <c r="EW573">
        <v>31.7708</v>
      </c>
      <c r="EX573">
        <v>1</v>
      </c>
      <c r="EY573">
        <v>0.29189</v>
      </c>
      <c r="EZ573">
        <v>0.15409</v>
      </c>
      <c r="FA573">
        <v>20.2915</v>
      </c>
      <c r="FB573">
        <v>5.19108</v>
      </c>
      <c r="FC573">
        <v>11.9441</v>
      </c>
      <c r="FD573">
        <v>4.9558</v>
      </c>
      <c r="FE573">
        <v>3.285</v>
      </c>
      <c r="FF573">
        <v>9999</v>
      </c>
      <c r="FG573">
        <v>9999</v>
      </c>
      <c r="FH573">
        <v>9999</v>
      </c>
      <c r="FI573">
        <v>999.9</v>
      </c>
      <c r="FJ573">
        <v>1.86127</v>
      </c>
      <c r="FK573">
        <v>1.86264</v>
      </c>
      <c r="FL573">
        <v>1.86005</v>
      </c>
      <c r="FM573">
        <v>1.85837</v>
      </c>
      <c r="FN573">
        <v>1.86215</v>
      </c>
      <c r="FO573">
        <v>1.85891</v>
      </c>
      <c r="FP573">
        <v>1.85791</v>
      </c>
      <c r="FQ573">
        <v>1.86081</v>
      </c>
      <c r="FR573">
        <v>0</v>
      </c>
      <c r="FS573">
        <v>0</v>
      </c>
      <c r="FT573">
        <v>0</v>
      </c>
      <c r="FU573">
        <v>4.5</v>
      </c>
      <c r="FV573" t="s">
        <v>361</v>
      </c>
      <c r="FW573" t="s">
        <v>362</v>
      </c>
      <c r="FX573" t="s">
        <v>363</v>
      </c>
      <c r="FY573" t="s">
        <v>364</v>
      </c>
      <c r="FZ573" t="s">
        <v>364</v>
      </c>
      <c r="GA573" t="s">
        <v>363</v>
      </c>
      <c r="GB573">
        <v>0</v>
      </c>
      <c r="GC573">
        <v>100</v>
      </c>
      <c r="GD573">
        <v>100</v>
      </c>
      <c r="GE573">
        <v>-0.362</v>
      </c>
      <c r="GF573">
        <v>0.2971</v>
      </c>
      <c r="GG573">
        <v>-1.589593225013521</v>
      </c>
      <c r="GH573">
        <v>0.00192992804097616</v>
      </c>
      <c r="GI573">
        <v>3.244687122451424E-06</v>
      </c>
      <c r="GJ573">
        <v>-2.087531120305573E-09</v>
      </c>
      <c r="GK573">
        <v>0.05776174702018427</v>
      </c>
      <c r="GL573">
        <v>0.005089068596103195</v>
      </c>
      <c r="GM573">
        <v>0.0003257216593697226</v>
      </c>
      <c r="GN573">
        <v>-1.562898368296355E-06</v>
      </c>
      <c r="GO573">
        <v>0</v>
      </c>
      <c r="GP573">
        <v>1257</v>
      </c>
      <c r="GQ573">
        <v>1</v>
      </c>
      <c r="GR573">
        <v>31</v>
      </c>
      <c r="GS573">
        <v>294.8</v>
      </c>
      <c r="GT573">
        <v>294.8</v>
      </c>
      <c r="GU573">
        <v>1.07666</v>
      </c>
      <c r="GV573">
        <v>2.38403</v>
      </c>
      <c r="GW573">
        <v>1.44775</v>
      </c>
      <c r="GX573">
        <v>2.20215</v>
      </c>
      <c r="GY573">
        <v>1.44653</v>
      </c>
      <c r="GZ573">
        <v>2.39624</v>
      </c>
      <c r="HA573">
        <v>33.1992</v>
      </c>
      <c r="HB573">
        <v>14.5436</v>
      </c>
      <c r="HC573">
        <v>18</v>
      </c>
      <c r="HD573">
        <v>531.9930000000001</v>
      </c>
      <c r="HE573">
        <v>523.049</v>
      </c>
      <c r="HF573">
        <v>25</v>
      </c>
      <c r="HG573">
        <v>30.7199</v>
      </c>
      <c r="HH573">
        <v>30</v>
      </c>
      <c r="HI573">
        <v>31.1024</v>
      </c>
      <c r="HJ573">
        <v>31.1143</v>
      </c>
      <c r="HK573">
        <v>21.5469</v>
      </c>
      <c r="HL573">
        <v>20.6043</v>
      </c>
      <c r="HM573">
        <v>100</v>
      </c>
      <c r="HN573">
        <v>25</v>
      </c>
      <c r="HO573">
        <v>420</v>
      </c>
      <c r="HP573">
        <v>21.5</v>
      </c>
      <c r="HQ573">
        <v>103.125</v>
      </c>
      <c r="HR573">
        <v>102.019</v>
      </c>
    </row>
    <row r="574" spans="1:226">
      <c r="A574">
        <v>556</v>
      </c>
      <c r="B574">
        <v>1774684016.6</v>
      </c>
      <c r="C574">
        <v>2270.599999904633</v>
      </c>
      <c r="D574" t="s">
        <v>1474</v>
      </c>
      <c r="E574" t="s">
        <v>1475</v>
      </c>
      <c r="F574">
        <v>5</v>
      </c>
      <c r="I574">
        <v>1774684013.7</v>
      </c>
      <c r="J574">
        <f>(K574)/1000</f>
        <v>0</v>
      </c>
      <c r="K574">
        <f>IF(BF574, AN574, AH574)</f>
        <v>0</v>
      </c>
      <c r="L574">
        <f>IF(BF574, AI574, AG574)</f>
        <v>0</v>
      </c>
      <c r="M574">
        <f>BH574 - IF(AU574&gt;1, L574*BB574*100.0/(AW574), 0)</f>
        <v>0</v>
      </c>
      <c r="N574">
        <f>((T574-J574/2)*M574-L574)/(T574+J574/2)</f>
        <v>0</v>
      </c>
      <c r="O574">
        <f>N574*(BO574+BP574)/1000.0</f>
        <v>0</v>
      </c>
      <c r="P574">
        <f>(BH574 - IF(AU574&gt;1, L574*BB574*100.0/(AW574), 0))*(BO574+BP574)/1000.0</f>
        <v>0</v>
      </c>
      <c r="Q574">
        <f>2.0/((1/S574-1/R574)+SIGN(S574)*SQRT((1/S574-1/R574)*(1/S574-1/R574) + 4*BC574/((BC574+1)*(BC574+1))*(2*1/S574*1/R574-1/R574*1/R574)))</f>
        <v>0</v>
      </c>
      <c r="R574">
        <f>IF(LEFT(BD574,1)&lt;&gt;"0",IF(LEFT(BD574,1)="1",3.0,BE574),$D$5+$E$5*(BV574*BO574/($K$5*1000))+$F$5*(BV574*BO574/($K$5*1000))*MAX(MIN(BB574,$J$5),$I$5)*MAX(MIN(BB574,$J$5),$I$5)+$G$5*MAX(MIN(BB574,$J$5),$I$5)*(BV574*BO574/($K$5*1000))+$H$5*(BV574*BO574/($K$5*1000))*(BV574*BO574/($K$5*1000)))</f>
        <v>0</v>
      </c>
      <c r="S574">
        <f>J574*(1000-(1000*0.61365*exp(17.502*W574/(240.97+W574))/(BO574+BP574)+BJ574)/2)/(1000*0.61365*exp(17.502*W574/(240.97+W574))/(BO574+BP574)-BJ574)</f>
        <v>0</v>
      </c>
      <c r="T574">
        <f>1/((BC574+1)/(Q574/1.6)+1/(R574/1.37)) + BC574/((BC574+1)/(Q574/1.6) + BC574/(R574/1.37))</f>
        <v>0</v>
      </c>
      <c r="U574">
        <f>(AX574*BA574)</f>
        <v>0</v>
      </c>
      <c r="V574">
        <f>(BQ574+(U574+2*0.95*5.67E-8*(((BQ574+$B$9)+273)^4-(BQ574+273)^4)-44100*J574)/(1.84*29.3*R574+8*0.95*5.67E-8*(BQ574+273)^3))</f>
        <v>0</v>
      </c>
      <c r="W574">
        <f>($C$9*BR574+$D$9*BS574+$E$9*V574)</f>
        <v>0</v>
      </c>
      <c r="X574">
        <f>0.61365*exp(17.502*W574/(240.97+W574))</f>
        <v>0</v>
      </c>
      <c r="Y574">
        <f>(Z574/AA574*100)</f>
        <v>0</v>
      </c>
      <c r="Z574">
        <f>BJ574*(BO574+BP574)/1000</f>
        <v>0</v>
      </c>
      <c r="AA574">
        <f>0.61365*exp(17.502*BQ574/(240.97+BQ574))</f>
        <v>0</v>
      </c>
      <c r="AB574">
        <f>(X574-BJ574*(BO574+BP574)/1000)</f>
        <v>0</v>
      </c>
      <c r="AC574">
        <f>(-J574*44100)</f>
        <v>0</v>
      </c>
      <c r="AD574">
        <f>2*29.3*R574*0.92*(BQ574-W574)</f>
        <v>0</v>
      </c>
      <c r="AE574">
        <f>2*0.95*5.67E-8*(((BQ574+$B$9)+273)^4-(W574+273)^4)</f>
        <v>0</v>
      </c>
      <c r="AF574">
        <f>U574+AE574+AC574+AD574</f>
        <v>0</v>
      </c>
      <c r="AG574">
        <f>BN574*AU574*(BI574-BH574*(1000-AU574*BK574)/(1000-AU574*BJ574))/(100*BB574)</f>
        <v>0</v>
      </c>
      <c r="AH574">
        <f>1000*BN574*AU574*(BJ574-BK574)/(100*BB574*(1000-AU574*BJ574))</f>
        <v>0</v>
      </c>
      <c r="AI574">
        <f>(AJ574 - AK574 - BO574*1E3/(8.314*(BQ574+273.15)) * AM574/BN574 * AL574) * BN574/(100*BB574) * (1000 - BK574)/1000</f>
        <v>0</v>
      </c>
      <c r="AJ574">
        <v>429.2844028907632</v>
      </c>
      <c r="AK574">
        <v>428.8257818181816</v>
      </c>
      <c r="AL574">
        <v>9.650140325469414E-06</v>
      </c>
      <c r="AM574">
        <v>61.35787655002243</v>
      </c>
      <c r="AN574">
        <f>(AP574 - AO574 + BO574*1E3/(8.314*(BQ574+273.15)) * AR574/BN574 * AQ574) * BN574/(100*BB574) * 1000/(1000 - AP574)</f>
        <v>0</v>
      </c>
      <c r="AO574">
        <v>21.5087027509618</v>
      </c>
      <c r="AP574">
        <v>21.49007902097903</v>
      </c>
      <c r="AQ574">
        <v>-3.552402697231506E-07</v>
      </c>
      <c r="AR574">
        <v>91.88205700752289</v>
      </c>
      <c r="AS574">
        <v>0</v>
      </c>
      <c r="AT574">
        <v>0</v>
      </c>
      <c r="AU574">
        <f>IF(AS574*$H$15&gt;=AW574,1.0,(AW574/(AW574-AS574*$H$15)))</f>
        <v>0</v>
      </c>
      <c r="AV574">
        <f>(AU574-1)*100</f>
        <v>0</v>
      </c>
      <c r="AW574">
        <f>MAX(0,($B$15+$C$15*BV574)/(1+$D$15*BV574)*BO574/(BQ574+273)*$E$15)</f>
        <v>0</v>
      </c>
      <c r="AX574">
        <f>$B$13*BW574+$C$13*BX574+$F$13*CI574*(1-CL574)</f>
        <v>0</v>
      </c>
      <c r="AY574">
        <f>AX574*AZ574</f>
        <v>0</v>
      </c>
      <c r="AZ574">
        <f>($B$13*$D$11+$C$13*$D$11+$F$13*((CV574+CN574)/MAX(CV574+CN574+CW574, 0.1)*$I$11+CW574/MAX(CV574+CN574+CW574, 0.1)*$J$11))/($B$13+$C$13+$F$13)</f>
        <v>0</v>
      </c>
      <c r="BA574">
        <f>($B$13*$K$11+$C$13*$K$11+$F$13*((CV574+CN574)/MAX(CV574+CN574+CW574, 0.1)*$P$11+CW574/MAX(CV574+CN574+CW574, 0.1)*$Q$11))/($B$13+$C$13+$F$13)</f>
        <v>0</v>
      </c>
      <c r="BB574">
        <v>6</v>
      </c>
      <c r="BC574">
        <v>0.5</v>
      </c>
      <c r="BD574" t="s">
        <v>358</v>
      </c>
      <c r="BE574">
        <v>2</v>
      </c>
      <c r="BF574" t="b">
        <v>1</v>
      </c>
      <c r="BG574">
        <v>1774684013.7</v>
      </c>
      <c r="BH574">
        <v>419.5881000000001</v>
      </c>
      <c r="BI574">
        <v>420.0414</v>
      </c>
      <c r="BJ574">
        <v>21.49086</v>
      </c>
      <c r="BK574">
        <v>21.50904</v>
      </c>
      <c r="BL574">
        <v>419.9495</v>
      </c>
      <c r="BM574">
        <v>21.19382</v>
      </c>
      <c r="BN574">
        <v>500.0057</v>
      </c>
      <c r="BO574">
        <v>101.0358</v>
      </c>
      <c r="BP574">
        <v>0.10008281</v>
      </c>
      <c r="BQ574">
        <v>25.72952</v>
      </c>
      <c r="BR574">
        <v>25.77639</v>
      </c>
      <c r="BS574">
        <v>999.9</v>
      </c>
      <c r="BT574">
        <v>0</v>
      </c>
      <c r="BU574">
        <v>0</v>
      </c>
      <c r="BV574">
        <v>9996.559999999999</v>
      </c>
      <c r="BW574">
        <v>0</v>
      </c>
      <c r="BX574">
        <v>0.3833920000000001</v>
      </c>
      <c r="BY574">
        <v>-0.4533753</v>
      </c>
      <c r="BZ574">
        <v>428.8034</v>
      </c>
      <c r="CA574">
        <v>429.2748</v>
      </c>
      <c r="CB574">
        <v>-0.01817703</v>
      </c>
      <c r="CC574">
        <v>420.0414</v>
      </c>
      <c r="CD574">
        <v>21.50904</v>
      </c>
      <c r="CE574">
        <v>2.171344</v>
      </c>
      <c r="CF574">
        <v>2.173182</v>
      </c>
      <c r="CG574">
        <v>18.75246</v>
      </c>
      <c r="CH574">
        <v>18.76596</v>
      </c>
      <c r="CI574">
        <v>100.00467</v>
      </c>
      <c r="CJ574">
        <v>0</v>
      </c>
      <c r="CK574">
        <v>1</v>
      </c>
      <c r="CL574">
        <v>0</v>
      </c>
      <c r="CM574">
        <v>1.76509</v>
      </c>
      <c r="CN574">
        <v>0</v>
      </c>
      <c r="CO574">
        <v>5.1611</v>
      </c>
      <c r="CP574">
        <v>511.5901000000001</v>
      </c>
      <c r="CQ574">
        <v>34.812</v>
      </c>
      <c r="CR574">
        <v>39.781</v>
      </c>
      <c r="CS574">
        <v>37.3183</v>
      </c>
      <c r="CT574">
        <v>38.6747</v>
      </c>
      <c r="CU574">
        <v>35.937</v>
      </c>
      <c r="CV574">
        <v>0</v>
      </c>
      <c r="CW574">
        <v>100.006</v>
      </c>
      <c r="CX574">
        <v>0</v>
      </c>
      <c r="CY574">
        <v>1774684014.8</v>
      </c>
      <c r="CZ574">
        <v>0</v>
      </c>
      <c r="DA574">
        <v>1774666326.5</v>
      </c>
      <c r="DB574" t="s">
        <v>359</v>
      </c>
      <c r="DC574">
        <v>1774666322</v>
      </c>
      <c r="DD574">
        <v>1774666326.5</v>
      </c>
      <c r="DE574">
        <v>2</v>
      </c>
      <c r="DF574">
        <v>0.343</v>
      </c>
      <c r="DG574">
        <v>-0.026</v>
      </c>
      <c r="DH574">
        <v>-0.36</v>
      </c>
      <c r="DI574">
        <v>0.298</v>
      </c>
      <c r="DJ574">
        <v>420</v>
      </c>
      <c r="DK574">
        <v>22</v>
      </c>
      <c r="DL574">
        <v>0.17</v>
      </c>
      <c r="DM574">
        <v>0.02</v>
      </c>
      <c r="DN574">
        <v>-0.4344251463414634</v>
      </c>
      <c r="DO574">
        <v>-0.1698686132404181</v>
      </c>
      <c r="DP574">
        <v>0.03477503889816413</v>
      </c>
      <c r="DQ574">
        <v>0</v>
      </c>
      <c r="DR574">
        <v>-0.01896927804878049</v>
      </c>
      <c r="DS574">
        <v>0.01026561114982574</v>
      </c>
      <c r="DT574">
        <v>0.001381782033305878</v>
      </c>
      <c r="DU574">
        <v>1</v>
      </c>
      <c r="DV574">
        <v>1</v>
      </c>
      <c r="DW574">
        <v>2</v>
      </c>
      <c r="DX574" t="s">
        <v>367</v>
      </c>
      <c r="DY574">
        <v>3.13053</v>
      </c>
      <c r="DZ574">
        <v>2.80651</v>
      </c>
      <c r="EA574">
        <v>0.0997608</v>
      </c>
      <c r="EB574">
        <v>0.0994767</v>
      </c>
      <c r="EC574">
        <v>0.105823</v>
      </c>
      <c r="ED574">
        <v>0.105574</v>
      </c>
      <c r="EE574">
        <v>21145.1</v>
      </c>
      <c r="EF574">
        <v>27418.1</v>
      </c>
      <c r="EG574">
        <v>26442.6</v>
      </c>
      <c r="EH574">
        <v>32999.5</v>
      </c>
      <c r="EI574">
        <v>34924.7</v>
      </c>
      <c r="EJ574">
        <v>40310.3</v>
      </c>
      <c r="EK574">
        <v>41089</v>
      </c>
      <c r="EL574">
        <v>46059</v>
      </c>
      <c r="EM574">
        <v>2.03505</v>
      </c>
      <c r="EN574">
        <v>2.0004</v>
      </c>
      <c r="EO574">
        <v>0.0676885</v>
      </c>
      <c r="EP574">
        <v>0</v>
      </c>
      <c r="EQ574">
        <v>24.6605</v>
      </c>
      <c r="ER574">
        <v>999.9</v>
      </c>
      <c r="ES574">
        <v>67.40000000000001</v>
      </c>
      <c r="ET574">
        <v>27.5</v>
      </c>
      <c r="EU574">
        <v>24.5875</v>
      </c>
      <c r="EV574">
        <v>61.1809</v>
      </c>
      <c r="EW574">
        <v>31.7909</v>
      </c>
      <c r="EX574">
        <v>1</v>
      </c>
      <c r="EY574">
        <v>0.291723</v>
      </c>
      <c r="EZ574">
        <v>0.154632</v>
      </c>
      <c r="FA574">
        <v>20.2916</v>
      </c>
      <c r="FB574">
        <v>5.18854</v>
      </c>
      <c r="FC574">
        <v>11.9441</v>
      </c>
      <c r="FD574">
        <v>4.9558</v>
      </c>
      <c r="FE574">
        <v>3.285</v>
      </c>
      <c r="FF574">
        <v>9999</v>
      </c>
      <c r="FG574">
        <v>9999</v>
      </c>
      <c r="FH574">
        <v>9999</v>
      </c>
      <c r="FI574">
        <v>999.9</v>
      </c>
      <c r="FJ574">
        <v>1.86127</v>
      </c>
      <c r="FK574">
        <v>1.86264</v>
      </c>
      <c r="FL574">
        <v>1.86005</v>
      </c>
      <c r="FM574">
        <v>1.85837</v>
      </c>
      <c r="FN574">
        <v>1.86213</v>
      </c>
      <c r="FO574">
        <v>1.85886</v>
      </c>
      <c r="FP574">
        <v>1.85791</v>
      </c>
      <c r="FQ574">
        <v>1.86081</v>
      </c>
      <c r="FR574">
        <v>0</v>
      </c>
      <c r="FS574">
        <v>0</v>
      </c>
      <c r="FT574">
        <v>0</v>
      </c>
      <c r="FU574">
        <v>4.5</v>
      </c>
      <c r="FV574" t="s">
        <v>361</v>
      </c>
      <c r="FW574" t="s">
        <v>362</v>
      </c>
      <c r="FX574" t="s">
        <v>363</v>
      </c>
      <c r="FY574" t="s">
        <v>364</v>
      </c>
      <c r="FZ574" t="s">
        <v>364</v>
      </c>
      <c r="GA574" t="s">
        <v>363</v>
      </c>
      <c r="GB574">
        <v>0</v>
      </c>
      <c r="GC574">
        <v>100</v>
      </c>
      <c r="GD574">
        <v>100</v>
      </c>
      <c r="GE574">
        <v>-0.362</v>
      </c>
      <c r="GF574">
        <v>0.2971</v>
      </c>
      <c r="GG574">
        <v>-1.589593225013521</v>
      </c>
      <c r="GH574">
        <v>0.00192992804097616</v>
      </c>
      <c r="GI574">
        <v>3.244687122451424E-06</v>
      </c>
      <c r="GJ574">
        <v>-2.087531120305573E-09</v>
      </c>
      <c r="GK574">
        <v>0.05776174702018427</v>
      </c>
      <c r="GL574">
        <v>0.005089068596103195</v>
      </c>
      <c r="GM574">
        <v>0.0003257216593697226</v>
      </c>
      <c r="GN574">
        <v>-1.562898368296355E-06</v>
      </c>
      <c r="GO574">
        <v>0</v>
      </c>
      <c r="GP574">
        <v>1257</v>
      </c>
      <c r="GQ574">
        <v>1</v>
      </c>
      <c r="GR574">
        <v>31</v>
      </c>
      <c r="GS574">
        <v>294.9</v>
      </c>
      <c r="GT574">
        <v>294.8</v>
      </c>
      <c r="GU574">
        <v>1.07788</v>
      </c>
      <c r="GV574">
        <v>2.38525</v>
      </c>
      <c r="GW574">
        <v>1.44775</v>
      </c>
      <c r="GX574">
        <v>2.20215</v>
      </c>
      <c r="GY574">
        <v>1.44653</v>
      </c>
      <c r="GZ574">
        <v>2.37915</v>
      </c>
      <c r="HA574">
        <v>33.1992</v>
      </c>
      <c r="HB574">
        <v>14.5436</v>
      </c>
      <c r="HC574">
        <v>18</v>
      </c>
      <c r="HD574">
        <v>532.072</v>
      </c>
      <c r="HE574">
        <v>523.168</v>
      </c>
      <c r="HF574">
        <v>25</v>
      </c>
      <c r="HG574">
        <v>30.7199</v>
      </c>
      <c r="HH574">
        <v>30.0001</v>
      </c>
      <c r="HI574">
        <v>31.1024</v>
      </c>
      <c r="HJ574">
        <v>31.1143</v>
      </c>
      <c r="HK574">
        <v>21.5469</v>
      </c>
      <c r="HL574">
        <v>20.6043</v>
      </c>
      <c r="HM574">
        <v>100</v>
      </c>
      <c r="HN574">
        <v>25</v>
      </c>
      <c r="HO574">
        <v>420</v>
      </c>
      <c r="HP574">
        <v>21.5</v>
      </c>
      <c r="HQ574">
        <v>103.126</v>
      </c>
      <c r="HR574">
        <v>102.019</v>
      </c>
    </row>
    <row r="575" spans="1:226">
      <c r="A575">
        <v>557</v>
      </c>
      <c r="B575">
        <v>1774684020.6</v>
      </c>
      <c r="C575">
        <v>2274.599999904633</v>
      </c>
      <c r="D575" t="s">
        <v>1476</v>
      </c>
      <c r="E575" t="s">
        <v>1477</v>
      </c>
      <c r="F575">
        <v>5</v>
      </c>
      <c r="I575">
        <v>1774684017.7</v>
      </c>
      <c r="J575">
        <f>(K575)/1000</f>
        <v>0</v>
      </c>
      <c r="K575">
        <f>IF(BF575, AN575, AH575)</f>
        <v>0</v>
      </c>
      <c r="L575">
        <f>IF(BF575, AI575, AG575)</f>
        <v>0</v>
      </c>
      <c r="M575">
        <f>BH575 - IF(AU575&gt;1, L575*BB575*100.0/(AW575), 0)</f>
        <v>0</v>
      </c>
      <c r="N575">
        <f>((T575-J575/2)*M575-L575)/(T575+J575/2)</f>
        <v>0</v>
      </c>
      <c r="O575">
        <f>N575*(BO575+BP575)/1000.0</f>
        <v>0</v>
      </c>
      <c r="P575">
        <f>(BH575 - IF(AU575&gt;1, L575*BB575*100.0/(AW575), 0))*(BO575+BP575)/1000.0</f>
        <v>0</v>
      </c>
      <c r="Q575">
        <f>2.0/((1/S575-1/R575)+SIGN(S575)*SQRT((1/S575-1/R575)*(1/S575-1/R575) + 4*BC575/((BC575+1)*(BC575+1))*(2*1/S575*1/R575-1/R575*1/R575)))</f>
        <v>0</v>
      </c>
      <c r="R575">
        <f>IF(LEFT(BD575,1)&lt;&gt;"0",IF(LEFT(BD575,1)="1",3.0,BE575),$D$5+$E$5*(BV575*BO575/($K$5*1000))+$F$5*(BV575*BO575/($K$5*1000))*MAX(MIN(BB575,$J$5),$I$5)*MAX(MIN(BB575,$J$5),$I$5)+$G$5*MAX(MIN(BB575,$J$5),$I$5)*(BV575*BO575/($K$5*1000))+$H$5*(BV575*BO575/($K$5*1000))*(BV575*BO575/($K$5*1000)))</f>
        <v>0</v>
      </c>
      <c r="S575">
        <f>J575*(1000-(1000*0.61365*exp(17.502*W575/(240.97+W575))/(BO575+BP575)+BJ575)/2)/(1000*0.61365*exp(17.502*W575/(240.97+W575))/(BO575+BP575)-BJ575)</f>
        <v>0</v>
      </c>
      <c r="T575">
        <f>1/((BC575+1)/(Q575/1.6)+1/(R575/1.37)) + BC575/((BC575+1)/(Q575/1.6) + BC575/(R575/1.37))</f>
        <v>0</v>
      </c>
      <c r="U575">
        <f>(AX575*BA575)</f>
        <v>0</v>
      </c>
      <c r="V575">
        <f>(BQ575+(U575+2*0.95*5.67E-8*(((BQ575+$B$9)+273)^4-(BQ575+273)^4)-44100*J575)/(1.84*29.3*R575+8*0.95*5.67E-8*(BQ575+273)^3))</f>
        <v>0</v>
      </c>
      <c r="W575">
        <f>($C$9*BR575+$D$9*BS575+$E$9*V575)</f>
        <v>0</v>
      </c>
      <c r="X575">
        <f>0.61365*exp(17.502*W575/(240.97+W575))</f>
        <v>0</v>
      </c>
      <c r="Y575">
        <f>(Z575/AA575*100)</f>
        <v>0</v>
      </c>
      <c r="Z575">
        <f>BJ575*(BO575+BP575)/1000</f>
        <v>0</v>
      </c>
      <c r="AA575">
        <f>0.61365*exp(17.502*BQ575/(240.97+BQ575))</f>
        <v>0</v>
      </c>
      <c r="AB575">
        <f>(X575-BJ575*(BO575+BP575)/1000)</f>
        <v>0</v>
      </c>
      <c r="AC575">
        <f>(-J575*44100)</f>
        <v>0</v>
      </c>
      <c r="AD575">
        <f>2*29.3*R575*0.92*(BQ575-W575)</f>
        <v>0</v>
      </c>
      <c r="AE575">
        <f>2*0.95*5.67E-8*(((BQ575+$B$9)+273)^4-(W575+273)^4)</f>
        <v>0</v>
      </c>
      <c r="AF575">
        <f>U575+AE575+AC575+AD575</f>
        <v>0</v>
      </c>
      <c r="AG575">
        <f>BN575*AU575*(BI575-BH575*(1000-AU575*BK575)/(1000-AU575*BJ575))/(100*BB575)</f>
        <v>0</v>
      </c>
      <c r="AH575">
        <f>1000*BN575*AU575*(BJ575-BK575)/(100*BB575*(1000-AU575*BJ575))</f>
        <v>0</v>
      </c>
      <c r="AI575">
        <f>(AJ575 - AK575 - BO575*1E3/(8.314*(BQ575+273.15)) * AM575/BN575 * AL575) * BN575/(100*BB575) * (1000 - BK575)/1000</f>
        <v>0</v>
      </c>
      <c r="AJ575">
        <v>429.1929405694299</v>
      </c>
      <c r="AK575">
        <v>428.7806545454544</v>
      </c>
      <c r="AL575">
        <v>-7.338553051711655E-06</v>
      </c>
      <c r="AM575">
        <v>61.35787655002243</v>
      </c>
      <c r="AN575">
        <f>(AP575 - AO575 + BO575*1E3/(8.314*(BQ575+273.15)) * AR575/BN575 * AQ575) * BN575/(100*BB575) * 1000/(1000 - AP575)</f>
        <v>0</v>
      </c>
      <c r="AO575">
        <v>21.50903188416081</v>
      </c>
      <c r="AP575">
        <v>21.49145104895106</v>
      </c>
      <c r="AQ575">
        <v>2.81148709372555E-07</v>
      </c>
      <c r="AR575">
        <v>91.88205700752289</v>
      </c>
      <c r="AS575">
        <v>0</v>
      </c>
      <c r="AT575">
        <v>0</v>
      </c>
      <c r="AU575">
        <f>IF(AS575*$H$15&gt;=AW575,1.0,(AW575/(AW575-AS575*$H$15)))</f>
        <v>0</v>
      </c>
      <c r="AV575">
        <f>(AU575-1)*100</f>
        <v>0</v>
      </c>
      <c r="AW575">
        <f>MAX(0,($B$15+$C$15*BV575)/(1+$D$15*BV575)*BO575/(BQ575+273)*$E$15)</f>
        <v>0</v>
      </c>
      <c r="AX575">
        <f>$B$13*BW575+$C$13*BX575+$F$13*CI575*(1-CL575)</f>
        <v>0</v>
      </c>
      <c r="AY575">
        <f>AX575*AZ575</f>
        <v>0</v>
      </c>
      <c r="AZ575">
        <f>($B$13*$D$11+$C$13*$D$11+$F$13*((CV575+CN575)/MAX(CV575+CN575+CW575, 0.1)*$I$11+CW575/MAX(CV575+CN575+CW575, 0.1)*$J$11))/($B$13+$C$13+$F$13)</f>
        <v>0</v>
      </c>
      <c r="BA575">
        <f>($B$13*$K$11+$C$13*$K$11+$F$13*((CV575+CN575)/MAX(CV575+CN575+CW575, 0.1)*$P$11+CW575/MAX(CV575+CN575+CW575, 0.1)*$Q$11))/($B$13+$C$13+$F$13)</f>
        <v>0</v>
      </c>
      <c r="BB575">
        <v>6</v>
      </c>
      <c r="BC575">
        <v>0.5</v>
      </c>
      <c r="BD575" t="s">
        <v>358</v>
      </c>
      <c r="BE575">
        <v>2</v>
      </c>
      <c r="BF575" t="b">
        <v>1</v>
      </c>
      <c r="BG575">
        <v>1774684017.7</v>
      </c>
      <c r="BH575">
        <v>419.5777999999999</v>
      </c>
      <c r="BI575">
        <v>419.9803</v>
      </c>
      <c r="BJ575">
        <v>21.4908</v>
      </c>
      <c r="BK575">
        <v>21.50857</v>
      </c>
      <c r="BL575">
        <v>419.9391000000001</v>
      </c>
      <c r="BM575">
        <v>21.19376</v>
      </c>
      <c r="BN575">
        <v>500.0350999999999</v>
      </c>
      <c r="BO575">
        <v>101.036</v>
      </c>
      <c r="BP575">
        <v>0.10008387</v>
      </c>
      <c r="BQ575">
        <v>25.72769</v>
      </c>
      <c r="BR575">
        <v>25.77174</v>
      </c>
      <c r="BS575">
        <v>999.9</v>
      </c>
      <c r="BT575">
        <v>0</v>
      </c>
      <c r="BU575">
        <v>0</v>
      </c>
      <c r="BV575">
        <v>9992.619000000001</v>
      </c>
      <c r="BW575">
        <v>0</v>
      </c>
      <c r="BX575">
        <v>0.3833920000000001</v>
      </c>
      <c r="BY575">
        <v>-0.4026092</v>
      </c>
      <c r="BZ575">
        <v>428.7927</v>
      </c>
      <c r="CA575">
        <v>429.212</v>
      </c>
      <c r="CB575">
        <v>-0.01777706</v>
      </c>
      <c r="CC575">
        <v>419.9803</v>
      </c>
      <c r="CD575">
        <v>21.50857</v>
      </c>
      <c r="CE575">
        <v>2.171345</v>
      </c>
      <c r="CF575">
        <v>2.173141</v>
      </c>
      <c r="CG575">
        <v>18.75244</v>
      </c>
      <c r="CH575">
        <v>18.76565</v>
      </c>
      <c r="CI575">
        <v>100.01038</v>
      </c>
      <c r="CJ575">
        <v>0</v>
      </c>
      <c r="CK575">
        <v>1</v>
      </c>
      <c r="CL575">
        <v>0</v>
      </c>
      <c r="CM575">
        <v>1.86694</v>
      </c>
      <c r="CN575">
        <v>0</v>
      </c>
      <c r="CO575">
        <v>5.06736</v>
      </c>
      <c r="CP575">
        <v>511.6202</v>
      </c>
      <c r="CQ575">
        <v>34.8498</v>
      </c>
      <c r="CR575">
        <v>39.8435</v>
      </c>
      <c r="CS575">
        <v>37.3498</v>
      </c>
      <c r="CT575">
        <v>38.75600000000001</v>
      </c>
      <c r="CU575">
        <v>35.9685</v>
      </c>
      <c r="CV575">
        <v>0</v>
      </c>
      <c r="CW575">
        <v>100.011</v>
      </c>
      <c r="CX575">
        <v>0</v>
      </c>
      <c r="CY575">
        <v>1774684019</v>
      </c>
      <c r="CZ575">
        <v>0</v>
      </c>
      <c r="DA575">
        <v>1774666326.5</v>
      </c>
      <c r="DB575" t="s">
        <v>359</v>
      </c>
      <c r="DC575">
        <v>1774666322</v>
      </c>
      <c r="DD575">
        <v>1774666326.5</v>
      </c>
      <c r="DE575">
        <v>2</v>
      </c>
      <c r="DF575">
        <v>0.343</v>
      </c>
      <c r="DG575">
        <v>-0.026</v>
      </c>
      <c r="DH575">
        <v>-0.36</v>
      </c>
      <c r="DI575">
        <v>0.298</v>
      </c>
      <c r="DJ575">
        <v>420</v>
      </c>
      <c r="DK575">
        <v>22</v>
      </c>
      <c r="DL575">
        <v>0.17</v>
      </c>
      <c r="DM575">
        <v>0.02</v>
      </c>
      <c r="DN575">
        <v>-0.4274664146341464</v>
      </c>
      <c r="DO575">
        <v>-0.04666076655052321</v>
      </c>
      <c r="DP575">
        <v>0.0380577308354068</v>
      </c>
      <c r="DQ575">
        <v>1</v>
      </c>
      <c r="DR575">
        <v>-0.01841903170731708</v>
      </c>
      <c r="DS575">
        <v>0.009481814634146333</v>
      </c>
      <c r="DT575">
        <v>0.001377868451266174</v>
      </c>
      <c r="DU575">
        <v>1</v>
      </c>
      <c r="DV575">
        <v>2</v>
      </c>
      <c r="DW575">
        <v>2</v>
      </c>
      <c r="DX575" t="s">
        <v>360</v>
      </c>
      <c r="DY575">
        <v>3.13051</v>
      </c>
      <c r="DZ575">
        <v>2.80636</v>
      </c>
      <c r="EA575">
        <v>0.099755</v>
      </c>
      <c r="EB575">
        <v>0.0994646</v>
      </c>
      <c r="EC575">
        <v>0.105827</v>
      </c>
      <c r="ED575">
        <v>0.105574</v>
      </c>
      <c r="EE575">
        <v>21145.3</v>
      </c>
      <c r="EF575">
        <v>27418.3</v>
      </c>
      <c r="EG575">
        <v>26442.8</v>
      </c>
      <c r="EH575">
        <v>32999.3</v>
      </c>
      <c r="EI575">
        <v>34924.6</v>
      </c>
      <c r="EJ575">
        <v>40310.3</v>
      </c>
      <c r="EK575">
        <v>41089.1</v>
      </c>
      <c r="EL575">
        <v>46059.1</v>
      </c>
      <c r="EM575">
        <v>2.03498</v>
      </c>
      <c r="EN575">
        <v>2.0003</v>
      </c>
      <c r="EO575">
        <v>0.06766990000000001</v>
      </c>
      <c r="EP575">
        <v>0</v>
      </c>
      <c r="EQ575">
        <v>24.6596</v>
      </c>
      <c r="ER575">
        <v>999.9</v>
      </c>
      <c r="ES575">
        <v>67.40000000000001</v>
      </c>
      <c r="ET575">
        <v>27.5</v>
      </c>
      <c r="EU575">
        <v>24.588</v>
      </c>
      <c r="EV575">
        <v>61.1709</v>
      </c>
      <c r="EW575">
        <v>31.7268</v>
      </c>
      <c r="EX575">
        <v>1</v>
      </c>
      <c r="EY575">
        <v>0.292142</v>
      </c>
      <c r="EZ575">
        <v>0.154602</v>
      </c>
      <c r="FA575">
        <v>20.2916</v>
      </c>
      <c r="FB575">
        <v>5.18929</v>
      </c>
      <c r="FC575">
        <v>11.9441</v>
      </c>
      <c r="FD575">
        <v>4.95565</v>
      </c>
      <c r="FE575">
        <v>3.285</v>
      </c>
      <c r="FF575">
        <v>9999</v>
      </c>
      <c r="FG575">
        <v>9999</v>
      </c>
      <c r="FH575">
        <v>9999</v>
      </c>
      <c r="FI575">
        <v>999.9</v>
      </c>
      <c r="FJ575">
        <v>1.86127</v>
      </c>
      <c r="FK575">
        <v>1.86264</v>
      </c>
      <c r="FL575">
        <v>1.86005</v>
      </c>
      <c r="FM575">
        <v>1.85837</v>
      </c>
      <c r="FN575">
        <v>1.86211</v>
      </c>
      <c r="FO575">
        <v>1.85886</v>
      </c>
      <c r="FP575">
        <v>1.85791</v>
      </c>
      <c r="FQ575">
        <v>1.86079</v>
      </c>
      <c r="FR575">
        <v>0</v>
      </c>
      <c r="FS575">
        <v>0</v>
      </c>
      <c r="FT575">
        <v>0</v>
      </c>
      <c r="FU575">
        <v>4.5</v>
      </c>
      <c r="FV575" t="s">
        <v>361</v>
      </c>
      <c r="FW575" t="s">
        <v>362</v>
      </c>
      <c r="FX575" t="s">
        <v>363</v>
      </c>
      <c r="FY575" t="s">
        <v>364</v>
      </c>
      <c r="FZ575" t="s">
        <v>364</v>
      </c>
      <c r="GA575" t="s">
        <v>363</v>
      </c>
      <c r="GB575">
        <v>0</v>
      </c>
      <c r="GC575">
        <v>100</v>
      </c>
      <c r="GD575">
        <v>100</v>
      </c>
      <c r="GE575">
        <v>-0.362</v>
      </c>
      <c r="GF575">
        <v>0.2971</v>
      </c>
      <c r="GG575">
        <v>-1.589593225013521</v>
      </c>
      <c r="GH575">
        <v>0.00192992804097616</v>
      </c>
      <c r="GI575">
        <v>3.244687122451424E-06</v>
      </c>
      <c r="GJ575">
        <v>-2.087531120305573E-09</v>
      </c>
      <c r="GK575">
        <v>0.05776174702018427</v>
      </c>
      <c r="GL575">
        <v>0.005089068596103195</v>
      </c>
      <c r="GM575">
        <v>0.0003257216593697226</v>
      </c>
      <c r="GN575">
        <v>-1.562898368296355E-06</v>
      </c>
      <c r="GO575">
        <v>0</v>
      </c>
      <c r="GP575">
        <v>1257</v>
      </c>
      <c r="GQ575">
        <v>1</v>
      </c>
      <c r="GR575">
        <v>31</v>
      </c>
      <c r="GS575">
        <v>295</v>
      </c>
      <c r="GT575">
        <v>294.9</v>
      </c>
      <c r="GU575">
        <v>1.07666</v>
      </c>
      <c r="GV575">
        <v>2.38647</v>
      </c>
      <c r="GW575">
        <v>1.44775</v>
      </c>
      <c r="GX575">
        <v>2.20215</v>
      </c>
      <c r="GY575">
        <v>1.44653</v>
      </c>
      <c r="GZ575">
        <v>2.35962</v>
      </c>
      <c r="HA575">
        <v>33.1769</v>
      </c>
      <c r="HB575">
        <v>14.5436</v>
      </c>
      <c r="HC575">
        <v>18</v>
      </c>
      <c r="HD575">
        <v>532.025</v>
      </c>
      <c r="HE575">
        <v>523.1</v>
      </c>
      <c r="HF575">
        <v>25</v>
      </c>
      <c r="HG575">
        <v>30.7199</v>
      </c>
      <c r="HH575">
        <v>30.0001</v>
      </c>
      <c r="HI575">
        <v>31.1024</v>
      </c>
      <c r="HJ575">
        <v>31.1143</v>
      </c>
      <c r="HK575">
        <v>21.548</v>
      </c>
      <c r="HL575">
        <v>20.6043</v>
      </c>
      <c r="HM575">
        <v>100</v>
      </c>
      <c r="HN575">
        <v>25</v>
      </c>
      <c r="HO575">
        <v>420</v>
      </c>
      <c r="HP575">
        <v>21.5</v>
      </c>
      <c r="HQ575">
        <v>103.126</v>
      </c>
      <c r="HR575">
        <v>102.019</v>
      </c>
    </row>
    <row r="576" spans="1:226">
      <c r="A576">
        <v>558</v>
      </c>
      <c r="B576">
        <v>1774684024.6</v>
      </c>
      <c r="C576">
        <v>2278.599999904633</v>
      </c>
      <c r="D576" t="s">
        <v>1478</v>
      </c>
      <c r="E576" t="s">
        <v>1479</v>
      </c>
      <c r="F576">
        <v>5</v>
      </c>
      <c r="I576">
        <v>1774684021.7</v>
      </c>
      <c r="J576">
        <f>(K576)/1000</f>
        <v>0</v>
      </c>
      <c r="K576">
        <f>IF(BF576, AN576, AH576)</f>
        <v>0</v>
      </c>
      <c r="L576">
        <f>IF(BF576, AI576, AG576)</f>
        <v>0</v>
      </c>
      <c r="M576">
        <f>BH576 - IF(AU576&gt;1, L576*BB576*100.0/(AW576), 0)</f>
        <v>0</v>
      </c>
      <c r="N576">
        <f>((T576-J576/2)*M576-L576)/(T576+J576/2)</f>
        <v>0</v>
      </c>
      <c r="O576">
        <f>N576*(BO576+BP576)/1000.0</f>
        <v>0</v>
      </c>
      <c r="P576">
        <f>(BH576 - IF(AU576&gt;1, L576*BB576*100.0/(AW576), 0))*(BO576+BP576)/1000.0</f>
        <v>0</v>
      </c>
      <c r="Q576">
        <f>2.0/((1/S576-1/R576)+SIGN(S576)*SQRT((1/S576-1/R576)*(1/S576-1/R576) + 4*BC576/((BC576+1)*(BC576+1))*(2*1/S576*1/R576-1/R576*1/R576)))</f>
        <v>0</v>
      </c>
      <c r="R576">
        <f>IF(LEFT(BD576,1)&lt;&gt;"0",IF(LEFT(BD576,1)="1",3.0,BE576),$D$5+$E$5*(BV576*BO576/($K$5*1000))+$F$5*(BV576*BO576/($K$5*1000))*MAX(MIN(BB576,$J$5),$I$5)*MAX(MIN(BB576,$J$5),$I$5)+$G$5*MAX(MIN(BB576,$J$5),$I$5)*(BV576*BO576/($K$5*1000))+$H$5*(BV576*BO576/($K$5*1000))*(BV576*BO576/($K$5*1000)))</f>
        <v>0</v>
      </c>
      <c r="S576">
        <f>J576*(1000-(1000*0.61365*exp(17.502*W576/(240.97+W576))/(BO576+BP576)+BJ576)/2)/(1000*0.61365*exp(17.502*W576/(240.97+W576))/(BO576+BP576)-BJ576)</f>
        <v>0</v>
      </c>
      <c r="T576">
        <f>1/((BC576+1)/(Q576/1.6)+1/(R576/1.37)) + BC576/((BC576+1)/(Q576/1.6) + BC576/(R576/1.37))</f>
        <v>0</v>
      </c>
      <c r="U576">
        <f>(AX576*BA576)</f>
        <v>0</v>
      </c>
      <c r="V576">
        <f>(BQ576+(U576+2*0.95*5.67E-8*(((BQ576+$B$9)+273)^4-(BQ576+273)^4)-44100*J576)/(1.84*29.3*R576+8*0.95*5.67E-8*(BQ576+273)^3))</f>
        <v>0</v>
      </c>
      <c r="W576">
        <f>($C$9*BR576+$D$9*BS576+$E$9*V576)</f>
        <v>0</v>
      </c>
      <c r="X576">
        <f>0.61365*exp(17.502*W576/(240.97+W576))</f>
        <v>0</v>
      </c>
      <c r="Y576">
        <f>(Z576/AA576*100)</f>
        <v>0</v>
      </c>
      <c r="Z576">
        <f>BJ576*(BO576+BP576)/1000</f>
        <v>0</v>
      </c>
      <c r="AA576">
        <f>0.61365*exp(17.502*BQ576/(240.97+BQ576))</f>
        <v>0</v>
      </c>
      <c r="AB576">
        <f>(X576-BJ576*(BO576+BP576)/1000)</f>
        <v>0</v>
      </c>
      <c r="AC576">
        <f>(-J576*44100)</f>
        <v>0</v>
      </c>
      <c r="AD576">
        <f>2*29.3*R576*0.92*(BQ576-W576)</f>
        <v>0</v>
      </c>
      <c r="AE576">
        <f>2*0.95*5.67E-8*(((BQ576+$B$9)+273)^4-(W576+273)^4)</f>
        <v>0</v>
      </c>
      <c r="AF576">
        <f>U576+AE576+AC576+AD576</f>
        <v>0</v>
      </c>
      <c r="AG576">
        <f>BN576*AU576*(BI576-BH576*(1000-AU576*BK576)/(1000-AU576*BJ576))/(100*BB576)</f>
        <v>0</v>
      </c>
      <c r="AH576">
        <f>1000*BN576*AU576*(BJ576-BK576)/(100*BB576*(1000-AU576*BJ576))</f>
        <v>0</v>
      </c>
      <c r="AI576">
        <f>(AJ576 - AK576 - BO576*1E3/(8.314*(BQ576+273.15)) * AM576/BN576 * AL576) * BN576/(100*BB576) * (1000 - BK576)/1000</f>
        <v>0</v>
      </c>
      <c r="AJ576">
        <v>429.2060424475274</v>
      </c>
      <c r="AK576">
        <v>428.7753030303031</v>
      </c>
      <c r="AL576">
        <v>-3.050428091319958E-06</v>
      </c>
      <c r="AM576">
        <v>61.35787655002243</v>
      </c>
      <c r="AN576">
        <f>(AP576 - AO576 + BO576*1E3/(8.314*(BQ576+273.15)) * AR576/BN576 * AQ576) * BN576/(100*BB576) * 1000/(1000 - AP576)</f>
        <v>0</v>
      </c>
      <c r="AO576">
        <v>21.50911232931657</v>
      </c>
      <c r="AP576">
        <v>21.49145594405595</v>
      </c>
      <c r="AQ576">
        <v>-8.763322290723008E-08</v>
      </c>
      <c r="AR576">
        <v>91.88205700752289</v>
      </c>
      <c r="AS576">
        <v>0</v>
      </c>
      <c r="AT576">
        <v>0</v>
      </c>
      <c r="AU576">
        <f>IF(AS576*$H$15&gt;=AW576,1.0,(AW576/(AW576-AS576*$H$15)))</f>
        <v>0</v>
      </c>
      <c r="AV576">
        <f>(AU576-1)*100</f>
        <v>0</v>
      </c>
      <c r="AW576">
        <f>MAX(0,($B$15+$C$15*BV576)/(1+$D$15*BV576)*BO576/(BQ576+273)*$E$15)</f>
        <v>0</v>
      </c>
      <c r="AX576">
        <f>$B$13*BW576+$C$13*BX576+$F$13*CI576*(1-CL576)</f>
        <v>0</v>
      </c>
      <c r="AY576">
        <f>AX576*AZ576</f>
        <v>0</v>
      </c>
      <c r="AZ576">
        <f>($B$13*$D$11+$C$13*$D$11+$F$13*((CV576+CN576)/MAX(CV576+CN576+CW576, 0.1)*$I$11+CW576/MAX(CV576+CN576+CW576, 0.1)*$J$11))/($B$13+$C$13+$F$13)</f>
        <v>0</v>
      </c>
      <c r="BA576">
        <f>($B$13*$K$11+$C$13*$K$11+$F$13*((CV576+CN576)/MAX(CV576+CN576+CW576, 0.1)*$P$11+CW576/MAX(CV576+CN576+CW576, 0.1)*$Q$11))/($B$13+$C$13+$F$13)</f>
        <v>0</v>
      </c>
      <c r="BB576">
        <v>6</v>
      </c>
      <c r="BC576">
        <v>0.5</v>
      </c>
      <c r="BD576" t="s">
        <v>358</v>
      </c>
      <c r="BE576">
        <v>2</v>
      </c>
      <c r="BF576" t="b">
        <v>1</v>
      </c>
      <c r="BG576">
        <v>1774684021.7</v>
      </c>
      <c r="BH576">
        <v>419.5652</v>
      </c>
      <c r="BI576">
        <v>419.9811</v>
      </c>
      <c r="BJ576">
        <v>21.49133</v>
      </c>
      <c r="BK576">
        <v>21.50952</v>
      </c>
      <c r="BL576">
        <v>419.927</v>
      </c>
      <c r="BM576">
        <v>21.19426</v>
      </c>
      <c r="BN576">
        <v>500.0227</v>
      </c>
      <c r="BO576">
        <v>101.0356</v>
      </c>
      <c r="BP576">
        <v>0.09996630000000001</v>
      </c>
      <c r="BQ576">
        <v>25.72835</v>
      </c>
      <c r="BR576">
        <v>25.76959</v>
      </c>
      <c r="BS576">
        <v>999.9</v>
      </c>
      <c r="BT576">
        <v>0</v>
      </c>
      <c r="BU576">
        <v>0</v>
      </c>
      <c r="BV576">
        <v>9996.431</v>
      </c>
      <c r="BW576">
        <v>0</v>
      </c>
      <c r="BX576">
        <v>0.3833920000000001</v>
      </c>
      <c r="BY576">
        <v>-0.4155272</v>
      </c>
      <c r="BZ576">
        <v>428.7805</v>
      </c>
      <c r="CA576">
        <v>429.2131000000001</v>
      </c>
      <c r="CB576">
        <v>-0.01819172</v>
      </c>
      <c r="CC576">
        <v>419.9811</v>
      </c>
      <c r="CD576">
        <v>21.50952</v>
      </c>
      <c r="CE576">
        <v>2.171389</v>
      </c>
      <c r="CF576">
        <v>2.173226</v>
      </c>
      <c r="CG576">
        <v>18.75276</v>
      </c>
      <c r="CH576">
        <v>18.7663</v>
      </c>
      <c r="CI576">
        <v>100.00238</v>
      </c>
      <c r="CJ576">
        <v>0</v>
      </c>
      <c r="CK576">
        <v>1</v>
      </c>
      <c r="CL576">
        <v>0</v>
      </c>
      <c r="CM576">
        <v>1.82085</v>
      </c>
      <c r="CN576">
        <v>0</v>
      </c>
      <c r="CO576">
        <v>5.17259</v>
      </c>
      <c r="CP576">
        <v>511.579</v>
      </c>
      <c r="CQ576">
        <v>34.8687</v>
      </c>
      <c r="CR576">
        <v>39.91840000000001</v>
      </c>
      <c r="CS576">
        <v>37.375</v>
      </c>
      <c r="CT576">
        <v>38.8435</v>
      </c>
      <c r="CU576">
        <v>36</v>
      </c>
      <c r="CV576">
        <v>0</v>
      </c>
      <c r="CW576">
        <v>100.003</v>
      </c>
      <c r="CX576">
        <v>0</v>
      </c>
      <c r="CY576">
        <v>1774684023.2</v>
      </c>
      <c r="CZ576">
        <v>0</v>
      </c>
      <c r="DA576">
        <v>1774666326.5</v>
      </c>
      <c r="DB576" t="s">
        <v>359</v>
      </c>
      <c r="DC576">
        <v>1774666322</v>
      </c>
      <c r="DD576">
        <v>1774666326.5</v>
      </c>
      <c r="DE576">
        <v>2</v>
      </c>
      <c r="DF576">
        <v>0.343</v>
      </c>
      <c r="DG576">
        <v>-0.026</v>
      </c>
      <c r="DH576">
        <v>-0.36</v>
      </c>
      <c r="DI576">
        <v>0.298</v>
      </c>
      <c r="DJ576">
        <v>420</v>
      </c>
      <c r="DK576">
        <v>22</v>
      </c>
      <c r="DL576">
        <v>0.17</v>
      </c>
      <c r="DM576">
        <v>0.02</v>
      </c>
      <c r="DN576">
        <v>-0.4286059512195122</v>
      </c>
      <c r="DO576">
        <v>0.08834151219512153</v>
      </c>
      <c r="DP576">
        <v>0.0374309734721232</v>
      </c>
      <c r="DQ576">
        <v>1</v>
      </c>
      <c r="DR576">
        <v>-0.01804570487804878</v>
      </c>
      <c r="DS576">
        <v>0.0001364153310104521</v>
      </c>
      <c r="DT576">
        <v>0.001021007301985599</v>
      </c>
      <c r="DU576">
        <v>1</v>
      </c>
      <c r="DV576">
        <v>2</v>
      </c>
      <c r="DW576">
        <v>2</v>
      </c>
      <c r="DX576" t="s">
        <v>360</v>
      </c>
      <c r="DY576">
        <v>3.13038</v>
      </c>
      <c r="DZ576">
        <v>2.80644</v>
      </c>
      <c r="EA576">
        <v>0.09975439999999999</v>
      </c>
      <c r="EB576">
        <v>0.0994843</v>
      </c>
      <c r="EC576">
        <v>0.105822</v>
      </c>
      <c r="ED576">
        <v>0.105576</v>
      </c>
      <c r="EE576">
        <v>21145.3</v>
      </c>
      <c r="EF576">
        <v>27417.8</v>
      </c>
      <c r="EG576">
        <v>26442.8</v>
      </c>
      <c r="EH576">
        <v>32999.4</v>
      </c>
      <c r="EI576">
        <v>34924.8</v>
      </c>
      <c r="EJ576">
        <v>40310.1</v>
      </c>
      <c r="EK576">
        <v>41089</v>
      </c>
      <c r="EL576">
        <v>46058.9</v>
      </c>
      <c r="EM576">
        <v>2.03463</v>
      </c>
      <c r="EN576">
        <v>2.00052</v>
      </c>
      <c r="EO576">
        <v>0.06785620000000001</v>
      </c>
      <c r="EP576">
        <v>0</v>
      </c>
      <c r="EQ576">
        <v>24.6596</v>
      </c>
      <c r="ER576">
        <v>999.9</v>
      </c>
      <c r="ES576">
        <v>67.40000000000001</v>
      </c>
      <c r="ET576">
        <v>27.5</v>
      </c>
      <c r="EU576">
        <v>24.5855</v>
      </c>
      <c r="EV576">
        <v>61.4009</v>
      </c>
      <c r="EW576">
        <v>31.6266</v>
      </c>
      <c r="EX576">
        <v>1</v>
      </c>
      <c r="EY576">
        <v>0.291585</v>
      </c>
      <c r="EZ576">
        <v>0.155229</v>
      </c>
      <c r="FA576">
        <v>20.2915</v>
      </c>
      <c r="FB576">
        <v>5.18884</v>
      </c>
      <c r="FC576">
        <v>11.9441</v>
      </c>
      <c r="FD576">
        <v>4.9557</v>
      </c>
      <c r="FE576">
        <v>3.285</v>
      </c>
      <c r="FF576">
        <v>9999</v>
      </c>
      <c r="FG576">
        <v>9999</v>
      </c>
      <c r="FH576">
        <v>9999</v>
      </c>
      <c r="FI576">
        <v>999.9</v>
      </c>
      <c r="FJ576">
        <v>1.86127</v>
      </c>
      <c r="FK576">
        <v>1.86263</v>
      </c>
      <c r="FL576">
        <v>1.86005</v>
      </c>
      <c r="FM576">
        <v>1.85837</v>
      </c>
      <c r="FN576">
        <v>1.86212</v>
      </c>
      <c r="FO576">
        <v>1.85885</v>
      </c>
      <c r="FP576">
        <v>1.85791</v>
      </c>
      <c r="FQ576">
        <v>1.8608</v>
      </c>
      <c r="FR576">
        <v>0</v>
      </c>
      <c r="FS576">
        <v>0</v>
      </c>
      <c r="FT576">
        <v>0</v>
      </c>
      <c r="FU576">
        <v>4.5</v>
      </c>
      <c r="FV576" t="s">
        <v>361</v>
      </c>
      <c r="FW576" t="s">
        <v>362</v>
      </c>
      <c r="FX576" t="s">
        <v>363</v>
      </c>
      <c r="FY576" t="s">
        <v>364</v>
      </c>
      <c r="FZ576" t="s">
        <v>364</v>
      </c>
      <c r="GA576" t="s">
        <v>363</v>
      </c>
      <c r="GB576">
        <v>0</v>
      </c>
      <c r="GC576">
        <v>100</v>
      </c>
      <c r="GD576">
        <v>100</v>
      </c>
      <c r="GE576">
        <v>-0.362</v>
      </c>
      <c r="GF576">
        <v>0.2971</v>
      </c>
      <c r="GG576">
        <v>-1.589593225013521</v>
      </c>
      <c r="GH576">
        <v>0.00192992804097616</v>
      </c>
      <c r="GI576">
        <v>3.244687122451424E-06</v>
      </c>
      <c r="GJ576">
        <v>-2.087531120305573E-09</v>
      </c>
      <c r="GK576">
        <v>0.05776174702018427</v>
      </c>
      <c r="GL576">
        <v>0.005089068596103195</v>
      </c>
      <c r="GM576">
        <v>0.0003257216593697226</v>
      </c>
      <c r="GN576">
        <v>-1.562898368296355E-06</v>
      </c>
      <c r="GO576">
        <v>0</v>
      </c>
      <c r="GP576">
        <v>1257</v>
      </c>
      <c r="GQ576">
        <v>1</v>
      </c>
      <c r="GR576">
        <v>31</v>
      </c>
      <c r="GS576">
        <v>295</v>
      </c>
      <c r="GT576">
        <v>295</v>
      </c>
      <c r="GU576">
        <v>1.07666</v>
      </c>
      <c r="GV576">
        <v>2.39136</v>
      </c>
      <c r="GW576">
        <v>1.44775</v>
      </c>
      <c r="GX576">
        <v>2.20215</v>
      </c>
      <c r="GY576">
        <v>1.44653</v>
      </c>
      <c r="GZ576">
        <v>2.35229</v>
      </c>
      <c r="HA576">
        <v>33.1769</v>
      </c>
      <c r="HB576">
        <v>14.5348</v>
      </c>
      <c r="HC576">
        <v>18</v>
      </c>
      <c r="HD576">
        <v>531.803</v>
      </c>
      <c r="HE576">
        <v>523.253</v>
      </c>
      <c r="HF576">
        <v>25</v>
      </c>
      <c r="HG576">
        <v>30.7199</v>
      </c>
      <c r="HH576">
        <v>30</v>
      </c>
      <c r="HI576">
        <v>31.1024</v>
      </c>
      <c r="HJ576">
        <v>31.1143</v>
      </c>
      <c r="HK576">
        <v>21.5455</v>
      </c>
      <c r="HL576">
        <v>20.6043</v>
      </c>
      <c r="HM576">
        <v>100</v>
      </c>
      <c r="HN576">
        <v>25</v>
      </c>
      <c r="HO576">
        <v>420</v>
      </c>
      <c r="HP576">
        <v>21.5</v>
      </c>
      <c r="HQ576">
        <v>103.126</v>
      </c>
      <c r="HR576">
        <v>102.019</v>
      </c>
    </row>
    <row r="577" spans="1:226">
      <c r="A577">
        <v>559</v>
      </c>
      <c r="B577">
        <v>1774684028.6</v>
      </c>
      <c r="C577">
        <v>2282.599999904633</v>
      </c>
      <c r="D577" t="s">
        <v>1480</v>
      </c>
      <c r="E577" t="s">
        <v>1481</v>
      </c>
      <c r="F577">
        <v>5</v>
      </c>
      <c r="I577">
        <v>1774684025.7</v>
      </c>
      <c r="J577">
        <f>(K577)/1000</f>
        <v>0</v>
      </c>
      <c r="K577">
        <f>IF(BF577, AN577, AH577)</f>
        <v>0</v>
      </c>
      <c r="L577">
        <f>IF(BF577, AI577, AG577)</f>
        <v>0</v>
      </c>
      <c r="M577">
        <f>BH577 - IF(AU577&gt;1, L577*BB577*100.0/(AW577), 0)</f>
        <v>0</v>
      </c>
      <c r="N577">
        <f>((T577-J577/2)*M577-L577)/(T577+J577/2)</f>
        <v>0</v>
      </c>
      <c r="O577">
        <f>N577*(BO577+BP577)/1000.0</f>
        <v>0</v>
      </c>
      <c r="P577">
        <f>(BH577 - IF(AU577&gt;1, L577*BB577*100.0/(AW577), 0))*(BO577+BP577)/1000.0</f>
        <v>0</v>
      </c>
      <c r="Q577">
        <f>2.0/((1/S577-1/R577)+SIGN(S577)*SQRT((1/S577-1/R577)*(1/S577-1/R577) + 4*BC577/((BC577+1)*(BC577+1))*(2*1/S577*1/R577-1/R577*1/R577)))</f>
        <v>0</v>
      </c>
      <c r="R577">
        <f>IF(LEFT(BD577,1)&lt;&gt;"0",IF(LEFT(BD577,1)="1",3.0,BE577),$D$5+$E$5*(BV577*BO577/($K$5*1000))+$F$5*(BV577*BO577/($K$5*1000))*MAX(MIN(BB577,$J$5),$I$5)*MAX(MIN(BB577,$J$5),$I$5)+$G$5*MAX(MIN(BB577,$J$5),$I$5)*(BV577*BO577/($K$5*1000))+$H$5*(BV577*BO577/($K$5*1000))*(BV577*BO577/($K$5*1000)))</f>
        <v>0</v>
      </c>
      <c r="S577">
        <f>J577*(1000-(1000*0.61365*exp(17.502*W577/(240.97+W577))/(BO577+BP577)+BJ577)/2)/(1000*0.61365*exp(17.502*W577/(240.97+W577))/(BO577+BP577)-BJ577)</f>
        <v>0</v>
      </c>
      <c r="T577">
        <f>1/((BC577+1)/(Q577/1.6)+1/(R577/1.37)) + BC577/((BC577+1)/(Q577/1.6) + BC577/(R577/1.37))</f>
        <v>0</v>
      </c>
      <c r="U577">
        <f>(AX577*BA577)</f>
        <v>0</v>
      </c>
      <c r="V577">
        <f>(BQ577+(U577+2*0.95*5.67E-8*(((BQ577+$B$9)+273)^4-(BQ577+273)^4)-44100*J577)/(1.84*29.3*R577+8*0.95*5.67E-8*(BQ577+273)^3))</f>
        <v>0</v>
      </c>
      <c r="W577">
        <f>($C$9*BR577+$D$9*BS577+$E$9*V577)</f>
        <v>0</v>
      </c>
      <c r="X577">
        <f>0.61365*exp(17.502*W577/(240.97+W577))</f>
        <v>0</v>
      </c>
      <c r="Y577">
        <f>(Z577/AA577*100)</f>
        <v>0</v>
      </c>
      <c r="Z577">
        <f>BJ577*(BO577+BP577)/1000</f>
        <v>0</v>
      </c>
      <c r="AA577">
        <f>0.61365*exp(17.502*BQ577/(240.97+BQ577))</f>
        <v>0</v>
      </c>
      <c r="AB577">
        <f>(X577-BJ577*(BO577+BP577)/1000)</f>
        <v>0</v>
      </c>
      <c r="AC577">
        <f>(-J577*44100)</f>
        <v>0</v>
      </c>
      <c r="AD577">
        <f>2*29.3*R577*0.92*(BQ577-W577)</f>
        <v>0</v>
      </c>
      <c r="AE577">
        <f>2*0.95*5.67E-8*(((BQ577+$B$9)+273)^4-(W577+273)^4)</f>
        <v>0</v>
      </c>
      <c r="AF577">
        <f>U577+AE577+AC577+AD577</f>
        <v>0</v>
      </c>
      <c r="AG577">
        <f>BN577*AU577*(BI577-BH577*(1000-AU577*BK577)/(1000-AU577*BJ577))/(100*BB577)</f>
        <v>0</v>
      </c>
      <c r="AH577">
        <f>1000*BN577*AU577*(BJ577-BK577)/(100*BB577*(1000-AU577*BJ577))</f>
        <v>0</v>
      </c>
      <c r="AI577">
        <f>(AJ577 - AK577 - BO577*1E3/(8.314*(BQ577+273.15)) * AM577/BN577 * AL577) * BN577/(100*BB577) * (1000 - BK577)/1000</f>
        <v>0</v>
      </c>
      <c r="AJ577">
        <v>429.2533203644279</v>
      </c>
      <c r="AK577">
        <v>428.8016727272727</v>
      </c>
      <c r="AL577">
        <v>4.755562102023113E-06</v>
      </c>
      <c r="AM577">
        <v>61.35787655002243</v>
      </c>
      <c r="AN577">
        <f>(AP577 - AO577 + BO577*1E3/(8.314*(BQ577+273.15)) * AR577/BN577 * AQ577) * BN577/(100*BB577) * 1000/(1000 - AP577)</f>
        <v>0</v>
      </c>
      <c r="AO577">
        <v>21.50924219800866</v>
      </c>
      <c r="AP577">
        <v>21.49008741258743</v>
      </c>
      <c r="AQ577">
        <v>-3.32815859205697E-07</v>
      </c>
      <c r="AR577">
        <v>91.88205700752289</v>
      </c>
      <c r="AS577">
        <v>0</v>
      </c>
      <c r="AT577">
        <v>0</v>
      </c>
      <c r="AU577">
        <f>IF(AS577*$H$15&gt;=AW577,1.0,(AW577/(AW577-AS577*$H$15)))</f>
        <v>0</v>
      </c>
      <c r="AV577">
        <f>(AU577-1)*100</f>
        <v>0</v>
      </c>
      <c r="AW577">
        <f>MAX(0,($B$15+$C$15*BV577)/(1+$D$15*BV577)*BO577/(BQ577+273)*$E$15)</f>
        <v>0</v>
      </c>
      <c r="AX577">
        <f>$B$13*BW577+$C$13*BX577+$F$13*CI577*(1-CL577)</f>
        <v>0</v>
      </c>
      <c r="AY577">
        <f>AX577*AZ577</f>
        <v>0</v>
      </c>
      <c r="AZ577">
        <f>($B$13*$D$11+$C$13*$D$11+$F$13*((CV577+CN577)/MAX(CV577+CN577+CW577, 0.1)*$I$11+CW577/MAX(CV577+CN577+CW577, 0.1)*$J$11))/($B$13+$C$13+$F$13)</f>
        <v>0</v>
      </c>
      <c r="BA577">
        <f>($B$13*$K$11+$C$13*$K$11+$F$13*((CV577+CN577)/MAX(CV577+CN577+CW577, 0.1)*$P$11+CW577/MAX(CV577+CN577+CW577, 0.1)*$Q$11))/($B$13+$C$13+$F$13)</f>
        <v>0</v>
      </c>
      <c r="BB577">
        <v>6</v>
      </c>
      <c r="BC577">
        <v>0.5</v>
      </c>
      <c r="BD577" t="s">
        <v>358</v>
      </c>
      <c r="BE577">
        <v>2</v>
      </c>
      <c r="BF577" t="b">
        <v>1</v>
      </c>
      <c r="BG577">
        <v>1774684025.7</v>
      </c>
      <c r="BH577">
        <v>419.5787999999999</v>
      </c>
      <c r="BI577">
        <v>420.0075</v>
      </c>
      <c r="BJ577">
        <v>21.49076</v>
      </c>
      <c r="BK577">
        <v>21.50908</v>
      </c>
      <c r="BL577">
        <v>419.9405</v>
      </c>
      <c r="BM577">
        <v>21.19373</v>
      </c>
      <c r="BN577">
        <v>500.0277</v>
      </c>
      <c r="BO577">
        <v>101.0358</v>
      </c>
      <c r="BP577">
        <v>0.09996465</v>
      </c>
      <c r="BQ577">
        <v>25.72917</v>
      </c>
      <c r="BR577">
        <v>25.77129</v>
      </c>
      <c r="BS577">
        <v>999.9</v>
      </c>
      <c r="BT577">
        <v>0</v>
      </c>
      <c r="BU577">
        <v>0</v>
      </c>
      <c r="BV577">
        <v>9998.632</v>
      </c>
      <c r="BW577">
        <v>0</v>
      </c>
      <c r="BX577">
        <v>0.3833920000000001</v>
      </c>
      <c r="BY577">
        <v>-0.4284819</v>
      </c>
      <c r="BZ577">
        <v>428.7941000000001</v>
      </c>
      <c r="CA577">
        <v>429.24</v>
      </c>
      <c r="CB577">
        <v>-0.01831856</v>
      </c>
      <c r="CC577">
        <v>420.0075</v>
      </c>
      <c r="CD577">
        <v>21.50908</v>
      </c>
      <c r="CE577">
        <v>2.171336</v>
      </c>
      <c r="CF577">
        <v>2.173187</v>
      </c>
      <c r="CG577">
        <v>18.75238</v>
      </c>
      <c r="CH577">
        <v>18.76602</v>
      </c>
      <c r="CI577">
        <v>99.99911</v>
      </c>
      <c r="CJ577">
        <v>0</v>
      </c>
      <c r="CK577">
        <v>1</v>
      </c>
      <c r="CL577">
        <v>0</v>
      </c>
      <c r="CM577">
        <v>1.69606</v>
      </c>
      <c r="CN577">
        <v>0</v>
      </c>
      <c r="CO577">
        <v>5.18848</v>
      </c>
      <c r="CP577">
        <v>511.5619</v>
      </c>
      <c r="CQ577">
        <v>34.875</v>
      </c>
      <c r="CR577">
        <v>39.9873</v>
      </c>
      <c r="CS577">
        <v>37.41840000000001</v>
      </c>
      <c r="CT577">
        <v>38.9247</v>
      </c>
      <c r="CU577">
        <v>36.0062</v>
      </c>
      <c r="CV577">
        <v>0</v>
      </c>
      <c r="CW577">
        <v>99.999</v>
      </c>
      <c r="CX577">
        <v>0</v>
      </c>
      <c r="CY577">
        <v>1774684026.8</v>
      </c>
      <c r="CZ577">
        <v>0</v>
      </c>
      <c r="DA577">
        <v>1774666326.5</v>
      </c>
      <c r="DB577" t="s">
        <v>359</v>
      </c>
      <c r="DC577">
        <v>1774666322</v>
      </c>
      <c r="DD577">
        <v>1774666326.5</v>
      </c>
      <c r="DE577">
        <v>2</v>
      </c>
      <c r="DF577">
        <v>0.343</v>
      </c>
      <c r="DG577">
        <v>-0.026</v>
      </c>
      <c r="DH577">
        <v>-0.36</v>
      </c>
      <c r="DI577">
        <v>0.298</v>
      </c>
      <c r="DJ577">
        <v>420</v>
      </c>
      <c r="DK577">
        <v>22</v>
      </c>
      <c r="DL577">
        <v>0.17</v>
      </c>
      <c r="DM577">
        <v>0.02</v>
      </c>
      <c r="DN577">
        <v>-0.4327280487804879</v>
      </c>
      <c r="DO577">
        <v>0.1549979163763057</v>
      </c>
      <c r="DP577">
        <v>0.03552684068724846</v>
      </c>
      <c r="DQ577">
        <v>0</v>
      </c>
      <c r="DR577">
        <v>-0.01789358292682927</v>
      </c>
      <c r="DS577">
        <v>-0.003063175609756123</v>
      </c>
      <c r="DT577">
        <v>0.0009585814890617916</v>
      </c>
      <c r="DU577">
        <v>1</v>
      </c>
      <c r="DV577">
        <v>1</v>
      </c>
      <c r="DW577">
        <v>2</v>
      </c>
      <c r="DX577" t="s">
        <v>367</v>
      </c>
      <c r="DY577">
        <v>3.13047</v>
      </c>
      <c r="DZ577">
        <v>2.80644</v>
      </c>
      <c r="EA577">
        <v>0.09975829999999999</v>
      </c>
      <c r="EB577">
        <v>0.09947019999999999</v>
      </c>
      <c r="EC577">
        <v>0.105823</v>
      </c>
      <c r="ED577">
        <v>0.105571</v>
      </c>
      <c r="EE577">
        <v>21145.3</v>
      </c>
      <c r="EF577">
        <v>27418.4</v>
      </c>
      <c r="EG577">
        <v>26442.9</v>
      </c>
      <c r="EH577">
        <v>32999.6</v>
      </c>
      <c r="EI577">
        <v>34925</v>
      </c>
      <c r="EJ577">
        <v>40310.5</v>
      </c>
      <c r="EK577">
        <v>41089.4</v>
      </c>
      <c r="EL577">
        <v>46059.2</v>
      </c>
      <c r="EM577">
        <v>2.03492</v>
      </c>
      <c r="EN577">
        <v>2.0004</v>
      </c>
      <c r="EO577">
        <v>0.0676513</v>
      </c>
      <c r="EP577">
        <v>0</v>
      </c>
      <c r="EQ577">
        <v>24.6596</v>
      </c>
      <c r="ER577">
        <v>999.9</v>
      </c>
      <c r="ES577">
        <v>67.40000000000001</v>
      </c>
      <c r="ET577">
        <v>27.5</v>
      </c>
      <c r="EU577">
        <v>24.5874</v>
      </c>
      <c r="EV577">
        <v>61.5108</v>
      </c>
      <c r="EW577">
        <v>31.5385</v>
      </c>
      <c r="EX577">
        <v>1</v>
      </c>
      <c r="EY577">
        <v>0.291753</v>
      </c>
      <c r="EZ577">
        <v>0.154902</v>
      </c>
      <c r="FA577">
        <v>20.2916</v>
      </c>
      <c r="FB577">
        <v>5.18869</v>
      </c>
      <c r="FC577">
        <v>11.9441</v>
      </c>
      <c r="FD577">
        <v>4.95565</v>
      </c>
      <c r="FE577">
        <v>3.285</v>
      </c>
      <c r="FF577">
        <v>9999</v>
      </c>
      <c r="FG577">
        <v>9999</v>
      </c>
      <c r="FH577">
        <v>9999</v>
      </c>
      <c r="FI577">
        <v>999.9</v>
      </c>
      <c r="FJ577">
        <v>1.86127</v>
      </c>
      <c r="FK577">
        <v>1.86264</v>
      </c>
      <c r="FL577">
        <v>1.86005</v>
      </c>
      <c r="FM577">
        <v>1.85837</v>
      </c>
      <c r="FN577">
        <v>1.86217</v>
      </c>
      <c r="FO577">
        <v>1.85887</v>
      </c>
      <c r="FP577">
        <v>1.85791</v>
      </c>
      <c r="FQ577">
        <v>1.86081</v>
      </c>
      <c r="FR577">
        <v>0</v>
      </c>
      <c r="FS577">
        <v>0</v>
      </c>
      <c r="FT577">
        <v>0</v>
      </c>
      <c r="FU577">
        <v>4.5</v>
      </c>
      <c r="FV577" t="s">
        <v>361</v>
      </c>
      <c r="FW577" t="s">
        <v>362</v>
      </c>
      <c r="FX577" t="s">
        <v>363</v>
      </c>
      <c r="FY577" t="s">
        <v>364</v>
      </c>
      <c r="FZ577" t="s">
        <v>364</v>
      </c>
      <c r="GA577" t="s">
        <v>363</v>
      </c>
      <c r="GB577">
        <v>0</v>
      </c>
      <c r="GC577">
        <v>100</v>
      </c>
      <c r="GD577">
        <v>100</v>
      </c>
      <c r="GE577">
        <v>-0.362</v>
      </c>
      <c r="GF577">
        <v>0.297</v>
      </c>
      <c r="GG577">
        <v>-1.589593225013521</v>
      </c>
      <c r="GH577">
        <v>0.00192992804097616</v>
      </c>
      <c r="GI577">
        <v>3.244687122451424E-06</v>
      </c>
      <c r="GJ577">
        <v>-2.087531120305573E-09</v>
      </c>
      <c r="GK577">
        <v>0.05776174702018427</v>
      </c>
      <c r="GL577">
        <v>0.005089068596103195</v>
      </c>
      <c r="GM577">
        <v>0.0003257216593697226</v>
      </c>
      <c r="GN577">
        <v>-1.562898368296355E-06</v>
      </c>
      <c r="GO577">
        <v>0</v>
      </c>
      <c r="GP577">
        <v>1257</v>
      </c>
      <c r="GQ577">
        <v>1</v>
      </c>
      <c r="GR577">
        <v>31</v>
      </c>
      <c r="GS577">
        <v>295.1</v>
      </c>
      <c r="GT577">
        <v>295</v>
      </c>
      <c r="GU577">
        <v>1.07788</v>
      </c>
      <c r="GV577">
        <v>2.3999</v>
      </c>
      <c r="GW577">
        <v>1.44775</v>
      </c>
      <c r="GX577">
        <v>2.20215</v>
      </c>
      <c r="GY577">
        <v>1.44653</v>
      </c>
      <c r="GZ577">
        <v>2.2583</v>
      </c>
      <c r="HA577">
        <v>33.1769</v>
      </c>
      <c r="HB577">
        <v>14.5261</v>
      </c>
      <c r="HC577">
        <v>18</v>
      </c>
      <c r="HD577">
        <v>531.9930000000001</v>
      </c>
      <c r="HE577">
        <v>523.168</v>
      </c>
      <c r="HF577">
        <v>24.9999</v>
      </c>
      <c r="HG577">
        <v>30.7199</v>
      </c>
      <c r="HH577">
        <v>30.0001</v>
      </c>
      <c r="HI577">
        <v>31.1024</v>
      </c>
      <c r="HJ577">
        <v>31.1143</v>
      </c>
      <c r="HK577">
        <v>21.5481</v>
      </c>
      <c r="HL577">
        <v>20.6043</v>
      </c>
      <c r="HM577">
        <v>100</v>
      </c>
      <c r="HN577">
        <v>25</v>
      </c>
      <c r="HO577">
        <v>420</v>
      </c>
      <c r="HP577">
        <v>21.5</v>
      </c>
      <c r="HQ577">
        <v>103.127</v>
      </c>
      <c r="HR577">
        <v>102.019</v>
      </c>
    </row>
    <row r="578" spans="1:226">
      <c r="A578">
        <v>560</v>
      </c>
      <c r="B578">
        <v>1774684032.6</v>
      </c>
      <c r="C578">
        <v>2286.599999904633</v>
      </c>
      <c r="D578" t="s">
        <v>1482</v>
      </c>
      <c r="E578" t="s">
        <v>1483</v>
      </c>
      <c r="F578">
        <v>5</v>
      </c>
      <c r="I578">
        <v>1774684029.7</v>
      </c>
      <c r="J578">
        <f>(K578)/1000</f>
        <v>0</v>
      </c>
      <c r="K578">
        <f>IF(BF578, AN578, AH578)</f>
        <v>0</v>
      </c>
      <c r="L578">
        <f>IF(BF578, AI578, AG578)</f>
        <v>0</v>
      </c>
      <c r="M578">
        <f>BH578 - IF(AU578&gt;1, L578*BB578*100.0/(AW578), 0)</f>
        <v>0</v>
      </c>
      <c r="N578">
        <f>((T578-J578/2)*M578-L578)/(T578+J578/2)</f>
        <v>0</v>
      </c>
      <c r="O578">
        <f>N578*(BO578+BP578)/1000.0</f>
        <v>0</v>
      </c>
      <c r="P578">
        <f>(BH578 - IF(AU578&gt;1, L578*BB578*100.0/(AW578), 0))*(BO578+BP578)/1000.0</f>
        <v>0</v>
      </c>
      <c r="Q578">
        <f>2.0/((1/S578-1/R578)+SIGN(S578)*SQRT((1/S578-1/R578)*(1/S578-1/R578) + 4*BC578/((BC578+1)*(BC578+1))*(2*1/S578*1/R578-1/R578*1/R578)))</f>
        <v>0</v>
      </c>
      <c r="R578">
        <f>IF(LEFT(BD578,1)&lt;&gt;"0",IF(LEFT(BD578,1)="1",3.0,BE578),$D$5+$E$5*(BV578*BO578/($K$5*1000))+$F$5*(BV578*BO578/($K$5*1000))*MAX(MIN(BB578,$J$5),$I$5)*MAX(MIN(BB578,$J$5),$I$5)+$G$5*MAX(MIN(BB578,$J$5),$I$5)*(BV578*BO578/($K$5*1000))+$H$5*(BV578*BO578/($K$5*1000))*(BV578*BO578/($K$5*1000)))</f>
        <v>0</v>
      </c>
      <c r="S578">
        <f>J578*(1000-(1000*0.61365*exp(17.502*W578/(240.97+W578))/(BO578+BP578)+BJ578)/2)/(1000*0.61365*exp(17.502*W578/(240.97+W578))/(BO578+BP578)-BJ578)</f>
        <v>0</v>
      </c>
      <c r="T578">
        <f>1/((BC578+1)/(Q578/1.6)+1/(R578/1.37)) + BC578/((BC578+1)/(Q578/1.6) + BC578/(R578/1.37))</f>
        <v>0</v>
      </c>
      <c r="U578">
        <f>(AX578*BA578)</f>
        <v>0</v>
      </c>
      <c r="V578">
        <f>(BQ578+(U578+2*0.95*5.67E-8*(((BQ578+$B$9)+273)^4-(BQ578+273)^4)-44100*J578)/(1.84*29.3*R578+8*0.95*5.67E-8*(BQ578+273)^3))</f>
        <v>0</v>
      </c>
      <c r="W578">
        <f>($C$9*BR578+$D$9*BS578+$E$9*V578)</f>
        <v>0</v>
      </c>
      <c r="X578">
        <f>0.61365*exp(17.502*W578/(240.97+W578))</f>
        <v>0</v>
      </c>
      <c r="Y578">
        <f>(Z578/AA578*100)</f>
        <v>0</v>
      </c>
      <c r="Z578">
        <f>BJ578*(BO578+BP578)/1000</f>
        <v>0</v>
      </c>
      <c r="AA578">
        <f>0.61365*exp(17.502*BQ578/(240.97+BQ578))</f>
        <v>0</v>
      </c>
      <c r="AB578">
        <f>(X578-BJ578*(BO578+BP578)/1000)</f>
        <v>0</v>
      </c>
      <c r="AC578">
        <f>(-J578*44100)</f>
        <v>0</v>
      </c>
      <c r="AD578">
        <f>2*29.3*R578*0.92*(BQ578-W578)</f>
        <v>0</v>
      </c>
      <c r="AE578">
        <f>2*0.95*5.67E-8*(((BQ578+$B$9)+273)^4-(W578+273)^4)</f>
        <v>0</v>
      </c>
      <c r="AF578">
        <f>U578+AE578+AC578+AD578</f>
        <v>0</v>
      </c>
      <c r="AG578">
        <f>BN578*AU578*(BI578-BH578*(1000-AU578*BK578)/(1000-AU578*BJ578))/(100*BB578)</f>
        <v>0</v>
      </c>
      <c r="AH578">
        <f>1000*BN578*AU578*(BJ578-BK578)/(100*BB578*(1000-AU578*BJ578))</f>
        <v>0</v>
      </c>
      <c r="AI578">
        <f>(AJ578 - AK578 - BO578*1E3/(8.314*(BQ578+273.15)) * AM578/BN578 * AL578) * BN578/(100*BB578) * (1000 - BK578)/1000</f>
        <v>0</v>
      </c>
      <c r="AJ578">
        <v>429.2189959402164</v>
      </c>
      <c r="AK578">
        <v>428.7621636363636</v>
      </c>
      <c r="AL578">
        <v>-7.981108636044866E-06</v>
      </c>
      <c r="AM578">
        <v>61.35787655002243</v>
      </c>
      <c r="AN578">
        <f>(AP578 - AO578 + BO578*1E3/(8.314*(BQ578+273.15)) * AR578/BN578 * AQ578) * BN578/(100*BB578) * 1000/(1000 - AP578)</f>
        <v>0</v>
      </c>
      <c r="AO578">
        <v>21.50849659511308</v>
      </c>
      <c r="AP578">
        <v>21.49063846153847</v>
      </c>
      <c r="AQ578">
        <v>3.18744579186471E-07</v>
      </c>
      <c r="AR578">
        <v>91.88205700752289</v>
      </c>
      <c r="AS578">
        <v>0</v>
      </c>
      <c r="AT578">
        <v>0</v>
      </c>
      <c r="AU578">
        <f>IF(AS578*$H$15&gt;=AW578,1.0,(AW578/(AW578-AS578*$H$15)))</f>
        <v>0</v>
      </c>
      <c r="AV578">
        <f>(AU578-1)*100</f>
        <v>0</v>
      </c>
      <c r="AW578">
        <f>MAX(0,($B$15+$C$15*BV578)/(1+$D$15*BV578)*BO578/(BQ578+273)*$E$15)</f>
        <v>0</v>
      </c>
      <c r="AX578">
        <f>$B$13*BW578+$C$13*BX578+$F$13*CI578*(1-CL578)</f>
        <v>0</v>
      </c>
      <c r="AY578">
        <f>AX578*AZ578</f>
        <v>0</v>
      </c>
      <c r="AZ578">
        <f>($B$13*$D$11+$C$13*$D$11+$F$13*((CV578+CN578)/MAX(CV578+CN578+CW578, 0.1)*$I$11+CW578/MAX(CV578+CN578+CW578, 0.1)*$J$11))/($B$13+$C$13+$F$13)</f>
        <v>0</v>
      </c>
      <c r="BA578">
        <f>($B$13*$K$11+$C$13*$K$11+$F$13*((CV578+CN578)/MAX(CV578+CN578+CW578, 0.1)*$P$11+CW578/MAX(CV578+CN578+CW578, 0.1)*$Q$11))/($B$13+$C$13+$F$13)</f>
        <v>0</v>
      </c>
      <c r="BB578">
        <v>6</v>
      </c>
      <c r="BC578">
        <v>0.5</v>
      </c>
      <c r="BD578" t="s">
        <v>358</v>
      </c>
      <c r="BE578">
        <v>2</v>
      </c>
      <c r="BF578" t="b">
        <v>1</v>
      </c>
      <c r="BG578">
        <v>1774684029.7</v>
      </c>
      <c r="BH578">
        <v>419.5723</v>
      </c>
      <c r="BI578">
        <v>419.9958</v>
      </c>
      <c r="BJ578">
        <v>21.49064</v>
      </c>
      <c r="BK578">
        <v>21.50805</v>
      </c>
      <c r="BL578">
        <v>419.9338</v>
      </c>
      <c r="BM578">
        <v>21.19359</v>
      </c>
      <c r="BN578">
        <v>500.0075</v>
      </c>
      <c r="BO578">
        <v>101.0363</v>
      </c>
      <c r="BP578">
        <v>0.09999118</v>
      </c>
      <c r="BQ578">
        <v>25.72873</v>
      </c>
      <c r="BR578">
        <v>25.77337</v>
      </c>
      <c r="BS578">
        <v>999.9</v>
      </c>
      <c r="BT578">
        <v>0</v>
      </c>
      <c r="BU578">
        <v>0</v>
      </c>
      <c r="BV578">
        <v>9997.132000000001</v>
      </c>
      <c r="BW578">
        <v>0</v>
      </c>
      <c r="BX578">
        <v>0.3833920000000001</v>
      </c>
      <c r="BY578">
        <v>-0.4234281</v>
      </c>
      <c r="BZ578">
        <v>428.7873</v>
      </c>
      <c r="CA578">
        <v>429.2273999999999</v>
      </c>
      <c r="CB578">
        <v>-0.01741067</v>
      </c>
      <c r="CC578">
        <v>419.9958</v>
      </c>
      <c r="CD578">
        <v>21.50805</v>
      </c>
      <c r="CE578">
        <v>2.171335</v>
      </c>
      <c r="CF578">
        <v>2.173094</v>
      </c>
      <c r="CG578">
        <v>18.75237</v>
      </c>
      <c r="CH578">
        <v>18.76532</v>
      </c>
      <c r="CI578">
        <v>100.0007</v>
      </c>
      <c r="CJ578">
        <v>0</v>
      </c>
      <c r="CK578">
        <v>1</v>
      </c>
      <c r="CL578">
        <v>0</v>
      </c>
      <c r="CM578">
        <v>1.80681</v>
      </c>
      <c r="CN578">
        <v>0</v>
      </c>
      <c r="CO578">
        <v>5.22893</v>
      </c>
      <c r="CP578">
        <v>511.5705</v>
      </c>
      <c r="CQ578">
        <v>34.875</v>
      </c>
      <c r="CR578">
        <v>40.05589999999999</v>
      </c>
      <c r="CS578">
        <v>37.437</v>
      </c>
      <c r="CT578">
        <v>39.00600000000001</v>
      </c>
      <c r="CU578">
        <v>36.0496</v>
      </c>
      <c r="CV578">
        <v>0</v>
      </c>
      <c r="CW578">
        <v>100</v>
      </c>
      <c r="CX578">
        <v>0</v>
      </c>
      <c r="CY578">
        <v>1774684031</v>
      </c>
      <c r="CZ578">
        <v>0</v>
      </c>
      <c r="DA578">
        <v>1774666326.5</v>
      </c>
      <c r="DB578" t="s">
        <v>359</v>
      </c>
      <c r="DC578">
        <v>1774666322</v>
      </c>
      <c r="DD578">
        <v>1774666326.5</v>
      </c>
      <c r="DE578">
        <v>2</v>
      </c>
      <c r="DF578">
        <v>0.343</v>
      </c>
      <c r="DG578">
        <v>-0.026</v>
      </c>
      <c r="DH578">
        <v>-0.36</v>
      </c>
      <c r="DI578">
        <v>0.298</v>
      </c>
      <c r="DJ578">
        <v>420</v>
      </c>
      <c r="DK578">
        <v>22</v>
      </c>
      <c r="DL578">
        <v>0.17</v>
      </c>
      <c r="DM578">
        <v>0.02</v>
      </c>
      <c r="DN578">
        <v>-0.4251968292682927</v>
      </c>
      <c r="DO578">
        <v>0.09466509407665619</v>
      </c>
      <c r="DP578">
        <v>0.03402008175374989</v>
      </c>
      <c r="DQ578">
        <v>1</v>
      </c>
      <c r="DR578">
        <v>-0.01793648048780488</v>
      </c>
      <c r="DS578">
        <v>0.00160455052264808</v>
      </c>
      <c r="DT578">
        <v>0.000941736577848763</v>
      </c>
      <c r="DU578">
        <v>1</v>
      </c>
      <c r="DV578">
        <v>2</v>
      </c>
      <c r="DW578">
        <v>2</v>
      </c>
      <c r="DX578" t="s">
        <v>360</v>
      </c>
      <c r="DY578">
        <v>3.13046</v>
      </c>
      <c r="DZ578">
        <v>2.80633</v>
      </c>
      <c r="EA578">
        <v>0.0997522</v>
      </c>
      <c r="EB578">
        <v>0.09948269999999999</v>
      </c>
      <c r="EC578">
        <v>0.10582</v>
      </c>
      <c r="ED578">
        <v>0.105571</v>
      </c>
      <c r="EE578">
        <v>21145.4</v>
      </c>
      <c r="EF578">
        <v>27418.1</v>
      </c>
      <c r="EG578">
        <v>26442.8</v>
      </c>
      <c r="EH578">
        <v>32999.8</v>
      </c>
      <c r="EI578">
        <v>34925</v>
      </c>
      <c r="EJ578">
        <v>40310.8</v>
      </c>
      <c r="EK578">
        <v>41089.2</v>
      </c>
      <c r="EL578">
        <v>46059.4</v>
      </c>
      <c r="EM578">
        <v>2.03503</v>
      </c>
      <c r="EN578">
        <v>2.00028</v>
      </c>
      <c r="EO578">
        <v>0.0682287</v>
      </c>
      <c r="EP578">
        <v>0</v>
      </c>
      <c r="EQ578">
        <v>24.6596</v>
      </c>
      <c r="ER578">
        <v>999.9</v>
      </c>
      <c r="ES578">
        <v>67.40000000000001</v>
      </c>
      <c r="ET578">
        <v>27.5</v>
      </c>
      <c r="EU578">
        <v>24.5844</v>
      </c>
      <c r="EV578">
        <v>61.2608</v>
      </c>
      <c r="EW578">
        <v>31.5705</v>
      </c>
      <c r="EX578">
        <v>1</v>
      </c>
      <c r="EY578">
        <v>0.291895</v>
      </c>
      <c r="EZ578">
        <v>0.15482</v>
      </c>
      <c r="FA578">
        <v>20.2915</v>
      </c>
      <c r="FB578">
        <v>5.18884</v>
      </c>
      <c r="FC578">
        <v>11.9441</v>
      </c>
      <c r="FD578">
        <v>4.95565</v>
      </c>
      <c r="FE578">
        <v>3.285</v>
      </c>
      <c r="FF578">
        <v>9999</v>
      </c>
      <c r="FG578">
        <v>9999</v>
      </c>
      <c r="FH578">
        <v>9999</v>
      </c>
      <c r="FI578">
        <v>999.9</v>
      </c>
      <c r="FJ578">
        <v>1.86127</v>
      </c>
      <c r="FK578">
        <v>1.86264</v>
      </c>
      <c r="FL578">
        <v>1.86005</v>
      </c>
      <c r="FM578">
        <v>1.85837</v>
      </c>
      <c r="FN578">
        <v>1.86216</v>
      </c>
      <c r="FO578">
        <v>1.85888</v>
      </c>
      <c r="FP578">
        <v>1.85791</v>
      </c>
      <c r="FQ578">
        <v>1.86081</v>
      </c>
      <c r="FR578">
        <v>0</v>
      </c>
      <c r="FS578">
        <v>0</v>
      </c>
      <c r="FT578">
        <v>0</v>
      </c>
      <c r="FU578">
        <v>4.5</v>
      </c>
      <c r="FV578" t="s">
        <v>361</v>
      </c>
      <c r="FW578" t="s">
        <v>362</v>
      </c>
      <c r="FX578" t="s">
        <v>363</v>
      </c>
      <c r="FY578" t="s">
        <v>364</v>
      </c>
      <c r="FZ578" t="s">
        <v>364</v>
      </c>
      <c r="GA578" t="s">
        <v>363</v>
      </c>
      <c r="GB578">
        <v>0</v>
      </c>
      <c r="GC578">
        <v>100</v>
      </c>
      <c r="GD578">
        <v>100</v>
      </c>
      <c r="GE578">
        <v>-0.362</v>
      </c>
      <c r="GF578">
        <v>0.297</v>
      </c>
      <c r="GG578">
        <v>-1.589593225013521</v>
      </c>
      <c r="GH578">
        <v>0.00192992804097616</v>
      </c>
      <c r="GI578">
        <v>3.244687122451424E-06</v>
      </c>
      <c r="GJ578">
        <v>-2.087531120305573E-09</v>
      </c>
      <c r="GK578">
        <v>0.05776174702018427</v>
      </c>
      <c r="GL578">
        <v>0.005089068596103195</v>
      </c>
      <c r="GM578">
        <v>0.0003257216593697226</v>
      </c>
      <c r="GN578">
        <v>-1.562898368296355E-06</v>
      </c>
      <c r="GO578">
        <v>0</v>
      </c>
      <c r="GP578">
        <v>1257</v>
      </c>
      <c r="GQ578">
        <v>1</v>
      </c>
      <c r="GR578">
        <v>31</v>
      </c>
      <c r="GS578">
        <v>295.2</v>
      </c>
      <c r="GT578">
        <v>295.1</v>
      </c>
      <c r="GU578">
        <v>1.07788</v>
      </c>
      <c r="GV578">
        <v>2.39624</v>
      </c>
      <c r="GW578">
        <v>1.44775</v>
      </c>
      <c r="GX578">
        <v>2.20215</v>
      </c>
      <c r="GY578">
        <v>1.44653</v>
      </c>
      <c r="GZ578">
        <v>2.30469</v>
      </c>
      <c r="HA578">
        <v>33.1769</v>
      </c>
      <c r="HB578">
        <v>14.5348</v>
      </c>
      <c r="HC578">
        <v>18</v>
      </c>
      <c r="HD578">
        <v>532.056</v>
      </c>
      <c r="HE578">
        <v>523.083</v>
      </c>
      <c r="HF578">
        <v>24.9999</v>
      </c>
      <c r="HG578">
        <v>30.7199</v>
      </c>
      <c r="HH578">
        <v>30.0001</v>
      </c>
      <c r="HI578">
        <v>31.1024</v>
      </c>
      <c r="HJ578">
        <v>31.1143</v>
      </c>
      <c r="HK578">
        <v>21.546</v>
      </c>
      <c r="HL578">
        <v>20.6043</v>
      </c>
      <c r="HM578">
        <v>100</v>
      </c>
      <c r="HN578">
        <v>25</v>
      </c>
      <c r="HO578">
        <v>420</v>
      </c>
      <c r="HP578">
        <v>21.5</v>
      </c>
      <c r="HQ578">
        <v>103.126</v>
      </c>
      <c r="HR578">
        <v>102.02</v>
      </c>
    </row>
    <row r="579" spans="1:226">
      <c r="A579">
        <v>561</v>
      </c>
      <c r="B579">
        <v>1774684036.6</v>
      </c>
      <c r="C579">
        <v>2290.599999904633</v>
      </c>
      <c r="D579" t="s">
        <v>1484</v>
      </c>
      <c r="E579" t="s">
        <v>1485</v>
      </c>
      <c r="F579">
        <v>5</v>
      </c>
      <c r="I579">
        <v>1774684033.7</v>
      </c>
      <c r="J579">
        <f>(K579)/1000</f>
        <v>0</v>
      </c>
      <c r="K579">
        <f>IF(BF579, AN579, AH579)</f>
        <v>0</v>
      </c>
      <c r="L579">
        <f>IF(BF579, AI579, AG579)</f>
        <v>0</v>
      </c>
      <c r="M579">
        <f>BH579 - IF(AU579&gt;1, L579*BB579*100.0/(AW579), 0)</f>
        <v>0</v>
      </c>
      <c r="N579">
        <f>((T579-J579/2)*M579-L579)/(T579+J579/2)</f>
        <v>0</v>
      </c>
      <c r="O579">
        <f>N579*(BO579+BP579)/1000.0</f>
        <v>0</v>
      </c>
      <c r="P579">
        <f>(BH579 - IF(AU579&gt;1, L579*BB579*100.0/(AW579), 0))*(BO579+BP579)/1000.0</f>
        <v>0</v>
      </c>
      <c r="Q579">
        <f>2.0/((1/S579-1/R579)+SIGN(S579)*SQRT((1/S579-1/R579)*(1/S579-1/R579) + 4*BC579/((BC579+1)*(BC579+1))*(2*1/S579*1/R579-1/R579*1/R579)))</f>
        <v>0</v>
      </c>
      <c r="R579">
        <f>IF(LEFT(BD579,1)&lt;&gt;"0",IF(LEFT(BD579,1)="1",3.0,BE579),$D$5+$E$5*(BV579*BO579/($K$5*1000))+$F$5*(BV579*BO579/($K$5*1000))*MAX(MIN(BB579,$J$5),$I$5)*MAX(MIN(BB579,$J$5),$I$5)+$G$5*MAX(MIN(BB579,$J$5),$I$5)*(BV579*BO579/($K$5*1000))+$H$5*(BV579*BO579/($K$5*1000))*(BV579*BO579/($K$5*1000)))</f>
        <v>0</v>
      </c>
      <c r="S579">
        <f>J579*(1000-(1000*0.61365*exp(17.502*W579/(240.97+W579))/(BO579+BP579)+BJ579)/2)/(1000*0.61365*exp(17.502*W579/(240.97+W579))/(BO579+BP579)-BJ579)</f>
        <v>0</v>
      </c>
      <c r="T579">
        <f>1/((BC579+1)/(Q579/1.6)+1/(R579/1.37)) + BC579/((BC579+1)/(Q579/1.6) + BC579/(R579/1.37))</f>
        <v>0</v>
      </c>
      <c r="U579">
        <f>(AX579*BA579)</f>
        <v>0</v>
      </c>
      <c r="V579">
        <f>(BQ579+(U579+2*0.95*5.67E-8*(((BQ579+$B$9)+273)^4-(BQ579+273)^4)-44100*J579)/(1.84*29.3*R579+8*0.95*5.67E-8*(BQ579+273)^3))</f>
        <v>0</v>
      </c>
      <c r="W579">
        <f>($C$9*BR579+$D$9*BS579+$E$9*V579)</f>
        <v>0</v>
      </c>
      <c r="X579">
        <f>0.61365*exp(17.502*W579/(240.97+W579))</f>
        <v>0</v>
      </c>
      <c r="Y579">
        <f>(Z579/AA579*100)</f>
        <v>0</v>
      </c>
      <c r="Z579">
        <f>BJ579*(BO579+BP579)/1000</f>
        <v>0</v>
      </c>
      <c r="AA579">
        <f>0.61365*exp(17.502*BQ579/(240.97+BQ579))</f>
        <v>0</v>
      </c>
      <c r="AB579">
        <f>(X579-BJ579*(BO579+BP579)/1000)</f>
        <v>0</v>
      </c>
      <c r="AC579">
        <f>(-J579*44100)</f>
        <v>0</v>
      </c>
      <c r="AD579">
        <f>2*29.3*R579*0.92*(BQ579-W579)</f>
        <v>0</v>
      </c>
      <c r="AE579">
        <f>2*0.95*5.67E-8*(((BQ579+$B$9)+273)^4-(W579+273)^4)</f>
        <v>0</v>
      </c>
      <c r="AF579">
        <f>U579+AE579+AC579+AD579</f>
        <v>0</v>
      </c>
      <c r="AG579">
        <f>BN579*AU579*(BI579-BH579*(1000-AU579*BK579)/(1000-AU579*BJ579))/(100*BB579)</f>
        <v>0</v>
      </c>
      <c r="AH579">
        <f>1000*BN579*AU579*(BJ579-BK579)/(100*BB579*(1000-AU579*BJ579))</f>
        <v>0</v>
      </c>
      <c r="AI579">
        <f>(AJ579 - AK579 - BO579*1E3/(8.314*(BQ579+273.15)) * AM579/BN579 * AL579) * BN579/(100*BB579) * (1000 - BK579)/1000</f>
        <v>0</v>
      </c>
      <c r="AJ579">
        <v>429.2493352632702</v>
      </c>
      <c r="AK579">
        <v>428.7845515151514</v>
      </c>
      <c r="AL579">
        <v>5.102863012877241E-06</v>
      </c>
      <c r="AM579">
        <v>61.35787655002243</v>
      </c>
      <c r="AN579">
        <f>(AP579 - AO579 + BO579*1E3/(8.314*(BQ579+273.15)) * AR579/BN579 * AQ579) * BN579/(100*BB579) * 1000/(1000 - AP579)</f>
        <v>0</v>
      </c>
      <c r="AO579">
        <v>21.50762756553206</v>
      </c>
      <c r="AP579">
        <v>21.48888251748253</v>
      </c>
      <c r="AQ579">
        <v>-4.711317800249355E-07</v>
      </c>
      <c r="AR579">
        <v>91.88205700752289</v>
      </c>
      <c r="AS579">
        <v>0</v>
      </c>
      <c r="AT579">
        <v>0</v>
      </c>
      <c r="AU579">
        <f>IF(AS579*$H$15&gt;=AW579,1.0,(AW579/(AW579-AS579*$H$15)))</f>
        <v>0</v>
      </c>
      <c r="AV579">
        <f>(AU579-1)*100</f>
        <v>0</v>
      </c>
      <c r="AW579">
        <f>MAX(0,($B$15+$C$15*BV579)/(1+$D$15*BV579)*BO579/(BQ579+273)*$E$15)</f>
        <v>0</v>
      </c>
      <c r="AX579">
        <f>$B$13*BW579+$C$13*BX579+$F$13*CI579*(1-CL579)</f>
        <v>0</v>
      </c>
      <c r="AY579">
        <f>AX579*AZ579</f>
        <v>0</v>
      </c>
      <c r="AZ579">
        <f>($B$13*$D$11+$C$13*$D$11+$F$13*((CV579+CN579)/MAX(CV579+CN579+CW579, 0.1)*$I$11+CW579/MAX(CV579+CN579+CW579, 0.1)*$J$11))/($B$13+$C$13+$F$13)</f>
        <v>0</v>
      </c>
      <c r="BA579">
        <f>($B$13*$K$11+$C$13*$K$11+$F$13*((CV579+CN579)/MAX(CV579+CN579+CW579, 0.1)*$P$11+CW579/MAX(CV579+CN579+CW579, 0.1)*$Q$11))/($B$13+$C$13+$F$13)</f>
        <v>0</v>
      </c>
      <c r="BB579">
        <v>6</v>
      </c>
      <c r="BC579">
        <v>0.5</v>
      </c>
      <c r="BD579" t="s">
        <v>358</v>
      </c>
      <c r="BE579">
        <v>2</v>
      </c>
      <c r="BF579" t="b">
        <v>1</v>
      </c>
      <c r="BG579">
        <v>1774684033.7</v>
      </c>
      <c r="BH579">
        <v>419.5554999999999</v>
      </c>
      <c r="BI579">
        <v>420.0081</v>
      </c>
      <c r="BJ579">
        <v>21.48973</v>
      </c>
      <c r="BK579">
        <v>21.50842</v>
      </c>
      <c r="BL579">
        <v>419.9174</v>
      </c>
      <c r="BM579">
        <v>21.19269</v>
      </c>
      <c r="BN579">
        <v>499.9839</v>
      </c>
      <c r="BO579">
        <v>101.0367</v>
      </c>
      <c r="BP579">
        <v>0.09991696999999999</v>
      </c>
      <c r="BQ579">
        <v>25.72652</v>
      </c>
      <c r="BR579">
        <v>25.7761</v>
      </c>
      <c r="BS579">
        <v>999.9</v>
      </c>
      <c r="BT579">
        <v>0</v>
      </c>
      <c r="BU579">
        <v>0</v>
      </c>
      <c r="BV579">
        <v>10007.495</v>
      </c>
      <c r="BW579">
        <v>0</v>
      </c>
      <c r="BX579">
        <v>0.3833920000000001</v>
      </c>
      <c r="BY579">
        <v>-0.4524475000000001</v>
      </c>
      <c r="BZ579">
        <v>428.7698</v>
      </c>
      <c r="CA579">
        <v>429.2403</v>
      </c>
      <c r="CB579">
        <v>-0.01866722000000001</v>
      </c>
      <c r="CC579">
        <v>420.0081</v>
      </c>
      <c r="CD579">
        <v>21.50842</v>
      </c>
      <c r="CE579">
        <v>2.171253</v>
      </c>
      <c r="CF579">
        <v>2.173138</v>
      </c>
      <c r="CG579">
        <v>18.75177</v>
      </c>
      <c r="CH579">
        <v>18.76566</v>
      </c>
      <c r="CI579">
        <v>99.99458</v>
      </c>
      <c r="CJ579">
        <v>0</v>
      </c>
      <c r="CK579">
        <v>1</v>
      </c>
      <c r="CL579">
        <v>0</v>
      </c>
      <c r="CM579">
        <v>1.71693</v>
      </c>
      <c r="CN579">
        <v>0</v>
      </c>
      <c r="CO579">
        <v>5.26683</v>
      </c>
      <c r="CP579">
        <v>511.5389</v>
      </c>
      <c r="CQ579">
        <v>34.875</v>
      </c>
      <c r="CR579">
        <v>40.1186</v>
      </c>
      <c r="CS579">
        <v>37.4811</v>
      </c>
      <c r="CT579">
        <v>39.0935</v>
      </c>
      <c r="CU579">
        <v>36.062</v>
      </c>
      <c r="CV579">
        <v>0</v>
      </c>
      <c r="CW579">
        <v>99.99299999999999</v>
      </c>
      <c r="CX579">
        <v>0</v>
      </c>
      <c r="CY579">
        <v>1774684035.2</v>
      </c>
      <c r="CZ579">
        <v>0</v>
      </c>
      <c r="DA579">
        <v>1774666326.5</v>
      </c>
      <c r="DB579" t="s">
        <v>359</v>
      </c>
      <c r="DC579">
        <v>1774666322</v>
      </c>
      <c r="DD579">
        <v>1774666326.5</v>
      </c>
      <c r="DE579">
        <v>2</v>
      </c>
      <c r="DF579">
        <v>0.343</v>
      </c>
      <c r="DG579">
        <v>-0.026</v>
      </c>
      <c r="DH579">
        <v>-0.36</v>
      </c>
      <c r="DI579">
        <v>0.298</v>
      </c>
      <c r="DJ579">
        <v>420</v>
      </c>
      <c r="DK579">
        <v>22</v>
      </c>
      <c r="DL579">
        <v>0.17</v>
      </c>
      <c r="DM579">
        <v>0.02</v>
      </c>
      <c r="DN579">
        <v>-0.4237863414634147</v>
      </c>
      <c r="DO579">
        <v>-0.1985705226480831</v>
      </c>
      <c r="DP579">
        <v>0.03155052569900228</v>
      </c>
      <c r="DQ579">
        <v>0</v>
      </c>
      <c r="DR579">
        <v>-0.01808134390243903</v>
      </c>
      <c r="DS579">
        <v>-0.001607082229965223</v>
      </c>
      <c r="DT579">
        <v>0.001072036129726247</v>
      </c>
      <c r="DU579">
        <v>1</v>
      </c>
      <c r="DV579">
        <v>1</v>
      </c>
      <c r="DW579">
        <v>2</v>
      </c>
      <c r="DX579" t="s">
        <v>367</v>
      </c>
      <c r="DY579">
        <v>3.13045</v>
      </c>
      <c r="DZ579">
        <v>2.8065</v>
      </c>
      <c r="EA579">
        <v>0.0997566</v>
      </c>
      <c r="EB579">
        <v>0.09947689999999999</v>
      </c>
      <c r="EC579">
        <v>0.105819</v>
      </c>
      <c r="ED579">
        <v>0.105578</v>
      </c>
      <c r="EE579">
        <v>21145.3</v>
      </c>
      <c r="EF579">
        <v>27418.3</v>
      </c>
      <c r="EG579">
        <v>26442.8</v>
      </c>
      <c r="EH579">
        <v>32999.8</v>
      </c>
      <c r="EI579">
        <v>34925.1</v>
      </c>
      <c r="EJ579">
        <v>40310.3</v>
      </c>
      <c r="EK579">
        <v>41089.2</v>
      </c>
      <c r="EL579">
        <v>46059.2</v>
      </c>
      <c r="EM579">
        <v>2.03488</v>
      </c>
      <c r="EN579">
        <v>2.00045</v>
      </c>
      <c r="EO579">
        <v>0.06766990000000001</v>
      </c>
      <c r="EP579">
        <v>0</v>
      </c>
      <c r="EQ579">
        <v>24.6584</v>
      </c>
      <c r="ER579">
        <v>999.9</v>
      </c>
      <c r="ES579">
        <v>67.40000000000001</v>
      </c>
      <c r="ET579">
        <v>27.5</v>
      </c>
      <c r="EU579">
        <v>24.5868</v>
      </c>
      <c r="EV579">
        <v>61.2809</v>
      </c>
      <c r="EW579">
        <v>31.6667</v>
      </c>
      <c r="EX579">
        <v>1</v>
      </c>
      <c r="EY579">
        <v>0.291669</v>
      </c>
      <c r="EZ579">
        <v>0.154493</v>
      </c>
      <c r="FA579">
        <v>20.2916</v>
      </c>
      <c r="FB579">
        <v>5.18899</v>
      </c>
      <c r="FC579">
        <v>11.9441</v>
      </c>
      <c r="FD579">
        <v>4.95575</v>
      </c>
      <c r="FE579">
        <v>3.285</v>
      </c>
      <c r="FF579">
        <v>9999</v>
      </c>
      <c r="FG579">
        <v>9999</v>
      </c>
      <c r="FH579">
        <v>9999</v>
      </c>
      <c r="FI579">
        <v>999.9</v>
      </c>
      <c r="FJ579">
        <v>1.86126</v>
      </c>
      <c r="FK579">
        <v>1.86263</v>
      </c>
      <c r="FL579">
        <v>1.86005</v>
      </c>
      <c r="FM579">
        <v>1.85837</v>
      </c>
      <c r="FN579">
        <v>1.86213</v>
      </c>
      <c r="FO579">
        <v>1.85886</v>
      </c>
      <c r="FP579">
        <v>1.85791</v>
      </c>
      <c r="FQ579">
        <v>1.86081</v>
      </c>
      <c r="FR579">
        <v>0</v>
      </c>
      <c r="FS579">
        <v>0</v>
      </c>
      <c r="FT579">
        <v>0</v>
      </c>
      <c r="FU579">
        <v>4.5</v>
      </c>
      <c r="FV579" t="s">
        <v>361</v>
      </c>
      <c r="FW579" t="s">
        <v>362</v>
      </c>
      <c r="FX579" t="s">
        <v>363</v>
      </c>
      <c r="FY579" t="s">
        <v>364</v>
      </c>
      <c r="FZ579" t="s">
        <v>364</v>
      </c>
      <c r="GA579" t="s">
        <v>363</v>
      </c>
      <c r="GB579">
        <v>0</v>
      </c>
      <c r="GC579">
        <v>100</v>
      </c>
      <c r="GD579">
        <v>100</v>
      </c>
      <c r="GE579">
        <v>-0.362</v>
      </c>
      <c r="GF579">
        <v>0.297</v>
      </c>
      <c r="GG579">
        <v>-1.589593225013521</v>
      </c>
      <c r="GH579">
        <v>0.00192992804097616</v>
      </c>
      <c r="GI579">
        <v>3.244687122451424E-06</v>
      </c>
      <c r="GJ579">
        <v>-2.087531120305573E-09</v>
      </c>
      <c r="GK579">
        <v>0.05776174702018427</v>
      </c>
      <c r="GL579">
        <v>0.005089068596103195</v>
      </c>
      <c r="GM579">
        <v>0.0003257216593697226</v>
      </c>
      <c r="GN579">
        <v>-1.562898368296355E-06</v>
      </c>
      <c r="GO579">
        <v>0</v>
      </c>
      <c r="GP579">
        <v>1257</v>
      </c>
      <c r="GQ579">
        <v>1</v>
      </c>
      <c r="GR579">
        <v>31</v>
      </c>
      <c r="GS579">
        <v>295.2</v>
      </c>
      <c r="GT579">
        <v>295.2</v>
      </c>
      <c r="GU579">
        <v>1.07788</v>
      </c>
      <c r="GV579">
        <v>2.38892</v>
      </c>
      <c r="GW579">
        <v>1.44775</v>
      </c>
      <c r="GX579">
        <v>2.20215</v>
      </c>
      <c r="GY579">
        <v>1.44653</v>
      </c>
      <c r="GZ579">
        <v>2.35962</v>
      </c>
      <c r="HA579">
        <v>33.1769</v>
      </c>
      <c r="HB579">
        <v>14.5348</v>
      </c>
      <c r="HC579">
        <v>18</v>
      </c>
      <c r="HD579">
        <v>531.961</v>
      </c>
      <c r="HE579">
        <v>523.202</v>
      </c>
      <c r="HF579">
        <v>24.9999</v>
      </c>
      <c r="HG579">
        <v>30.7199</v>
      </c>
      <c r="HH579">
        <v>30.0001</v>
      </c>
      <c r="HI579">
        <v>31.1024</v>
      </c>
      <c r="HJ579">
        <v>31.1143</v>
      </c>
      <c r="HK579">
        <v>21.5474</v>
      </c>
      <c r="HL579">
        <v>20.6043</v>
      </c>
      <c r="HM579">
        <v>100</v>
      </c>
      <c r="HN579">
        <v>25</v>
      </c>
      <c r="HO579">
        <v>420</v>
      </c>
      <c r="HP579">
        <v>21.5</v>
      </c>
      <c r="HQ579">
        <v>103.126</v>
      </c>
      <c r="HR579">
        <v>102.02</v>
      </c>
    </row>
    <row r="580" spans="1:226">
      <c r="A580">
        <v>562</v>
      </c>
      <c r="B580">
        <v>1774684040.6</v>
      </c>
      <c r="C580">
        <v>2294.599999904633</v>
      </c>
      <c r="D580" t="s">
        <v>1486</v>
      </c>
      <c r="E580" t="s">
        <v>1487</v>
      </c>
      <c r="F580">
        <v>5</v>
      </c>
      <c r="I580">
        <v>1774684037.7</v>
      </c>
      <c r="J580">
        <f>(K580)/1000</f>
        <v>0</v>
      </c>
      <c r="K580">
        <f>IF(BF580, AN580, AH580)</f>
        <v>0</v>
      </c>
      <c r="L580">
        <f>IF(BF580, AI580, AG580)</f>
        <v>0</v>
      </c>
      <c r="M580">
        <f>BH580 - IF(AU580&gt;1, L580*BB580*100.0/(AW580), 0)</f>
        <v>0</v>
      </c>
      <c r="N580">
        <f>((T580-J580/2)*M580-L580)/(T580+J580/2)</f>
        <v>0</v>
      </c>
      <c r="O580">
        <f>N580*(BO580+BP580)/1000.0</f>
        <v>0</v>
      </c>
      <c r="P580">
        <f>(BH580 - IF(AU580&gt;1, L580*BB580*100.0/(AW580), 0))*(BO580+BP580)/1000.0</f>
        <v>0</v>
      </c>
      <c r="Q580">
        <f>2.0/((1/S580-1/R580)+SIGN(S580)*SQRT((1/S580-1/R580)*(1/S580-1/R580) + 4*BC580/((BC580+1)*(BC580+1))*(2*1/S580*1/R580-1/R580*1/R580)))</f>
        <v>0</v>
      </c>
      <c r="R580">
        <f>IF(LEFT(BD580,1)&lt;&gt;"0",IF(LEFT(BD580,1)="1",3.0,BE580),$D$5+$E$5*(BV580*BO580/($K$5*1000))+$F$5*(BV580*BO580/($K$5*1000))*MAX(MIN(BB580,$J$5),$I$5)*MAX(MIN(BB580,$J$5),$I$5)+$G$5*MAX(MIN(BB580,$J$5),$I$5)*(BV580*BO580/($K$5*1000))+$H$5*(BV580*BO580/($K$5*1000))*(BV580*BO580/($K$5*1000)))</f>
        <v>0</v>
      </c>
      <c r="S580">
        <f>J580*(1000-(1000*0.61365*exp(17.502*W580/(240.97+W580))/(BO580+BP580)+BJ580)/2)/(1000*0.61365*exp(17.502*W580/(240.97+W580))/(BO580+BP580)-BJ580)</f>
        <v>0</v>
      </c>
      <c r="T580">
        <f>1/((BC580+1)/(Q580/1.6)+1/(R580/1.37)) + BC580/((BC580+1)/(Q580/1.6) + BC580/(R580/1.37))</f>
        <v>0</v>
      </c>
      <c r="U580">
        <f>(AX580*BA580)</f>
        <v>0</v>
      </c>
      <c r="V580">
        <f>(BQ580+(U580+2*0.95*5.67E-8*(((BQ580+$B$9)+273)^4-(BQ580+273)^4)-44100*J580)/(1.84*29.3*R580+8*0.95*5.67E-8*(BQ580+273)^3))</f>
        <v>0</v>
      </c>
      <c r="W580">
        <f>($C$9*BR580+$D$9*BS580+$E$9*V580)</f>
        <v>0</v>
      </c>
      <c r="X580">
        <f>0.61365*exp(17.502*W580/(240.97+W580))</f>
        <v>0</v>
      </c>
      <c r="Y580">
        <f>(Z580/AA580*100)</f>
        <v>0</v>
      </c>
      <c r="Z580">
        <f>BJ580*(BO580+BP580)/1000</f>
        <v>0</v>
      </c>
      <c r="AA580">
        <f>0.61365*exp(17.502*BQ580/(240.97+BQ580))</f>
        <v>0</v>
      </c>
      <c r="AB580">
        <f>(X580-BJ580*(BO580+BP580)/1000)</f>
        <v>0</v>
      </c>
      <c r="AC580">
        <f>(-J580*44100)</f>
        <v>0</v>
      </c>
      <c r="AD580">
        <f>2*29.3*R580*0.92*(BQ580-W580)</f>
        <v>0</v>
      </c>
      <c r="AE580">
        <f>2*0.95*5.67E-8*(((BQ580+$B$9)+273)^4-(W580+273)^4)</f>
        <v>0</v>
      </c>
      <c r="AF580">
        <f>U580+AE580+AC580+AD580</f>
        <v>0</v>
      </c>
      <c r="AG580">
        <f>BN580*AU580*(BI580-BH580*(1000-AU580*BK580)/(1000-AU580*BJ580))/(100*BB580)</f>
        <v>0</v>
      </c>
      <c r="AH580">
        <f>1000*BN580*AU580*(BJ580-BK580)/(100*BB580*(1000-AU580*BJ580))</f>
        <v>0</v>
      </c>
      <c r="AI580">
        <f>(AJ580 - AK580 - BO580*1E3/(8.314*(BQ580+273.15)) * AM580/BN580 * AL580) * BN580/(100*BB580) * (1000 - BK580)/1000</f>
        <v>0</v>
      </c>
      <c r="AJ580">
        <v>429.2471241747884</v>
      </c>
      <c r="AK580">
        <v>428.7817757575756</v>
      </c>
      <c r="AL580">
        <v>-1.247373622409734E-06</v>
      </c>
      <c r="AM580">
        <v>61.35787655002243</v>
      </c>
      <c r="AN580">
        <f>(AP580 - AO580 + BO580*1E3/(8.314*(BQ580+273.15)) * AR580/BN580 * AQ580) * BN580/(100*BB580) * 1000/(1000 - AP580)</f>
        <v>0</v>
      </c>
      <c r="AO580">
        <v>21.51003280851935</v>
      </c>
      <c r="AP580">
        <v>21.49035594405597</v>
      </c>
      <c r="AQ580">
        <v>-5.70524165017475E-09</v>
      </c>
      <c r="AR580">
        <v>91.88205700752289</v>
      </c>
      <c r="AS580">
        <v>0</v>
      </c>
      <c r="AT580">
        <v>0</v>
      </c>
      <c r="AU580">
        <f>IF(AS580*$H$15&gt;=AW580,1.0,(AW580/(AW580-AS580*$H$15)))</f>
        <v>0</v>
      </c>
      <c r="AV580">
        <f>(AU580-1)*100</f>
        <v>0</v>
      </c>
      <c r="AW580">
        <f>MAX(0,($B$15+$C$15*BV580)/(1+$D$15*BV580)*BO580/(BQ580+273)*$E$15)</f>
        <v>0</v>
      </c>
      <c r="AX580">
        <f>$B$13*BW580+$C$13*BX580+$F$13*CI580*(1-CL580)</f>
        <v>0</v>
      </c>
      <c r="AY580">
        <f>AX580*AZ580</f>
        <v>0</v>
      </c>
      <c r="AZ580">
        <f>($B$13*$D$11+$C$13*$D$11+$F$13*((CV580+CN580)/MAX(CV580+CN580+CW580, 0.1)*$I$11+CW580/MAX(CV580+CN580+CW580, 0.1)*$J$11))/($B$13+$C$13+$F$13)</f>
        <v>0</v>
      </c>
      <c r="BA580">
        <f>($B$13*$K$11+$C$13*$K$11+$F$13*((CV580+CN580)/MAX(CV580+CN580+CW580, 0.1)*$P$11+CW580/MAX(CV580+CN580+CW580, 0.1)*$Q$11))/($B$13+$C$13+$F$13)</f>
        <v>0</v>
      </c>
      <c r="BB580">
        <v>6</v>
      </c>
      <c r="BC580">
        <v>0.5</v>
      </c>
      <c r="BD580" t="s">
        <v>358</v>
      </c>
      <c r="BE580">
        <v>2</v>
      </c>
      <c r="BF580" t="b">
        <v>1</v>
      </c>
      <c r="BG580">
        <v>1774684037.7</v>
      </c>
      <c r="BH580">
        <v>419.5659000000001</v>
      </c>
      <c r="BI580">
        <v>420.0045</v>
      </c>
      <c r="BJ580">
        <v>21.48947</v>
      </c>
      <c r="BK580">
        <v>21.50956</v>
      </c>
      <c r="BL580">
        <v>419.9274</v>
      </c>
      <c r="BM580">
        <v>21.19245</v>
      </c>
      <c r="BN580">
        <v>499.9566</v>
      </c>
      <c r="BO580">
        <v>101.0364</v>
      </c>
      <c r="BP580">
        <v>0.099915</v>
      </c>
      <c r="BQ580">
        <v>25.72552</v>
      </c>
      <c r="BR580">
        <v>25.76667</v>
      </c>
      <c r="BS580">
        <v>999.9</v>
      </c>
      <c r="BT580">
        <v>0</v>
      </c>
      <c r="BU580">
        <v>0</v>
      </c>
      <c r="BV580">
        <v>10006.424</v>
      </c>
      <c r="BW580">
        <v>0</v>
      </c>
      <c r="BX580">
        <v>0.3833920000000001</v>
      </c>
      <c r="BY580">
        <v>-0.4385163</v>
      </c>
      <c r="BZ580">
        <v>428.7802</v>
      </c>
      <c r="CA580">
        <v>429.2371</v>
      </c>
      <c r="CB580">
        <v>-0.02008094</v>
      </c>
      <c r="CC580">
        <v>420.0045</v>
      </c>
      <c r="CD580">
        <v>21.50956</v>
      </c>
      <c r="CE580">
        <v>2.17122</v>
      </c>
      <c r="CF580">
        <v>2.173251</v>
      </c>
      <c r="CG580">
        <v>18.75152</v>
      </c>
      <c r="CH580">
        <v>18.76647</v>
      </c>
      <c r="CI580">
        <v>100.00035</v>
      </c>
      <c r="CJ580">
        <v>0</v>
      </c>
      <c r="CK580">
        <v>1</v>
      </c>
      <c r="CL580">
        <v>0</v>
      </c>
      <c r="CM580">
        <v>1.72435</v>
      </c>
      <c r="CN580">
        <v>0</v>
      </c>
      <c r="CO580">
        <v>5.279350000000001</v>
      </c>
      <c r="CP580">
        <v>511.5687</v>
      </c>
      <c r="CQ580">
        <v>34.9122</v>
      </c>
      <c r="CR580">
        <v>40.1746</v>
      </c>
      <c r="CS580">
        <v>37.5062</v>
      </c>
      <c r="CT580">
        <v>39.16840000000001</v>
      </c>
      <c r="CU580">
        <v>36.0935</v>
      </c>
      <c r="CV580">
        <v>0</v>
      </c>
      <c r="CW580">
        <v>100.001</v>
      </c>
      <c r="CX580">
        <v>0</v>
      </c>
      <c r="CY580">
        <v>1774684038.8</v>
      </c>
      <c r="CZ580">
        <v>0</v>
      </c>
      <c r="DA580">
        <v>1774666326.5</v>
      </c>
      <c r="DB580" t="s">
        <v>359</v>
      </c>
      <c r="DC580">
        <v>1774666322</v>
      </c>
      <c r="DD580">
        <v>1774666326.5</v>
      </c>
      <c r="DE580">
        <v>2</v>
      </c>
      <c r="DF580">
        <v>0.343</v>
      </c>
      <c r="DG580">
        <v>-0.026</v>
      </c>
      <c r="DH580">
        <v>-0.36</v>
      </c>
      <c r="DI580">
        <v>0.298</v>
      </c>
      <c r="DJ580">
        <v>420</v>
      </c>
      <c r="DK580">
        <v>22</v>
      </c>
      <c r="DL580">
        <v>0.17</v>
      </c>
      <c r="DM580">
        <v>0.02</v>
      </c>
      <c r="DN580">
        <v>-0.431054</v>
      </c>
      <c r="DO580">
        <v>-0.1356561951219513</v>
      </c>
      <c r="DP580">
        <v>0.02924819321916083</v>
      </c>
      <c r="DQ580">
        <v>0</v>
      </c>
      <c r="DR580">
        <v>-0.01855543414634146</v>
      </c>
      <c r="DS580">
        <v>-0.006515272473867567</v>
      </c>
      <c r="DT580">
        <v>0.00127492513708668</v>
      </c>
      <c r="DU580">
        <v>1</v>
      </c>
      <c r="DV580">
        <v>1</v>
      </c>
      <c r="DW580">
        <v>2</v>
      </c>
      <c r="DX580" t="s">
        <v>367</v>
      </c>
      <c r="DY580">
        <v>3.1304</v>
      </c>
      <c r="DZ580">
        <v>2.8065</v>
      </c>
      <c r="EA580">
        <v>0.09975349999999999</v>
      </c>
      <c r="EB580">
        <v>0.09947250000000001</v>
      </c>
      <c r="EC580">
        <v>0.105822</v>
      </c>
      <c r="ED580">
        <v>0.105574</v>
      </c>
      <c r="EE580">
        <v>21145.4</v>
      </c>
      <c r="EF580">
        <v>27418.3</v>
      </c>
      <c r="EG580">
        <v>26442.9</v>
      </c>
      <c r="EH580">
        <v>32999.6</v>
      </c>
      <c r="EI580">
        <v>34925</v>
      </c>
      <c r="EJ580">
        <v>40310.4</v>
      </c>
      <c r="EK580">
        <v>41089.3</v>
      </c>
      <c r="EL580">
        <v>46059.2</v>
      </c>
      <c r="EM580">
        <v>2.0349</v>
      </c>
      <c r="EN580">
        <v>2.00045</v>
      </c>
      <c r="EO580">
        <v>0.0678189</v>
      </c>
      <c r="EP580">
        <v>0</v>
      </c>
      <c r="EQ580">
        <v>24.6576</v>
      </c>
      <c r="ER580">
        <v>999.9</v>
      </c>
      <c r="ES580">
        <v>67.40000000000001</v>
      </c>
      <c r="ET580">
        <v>27.5</v>
      </c>
      <c r="EU580">
        <v>24.5864</v>
      </c>
      <c r="EV580">
        <v>61.1509</v>
      </c>
      <c r="EW580">
        <v>31.8109</v>
      </c>
      <c r="EX580">
        <v>1</v>
      </c>
      <c r="EY580">
        <v>0.292076</v>
      </c>
      <c r="EZ580">
        <v>0.153641</v>
      </c>
      <c r="FA580">
        <v>20.2916</v>
      </c>
      <c r="FB580">
        <v>5.18854</v>
      </c>
      <c r="FC580">
        <v>11.9441</v>
      </c>
      <c r="FD580">
        <v>4.9557</v>
      </c>
      <c r="FE580">
        <v>3.285</v>
      </c>
      <c r="FF580">
        <v>9999</v>
      </c>
      <c r="FG580">
        <v>9999</v>
      </c>
      <c r="FH580">
        <v>9999</v>
      </c>
      <c r="FI580">
        <v>999.9</v>
      </c>
      <c r="FJ580">
        <v>1.86127</v>
      </c>
      <c r="FK580">
        <v>1.86264</v>
      </c>
      <c r="FL580">
        <v>1.86005</v>
      </c>
      <c r="FM580">
        <v>1.85837</v>
      </c>
      <c r="FN580">
        <v>1.86214</v>
      </c>
      <c r="FO580">
        <v>1.85886</v>
      </c>
      <c r="FP580">
        <v>1.85791</v>
      </c>
      <c r="FQ580">
        <v>1.8608</v>
      </c>
      <c r="FR580">
        <v>0</v>
      </c>
      <c r="FS580">
        <v>0</v>
      </c>
      <c r="FT580">
        <v>0</v>
      </c>
      <c r="FU580">
        <v>4.5</v>
      </c>
      <c r="FV580" t="s">
        <v>361</v>
      </c>
      <c r="FW580" t="s">
        <v>362</v>
      </c>
      <c r="FX580" t="s">
        <v>363</v>
      </c>
      <c r="FY580" t="s">
        <v>364</v>
      </c>
      <c r="FZ580" t="s">
        <v>364</v>
      </c>
      <c r="GA580" t="s">
        <v>363</v>
      </c>
      <c r="GB580">
        <v>0</v>
      </c>
      <c r="GC580">
        <v>100</v>
      </c>
      <c r="GD580">
        <v>100</v>
      </c>
      <c r="GE580">
        <v>-0.362</v>
      </c>
      <c r="GF580">
        <v>0.297</v>
      </c>
      <c r="GG580">
        <v>-1.589593225013521</v>
      </c>
      <c r="GH580">
        <v>0.00192992804097616</v>
      </c>
      <c r="GI580">
        <v>3.244687122451424E-06</v>
      </c>
      <c r="GJ580">
        <v>-2.087531120305573E-09</v>
      </c>
      <c r="GK580">
        <v>0.05776174702018427</v>
      </c>
      <c r="GL580">
        <v>0.005089068596103195</v>
      </c>
      <c r="GM580">
        <v>0.0003257216593697226</v>
      </c>
      <c r="GN580">
        <v>-1.562898368296355E-06</v>
      </c>
      <c r="GO580">
        <v>0</v>
      </c>
      <c r="GP580">
        <v>1257</v>
      </c>
      <c r="GQ580">
        <v>1</v>
      </c>
      <c r="GR580">
        <v>31</v>
      </c>
      <c r="GS580">
        <v>295.3</v>
      </c>
      <c r="GT580">
        <v>295.2</v>
      </c>
      <c r="GU580">
        <v>1.07788</v>
      </c>
      <c r="GV580">
        <v>2.38647</v>
      </c>
      <c r="GW580">
        <v>1.44775</v>
      </c>
      <c r="GX580">
        <v>2.20215</v>
      </c>
      <c r="GY580">
        <v>1.44653</v>
      </c>
      <c r="GZ580">
        <v>2.40234</v>
      </c>
      <c r="HA580">
        <v>33.1992</v>
      </c>
      <c r="HB580">
        <v>14.5348</v>
      </c>
      <c r="HC580">
        <v>18</v>
      </c>
      <c r="HD580">
        <v>531.977</v>
      </c>
      <c r="HE580">
        <v>523.202</v>
      </c>
      <c r="HF580">
        <v>24.9998</v>
      </c>
      <c r="HG580">
        <v>30.7199</v>
      </c>
      <c r="HH580">
        <v>30.0001</v>
      </c>
      <c r="HI580">
        <v>31.1024</v>
      </c>
      <c r="HJ580">
        <v>31.1143</v>
      </c>
      <c r="HK580">
        <v>21.549</v>
      </c>
      <c r="HL580">
        <v>20.6043</v>
      </c>
      <c r="HM580">
        <v>100</v>
      </c>
      <c r="HN580">
        <v>25</v>
      </c>
      <c r="HO580">
        <v>420</v>
      </c>
      <c r="HP580">
        <v>21.5</v>
      </c>
      <c r="HQ580">
        <v>103.126</v>
      </c>
      <c r="HR580">
        <v>102.019</v>
      </c>
    </row>
    <row r="581" spans="1:226">
      <c r="A581">
        <v>563</v>
      </c>
      <c r="B581">
        <v>1774684044.6</v>
      </c>
      <c r="C581">
        <v>2298.599999904633</v>
      </c>
      <c r="D581" t="s">
        <v>1488</v>
      </c>
      <c r="E581" t="s">
        <v>1489</v>
      </c>
      <c r="F581">
        <v>5</v>
      </c>
      <c r="I581">
        <v>1774684041.7</v>
      </c>
      <c r="J581">
        <f>(K581)/1000</f>
        <v>0</v>
      </c>
      <c r="K581">
        <f>IF(BF581, AN581, AH581)</f>
        <v>0</v>
      </c>
      <c r="L581">
        <f>IF(BF581, AI581, AG581)</f>
        <v>0</v>
      </c>
      <c r="M581">
        <f>BH581 - IF(AU581&gt;1, L581*BB581*100.0/(AW581), 0)</f>
        <v>0</v>
      </c>
      <c r="N581">
        <f>((T581-J581/2)*M581-L581)/(T581+J581/2)</f>
        <v>0</v>
      </c>
      <c r="O581">
        <f>N581*(BO581+BP581)/1000.0</f>
        <v>0</v>
      </c>
      <c r="P581">
        <f>(BH581 - IF(AU581&gt;1, L581*BB581*100.0/(AW581), 0))*(BO581+BP581)/1000.0</f>
        <v>0</v>
      </c>
      <c r="Q581">
        <f>2.0/((1/S581-1/R581)+SIGN(S581)*SQRT((1/S581-1/R581)*(1/S581-1/R581) + 4*BC581/((BC581+1)*(BC581+1))*(2*1/S581*1/R581-1/R581*1/R581)))</f>
        <v>0</v>
      </c>
      <c r="R581">
        <f>IF(LEFT(BD581,1)&lt;&gt;"0",IF(LEFT(BD581,1)="1",3.0,BE581),$D$5+$E$5*(BV581*BO581/($K$5*1000))+$F$5*(BV581*BO581/($K$5*1000))*MAX(MIN(BB581,$J$5),$I$5)*MAX(MIN(BB581,$J$5),$I$5)+$G$5*MAX(MIN(BB581,$J$5),$I$5)*(BV581*BO581/($K$5*1000))+$H$5*(BV581*BO581/($K$5*1000))*(BV581*BO581/($K$5*1000)))</f>
        <v>0</v>
      </c>
      <c r="S581">
        <f>J581*(1000-(1000*0.61365*exp(17.502*W581/(240.97+W581))/(BO581+BP581)+BJ581)/2)/(1000*0.61365*exp(17.502*W581/(240.97+W581))/(BO581+BP581)-BJ581)</f>
        <v>0</v>
      </c>
      <c r="T581">
        <f>1/((BC581+1)/(Q581/1.6)+1/(R581/1.37)) + BC581/((BC581+1)/(Q581/1.6) + BC581/(R581/1.37))</f>
        <v>0</v>
      </c>
      <c r="U581">
        <f>(AX581*BA581)</f>
        <v>0</v>
      </c>
      <c r="V581">
        <f>(BQ581+(U581+2*0.95*5.67E-8*(((BQ581+$B$9)+273)^4-(BQ581+273)^4)-44100*J581)/(1.84*29.3*R581+8*0.95*5.67E-8*(BQ581+273)^3))</f>
        <v>0</v>
      </c>
      <c r="W581">
        <f>($C$9*BR581+$D$9*BS581+$E$9*V581)</f>
        <v>0</v>
      </c>
      <c r="X581">
        <f>0.61365*exp(17.502*W581/(240.97+W581))</f>
        <v>0</v>
      </c>
      <c r="Y581">
        <f>(Z581/AA581*100)</f>
        <v>0</v>
      </c>
      <c r="Z581">
        <f>BJ581*(BO581+BP581)/1000</f>
        <v>0</v>
      </c>
      <c r="AA581">
        <f>0.61365*exp(17.502*BQ581/(240.97+BQ581))</f>
        <v>0</v>
      </c>
      <c r="AB581">
        <f>(X581-BJ581*(BO581+BP581)/1000)</f>
        <v>0</v>
      </c>
      <c r="AC581">
        <f>(-J581*44100)</f>
        <v>0</v>
      </c>
      <c r="AD581">
        <f>2*29.3*R581*0.92*(BQ581-W581)</f>
        <v>0</v>
      </c>
      <c r="AE581">
        <f>2*0.95*5.67E-8*(((BQ581+$B$9)+273)^4-(W581+273)^4)</f>
        <v>0</v>
      </c>
      <c r="AF581">
        <f>U581+AE581+AC581+AD581</f>
        <v>0</v>
      </c>
      <c r="AG581">
        <f>BN581*AU581*(BI581-BH581*(1000-AU581*BK581)/(1000-AU581*BJ581))/(100*BB581)</f>
        <v>0</v>
      </c>
      <c r="AH581">
        <f>1000*BN581*AU581*(BJ581-BK581)/(100*BB581*(1000-AU581*BJ581))</f>
        <v>0</v>
      </c>
      <c r="AI581">
        <f>(AJ581 - AK581 - BO581*1E3/(8.314*(BQ581+273.15)) * AM581/BN581 * AL581) * BN581/(100*BB581) * (1000 - BK581)/1000</f>
        <v>0</v>
      </c>
      <c r="AJ581">
        <v>429.218879221027</v>
      </c>
      <c r="AK581">
        <v>428.7576424242422</v>
      </c>
      <c r="AL581">
        <v>-3.791455483619415E-06</v>
      </c>
      <c r="AM581">
        <v>61.35787655002243</v>
      </c>
      <c r="AN581">
        <f>(AP581 - AO581 + BO581*1E3/(8.314*(BQ581+273.15)) * AR581/BN581 * AQ581) * BN581/(100*BB581) * 1000/(1000 - AP581)</f>
        <v>0</v>
      </c>
      <c r="AO581">
        <v>21.50878377236422</v>
      </c>
      <c r="AP581">
        <v>21.48868531468533</v>
      </c>
      <c r="AQ581">
        <v>-2.987438133611261E-08</v>
      </c>
      <c r="AR581">
        <v>91.88205700752289</v>
      </c>
      <c r="AS581">
        <v>0</v>
      </c>
      <c r="AT581">
        <v>0</v>
      </c>
      <c r="AU581">
        <f>IF(AS581*$H$15&gt;=AW581,1.0,(AW581/(AW581-AS581*$H$15)))</f>
        <v>0</v>
      </c>
      <c r="AV581">
        <f>(AU581-1)*100</f>
        <v>0</v>
      </c>
      <c r="AW581">
        <f>MAX(0,($B$15+$C$15*BV581)/(1+$D$15*BV581)*BO581/(BQ581+273)*$E$15)</f>
        <v>0</v>
      </c>
      <c r="AX581">
        <f>$B$13*BW581+$C$13*BX581+$F$13*CI581*(1-CL581)</f>
        <v>0</v>
      </c>
      <c r="AY581">
        <f>AX581*AZ581</f>
        <v>0</v>
      </c>
      <c r="AZ581">
        <f>($B$13*$D$11+$C$13*$D$11+$F$13*((CV581+CN581)/MAX(CV581+CN581+CW581, 0.1)*$I$11+CW581/MAX(CV581+CN581+CW581, 0.1)*$J$11))/($B$13+$C$13+$F$13)</f>
        <v>0</v>
      </c>
      <c r="BA581">
        <f>($B$13*$K$11+$C$13*$K$11+$F$13*((CV581+CN581)/MAX(CV581+CN581+CW581, 0.1)*$P$11+CW581/MAX(CV581+CN581+CW581, 0.1)*$Q$11))/($B$13+$C$13+$F$13)</f>
        <v>0</v>
      </c>
      <c r="BB581">
        <v>6</v>
      </c>
      <c r="BC581">
        <v>0.5</v>
      </c>
      <c r="BD581" t="s">
        <v>358</v>
      </c>
      <c r="BE581">
        <v>2</v>
      </c>
      <c r="BF581" t="b">
        <v>1</v>
      </c>
      <c r="BG581">
        <v>1774684041.7</v>
      </c>
      <c r="BH581">
        <v>419.5586999999999</v>
      </c>
      <c r="BI581">
        <v>420.0058</v>
      </c>
      <c r="BJ581">
        <v>21.48955</v>
      </c>
      <c r="BK581">
        <v>21.50848</v>
      </c>
      <c r="BL581">
        <v>419.9202999999999</v>
      </c>
      <c r="BM581">
        <v>21.19252</v>
      </c>
      <c r="BN581">
        <v>500.0077</v>
      </c>
      <c r="BO581">
        <v>101.0365</v>
      </c>
      <c r="BP581">
        <v>0.10007851</v>
      </c>
      <c r="BQ581">
        <v>25.72675</v>
      </c>
      <c r="BR581">
        <v>25.77191</v>
      </c>
      <c r="BS581">
        <v>999.9</v>
      </c>
      <c r="BT581">
        <v>0</v>
      </c>
      <c r="BU581">
        <v>0</v>
      </c>
      <c r="BV581">
        <v>9999.304</v>
      </c>
      <c r="BW581">
        <v>0</v>
      </c>
      <c r="BX581">
        <v>0.3833920000000001</v>
      </c>
      <c r="BY581">
        <v>-0.4471588</v>
      </c>
      <c r="BZ581">
        <v>428.7728</v>
      </c>
      <c r="CA581">
        <v>429.238</v>
      </c>
      <c r="CB581">
        <v>-0.01892566</v>
      </c>
      <c r="CC581">
        <v>420.0058</v>
      </c>
      <c r="CD581">
        <v>21.50848</v>
      </c>
      <c r="CE581">
        <v>2.171228999999999</v>
      </c>
      <c r="CF581">
        <v>2.173142</v>
      </c>
      <c r="CG581">
        <v>18.75159</v>
      </c>
      <c r="CH581">
        <v>18.76567</v>
      </c>
      <c r="CI581">
        <v>99.99847</v>
      </c>
      <c r="CJ581">
        <v>0</v>
      </c>
      <c r="CK581">
        <v>1</v>
      </c>
      <c r="CL581">
        <v>0</v>
      </c>
      <c r="CM581">
        <v>1.67067</v>
      </c>
      <c r="CN581">
        <v>0</v>
      </c>
      <c r="CO581">
        <v>5.259429999999999</v>
      </c>
      <c r="CP581">
        <v>511.5588</v>
      </c>
      <c r="CQ581">
        <v>34.9308</v>
      </c>
      <c r="CR581">
        <v>40.2311</v>
      </c>
      <c r="CS581">
        <v>37.5496</v>
      </c>
      <c r="CT581">
        <v>39.2497</v>
      </c>
      <c r="CU581">
        <v>36.125</v>
      </c>
      <c r="CV581">
        <v>0</v>
      </c>
      <c r="CW581">
        <v>99.999</v>
      </c>
      <c r="CX581">
        <v>0</v>
      </c>
      <c r="CY581">
        <v>1774684043</v>
      </c>
      <c r="CZ581">
        <v>0</v>
      </c>
      <c r="DA581">
        <v>1774666326.5</v>
      </c>
      <c r="DB581" t="s">
        <v>359</v>
      </c>
      <c r="DC581">
        <v>1774666322</v>
      </c>
      <c r="DD581">
        <v>1774666326.5</v>
      </c>
      <c r="DE581">
        <v>2</v>
      </c>
      <c r="DF581">
        <v>0.343</v>
      </c>
      <c r="DG581">
        <v>-0.026</v>
      </c>
      <c r="DH581">
        <v>-0.36</v>
      </c>
      <c r="DI581">
        <v>0.298</v>
      </c>
      <c r="DJ581">
        <v>420</v>
      </c>
      <c r="DK581">
        <v>22</v>
      </c>
      <c r="DL581">
        <v>0.17</v>
      </c>
      <c r="DM581">
        <v>0.02</v>
      </c>
      <c r="DN581">
        <v>-0.4384690487804878</v>
      </c>
      <c r="DO581">
        <v>-0.03724329616724848</v>
      </c>
      <c r="DP581">
        <v>0.02503866550148353</v>
      </c>
      <c r="DQ581">
        <v>1</v>
      </c>
      <c r="DR581">
        <v>-0.01866740731707317</v>
      </c>
      <c r="DS581">
        <v>-0.005661990940766516</v>
      </c>
      <c r="DT581">
        <v>0.001190788464430031</v>
      </c>
      <c r="DU581">
        <v>1</v>
      </c>
      <c r="DV581">
        <v>2</v>
      </c>
      <c r="DW581">
        <v>2</v>
      </c>
      <c r="DX581" t="s">
        <v>360</v>
      </c>
      <c r="DY581">
        <v>3.13052</v>
      </c>
      <c r="DZ581">
        <v>2.80648</v>
      </c>
      <c r="EA581">
        <v>0.0997524</v>
      </c>
      <c r="EB581">
        <v>0.0994849</v>
      </c>
      <c r="EC581">
        <v>0.105818</v>
      </c>
      <c r="ED581">
        <v>0.105572</v>
      </c>
      <c r="EE581">
        <v>21145.3</v>
      </c>
      <c r="EF581">
        <v>27418</v>
      </c>
      <c r="EG581">
        <v>26442.7</v>
      </c>
      <c r="EH581">
        <v>32999.7</v>
      </c>
      <c r="EI581">
        <v>34924.8</v>
      </c>
      <c r="EJ581">
        <v>40310.6</v>
      </c>
      <c r="EK581">
        <v>41088.9</v>
      </c>
      <c r="EL581">
        <v>46059.3</v>
      </c>
      <c r="EM581">
        <v>2.03498</v>
      </c>
      <c r="EN581">
        <v>2.00035</v>
      </c>
      <c r="EO581">
        <v>0.0681914</v>
      </c>
      <c r="EP581">
        <v>0</v>
      </c>
      <c r="EQ581">
        <v>24.6574</v>
      </c>
      <c r="ER581">
        <v>999.9</v>
      </c>
      <c r="ES581">
        <v>67.40000000000001</v>
      </c>
      <c r="ET581">
        <v>27.5</v>
      </c>
      <c r="EU581">
        <v>24.5867</v>
      </c>
      <c r="EV581">
        <v>61.2309</v>
      </c>
      <c r="EW581">
        <v>31.7989</v>
      </c>
      <c r="EX581">
        <v>1</v>
      </c>
      <c r="EY581">
        <v>0.291593</v>
      </c>
      <c r="EZ581">
        <v>0.153516</v>
      </c>
      <c r="FA581">
        <v>20.2917</v>
      </c>
      <c r="FB581">
        <v>5.18809</v>
      </c>
      <c r="FC581">
        <v>11.9441</v>
      </c>
      <c r="FD581">
        <v>4.95575</v>
      </c>
      <c r="FE581">
        <v>3.285</v>
      </c>
      <c r="FF581">
        <v>9999</v>
      </c>
      <c r="FG581">
        <v>9999</v>
      </c>
      <c r="FH581">
        <v>9999</v>
      </c>
      <c r="FI581">
        <v>999.9</v>
      </c>
      <c r="FJ581">
        <v>1.86127</v>
      </c>
      <c r="FK581">
        <v>1.86263</v>
      </c>
      <c r="FL581">
        <v>1.86005</v>
      </c>
      <c r="FM581">
        <v>1.85837</v>
      </c>
      <c r="FN581">
        <v>1.86211</v>
      </c>
      <c r="FO581">
        <v>1.85884</v>
      </c>
      <c r="FP581">
        <v>1.85791</v>
      </c>
      <c r="FQ581">
        <v>1.86081</v>
      </c>
      <c r="FR581">
        <v>0</v>
      </c>
      <c r="FS581">
        <v>0</v>
      </c>
      <c r="FT581">
        <v>0</v>
      </c>
      <c r="FU581">
        <v>4.5</v>
      </c>
      <c r="FV581" t="s">
        <v>361</v>
      </c>
      <c r="FW581" t="s">
        <v>362</v>
      </c>
      <c r="FX581" t="s">
        <v>363</v>
      </c>
      <c r="FY581" t="s">
        <v>364</v>
      </c>
      <c r="FZ581" t="s">
        <v>364</v>
      </c>
      <c r="GA581" t="s">
        <v>363</v>
      </c>
      <c r="GB581">
        <v>0</v>
      </c>
      <c r="GC581">
        <v>100</v>
      </c>
      <c r="GD581">
        <v>100</v>
      </c>
      <c r="GE581">
        <v>-0.362</v>
      </c>
      <c r="GF581">
        <v>0.297</v>
      </c>
      <c r="GG581">
        <v>-1.589593225013521</v>
      </c>
      <c r="GH581">
        <v>0.00192992804097616</v>
      </c>
      <c r="GI581">
        <v>3.244687122451424E-06</v>
      </c>
      <c r="GJ581">
        <v>-2.087531120305573E-09</v>
      </c>
      <c r="GK581">
        <v>0.05776174702018427</v>
      </c>
      <c r="GL581">
        <v>0.005089068596103195</v>
      </c>
      <c r="GM581">
        <v>0.0003257216593697226</v>
      </c>
      <c r="GN581">
        <v>-1.562898368296355E-06</v>
      </c>
      <c r="GO581">
        <v>0</v>
      </c>
      <c r="GP581">
        <v>1257</v>
      </c>
      <c r="GQ581">
        <v>1</v>
      </c>
      <c r="GR581">
        <v>31</v>
      </c>
      <c r="GS581">
        <v>295.4</v>
      </c>
      <c r="GT581">
        <v>295.3</v>
      </c>
      <c r="GU581">
        <v>1.07666</v>
      </c>
      <c r="GV581">
        <v>2.37915</v>
      </c>
      <c r="GW581">
        <v>1.44775</v>
      </c>
      <c r="GX581">
        <v>2.20215</v>
      </c>
      <c r="GY581">
        <v>1.44653</v>
      </c>
      <c r="GZ581">
        <v>2.40967</v>
      </c>
      <c r="HA581">
        <v>33.1992</v>
      </c>
      <c r="HB581">
        <v>14.5436</v>
      </c>
      <c r="HC581">
        <v>18</v>
      </c>
      <c r="HD581">
        <v>532.024</v>
      </c>
      <c r="HE581">
        <v>523.134</v>
      </c>
      <c r="HF581">
        <v>24.9998</v>
      </c>
      <c r="HG581">
        <v>30.7199</v>
      </c>
      <c r="HH581">
        <v>30</v>
      </c>
      <c r="HI581">
        <v>31.1024</v>
      </c>
      <c r="HJ581">
        <v>31.1143</v>
      </c>
      <c r="HK581">
        <v>21.5456</v>
      </c>
      <c r="HL581">
        <v>20.6043</v>
      </c>
      <c r="HM581">
        <v>100</v>
      </c>
      <c r="HN581">
        <v>25</v>
      </c>
      <c r="HO581">
        <v>420</v>
      </c>
      <c r="HP581">
        <v>21.5</v>
      </c>
      <c r="HQ581">
        <v>103.126</v>
      </c>
      <c r="HR581">
        <v>102.019</v>
      </c>
    </row>
    <row r="582" spans="1:226">
      <c r="A582">
        <v>564</v>
      </c>
      <c r="B582">
        <v>1774684048.6</v>
      </c>
      <c r="C582">
        <v>2302.599999904633</v>
      </c>
      <c r="D582" t="s">
        <v>1490</v>
      </c>
      <c r="E582" t="s">
        <v>1491</v>
      </c>
      <c r="F582">
        <v>5</v>
      </c>
      <c r="I582">
        <v>1774684045.7</v>
      </c>
      <c r="J582">
        <f>(K582)/1000</f>
        <v>0</v>
      </c>
      <c r="K582">
        <f>IF(BF582, AN582, AH582)</f>
        <v>0</v>
      </c>
      <c r="L582">
        <f>IF(BF582, AI582, AG582)</f>
        <v>0</v>
      </c>
      <c r="M582">
        <f>BH582 - IF(AU582&gt;1, L582*BB582*100.0/(AW582), 0)</f>
        <v>0</v>
      </c>
      <c r="N582">
        <f>((T582-J582/2)*M582-L582)/(T582+J582/2)</f>
        <v>0</v>
      </c>
      <c r="O582">
        <f>N582*(BO582+BP582)/1000.0</f>
        <v>0</v>
      </c>
      <c r="P582">
        <f>(BH582 - IF(AU582&gt;1, L582*BB582*100.0/(AW582), 0))*(BO582+BP582)/1000.0</f>
        <v>0</v>
      </c>
      <c r="Q582">
        <f>2.0/((1/S582-1/R582)+SIGN(S582)*SQRT((1/S582-1/R582)*(1/S582-1/R582) + 4*BC582/((BC582+1)*(BC582+1))*(2*1/S582*1/R582-1/R582*1/R582)))</f>
        <v>0</v>
      </c>
      <c r="R582">
        <f>IF(LEFT(BD582,1)&lt;&gt;"0",IF(LEFT(BD582,1)="1",3.0,BE582),$D$5+$E$5*(BV582*BO582/($K$5*1000))+$F$5*(BV582*BO582/($K$5*1000))*MAX(MIN(BB582,$J$5),$I$5)*MAX(MIN(BB582,$J$5),$I$5)+$G$5*MAX(MIN(BB582,$J$5),$I$5)*(BV582*BO582/($K$5*1000))+$H$5*(BV582*BO582/($K$5*1000))*(BV582*BO582/($K$5*1000)))</f>
        <v>0</v>
      </c>
      <c r="S582">
        <f>J582*(1000-(1000*0.61365*exp(17.502*W582/(240.97+W582))/(BO582+BP582)+BJ582)/2)/(1000*0.61365*exp(17.502*W582/(240.97+W582))/(BO582+BP582)-BJ582)</f>
        <v>0</v>
      </c>
      <c r="T582">
        <f>1/((BC582+1)/(Q582/1.6)+1/(R582/1.37)) + BC582/((BC582+1)/(Q582/1.6) + BC582/(R582/1.37))</f>
        <v>0</v>
      </c>
      <c r="U582">
        <f>(AX582*BA582)</f>
        <v>0</v>
      </c>
      <c r="V582">
        <f>(BQ582+(U582+2*0.95*5.67E-8*(((BQ582+$B$9)+273)^4-(BQ582+273)^4)-44100*J582)/(1.84*29.3*R582+8*0.95*5.67E-8*(BQ582+273)^3))</f>
        <v>0</v>
      </c>
      <c r="W582">
        <f>($C$9*BR582+$D$9*BS582+$E$9*V582)</f>
        <v>0</v>
      </c>
      <c r="X582">
        <f>0.61365*exp(17.502*W582/(240.97+W582))</f>
        <v>0</v>
      </c>
      <c r="Y582">
        <f>(Z582/AA582*100)</f>
        <v>0</v>
      </c>
      <c r="Z582">
        <f>BJ582*(BO582+BP582)/1000</f>
        <v>0</v>
      </c>
      <c r="AA582">
        <f>0.61365*exp(17.502*BQ582/(240.97+BQ582))</f>
        <v>0</v>
      </c>
      <c r="AB582">
        <f>(X582-BJ582*(BO582+BP582)/1000)</f>
        <v>0</v>
      </c>
      <c r="AC582">
        <f>(-J582*44100)</f>
        <v>0</v>
      </c>
      <c r="AD582">
        <f>2*29.3*R582*0.92*(BQ582-W582)</f>
        <v>0</v>
      </c>
      <c r="AE582">
        <f>2*0.95*5.67E-8*(((BQ582+$B$9)+273)^4-(W582+273)^4)</f>
        <v>0</v>
      </c>
      <c r="AF582">
        <f>U582+AE582+AC582+AD582</f>
        <v>0</v>
      </c>
      <c r="AG582">
        <f>BN582*AU582*(BI582-BH582*(1000-AU582*BK582)/(1000-AU582*BJ582))/(100*BB582)</f>
        <v>0</v>
      </c>
      <c r="AH582">
        <f>1000*BN582*AU582*(BJ582-BK582)/(100*BB582*(1000-AU582*BJ582))</f>
        <v>0</v>
      </c>
      <c r="AI582">
        <f>(AJ582 - AK582 - BO582*1E3/(8.314*(BQ582+273.15)) * AM582/BN582 * AL582) * BN582/(100*BB582) * (1000 - BK582)/1000</f>
        <v>0</v>
      </c>
      <c r="AJ582">
        <v>429.2411217964887</v>
      </c>
      <c r="AK582">
        <v>428.7610303030303</v>
      </c>
      <c r="AL582">
        <v>-1.316750740043948E-06</v>
      </c>
      <c r="AM582">
        <v>61.35787655002243</v>
      </c>
      <c r="AN582">
        <f>(AP582 - AO582 + BO582*1E3/(8.314*(BQ582+273.15)) * AR582/BN582 * AQ582) * BN582/(100*BB582) * 1000/(1000 - AP582)</f>
        <v>0</v>
      </c>
      <c r="AO582">
        <v>21.50790819452763</v>
      </c>
      <c r="AP582">
        <v>21.4889020979021</v>
      </c>
      <c r="AQ582">
        <v>-4.61708933195594E-09</v>
      </c>
      <c r="AR582">
        <v>91.88205700752289</v>
      </c>
      <c r="AS582">
        <v>0</v>
      </c>
      <c r="AT582">
        <v>0</v>
      </c>
      <c r="AU582">
        <f>IF(AS582*$H$15&gt;=AW582,1.0,(AW582/(AW582-AS582*$H$15)))</f>
        <v>0</v>
      </c>
      <c r="AV582">
        <f>(AU582-1)*100</f>
        <v>0</v>
      </c>
      <c r="AW582">
        <f>MAX(0,($B$15+$C$15*BV582)/(1+$D$15*BV582)*BO582/(BQ582+273)*$E$15)</f>
        <v>0</v>
      </c>
      <c r="AX582">
        <f>$B$13*BW582+$C$13*BX582+$F$13*CI582*(1-CL582)</f>
        <v>0</v>
      </c>
      <c r="AY582">
        <f>AX582*AZ582</f>
        <v>0</v>
      </c>
      <c r="AZ582">
        <f>($B$13*$D$11+$C$13*$D$11+$F$13*((CV582+CN582)/MAX(CV582+CN582+CW582, 0.1)*$I$11+CW582/MAX(CV582+CN582+CW582, 0.1)*$J$11))/($B$13+$C$13+$F$13)</f>
        <v>0</v>
      </c>
      <c r="BA582">
        <f>($B$13*$K$11+$C$13*$K$11+$F$13*((CV582+CN582)/MAX(CV582+CN582+CW582, 0.1)*$P$11+CW582/MAX(CV582+CN582+CW582, 0.1)*$Q$11))/($B$13+$C$13+$F$13)</f>
        <v>0</v>
      </c>
      <c r="BB582">
        <v>6</v>
      </c>
      <c r="BC582">
        <v>0.5</v>
      </c>
      <c r="BD582" t="s">
        <v>358</v>
      </c>
      <c r="BE582">
        <v>2</v>
      </c>
      <c r="BF582" t="b">
        <v>1</v>
      </c>
      <c r="BG582">
        <v>1774684045.7</v>
      </c>
      <c r="BH582">
        <v>419.5528</v>
      </c>
      <c r="BI582">
        <v>419.9989</v>
      </c>
      <c r="BJ582">
        <v>21.48894</v>
      </c>
      <c r="BK582">
        <v>21.50807</v>
      </c>
      <c r="BL582">
        <v>419.9143</v>
      </c>
      <c r="BM582">
        <v>21.19193</v>
      </c>
      <c r="BN582">
        <v>500.001</v>
      </c>
      <c r="BO582">
        <v>101.0373</v>
      </c>
      <c r="BP582">
        <v>0.1000085</v>
      </c>
      <c r="BQ582">
        <v>25.72839</v>
      </c>
      <c r="BR582">
        <v>25.77896</v>
      </c>
      <c r="BS582">
        <v>999.9</v>
      </c>
      <c r="BT582">
        <v>0</v>
      </c>
      <c r="BU582">
        <v>0</v>
      </c>
      <c r="BV582">
        <v>9994.865000000002</v>
      </c>
      <c r="BW582">
        <v>0</v>
      </c>
      <c r="BX582">
        <v>0.3833920000000001</v>
      </c>
      <c r="BY582">
        <v>-0.4461426000000001</v>
      </c>
      <c r="BZ582">
        <v>428.7665</v>
      </c>
      <c r="CA582">
        <v>429.2308</v>
      </c>
      <c r="CB582">
        <v>-0.01911755</v>
      </c>
      <c r="CC582">
        <v>419.9989</v>
      </c>
      <c r="CD582">
        <v>21.50807</v>
      </c>
      <c r="CE582">
        <v>2.171185</v>
      </c>
      <c r="CF582">
        <v>2.173115</v>
      </c>
      <c r="CG582">
        <v>18.75125</v>
      </c>
      <c r="CH582">
        <v>18.7655</v>
      </c>
      <c r="CI582">
        <v>100.00127</v>
      </c>
      <c r="CJ582">
        <v>0</v>
      </c>
      <c r="CK582">
        <v>1</v>
      </c>
      <c r="CL582">
        <v>0</v>
      </c>
      <c r="CM582">
        <v>1.76058</v>
      </c>
      <c r="CN582">
        <v>0</v>
      </c>
      <c r="CO582">
        <v>5.22427</v>
      </c>
      <c r="CP582">
        <v>511.5739</v>
      </c>
      <c r="CQ582">
        <v>34.9433</v>
      </c>
      <c r="CR582">
        <v>40.29340000000001</v>
      </c>
      <c r="CS582">
        <v>37.562</v>
      </c>
      <c r="CT582">
        <v>39.3309</v>
      </c>
      <c r="CU582">
        <v>36.125</v>
      </c>
      <c r="CV582">
        <v>0</v>
      </c>
      <c r="CW582">
        <v>100.001</v>
      </c>
      <c r="CX582">
        <v>0</v>
      </c>
      <c r="CY582">
        <v>1774684047.2</v>
      </c>
      <c r="CZ582">
        <v>0</v>
      </c>
      <c r="DA582">
        <v>1774666326.5</v>
      </c>
      <c r="DB582" t="s">
        <v>359</v>
      </c>
      <c r="DC582">
        <v>1774666322</v>
      </c>
      <c r="DD582">
        <v>1774666326.5</v>
      </c>
      <c r="DE582">
        <v>2</v>
      </c>
      <c r="DF582">
        <v>0.343</v>
      </c>
      <c r="DG582">
        <v>-0.026</v>
      </c>
      <c r="DH582">
        <v>-0.36</v>
      </c>
      <c r="DI582">
        <v>0.298</v>
      </c>
      <c r="DJ582">
        <v>420</v>
      </c>
      <c r="DK582">
        <v>22</v>
      </c>
      <c r="DL582">
        <v>0.17</v>
      </c>
      <c r="DM582">
        <v>0.02</v>
      </c>
      <c r="DN582">
        <v>-0.4406648536585367</v>
      </c>
      <c r="DO582">
        <v>-0.07657793728223088</v>
      </c>
      <c r="DP582">
        <v>0.02799174798397013</v>
      </c>
      <c r="DQ582">
        <v>1</v>
      </c>
      <c r="DR582">
        <v>-0.01884734878048781</v>
      </c>
      <c r="DS582">
        <v>-0.005180606968641074</v>
      </c>
      <c r="DT582">
        <v>0.001153558852383851</v>
      </c>
      <c r="DU582">
        <v>1</v>
      </c>
      <c r="DV582">
        <v>2</v>
      </c>
      <c r="DW582">
        <v>2</v>
      </c>
      <c r="DX582" t="s">
        <v>360</v>
      </c>
      <c r="DY582">
        <v>3.1304</v>
      </c>
      <c r="DZ582">
        <v>2.8064</v>
      </c>
      <c r="EA582">
        <v>0.0997546</v>
      </c>
      <c r="EB582">
        <v>0.09946629999999999</v>
      </c>
      <c r="EC582">
        <v>0.105817</v>
      </c>
      <c r="ED582">
        <v>0.105572</v>
      </c>
      <c r="EE582">
        <v>21145.4</v>
      </c>
      <c r="EF582">
        <v>27418.9</v>
      </c>
      <c r="EG582">
        <v>26442.9</v>
      </c>
      <c r="EH582">
        <v>33000.1</v>
      </c>
      <c r="EI582">
        <v>34924.9</v>
      </c>
      <c r="EJ582">
        <v>40310.9</v>
      </c>
      <c r="EK582">
        <v>41089.1</v>
      </c>
      <c r="EL582">
        <v>46059.7</v>
      </c>
      <c r="EM582">
        <v>2.03498</v>
      </c>
      <c r="EN582">
        <v>2.00067</v>
      </c>
      <c r="EO582">
        <v>0.0688247</v>
      </c>
      <c r="EP582">
        <v>0</v>
      </c>
      <c r="EQ582">
        <v>24.6555</v>
      </c>
      <c r="ER582">
        <v>999.9</v>
      </c>
      <c r="ES582">
        <v>67.40000000000001</v>
      </c>
      <c r="ET582">
        <v>27.5</v>
      </c>
      <c r="EU582">
        <v>24.5868</v>
      </c>
      <c r="EV582">
        <v>61.3409</v>
      </c>
      <c r="EW582">
        <v>31.7308</v>
      </c>
      <c r="EX582">
        <v>1</v>
      </c>
      <c r="EY582">
        <v>0.291702</v>
      </c>
      <c r="EZ582">
        <v>0.152255</v>
      </c>
      <c r="FA582">
        <v>20.2917</v>
      </c>
      <c r="FB582">
        <v>5.18899</v>
      </c>
      <c r="FC582">
        <v>11.9441</v>
      </c>
      <c r="FD582">
        <v>4.9557</v>
      </c>
      <c r="FE582">
        <v>3.285</v>
      </c>
      <c r="FF582">
        <v>9999</v>
      </c>
      <c r="FG582">
        <v>9999</v>
      </c>
      <c r="FH582">
        <v>9999</v>
      </c>
      <c r="FI582">
        <v>999.9</v>
      </c>
      <c r="FJ582">
        <v>1.86127</v>
      </c>
      <c r="FK582">
        <v>1.86263</v>
      </c>
      <c r="FL582">
        <v>1.86005</v>
      </c>
      <c r="FM582">
        <v>1.85837</v>
      </c>
      <c r="FN582">
        <v>1.86213</v>
      </c>
      <c r="FO582">
        <v>1.85887</v>
      </c>
      <c r="FP582">
        <v>1.85791</v>
      </c>
      <c r="FQ582">
        <v>1.86081</v>
      </c>
      <c r="FR582">
        <v>0</v>
      </c>
      <c r="FS582">
        <v>0</v>
      </c>
      <c r="FT582">
        <v>0</v>
      </c>
      <c r="FU582">
        <v>4.5</v>
      </c>
      <c r="FV582" t="s">
        <v>361</v>
      </c>
      <c r="FW582" t="s">
        <v>362</v>
      </c>
      <c r="FX582" t="s">
        <v>363</v>
      </c>
      <c r="FY582" t="s">
        <v>364</v>
      </c>
      <c r="FZ582" t="s">
        <v>364</v>
      </c>
      <c r="GA582" t="s">
        <v>363</v>
      </c>
      <c r="GB582">
        <v>0</v>
      </c>
      <c r="GC582">
        <v>100</v>
      </c>
      <c r="GD582">
        <v>100</v>
      </c>
      <c r="GE582">
        <v>-0.361</v>
      </c>
      <c r="GF582">
        <v>0.297</v>
      </c>
      <c r="GG582">
        <v>-1.589593225013521</v>
      </c>
      <c r="GH582">
        <v>0.00192992804097616</v>
      </c>
      <c r="GI582">
        <v>3.244687122451424E-06</v>
      </c>
      <c r="GJ582">
        <v>-2.087531120305573E-09</v>
      </c>
      <c r="GK582">
        <v>0.05776174702018427</v>
      </c>
      <c r="GL582">
        <v>0.005089068596103195</v>
      </c>
      <c r="GM582">
        <v>0.0003257216593697226</v>
      </c>
      <c r="GN582">
        <v>-1.562898368296355E-06</v>
      </c>
      <c r="GO582">
        <v>0</v>
      </c>
      <c r="GP582">
        <v>1257</v>
      </c>
      <c r="GQ582">
        <v>1</v>
      </c>
      <c r="GR582">
        <v>31</v>
      </c>
      <c r="GS582">
        <v>295.4</v>
      </c>
      <c r="GT582">
        <v>295.4</v>
      </c>
      <c r="GU582">
        <v>1.07666</v>
      </c>
      <c r="GV582">
        <v>2.38525</v>
      </c>
      <c r="GW582">
        <v>1.44775</v>
      </c>
      <c r="GX582">
        <v>2.20215</v>
      </c>
      <c r="GY582">
        <v>1.44653</v>
      </c>
      <c r="GZ582">
        <v>2.34253</v>
      </c>
      <c r="HA582">
        <v>33.1769</v>
      </c>
      <c r="HB582">
        <v>14.5348</v>
      </c>
      <c r="HC582">
        <v>18</v>
      </c>
      <c r="HD582">
        <v>532.025</v>
      </c>
      <c r="HE582">
        <v>523.354</v>
      </c>
      <c r="HF582">
        <v>24.9997</v>
      </c>
      <c r="HG582">
        <v>30.7199</v>
      </c>
      <c r="HH582">
        <v>30.0001</v>
      </c>
      <c r="HI582">
        <v>31.1024</v>
      </c>
      <c r="HJ582">
        <v>31.1143</v>
      </c>
      <c r="HK582">
        <v>21.5501</v>
      </c>
      <c r="HL582">
        <v>20.6043</v>
      </c>
      <c r="HM582">
        <v>100</v>
      </c>
      <c r="HN582">
        <v>25</v>
      </c>
      <c r="HO582">
        <v>420</v>
      </c>
      <c r="HP582">
        <v>21.5</v>
      </c>
      <c r="HQ582">
        <v>103.126</v>
      </c>
      <c r="HR582">
        <v>102.02</v>
      </c>
    </row>
    <row r="583" spans="1:226">
      <c r="A583">
        <v>565</v>
      </c>
      <c r="B583">
        <v>1774684052.6</v>
      </c>
      <c r="C583">
        <v>2306.599999904633</v>
      </c>
      <c r="D583" t="s">
        <v>1492</v>
      </c>
      <c r="E583" t="s">
        <v>1493</v>
      </c>
      <c r="F583">
        <v>5</v>
      </c>
      <c r="I583">
        <v>1774684049.7</v>
      </c>
      <c r="J583">
        <f>(K583)/1000</f>
        <v>0</v>
      </c>
      <c r="K583">
        <f>IF(BF583, AN583, AH583)</f>
        <v>0</v>
      </c>
      <c r="L583">
        <f>IF(BF583, AI583, AG583)</f>
        <v>0</v>
      </c>
      <c r="M583">
        <f>BH583 - IF(AU583&gt;1, L583*BB583*100.0/(AW583), 0)</f>
        <v>0</v>
      </c>
      <c r="N583">
        <f>((T583-J583/2)*M583-L583)/(T583+J583/2)</f>
        <v>0</v>
      </c>
      <c r="O583">
        <f>N583*(BO583+BP583)/1000.0</f>
        <v>0</v>
      </c>
      <c r="P583">
        <f>(BH583 - IF(AU583&gt;1, L583*BB583*100.0/(AW583), 0))*(BO583+BP583)/1000.0</f>
        <v>0</v>
      </c>
      <c r="Q583">
        <f>2.0/((1/S583-1/R583)+SIGN(S583)*SQRT((1/S583-1/R583)*(1/S583-1/R583) + 4*BC583/((BC583+1)*(BC583+1))*(2*1/S583*1/R583-1/R583*1/R583)))</f>
        <v>0</v>
      </c>
      <c r="R583">
        <f>IF(LEFT(BD583,1)&lt;&gt;"0",IF(LEFT(BD583,1)="1",3.0,BE583),$D$5+$E$5*(BV583*BO583/($K$5*1000))+$F$5*(BV583*BO583/($K$5*1000))*MAX(MIN(BB583,$J$5),$I$5)*MAX(MIN(BB583,$J$5),$I$5)+$G$5*MAX(MIN(BB583,$J$5),$I$5)*(BV583*BO583/($K$5*1000))+$H$5*(BV583*BO583/($K$5*1000))*(BV583*BO583/($K$5*1000)))</f>
        <v>0</v>
      </c>
      <c r="S583">
        <f>J583*(1000-(1000*0.61365*exp(17.502*W583/(240.97+W583))/(BO583+BP583)+BJ583)/2)/(1000*0.61365*exp(17.502*W583/(240.97+W583))/(BO583+BP583)-BJ583)</f>
        <v>0</v>
      </c>
      <c r="T583">
        <f>1/((BC583+1)/(Q583/1.6)+1/(R583/1.37)) + BC583/((BC583+1)/(Q583/1.6) + BC583/(R583/1.37))</f>
        <v>0</v>
      </c>
      <c r="U583">
        <f>(AX583*BA583)</f>
        <v>0</v>
      </c>
      <c r="V583">
        <f>(BQ583+(U583+2*0.95*5.67E-8*(((BQ583+$B$9)+273)^4-(BQ583+273)^4)-44100*J583)/(1.84*29.3*R583+8*0.95*5.67E-8*(BQ583+273)^3))</f>
        <v>0</v>
      </c>
      <c r="W583">
        <f>($C$9*BR583+$D$9*BS583+$E$9*V583)</f>
        <v>0</v>
      </c>
      <c r="X583">
        <f>0.61365*exp(17.502*W583/(240.97+W583))</f>
        <v>0</v>
      </c>
      <c r="Y583">
        <f>(Z583/AA583*100)</f>
        <v>0</v>
      </c>
      <c r="Z583">
        <f>BJ583*(BO583+BP583)/1000</f>
        <v>0</v>
      </c>
      <c r="AA583">
        <f>0.61365*exp(17.502*BQ583/(240.97+BQ583))</f>
        <v>0</v>
      </c>
      <c r="AB583">
        <f>(X583-BJ583*(BO583+BP583)/1000)</f>
        <v>0</v>
      </c>
      <c r="AC583">
        <f>(-J583*44100)</f>
        <v>0</v>
      </c>
      <c r="AD583">
        <f>2*29.3*R583*0.92*(BQ583-W583)</f>
        <v>0</v>
      </c>
      <c r="AE583">
        <f>2*0.95*5.67E-8*(((BQ583+$B$9)+273)^4-(W583+273)^4)</f>
        <v>0</v>
      </c>
      <c r="AF583">
        <f>U583+AE583+AC583+AD583</f>
        <v>0</v>
      </c>
      <c r="AG583">
        <f>BN583*AU583*(BI583-BH583*(1000-AU583*BK583)/(1000-AU583*BJ583))/(100*BB583)</f>
        <v>0</v>
      </c>
      <c r="AH583">
        <f>1000*BN583*AU583*(BJ583-BK583)/(100*BB583*(1000-AU583*BJ583))</f>
        <v>0</v>
      </c>
      <c r="AI583">
        <f>(AJ583 - AK583 - BO583*1E3/(8.314*(BQ583+273.15)) * AM583/BN583 * AL583) * BN583/(100*BB583) * (1000 - BK583)/1000</f>
        <v>0</v>
      </c>
      <c r="AJ583">
        <v>429.1600202638089</v>
      </c>
      <c r="AK583">
        <v>428.7862363636362</v>
      </c>
      <c r="AL583">
        <v>4.639038111304063E-06</v>
      </c>
      <c r="AM583">
        <v>61.35787655002243</v>
      </c>
      <c r="AN583">
        <f>(AP583 - AO583 + BO583*1E3/(8.314*(BQ583+273.15)) * AR583/BN583 * AQ583) * BN583/(100*BB583) * 1000/(1000 - AP583)</f>
        <v>0</v>
      </c>
      <c r="AO583">
        <v>21.50823151351985</v>
      </c>
      <c r="AP583">
        <v>21.48932937062938</v>
      </c>
      <c r="AQ583">
        <v>3.385604817526938E-07</v>
      </c>
      <c r="AR583">
        <v>91.88205700752289</v>
      </c>
      <c r="AS583">
        <v>0</v>
      </c>
      <c r="AT583">
        <v>0</v>
      </c>
      <c r="AU583">
        <f>IF(AS583*$H$15&gt;=AW583,1.0,(AW583/(AW583-AS583*$H$15)))</f>
        <v>0</v>
      </c>
      <c r="AV583">
        <f>(AU583-1)*100</f>
        <v>0</v>
      </c>
      <c r="AW583">
        <f>MAX(0,($B$15+$C$15*BV583)/(1+$D$15*BV583)*BO583/(BQ583+273)*$E$15)</f>
        <v>0</v>
      </c>
      <c r="AX583">
        <f>$B$13*BW583+$C$13*BX583+$F$13*CI583*(1-CL583)</f>
        <v>0</v>
      </c>
      <c r="AY583">
        <f>AX583*AZ583</f>
        <v>0</v>
      </c>
      <c r="AZ583">
        <f>($B$13*$D$11+$C$13*$D$11+$F$13*((CV583+CN583)/MAX(CV583+CN583+CW583, 0.1)*$I$11+CW583/MAX(CV583+CN583+CW583, 0.1)*$J$11))/($B$13+$C$13+$F$13)</f>
        <v>0</v>
      </c>
      <c r="BA583">
        <f>($B$13*$K$11+$C$13*$K$11+$F$13*((CV583+CN583)/MAX(CV583+CN583+CW583, 0.1)*$P$11+CW583/MAX(CV583+CN583+CW583, 0.1)*$Q$11))/($B$13+$C$13+$F$13)</f>
        <v>0</v>
      </c>
      <c r="BB583">
        <v>6</v>
      </c>
      <c r="BC583">
        <v>0.5</v>
      </c>
      <c r="BD583" t="s">
        <v>358</v>
      </c>
      <c r="BE583">
        <v>2</v>
      </c>
      <c r="BF583" t="b">
        <v>1</v>
      </c>
      <c r="BG583">
        <v>1774684049.7</v>
      </c>
      <c r="BH583">
        <v>419.5581</v>
      </c>
      <c r="BI583">
        <v>419.9509</v>
      </c>
      <c r="BJ583">
        <v>21.48923</v>
      </c>
      <c r="BK583">
        <v>21.50849</v>
      </c>
      <c r="BL583">
        <v>419.9195</v>
      </c>
      <c r="BM583">
        <v>21.19221</v>
      </c>
      <c r="BN583">
        <v>500.0259</v>
      </c>
      <c r="BO583">
        <v>101.0373</v>
      </c>
      <c r="BP583">
        <v>0.09993050000000001</v>
      </c>
      <c r="BQ583">
        <v>25.72934</v>
      </c>
      <c r="BR583">
        <v>25.78506</v>
      </c>
      <c r="BS583">
        <v>999.9</v>
      </c>
      <c r="BT583">
        <v>0</v>
      </c>
      <c r="BU583">
        <v>0</v>
      </c>
      <c r="BV583">
        <v>10008.808</v>
      </c>
      <c r="BW583">
        <v>0</v>
      </c>
      <c r="BX583">
        <v>0.3833920000000001</v>
      </c>
      <c r="BY583">
        <v>-0.3929778</v>
      </c>
      <c r="BZ583">
        <v>428.7719</v>
      </c>
      <c r="CA583">
        <v>429.1821</v>
      </c>
      <c r="CB583">
        <v>-0.01925354</v>
      </c>
      <c r="CC583">
        <v>419.9509</v>
      </c>
      <c r="CD583">
        <v>21.50849</v>
      </c>
      <c r="CE583">
        <v>2.171212999999999</v>
      </c>
      <c r="CF583">
        <v>2.173156</v>
      </c>
      <c r="CG583">
        <v>18.75145</v>
      </c>
      <c r="CH583">
        <v>18.76578</v>
      </c>
      <c r="CI583">
        <v>99.99752000000001</v>
      </c>
      <c r="CJ583">
        <v>0</v>
      </c>
      <c r="CK583">
        <v>1</v>
      </c>
      <c r="CL583">
        <v>0</v>
      </c>
      <c r="CM583">
        <v>1.78555</v>
      </c>
      <c r="CN583">
        <v>0</v>
      </c>
      <c r="CO583">
        <v>5.214740000000001</v>
      </c>
      <c r="CP583">
        <v>511.5538</v>
      </c>
      <c r="CQ583">
        <v>34.9874</v>
      </c>
      <c r="CR583">
        <v>40.3435</v>
      </c>
      <c r="CS583">
        <v>37.6061</v>
      </c>
      <c r="CT583">
        <v>39.39360000000001</v>
      </c>
      <c r="CU583">
        <v>36.16840000000001</v>
      </c>
      <c r="CV583">
        <v>0</v>
      </c>
      <c r="CW583">
        <v>99.99600000000001</v>
      </c>
      <c r="CX583">
        <v>0</v>
      </c>
      <c r="CY583">
        <v>1774684050.8</v>
      </c>
      <c r="CZ583">
        <v>0</v>
      </c>
      <c r="DA583">
        <v>1774666326.5</v>
      </c>
      <c r="DB583" t="s">
        <v>359</v>
      </c>
      <c r="DC583">
        <v>1774666322</v>
      </c>
      <c r="DD583">
        <v>1774666326.5</v>
      </c>
      <c r="DE583">
        <v>2</v>
      </c>
      <c r="DF583">
        <v>0.343</v>
      </c>
      <c r="DG583">
        <v>-0.026</v>
      </c>
      <c r="DH583">
        <v>-0.36</v>
      </c>
      <c r="DI583">
        <v>0.298</v>
      </c>
      <c r="DJ583">
        <v>420</v>
      </c>
      <c r="DK583">
        <v>22</v>
      </c>
      <c r="DL583">
        <v>0.17</v>
      </c>
      <c r="DM583">
        <v>0.02</v>
      </c>
      <c r="DN583">
        <v>-0.4352476585365854</v>
      </c>
      <c r="DO583">
        <v>0.1976324320557491</v>
      </c>
      <c r="DP583">
        <v>0.03450295923512886</v>
      </c>
      <c r="DQ583">
        <v>0</v>
      </c>
      <c r="DR583">
        <v>-0.01917094634146341</v>
      </c>
      <c r="DS583">
        <v>-0.0009250390243902365</v>
      </c>
      <c r="DT583">
        <v>0.0009290222368883086</v>
      </c>
      <c r="DU583">
        <v>1</v>
      </c>
      <c r="DV583">
        <v>1</v>
      </c>
      <c r="DW583">
        <v>2</v>
      </c>
      <c r="DX583" t="s">
        <v>367</v>
      </c>
      <c r="DY583">
        <v>3.13055</v>
      </c>
      <c r="DZ583">
        <v>2.80659</v>
      </c>
      <c r="EA583">
        <v>0.09975530000000001</v>
      </c>
      <c r="EB583">
        <v>0.0994799</v>
      </c>
      <c r="EC583">
        <v>0.105818</v>
      </c>
      <c r="ED583">
        <v>0.105573</v>
      </c>
      <c r="EE583">
        <v>21145.5</v>
      </c>
      <c r="EF583">
        <v>27418.1</v>
      </c>
      <c r="EG583">
        <v>26443.1</v>
      </c>
      <c r="EH583">
        <v>32999.7</v>
      </c>
      <c r="EI583">
        <v>34925.2</v>
      </c>
      <c r="EJ583">
        <v>40310.7</v>
      </c>
      <c r="EK583">
        <v>41089.3</v>
      </c>
      <c r="EL583">
        <v>46059.4</v>
      </c>
      <c r="EM583">
        <v>2.03503</v>
      </c>
      <c r="EN583">
        <v>2.00055</v>
      </c>
      <c r="EO583">
        <v>0.06904830000000001</v>
      </c>
      <c r="EP583">
        <v>0</v>
      </c>
      <c r="EQ583">
        <v>24.6555</v>
      </c>
      <c r="ER583">
        <v>999.9</v>
      </c>
      <c r="ES583">
        <v>67.40000000000001</v>
      </c>
      <c r="ET583">
        <v>27.5</v>
      </c>
      <c r="EU583">
        <v>24.5867</v>
      </c>
      <c r="EV583">
        <v>61.5709</v>
      </c>
      <c r="EW583">
        <v>31.5865</v>
      </c>
      <c r="EX583">
        <v>1</v>
      </c>
      <c r="EY583">
        <v>0.291664</v>
      </c>
      <c r="EZ583">
        <v>0.151882</v>
      </c>
      <c r="FA583">
        <v>20.2916</v>
      </c>
      <c r="FB583">
        <v>5.18884</v>
      </c>
      <c r="FC583">
        <v>11.9441</v>
      </c>
      <c r="FD583">
        <v>4.95575</v>
      </c>
      <c r="FE583">
        <v>3.285</v>
      </c>
      <c r="FF583">
        <v>9999</v>
      </c>
      <c r="FG583">
        <v>9999</v>
      </c>
      <c r="FH583">
        <v>9999</v>
      </c>
      <c r="FI583">
        <v>999.9</v>
      </c>
      <c r="FJ583">
        <v>1.86127</v>
      </c>
      <c r="FK583">
        <v>1.86264</v>
      </c>
      <c r="FL583">
        <v>1.86005</v>
      </c>
      <c r="FM583">
        <v>1.85837</v>
      </c>
      <c r="FN583">
        <v>1.86213</v>
      </c>
      <c r="FO583">
        <v>1.85886</v>
      </c>
      <c r="FP583">
        <v>1.85791</v>
      </c>
      <c r="FQ583">
        <v>1.86081</v>
      </c>
      <c r="FR583">
        <v>0</v>
      </c>
      <c r="FS583">
        <v>0</v>
      </c>
      <c r="FT583">
        <v>0</v>
      </c>
      <c r="FU583">
        <v>4.5</v>
      </c>
      <c r="FV583" t="s">
        <v>361</v>
      </c>
      <c r="FW583" t="s">
        <v>362</v>
      </c>
      <c r="FX583" t="s">
        <v>363</v>
      </c>
      <c r="FY583" t="s">
        <v>364</v>
      </c>
      <c r="FZ583" t="s">
        <v>364</v>
      </c>
      <c r="GA583" t="s">
        <v>363</v>
      </c>
      <c r="GB583">
        <v>0</v>
      </c>
      <c r="GC583">
        <v>100</v>
      </c>
      <c r="GD583">
        <v>100</v>
      </c>
      <c r="GE583">
        <v>-0.362</v>
      </c>
      <c r="GF583">
        <v>0.297</v>
      </c>
      <c r="GG583">
        <v>-1.589593225013521</v>
      </c>
      <c r="GH583">
        <v>0.00192992804097616</v>
      </c>
      <c r="GI583">
        <v>3.244687122451424E-06</v>
      </c>
      <c r="GJ583">
        <v>-2.087531120305573E-09</v>
      </c>
      <c r="GK583">
        <v>0.05776174702018427</v>
      </c>
      <c r="GL583">
        <v>0.005089068596103195</v>
      </c>
      <c r="GM583">
        <v>0.0003257216593697226</v>
      </c>
      <c r="GN583">
        <v>-1.562898368296355E-06</v>
      </c>
      <c r="GO583">
        <v>0</v>
      </c>
      <c r="GP583">
        <v>1257</v>
      </c>
      <c r="GQ583">
        <v>1</v>
      </c>
      <c r="GR583">
        <v>31</v>
      </c>
      <c r="GS583">
        <v>295.5</v>
      </c>
      <c r="GT583">
        <v>295.4</v>
      </c>
      <c r="GU583">
        <v>1.07666</v>
      </c>
      <c r="GV583">
        <v>2.40356</v>
      </c>
      <c r="GW583">
        <v>1.44775</v>
      </c>
      <c r="GX583">
        <v>2.20215</v>
      </c>
      <c r="GY583">
        <v>1.44653</v>
      </c>
      <c r="GZ583">
        <v>2.28149</v>
      </c>
      <c r="HA583">
        <v>33.1769</v>
      </c>
      <c r="HB583">
        <v>14.5261</v>
      </c>
      <c r="HC583">
        <v>18</v>
      </c>
      <c r="HD583">
        <v>532.056</v>
      </c>
      <c r="HE583">
        <v>523.269</v>
      </c>
      <c r="HF583">
        <v>24.9998</v>
      </c>
      <c r="HG583">
        <v>30.7199</v>
      </c>
      <c r="HH583">
        <v>30.0001</v>
      </c>
      <c r="HI583">
        <v>31.1024</v>
      </c>
      <c r="HJ583">
        <v>31.1143</v>
      </c>
      <c r="HK583">
        <v>21.5494</v>
      </c>
      <c r="HL583">
        <v>20.6043</v>
      </c>
      <c r="HM583">
        <v>100</v>
      </c>
      <c r="HN583">
        <v>25</v>
      </c>
      <c r="HO583">
        <v>420</v>
      </c>
      <c r="HP583">
        <v>21.5</v>
      </c>
      <c r="HQ583">
        <v>103.127</v>
      </c>
      <c r="HR583">
        <v>102.02</v>
      </c>
    </row>
    <row r="584" spans="1:226">
      <c r="A584">
        <v>566</v>
      </c>
      <c r="B584">
        <v>1774684056.6</v>
      </c>
      <c r="C584">
        <v>2310.599999904633</v>
      </c>
      <c r="D584" t="s">
        <v>1494</v>
      </c>
      <c r="E584" t="s">
        <v>1495</v>
      </c>
      <c r="F584">
        <v>5</v>
      </c>
      <c r="I584">
        <v>1774684053.7</v>
      </c>
      <c r="J584">
        <f>(K584)/1000</f>
        <v>0</v>
      </c>
      <c r="K584">
        <f>IF(BF584, AN584, AH584)</f>
        <v>0</v>
      </c>
      <c r="L584">
        <f>IF(BF584, AI584, AG584)</f>
        <v>0</v>
      </c>
      <c r="M584">
        <f>BH584 - IF(AU584&gt;1, L584*BB584*100.0/(AW584), 0)</f>
        <v>0</v>
      </c>
      <c r="N584">
        <f>((T584-J584/2)*M584-L584)/(T584+J584/2)</f>
        <v>0</v>
      </c>
      <c r="O584">
        <f>N584*(BO584+BP584)/1000.0</f>
        <v>0</v>
      </c>
      <c r="P584">
        <f>(BH584 - IF(AU584&gt;1, L584*BB584*100.0/(AW584), 0))*(BO584+BP584)/1000.0</f>
        <v>0</v>
      </c>
      <c r="Q584">
        <f>2.0/((1/S584-1/R584)+SIGN(S584)*SQRT((1/S584-1/R584)*(1/S584-1/R584) + 4*BC584/((BC584+1)*(BC584+1))*(2*1/S584*1/R584-1/R584*1/R584)))</f>
        <v>0</v>
      </c>
      <c r="R584">
        <f>IF(LEFT(BD584,1)&lt;&gt;"0",IF(LEFT(BD584,1)="1",3.0,BE584),$D$5+$E$5*(BV584*BO584/($K$5*1000))+$F$5*(BV584*BO584/($K$5*1000))*MAX(MIN(BB584,$J$5),$I$5)*MAX(MIN(BB584,$J$5),$I$5)+$G$5*MAX(MIN(BB584,$J$5),$I$5)*(BV584*BO584/($K$5*1000))+$H$5*(BV584*BO584/($K$5*1000))*(BV584*BO584/($K$5*1000)))</f>
        <v>0</v>
      </c>
      <c r="S584">
        <f>J584*(1000-(1000*0.61365*exp(17.502*W584/(240.97+W584))/(BO584+BP584)+BJ584)/2)/(1000*0.61365*exp(17.502*W584/(240.97+W584))/(BO584+BP584)-BJ584)</f>
        <v>0</v>
      </c>
      <c r="T584">
        <f>1/((BC584+1)/(Q584/1.6)+1/(R584/1.37)) + BC584/((BC584+1)/(Q584/1.6) + BC584/(R584/1.37))</f>
        <v>0</v>
      </c>
      <c r="U584">
        <f>(AX584*BA584)</f>
        <v>0</v>
      </c>
      <c r="V584">
        <f>(BQ584+(U584+2*0.95*5.67E-8*(((BQ584+$B$9)+273)^4-(BQ584+273)^4)-44100*J584)/(1.84*29.3*R584+8*0.95*5.67E-8*(BQ584+273)^3))</f>
        <v>0</v>
      </c>
      <c r="W584">
        <f>($C$9*BR584+$D$9*BS584+$E$9*V584)</f>
        <v>0</v>
      </c>
      <c r="X584">
        <f>0.61365*exp(17.502*W584/(240.97+W584))</f>
        <v>0</v>
      </c>
      <c r="Y584">
        <f>(Z584/AA584*100)</f>
        <v>0</v>
      </c>
      <c r="Z584">
        <f>BJ584*(BO584+BP584)/1000</f>
        <v>0</v>
      </c>
      <c r="AA584">
        <f>0.61365*exp(17.502*BQ584/(240.97+BQ584))</f>
        <v>0</v>
      </c>
      <c r="AB584">
        <f>(X584-BJ584*(BO584+BP584)/1000)</f>
        <v>0</v>
      </c>
      <c r="AC584">
        <f>(-J584*44100)</f>
        <v>0</v>
      </c>
      <c r="AD584">
        <f>2*29.3*R584*0.92*(BQ584-W584)</f>
        <v>0</v>
      </c>
      <c r="AE584">
        <f>2*0.95*5.67E-8*(((BQ584+$B$9)+273)^4-(W584+273)^4)</f>
        <v>0</v>
      </c>
      <c r="AF584">
        <f>U584+AE584+AC584+AD584</f>
        <v>0</v>
      </c>
      <c r="AG584">
        <f>BN584*AU584*(BI584-BH584*(1000-AU584*BK584)/(1000-AU584*BJ584))/(100*BB584)</f>
        <v>0</v>
      </c>
      <c r="AH584">
        <f>1000*BN584*AU584*(BJ584-BK584)/(100*BB584*(1000-AU584*BJ584))</f>
        <v>0</v>
      </c>
      <c r="AI584">
        <f>(AJ584 - AK584 - BO584*1E3/(8.314*(BQ584+273.15)) * AM584/BN584 * AL584) * BN584/(100*BB584) * (1000 - BK584)/1000</f>
        <v>0</v>
      </c>
      <c r="AJ584">
        <v>429.2512626584624</v>
      </c>
      <c r="AK584">
        <v>428.7882666666667</v>
      </c>
      <c r="AL584">
        <v>2.5199558423582E-06</v>
      </c>
      <c r="AM584">
        <v>61.35787655002243</v>
      </c>
      <c r="AN584">
        <f>(AP584 - AO584 + BO584*1E3/(8.314*(BQ584+273.15)) * AR584/BN584 * AQ584) * BN584/(100*BB584) * 1000/(1000 - AP584)</f>
        <v>0</v>
      </c>
      <c r="AO584">
        <v>21.50783191402394</v>
      </c>
      <c r="AP584">
        <v>21.49169930069931</v>
      </c>
      <c r="AQ584">
        <v>-3.901690993412173E-07</v>
      </c>
      <c r="AR584">
        <v>91.88205700752289</v>
      </c>
      <c r="AS584">
        <v>0</v>
      </c>
      <c r="AT584">
        <v>0</v>
      </c>
      <c r="AU584">
        <f>IF(AS584*$H$15&gt;=AW584,1.0,(AW584/(AW584-AS584*$H$15)))</f>
        <v>0</v>
      </c>
      <c r="AV584">
        <f>(AU584-1)*100</f>
        <v>0</v>
      </c>
      <c r="AW584">
        <f>MAX(0,($B$15+$C$15*BV584)/(1+$D$15*BV584)*BO584/(BQ584+273)*$E$15)</f>
        <v>0</v>
      </c>
      <c r="AX584">
        <f>$B$13*BW584+$C$13*BX584+$F$13*CI584*(1-CL584)</f>
        <v>0</v>
      </c>
      <c r="AY584">
        <f>AX584*AZ584</f>
        <v>0</v>
      </c>
      <c r="AZ584">
        <f>($B$13*$D$11+$C$13*$D$11+$F$13*((CV584+CN584)/MAX(CV584+CN584+CW584, 0.1)*$I$11+CW584/MAX(CV584+CN584+CW584, 0.1)*$J$11))/($B$13+$C$13+$F$13)</f>
        <v>0</v>
      </c>
      <c r="BA584">
        <f>($B$13*$K$11+$C$13*$K$11+$F$13*((CV584+CN584)/MAX(CV584+CN584+CW584, 0.1)*$P$11+CW584/MAX(CV584+CN584+CW584, 0.1)*$Q$11))/($B$13+$C$13+$F$13)</f>
        <v>0</v>
      </c>
      <c r="BB584">
        <v>6</v>
      </c>
      <c r="BC584">
        <v>0.5</v>
      </c>
      <c r="BD584" t="s">
        <v>358</v>
      </c>
      <c r="BE584">
        <v>2</v>
      </c>
      <c r="BF584" t="b">
        <v>1</v>
      </c>
      <c r="BG584">
        <v>1774684053.7</v>
      </c>
      <c r="BH584">
        <v>419.5644</v>
      </c>
      <c r="BI584">
        <v>419.9984000000001</v>
      </c>
      <c r="BJ584">
        <v>21.49005</v>
      </c>
      <c r="BK584">
        <v>21.50783</v>
      </c>
      <c r="BL584">
        <v>419.9261</v>
      </c>
      <c r="BM584">
        <v>21.19301</v>
      </c>
      <c r="BN584">
        <v>500.0505</v>
      </c>
      <c r="BO584">
        <v>101.0368</v>
      </c>
      <c r="BP584">
        <v>0.10010572</v>
      </c>
      <c r="BQ584">
        <v>25.72978</v>
      </c>
      <c r="BR584">
        <v>25.78374</v>
      </c>
      <c r="BS584">
        <v>999.9</v>
      </c>
      <c r="BT584">
        <v>0</v>
      </c>
      <c r="BU584">
        <v>0</v>
      </c>
      <c r="BV584">
        <v>9992.131000000001</v>
      </c>
      <c r="BW584">
        <v>0</v>
      </c>
      <c r="BX584">
        <v>0.3764090999999999</v>
      </c>
      <c r="BY584">
        <v>-0.4339873</v>
      </c>
      <c r="BZ584">
        <v>428.7787999999999</v>
      </c>
      <c r="CA584">
        <v>429.2303000000001</v>
      </c>
      <c r="CB584">
        <v>-0.01777001</v>
      </c>
      <c r="CC584">
        <v>419.9984000000001</v>
      </c>
      <c r="CD584">
        <v>21.50783</v>
      </c>
      <c r="CE584">
        <v>2.171283</v>
      </c>
      <c r="CF584">
        <v>2.17308</v>
      </c>
      <c r="CG584">
        <v>18.752</v>
      </c>
      <c r="CH584">
        <v>18.7652</v>
      </c>
      <c r="CI584">
        <v>99.98688000000001</v>
      </c>
      <c r="CJ584">
        <v>0</v>
      </c>
      <c r="CK584">
        <v>1</v>
      </c>
      <c r="CL584">
        <v>0</v>
      </c>
      <c r="CM584">
        <v>1.76869</v>
      </c>
      <c r="CN584">
        <v>0</v>
      </c>
      <c r="CO584">
        <v>5.2047</v>
      </c>
      <c r="CP584">
        <v>511.4994</v>
      </c>
      <c r="CQ584">
        <v>35</v>
      </c>
      <c r="CR584">
        <v>40.39360000000001</v>
      </c>
      <c r="CS584">
        <v>37.625</v>
      </c>
      <c r="CT584">
        <v>39.4811</v>
      </c>
      <c r="CU584">
        <v>36.187</v>
      </c>
      <c r="CV584">
        <v>0</v>
      </c>
      <c r="CW584">
        <v>99.98600000000002</v>
      </c>
      <c r="CX584">
        <v>0</v>
      </c>
      <c r="CY584">
        <v>1774684055</v>
      </c>
      <c r="CZ584">
        <v>0</v>
      </c>
      <c r="DA584">
        <v>1774666326.5</v>
      </c>
      <c r="DB584" t="s">
        <v>359</v>
      </c>
      <c r="DC584">
        <v>1774666322</v>
      </c>
      <c r="DD584">
        <v>1774666326.5</v>
      </c>
      <c r="DE584">
        <v>2</v>
      </c>
      <c r="DF584">
        <v>0.343</v>
      </c>
      <c r="DG584">
        <v>-0.026</v>
      </c>
      <c r="DH584">
        <v>-0.36</v>
      </c>
      <c r="DI584">
        <v>0.298</v>
      </c>
      <c r="DJ584">
        <v>420</v>
      </c>
      <c r="DK584">
        <v>22</v>
      </c>
      <c r="DL584">
        <v>0.17</v>
      </c>
      <c r="DM584">
        <v>0.02</v>
      </c>
      <c r="DN584">
        <v>-0.4317269512195123</v>
      </c>
      <c r="DO584">
        <v>0.06175183275261242</v>
      </c>
      <c r="DP584">
        <v>0.03331639707188157</v>
      </c>
      <c r="DQ584">
        <v>1</v>
      </c>
      <c r="DR584">
        <v>-0.01906497073170732</v>
      </c>
      <c r="DS584">
        <v>0.007184182578397197</v>
      </c>
      <c r="DT584">
        <v>0.00100608771358965</v>
      </c>
      <c r="DU584">
        <v>1</v>
      </c>
      <c r="DV584">
        <v>2</v>
      </c>
      <c r="DW584">
        <v>2</v>
      </c>
      <c r="DX584" t="s">
        <v>360</v>
      </c>
      <c r="DY584">
        <v>3.13045</v>
      </c>
      <c r="DZ584">
        <v>2.80638</v>
      </c>
      <c r="EA584">
        <v>0.0997538</v>
      </c>
      <c r="EB584">
        <v>0.099472</v>
      </c>
      <c r="EC584">
        <v>0.105827</v>
      </c>
      <c r="ED584">
        <v>0.105571</v>
      </c>
      <c r="EE584">
        <v>21145.5</v>
      </c>
      <c r="EF584">
        <v>27418.3</v>
      </c>
      <c r="EG584">
        <v>26443.1</v>
      </c>
      <c r="EH584">
        <v>32999.5</v>
      </c>
      <c r="EI584">
        <v>34925</v>
      </c>
      <c r="EJ584">
        <v>40310.6</v>
      </c>
      <c r="EK584">
        <v>41089.6</v>
      </c>
      <c r="EL584">
        <v>46059.2</v>
      </c>
      <c r="EM584">
        <v>2.03503</v>
      </c>
      <c r="EN584">
        <v>2.0004</v>
      </c>
      <c r="EO584">
        <v>0.0682846</v>
      </c>
      <c r="EP584">
        <v>0</v>
      </c>
      <c r="EQ584">
        <v>24.6555</v>
      </c>
      <c r="ER584">
        <v>999.9</v>
      </c>
      <c r="ES584">
        <v>67.40000000000001</v>
      </c>
      <c r="ET584">
        <v>27.5</v>
      </c>
      <c r="EU584">
        <v>24.5873</v>
      </c>
      <c r="EV584">
        <v>61.4408</v>
      </c>
      <c r="EW584">
        <v>31.5104</v>
      </c>
      <c r="EX584">
        <v>1</v>
      </c>
      <c r="EY584">
        <v>0.291662</v>
      </c>
      <c r="EZ584">
        <v>0.151631</v>
      </c>
      <c r="FA584">
        <v>20.2916</v>
      </c>
      <c r="FB584">
        <v>5.18809</v>
      </c>
      <c r="FC584">
        <v>11.9441</v>
      </c>
      <c r="FD584">
        <v>4.95565</v>
      </c>
      <c r="FE584">
        <v>3.285</v>
      </c>
      <c r="FF584">
        <v>9999</v>
      </c>
      <c r="FG584">
        <v>9999</v>
      </c>
      <c r="FH584">
        <v>9999</v>
      </c>
      <c r="FI584">
        <v>999.9</v>
      </c>
      <c r="FJ584">
        <v>1.86127</v>
      </c>
      <c r="FK584">
        <v>1.86264</v>
      </c>
      <c r="FL584">
        <v>1.86005</v>
      </c>
      <c r="FM584">
        <v>1.85837</v>
      </c>
      <c r="FN584">
        <v>1.86212</v>
      </c>
      <c r="FO584">
        <v>1.85886</v>
      </c>
      <c r="FP584">
        <v>1.85791</v>
      </c>
      <c r="FQ584">
        <v>1.86081</v>
      </c>
      <c r="FR584">
        <v>0</v>
      </c>
      <c r="FS584">
        <v>0</v>
      </c>
      <c r="FT584">
        <v>0</v>
      </c>
      <c r="FU584">
        <v>4.5</v>
      </c>
      <c r="FV584" t="s">
        <v>361</v>
      </c>
      <c r="FW584" t="s">
        <v>362</v>
      </c>
      <c r="FX584" t="s">
        <v>363</v>
      </c>
      <c r="FY584" t="s">
        <v>364</v>
      </c>
      <c r="FZ584" t="s">
        <v>364</v>
      </c>
      <c r="GA584" t="s">
        <v>363</v>
      </c>
      <c r="GB584">
        <v>0</v>
      </c>
      <c r="GC584">
        <v>100</v>
      </c>
      <c r="GD584">
        <v>100</v>
      </c>
      <c r="GE584">
        <v>-0.362</v>
      </c>
      <c r="GF584">
        <v>0.2971</v>
      </c>
      <c r="GG584">
        <v>-1.589593225013521</v>
      </c>
      <c r="GH584">
        <v>0.00192992804097616</v>
      </c>
      <c r="GI584">
        <v>3.244687122451424E-06</v>
      </c>
      <c r="GJ584">
        <v>-2.087531120305573E-09</v>
      </c>
      <c r="GK584">
        <v>0.05776174702018427</v>
      </c>
      <c r="GL584">
        <v>0.005089068596103195</v>
      </c>
      <c r="GM584">
        <v>0.0003257216593697226</v>
      </c>
      <c r="GN584">
        <v>-1.562898368296355E-06</v>
      </c>
      <c r="GO584">
        <v>0</v>
      </c>
      <c r="GP584">
        <v>1257</v>
      </c>
      <c r="GQ584">
        <v>1</v>
      </c>
      <c r="GR584">
        <v>31</v>
      </c>
      <c r="GS584">
        <v>295.6</v>
      </c>
      <c r="GT584">
        <v>295.5</v>
      </c>
      <c r="GU584">
        <v>1.07788</v>
      </c>
      <c r="GV584">
        <v>2.39746</v>
      </c>
      <c r="GW584">
        <v>1.44775</v>
      </c>
      <c r="GX584">
        <v>2.20215</v>
      </c>
      <c r="GY584">
        <v>1.44653</v>
      </c>
      <c r="GZ584">
        <v>2.27905</v>
      </c>
      <c r="HA584">
        <v>33.1769</v>
      </c>
      <c r="HB584">
        <v>14.5261</v>
      </c>
      <c r="HC584">
        <v>18</v>
      </c>
      <c r="HD584">
        <v>532.056</v>
      </c>
      <c r="HE584">
        <v>523.168</v>
      </c>
      <c r="HF584">
        <v>24.9998</v>
      </c>
      <c r="HG584">
        <v>30.7199</v>
      </c>
      <c r="HH584">
        <v>30.0001</v>
      </c>
      <c r="HI584">
        <v>31.1024</v>
      </c>
      <c r="HJ584">
        <v>31.1143</v>
      </c>
      <c r="HK584">
        <v>21.5495</v>
      </c>
      <c r="HL584">
        <v>20.6043</v>
      </c>
      <c r="HM584">
        <v>100</v>
      </c>
      <c r="HN584">
        <v>25</v>
      </c>
      <c r="HO584">
        <v>420</v>
      </c>
      <c r="HP584">
        <v>21.5</v>
      </c>
      <c r="HQ584">
        <v>103.127</v>
      </c>
      <c r="HR584">
        <v>102.019</v>
      </c>
    </row>
    <row r="585" spans="1:226">
      <c r="A585">
        <v>567</v>
      </c>
      <c r="B585">
        <v>1774684060.6</v>
      </c>
      <c r="C585">
        <v>2314.599999904633</v>
      </c>
      <c r="D585" t="s">
        <v>1496</v>
      </c>
      <c r="E585" t="s">
        <v>1497</v>
      </c>
      <c r="F585">
        <v>5</v>
      </c>
      <c r="I585">
        <v>1774684057.7</v>
      </c>
      <c r="J585">
        <f>(K585)/1000</f>
        <v>0</v>
      </c>
      <c r="K585">
        <f>IF(BF585, AN585, AH585)</f>
        <v>0</v>
      </c>
      <c r="L585">
        <f>IF(BF585, AI585, AG585)</f>
        <v>0</v>
      </c>
      <c r="M585">
        <f>BH585 - IF(AU585&gt;1, L585*BB585*100.0/(AW585), 0)</f>
        <v>0</v>
      </c>
      <c r="N585">
        <f>((T585-J585/2)*M585-L585)/(T585+J585/2)</f>
        <v>0</v>
      </c>
      <c r="O585">
        <f>N585*(BO585+BP585)/1000.0</f>
        <v>0</v>
      </c>
      <c r="P585">
        <f>(BH585 - IF(AU585&gt;1, L585*BB585*100.0/(AW585), 0))*(BO585+BP585)/1000.0</f>
        <v>0</v>
      </c>
      <c r="Q585">
        <f>2.0/((1/S585-1/R585)+SIGN(S585)*SQRT((1/S585-1/R585)*(1/S585-1/R585) + 4*BC585/((BC585+1)*(BC585+1))*(2*1/S585*1/R585-1/R585*1/R585)))</f>
        <v>0</v>
      </c>
      <c r="R585">
        <f>IF(LEFT(BD585,1)&lt;&gt;"0",IF(LEFT(BD585,1)="1",3.0,BE585),$D$5+$E$5*(BV585*BO585/($K$5*1000))+$F$5*(BV585*BO585/($K$5*1000))*MAX(MIN(BB585,$J$5),$I$5)*MAX(MIN(BB585,$J$5),$I$5)+$G$5*MAX(MIN(BB585,$J$5),$I$5)*(BV585*BO585/($K$5*1000))+$H$5*(BV585*BO585/($K$5*1000))*(BV585*BO585/($K$5*1000)))</f>
        <v>0</v>
      </c>
      <c r="S585">
        <f>J585*(1000-(1000*0.61365*exp(17.502*W585/(240.97+W585))/(BO585+BP585)+BJ585)/2)/(1000*0.61365*exp(17.502*W585/(240.97+W585))/(BO585+BP585)-BJ585)</f>
        <v>0</v>
      </c>
      <c r="T585">
        <f>1/((BC585+1)/(Q585/1.6)+1/(R585/1.37)) + BC585/((BC585+1)/(Q585/1.6) + BC585/(R585/1.37))</f>
        <v>0</v>
      </c>
      <c r="U585">
        <f>(AX585*BA585)</f>
        <v>0</v>
      </c>
      <c r="V585">
        <f>(BQ585+(U585+2*0.95*5.67E-8*(((BQ585+$B$9)+273)^4-(BQ585+273)^4)-44100*J585)/(1.84*29.3*R585+8*0.95*5.67E-8*(BQ585+273)^3))</f>
        <v>0</v>
      </c>
      <c r="W585">
        <f>($C$9*BR585+$D$9*BS585+$E$9*V585)</f>
        <v>0</v>
      </c>
      <c r="X585">
        <f>0.61365*exp(17.502*W585/(240.97+W585))</f>
        <v>0</v>
      </c>
      <c r="Y585">
        <f>(Z585/AA585*100)</f>
        <v>0</v>
      </c>
      <c r="Z585">
        <f>BJ585*(BO585+BP585)/1000</f>
        <v>0</v>
      </c>
      <c r="AA585">
        <f>0.61365*exp(17.502*BQ585/(240.97+BQ585))</f>
        <v>0</v>
      </c>
      <c r="AB585">
        <f>(X585-BJ585*(BO585+BP585)/1000)</f>
        <v>0</v>
      </c>
      <c r="AC585">
        <f>(-J585*44100)</f>
        <v>0</v>
      </c>
      <c r="AD585">
        <f>2*29.3*R585*0.92*(BQ585-W585)</f>
        <v>0</v>
      </c>
      <c r="AE585">
        <f>2*0.95*5.67E-8*(((BQ585+$B$9)+273)^4-(W585+273)^4)</f>
        <v>0</v>
      </c>
      <c r="AF585">
        <f>U585+AE585+AC585+AD585</f>
        <v>0</v>
      </c>
      <c r="AG585">
        <f>BN585*AU585*(BI585-BH585*(1000-AU585*BK585)/(1000-AU585*BJ585))/(100*BB585)</f>
        <v>0</v>
      </c>
      <c r="AH585">
        <f>1000*BN585*AU585*(BJ585-BK585)/(100*BB585*(1000-AU585*BJ585))</f>
        <v>0</v>
      </c>
      <c r="AI585">
        <f>(AJ585 - AK585 - BO585*1E3/(8.314*(BQ585+273.15)) * AM585/BN585 * AL585) * BN585/(100*BB585) * (1000 - BK585)/1000</f>
        <v>0</v>
      </c>
      <c r="AJ585">
        <v>429.2064014786645</v>
      </c>
      <c r="AK585">
        <v>428.7871333333331</v>
      </c>
      <c r="AL585">
        <v>2.263566203675895E-06</v>
      </c>
      <c r="AM585">
        <v>61.35787655002243</v>
      </c>
      <c r="AN585">
        <f>(AP585 - AO585 + BO585*1E3/(8.314*(BQ585+273.15)) * AR585/BN585 * AQ585) * BN585/(100*BB585) * 1000/(1000 - AP585)</f>
        <v>0</v>
      </c>
      <c r="AO585">
        <v>21.50839826274205</v>
      </c>
      <c r="AP585">
        <v>21.49103776223776</v>
      </c>
      <c r="AQ585">
        <v>7.138408667866752E-07</v>
      </c>
      <c r="AR585">
        <v>91.88205700752289</v>
      </c>
      <c r="AS585">
        <v>0</v>
      </c>
      <c r="AT585">
        <v>0</v>
      </c>
      <c r="AU585">
        <f>IF(AS585*$H$15&gt;=AW585,1.0,(AW585/(AW585-AS585*$H$15)))</f>
        <v>0</v>
      </c>
      <c r="AV585">
        <f>(AU585-1)*100</f>
        <v>0</v>
      </c>
      <c r="AW585">
        <f>MAX(0,($B$15+$C$15*BV585)/(1+$D$15*BV585)*BO585/(BQ585+273)*$E$15)</f>
        <v>0</v>
      </c>
      <c r="AX585">
        <f>$B$13*BW585+$C$13*BX585+$F$13*CI585*(1-CL585)</f>
        <v>0</v>
      </c>
      <c r="AY585">
        <f>AX585*AZ585</f>
        <v>0</v>
      </c>
      <c r="AZ585">
        <f>($B$13*$D$11+$C$13*$D$11+$F$13*((CV585+CN585)/MAX(CV585+CN585+CW585, 0.1)*$I$11+CW585/MAX(CV585+CN585+CW585, 0.1)*$J$11))/($B$13+$C$13+$F$13)</f>
        <v>0</v>
      </c>
      <c r="BA585">
        <f>($B$13*$K$11+$C$13*$K$11+$F$13*((CV585+CN585)/MAX(CV585+CN585+CW585, 0.1)*$P$11+CW585/MAX(CV585+CN585+CW585, 0.1)*$Q$11))/($B$13+$C$13+$F$13)</f>
        <v>0</v>
      </c>
      <c r="BB585">
        <v>6</v>
      </c>
      <c r="BC585">
        <v>0.5</v>
      </c>
      <c r="BD585" t="s">
        <v>358</v>
      </c>
      <c r="BE585">
        <v>2</v>
      </c>
      <c r="BF585" t="b">
        <v>1</v>
      </c>
      <c r="BG585">
        <v>1774684057.7</v>
      </c>
      <c r="BH585">
        <v>419.5636000000001</v>
      </c>
      <c r="BI585">
        <v>419.9912</v>
      </c>
      <c r="BJ585">
        <v>21.49144</v>
      </c>
      <c r="BK585">
        <v>21.50781</v>
      </c>
      <c r="BL585">
        <v>419.9252</v>
      </c>
      <c r="BM585">
        <v>21.19438</v>
      </c>
      <c r="BN585">
        <v>499.9932</v>
      </c>
      <c r="BO585">
        <v>101.0362</v>
      </c>
      <c r="BP585">
        <v>0.09991092000000001</v>
      </c>
      <c r="BQ585">
        <v>25.72949999999999</v>
      </c>
      <c r="BR585">
        <v>25.77545</v>
      </c>
      <c r="BS585">
        <v>999.9</v>
      </c>
      <c r="BT585">
        <v>0</v>
      </c>
      <c r="BU585">
        <v>0</v>
      </c>
      <c r="BV585">
        <v>10004.636</v>
      </c>
      <c r="BW585">
        <v>0</v>
      </c>
      <c r="BX585">
        <v>0.376683</v>
      </c>
      <c r="BY585">
        <v>-0.4276548999999999</v>
      </c>
      <c r="BZ585">
        <v>428.7786</v>
      </c>
      <c r="CA585">
        <v>429.2229</v>
      </c>
      <c r="CB585">
        <v>-0.01637498</v>
      </c>
      <c r="CC585">
        <v>419.9912</v>
      </c>
      <c r="CD585">
        <v>21.50781</v>
      </c>
      <c r="CE585">
        <v>2.171418</v>
      </c>
      <c r="CF585">
        <v>2.173073</v>
      </c>
      <c r="CG585">
        <v>18.75298</v>
      </c>
      <c r="CH585">
        <v>18.76517</v>
      </c>
      <c r="CI585">
        <v>99.9884</v>
      </c>
      <c r="CJ585">
        <v>0</v>
      </c>
      <c r="CK585">
        <v>1</v>
      </c>
      <c r="CL585">
        <v>0</v>
      </c>
      <c r="CM585">
        <v>1.90094</v>
      </c>
      <c r="CN585">
        <v>0</v>
      </c>
      <c r="CO585">
        <v>4.961449999999999</v>
      </c>
      <c r="CP585">
        <v>511.5067999999999</v>
      </c>
      <c r="CQ585">
        <v>35</v>
      </c>
      <c r="CR585">
        <v>40.4559</v>
      </c>
      <c r="CS585">
        <v>37.656</v>
      </c>
      <c r="CT585">
        <v>39.54340000000001</v>
      </c>
      <c r="CU585">
        <v>36.187</v>
      </c>
      <c r="CV585">
        <v>0</v>
      </c>
      <c r="CW585">
        <v>99.98800000000001</v>
      </c>
      <c r="CX585">
        <v>0</v>
      </c>
      <c r="CY585">
        <v>1774684059.2</v>
      </c>
      <c r="CZ585">
        <v>0</v>
      </c>
      <c r="DA585">
        <v>1774666326.5</v>
      </c>
      <c r="DB585" t="s">
        <v>359</v>
      </c>
      <c r="DC585">
        <v>1774666322</v>
      </c>
      <c r="DD585">
        <v>1774666326.5</v>
      </c>
      <c r="DE585">
        <v>2</v>
      </c>
      <c r="DF585">
        <v>0.343</v>
      </c>
      <c r="DG585">
        <v>-0.026</v>
      </c>
      <c r="DH585">
        <v>-0.36</v>
      </c>
      <c r="DI585">
        <v>0.298</v>
      </c>
      <c r="DJ585">
        <v>420</v>
      </c>
      <c r="DK585">
        <v>22</v>
      </c>
      <c r="DL585">
        <v>0.17</v>
      </c>
      <c r="DM585">
        <v>0.02</v>
      </c>
      <c r="DN585">
        <v>-0.4286051707317074</v>
      </c>
      <c r="DO585">
        <v>0.05251605574912825</v>
      </c>
      <c r="DP585">
        <v>0.03356404143439635</v>
      </c>
      <c r="DQ585">
        <v>1</v>
      </c>
      <c r="DR585">
        <v>-0.01823969756097561</v>
      </c>
      <c r="DS585">
        <v>0.009280513588850204</v>
      </c>
      <c r="DT585">
        <v>0.001233383192386837</v>
      </c>
      <c r="DU585">
        <v>1</v>
      </c>
      <c r="DV585">
        <v>2</v>
      </c>
      <c r="DW585">
        <v>2</v>
      </c>
      <c r="DX585" t="s">
        <v>360</v>
      </c>
      <c r="DY585">
        <v>3.13042</v>
      </c>
      <c r="DZ585">
        <v>2.80641</v>
      </c>
      <c r="EA585">
        <v>0.0997623</v>
      </c>
      <c r="EB585">
        <v>0.0994799</v>
      </c>
      <c r="EC585">
        <v>0.105826</v>
      </c>
      <c r="ED585">
        <v>0.105571</v>
      </c>
      <c r="EE585">
        <v>21145.5</v>
      </c>
      <c r="EF585">
        <v>27418.2</v>
      </c>
      <c r="EG585">
        <v>26443.2</v>
      </c>
      <c r="EH585">
        <v>32999.8</v>
      </c>
      <c r="EI585">
        <v>34925.4</v>
      </c>
      <c r="EJ585">
        <v>40310.9</v>
      </c>
      <c r="EK585">
        <v>41090</v>
      </c>
      <c r="EL585">
        <v>46059.5</v>
      </c>
      <c r="EM585">
        <v>2.0349</v>
      </c>
      <c r="EN585">
        <v>2.0004</v>
      </c>
      <c r="EO585">
        <v>0.06811689999999999</v>
      </c>
      <c r="EP585">
        <v>0</v>
      </c>
      <c r="EQ585">
        <v>24.6555</v>
      </c>
      <c r="ER585">
        <v>999.9</v>
      </c>
      <c r="ES585">
        <v>67.40000000000001</v>
      </c>
      <c r="ET585">
        <v>27.5</v>
      </c>
      <c r="EU585">
        <v>24.5883</v>
      </c>
      <c r="EV585">
        <v>61.0709</v>
      </c>
      <c r="EW585">
        <v>31.5986</v>
      </c>
      <c r="EX585">
        <v>1</v>
      </c>
      <c r="EY585">
        <v>0.291669</v>
      </c>
      <c r="EZ585">
        <v>0.151362</v>
      </c>
      <c r="FA585">
        <v>20.2916</v>
      </c>
      <c r="FB585">
        <v>5.18899</v>
      </c>
      <c r="FC585">
        <v>11.9441</v>
      </c>
      <c r="FD585">
        <v>4.95565</v>
      </c>
      <c r="FE585">
        <v>3.285</v>
      </c>
      <c r="FF585">
        <v>9999</v>
      </c>
      <c r="FG585">
        <v>9999</v>
      </c>
      <c r="FH585">
        <v>9999</v>
      </c>
      <c r="FI585">
        <v>999.9</v>
      </c>
      <c r="FJ585">
        <v>1.86127</v>
      </c>
      <c r="FK585">
        <v>1.86264</v>
      </c>
      <c r="FL585">
        <v>1.86005</v>
      </c>
      <c r="FM585">
        <v>1.85837</v>
      </c>
      <c r="FN585">
        <v>1.86214</v>
      </c>
      <c r="FO585">
        <v>1.85887</v>
      </c>
      <c r="FP585">
        <v>1.85791</v>
      </c>
      <c r="FQ585">
        <v>1.86081</v>
      </c>
      <c r="FR585">
        <v>0</v>
      </c>
      <c r="FS585">
        <v>0</v>
      </c>
      <c r="FT585">
        <v>0</v>
      </c>
      <c r="FU585">
        <v>4.5</v>
      </c>
      <c r="FV585" t="s">
        <v>361</v>
      </c>
      <c r="FW585" t="s">
        <v>362</v>
      </c>
      <c r="FX585" t="s">
        <v>363</v>
      </c>
      <c r="FY585" t="s">
        <v>364</v>
      </c>
      <c r="FZ585" t="s">
        <v>364</v>
      </c>
      <c r="GA585" t="s">
        <v>363</v>
      </c>
      <c r="GB585">
        <v>0</v>
      </c>
      <c r="GC585">
        <v>100</v>
      </c>
      <c r="GD585">
        <v>100</v>
      </c>
      <c r="GE585">
        <v>-0.361</v>
      </c>
      <c r="GF585">
        <v>0.297</v>
      </c>
      <c r="GG585">
        <v>-1.589593225013521</v>
      </c>
      <c r="GH585">
        <v>0.00192992804097616</v>
      </c>
      <c r="GI585">
        <v>3.244687122451424E-06</v>
      </c>
      <c r="GJ585">
        <v>-2.087531120305573E-09</v>
      </c>
      <c r="GK585">
        <v>0.05776174702018427</v>
      </c>
      <c r="GL585">
        <v>0.005089068596103195</v>
      </c>
      <c r="GM585">
        <v>0.0003257216593697226</v>
      </c>
      <c r="GN585">
        <v>-1.562898368296355E-06</v>
      </c>
      <c r="GO585">
        <v>0</v>
      </c>
      <c r="GP585">
        <v>1257</v>
      </c>
      <c r="GQ585">
        <v>1</v>
      </c>
      <c r="GR585">
        <v>31</v>
      </c>
      <c r="GS585">
        <v>295.6</v>
      </c>
      <c r="GT585">
        <v>295.6</v>
      </c>
      <c r="GU585">
        <v>1.07788</v>
      </c>
      <c r="GV585">
        <v>2.39868</v>
      </c>
      <c r="GW585">
        <v>1.44775</v>
      </c>
      <c r="GX585">
        <v>2.20215</v>
      </c>
      <c r="GY585">
        <v>1.44653</v>
      </c>
      <c r="GZ585">
        <v>2.34497</v>
      </c>
      <c r="HA585">
        <v>33.1992</v>
      </c>
      <c r="HB585">
        <v>14.5261</v>
      </c>
      <c r="HC585">
        <v>18</v>
      </c>
      <c r="HD585">
        <v>531.977</v>
      </c>
      <c r="HE585">
        <v>523.168</v>
      </c>
      <c r="HF585">
        <v>24.9999</v>
      </c>
      <c r="HG585">
        <v>30.7199</v>
      </c>
      <c r="HH585">
        <v>30.0001</v>
      </c>
      <c r="HI585">
        <v>31.1024</v>
      </c>
      <c r="HJ585">
        <v>31.1143</v>
      </c>
      <c r="HK585">
        <v>21.5488</v>
      </c>
      <c r="HL585">
        <v>20.6043</v>
      </c>
      <c r="HM585">
        <v>100</v>
      </c>
      <c r="HN585">
        <v>25</v>
      </c>
      <c r="HO585">
        <v>420</v>
      </c>
      <c r="HP585">
        <v>21.5</v>
      </c>
      <c r="HQ585">
        <v>103.128</v>
      </c>
      <c r="HR585">
        <v>102.02</v>
      </c>
    </row>
    <row r="586" spans="1:226">
      <c r="A586">
        <v>568</v>
      </c>
      <c r="B586">
        <v>1774684064.6</v>
      </c>
      <c r="C586">
        <v>2318.599999904633</v>
      </c>
      <c r="D586" t="s">
        <v>1498</v>
      </c>
      <c r="E586" t="s">
        <v>1499</v>
      </c>
      <c r="F586">
        <v>5</v>
      </c>
      <c r="I586">
        <v>1774684061.7</v>
      </c>
      <c r="J586">
        <f>(K586)/1000</f>
        <v>0</v>
      </c>
      <c r="K586">
        <f>IF(BF586, AN586, AH586)</f>
        <v>0</v>
      </c>
      <c r="L586">
        <f>IF(BF586, AI586, AG586)</f>
        <v>0</v>
      </c>
      <c r="M586">
        <f>BH586 - IF(AU586&gt;1, L586*BB586*100.0/(AW586), 0)</f>
        <v>0</v>
      </c>
      <c r="N586">
        <f>((T586-J586/2)*M586-L586)/(T586+J586/2)</f>
        <v>0</v>
      </c>
      <c r="O586">
        <f>N586*(BO586+BP586)/1000.0</f>
        <v>0</v>
      </c>
      <c r="P586">
        <f>(BH586 - IF(AU586&gt;1, L586*BB586*100.0/(AW586), 0))*(BO586+BP586)/1000.0</f>
        <v>0</v>
      </c>
      <c r="Q586">
        <f>2.0/((1/S586-1/R586)+SIGN(S586)*SQRT((1/S586-1/R586)*(1/S586-1/R586) + 4*BC586/((BC586+1)*(BC586+1))*(2*1/S586*1/R586-1/R586*1/R586)))</f>
        <v>0</v>
      </c>
      <c r="R586">
        <f>IF(LEFT(BD586,1)&lt;&gt;"0",IF(LEFT(BD586,1)="1",3.0,BE586),$D$5+$E$5*(BV586*BO586/($K$5*1000))+$F$5*(BV586*BO586/($K$5*1000))*MAX(MIN(BB586,$J$5),$I$5)*MAX(MIN(BB586,$J$5),$I$5)+$G$5*MAX(MIN(BB586,$J$5),$I$5)*(BV586*BO586/($K$5*1000))+$H$5*(BV586*BO586/($K$5*1000))*(BV586*BO586/($K$5*1000)))</f>
        <v>0</v>
      </c>
      <c r="S586">
        <f>J586*(1000-(1000*0.61365*exp(17.502*W586/(240.97+W586))/(BO586+BP586)+BJ586)/2)/(1000*0.61365*exp(17.502*W586/(240.97+W586))/(BO586+BP586)-BJ586)</f>
        <v>0</v>
      </c>
      <c r="T586">
        <f>1/((BC586+1)/(Q586/1.6)+1/(R586/1.37)) + BC586/((BC586+1)/(Q586/1.6) + BC586/(R586/1.37))</f>
        <v>0</v>
      </c>
      <c r="U586">
        <f>(AX586*BA586)</f>
        <v>0</v>
      </c>
      <c r="V586">
        <f>(BQ586+(U586+2*0.95*5.67E-8*(((BQ586+$B$9)+273)^4-(BQ586+273)^4)-44100*J586)/(1.84*29.3*R586+8*0.95*5.67E-8*(BQ586+273)^3))</f>
        <v>0</v>
      </c>
      <c r="W586">
        <f>($C$9*BR586+$D$9*BS586+$E$9*V586)</f>
        <v>0</v>
      </c>
      <c r="X586">
        <f>0.61365*exp(17.502*W586/(240.97+W586))</f>
        <v>0</v>
      </c>
      <c r="Y586">
        <f>(Z586/AA586*100)</f>
        <v>0</v>
      </c>
      <c r="Z586">
        <f>BJ586*(BO586+BP586)/1000</f>
        <v>0</v>
      </c>
      <c r="AA586">
        <f>0.61365*exp(17.502*BQ586/(240.97+BQ586))</f>
        <v>0</v>
      </c>
      <c r="AB586">
        <f>(X586-BJ586*(BO586+BP586)/1000)</f>
        <v>0</v>
      </c>
      <c r="AC586">
        <f>(-J586*44100)</f>
        <v>0</v>
      </c>
      <c r="AD586">
        <f>2*29.3*R586*0.92*(BQ586-W586)</f>
        <v>0</v>
      </c>
      <c r="AE586">
        <f>2*0.95*5.67E-8*(((BQ586+$B$9)+273)^4-(W586+273)^4)</f>
        <v>0</v>
      </c>
      <c r="AF586">
        <f>U586+AE586+AC586+AD586</f>
        <v>0</v>
      </c>
      <c r="AG586">
        <f>BN586*AU586*(BI586-BH586*(1000-AU586*BK586)/(1000-AU586*BJ586))/(100*BB586)</f>
        <v>0</v>
      </c>
      <c r="AH586">
        <f>1000*BN586*AU586*(BJ586-BK586)/(100*BB586*(1000-AU586*BJ586))</f>
        <v>0</v>
      </c>
      <c r="AI586">
        <f>(AJ586 - AK586 - BO586*1E3/(8.314*(BQ586+273.15)) * AM586/BN586 * AL586) * BN586/(100*BB586) * (1000 - BK586)/1000</f>
        <v>0</v>
      </c>
      <c r="AJ586">
        <v>429.2661059874956</v>
      </c>
      <c r="AK586">
        <v>428.7916909090909</v>
      </c>
      <c r="AL586">
        <v>-3.80873465906056E-06</v>
      </c>
      <c r="AM586">
        <v>61.35787655002243</v>
      </c>
      <c r="AN586">
        <f>(AP586 - AO586 + BO586*1E3/(8.314*(BQ586+273.15)) * AR586/BN586 * AQ586) * BN586/(100*BB586) * 1000/(1000 - AP586)</f>
        <v>0</v>
      </c>
      <c r="AO586">
        <v>21.50781109557667</v>
      </c>
      <c r="AP586">
        <v>21.49083286713287</v>
      </c>
      <c r="AQ586">
        <v>1.066437280138917E-07</v>
      </c>
      <c r="AR586">
        <v>91.88205700752289</v>
      </c>
      <c r="AS586">
        <v>0</v>
      </c>
      <c r="AT586">
        <v>0</v>
      </c>
      <c r="AU586">
        <f>IF(AS586*$H$15&gt;=AW586,1.0,(AW586/(AW586-AS586*$H$15)))</f>
        <v>0</v>
      </c>
      <c r="AV586">
        <f>(AU586-1)*100</f>
        <v>0</v>
      </c>
      <c r="AW586">
        <f>MAX(0,($B$15+$C$15*BV586)/(1+$D$15*BV586)*BO586/(BQ586+273)*$E$15)</f>
        <v>0</v>
      </c>
      <c r="AX586">
        <f>$B$13*BW586+$C$13*BX586+$F$13*CI586*(1-CL586)</f>
        <v>0</v>
      </c>
      <c r="AY586">
        <f>AX586*AZ586</f>
        <v>0</v>
      </c>
      <c r="AZ586">
        <f>($B$13*$D$11+$C$13*$D$11+$F$13*((CV586+CN586)/MAX(CV586+CN586+CW586, 0.1)*$I$11+CW586/MAX(CV586+CN586+CW586, 0.1)*$J$11))/($B$13+$C$13+$F$13)</f>
        <v>0</v>
      </c>
      <c r="BA586">
        <f>($B$13*$K$11+$C$13*$K$11+$F$13*((CV586+CN586)/MAX(CV586+CN586+CW586, 0.1)*$P$11+CW586/MAX(CV586+CN586+CW586, 0.1)*$Q$11))/($B$13+$C$13+$F$13)</f>
        <v>0</v>
      </c>
      <c r="BB586">
        <v>6</v>
      </c>
      <c r="BC586">
        <v>0.5</v>
      </c>
      <c r="BD586" t="s">
        <v>358</v>
      </c>
      <c r="BE586">
        <v>2</v>
      </c>
      <c r="BF586" t="b">
        <v>1</v>
      </c>
      <c r="BG586">
        <v>1774684061.7</v>
      </c>
      <c r="BH586">
        <v>419.5848</v>
      </c>
      <c r="BI586">
        <v>420.0246</v>
      </c>
      <c r="BJ586">
        <v>21.49127</v>
      </c>
      <c r="BK586">
        <v>21.50807</v>
      </c>
      <c r="BL586">
        <v>419.9462</v>
      </c>
      <c r="BM586">
        <v>21.19421</v>
      </c>
      <c r="BN586">
        <v>499.9827</v>
      </c>
      <c r="BO586">
        <v>101.0366</v>
      </c>
      <c r="BP586">
        <v>0.09983557000000001</v>
      </c>
      <c r="BQ586">
        <v>25.72874</v>
      </c>
      <c r="BR586">
        <v>25.77233</v>
      </c>
      <c r="BS586">
        <v>999.9</v>
      </c>
      <c r="BT586">
        <v>0</v>
      </c>
      <c r="BU586">
        <v>0</v>
      </c>
      <c r="BV586">
        <v>10023.379</v>
      </c>
      <c r="BW586">
        <v>0</v>
      </c>
      <c r="BX586">
        <v>0.3833920000000001</v>
      </c>
      <c r="BY586">
        <v>-0.4400299</v>
      </c>
      <c r="BZ586">
        <v>428.8003</v>
      </c>
      <c r="CA586">
        <v>429.2572</v>
      </c>
      <c r="CB586">
        <v>-0.01681136</v>
      </c>
      <c r="CC586">
        <v>420.0246</v>
      </c>
      <c r="CD586">
        <v>21.50807</v>
      </c>
      <c r="CE586">
        <v>2.171408</v>
      </c>
      <c r="CF586">
        <v>2.173106</v>
      </c>
      <c r="CG586">
        <v>18.75291</v>
      </c>
      <c r="CH586">
        <v>18.76542</v>
      </c>
      <c r="CI586">
        <v>99.99921000000001</v>
      </c>
      <c r="CJ586">
        <v>0</v>
      </c>
      <c r="CK586">
        <v>1</v>
      </c>
      <c r="CL586">
        <v>0</v>
      </c>
      <c r="CM586">
        <v>1.91886</v>
      </c>
      <c r="CN586">
        <v>0</v>
      </c>
      <c r="CO586">
        <v>5.079559999999999</v>
      </c>
      <c r="CP586">
        <v>511.5622999999999</v>
      </c>
      <c r="CQ586">
        <v>35.0372</v>
      </c>
      <c r="CR586">
        <v>40.5062</v>
      </c>
      <c r="CS586">
        <v>37.687</v>
      </c>
      <c r="CT586">
        <v>39.6061</v>
      </c>
      <c r="CU586">
        <v>36.2185</v>
      </c>
      <c r="CV586">
        <v>0</v>
      </c>
      <c r="CW586">
        <v>99.998</v>
      </c>
      <c r="CX586">
        <v>0</v>
      </c>
      <c r="CY586">
        <v>1774684062.8</v>
      </c>
      <c r="CZ586">
        <v>0</v>
      </c>
      <c r="DA586">
        <v>1774666326.5</v>
      </c>
      <c r="DB586" t="s">
        <v>359</v>
      </c>
      <c r="DC586">
        <v>1774666322</v>
      </c>
      <c r="DD586">
        <v>1774666326.5</v>
      </c>
      <c r="DE586">
        <v>2</v>
      </c>
      <c r="DF586">
        <v>0.343</v>
      </c>
      <c r="DG586">
        <v>-0.026</v>
      </c>
      <c r="DH586">
        <v>-0.36</v>
      </c>
      <c r="DI586">
        <v>0.298</v>
      </c>
      <c r="DJ586">
        <v>420</v>
      </c>
      <c r="DK586">
        <v>22</v>
      </c>
      <c r="DL586">
        <v>0.17</v>
      </c>
      <c r="DM586">
        <v>0.02</v>
      </c>
      <c r="DN586">
        <v>-0.4295415365853659</v>
      </c>
      <c r="DO586">
        <v>0.01828177003484149</v>
      </c>
      <c r="DP586">
        <v>0.03343978782178102</v>
      </c>
      <c r="DQ586">
        <v>1</v>
      </c>
      <c r="DR586">
        <v>-0.01789637317073171</v>
      </c>
      <c r="DS586">
        <v>0.01016090383275259</v>
      </c>
      <c r="DT586">
        <v>0.001302902205121113</v>
      </c>
      <c r="DU586">
        <v>1</v>
      </c>
      <c r="DV586">
        <v>2</v>
      </c>
      <c r="DW586">
        <v>2</v>
      </c>
      <c r="DX586" t="s">
        <v>360</v>
      </c>
      <c r="DY586">
        <v>3.13049</v>
      </c>
      <c r="DZ586">
        <v>2.80657</v>
      </c>
      <c r="EA586">
        <v>0.0997528</v>
      </c>
      <c r="EB586">
        <v>0.09948609999999999</v>
      </c>
      <c r="EC586">
        <v>0.105822</v>
      </c>
      <c r="ED586">
        <v>0.105573</v>
      </c>
      <c r="EE586">
        <v>21145.5</v>
      </c>
      <c r="EF586">
        <v>27418</v>
      </c>
      <c r="EG586">
        <v>26443</v>
      </c>
      <c r="EH586">
        <v>32999.7</v>
      </c>
      <c r="EI586">
        <v>34925.2</v>
      </c>
      <c r="EJ586">
        <v>40310.6</v>
      </c>
      <c r="EK586">
        <v>41089.5</v>
      </c>
      <c r="EL586">
        <v>46059.3</v>
      </c>
      <c r="EM586">
        <v>2.03507</v>
      </c>
      <c r="EN586">
        <v>2.00038</v>
      </c>
      <c r="EO586">
        <v>0.06817280000000001</v>
      </c>
      <c r="EP586">
        <v>0</v>
      </c>
      <c r="EQ586">
        <v>24.6555</v>
      </c>
      <c r="ER586">
        <v>999.9</v>
      </c>
      <c r="ES586">
        <v>67.40000000000001</v>
      </c>
      <c r="ET586">
        <v>27.5</v>
      </c>
      <c r="EU586">
        <v>24.5847</v>
      </c>
      <c r="EV586">
        <v>61.0908</v>
      </c>
      <c r="EW586">
        <v>31.6947</v>
      </c>
      <c r="EX586">
        <v>1</v>
      </c>
      <c r="EY586">
        <v>0.291715</v>
      </c>
      <c r="EZ586">
        <v>0.151307</v>
      </c>
      <c r="FA586">
        <v>20.2916</v>
      </c>
      <c r="FB586">
        <v>5.18869</v>
      </c>
      <c r="FC586">
        <v>11.9441</v>
      </c>
      <c r="FD586">
        <v>4.95565</v>
      </c>
      <c r="FE586">
        <v>3.285</v>
      </c>
      <c r="FF586">
        <v>9999</v>
      </c>
      <c r="FG586">
        <v>9999</v>
      </c>
      <c r="FH586">
        <v>9999</v>
      </c>
      <c r="FI586">
        <v>999.9</v>
      </c>
      <c r="FJ586">
        <v>1.86127</v>
      </c>
      <c r="FK586">
        <v>1.86264</v>
      </c>
      <c r="FL586">
        <v>1.86005</v>
      </c>
      <c r="FM586">
        <v>1.85837</v>
      </c>
      <c r="FN586">
        <v>1.86212</v>
      </c>
      <c r="FO586">
        <v>1.85891</v>
      </c>
      <c r="FP586">
        <v>1.85791</v>
      </c>
      <c r="FQ586">
        <v>1.8608</v>
      </c>
      <c r="FR586">
        <v>0</v>
      </c>
      <c r="FS586">
        <v>0</v>
      </c>
      <c r="FT586">
        <v>0</v>
      </c>
      <c r="FU586">
        <v>4.5</v>
      </c>
      <c r="FV586" t="s">
        <v>361</v>
      </c>
      <c r="FW586" t="s">
        <v>362</v>
      </c>
      <c r="FX586" t="s">
        <v>363</v>
      </c>
      <c r="FY586" t="s">
        <v>364</v>
      </c>
      <c r="FZ586" t="s">
        <v>364</v>
      </c>
      <c r="GA586" t="s">
        <v>363</v>
      </c>
      <c r="GB586">
        <v>0</v>
      </c>
      <c r="GC586">
        <v>100</v>
      </c>
      <c r="GD586">
        <v>100</v>
      </c>
      <c r="GE586">
        <v>-0.361</v>
      </c>
      <c r="GF586">
        <v>0.297</v>
      </c>
      <c r="GG586">
        <v>-1.589593225013521</v>
      </c>
      <c r="GH586">
        <v>0.00192992804097616</v>
      </c>
      <c r="GI586">
        <v>3.244687122451424E-06</v>
      </c>
      <c r="GJ586">
        <v>-2.087531120305573E-09</v>
      </c>
      <c r="GK586">
        <v>0.05776174702018427</v>
      </c>
      <c r="GL586">
        <v>0.005089068596103195</v>
      </c>
      <c r="GM586">
        <v>0.0003257216593697226</v>
      </c>
      <c r="GN586">
        <v>-1.562898368296355E-06</v>
      </c>
      <c r="GO586">
        <v>0</v>
      </c>
      <c r="GP586">
        <v>1257</v>
      </c>
      <c r="GQ586">
        <v>1</v>
      </c>
      <c r="GR586">
        <v>31</v>
      </c>
      <c r="GS586">
        <v>295.7</v>
      </c>
      <c r="GT586">
        <v>295.6</v>
      </c>
      <c r="GU586">
        <v>1.07788</v>
      </c>
      <c r="GV586">
        <v>2.38892</v>
      </c>
      <c r="GW586">
        <v>1.44775</v>
      </c>
      <c r="GX586">
        <v>2.20215</v>
      </c>
      <c r="GY586">
        <v>1.44653</v>
      </c>
      <c r="GZ586">
        <v>2.36938</v>
      </c>
      <c r="HA586">
        <v>33.1769</v>
      </c>
      <c r="HB586">
        <v>14.5261</v>
      </c>
      <c r="HC586">
        <v>18</v>
      </c>
      <c r="HD586">
        <v>532.088</v>
      </c>
      <c r="HE586">
        <v>523.151</v>
      </c>
      <c r="HF586">
        <v>24.9999</v>
      </c>
      <c r="HG586">
        <v>30.7199</v>
      </c>
      <c r="HH586">
        <v>30.0001</v>
      </c>
      <c r="HI586">
        <v>31.1024</v>
      </c>
      <c r="HJ586">
        <v>31.1143</v>
      </c>
      <c r="HK586">
        <v>21.5473</v>
      </c>
      <c r="HL586">
        <v>20.6043</v>
      </c>
      <c r="HM586">
        <v>100</v>
      </c>
      <c r="HN586">
        <v>25</v>
      </c>
      <c r="HO586">
        <v>420</v>
      </c>
      <c r="HP586">
        <v>21.5</v>
      </c>
      <c r="HQ586">
        <v>103.127</v>
      </c>
      <c r="HR586">
        <v>102.019</v>
      </c>
    </row>
    <row r="587" spans="1:226">
      <c r="A587">
        <v>569</v>
      </c>
      <c r="B587">
        <v>1774684068.6</v>
      </c>
      <c r="C587">
        <v>2322.599999904633</v>
      </c>
      <c r="D587" t="s">
        <v>1500</v>
      </c>
      <c r="E587" t="s">
        <v>1501</v>
      </c>
      <c r="F587">
        <v>5</v>
      </c>
      <c r="I587">
        <v>1774684065.7</v>
      </c>
      <c r="J587">
        <f>(K587)/1000</f>
        <v>0</v>
      </c>
      <c r="K587">
        <f>IF(BF587, AN587, AH587)</f>
        <v>0</v>
      </c>
      <c r="L587">
        <f>IF(BF587, AI587, AG587)</f>
        <v>0</v>
      </c>
      <c r="M587">
        <f>BH587 - IF(AU587&gt;1, L587*BB587*100.0/(AW587), 0)</f>
        <v>0</v>
      </c>
      <c r="N587">
        <f>((T587-J587/2)*M587-L587)/(T587+J587/2)</f>
        <v>0</v>
      </c>
      <c r="O587">
        <f>N587*(BO587+BP587)/1000.0</f>
        <v>0</v>
      </c>
      <c r="P587">
        <f>(BH587 - IF(AU587&gt;1, L587*BB587*100.0/(AW587), 0))*(BO587+BP587)/1000.0</f>
        <v>0</v>
      </c>
      <c r="Q587">
        <f>2.0/((1/S587-1/R587)+SIGN(S587)*SQRT((1/S587-1/R587)*(1/S587-1/R587) + 4*BC587/((BC587+1)*(BC587+1))*(2*1/S587*1/R587-1/R587*1/R587)))</f>
        <v>0</v>
      </c>
      <c r="R587">
        <f>IF(LEFT(BD587,1)&lt;&gt;"0",IF(LEFT(BD587,1)="1",3.0,BE587),$D$5+$E$5*(BV587*BO587/($K$5*1000))+$F$5*(BV587*BO587/($K$5*1000))*MAX(MIN(BB587,$J$5),$I$5)*MAX(MIN(BB587,$J$5),$I$5)+$G$5*MAX(MIN(BB587,$J$5),$I$5)*(BV587*BO587/($K$5*1000))+$H$5*(BV587*BO587/($K$5*1000))*(BV587*BO587/($K$5*1000)))</f>
        <v>0</v>
      </c>
      <c r="S587">
        <f>J587*(1000-(1000*0.61365*exp(17.502*W587/(240.97+W587))/(BO587+BP587)+BJ587)/2)/(1000*0.61365*exp(17.502*W587/(240.97+W587))/(BO587+BP587)-BJ587)</f>
        <v>0</v>
      </c>
      <c r="T587">
        <f>1/((BC587+1)/(Q587/1.6)+1/(R587/1.37)) + BC587/((BC587+1)/(Q587/1.6) + BC587/(R587/1.37))</f>
        <v>0</v>
      </c>
      <c r="U587">
        <f>(AX587*BA587)</f>
        <v>0</v>
      </c>
      <c r="V587">
        <f>(BQ587+(U587+2*0.95*5.67E-8*(((BQ587+$B$9)+273)^4-(BQ587+273)^4)-44100*J587)/(1.84*29.3*R587+8*0.95*5.67E-8*(BQ587+273)^3))</f>
        <v>0</v>
      </c>
      <c r="W587">
        <f>($C$9*BR587+$D$9*BS587+$E$9*V587)</f>
        <v>0</v>
      </c>
      <c r="X587">
        <f>0.61365*exp(17.502*W587/(240.97+W587))</f>
        <v>0</v>
      </c>
      <c r="Y587">
        <f>(Z587/AA587*100)</f>
        <v>0</v>
      </c>
      <c r="Z587">
        <f>BJ587*(BO587+BP587)/1000</f>
        <v>0</v>
      </c>
      <c r="AA587">
        <f>0.61365*exp(17.502*BQ587/(240.97+BQ587))</f>
        <v>0</v>
      </c>
      <c r="AB587">
        <f>(X587-BJ587*(BO587+BP587)/1000)</f>
        <v>0</v>
      </c>
      <c r="AC587">
        <f>(-J587*44100)</f>
        <v>0</v>
      </c>
      <c r="AD587">
        <f>2*29.3*R587*0.92*(BQ587-W587)</f>
        <v>0</v>
      </c>
      <c r="AE587">
        <f>2*0.95*5.67E-8*(((BQ587+$B$9)+273)^4-(W587+273)^4)</f>
        <v>0</v>
      </c>
      <c r="AF587">
        <f>U587+AE587+AC587+AD587</f>
        <v>0</v>
      </c>
      <c r="AG587">
        <f>BN587*AU587*(BI587-BH587*(1000-AU587*BK587)/(1000-AU587*BJ587))/(100*BB587)</f>
        <v>0</v>
      </c>
      <c r="AH587">
        <f>1000*BN587*AU587*(BJ587-BK587)/(100*BB587*(1000-AU587*BJ587))</f>
        <v>0</v>
      </c>
      <c r="AI587">
        <f>(AJ587 - AK587 - BO587*1E3/(8.314*(BQ587+273.15)) * AM587/BN587 * AL587) * BN587/(100*BB587) * (1000 - BK587)/1000</f>
        <v>0</v>
      </c>
      <c r="AJ587">
        <v>429.240570131594</v>
      </c>
      <c r="AK587">
        <v>428.8219757575756</v>
      </c>
      <c r="AL587">
        <v>9.048901741243711E-06</v>
      </c>
      <c r="AM587">
        <v>61.35787655002243</v>
      </c>
      <c r="AN587">
        <f>(AP587 - AO587 + BO587*1E3/(8.314*(BQ587+273.15)) * AR587/BN587 * AQ587) * BN587/(100*BB587) * 1000/(1000 - AP587)</f>
        <v>0</v>
      </c>
      <c r="AO587">
        <v>21.50807828303255</v>
      </c>
      <c r="AP587">
        <v>21.48899720279721</v>
      </c>
      <c r="AQ587">
        <v>-5.012247448349148E-07</v>
      </c>
      <c r="AR587">
        <v>91.88205700752289</v>
      </c>
      <c r="AS587">
        <v>0</v>
      </c>
      <c r="AT587">
        <v>0</v>
      </c>
      <c r="AU587">
        <f>IF(AS587*$H$15&gt;=AW587,1.0,(AW587/(AW587-AS587*$H$15)))</f>
        <v>0</v>
      </c>
      <c r="AV587">
        <f>(AU587-1)*100</f>
        <v>0</v>
      </c>
      <c r="AW587">
        <f>MAX(0,($B$15+$C$15*BV587)/(1+$D$15*BV587)*BO587/(BQ587+273)*$E$15)</f>
        <v>0</v>
      </c>
      <c r="AX587">
        <f>$B$13*BW587+$C$13*BX587+$F$13*CI587*(1-CL587)</f>
        <v>0</v>
      </c>
      <c r="AY587">
        <f>AX587*AZ587</f>
        <v>0</v>
      </c>
      <c r="AZ587">
        <f>($B$13*$D$11+$C$13*$D$11+$F$13*((CV587+CN587)/MAX(CV587+CN587+CW587, 0.1)*$I$11+CW587/MAX(CV587+CN587+CW587, 0.1)*$J$11))/($B$13+$C$13+$F$13)</f>
        <v>0</v>
      </c>
      <c r="BA587">
        <f>($B$13*$K$11+$C$13*$K$11+$F$13*((CV587+CN587)/MAX(CV587+CN587+CW587, 0.1)*$P$11+CW587/MAX(CV587+CN587+CW587, 0.1)*$Q$11))/($B$13+$C$13+$F$13)</f>
        <v>0</v>
      </c>
      <c r="BB587">
        <v>6</v>
      </c>
      <c r="BC587">
        <v>0.5</v>
      </c>
      <c r="BD587" t="s">
        <v>358</v>
      </c>
      <c r="BE587">
        <v>2</v>
      </c>
      <c r="BF587" t="b">
        <v>1</v>
      </c>
      <c r="BG587">
        <v>1774684065.7</v>
      </c>
      <c r="BH587">
        <v>419.5893</v>
      </c>
      <c r="BI587">
        <v>420</v>
      </c>
      <c r="BJ587">
        <v>21.48983</v>
      </c>
      <c r="BK587">
        <v>21.50817</v>
      </c>
      <c r="BL587">
        <v>419.9510999999999</v>
      </c>
      <c r="BM587">
        <v>21.19281</v>
      </c>
      <c r="BN587">
        <v>500.0097</v>
      </c>
      <c r="BO587">
        <v>101.0377</v>
      </c>
      <c r="BP587">
        <v>0.1001891</v>
      </c>
      <c r="BQ587">
        <v>25.72892</v>
      </c>
      <c r="BR587">
        <v>25.77482</v>
      </c>
      <c r="BS587">
        <v>999.9</v>
      </c>
      <c r="BT587">
        <v>0</v>
      </c>
      <c r="BU587">
        <v>0</v>
      </c>
      <c r="BV587">
        <v>9987.061000000002</v>
      </c>
      <c r="BW587">
        <v>0</v>
      </c>
      <c r="BX587">
        <v>0.3833920000000001</v>
      </c>
      <c r="BY587">
        <v>-0.4107421000000001</v>
      </c>
      <c r="BZ587">
        <v>428.8043</v>
      </c>
      <c r="CA587">
        <v>429.2321</v>
      </c>
      <c r="CB587">
        <v>-0.01833323</v>
      </c>
      <c r="CC587">
        <v>420</v>
      </c>
      <c r="CD587">
        <v>21.50817</v>
      </c>
      <c r="CE587">
        <v>2.171285</v>
      </c>
      <c r="CF587">
        <v>2.173136</v>
      </c>
      <c r="CG587">
        <v>18.75198</v>
      </c>
      <c r="CH587">
        <v>18.76563</v>
      </c>
      <c r="CI587">
        <v>99.99652999999999</v>
      </c>
      <c r="CJ587">
        <v>0</v>
      </c>
      <c r="CK587">
        <v>1</v>
      </c>
      <c r="CL587">
        <v>0</v>
      </c>
      <c r="CM587">
        <v>1.88515</v>
      </c>
      <c r="CN587">
        <v>0</v>
      </c>
      <c r="CO587">
        <v>5.161820000000001</v>
      </c>
      <c r="CP587">
        <v>511.5484999999999</v>
      </c>
      <c r="CQ587">
        <v>35.0558</v>
      </c>
      <c r="CR587">
        <v>40.5496</v>
      </c>
      <c r="CS587">
        <v>37.6933</v>
      </c>
      <c r="CT587">
        <v>39.6747</v>
      </c>
      <c r="CU587">
        <v>36.25</v>
      </c>
      <c r="CV587">
        <v>0</v>
      </c>
      <c r="CW587">
        <v>99.995</v>
      </c>
      <c r="CX587">
        <v>0</v>
      </c>
      <c r="CY587">
        <v>1774684067</v>
      </c>
      <c r="CZ587">
        <v>0</v>
      </c>
      <c r="DA587">
        <v>1774666326.5</v>
      </c>
      <c r="DB587" t="s">
        <v>359</v>
      </c>
      <c r="DC587">
        <v>1774666322</v>
      </c>
      <c r="DD587">
        <v>1774666326.5</v>
      </c>
      <c r="DE587">
        <v>2</v>
      </c>
      <c r="DF587">
        <v>0.343</v>
      </c>
      <c r="DG587">
        <v>-0.026</v>
      </c>
      <c r="DH587">
        <v>-0.36</v>
      </c>
      <c r="DI587">
        <v>0.298</v>
      </c>
      <c r="DJ587">
        <v>420</v>
      </c>
      <c r="DK587">
        <v>22</v>
      </c>
      <c r="DL587">
        <v>0.17</v>
      </c>
      <c r="DM587">
        <v>0.02</v>
      </c>
      <c r="DN587">
        <v>-0.4212816585365853</v>
      </c>
      <c r="DO587">
        <v>-0.08289280139372894</v>
      </c>
      <c r="DP587">
        <v>0.03305876159323765</v>
      </c>
      <c r="DQ587">
        <v>1</v>
      </c>
      <c r="DR587">
        <v>-0.01774401219512195</v>
      </c>
      <c r="DS587">
        <v>0.004327613937282185</v>
      </c>
      <c r="DT587">
        <v>0.001229448484959151</v>
      </c>
      <c r="DU587">
        <v>1</v>
      </c>
      <c r="DV587">
        <v>2</v>
      </c>
      <c r="DW587">
        <v>2</v>
      </c>
      <c r="DX587" t="s">
        <v>360</v>
      </c>
      <c r="DY587">
        <v>3.13041</v>
      </c>
      <c r="DZ587">
        <v>2.80642</v>
      </c>
      <c r="EA587">
        <v>0.09976640000000001</v>
      </c>
      <c r="EB587">
        <v>0.09946729999999999</v>
      </c>
      <c r="EC587">
        <v>0.105819</v>
      </c>
      <c r="ED587">
        <v>0.10557</v>
      </c>
      <c r="EE587">
        <v>21145.2</v>
      </c>
      <c r="EF587">
        <v>27418.5</v>
      </c>
      <c r="EG587">
        <v>26443</v>
      </c>
      <c r="EH587">
        <v>32999.6</v>
      </c>
      <c r="EI587">
        <v>34925.2</v>
      </c>
      <c r="EJ587">
        <v>40310.7</v>
      </c>
      <c r="EK587">
        <v>41089.4</v>
      </c>
      <c r="EL587">
        <v>46059.2</v>
      </c>
      <c r="EM587">
        <v>2.03488</v>
      </c>
      <c r="EN587">
        <v>2.00063</v>
      </c>
      <c r="EO587">
        <v>0.0685081</v>
      </c>
      <c r="EP587">
        <v>0</v>
      </c>
      <c r="EQ587">
        <v>24.6548</v>
      </c>
      <c r="ER587">
        <v>999.9</v>
      </c>
      <c r="ES587">
        <v>67.40000000000001</v>
      </c>
      <c r="ET587">
        <v>27.5</v>
      </c>
      <c r="EU587">
        <v>24.5863</v>
      </c>
      <c r="EV587">
        <v>61.3808</v>
      </c>
      <c r="EW587">
        <v>31.8029</v>
      </c>
      <c r="EX587">
        <v>1</v>
      </c>
      <c r="EY587">
        <v>0.291738</v>
      </c>
      <c r="EZ587">
        <v>0.150727</v>
      </c>
      <c r="FA587">
        <v>20.2916</v>
      </c>
      <c r="FB587">
        <v>5.18914</v>
      </c>
      <c r="FC587">
        <v>11.9441</v>
      </c>
      <c r="FD587">
        <v>4.95565</v>
      </c>
      <c r="FE587">
        <v>3.285</v>
      </c>
      <c r="FF587">
        <v>9999</v>
      </c>
      <c r="FG587">
        <v>9999</v>
      </c>
      <c r="FH587">
        <v>9999</v>
      </c>
      <c r="FI587">
        <v>999.9</v>
      </c>
      <c r="FJ587">
        <v>1.86127</v>
      </c>
      <c r="FK587">
        <v>1.86263</v>
      </c>
      <c r="FL587">
        <v>1.86005</v>
      </c>
      <c r="FM587">
        <v>1.85836</v>
      </c>
      <c r="FN587">
        <v>1.8621</v>
      </c>
      <c r="FO587">
        <v>1.85887</v>
      </c>
      <c r="FP587">
        <v>1.85791</v>
      </c>
      <c r="FQ587">
        <v>1.8608</v>
      </c>
      <c r="FR587">
        <v>0</v>
      </c>
      <c r="FS587">
        <v>0</v>
      </c>
      <c r="FT587">
        <v>0</v>
      </c>
      <c r="FU587">
        <v>4.5</v>
      </c>
      <c r="FV587" t="s">
        <v>361</v>
      </c>
      <c r="FW587" t="s">
        <v>362</v>
      </c>
      <c r="FX587" t="s">
        <v>363</v>
      </c>
      <c r="FY587" t="s">
        <v>364</v>
      </c>
      <c r="FZ587" t="s">
        <v>364</v>
      </c>
      <c r="GA587" t="s">
        <v>363</v>
      </c>
      <c r="GB587">
        <v>0</v>
      </c>
      <c r="GC587">
        <v>100</v>
      </c>
      <c r="GD587">
        <v>100</v>
      </c>
      <c r="GE587">
        <v>-0.362</v>
      </c>
      <c r="GF587">
        <v>0.297</v>
      </c>
      <c r="GG587">
        <v>-1.589593225013521</v>
      </c>
      <c r="GH587">
        <v>0.00192992804097616</v>
      </c>
      <c r="GI587">
        <v>3.244687122451424E-06</v>
      </c>
      <c r="GJ587">
        <v>-2.087531120305573E-09</v>
      </c>
      <c r="GK587">
        <v>0.05776174702018427</v>
      </c>
      <c r="GL587">
        <v>0.005089068596103195</v>
      </c>
      <c r="GM587">
        <v>0.0003257216593697226</v>
      </c>
      <c r="GN587">
        <v>-1.562898368296355E-06</v>
      </c>
      <c r="GO587">
        <v>0</v>
      </c>
      <c r="GP587">
        <v>1257</v>
      </c>
      <c r="GQ587">
        <v>1</v>
      </c>
      <c r="GR587">
        <v>31</v>
      </c>
      <c r="GS587">
        <v>295.8</v>
      </c>
      <c r="GT587">
        <v>295.7</v>
      </c>
      <c r="GU587">
        <v>1.07788</v>
      </c>
      <c r="GV587">
        <v>2.38403</v>
      </c>
      <c r="GW587">
        <v>1.44775</v>
      </c>
      <c r="GX587">
        <v>2.20215</v>
      </c>
      <c r="GY587">
        <v>1.44653</v>
      </c>
      <c r="GZ587">
        <v>2.40234</v>
      </c>
      <c r="HA587">
        <v>33.1769</v>
      </c>
      <c r="HB587">
        <v>14.5348</v>
      </c>
      <c r="HC587">
        <v>18</v>
      </c>
      <c r="HD587">
        <v>531.961</v>
      </c>
      <c r="HE587">
        <v>523.3200000000001</v>
      </c>
      <c r="HF587">
        <v>24.9998</v>
      </c>
      <c r="HG587">
        <v>30.7199</v>
      </c>
      <c r="HH587">
        <v>30.0001</v>
      </c>
      <c r="HI587">
        <v>31.1024</v>
      </c>
      <c r="HJ587">
        <v>31.1143</v>
      </c>
      <c r="HK587">
        <v>21.5493</v>
      </c>
      <c r="HL587">
        <v>20.6043</v>
      </c>
      <c r="HM587">
        <v>100</v>
      </c>
      <c r="HN587">
        <v>25</v>
      </c>
      <c r="HO587">
        <v>420</v>
      </c>
      <c r="HP587">
        <v>21.5</v>
      </c>
      <c r="HQ587">
        <v>103.127</v>
      </c>
      <c r="HR587">
        <v>102.019</v>
      </c>
    </row>
    <row r="588" spans="1:226">
      <c r="A588">
        <v>570</v>
      </c>
      <c r="B588">
        <v>1774684072.6</v>
      </c>
      <c r="C588">
        <v>2326.599999904633</v>
      </c>
      <c r="D588" t="s">
        <v>1502</v>
      </c>
      <c r="E588" t="s">
        <v>1503</v>
      </c>
      <c r="F588">
        <v>5</v>
      </c>
      <c r="I588">
        <v>1774684069.7</v>
      </c>
      <c r="J588">
        <f>(K588)/1000</f>
        <v>0</v>
      </c>
      <c r="K588">
        <f>IF(BF588, AN588, AH588)</f>
        <v>0</v>
      </c>
      <c r="L588">
        <f>IF(BF588, AI588, AG588)</f>
        <v>0</v>
      </c>
      <c r="M588">
        <f>BH588 - IF(AU588&gt;1, L588*BB588*100.0/(AW588), 0)</f>
        <v>0</v>
      </c>
      <c r="N588">
        <f>((T588-J588/2)*M588-L588)/(T588+J588/2)</f>
        <v>0</v>
      </c>
      <c r="O588">
        <f>N588*(BO588+BP588)/1000.0</f>
        <v>0</v>
      </c>
      <c r="P588">
        <f>(BH588 - IF(AU588&gt;1, L588*BB588*100.0/(AW588), 0))*(BO588+BP588)/1000.0</f>
        <v>0</v>
      </c>
      <c r="Q588">
        <f>2.0/((1/S588-1/R588)+SIGN(S588)*SQRT((1/S588-1/R588)*(1/S588-1/R588) + 4*BC588/((BC588+1)*(BC588+1))*(2*1/S588*1/R588-1/R588*1/R588)))</f>
        <v>0</v>
      </c>
      <c r="R588">
        <f>IF(LEFT(BD588,1)&lt;&gt;"0",IF(LEFT(BD588,1)="1",3.0,BE588),$D$5+$E$5*(BV588*BO588/($K$5*1000))+$F$5*(BV588*BO588/($K$5*1000))*MAX(MIN(BB588,$J$5),$I$5)*MAX(MIN(BB588,$J$5),$I$5)+$G$5*MAX(MIN(BB588,$J$5),$I$5)*(BV588*BO588/($K$5*1000))+$H$5*(BV588*BO588/($K$5*1000))*(BV588*BO588/($K$5*1000)))</f>
        <v>0</v>
      </c>
      <c r="S588">
        <f>J588*(1000-(1000*0.61365*exp(17.502*W588/(240.97+W588))/(BO588+BP588)+BJ588)/2)/(1000*0.61365*exp(17.502*W588/(240.97+W588))/(BO588+BP588)-BJ588)</f>
        <v>0</v>
      </c>
      <c r="T588">
        <f>1/((BC588+1)/(Q588/1.6)+1/(R588/1.37)) + BC588/((BC588+1)/(Q588/1.6) + BC588/(R588/1.37))</f>
        <v>0</v>
      </c>
      <c r="U588">
        <f>(AX588*BA588)</f>
        <v>0</v>
      </c>
      <c r="V588">
        <f>(BQ588+(U588+2*0.95*5.67E-8*(((BQ588+$B$9)+273)^4-(BQ588+273)^4)-44100*J588)/(1.84*29.3*R588+8*0.95*5.67E-8*(BQ588+273)^3))</f>
        <v>0</v>
      </c>
      <c r="W588">
        <f>($C$9*BR588+$D$9*BS588+$E$9*V588)</f>
        <v>0</v>
      </c>
      <c r="X588">
        <f>0.61365*exp(17.502*W588/(240.97+W588))</f>
        <v>0</v>
      </c>
      <c r="Y588">
        <f>(Z588/AA588*100)</f>
        <v>0</v>
      </c>
      <c r="Z588">
        <f>BJ588*(BO588+BP588)/1000</f>
        <v>0</v>
      </c>
      <c r="AA588">
        <f>0.61365*exp(17.502*BQ588/(240.97+BQ588))</f>
        <v>0</v>
      </c>
      <c r="AB588">
        <f>(X588-BJ588*(BO588+BP588)/1000)</f>
        <v>0</v>
      </c>
      <c r="AC588">
        <f>(-J588*44100)</f>
        <v>0</v>
      </c>
      <c r="AD588">
        <f>2*29.3*R588*0.92*(BQ588-W588)</f>
        <v>0</v>
      </c>
      <c r="AE588">
        <f>2*0.95*5.67E-8*(((BQ588+$B$9)+273)^4-(W588+273)^4)</f>
        <v>0</v>
      </c>
      <c r="AF588">
        <f>U588+AE588+AC588+AD588</f>
        <v>0</v>
      </c>
      <c r="AG588">
        <f>BN588*AU588*(BI588-BH588*(1000-AU588*BK588)/(1000-AU588*BJ588))/(100*BB588)</f>
        <v>0</v>
      </c>
      <c r="AH588">
        <f>1000*BN588*AU588*(BJ588-BK588)/(100*BB588*(1000-AU588*BJ588))</f>
        <v>0</v>
      </c>
      <c r="AI588">
        <f>(AJ588 - AK588 - BO588*1E3/(8.314*(BQ588+273.15)) * AM588/BN588 * AL588) * BN588/(100*BB588) * (1000 - BK588)/1000</f>
        <v>0</v>
      </c>
      <c r="AJ588">
        <v>429.1900467686252</v>
      </c>
      <c r="AK588">
        <v>428.7709636363634</v>
      </c>
      <c r="AL588">
        <v>-1.059219763194883E-05</v>
      </c>
      <c r="AM588">
        <v>61.35787655002243</v>
      </c>
      <c r="AN588">
        <f>(AP588 - AO588 + BO588*1E3/(8.314*(BQ588+273.15)) * AR588/BN588 * AQ588) * BN588/(100*BB588) * 1000/(1000 - AP588)</f>
        <v>0</v>
      </c>
      <c r="AO588">
        <v>21.50719194163215</v>
      </c>
      <c r="AP588">
        <v>21.49019650349652</v>
      </c>
      <c r="AQ588">
        <v>-3.151893321898366E-07</v>
      </c>
      <c r="AR588">
        <v>91.88205700752289</v>
      </c>
      <c r="AS588">
        <v>0</v>
      </c>
      <c r="AT588">
        <v>0</v>
      </c>
      <c r="AU588">
        <f>IF(AS588*$H$15&gt;=AW588,1.0,(AW588/(AW588-AS588*$H$15)))</f>
        <v>0</v>
      </c>
      <c r="AV588">
        <f>(AU588-1)*100</f>
        <v>0</v>
      </c>
      <c r="AW588">
        <f>MAX(0,($B$15+$C$15*BV588)/(1+$D$15*BV588)*BO588/(BQ588+273)*$E$15)</f>
        <v>0</v>
      </c>
      <c r="AX588">
        <f>$B$13*BW588+$C$13*BX588+$F$13*CI588*(1-CL588)</f>
        <v>0</v>
      </c>
      <c r="AY588">
        <f>AX588*AZ588</f>
        <v>0</v>
      </c>
      <c r="AZ588">
        <f>($B$13*$D$11+$C$13*$D$11+$F$13*((CV588+CN588)/MAX(CV588+CN588+CW588, 0.1)*$I$11+CW588/MAX(CV588+CN588+CW588, 0.1)*$J$11))/($B$13+$C$13+$F$13)</f>
        <v>0</v>
      </c>
      <c r="BA588">
        <f>($B$13*$K$11+$C$13*$K$11+$F$13*((CV588+CN588)/MAX(CV588+CN588+CW588, 0.1)*$P$11+CW588/MAX(CV588+CN588+CW588, 0.1)*$Q$11))/($B$13+$C$13+$F$13)</f>
        <v>0</v>
      </c>
      <c r="BB588">
        <v>6</v>
      </c>
      <c r="BC588">
        <v>0.5</v>
      </c>
      <c r="BD588" t="s">
        <v>358</v>
      </c>
      <c r="BE588">
        <v>2</v>
      </c>
      <c r="BF588" t="b">
        <v>1</v>
      </c>
      <c r="BG588">
        <v>1774684069.7</v>
      </c>
      <c r="BH588">
        <v>419.5806000000001</v>
      </c>
      <c r="BI588">
        <v>419.9728</v>
      </c>
      <c r="BJ588">
        <v>21.48941</v>
      </c>
      <c r="BK588">
        <v>21.50677</v>
      </c>
      <c r="BL588">
        <v>419.9421</v>
      </c>
      <c r="BM588">
        <v>21.19239</v>
      </c>
      <c r="BN588">
        <v>499.9526000000001</v>
      </c>
      <c r="BO588">
        <v>101.0382</v>
      </c>
      <c r="BP588">
        <v>0.09983216</v>
      </c>
      <c r="BQ588">
        <v>25.72940000000001</v>
      </c>
      <c r="BR588">
        <v>25.78096</v>
      </c>
      <c r="BS588">
        <v>999.9</v>
      </c>
      <c r="BT588">
        <v>0</v>
      </c>
      <c r="BU588">
        <v>0</v>
      </c>
      <c r="BV588">
        <v>10010.315</v>
      </c>
      <c r="BW588">
        <v>0</v>
      </c>
      <c r="BX588">
        <v>0.3833920000000001</v>
      </c>
      <c r="BY588">
        <v>-0.392163</v>
      </c>
      <c r="BZ588">
        <v>428.7951</v>
      </c>
      <c r="CA588">
        <v>429.2035</v>
      </c>
      <c r="CB588">
        <v>-0.0173378</v>
      </c>
      <c r="CC588">
        <v>419.9728</v>
      </c>
      <c r="CD588">
        <v>21.50677</v>
      </c>
      <c r="CE588">
        <v>2.171252999999999</v>
      </c>
      <c r="CF588">
        <v>2.173001</v>
      </c>
      <c r="CG588">
        <v>18.75174999999999</v>
      </c>
      <c r="CH588">
        <v>18.76465</v>
      </c>
      <c r="CI588">
        <v>100.00887</v>
      </c>
      <c r="CJ588">
        <v>0</v>
      </c>
      <c r="CK588">
        <v>1</v>
      </c>
      <c r="CL588">
        <v>0</v>
      </c>
      <c r="CM588">
        <v>1.87571</v>
      </c>
      <c r="CN588">
        <v>0</v>
      </c>
      <c r="CO588">
        <v>5.01867</v>
      </c>
      <c r="CP588">
        <v>511.6116</v>
      </c>
      <c r="CQ588">
        <v>35.062</v>
      </c>
      <c r="CR588">
        <v>40.6061</v>
      </c>
      <c r="CS588">
        <v>37.7374</v>
      </c>
      <c r="CT588">
        <v>39.7374</v>
      </c>
      <c r="CU588">
        <v>36.281</v>
      </c>
      <c r="CV588">
        <v>0</v>
      </c>
      <c r="CW588">
        <v>100.009</v>
      </c>
      <c r="CX588">
        <v>0</v>
      </c>
      <c r="CY588">
        <v>1774684071.2</v>
      </c>
      <c r="CZ588">
        <v>0</v>
      </c>
      <c r="DA588">
        <v>1774666326.5</v>
      </c>
      <c r="DB588" t="s">
        <v>359</v>
      </c>
      <c r="DC588">
        <v>1774666322</v>
      </c>
      <c r="DD588">
        <v>1774666326.5</v>
      </c>
      <c r="DE588">
        <v>2</v>
      </c>
      <c r="DF588">
        <v>0.343</v>
      </c>
      <c r="DG588">
        <v>-0.026</v>
      </c>
      <c r="DH588">
        <v>-0.36</v>
      </c>
      <c r="DI588">
        <v>0.298</v>
      </c>
      <c r="DJ588">
        <v>420</v>
      </c>
      <c r="DK588">
        <v>22</v>
      </c>
      <c r="DL588">
        <v>0.17</v>
      </c>
      <c r="DM588">
        <v>0.02</v>
      </c>
      <c r="DN588">
        <v>-0.4216322195121951</v>
      </c>
      <c r="DO588">
        <v>0.1580837770034841</v>
      </c>
      <c r="DP588">
        <v>0.03759322349710163</v>
      </c>
      <c r="DQ588">
        <v>0</v>
      </c>
      <c r="DR588">
        <v>-0.01733644634146341</v>
      </c>
      <c r="DS588">
        <v>-0.0002358459930314123</v>
      </c>
      <c r="DT588">
        <v>0.001047082877679946</v>
      </c>
      <c r="DU588">
        <v>1</v>
      </c>
      <c r="DV588">
        <v>1</v>
      </c>
      <c r="DW588">
        <v>2</v>
      </c>
      <c r="DX588" t="s">
        <v>367</v>
      </c>
      <c r="DY588">
        <v>3.13042</v>
      </c>
      <c r="DZ588">
        <v>2.80654</v>
      </c>
      <c r="EA588">
        <v>0.09975290000000001</v>
      </c>
      <c r="EB588">
        <v>0.09947689999999999</v>
      </c>
      <c r="EC588">
        <v>0.105824</v>
      </c>
      <c r="ED588">
        <v>0.105569</v>
      </c>
      <c r="EE588">
        <v>21145.5</v>
      </c>
      <c r="EF588">
        <v>27418.1</v>
      </c>
      <c r="EG588">
        <v>26443</v>
      </c>
      <c r="EH588">
        <v>32999.5</v>
      </c>
      <c r="EI588">
        <v>34925.1</v>
      </c>
      <c r="EJ588">
        <v>40310.9</v>
      </c>
      <c r="EK588">
        <v>41089.5</v>
      </c>
      <c r="EL588">
        <v>46059.5</v>
      </c>
      <c r="EM588">
        <v>2.0349</v>
      </c>
      <c r="EN588">
        <v>2.00042</v>
      </c>
      <c r="EO588">
        <v>0.0688434</v>
      </c>
      <c r="EP588">
        <v>0</v>
      </c>
      <c r="EQ588">
        <v>24.6534</v>
      </c>
      <c r="ER588">
        <v>999.9</v>
      </c>
      <c r="ES588">
        <v>67.40000000000001</v>
      </c>
      <c r="ET588">
        <v>27.5</v>
      </c>
      <c r="EU588">
        <v>24.5846</v>
      </c>
      <c r="EV588">
        <v>61.2209</v>
      </c>
      <c r="EW588">
        <v>31.8309</v>
      </c>
      <c r="EX588">
        <v>1</v>
      </c>
      <c r="EY588">
        <v>0.291799</v>
      </c>
      <c r="EZ588">
        <v>0.150327</v>
      </c>
      <c r="FA588">
        <v>20.2918</v>
      </c>
      <c r="FB588">
        <v>5.18929</v>
      </c>
      <c r="FC588">
        <v>11.9441</v>
      </c>
      <c r="FD588">
        <v>4.9558</v>
      </c>
      <c r="FE588">
        <v>3.285</v>
      </c>
      <c r="FF588">
        <v>9999</v>
      </c>
      <c r="FG588">
        <v>9999</v>
      </c>
      <c r="FH588">
        <v>9999</v>
      </c>
      <c r="FI588">
        <v>999.9</v>
      </c>
      <c r="FJ588">
        <v>1.86127</v>
      </c>
      <c r="FK588">
        <v>1.86264</v>
      </c>
      <c r="FL588">
        <v>1.86005</v>
      </c>
      <c r="FM588">
        <v>1.85837</v>
      </c>
      <c r="FN588">
        <v>1.86211</v>
      </c>
      <c r="FO588">
        <v>1.85888</v>
      </c>
      <c r="FP588">
        <v>1.85791</v>
      </c>
      <c r="FQ588">
        <v>1.86081</v>
      </c>
      <c r="FR588">
        <v>0</v>
      </c>
      <c r="FS588">
        <v>0</v>
      </c>
      <c r="FT588">
        <v>0</v>
      </c>
      <c r="FU588">
        <v>4.5</v>
      </c>
      <c r="FV588" t="s">
        <v>361</v>
      </c>
      <c r="FW588" t="s">
        <v>362</v>
      </c>
      <c r="FX588" t="s">
        <v>363</v>
      </c>
      <c r="FY588" t="s">
        <v>364</v>
      </c>
      <c r="FZ588" t="s">
        <v>364</v>
      </c>
      <c r="GA588" t="s">
        <v>363</v>
      </c>
      <c r="GB588">
        <v>0</v>
      </c>
      <c r="GC588">
        <v>100</v>
      </c>
      <c r="GD588">
        <v>100</v>
      </c>
      <c r="GE588">
        <v>-0.361</v>
      </c>
      <c r="GF588">
        <v>0.2971</v>
      </c>
      <c r="GG588">
        <v>-1.589593225013521</v>
      </c>
      <c r="GH588">
        <v>0.00192992804097616</v>
      </c>
      <c r="GI588">
        <v>3.244687122451424E-06</v>
      </c>
      <c r="GJ588">
        <v>-2.087531120305573E-09</v>
      </c>
      <c r="GK588">
        <v>0.05776174702018427</v>
      </c>
      <c r="GL588">
        <v>0.005089068596103195</v>
      </c>
      <c r="GM588">
        <v>0.0003257216593697226</v>
      </c>
      <c r="GN588">
        <v>-1.562898368296355E-06</v>
      </c>
      <c r="GO588">
        <v>0</v>
      </c>
      <c r="GP588">
        <v>1257</v>
      </c>
      <c r="GQ588">
        <v>1</v>
      </c>
      <c r="GR588">
        <v>31</v>
      </c>
      <c r="GS588">
        <v>295.8</v>
      </c>
      <c r="GT588">
        <v>295.8</v>
      </c>
      <c r="GU588">
        <v>1.07666</v>
      </c>
      <c r="GV588">
        <v>2.38281</v>
      </c>
      <c r="GW588">
        <v>1.44775</v>
      </c>
      <c r="GX588">
        <v>2.20215</v>
      </c>
      <c r="GY588">
        <v>1.44653</v>
      </c>
      <c r="GZ588">
        <v>2.3938</v>
      </c>
      <c r="HA588">
        <v>33.1769</v>
      </c>
      <c r="HB588">
        <v>14.5348</v>
      </c>
      <c r="HC588">
        <v>18</v>
      </c>
      <c r="HD588">
        <v>531.977</v>
      </c>
      <c r="HE588">
        <v>523.1849999999999</v>
      </c>
      <c r="HF588">
        <v>24.9998</v>
      </c>
      <c r="HG588">
        <v>30.7199</v>
      </c>
      <c r="HH588">
        <v>30.0002</v>
      </c>
      <c r="HI588">
        <v>31.1024</v>
      </c>
      <c r="HJ588">
        <v>31.1143</v>
      </c>
      <c r="HK588">
        <v>21.5494</v>
      </c>
      <c r="HL588">
        <v>20.6043</v>
      </c>
      <c r="HM588">
        <v>100</v>
      </c>
      <c r="HN588">
        <v>25</v>
      </c>
      <c r="HO588">
        <v>420</v>
      </c>
      <c r="HP588">
        <v>21.5</v>
      </c>
      <c r="HQ588">
        <v>103.127</v>
      </c>
      <c r="HR588">
        <v>102.02</v>
      </c>
    </row>
    <row r="589" spans="1:226">
      <c r="A589">
        <v>571</v>
      </c>
      <c r="B589">
        <v>1774684076.6</v>
      </c>
      <c r="C589">
        <v>2330.599999904633</v>
      </c>
      <c r="D589" t="s">
        <v>1504</v>
      </c>
      <c r="E589" t="s">
        <v>1505</v>
      </c>
      <c r="F589">
        <v>5</v>
      </c>
      <c r="I589">
        <v>1774684073.7</v>
      </c>
      <c r="J589">
        <f>(K589)/1000</f>
        <v>0</v>
      </c>
      <c r="K589">
        <f>IF(BF589, AN589, AH589)</f>
        <v>0</v>
      </c>
      <c r="L589">
        <f>IF(BF589, AI589, AG589)</f>
        <v>0</v>
      </c>
      <c r="M589">
        <f>BH589 - IF(AU589&gt;1, L589*BB589*100.0/(AW589), 0)</f>
        <v>0</v>
      </c>
      <c r="N589">
        <f>((T589-J589/2)*M589-L589)/(T589+J589/2)</f>
        <v>0</v>
      </c>
      <c r="O589">
        <f>N589*(BO589+BP589)/1000.0</f>
        <v>0</v>
      </c>
      <c r="P589">
        <f>(BH589 - IF(AU589&gt;1, L589*BB589*100.0/(AW589), 0))*(BO589+BP589)/1000.0</f>
        <v>0</v>
      </c>
      <c r="Q589">
        <f>2.0/((1/S589-1/R589)+SIGN(S589)*SQRT((1/S589-1/R589)*(1/S589-1/R589) + 4*BC589/((BC589+1)*(BC589+1))*(2*1/S589*1/R589-1/R589*1/R589)))</f>
        <v>0</v>
      </c>
      <c r="R589">
        <f>IF(LEFT(BD589,1)&lt;&gt;"0",IF(LEFT(BD589,1)="1",3.0,BE589),$D$5+$E$5*(BV589*BO589/($K$5*1000))+$F$5*(BV589*BO589/($K$5*1000))*MAX(MIN(BB589,$J$5),$I$5)*MAX(MIN(BB589,$J$5),$I$5)+$G$5*MAX(MIN(BB589,$J$5),$I$5)*(BV589*BO589/($K$5*1000))+$H$5*(BV589*BO589/($K$5*1000))*(BV589*BO589/($K$5*1000)))</f>
        <v>0</v>
      </c>
      <c r="S589">
        <f>J589*(1000-(1000*0.61365*exp(17.502*W589/(240.97+W589))/(BO589+BP589)+BJ589)/2)/(1000*0.61365*exp(17.502*W589/(240.97+W589))/(BO589+BP589)-BJ589)</f>
        <v>0</v>
      </c>
      <c r="T589">
        <f>1/((BC589+1)/(Q589/1.6)+1/(R589/1.37)) + BC589/((BC589+1)/(Q589/1.6) + BC589/(R589/1.37))</f>
        <v>0</v>
      </c>
      <c r="U589">
        <f>(AX589*BA589)</f>
        <v>0</v>
      </c>
      <c r="V589">
        <f>(BQ589+(U589+2*0.95*5.67E-8*(((BQ589+$B$9)+273)^4-(BQ589+273)^4)-44100*J589)/(1.84*29.3*R589+8*0.95*5.67E-8*(BQ589+273)^3))</f>
        <v>0</v>
      </c>
      <c r="W589">
        <f>($C$9*BR589+$D$9*BS589+$E$9*V589)</f>
        <v>0</v>
      </c>
      <c r="X589">
        <f>0.61365*exp(17.502*W589/(240.97+W589))</f>
        <v>0</v>
      </c>
      <c r="Y589">
        <f>(Z589/AA589*100)</f>
        <v>0</v>
      </c>
      <c r="Z589">
        <f>BJ589*(BO589+BP589)/1000</f>
        <v>0</v>
      </c>
      <c r="AA589">
        <f>0.61365*exp(17.502*BQ589/(240.97+BQ589))</f>
        <v>0</v>
      </c>
      <c r="AB589">
        <f>(X589-BJ589*(BO589+BP589)/1000)</f>
        <v>0</v>
      </c>
      <c r="AC589">
        <f>(-J589*44100)</f>
        <v>0</v>
      </c>
      <c r="AD589">
        <f>2*29.3*R589*0.92*(BQ589-W589)</f>
        <v>0</v>
      </c>
      <c r="AE589">
        <f>2*0.95*5.67E-8*(((BQ589+$B$9)+273)^4-(W589+273)^4)</f>
        <v>0</v>
      </c>
      <c r="AF589">
        <f>U589+AE589+AC589+AD589</f>
        <v>0</v>
      </c>
      <c r="AG589">
        <f>BN589*AU589*(BI589-BH589*(1000-AU589*BK589)/(1000-AU589*BJ589))/(100*BB589)</f>
        <v>0</v>
      </c>
      <c r="AH589">
        <f>1000*BN589*AU589*(BJ589-BK589)/(100*BB589*(1000-AU589*BJ589))</f>
        <v>0</v>
      </c>
      <c r="AI589">
        <f>(AJ589 - AK589 - BO589*1E3/(8.314*(BQ589+273.15)) * AM589/BN589 * AL589) * BN589/(100*BB589) * (1000 - BK589)/1000</f>
        <v>0</v>
      </c>
      <c r="AJ589">
        <v>429.2493464210106</v>
      </c>
      <c r="AK589">
        <v>428.7907151515151</v>
      </c>
      <c r="AL589">
        <v>4.050059994100651E-06</v>
      </c>
      <c r="AM589">
        <v>61.35787655002243</v>
      </c>
      <c r="AN589">
        <f>(AP589 - AO589 + BO589*1E3/(8.314*(BQ589+273.15)) * AR589/BN589 * AQ589) * BN589/(100*BB589) * 1000/(1000 - AP589)</f>
        <v>0</v>
      </c>
      <c r="AO589">
        <v>21.50731020821895</v>
      </c>
      <c r="AP589">
        <v>21.49030139860141</v>
      </c>
      <c r="AQ589">
        <v>5.962892218976271E-07</v>
      </c>
      <c r="AR589">
        <v>91.88205700752289</v>
      </c>
      <c r="AS589">
        <v>0</v>
      </c>
      <c r="AT589">
        <v>0</v>
      </c>
      <c r="AU589">
        <f>IF(AS589*$H$15&gt;=AW589,1.0,(AW589/(AW589-AS589*$H$15)))</f>
        <v>0</v>
      </c>
      <c r="AV589">
        <f>(AU589-1)*100</f>
        <v>0</v>
      </c>
      <c r="AW589">
        <f>MAX(0,($B$15+$C$15*BV589)/(1+$D$15*BV589)*BO589/(BQ589+273)*$E$15)</f>
        <v>0</v>
      </c>
      <c r="AX589">
        <f>$B$13*BW589+$C$13*BX589+$F$13*CI589*(1-CL589)</f>
        <v>0</v>
      </c>
      <c r="AY589">
        <f>AX589*AZ589</f>
        <v>0</v>
      </c>
      <c r="AZ589">
        <f>($B$13*$D$11+$C$13*$D$11+$F$13*((CV589+CN589)/MAX(CV589+CN589+CW589, 0.1)*$I$11+CW589/MAX(CV589+CN589+CW589, 0.1)*$J$11))/($B$13+$C$13+$F$13)</f>
        <v>0</v>
      </c>
      <c r="BA589">
        <f>($B$13*$K$11+$C$13*$K$11+$F$13*((CV589+CN589)/MAX(CV589+CN589+CW589, 0.1)*$P$11+CW589/MAX(CV589+CN589+CW589, 0.1)*$Q$11))/($B$13+$C$13+$F$13)</f>
        <v>0</v>
      </c>
      <c r="BB589">
        <v>6</v>
      </c>
      <c r="BC589">
        <v>0.5</v>
      </c>
      <c r="BD589" t="s">
        <v>358</v>
      </c>
      <c r="BE589">
        <v>2</v>
      </c>
      <c r="BF589" t="b">
        <v>1</v>
      </c>
      <c r="BG589">
        <v>1774684073.7</v>
      </c>
      <c r="BH589">
        <v>419.5681</v>
      </c>
      <c r="BI589">
        <v>420.0146000000001</v>
      </c>
      <c r="BJ589">
        <v>21.4904</v>
      </c>
      <c r="BK589">
        <v>21.50775</v>
      </c>
      <c r="BL589">
        <v>419.9295</v>
      </c>
      <c r="BM589">
        <v>21.19339</v>
      </c>
      <c r="BN589">
        <v>500.0323999999999</v>
      </c>
      <c r="BO589">
        <v>101.0374</v>
      </c>
      <c r="BP589">
        <v>0.09996395000000001</v>
      </c>
      <c r="BQ589">
        <v>25.7308</v>
      </c>
      <c r="BR589">
        <v>25.78146</v>
      </c>
      <c r="BS589">
        <v>999.9</v>
      </c>
      <c r="BT589">
        <v>0</v>
      </c>
      <c r="BU589">
        <v>0</v>
      </c>
      <c r="BV589">
        <v>10005.81</v>
      </c>
      <c r="BW589">
        <v>0</v>
      </c>
      <c r="BX589">
        <v>0.3833920000000001</v>
      </c>
      <c r="BY589">
        <v>-0.4463563</v>
      </c>
      <c r="BZ589">
        <v>428.7829</v>
      </c>
      <c r="CA589">
        <v>429.2465</v>
      </c>
      <c r="CB589">
        <v>-0.0173023</v>
      </c>
      <c r="CC589">
        <v>420.0146000000001</v>
      </c>
      <c r="CD589">
        <v>21.50775</v>
      </c>
      <c r="CE589">
        <v>2.171335</v>
      </c>
      <c r="CF589">
        <v>2.173083</v>
      </c>
      <c r="CG589">
        <v>18.75238</v>
      </c>
      <c r="CH589">
        <v>18.76525</v>
      </c>
      <c r="CI589">
        <v>100.00015</v>
      </c>
      <c r="CJ589">
        <v>0</v>
      </c>
      <c r="CK589">
        <v>1</v>
      </c>
      <c r="CL589">
        <v>0</v>
      </c>
      <c r="CM589">
        <v>1.68166</v>
      </c>
      <c r="CN589">
        <v>0</v>
      </c>
      <c r="CO589">
        <v>5.24897</v>
      </c>
      <c r="CP589">
        <v>511.5674</v>
      </c>
      <c r="CQ589">
        <v>35.0683</v>
      </c>
      <c r="CR589">
        <v>40.656</v>
      </c>
      <c r="CS589">
        <v>37.75</v>
      </c>
      <c r="CT589">
        <v>39.79340000000001</v>
      </c>
      <c r="CU589">
        <v>36.312</v>
      </c>
      <c r="CV589">
        <v>0</v>
      </c>
      <c r="CW589">
        <v>100</v>
      </c>
      <c r="CX589">
        <v>0</v>
      </c>
      <c r="CY589">
        <v>1774684074.8</v>
      </c>
      <c r="CZ589">
        <v>0</v>
      </c>
      <c r="DA589">
        <v>1774666326.5</v>
      </c>
      <c r="DB589" t="s">
        <v>359</v>
      </c>
      <c r="DC589">
        <v>1774666322</v>
      </c>
      <c r="DD589">
        <v>1774666326.5</v>
      </c>
      <c r="DE589">
        <v>2</v>
      </c>
      <c r="DF589">
        <v>0.343</v>
      </c>
      <c r="DG589">
        <v>-0.026</v>
      </c>
      <c r="DH589">
        <v>-0.36</v>
      </c>
      <c r="DI589">
        <v>0.298</v>
      </c>
      <c r="DJ589">
        <v>420</v>
      </c>
      <c r="DK589">
        <v>22</v>
      </c>
      <c r="DL589">
        <v>0.17</v>
      </c>
      <c r="DM589">
        <v>0.02</v>
      </c>
      <c r="DN589">
        <v>-0.4218384390243903</v>
      </c>
      <c r="DO589">
        <v>-0.003477595818814776</v>
      </c>
      <c r="DP589">
        <v>0.03696115253789049</v>
      </c>
      <c r="DQ589">
        <v>1</v>
      </c>
      <c r="DR589">
        <v>-0.01723837804878049</v>
      </c>
      <c r="DS589">
        <v>-0.003767420905923359</v>
      </c>
      <c r="DT589">
        <v>0.0009613449380976368</v>
      </c>
      <c r="DU589">
        <v>1</v>
      </c>
      <c r="DV589">
        <v>2</v>
      </c>
      <c r="DW589">
        <v>2</v>
      </c>
      <c r="DX589" t="s">
        <v>360</v>
      </c>
      <c r="DY589">
        <v>3.13056</v>
      </c>
      <c r="DZ589">
        <v>2.80647</v>
      </c>
      <c r="EA589">
        <v>0.099758</v>
      </c>
      <c r="EB589">
        <v>0.0994876</v>
      </c>
      <c r="EC589">
        <v>0.105824</v>
      </c>
      <c r="ED589">
        <v>0.105573</v>
      </c>
      <c r="EE589">
        <v>21145.3</v>
      </c>
      <c r="EF589">
        <v>27417.8</v>
      </c>
      <c r="EG589">
        <v>26442.9</v>
      </c>
      <c r="EH589">
        <v>32999.6</v>
      </c>
      <c r="EI589">
        <v>34925</v>
      </c>
      <c r="EJ589">
        <v>40310.4</v>
      </c>
      <c r="EK589">
        <v>41089.4</v>
      </c>
      <c r="EL589">
        <v>46059.1</v>
      </c>
      <c r="EM589">
        <v>2.03513</v>
      </c>
      <c r="EN589">
        <v>2.00058</v>
      </c>
      <c r="EO589">
        <v>0.0687316</v>
      </c>
      <c r="EP589">
        <v>0</v>
      </c>
      <c r="EQ589">
        <v>24.6534</v>
      </c>
      <c r="ER589">
        <v>999.9</v>
      </c>
      <c r="ES589">
        <v>67.40000000000001</v>
      </c>
      <c r="ET589">
        <v>27.5</v>
      </c>
      <c r="EU589">
        <v>24.5868</v>
      </c>
      <c r="EV589">
        <v>61.3609</v>
      </c>
      <c r="EW589">
        <v>31.7027</v>
      </c>
      <c r="EX589">
        <v>1</v>
      </c>
      <c r="EY589">
        <v>0.291875</v>
      </c>
      <c r="EZ589">
        <v>0.149918</v>
      </c>
      <c r="FA589">
        <v>20.2918</v>
      </c>
      <c r="FB589">
        <v>5.18854</v>
      </c>
      <c r="FC589">
        <v>11.9441</v>
      </c>
      <c r="FD589">
        <v>4.95565</v>
      </c>
      <c r="FE589">
        <v>3.285</v>
      </c>
      <c r="FF589">
        <v>9999</v>
      </c>
      <c r="FG589">
        <v>9999</v>
      </c>
      <c r="FH589">
        <v>9999</v>
      </c>
      <c r="FI589">
        <v>999.9</v>
      </c>
      <c r="FJ589">
        <v>1.86127</v>
      </c>
      <c r="FK589">
        <v>1.86264</v>
      </c>
      <c r="FL589">
        <v>1.86005</v>
      </c>
      <c r="FM589">
        <v>1.85837</v>
      </c>
      <c r="FN589">
        <v>1.86211</v>
      </c>
      <c r="FO589">
        <v>1.85884</v>
      </c>
      <c r="FP589">
        <v>1.85791</v>
      </c>
      <c r="FQ589">
        <v>1.86079</v>
      </c>
      <c r="FR589">
        <v>0</v>
      </c>
      <c r="FS589">
        <v>0</v>
      </c>
      <c r="FT589">
        <v>0</v>
      </c>
      <c r="FU589">
        <v>4.5</v>
      </c>
      <c r="FV589" t="s">
        <v>361</v>
      </c>
      <c r="FW589" t="s">
        <v>362</v>
      </c>
      <c r="FX589" t="s">
        <v>363</v>
      </c>
      <c r="FY589" t="s">
        <v>364</v>
      </c>
      <c r="FZ589" t="s">
        <v>364</v>
      </c>
      <c r="GA589" t="s">
        <v>363</v>
      </c>
      <c r="GB589">
        <v>0</v>
      </c>
      <c r="GC589">
        <v>100</v>
      </c>
      <c r="GD589">
        <v>100</v>
      </c>
      <c r="GE589">
        <v>-0.361</v>
      </c>
      <c r="GF589">
        <v>0.2971</v>
      </c>
      <c r="GG589">
        <v>-1.589593225013521</v>
      </c>
      <c r="GH589">
        <v>0.00192992804097616</v>
      </c>
      <c r="GI589">
        <v>3.244687122451424E-06</v>
      </c>
      <c r="GJ589">
        <v>-2.087531120305573E-09</v>
      </c>
      <c r="GK589">
        <v>0.05776174702018427</v>
      </c>
      <c r="GL589">
        <v>0.005089068596103195</v>
      </c>
      <c r="GM589">
        <v>0.0003257216593697226</v>
      </c>
      <c r="GN589">
        <v>-1.562898368296355E-06</v>
      </c>
      <c r="GO589">
        <v>0</v>
      </c>
      <c r="GP589">
        <v>1257</v>
      </c>
      <c r="GQ589">
        <v>1</v>
      </c>
      <c r="GR589">
        <v>31</v>
      </c>
      <c r="GS589">
        <v>295.9</v>
      </c>
      <c r="GT589">
        <v>295.8</v>
      </c>
      <c r="GU589">
        <v>1.07666</v>
      </c>
      <c r="GV589">
        <v>2.38647</v>
      </c>
      <c r="GW589">
        <v>1.44775</v>
      </c>
      <c r="GX589">
        <v>2.20215</v>
      </c>
      <c r="GY589">
        <v>1.44653</v>
      </c>
      <c r="GZ589">
        <v>2.33643</v>
      </c>
      <c r="HA589">
        <v>33.1992</v>
      </c>
      <c r="HB589">
        <v>14.5261</v>
      </c>
      <c r="HC589">
        <v>18</v>
      </c>
      <c r="HD589">
        <v>532.12</v>
      </c>
      <c r="HE589">
        <v>523.28</v>
      </c>
      <c r="HF589">
        <v>24.9998</v>
      </c>
      <c r="HG589">
        <v>30.7199</v>
      </c>
      <c r="HH589">
        <v>30.0001</v>
      </c>
      <c r="HI589">
        <v>31.1024</v>
      </c>
      <c r="HJ589">
        <v>31.1135</v>
      </c>
      <c r="HK589">
        <v>21.5475</v>
      </c>
      <c r="HL589">
        <v>20.6043</v>
      </c>
      <c r="HM589">
        <v>100</v>
      </c>
      <c r="HN589">
        <v>25</v>
      </c>
      <c r="HO589">
        <v>420</v>
      </c>
      <c r="HP589">
        <v>21.5</v>
      </c>
      <c r="HQ589">
        <v>103.127</v>
      </c>
      <c r="HR589">
        <v>102.019</v>
      </c>
    </row>
    <row r="590" spans="1:226">
      <c r="A590">
        <v>572</v>
      </c>
      <c r="B590">
        <v>1774684080.6</v>
      </c>
      <c r="C590">
        <v>2334.599999904633</v>
      </c>
      <c r="D590" t="s">
        <v>1506</v>
      </c>
      <c r="E590" t="s">
        <v>1507</v>
      </c>
      <c r="F590">
        <v>5</v>
      </c>
      <c r="I590">
        <v>1774684077.7</v>
      </c>
      <c r="J590">
        <f>(K590)/1000</f>
        <v>0</v>
      </c>
      <c r="K590">
        <f>IF(BF590, AN590, AH590)</f>
        <v>0</v>
      </c>
      <c r="L590">
        <f>IF(BF590, AI590, AG590)</f>
        <v>0</v>
      </c>
      <c r="M590">
        <f>BH590 - IF(AU590&gt;1, L590*BB590*100.0/(AW590), 0)</f>
        <v>0</v>
      </c>
      <c r="N590">
        <f>((T590-J590/2)*M590-L590)/(T590+J590/2)</f>
        <v>0</v>
      </c>
      <c r="O590">
        <f>N590*(BO590+BP590)/1000.0</f>
        <v>0</v>
      </c>
      <c r="P590">
        <f>(BH590 - IF(AU590&gt;1, L590*BB590*100.0/(AW590), 0))*(BO590+BP590)/1000.0</f>
        <v>0</v>
      </c>
      <c r="Q590">
        <f>2.0/((1/S590-1/R590)+SIGN(S590)*SQRT((1/S590-1/R590)*(1/S590-1/R590) + 4*BC590/((BC590+1)*(BC590+1))*(2*1/S590*1/R590-1/R590*1/R590)))</f>
        <v>0</v>
      </c>
      <c r="R590">
        <f>IF(LEFT(BD590,1)&lt;&gt;"0",IF(LEFT(BD590,1)="1",3.0,BE590),$D$5+$E$5*(BV590*BO590/($K$5*1000))+$F$5*(BV590*BO590/($K$5*1000))*MAX(MIN(BB590,$J$5),$I$5)*MAX(MIN(BB590,$J$5),$I$5)+$G$5*MAX(MIN(BB590,$J$5),$I$5)*(BV590*BO590/($K$5*1000))+$H$5*(BV590*BO590/($K$5*1000))*(BV590*BO590/($K$5*1000)))</f>
        <v>0</v>
      </c>
      <c r="S590">
        <f>J590*(1000-(1000*0.61365*exp(17.502*W590/(240.97+W590))/(BO590+BP590)+BJ590)/2)/(1000*0.61365*exp(17.502*W590/(240.97+W590))/(BO590+BP590)-BJ590)</f>
        <v>0</v>
      </c>
      <c r="T590">
        <f>1/((BC590+1)/(Q590/1.6)+1/(R590/1.37)) + BC590/((BC590+1)/(Q590/1.6) + BC590/(R590/1.37))</f>
        <v>0</v>
      </c>
      <c r="U590">
        <f>(AX590*BA590)</f>
        <v>0</v>
      </c>
      <c r="V590">
        <f>(BQ590+(U590+2*0.95*5.67E-8*(((BQ590+$B$9)+273)^4-(BQ590+273)^4)-44100*J590)/(1.84*29.3*R590+8*0.95*5.67E-8*(BQ590+273)^3))</f>
        <v>0</v>
      </c>
      <c r="W590">
        <f>($C$9*BR590+$D$9*BS590+$E$9*V590)</f>
        <v>0</v>
      </c>
      <c r="X590">
        <f>0.61365*exp(17.502*W590/(240.97+W590))</f>
        <v>0</v>
      </c>
      <c r="Y590">
        <f>(Z590/AA590*100)</f>
        <v>0</v>
      </c>
      <c r="Z590">
        <f>BJ590*(BO590+BP590)/1000</f>
        <v>0</v>
      </c>
      <c r="AA590">
        <f>0.61365*exp(17.502*BQ590/(240.97+BQ590))</f>
        <v>0</v>
      </c>
      <c r="AB590">
        <f>(X590-BJ590*(BO590+BP590)/1000)</f>
        <v>0</v>
      </c>
      <c r="AC590">
        <f>(-J590*44100)</f>
        <v>0</v>
      </c>
      <c r="AD590">
        <f>2*29.3*R590*0.92*(BQ590-W590)</f>
        <v>0</v>
      </c>
      <c r="AE590">
        <f>2*0.95*5.67E-8*(((BQ590+$B$9)+273)^4-(W590+273)^4)</f>
        <v>0</v>
      </c>
      <c r="AF590">
        <f>U590+AE590+AC590+AD590</f>
        <v>0</v>
      </c>
      <c r="AG590">
        <f>BN590*AU590*(BI590-BH590*(1000-AU590*BK590)/(1000-AU590*BJ590))/(100*BB590)</f>
        <v>0</v>
      </c>
      <c r="AH590">
        <f>1000*BN590*AU590*(BJ590-BK590)/(100*BB590*(1000-AU590*BJ590))</f>
        <v>0</v>
      </c>
      <c r="AI590">
        <f>(AJ590 - AK590 - BO590*1E3/(8.314*(BQ590+273.15)) * AM590/BN590 * AL590) * BN590/(100*BB590) * (1000 - BK590)/1000</f>
        <v>0</v>
      </c>
      <c r="AJ590">
        <v>429.2481212328855</v>
      </c>
      <c r="AK590">
        <v>428.8109515151514</v>
      </c>
      <c r="AL590">
        <v>4.923849072345885E-06</v>
      </c>
      <c r="AM590">
        <v>61.35787655002243</v>
      </c>
      <c r="AN590">
        <f>(AP590 - AO590 + BO590*1E3/(8.314*(BQ590+273.15)) * AR590/BN590 * AQ590) * BN590/(100*BB590) * 1000/(1000 - AP590)</f>
        <v>0</v>
      </c>
      <c r="AO590">
        <v>21.50787860304543</v>
      </c>
      <c r="AP590">
        <v>21.48983846153848</v>
      </c>
      <c r="AQ590">
        <v>1.814344680537981E-07</v>
      </c>
      <c r="AR590">
        <v>91.88205700752289</v>
      </c>
      <c r="AS590">
        <v>0</v>
      </c>
      <c r="AT590">
        <v>0</v>
      </c>
      <c r="AU590">
        <f>IF(AS590*$H$15&gt;=AW590,1.0,(AW590/(AW590-AS590*$H$15)))</f>
        <v>0</v>
      </c>
      <c r="AV590">
        <f>(AU590-1)*100</f>
        <v>0</v>
      </c>
      <c r="AW590">
        <f>MAX(0,($B$15+$C$15*BV590)/(1+$D$15*BV590)*BO590/(BQ590+273)*$E$15)</f>
        <v>0</v>
      </c>
      <c r="AX590">
        <f>$B$13*BW590+$C$13*BX590+$F$13*CI590*(1-CL590)</f>
        <v>0</v>
      </c>
      <c r="AY590">
        <f>AX590*AZ590</f>
        <v>0</v>
      </c>
      <c r="AZ590">
        <f>($B$13*$D$11+$C$13*$D$11+$F$13*((CV590+CN590)/MAX(CV590+CN590+CW590, 0.1)*$I$11+CW590/MAX(CV590+CN590+CW590, 0.1)*$J$11))/($B$13+$C$13+$F$13)</f>
        <v>0</v>
      </c>
      <c r="BA590">
        <f>($B$13*$K$11+$C$13*$K$11+$F$13*((CV590+CN590)/MAX(CV590+CN590+CW590, 0.1)*$P$11+CW590/MAX(CV590+CN590+CW590, 0.1)*$Q$11))/($B$13+$C$13+$F$13)</f>
        <v>0</v>
      </c>
      <c r="BB590">
        <v>6</v>
      </c>
      <c r="BC590">
        <v>0.5</v>
      </c>
      <c r="BD590" t="s">
        <v>358</v>
      </c>
      <c r="BE590">
        <v>2</v>
      </c>
      <c r="BF590" t="b">
        <v>1</v>
      </c>
      <c r="BG590">
        <v>1774684077.7</v>
      </c>
      <c r="BH590">
        <v>419.5811</v>
      </c>
      <c r="BI590">
        <v>420.0123</v>
      </c>
      <c r="BJ590">
        <v>21.49034</v>
      </c>
      <c r="BK590">
        <v>21.50771</v>
      </c>
      <c r="BL590">
        <v>419.9429</v>
      </c>
      <c r="BM590">
        <v>21.19333</v>
      </c>
      <c r="BN590">
        <v>500.0834999999999</v>
      </c>
      <c r="BO590">
        <v>101.0375</v>
      </c>
      <c r="BP590">
        <v>0.10018136</v>
      </c>
      <c r="BQ590">
        <v>25.73214</v>
      </c>
      <c r="BR590">
        <v>25.77957</v>
      </c>
      <c r="BS590">
        <v>999.9</v>
      </c>
      <c r="BT590">
        <v>0</v>
      </c>
      <c r="BU590">
        <v>0</v>
      </c>
      <c r="BV590">
        <v>9986.246999999999</v>
      </c>
      <c r="BW590">
        <v>0</v>
      </c>
      <c r="BX590">
        <v>0.3833920000000001</v>
      </c>
      <c r="BY590">
        <v>-0.4309936</v>
      </c>
      <c r="BZ590">
        <v>428.7961</v>
      </c>
      <c r="CA590">
        <v>429.2443</v>
      </c>
      <c r="CB590">
        <v>-0.01732863</v>
      </c>
      <c r="CC590">
        <v>420.0123</v>
      </c>
      <c r="CD590">
        <v>21.50771</v>
      </c>
      <c r="CE590">
        <v>2.17133</v>
      </c>
      <c r="CF590">
        <v>2.173082</v>
      </c>
      <c r="CG590">
        <v>18.75234</v>
      </c>
      <c r="CH590">
        <v>18.76523</v>
      </c>
      <c r="CI590">
        <v>99.99992</v>
      </c>
      <c r="CJ590">
        <v>0</v>
      </c>
      <c r="CK590">
        <v>1</v>
      </c>
      <c r="CL590">
        <v>0</v>
      </c>
      <c r="CM590">
        <v>1.37895</v>
      </c>
      <c r="CN590">
        <v>0</v>
      </c>
      <c r="CO590">
        <v>5.43786</v>
      </c>
      <c r="CP590">
        <v>511.5658</v>
      </c>
      <c r="CQ590">
        <v>35.1124</v>
      </c>
      <c r="CR590">
        <v>40.7059</v>
      </c>
      <c r="CS590">
        <v>37.79340000000001</v>
      </c>
      <c r="CT590">
        <v>39.8561</v>
      </c>
      <c r="CU590">
        <v>36.3183</v>
      </c>
      <c r="CV590">
        <v>0</v>
      </c>
      <c r="CW590">
        <v>100</v>
      </c>
      <c r="CX590">
        <v>0</v>
      </c>
      <c r="CY590">
        <v>1774684079</v>
      </c>
      <c r="CZ590">
        <v>0</v>
      </c>
      <c r="DA590">
        <v>1774666326.5</v>
      </c>
      <c r="DB590" t="s">
        <v>359</v>
      </c>
      <c r="DC590">
        <v>1774666322</v>
      </c>
      <c r="DD590">
        <v>1774666326.5</v>
      </c>
      <c r="DE590">
        <v>2</v>
      </c>
      <c r="DF590">
        <v>0.343</v>
      </c>
      <c r="DG590">
        <v>-0.026</v>
      </c>
      <c r="DH590">
        <v>-0.36</v>
      </c>
      <c r="DI590">
        <v>0.298</v>
      </c>
      <c r="DJ590">
        <v>420</v>
      </c>
      <c r="DK590">
        <v>22</v>
      </c>
      <c r="DL590">
        <v>0.17</v>
      </c>
      <c r="DM590">
        <v>0.02</v>
      </c>
      <c r="DN590">
        <v>-0.4256732682926829</v>
      </c>
      <c r="DO590">
        <v>-0.02322223693379838</v>
      </c>
      <c r="DP590">
        <v>0.03845810306004184</v>
      </c>
      <c r="DQ590">
        <v>1</v>
      </c>
      <c r="DR590">
        <v>-0.01738858780487805</v>
      </c>
      <c r="DS590">
        <v>-0.0001552829268292662</v>
      </c>
      <c r="DT590">
        <v>0.0008537459981537099</v>
      </c>
      <c r="DU590">
        <v>1</v>
      </c>
      <c r="DV590">
        <v>2</v>
      </c>
      <c r="DW590">
        <v>2</v>
      </c>
      <c r="DX590" t="s">
        <v>360</v>
      </c>
      <c r="DY590">
        <v>3.13053</v>
      </c>
      <c r="DZ590">
        <v>2.80633</v>
      </c>
      <c r="EA590">
        <v>0.09976260000000001</v>
      </c>
      <c r="EB590">
        <v>0.09947880000000001</v>
      </c>
      <c r="EC590">
        <v>0.10582</v>
      </c>
      <c r="ED590">
        <v>0.105569</v>
      </c>
      <c r="EE590">
        <v>21145.2</v>
      </c>
      <c r="EF590">
        <v>27418</v>
      </c>
      <c r="EG590">
        <v>26442.9</v>
      </c>
      <c r="EH590">
        <v>32999.5</v>
      </c>
      <c r="EI590">
        <v>34925</v>
      </c>
      <c r="EJ590">
        <v>40310.8</v>
      </c>
      <c r="EK590">
        <v>41089.2</v>
      </c>
      <c r="EL590">
        <v>46059.4</v>
      </c>
      <c r="EM590">
        <v>2.0349</v>
      </c>
      <c r="EN590">
        <v>2.00058</v>
      </c>
      <c r="EO590">
        <v>0.0684708</v>
      </c>
      <c r="EP590">
        <v>0</v>
      </c>
      <c r="EQ590">
        <v>24.6534</v>
      </c>
      <c r="ER590">
        <v>999.9</v>
      </c>
      <c r="ES590">
        <v>67.40000000000001</v>
      </c>
      <c r="ET590">
        <v>27.5</v>
      </c>
      <c r="EU590">
        <v>24.5834</v>
      </c>
      <c r="EV590">
        <v>61.1109</v>
      </c>
      <c r="EW590">
        <v>31.5505</v>
      </c>
      <c r="EX590">
        <v>1</v>
      </c>
      <c r="EY590">
        <v>0.291695</v>
      </c>
      <c r="EZ590">
        <v>0.149679</v>
      </c>
      <c r="FA590">
        <v>20.2917</v>
      </c>
      <c r="FB590">
        <v>5.18884</v>
      </c>
      <c r="FC590">
        <v>11.9441</v>
      </c>
      <c r="FD590">
        <v>4.9557</v>
      </c>
      <c r="FE590">
        <v>3.285</v>
      </c>
      <c r="FF590">
        <v>9999</v>
      </c>
      <c r="FG590">
        <v>9999</v>
      </c>
      <c r="FH590">
        <v>9999</v>
      </c>
      <c r="FI590">
        <v>999.9</v>
      </c>
      <c r="FJ590">
        <v>1.86127</v>
      </c>
      <c r="FK590">
        <v>1.86264</v>
      </c>
      <c r="FL590">
        <v>1.86005</v>
      </c>
      <c r="FM590">
        <v>1.85837</v>
      </c>
      <c r="FN590">
        <v>1.86212</v>
      </c>
      <c r="FO590">
        <v>1.85889</v>
      </c>
      <c r="FP590">
        <v>1.85791</v>
      </c>
      <c r="FQ590">
        <v>1.86081</v>
      </c>
      <c r="FR590">
        <v>0</v>
      </c>
      <c r="FS590">
        <v>0</v>
      </c>
      <c r="FT590">
        <v>0</v>
      </c>
      <c r="FU590">
        <v>4.5</v>
      </c>
      <c r="FV590" t="s">
        <v>361</v>
      </c>
      <c r="FW590" t="s">
        <v>362</v>
      </c>
      <c r="FX590" t="s">
        <v>363</v>
      </c>
      <c r="FY590" t="s">
        <v>364</v>
      </c>
      <c r="FZ590" t="s">
        <v>364</v>
      </c>
      <c r="GA590" t="s">
        <v>363</v>
      </c>
      <c r="GB590">
        <v>0</v>
      </c>
      <c r="GC590">
        <v>100</v>
      </c>
      <c r="GD590">
        <v>100</v>
      </c>
      <c r="GE590">
        <v>-0.361</v>
      </c>
      <c r="GF590">
        <v>0.297</v>
      </c>
      <c r="GG590">
        <v>-1.589593225013521</v>
      </c>
      <c r="GH590">
        <v>0.00192992804097616</v>
      </c>
      <c r="GI590">
        <v>3.244687122451424E-06</v>
      </c>
      <c r="GJ590">
        <v>-2.087531120305573E-09</v>
      </c>
      <c r="GK590">
        <v>0.05776174702018427</v>
      </c>
      <c r="GL590">
        <v>0.005089068596103195</v>
      </c>
      <c r="GM590">
        <v>0.0003257216593697226</v>
      </c>
      <c r="GN590">
        <v>-1.562898368296355E-06</v>
      </c>
      <c r="GO590">
        <v>0</v>
      </c>
      <c r="GP590">
        <v>1257</v>
      </c>
      <c r="GQ590">
        <v>1</v>
      </c>
      <c r="GR590">
        <v>31</v>
      </c>
      <c r="GS590">
        <v>296</v>
      </c>
      <c r="GT590">
        <v>295.9</v>
      </c>
      <c r="GU590">
        <v>1.07788</v>
      </c>
      <c r="GV590">
        <v>2.38403</v>
      </c>
      <c r="GW590">
        <v>1.44775</v>
      </c>
      <c r="GX590">
        <v>2.20215</v>
      </c>
      <c r="GY590">
        <v>1.44653</v>
      </c>
      <c r="GZ590">
        <v>2.39014</v>
      </c>
      <c r="HA590">
        <v>33.1992</v>
      </c>
      <c r="HB590">
        <v>14.5261</v>
      </c>
      <c r="HC590">
        <v>18</v>
      </c>
      <c r="HD590">
        <v>531.977</v>
      </c>
      <c r="HE590">
        <v>523.264</v>
      </c>
      <c r="HF590">
        <v>24.9998</v>
      </c>
      <c r="HG590">
        <v>30.7199</v>
      </c>
      <c r="HH590">
        <v>30</v>
      </c>
      <c r="HI590">
        <v>31.1024</v>
      </c>
      <c r="HJ590">
        <v>31.1117</v>
      </c>
      <c r="HK590">
        <v>21.5481</v>
      </c>
      <c r="HL590">
        <v>20.6043</v>
      </c>
      <c r="HM590">
        <v>100</v>
      </c>
      <c r="HN590">
        <v>25</v>
      </c>
      <c r="HO590">
        <v>420</v>
      </c>
      <c r="HP590">
        <v>21.5</v>
      </c>
      <c r="HQ590">
        <v>103.126</v>
      </c>
      <c r="HR590">
        <v>102.019</v>
      </c>
    </row>
    <row r="591" spans="1:226">
      <c r="A591">
        <v>573</v>
      </c>
      <c r="B591">
        <v>1774684084.6</v>
      </c>
      <c r="C591">
        <v>2338.599999904633</v>
      </c>
      <c r="D591" t="s">
        <v>1508</v>
      </c>
      <c r="E591" t="s">
        <v>1509</v>
      </c>
      <c r="F591">
        <v>5</v>
      </c>
      <c r="I591">
        <v>1774684081.7</v>
      </c>
      <c r="J591">
        <f>(K591)/1000</f>
        <v>0</v>
      </c>
      <c r="K591">
        <f>IF(BF591, AN591, AH591)</f>
        <v>0</v>
      </c>
      <c r="L591">
        <f>IF(BF591, AI591, AG591)</f>
        <v>0</v>
      </c>
      <c r="M591">
        <f>BH591 - IF(AU591&gt;1, L591*BB591*100.0/(AW591), 0)</f>
        <v>0</v>
      </c>
      <c r="N591">
        <f>((T591-J591/2)*M591-L591)/(T591+J591/2)</f>
        <v>0</v>
      </c>
      <c r="O591">
        <f>N591*(BO591+BP591)/1000.0</f>
        <v>0</v>
      </c>
      <c r="P591">
        <f>(BH591 - IF(AU591&gt;1, L591*BB591*100.0/(AW591), 0))*(BO591+BP591)/1000.0</f>
        <v>0</v>
      </c>
      <c r="Q591">
        <f>2.0/((1/S591-1/R591)+SIGN(S591)*SQRT((1/S591-1/R591)*(1/S591-1/R591) + 4*BC591/((BC591+1)*(BC591+1))*(2*1/S591*1/R591-1/R591*1/R591)))</f>
        <v>0</v>
      </c>
      <c r="R591">
        <f>IF(LEFT(BD591,1)&lt;&gt;"0",IF(LEFT(BD591,1)="1",3.0,BE591),$D$5+$E$5*(BV591*BO591/($K$5*1000))+$F$5*(BV591*BO591/($K$5*1000))*MAX(MIN(BB591,$J$5),$I$5)*MAX(MIN(BB591,$J$5),$I$5)+$G$5*MAX(MIN(BB591,$J$5),$I$5)*(BV591*BO591/($K$5*1000))+$H$5*(BV591*BO591/($K$5*1000))*(BV591*BO591/($K$5*1000)))</f>
        <v>0</v>
      </c>
      <c r="S591">
        <f>J591*(1000-(1000*0.61365*exp(17.502*W591/(240.97+W591))/(BO591+BP591)+BJ591)/2)/(1000*0.61365*exp(17.502*W591/(240.97+W591))/(BO591+BP591)-BJ591)</f>
        <v>0</v>
      </c>
      <c r="T591">
        <f>1/((BC591+1)/(Q591/1.6)+1/(R591/1.37)) + BC591/((BC591+1)/(Q591/1.6) + BC591/(R591/1.37))</f>
        <v>0</v>
      </c>
      <c r="U591">
        <f>(AX591*BA591)</f>
        <v>0</v>
      </c>
      <c r="V591">
        <f>(BQ591+(U591+2*0.95*5.67E-8*(((BQ591+$B$9)+273)^4-(BQ591+273)^4)-44100*J591)/(1.84*29.3*R591+8*0.95*5.67E-8*(BQ591+273)^3))</f>
        <v>0</v>
      </c>
      <c r="W591">
        <f>($C$9*BR591+$D$9*BS591+$E$9*V591)</f>
        <v>0</v>
      </c>
      <c r="X591">
        <f>0.61365*exp(17.502*W591/(240.97+W591))</f>
        <v>0</v>
      </c>
      <c r="Y591">
        <f>(Z591/AA591*100)</f>
        <v>0</v>
      </c>
      <c r="Z591">
        <f>BJ591*(BO591+BP591)/1000</f>
        <v>0</v>
      </c>
      <c r="AA591">
        <f>0.61365*exp(17.502*BQ591/(240.97+BQ591))</f>
        <v>0</v>
      </c>
      <c r="AB591">
        <f>(X591-BJ591*(BO591+BP591)/1000)</f>
        <v>0</v>
      </c>
      <c r="AC591">
        <f>(-J591*44100)</f>
        <v>0</v>
      </c>
      <c r="AD591">
        <f>2*29.3*R591*0.92*(BQ591-W591)</f>
        <v>0</v>
      </c>
      <c r="AE591">
        <f>2*0.95*5.67E-8*(((BQ591+$B$9)+273)^4-(W591+273)^4)</f>
        <v>0</v>
      </c>
      <c r="AF591">
        <f>U591+AE591+AC591+AD591</f>
        <v>0</v>
      </c>
      <c r="AG591">
        <f>BN591*AU591*(BI591-BH591*(1000-AU591*BK591)/(1000-AU591*BJ591))/(100*BB591)</f>
        <v>0</v>
      </c>
      <c r="AH591">
        <f>1000*BN591*AU591*(BJ591-BK591)/(100*BB591*(1000-AU591*BJ591))</f>
        <v>0</v>
      </c>
      <c r="AI591">
        <f>(AJ591 - AK591 - BO591*1E3/(8.314*(BQ591+273.15)) * AM591/BN591 * AL591) * BN591/(100*BB591) * (1000 - BK591)/1000</f>
        <v>0</v>
      </c>
      <c r="AJ591">
        <v>429.2939955113966</v>
      </c>
      <c r="AK591">
        <v>428.8180545454542</v>
      </c>
      <c r="AL591">
        <v>1.70634005069261E-07</v>
      </c>
      <c r="AM591">
        <v>61.35787655002243</v>
      </c>
      <c r="AN591">
        <f>(AP591 - AO591 + BO591*1E3/(8.314*(BQ591+273.15)) * AR591/BN591 * AQ591) * BN591/(100*BB591) * 1000/(1000 - AP591)</f>
        <v>0</v>
      </c>
      <c r="AO591">
        <v>21.50678910383123</v>
      </c>
      <c r="AP591">
        <v>21.48917762237763</v>
      </c>
      <c r="AQ591">
        <v>-4.339006385073948E-07</v>
      </c>
      <c r="AR591">
        <v>91.88205700752289</v>
      </c>
      <c r="AS591">
        <v>0</v>
      </c>
      <c r="AT591">
        <v>0</v>
      </c>
      <c r="AU591">
        <f>IF(AS591*$H$15&gt;=AW591,1.0,(AW591/(AW591-AS591*$H$15)))</f>
        <v>0</v>
      </c>
      <c r="AV591">
        <f>(AU591-1)*100</f>
        <v>0</v>
      </c>
      <c r="AW591">
        <f>MAX(0,($B$15+$C$15*BV591)/(1+$D$15*BV591)*BO591/(BQ591+273)*$E$15)</f>
        <v>0</v>
      </c>
      <c r="AX591">
        <f>$B$13*BW591+$C$13*BX591+$F$13*CI591*(1-CL591)</f>
        <v>0</v>
      </c>
      <c r="AY591">
        <f>AX591*AZ591</f>
        <v>0</v>
      </c>
      <c r="AZ591">
        <f>($B$13*$D$11+$C$13*$D$11+$F$13*((CV591+CN591)/MAX(CV591+CN591+CW591, 0.1)*$I$11+CW591/MAX(CV591+CN591+CW591, 0.1)*$J$11))/($B$13+$C$13+$F$13)</f>
        <v>0</v>
      </c>
      <c r="BA591">
        <f>($B$13*$K$11+$C$13*$K$11+$F$13*((CV591+CN591)/MAX(CV591+CN591+CW591, 0.1)*$P$11+CW591/MAX(CV591+CN591+CW591, 0.1)*$Q$11))/($B$13+$C$13+$F$13)</f>
        <v>0</v>
      </c>
      <c r="BB591">
        <v>6</v>
      </c>
      <c r="BC591">
        <v>0.5</v>
      </c>
      <c r="BD591" t="s">
        <v>358</v>
      </c>
      <c r="BE591">
        <v>2</v>
      </c>
      <c r="BF591" t="b">
        <v>1</v>
      </c>
      <c r="BG591">
        <v>1774684081.7</v>
      </c>
      <c r="BH591">
        <v>419.5998000000001</v>
      </c>
      <c r="BI591">
        <v>420.0527</v>
      </c>
      <c r="BJ591">
        <v>21.48951</v>
      </c>
      <c r="BK591">
        <v>21.5064</v>
      </c>
      <c r="BL591">
        <v>419.9614</v>
      </c>
      <c r="BM591">
        <v>21.19248</v>
      </c>
      <c r="BN591">
        <v>499.9897</v>
      </c>
      <c r="BO591">
        <v>101.0373</v>
      </c>
      <c r="BP591">
        <v>0.09975639</v>
      </c>
      <c r="BQ591">
        <v>25.73313</v>
      </c>
      <c r="BR591">
        <v>25.77816</v>
      </c>
      <c r="BS591">
        <v>999.9</v>
      </c>
      <c r="BT591">
        <v>0</v>
      </c>
      <c r="BU591">
        <v>0</v>
      </c>
      <c r="BV591">
        <v>10017.437</v>
      </c>
      <c r="BW591">
        <v>0</v>
      </c>
      <c r="BX591">
        <v>0.3833920000000001</v>
      </c>
      <c r="BY591">
        <v>-0.4528473</v>
      </c>
      <c r="BZ591">
        <v>428.8148</v>
      </c>
      <c r="CA591">
        <v>429.2850999999999</v>
      </c>
      <c r="CB591">
        <v>-0.01689148</v>
      </c>
      <c r="CC591">
        <v>420.0527</v>
      </c>
      <c r="CD591">
        <v>21.5064</v>
      </c>
      <c r="CE591">
        <v>2.17124</v>
      </c>
      <c r="CF591">
        <v>2.17295</v>
      </c>
      <c r="CG591">
        <v>18.75168</v>
      </c>
      <c r="CH591">
        <v>18.76425</v>
      </c>
      <c r="CI591">
        <v>99.99763</v>
      </c>
      <c r="CJ591">
        <v>0</v>
      </c>
      <c r="CK591">
        <v>1</v>
      </c>
      <c r="CL591">
        <v>0</v>
      </c>
      <c r="CM591">
        <v>1.61662</v>
      </c>
      <c r="CN591">
        <v>0</v>
      </c>
      <c r="CO591">
        <v>5.30165</v>
      </c>
      <c r="CP591">
        <v>511.554</v>
      </c>
      <c r="CQ591">
        <v>35.125</v>
      </c>
      <c r="CR591">
        <v>40.75</v>
      </c>
      <c r="CS591">
        <v>37.812</v>
      </c>
      <c r="CT591">
        <v>39.9247</v>
      </c>
      <c r="CU591">
        <v>36.3498</v>
      </c>
      <c r="CV591">
        <v>0</v>
      </c>
      <c r="CW591">
        <v>99.998</v>
      </c>
      <c r="CX591">
        <v>0</v>
      </c>
      <c r="CY591">
        <v>1774684083.2</v>
      </c>
      <c r="CZ591">
        <v>0</v>
      </c>
      <c r="DA591">
        <v>1774666326.5</v>
      </c>
      <c r="DB591" t="s">
        <v>359</v>
      </c>
      <c r="DC591">
        <v>1774666322</v>
      </c>
      <c r="DD591">
        <v>1774666326.5</v>
      </c>
      <c r="DE591">
        <v>2</v>
      </c>
      <c r="DF591">
        <v>0.343</v>
      </c>
      <c r="DG591">
        <v>-0.026</v>
      </c>
      <c r="DH591">
        <v>-0.36</v>
      </c>
      <c r="DI591">
        <v>0.298</v>
      </c>
      <c r="DJ591">
        <v>420</v>
      </c>
      <c r="DK591">
        <v>22</v>
      </c>
      <c r="DL591">
        <v>0.17</v>
      </c>
      <c r="DM591">
        <v>0.02</v>
      </c>
      <c r="DN591">
        <v>-0.4286856097560975</v>
      </c>
      <c r="DO591">
        <v>-0.1603351149825782</v>
      </c>
      <c r="DP591">
        <v>0.04332791817308516</v>
      </c>
      <c r="DQ591">
        <v>0</v>
      </c>
      <c r="DR591">
        <v>-0.0174295756097561</v>
      </c>
      <c r="DS591">
        <v>0.003948746341463407</v>
      </c>
      <c r="DT591">
        <v>0.0008012835525581677</v>
      </c>
      <c r="DU591">
        <v>1</v>
      </c>
      <c r="DV591">
        <v>1</v>
      </c>
      <c r="DW591">
        <v>2</v>
      </c>
      <c r="DX591" t="s">
        <v>367</v>
      </c>
      <c r="DY591">
        <v>3.1303</v>
      </c>
      <c r="DZ591">
        <v>2.80648</v>
      </c>
      <c r="EA591">
        <v>0.09976260000000001</v>
      </c>
      <c r="EB591">
        <v>0.0994912</v>
      </c>
      <c r="EC591">
        <v>0.105818</v>
      </c>
      <c r="ED591">
        <v>0.105566</v>
      </c>
      <c r="EE591">
        <v>21145.3</v>
      </c>
      <c r="EF591">
        <v>27417.7</v>
      </c>
      <c r="EG591">
        <v>26443</v>
      </c>
      <c r="EH591">
        <v>32999.5</v>
      </c>
      <c r="EI591">
        <v>34925</v>
      </c>
      <c r="EJ591">
        <v>40310.7</v>
      </c>
      <c r="EK591">
        <v>41089.2</v>
      </c>
      <c r="EL591">
        <v>46059</v>
      </c>
      <c r="EM591">
        <v>2.03447</v>
      </c>
      <c r="EN591">
        <v>2.0009</v>
      </c>
      <c r="EO591">
        <v>0.06867570000000001</v>
      </c>
      <c r="EP591">
        <v>0</v>
      </c>
      <c r="EQ591">
        <v>24.6534</v>
      </c>
      <c r="ER591">
        <v>999.9</v>
      </c>
      <c r="ES591">
        <v>67.40000000000001</v>
      </c>
      <c r="ET591">
        <v>27.5</v>
      </c>
      <c r="EU591">
        <v>24.585</v>
      </c>
      <c r="EV591">
        <v>60.8909</v>
      </c>
      <c r="EW591">
        <v>31.5545</v>
      </c>
      <c r="EX591">
        <v>1</v>
      </c>
      <c r="EY591">
        <v>0.291745</v>
      </c>
      <c r="EZ591">
        <v>0.148992</v>
      </c>
      <c r="FA591">
        <v>20.2919</v>
      </c>
      <c r="FB591">
        <v>5.18869</v>
      </c>
      <c r="FC591">
        <v>11.9441</v>
      </c>
      <c r="FD591">
        <v>4.95585</v>
      </c>
      <c r="FE591">
        <v>3.285</v>
      </c>
      <c r="FF591">
        <v>9999</v>
      </c>
      <c r="FG591">
        <v>9999</v>
      </c>
      <c r="FH591">
        <v>9999</v>
      </c>
      <c r="FI591">
        <v>999.9</v>
      </c>
      <c r="FJ591">
        <v>1.86127</v>
      </c>
      <c r="FK591">
        <v>1.86264</v>
      </c>
      <c r="FL591">
        <v>1.86005</v>
      </c>
      <c r="FM591">
        <v>1.85837</v>
      </c>
      <c r="FN591">
        <v>1.86213</v>
      </c>
      <c r="FO591">
        <v>1.85888</v>
      </c>
      <c r="FP591">
        <v>1.85791</v>
      </c>
      <c r="FQ591">
        <v>1.86081</v>
      </c>
      <c r="FR591">
        <v>0</v>
      </c>
      <c r="FS591">
        <v>0</v>
      </c>
      <c r="FT591">
        <v>0</v>
      </c>
      <c r="FU591">
        <v>4.5</v>
      </c>
      <c r="FV591" t="s">
        <v>361</v>
      </c>
      <c r="FW591" t="s">
        <v>362</v>
      </c>
      <c r="FX591" t="s">
        <v>363</v>
      </c>
      <c r="FY591" t="s">
        <v>364</v>
      </c>
      <c r="FZ591" t="s">
        <v>364</v>
      </c>
      <c r="GA591" t="s">
        <v>363</v>
      </c>
      <c r="GB591">
        <v>0</v>
      </c>
      <c r="GC591">
        <v>100</v>
      </c>
      <c r="GD591">
        <v>100</v>
      </c>
      <c r="GE591">
        <v>-0.362</v>
      </c>
      <c r="GF591">
        <v>0.297</v>
      </c>
      <c r="GG591">
        <v>-1.589593225013521</v>
      </c>
      <c r="GH591">
        <v>0.00192992804097616</v>
      </c>
      <c r="GI591">
        <v>3.244687122451424E-06</v>
      </c>
      <c r="GJ591">
        <v>-2.087531120305573E-09</v>
      </c>
      <c r="GK591">
        <v>0.05776174702018427</v>
      </c>
      <c r="GL591">
        <v>0.005089068596103195</v>
      </c>
      <c r="GM591">
        <v>0.0003257216593697226</v>
      </c>
      <c r="GN591">
        <v>-1.562898368296355E-06</v>
      </c>
      <c r="GO591">
        <v>0</v>
      </c>
      <c r="GP591">
        <v>1257</v>
      </c>
      <c r="GQ591">
        <v>1</v>
      </c>
      <c r="GR591">
        <v>31</v>
      </c>
      <c r="GS591">
        <v>296</v>
      </c>
      <c r="GT591">
        <v>296</v>
      </c>
      <c r="GU591">
        <v>1.07788</v>
      </c>
      <c r="GV591">
        <v>2.40112</v>
      </c>
      <c r="GW591">
        <v>1.44775</v>
      </c>
      <c r="GX591">
        <v>2.20215</v>
      </c>
      <c r="GY591">
        <v>1.44653</v>
      </c>
      <c r="GZ591">
        <v>2.30225</v>
      </c>
      <c r="HA591">
        <v>33.1769</v>
      </c>
      <c r="HB591">
        <v>14.5261</v>
      </c>
      <c r="HC591">
        <v>18</v>
      </c>
      <c r="HD591">
        <v>531.708</v>
      </c>
      <c r="HE591">
        <v>523.485</v>
      </c>
      <c r="HF591">
        <v>24.9998</v>
      </c>
      <c r="HG591">
        <v>30.7199</v>
      </c>
      <c r="HH591">
        <v>30.0001</v>
      </c>
      <c r="HI591">
        <v>31.1024</v>
      </c>
      <c r="HJ591">
        <v>31.1117</v>
      </c>
      <c r="HK591">
        <v>21.5458</v>
      </c>
      <c r="HL591">
        <v>20.6043</v>
      </c>
      <c r="HM591">
        <v>100</v>
      </c>
      <c r="HN591">
        <v>25</v>
      </c>
      <c r="HO591">
        <v>420</v>
      </c>
      <c r="HP591">
        <v>21.5</v>
      </c>
      <c r="HQ591">
        <v>103.126</v>
      </c>
      <c r="HR591">
        <v>102.019</v>
      </c>
    </row>
    <row r="592" spans="1:226">
      <c r="A592">
        <v>574</v>
      </c>
      <c r="B592">
        <v>1774684088.6</v>
      </c>
      <c r="C592">
        <v>2342.599999904633</v>
      </c>
      <c r="D592" t="s">
        <v>1510</v>
      </c>
      <c r="E592" t="s">
        <v>1511</v>
      </c>
      <c r="F592">
        <v>5</v>
      </c>
      <c r="I592">
        <v>1774684085.7</v>
      </c>
      <c r="J592">
        <f>(K592)/1000</f>
        <v>0</v>
      </c>
      <c r="K592">
        <f>IF(BF592, AN592, AH592)</f>
        <v>0</v>
      </c>
      <c r="L592">
        <f>IF(BF592, AI592, AG592)</f>
        <v>0</v>
      </c>
      <c r="M592">
        <f>BH592 - IF(AU592&gt;1, L592*BB592*100.0/(AW592), 0)</f>
        <v>0</v>
      </c>
      <c r="N592">
        <f>((T592-J592/2)*M592-L592)/(T592+J592/2)</f>
        <v>0</v>
      </c>
      <c r="O592">
        <f>N592*(BO592+BP592)/1000.0</f>
        <v>0</v>
      </c>
      <c r="P592">
        <f>(BH592 - IF(AU592&gt;1, L592*BB592*100.0/(AW592), 0))*(BO592+BP592)/1000.0</f>
        <v>0</v>
      </c>
      <c r="Q592">
        <f>2.0/((1/S592-1/R592)+SIGN(S592)*SQRT((1/S592-1/R592)*(1/S592-1/R592) + 4*BC592/((BC592+1)*(BC592+1))*(2*1/S592*1/R592-1/R592*1/R592)))</f>
        <v>0</v>
      </c>
      <c r="R592">
        <f>IF(LEFT(BD592,1)&lt;&gt;"0",IF(LEFT(BD592,1)="1",3.0,BE592),$D$5+$E$5*(BV592*BO592/($K$5*1000))+$F$5*(BV592*BO592/($K$5*1000))*MAX(MIN(BB592,$J$5),$I$5)*MAX(MIN(BB592,$J$5),$I$5)+$G$5*MAX(MIN(BB592,$J$5),$I$5)*(BV592*BO592/($K$5*1000))+$H$5*(BV592*BO592/($K$5*1000))*(BV592*BO592/($K$5*1000)))</f>
        <v>0</v>
      </c>
      <c r="S592">
        <f>J592*(1000-(1000*0.61365*exp(17.502*W592/(240.97+W592))/(BO592+BP592)+BJ592)/2)/(1000*0.61365*exp(17.502*W592/(240.97+W592))/(BO592+BP592)-BJ592)</f>
        <v>0</v>
      </c>
      <c r="T592">
        <f>1/((BC592+1)/(Q592/1.6)+1/(R592/1.37)) + BC592/((BC592+1)/(Q592/1.6) + BC592/(R592/1.37))</f>
        <v>0</v>
      </c>
      <c r="U592">
        <f>(AX592*BA592)</f>
        <v>0</v>
      </c>
      <c r="V592">
        <f>(BQ592+(U592+2*0.95*5.67E-8*(((BQ592+$B$9)+273)^4-(BQ592+273)^4)-44100*J592)/(1.84*29.3*R592+8*0.95*5.67E-8*(BQ592+273)^3))</f>
        <v>0</v>
      </c>
      <c r="W592">
        <f>($C$9*BR592+$D$9*BS592+$E$9*V592)</f>
        <v>0</v>
      </c>
      <c r="X592">
        <f>0.61365*exp(17.502*W592/(240.97+W592))</f>
        <v>0</v>
      </c>
      <c r="Y592">
        <f>(Z592/AA592*100)</f>
        <v>0</v>
      </c>
      <c r="Z592">
        <f>BJ592*(BO592+BP592)/1000</f>
        <v>0</v>
      </c>
      <c r="AA592">
        <f>0.61365*exp(17.502*BQ592/(240.97+BQ592))</f>
        <v>0</v>
      </c>
      <c r="AB592">
        <f>(X592-BJ592*(BO592+BP592)/1000)</f>
        <v>0</v>
      </c>
      <c r="AC592">
        <f>(-J592*44100)</f>
        <v>0</v>
      </c>
      <c r="AD592">
        <f>2*29.3*R592*0.92*(BQ592-W592)</f>
        <v>0</v>
      </c>
      <c r="AE592">
        <f>2*0.95*5.67E-8*(((BQ592+$B$9)+273)^4-(W592+273)^4)</f>
        <v>0</v>
      </c>
      <c r="AF592">
        <f>U592+AE592+AC592+AD592</f>
        <v>0</v>
      </c>
      <c r="AG592">
        <f>BN592*AU592*(BI592-BH592*(1000-AU592*BK592)/(1000-AU592*BJ592))/(100*BB592)</f>
        <v>0</v>
      </c>
      <c r="AH592">
        <f>1000*BN592*AU592*(BJ592-BK592)/(100*BB592*(1000-AU592*BJ592))</f>
        <v>0</v>
      </c>
      <c r="AI592">
        <f>(AJ592 - AK592 - BO592*1E3/(8.314*(BQ592+273.15)) * AM592/BN592 * AL592) * BN592/(100*BB592) * (1000 - BK592)/1000</f>
        <v>0</v>
      </c>
      <c r="AJ592">
        <v>429.2432458057916</v>
      </c>
      <c r="AK592">
        <v>428.7883818181817</v>
      </c>
      <c r="AL592">
        <v>-6.727945893597563E-06</v>
      </c>
      <c r="AM592">
        <v>61.35787655002243</v>
      </c>
      <c r="AN592">
        <f>(AP592 - AO592 + BO592*1E3/(8.314*(BQ592+273.15)) * AR592/BN592 * AQ592) * BN592/(100*BB592) * 1000/(1000 - AP592)</f>
        <v>0</v>
      </c>
      <c r="AO592">
        <v>21.50642223222663</v>
      </c>
      <c r="AP592">
        <v>21.48875034965037</v>
      </c>
      <c r="AQ592">
        <v>-1.163676569889116E-08</v>
      </c>
      <c r="AR592">
        <v>91.88205700752289</v>
      </c>
      <c r="AS592">
        <v>0</v>
      </c>
      <c r="AT592">
        <v>0</v>
      </c>
      <c r="AU592">
        <f>IF(AS592*$H$15&gt;=AW592,1.0,(AW592/(AW592-AS592*$H$15)))</f>
        <v>0</v>
      </c>
      <c r="AV592">
        <f>(AU592-1)*100</f>
        <v>0</v>
      </c>
      <c r="AW592">
        <f>MAX(0,($B$15+$C$15*BV592)/(1+$D$15*BV592)*BO592/(BQ592+273)*$E$15)</f>
        <v>0</v>
      </c>
      <c r="AX592">
        <f>$B$13*BW592+$C$13*BX592+$F$13*CI592*(1-CL592)</f>
        <v>0</v>
      </c>
      <c r="AY592">
        <f>AX592*AZ592</f>
        <v>0</v>
      </c>
      <c r="AZ592">
        <f>($B$13*$D$11+$C$13*$D$11+$F$13*((CV592+CN592)/MAX(CV592+CN592+CW592, 0.1)*$I$11+CW592/MAX(CV592+CN592+CW592, 0.1)*$J$11))/($B$13+$C$13+$F$13)</f>
        <v>0</v>
      </c>
      <c r="BA592">
        <f>($B$13*$K$11+$C$13*$K$11+$F$13*((CV592+CN592)/MAX(CV592+CN592+CW592, 0.1)*$P$11+CW592/MAX(CV592+CN592+CW592, 0.1)*$Q$11))/($B$13+$C$13+$F$13)</f>
        <v>0</v>
      </c>
      <c r="BB592">
        <v>6</v>
      </c>
      <c r="BC592">
        <v>0.5</v>
      </c>
      <c r="BD592" t="s">
        <v>358</v>
      </c>
      <c r="BE592">
        <v>2</v>
      </c>
      <c r="BF592" t="b">
        <v>1</v>
      </c>
      <c r="BG592">
        <v>1774684085.7</v>
      </c>
      <c r="BH592">
        <v>419.5916</v>
      </c>
      <c r="BI592">
        <v>420.0191</v>
      </c>
      <c r="BJ592">
        <v>21.48892</v>
      </c>
      <c r="BK592">
        <v>21.5067</v>
      </c>
      <c r="BL592">
        <v>419.9532</v>
      </c>
      <c r="BM592">
        <v>21.19191</v>
      </c>
      <c r="BN592">
        <v>499.9598</v>
      </c>
      <c r="BO592">
        <v>101.0383</v>
      </c>
      <c r="BP592">
        <v>0.1000777</v>
      </c>
      <c r="BQ592">
        <v>25.7336</v>
      </c>
      <c r="BR592">
        <v>25.77989</v>
      </c>
      <c r="BS592">
        <v>999.9</v>
      </c>
      <c r="BT592">
        <v>0</v>
      </c>
      <c r="BU592">
        <v>0</v>
      </c>
      <c r="BV592">
        <v>9995.556999999999</v>
      </c>
      <c r="BW592">
        <v>0</v>
      </c>
      <c r="BX592">
        <v>0.3833920000000001</v>
      </c>
      <c r="BY592">
        <v>-0.4274199</v>
      </c>
      <c r="BZ592">
        <v>428.8062</v>
      </c>
      <c r="CA592">
        <v>429.2508</v>
      </c>
      <c r="CB592">
        <v>-0.01777096</v>
      </c>
      <c r="CC592">
        <v>420.0191</v>
      </c>
      <c r="CD592">
        <v>21.5067</v>
      </c>
      <c r="CE592">
        <v>2.171202</v>
      </c>
      <c r="CF592">
        <v>2.172997</v>
      </c>
      <c r="CG592">
        <v>18.7514</v>
      </c>
      <c r="CH592">
        <v>18.76461</v>
      </c>
      <c r="CI592">
        <v>99.99719</v>
      </c>
      <c r="CJ592">
        <v>0</v>
      </c>
      <c r="CK592">
        <v>1</v>
      </c>
      <c r="CL592">
        <v>0</v>
      </c>
      <c r="CM592">
        <v>1.431</v>
      </c>
      <c r="CN592">
        <v>0</v>
      </c>
      <c r="CO592">
        <v>5.480790000000001</v>
      </c>
      <c r="CP592">
        <v>511.5517000000001</v>
      </c>
      <c r="CQ592">
        <v>35.125</v>
      </c>
      <c r="CR592">
        <v>40.781</v>
      </c>
      <c r="CS592">
        <v>37.84349999999999</v>
      </c>
      <c r="CT592">
        <v>39.9936</v>
      </c>
      <c r="CU592">
        <v>36.375</v>
      </c>
      <c r="CV592">
        <v>0</v>
      </c>
      <c r="CW592">
        <v>99.997</v>
      </c>
      <c r="CX592">
        <v>0</v>
      </c>
      <c r="CY592">
        <v>1774684086.8</v>
      </c>
      <c r="CZ592">
        <v>0</v>
      </c>
      <c r="DA592">
        <v>1774666326.5</v>
      </c>
      <c r="DB592" t="s">
        <v>359</v>
      </c>
      <c r="DC592">
        <v>1774666322</v>
      </c>
      <c r="DD592">
        <v>1774666326.5</v>
      </c>
      <c r="DE592">
        <v>2</v>
      </c>
      <c r="DF592">
        <v>0.343</v>
      </c>
      <c r="DG592">
        <v>-0.026</v>
      </c>
      <c r="DH592">
        <v>-0.36</v>
      </c>
      <c r="DI592">
        <v>0.298</v>
      </c>
      <c r="DJ592">
        <v>420</v>
      </c>
      <c r="DK592">
        <v>22</v>
      </c>
      <c r="DL592">
        <v>0.17</v>
      </c>
      <c r="DM592">
        <v>0.02</v>
      </c>
      <c r="DN592">
        <v>-0.4272423414634147</v>
      </c>
      <c r="DO592">
        <v>-0.137291665505226</v>
      </c>
      <c r="DP592">
        <v>0.04192358136908429</v>
      </c>
      <c r="DQ592">
        <v>0</v>
      </c>
      <c r="DR592">
        <v>-0.01737640731707317</v>
      </c>
      <c r="DS592">
        <v>-0.0003170968641115098</v>
      </c>
      <c r="DT592">
        <v>0.0007685309354391326</v>
      </c>
      <c r="DU592">
        <v>1</v>
      </c>
      <c r="DV592">
        <v>1</v>
      </c>
      <c r="DW592">
        <v>2</v>
      </c>
      <c r="DX592" t="s">
        <v>367</v>
      </c>
      <c r="DY592">
        <v>3.13055</v>
      </c>
      <c r="DZ592">
        <v>2.80647</v>
      </c>
      <c r="EA592">
        <v>0.09975879999999999</v>
      </c>
      <c r="EB592">
        <v>0.0994704</v>
      </c>
      <c r="EC592">
        <v>0.105819</v>
      </c>
      <c r="ED592">
        <v>0.10557</v>
      </c>
      <c r="EE592">
        <v>21145.3</v>
      </c>
      <c r="EF592">
        <v>27418.2</v>
      </c>
      <c r="EG592">
        <v>26442.9</v>
      </c>
      <c r="EH592">
        <v>32999.4</v>
      </c>
      <c r="EI592">
        <v>34925</v>
      </c>
      <c r="EJ592">
        <v>40310.7</v>
      </c>
      <c r="EK592">
        <v>41089.2</v>
      </c>
      <c r="EL592">
        <v>46059.3</v>
      </c>
      <c r="EM592">
        <v>2.03515</v>
      </c>
      <c r="EN592">
        <v>2.0004</v>
      </c>
      <c r="EO592">
        <v>0.06867570000000001</v>
      </c>
      <c r="EP592">
        <v>0</v>
      </c>
      <c r="EQ592">
        <v>24.6534</v>
      </c>
      <c r="ER592">
        <v>999.9</v>
      </c>
      <c r="ES592">
        <v>67.40000000000001</v>
      </c>
      <c r="ET592">
        <v>27.5</v>
      </c>
      <c r="EU592">
        <v>24.588</v>
      </c>
      <c r="EV592">
        <v>61.1808</v>
      </c>
      <c r="EW592">
        <v>31.5785</v>
      </c>
      <c r="EX592">
        <v>1</v>
      </c>
      <c r="EY592">
        <v>0.291756</v>
      </c>
      <c r="EZ592">
        <v>0.148254</v>
      </c>
      <c r="FA592">
        <v>20.2917</v>
      </c>
      <c r="FB592">
        <v>5.18839</v>
      </c>
      <c r="FC592">
        <v>11.9441</v>
      </c>
      <c r="FD592">
        <v>4.95555</v>
      </c>
      <c r="FE592">
        <v>3.285</v>
      </c>
      <c r="FF592">
        <v>9999</v>
      </c>
      <c r="FG592">
        <v>9999</v>
      </c>
      <c r="FH592">
        <v>9999</v>
      </c>
      <c r="FI592">
        <v>999.9</v>
      </c>
      <c r="FJ592">
        <v>1.86127</v>
      </c>
      <c r="FK592">
        <v>1.86263</v>
      </c>
      <c r="FL592">
        <v>1.86005</v>
      </c>
      <c r="FM592">
        <v>1.85837</v>
      </c>
      <c r="FN592">
        <v>1.86211</v>
      </c>
      <c r="FO592">
        <v>1.85886</v>
      </c>
      <c r="FP592">
        <v>1.85791</v>
      </c>
      <c r="FQ592">
        <v>1.86081</v>
      </c>
      <c r="FR592">
        <v>0</v>
      </c>
      <c r="FS592">
        <v>0</v>
      </c>
      <c r="FT592">
        <v>0</v>
      </c>
      <c r="FU592">
        <v>4.5</v>
      </c>
      <c r="FV592" t="s">
        <v>361</v>
      </c>
      <c r="FW592" t="s">
        <v>362</v>
      </c>
      <c r="FX592" t="s">
        <v>363</v>
      </c>
      <c r="FY592" t="s">
        <v>364</v>
      </c>
      <c r="FZ592" t="s">
        <v>364</v>
      </c>
      <c r="GA592" t="s">
        <v>363</v>
      </c>
      <c r="GB592">
        <v>0</v>
      </c>
      <c r="GC592">
        <v>100</v>
      </c>
      <c r="GD592">
        <v>100</v>
      </c>
      <c r="GE592">
        <v>-0.361</v>
      </c>
      <c r="GF592">
        <v>0.297</v>
      </c>
      <c r="GG592">
        <v>-1.589593225013521</v>
      </c>
      <c r="GH592">
        <v>0.00192992804097616</v>
      </c>
      <c r="GI592">
        <v>3.244687122451424E-06</v>
      </c>
      <c r="GJ592">
        <v>-2.087531120305573E-09</v>
      </c>
      <c r="GK592">
        <v>0.05776174702018427</v>
      </c>
      <c r="GL592">
        <v>0.005089068596103195</v>
      </c>
      <c r="GM592">
        <v>0.0003257216593697226</v>
      </c>
      <c r="GN592">
        <v>-1.562898368296355E-06</v>
      </c>
      <c r="GO592">
        <v>0</v>
      </c>
      <c r="GP592">
        <v>1257</v>
      </c>
      <c r="GQ592">
        <v>1</v>
      </c>
      <c r="GR592">
        <v>31</v>
      </c>
      <c r="GS592">
        <v>296.1</v>
      </c>
      <c r="GT592">
        <v>296</v>
      </c>
      <c r="GU592">
        <v>1.07788</v>
      </c>
      <c r="GV592">
        <v>2.39502</v>
      </c>
      <c r="GW592">
        <v>1.44775</v>
      </c>
      <c r="GX592">
        <v>2.20215</v>
      </c>
      <c r="GY592">
        <v>1.44653</v>
      </c>
      <c r="GZ592">
        <v>2.33521</v>
      </c>
      <c r="HA592">
        <v>33.1769</v>
      </c>
      <c r="HB592">
        <v>14.5261</v>
      </c>
      <c r="HC592">
        <v>18</v>
      </c>
      <c r="HD592">
        <v>532.135</v>
      </c>
      <c r="HE592">
        <v>523.145</v>
      </c>
      <c r="HF592">
        <v>24.9998</v>
      </c>
      <c r="HG592">
        <v>30.7199</v>
      </c>
      <c r="HH592">
        <v>30.0001</v>
      </c>
      <c r="HI592">
        <v>31.1024</v>
      </c>
      <c r="HJ592">
        <v>31.1117</v>
      </c>
      <c r="HK592">
        <v>21.5483</v>
      </c>
      <c r="HL592">
        <v>20.6043</v>
      </c>
      <c r="HM592">
        <v>100</v>
      </c>
      <c r="HN592">
        <v>25</v>
      </c>
      <c r="HO592">
        <v>420</v>
      </c>
      <c r="HP592">
        <v>21.5</v>
      </c>
      <c r="HQ592">
        <v>103.126</v>
      </c>
      <c r="HR592">
        <v>102.019</v>
      </c>
    </row>
    <row r="593" spans="1:226">
      <c r="A593">
        <v>575</v>
      </c>
      <c r="B593">
        <v>1774684092.6</v>
      </c>
      <c r="C593">
        <v>2346.599999904633</v>
      </c>
      <c r="D593" t="s">
        <v>1512</v>
      </c>
      <c r="E593" t="s">
        <v>1513</v>
      </c>
      <c r="F593">
        <v>5</v>
      </c>
      <c r="I593">
        <v>1774684089.7</v>
      </c>
      <c r="J593">
        <f>(K593)/1000</f>
        <v>0</v>
      </c>
      <c r="K593">
        <f>IF(BF593, AN593, AH593)</f>
        <v>0</v>
      </c>
      <c r="L593">
        <f>IF(BF593, AI593, AG593)</f>
        <v>0</v>
      </c>
      <c r="M593">
        <f>BH593 - IF(AU593&gt;1, L593*BB593*100.0/(AW593), 0)</f>
        <v>0</v>
      </c>
      <c r="N593">
        <f>((T593-J593/2)*M593-L593)/(T593+J593/2)</f>
        <v>0</v>
      </c>
      <c r="O593">
        <f>N593*(BO593+BP593)/1000.0</f>
        <v>0</v>
      </c>
      <c r="P593">
        <f>(BH593 - IF(AU593&gt;1, L593*BB593*100.0/(AW593), 0))*(BO593+BP593)/1000.0</f>
        <v>0</v>
      </c>
      <c r="Q593">
        <f>2.0/((1/S593-1/R593)+SIGN(S593)*SQRT((1/S593-1/R593)*(1/S593-1/R593) + 4*BC593/((BC593+1)*(BC593+1))*(2*1/S593*1/R593-1/R593*1/R593)))</f>
        <v>0</v>
      </c>
      <c r="R593">
        <f>IF(LEFT(BD593,1)&lt;&gt;"0",IF(LEFT(BD593,1)="1",3.0,BE593),$D$5+$E$5*(BV593*BO593/($K$5*1000))+$F$5*(BV593*BO593/($K$5*1000))*MAX(MIN(BB593,$J$5),$I$5)*MAX(MIN(BB593,$J$5),$I$5)+$G$5*MAX(MIN(BB593,$J$5),$I$5)*(BV593*BO593/($K$5*1000))+$H$5*(BV593*BO593/($K$5*1000))*(BV593*BO593/($K$5*1000)))</f>
        <v>0</v>
      </c>
      <c r="S593">
        <f>J593*(1000-(1000*0.61365*exp(17.502*W593/(240.97+W593))/(BO593+BP593)+BJ593)/2)/(1000*0.61365*exp(17.502*W593/(240.97+W593))/(BO593+BP593)-BJ593)</f>
        <v>0</v>
      </c>
      <c r="T593">
        <f>1/((BC593+1)/(Q593/1.6)+1/(R593/1.37)) + BC593/((BC593+1)/(Q593/1.6) + BC593/(R593/1.37))</f>
        <v>0</v>
      </c>
      <c r="U593">
        <f>(AX593*BA593)</f>
        <v>0</v>
      </c>
      <c r="V593">
        <f>(BQ593+(U593+2*0.95*5.67E-8*(((BQ593+$B$9)+273)^4-(BQ593+273)^4)-44100*J593)/(1.84*29.3*R593+8*0.95*5.67E-8*(BQ593+273)^3))</f>
        <v>0</v>
      </c>
      <c r="W593">
        <f>($C$9*BR593+$D$9*BS593+$E$9*V593)</f>
        <v>0</v>
      </c>
      <c r="X593">
        <f>0.61365*exp(17.502*W593/(240.97+W593))</f>
        <v>0</v>
      </c>
      <c r="Y593">
        <f>(Z593/AA593*100)</f>
        <v>0</v>
      </c>
      <c r="Z593">
        <f>BJ593*(BO593+BP593)/1000</f>
        <v>0</v>
      </c>
      <c r="AA593">
        <f>0.61365*exp(17.502*BQ593/(240.97+BQ593))</f>
        <v>0</v>
      </c>
      <c r="AB593">
        <f>(X593-BJ593*(BO593+BP593)/1000)</f>
        <v>0</v>
      </c>
      <c r="AC593">
        <f>(-J593*44100)</f>
        <v>0</v>
      </c>
      <c r="AD593">
        <f>2*29.3*R593*0.92*(BQ593-W593)</f>
        <v>0</v>
      </c>
      <c r="AE593">
        <f>2*0.95*5.67E-8*(((BQ593+$B$9)+273)^4-(W593+273)^4)</f>
        <v>0</v>
      </c>
      <c r="AF593">
        <f>U593+AE593+AC593+AD593</f>
        <v>0</v>
      </c>
      <c r="AG593">
        <f>BN593*AU593*(BI593-BH593*(1000-AU593*BK593)/(1000-AU593*BJ593))/(100*BB593)</f>
        <v>0</v>
      </c>
      <c r="AH593">
        <f>1000*BN593*AU593*(BJ593-BK593)/(100*BB593*(1000-AU593*BJ593))</f>
        <v>0</v>
      </c>
      <c r="AI593">
        <f>(AJ593 - AK593 - BO593*1E3/(8.314*(BQ593+273.15)) * AM593/BN593 * AL593) * BN593/(100*BB593) * (1000 - BK593)/1000</f>
        <v>0</v>
      </c>
      <c r="AJ593">
        <v>429.1898193550786</v>
      </c>
      <c r="AK593">
        <v>428.7469151515151</v>
      </c>
      <c r="AL593">
        <v>-9.220593770900571E-06</v>
      </c>
      <c r="AM593">
        <v>61.35787655002243</v>
      </c>
      <c r="AN593">
        <f>(AP593 - AO593 + BO593*1E3/(8.314*(BQ593+273.15)) * AR593/BN593 * AQ593) * BN593/(100*BB593) * 1000/(1000 - AP593)</f>
        <v>0</v>
      </c>
      <c r="AO593">
        <v>21.50690913799574</v>
      </c>
      <c r="AP593">
        <v>21.4900027972028</v>
      </c>
      <c r="AQ593">
        <v>2.585798835796484E-08</v>
      </c>
      <c r="AR593">
        <v>91.88205700752289</v>
      </c>
      <c r="AS593">
        <v>0</v>
      </c>
      <c r="AT593">
        <v>0</v>
      </c>
      <c r="AU593">
        <f>IF(AS593*$H$15&gt;=AW593,1.0,(AW593/(AW593-AS593*$H$15)))</f>
        <v>0</v>
      </c>
      <c r="AV593">
        <f>(AU593-1)*100</f>
        <v>0</v>
      </c>
      <c r="AW593">
        <f>MAX(0,($B$15+$C$15*BV593)/(1+$D$15*BV593)*BO593/(BQ593+273)*$E$15)</f>
        <v>0</v>
      </c>
      <c r="AX593">
        <f>$B$13*BW593+$C$13*BX593+$F$13*CI593*(1-CL593)</f>
        <v>0</v>
      </c>
      <c r="AY593">
        <f>AX593*AZ593</f>
        <v>0</v>
      </c>
      <c r="AZ593">
        <f>($B$13*$D$11+$C$13*$D$11+$F$13*((CV593+CN593)/MAX(CV593+CN593+CW593, 0.1)*$I$11+CW593/MAX(CV593+CN593+CW593, 0.1)*$J$11))/($B$13+$C$13+$F$13)</f>
        <v>0</v>
      </c>
      <c r="BA593">
        <f>($B$13*$K$11+$C$13*$K$11+$F$13*((CV593+CN593)/MAX(CV593+CN593+CW593, 0.1)*$P$11+CW593/MAX(CV593+CN593+CW593, 0.1)*$Q$11))/($B$13+$C$13+$F$13)</f>
        <v>0</v>
      </c>
      <c r="BB593">
        <v>6</v>
      </c>
      <c r="BC593">
        <v>0.5</v>
      </c>
      <c r="BD593" t="s">
        <v>358</v>
      </c>
      <c r="BE593">
        <v>2</v>
      </c>
      <c r="BF593" t="b">
        <v>1</v>
      </c>
      <c r="BG593">
        <v>1774684089.7</v>
      </c>
      <c r="BH593">
        <v>419.5625</v>
      </c>
      <c r="BI593">
        <v>419.9607</v>
      </c>
      <c r="BJ593">
        <v>21.48929</v>
      </c>
      <c r="BK593">
        <v>21.50723</v>
      </c>
      <c r="BL593">
        <v>419.924</v>
      </c>
      <c r="BM593">
        <v>21.19228</v>
      </c>
      <c r="BN593">
        <v>500.0304</v>
      </c>
      <c r="BO593">
        <v>101.0386</v>
      </c>
      <c r="BP593">
        <v>0.10014199</v>
      </c>
      <c r="BQ593">
        <v>25.73203</v>
      </c>
      <c r="BR593">
        <v>25.77695</v>
      </c>
      <c r="BS593">
        <v>999.9</v>
      </c>
      <c r="BT593">
        <v>0</v>
      </c>
      <c r="BU593">
        <v>0</v>
      </c>
      <c r="BV593">
        <v>9981.937</v>
      </c>
      <c r="BW593">
        <v>0</v>
      </c>
      <c r="BX593">
        <v>0.3833920000000001</v>
      </c>
      <c r="BY593">
        <v>-0.3982543</v>
      </c>
      <c r="BZ593">
        <v>428.7764999999999</v>
      </c>
      <c r="CA593">
        <v>429.1911999999999</v>
      </c>
      <c r="CB593">
        <v>-0.01794092</v>
      </c>
      <c r="CC593">
        <v>419.9607</v>
      </c>
      <c r="CD593">
        <v>21.50723</v>
      </c>
      <c r="CE593">
        <v>2.171249</v>
      </c>
      <c r="CF593">
        <v>2.173061</v>
      </c>
      <c r="CG593">
        <v>18.75174</v>
      </c>
      <c r="CH593">
        <v>18.76508</v>
      </c>
      <c r="CI593">
        <v>99.99945</v>
      </c>
      <c r="CJ593">
        <v>0</v>
      </c>
      <c r="CK593">
        <v>1</v>
      </c>
      <c r="CL593">
        <v>0</v>
      </c>
      <c r="CM593">
        <v>1.45461</v>
      </c>
      <c r="CN593">
        <v>0</v>
      </c>
      <c r="CO593">
        <v>5.412000000000001</v>
      </c>
      <c r="CP593">
        <v>511.5638</v>
      </c>
      <c r="CQ593">
        <v>35.14980000000001</v>
      </c>
      <c r="CR593">
        <v>40.8309</v>
      </c>
      <c r="CS593">
        <v>37.875</v>
      </c>
      <c r="CT593">
        <v>40.0496</v>
      </c>
      <c r="CU593">
        <v>36.375</v>
      </c>
      <c r="CV593">
        <v>0</v>
      </c>
      <c r="CW593">
        <v>99.998</v>
      </c>
      <c r="CX593">
        <v>0</v>
      </c>
      <c r="CY593">
        <v>1774684091</v>
      </c>
      <c r="CZ593">
        <v>0</v>
      </c>
      <c r="DA593">
        <v>1774666326.5</v>
      </c>
      <c r="DB593" t="s">
        <v>359</v>
      </c>
      <c r="DC593">
        <v>1774666322</v>
      </c>
      <c r="DD593">
        <v>1774666326.5</v>
      </c>
      <c r="DE593">
        <v>2</v>
      </c>
      <c r="DF593">
        <v>0.343</v>
      </c>
      <c r="DG593">
        <v>-0.026</v>
      </c>
      <c r="DH593">
        <v>-0.36</v>
      </c>
      <c r="DI593">
        <v>0.298</v>
      </c>
      <c r="DJ593">
        <v>420</v>
      </c>
      <c r="DK593">
        <v>22</v>
      </c>
      <c r="DL593">
        <v>0.17</v>
      </c>
      <c r="DM593">
        <v>0.02</v>
      </c>
      <c r="DN593">
        <v>-0.4308136585365854</v>
      </c>
      <c r="DO593">
        <v>0.1615091707317061</v>
      </c>
      <c r="DP593">
        <v>0.03424647210002859</v>
      </c>
      <c r="DQ593">
        <v>0</v>
      </c>
      <c r="DR593">
        <v>-0.01742302195121952</v>
      </c>
      <c r="DS593">
        <v>-0.002833051567944205</v>
      </c>
      <c r="DT593">
        <v>0.0006687715306813316</v>
      </c>
      <c r="DU593">
        <v>1</v>
      </c>
      <c r="DV593">
        <v>1</v>
      </c>
      <c r="DW593">
        <v>2</v>
      </c>
      <c r="DX593" t="s">
        <v>367</v>
      </c>
      <c r="DY593">
        <v>3.13046</v>
      </c>
      <c r="DZ593">
        <v>2.80641</v>
      </c>
      <c r="EA593">
        <v>0.0997537</v>
      </c>
      <c r="EB593">
        <v>0.0994781</v>
      </c>
      <c r="EC593">
        <v>0.105824</v>
      </c>
      <c r="ED593">
        <v>0.105578</v>
      </c>
      <c r="EE593">
        <v>21145.6</v>
      </c>
      <c r="EF593">
        <v>27418.3</v>
      </c>
      <c r="EG593">
        <v>26443.1</v>
      </c>
      <c r="EH593">
        <v>32999.8</v>
      </c>
      <c r="EI593">
        <v>34925</v>
      </c>
      <c r="EJ593">
        <v>40310.8</v>
      </c>
      <c r="EK593">
        <v>41089.4</v>
      </c>
      <c r="EL593">
        <v>46059.7</v>
      </c>
      <c r="EM593">
        <v>2.03498</v>
      </c>
      <c r="EN593">
        <v>2.00065</v>
      </c>
      <c r="EO593">
        <v>0.068564</v>
      </c>
      <c r="EP593">
        <v>0</v>
      </c>
      <c r="EQ593">
        <v>24.6534</v>
      </c>
      <c r="ER593">
        <v>999.9</v>
      </c>
      <c r="ES593">
        <v>67.40000000000001</v>
      </c>
      <c r="ET593">
        <v>27.5</v>
      </c>
      <c r="EU593">
        <v>24.5849</v>
      </c>
      <c r="EV593">
        <v>61.3508</v>
      </c>
      <c r="EW593">
        <v>31.7188</v>
      </c>
      <c r="EX593">
        <v>1</v>
      </c>
      <c r="EY593">
        <v>0.291608</v>
      </c>
      <c r="EZ593">
        <v>0.148148</v>
      </c>
      <c r="FA593">
        <v>20.2916</v>
      </c>
      <c r="FB593">
        <v>5.18869</v>
      </c>
      <c r="FC593">
        <v>11.9441</v>
      </c>
      <c r="FD593">
        <v>4.95585</v>
      </c>
      <c r="FE593">
        <v>3.285</v>
      </c>
      <c r="FF593">
        <v>9999</v>
      </c>
      <c r="FG593">
        <v>9999</v>
      </c>
      <c r="FH593">
        <v>9999</v>
      </c>
      <c r="FI593">
        <v>999.9</v>
      </c>
      <c r="FJ593">
        <v>1.86127</v>
      </c>
      <c r="FK593">
        <v>1.86264</v>
      </c>
      <c r="FL593">
        <v>1.86005</v>
      </c>
      <c r="FM593">
        <v>1.85837</v>
      </c>
      <c r="FN593">
        <v>1.86211</v>
      </c>
      <c r="FO593">
        <v>1.85885</v>
      </c>
      <c r="FP593">
        <v>1.85791</v>
      </c>
      <c r="FQ593">
        <v>1.8608</v>
      </c>
      <c r="FR593">
        <v>0</v>
      </c>
      <c r="FS593">
        <v>0</v>
      </c>
      <c r="FT593">
        <v>0</v>
      </c>
      <c r="FU593">
        <v>4.5</v>
      </c>
      <c r="FV593" t="s">
        <v>361</v>
      </c>
      <c r="FW593" t="s">
        <v>362</v>
      </c>
      <c r="FX593" t="s">
        <v>363</v>
      </c>
      <c r="FY593" t="s">
        <v>364</v>
      </c>
      <c r="FZ593" t="s">
        <v>364</v>
      </c>
      <c r="GA593" t="s">
        <v>363</v>
      </c>
      <c r="GB593">
        <v>0</v>
      </c>
      <c r="GC593">
        <v>100</v>
      </c>
      <c r="GD593">
        <v>100</v>
      </c>
      <c r="GE593">
        <v>-0.362</v>
      </c>
      <c r="GF593">
        <v>0.297</v>
      </c>
      <c r="GG593">
        <v>-1.589593225013521</v>
      </c>
      <c r="GH593">
        <v>0.00192992804097616</v>
      </c>
      <c r="GI593">
        <v>3.244687122451424E-06</v>
      </c>
      <c r="GJ593">
        <v>-2.087531120305573E-09</v>
      </c>
      <c r="GK593">
        <v>0.05776174702018427</v>
      </c>
      <c r="GL593">
        <v>0.005089068596103195</v>
      </c>
      <c r="GM593">
        <v>0.0003257216593697226</v>
      </c>
      <c r="GN593">
        <v>-1.562898368296355E-06</v>
      </c>
      <c r="GO593">
        <v>0</v>
      </c>
      <c r="GP593">
        <v>1257</v>
      </c>
      <c r="GQ593">
        <v>1</v>
      </c>
      <c r="GR593">
        <v>31</v>
      </c>
      <c r="GS593">
        <v>296.2</v>
      </c>
      <c r="GT593">
        <v>296.1</v>
      </c>
      <c r="GU593">
        <v>1.07788</v>
      </c>
      <c r="GV593">
        <v>2.3877</v>
      </c>
      <c r="GW593">
        <v>1.44775</v>
      </c>
      <c r="GX593">
        <v>2.20215</v>
      </c>
      <c r="GY593">
        <v>1.44653</v>
      </c>
      <c r="GZ593">
        <v>2.37915</v>
      </c>
      <c r="HA593">
        <v>33.1769</v>
      </c>
      <c r="HB593">
        <v>14.5261</v>
      </c>
      <c r="HC593">
        <v>18</v>
      </c>
      <c r="HD593">
        <v>532.025</v>
      </c>
      <c r="HE593">
        <v>523.3150000000001</v>
      </c>
      <c r="HF593">
        <v>24.9999</v>
      </c>
      <c r="HG593">
        <v>30.7199</v>
      </c>
      <c r="HH593">
        <v>30</v>
      </c>
      <c r="HI593">
        <v>31.1024</v>
      </c>
      <c r="HJ593">
        <v>31.1117</v>
      </c>
      <c r="HK593">
        <v>21.5471</v>
      </c>
      <c r="HL593">
        <v>20.6043</v>
      </c>
      <c r="HM593">
        <v>100</v>
      </c>
      <c r="HN593">
        <v>25</v>
      </c>
      <c r="HO593">
        <v>420</v>
      </c>
      <c r="HP593">
        <v>21.5</v>
      </c>
      <c r="HQ593">
        <v>103.127</v>
      </c>
      <c r="HR593">
        <v>102.02</v>
      </c>
    </row>
    <row r="594" spans="1:226">
      <c r="A594">
        <v>576</v>
      </c>
      <c r="B594">
        <v>1774684096.6</v>
      </c>
      <c r="C594">
        <v>2350.599999904633</v>
      </c>
      <c r="D594" t="s">
        <v>1514</v>
      </c>
      <c r="E594" t="s">
        <v>1515</v>
      </c>
      <c r="F594">
        <v>5</v>
      </c>
      <c r="I594">
        <v>1774684093.7</v>
      </c>
      <c r="J594">
        <f>(K594)/1000</f>
        <v>0</v>
      </c>
      <c r="K594">
        <f>IF(BF594, AN594, AH594)</f>
        <v>0</v>
      </c>
      <c r="L594">
        <f>IF(BF594, AI594, AG594)</f>
        <v>0</v>
      </c>
      <c r="M594">
        <f>BH594 - IF(AU594&gt;1, L594*BB594*100.0/(AW594), 0)</f>
        <v>0</v>
      </c>
      <c r="N594">
        <f>((T594-J594/2)*M594-L594)/(T594+J594/2)</f>
        <v>0</v>
      </c>
      <c r="O594">
        <f>N594*(BO594+BP594)/1000.0</f>
        <v>0</v>
      </c>
      <c r="P594">
        <f>(BH594 - IF(AU594&gt;1, L594*BB594*100.0/(AW594), 0))*(BO594+BP594)/1000.0</f>
        <v>0</v>
      </c>
      <c r="Q594">
        <f>2.0/((1/S594-1/R594)+SIGN(S594)*SQRT((1/S594-1/R594)*(1/S594-1/R594) + 4*BC594/((BC594+1)*(BC594+1))*(2*1/S594*1/R594-1/R594*1/R594)))</f>
        <v>0</v>
      </c>
      <c r="R594">
        <f>IF(LEFT(BD594,1)&lt;&gt;"0",IF(LEFT(BD594,1)="1",3.0,BE594),$D$5+$E$5*(BV594*BO594/($K$5*1000))+$F$5*(BV594*BO594/($K$5*1000))*MAX(MIN(BB594,$J$5),$I$5)*MAX(MIN(BB594,$J$5),$I$5)+$G$5*MAX(MIN(BB594,$J$5),$I$5)*(BV594*BO594/($K$5*1000))+$H$5*(BV594*BO594/($K$5*1000))*(BV594*BO594/($K$5*1000)))</f>
        <v>0</v>
      </c>
      <c r="S594">
        <f>J594*(1000-(1000*0.61365*exp(17.502*W594/(240.97+W594))/(BO594+BP594)+BJ594)/2)/(1000*0.61365*exp(17.502*W594/(240.97+W594))/(BO594+BP594)-BJ594)</f>
        <v>0</v>
      </c>
      <c r="T594">
        <f>1/((BC594+1)/(Q594/1.6)+1/(R594/1.37)) + BC594/((BC594+1)/(Q594/1.6) + BC594/(R594/1.37))</f>
        <v>0</v>
      </c>
      <c r="U594">
        <f>(AX594*BA594)</f>
        <v>0</v>
      </c>
      <c r="V594">
        <f>(BQ594+(U594+2*0.95*5.67E-8*(((BQ594+$B$9)+273)^4-(BQ594+273)^4)-44100*J594)/(1.84*29.3*R594+8*0.95*5.67E-8*(BQ594+273)^3))</f>
        <v>0</v>
      </c>
      <c r="W594">
        <f>($C$9*BR594+$D$9*BS594+$E$9*V594)</f>
        <v>0</v>
      </c>
      <c r="X594">
        <f>0.61365*exp(17.502*W594/(240.97+W594))</f>
        <v>0</v>
      </c>
      <c r="Y594">
        <f>(Z594/AA594*100)</f>
        <v>0</v>
      </c>
      <c r="Z594">
        <f>BJ594*(BO594+BP594)/1000</f>
        <v>0</v>
      </c>
      <c r="AA594">
        <f>0.61365*exp(17.502*BQ594/(240.97+BQ594))</f>
        <v>0</v>
      </c>
      <c r="AB594">
        <f>(X594-BJ594*(BO594+BP594)/1000)</f>
        <v>0</v>
      </c>
      <c r="AC594">
        <f>(-J594*44100)</f>
        <v>0</v>
      </c>
      <c r="AD594">
        <f>2*29.3*R594*0.92*(BQ594-W594)</f>
        <v>0</v>
      </c>
      <c r="AE594">
        <f>2*0.95*5.67E-8*(((BQ594+$B$9)+273)^4-(W594+273)^4)</f>
        <v>0</v>
      </c>
      <c r="AF594">
        <f>U594+AE594+AC594+AD594</f>
        <v>0</v>
      </c>
      <c r="AG594">
        <f>BN594*AU594*(BI594-BH594*(1000-AU594*BK594)/(1000-AU594*BJ594))/(100*BB594)</f>
        <v>0</v>
      </c>
      <c r="AH594">
        <f>1000*BN594*AU594*(BJ594-BK594)/(100*BB594*(1000-AU594*BJ594))</f>
        <v>0</v>
      </c>
      <c r="AI594">
        <f>(AJ594 - AK594 - BO594*1E3/(8.314*(BQ594+273.15)) * AM594/BN594 * AL594) * BN594/(100*BB594) * (1000 - BK594)/1000</f>
        <v>0</v>
      </c>
      <c r="AJ594">
        <v>429.2144459612837</v>
      </c>
      <c r="AK594">
        <v>428.7497212121213</v>
      </c>
      <c r="AL594">
        <v>-2.870896927144097E-07</v>
      </c>
      <c r="AM594">
        <v>61.35787655002243</v>
      </c>
      <c r="AN594">
        <f>(AP594 - AO594 + BO594*1E3/(8.314*(BQ594+273.15)) * AR594/BN594 * AQ594) * BN594/(100*BB594) * 1000/(1000 - AP594)</f>
        <v>0</v>
      </c>
      <c r="AO594">
        <v>21.50853030053016</v>
      </c>
      <c r="AP594">
        <v>21.48918461538462</v>
      </c>
      <c r="AQ594">
        <v>-3.790963744595111E-07</v>
      </c>
      <c r="AR594">
        <v>91.88205700752289</v>
      </c>
      <c r="AS594">
        <v>0</v>
      </c>
      <c r="AT594">
        <v>0</v>
      </c>
      <c r="AU594">
        <f>IF(AS594*$H$15&gt;=AW594,1.0,(AW594/(AW594-AS594*$H$15)))</f>
        <v>0</v>
      </c>
      <c r="AV594">
        <f>(AU594-1)*100</f>
        <v>0</v>
      </c>
      <c r="AW594">
        <f>MAX(0,($B$15+$C$15*BV594)/(1+$D$15*BV594)*BO594/(BQ594+273)*$E$15)</f>
        <v>0</v>
      </c>
      <c r="AX594">
        <f>$B$13*BW594+$C$13*BX594+$F$13*CI594*(1-CL594)</f>
        <v>0</v>
      </c>
      <c r="AY594">
        <f>AX594*AZ594</f>
        <v>0</v>
      </c>
      <c r="AZ594">
        <f>($B$13*$D$11+$C$13*$D$11+$F$13*((CV594+CN594)/MAX(CV594+CN594+CW594, 0.1)*$I$11+CW594/MAX(CV594+CN594+CW594, 0.1)*$J$11))/($B$13+$C$13+$F$13)</f>
        <v>0</v>
      </c>
      <c r="BA594">
        <f>($B$13*$K$11+$C$13*$K$11+$F$13*((CV594+CN594)/MAX(CV594+CN594+CW594, 0.1)*$P$11+CW594/MAX(CV594+CN594+CW594, 0.1)*$Q$11))/($B$13+$C$13+$F$13)</f>
        <v>0</v>
      </c>
      <c r="BB594">
        <v>6</v>
      </c>
      <c r="BC594">
        <v>0.5</v>
      </c>
      <c r="BD594" t="s">
        <v>358</v>
      </c>
      <c r="BE594">
        <v>2</v>
      </c>
      <c r="BF594" t="b">
        <v>1</v>
      </c>
      <c r="BG594">
        <v>1774684093.7</v>
      </c>
      <c r="BH594">
        <v>419.538</v>
      </c>
      <c r="BI594">
        <v>419.9898</v>
      </c>
      <c r="BJ594">
        <v>21.48935</v>
      </c>
      <c r="BK594">
        <v>21.50965</v>
      </c>
      <c r="BL594">
        <v>419.8998</v>
      </c>
      <c r="BM594">
        <v>21.19234</v>
      </c>
      <c r="BN594">
        <v>500.0066</v>
      </c>
      <c r="BO594">
        <v>101.0395</v>
      </c>
      <c r="BP594">
        <v>0.10002474</v>
      </c>
      <c r="BQ594">
        <v>25.73293</v>
      </c>
      <c r="BR594">
        <v>25.78174</v>
      </c>
      <c r="BS594">
        <v>999.9</v>
      </c>
      <c r="BT594">
        <v>0</v>
      </c>
      <c r="BU594">
        <v>0</v>
      </c>
      <c r="BV594">
        <v>9991.304</v>
      </c>
      <c r="BW594">
        <v>0</v>
      </c>
      <c r="BX594">
        <v>0.3833920000000001</v>
      </c>
      <c r="BY594">
        <v>-0.4517762</v>
      </c>
      <c r="BZ594">
        <v>428.7515</v>
      </c>
      <c r="CA594">
        <v>429.2222</v>
      </c>
      <c r="CB594">
        <v>-0.02028924</v>
      </c>
      <c r="CC594">
        <v>419.9898</v>
      </c>
      <c r="CD594">
        <v>21.50965</v>
      </c>
      <c r="CE594">
        <v>2.171273</v>
      </c>
      <c r="CF594">
        <v>2.173323</v>
      </c>
      <c r="CG594">
        <v>18.75193</v>
      </c>
      <c r="CH594">
        <v>18.76702</v>
      </c>
      <c r="CI594">
        <v>100.00644</v>
      </c>
      <c r="CJ594">
        <v>0</v>
      </c>
      <c r="CK594">
        <v>1</v>
      </c>
      <c r="CL594">
        <v>0</v>
      </c>
      <c r="CM594">
        <v>1.63449</v>
      </c>
      <c r="CN594">
        <v>0</v>
      </c>
      <c r="CO594">
        <v>5.13382</v>
      </c>
      <c r="CP594">
        <v>511.5992</v>
      </c>
      <c r="CQ594">
        <v>35.1808</v>
      </c>
      <c r="CR594">
        <v>40.8812</v>
      </c>
      <c r="CS594">
        <v>37.8812</v>
      </c>
      <c r="CT594">
        <v>40.1247</v>
      </c>
      <c r="CU594">
        <v>36.406</v>
      </c>
      <c r="CV594">
        <v>0</v>
      </c>
      <c r="CW594">
        <v>100.007</v>
      </c>
      <c r="CX594">
        <v>0</v>
      </c>
      <c r="CY594">
        <v>1774684095.2</v>
      </c>
      <c r="CZ594">
        <v>0</v>
      </c>
      <c r="DA594">
        <v>1774666326.5</v>
      </c>
      <c r="DB594" t="s">
        <v>359</v>
      </c>
      <c r="DC594">
        <v>1774666322</v>
      </c>
      <c r="DD594">
        <v>1774666326.5</v>
      </c>
      <c r="DE594">
        <v>2</v>
      </c>
      <c r="DF594">
        <v>0.343</v>
      </c>
      <c r="DG594">
        <v>-0.026</v>
      </c>
      <c r="DH594">
        <v>-0.36</v>
      </c>
      <c r="DI594">
        <v>0.298</v>
      </c>
      <c r="DJ594">
        <v>420</v>
      </c>
      <c r="DK594">
        <v>22</v>
      </c>
      <c r="DL594">
        <v>0.17</v>
      </c>
      <c r="DM594">
        <v>0.02</v>
      </c>
      <c r="DN594">
        <v>-0.4324541707317074</v>
      </c>
      <c r="DO594">
        <v>0.03772873170731621</v>
      </c>
      <c r="DP594">
        <v>0.03547320119841926</v>
      </c>
      <c r="DQ594">
        <v>1</v>
      </c>
      <c r="DR594">
        <v>-0.01805533658536585</v>
      </c>
      <c r="DS594">
        <v>-0.01033809616724737</v>
      </c>
      <c r="DT594">
        <v>0.001434967740736423</v>
      </c>
      <c r="DU594">
        <v>1</v>
      </c>
      <c r="DV594">
        <v>2</v>
      </c>
      <c r="DW594">
        <v>2</v>
      </c>
      <c r="DX594" t="s">
        <v>360</v>
      </c>
      <c r="DY594">
        <v>3.13042</v>
      </c>
      <c r="DZ594">
        <v>2.80638</v>
      </c>
      <c r="EA594">
        <v>0.0997523</v>
      </c>
      <c r="EB594">
        <v>0.0994858</v>
      </c>
      <c r="EC594">
        <v>0.105822</v>
      </c>
      <c r="ED594">
        <v>0.105589</v>
      </c>
      <c r="EE594">
        <v>21145.6</v>
      </c>
      <c r="EF594">
        <v>27417.8</v>
      </c>
      <c r="EG594">
        <v>26443.1</v>
      </c>
      <c r="EH594">
        <v>32999.4</v>
      </c>
      <c r="EI594">
        <v>34925.1</v>
      </c>
      <c r="EJ594">
        <v>40309.8</v>
      </c>
      <c r="EK594">
        <v>41089.4</v>
      </c>
      <c r="EL594">
        <v>46059.2</v>
      </c>
      <c r="EM594">
        <v>2.03478</v>
      </c>
      <c r="EN594">
        <v>2.00052</v>
      </c>
      <c r="EO594">
        <v>0.0689179</v>
      </c>
      <c r="EP594">
        <v>0</v>
      </c>
      <c r="EQ594">
        <v>24.6534</v>
      </c>
      <c r="ER594">
        <v>999.9</v>
      </c>
      <c r="ES594">
        <v>67.40000000000001</v>
      </c>
      <c r="ET594">
        <v>27.5</v>
      </c>
      <c r="EU594">
        <v>24.5861</v>
      </c>
      <c r="EV594">
        <v>61.4308</v>
      </c>
      <c r="EW594">
        <v>31.8109</v>
      </c>
      <c r="EX594">
        <v>1</v>
      </c>
      <c r="EY594">
        <v>0.291684</v>
      </c>
      <c r="EZ594">
        <v>0.14997</v>
      </c>
      <c r="FA594">
        <v>20.2918</v>
      </c>
      <c r="FB594">
        <v>5.18854</v>
      </c>
      <c r="FC594">
        <v>11.9441</v>
      </c>
      <c r="FD594">
        <v>4.95565</v>
      </c>
      <c r="FE594">
        <v>3.285</v>
      </c>
      <c r="FF594">
        <v>9999</v>
      </c>
      <c r="FG594">
        <v>9999</v>
      </c>
      <c r="FH594">
        <v>9999</v>
      </c>
      <c r="FI594">
        <v>999.9</v>
      </c>
      <c r="FJ594">
        <v>1.86126</v>
      </c>
      <c r="FK594">
        <v>1.86264</v>
      </c>
      <c r="FL594">
        <v>1.86005</v>
      </c>
      <c r="FM594">
        <v>1.85837</v>
      </c>
      <c r="FN594">
        <v>1.86212</v>
      </c>
      <c r="FO594">
        <v>1.85885</v>
      </c>
      <c r="FP594">
        <v>1.85791</v>
      </c>
      <c r="FQ594">
        <v>1.8608</v>
      </c>
      <c r="FR594">
        <v>0</v>
      </c>
      <c r="FS594">
        <v>0</v>
      </c>
      <c r="FT594">
        <v>0</v>
      </c>
      <c r="FU594">
        <v>4.5</v>
      </c>
      <c r="FV594" t="s">
        <v>361</v>
      </c>
      <c r="FW594" t="s">
        <v>362</v>
      </c>
      <c r="FX594" t="s">
        <v>363</v>
      </c>
      <c r="FY594" t="s">
        <v>364</v>
      </c>
      <c r="FZ594" t="s">
        <v>364</v>
      </c>
      <c r="GA594" t="s">
        <v>363</v>
      </c>
      <c r="GB594">
        <v>0</v>
      </c>
      <c r="GC594">
        <v>100</v>
      </c>
      <c r="GD594">
        <v>100</v>
      </c>
      <c r="GE594">
        <v>-0.362</v>
      </c>
      <c r="GF594">
        <v>0.297</v>
      </c>
      <c r="GG594">
        <v>-1.589593225013521</v>
      </c>
      <c r="GH594">
        <v>0.00192992804097616</v>
      </c>
      <c r="GI594">
        <v>3.244687122451424E-06</v>
      </c>
      <c r="GJ594">
        <v>-2.087531120305573E-09</v>
      </c>
      <c r="GK594">
        <v>0.05776174702018427</v>
      </c>
      <c r="GL594">
        <v>0.005089068596103195</v>
      </c>
      <c r="GM594">
        <v>0.0003257216593697226</v>
      </c>
      <c r="GN594">
        <v>-1.562898368296355E-06</v>
      </c>
      <c r="GO594">
        <v>0</v>
      </c>
      <c r="GP594">
        <v>1257</v>
      </c>
      <c r="GQ594">
        <v>1</v>
      </c>
      <c r="GR594">
        <v>31</v>
      </c>
      <c r="GS594">
        <v>296.2</v>
      </c>
      <c r="GT594">
        <v>296.2</v>
      </c>
      <c r="GU594">
        <v>1.07666</v>
      </c>
      <c r="GV594">
        <v>2.38281</v>
      </c>
      <c r="GW594">
        <v>1.44775</v>
      </c>
      <c r="GX594">
        <v>2.20215</v>
      </c>
      <c r="GY594">
        <v>1.44653</v>
      </c>
      <c r="GZ594">
        <v>2.38647</v>
      </c>
      <c r="HA594">
        <v>33.1769</v>
      </c>
      <c r="HB594">
        <v>14.5348</v>
      </c>
      <c r="HC594">
        <v>18</v>
      </c>
      <c r="HD594">
        <v>531.898</v>
      </c>
      <c r="HE594">
        <v>523.23</v>
      </c>
      <c r="HF594">
        <v>25.0001</v>
      </c>
      <c r="HG594">
        <v>30.7199</v>
      </c>
      <c r="HH594">
        <v>30.0001</v>
      </c>
      <c r="HI594">
        <v>31.1024</v>
      </c>
      <c r="HJ594">
        <v>31.1117</v>
      </c>
      <c r="HK594">
        <v>21.5449</v>
      </c>
      <c r="HL594">
        <v>20.6043</v>
      </c>
      <c r="HM594">
        <v>100</v>
      </c>
      <c r="HN594">
        <v>25</v>
      </c>
      <c r="HO594">
        <v>420</v>
      </c>
      <c r="HP594">
        <v>21.5</v>
      </c>
      <c r="HQ594">
        <v>103.127</v>
      </c>
      <c r="HR594">
        <v>102.019</v>
      </c>
    </row>
    <row r="595" spans="1:226">
      <c r="A595">
        <v>577</v>
      </c>
      <c r="B595">
        <v>1774684100.6</v>
      </c>
      <c r="C595">
        <v>2354.599999904633</v>
      </c>
      <c r="D595" t="s">
        <v>1516</v>
      </c>
      <c r="E595" t="s">
        <v>1517</v>
      </c>
      <c r="F595">
        <v>5</v>
      </c>
      <c r="I595">
        <v>1774684097.7</v>
      </c>
      <c r="J595">
        <f>(K595)/1000</f>
        <v>0</v>
      </c>
      <c r="K595">
        <f>IF(BF595, AN595, AH595)</f>
        <v>0</v>
      </c>
      <c r="L595">
        <f>IF(BF595, AI595, AG595)</f>
        <v>0</v>
      </c>
      <c r="M595">
        <f>BH595 - IF(AU595&gt;1, L595*BB595*100.0/(AW595), 0)</f>
        <v>0</v>
      </c>
      <c r="N595">
        <f>((T595-J595/2)*M595-L595)/(T595+J595/2)</f>
        <v>0</v>
      </c>
      <c r="O595">
        <f>N595*(BO595+BP595)/1000.0</f>
        <v>0</v>
      </c>
      <c r="P595">
        <f>(BH595 - IF(AU595&gt;1, L595*BB595*100.0/(AW595), 0))*(BO595+BP595)/1000.0</f>
        <v>0</v>
      </c>
      <c r="Q595">
        <f>2.0/((1/S595-1/R595)+SIGN(S595)*SQRT((1/S595-1/R595)*(1/S595-1/R595) + 4*BC595/((BC595+1)*(BC595+1))*(2*1/S595*1/R595-1/R595*1/R595)))</f>
        <v>0</v>
      </c>
      <c r="R595">
        <f>IF(LEFT(BD595,1)&lt;&gt;"0",IF(LEFT(BD595,1)="1",3.0,BE595),$D$5+$E$5*(BV595*BO595/($K$5*1000))+$F$5*(BV595*BO595/($K$5*1000))*MAX(MIN(BB595,$J$5),$I$5)*MAX(MIN(BB595,$J$5),$I$5)+$G$5*MAX(MIN(BB595,$J$5),$I$5)*(BV595*BO595/($K$5*1000))+$H$5*(BV595*BO595/($K$5*1000))*(BV595*BO595/($K$5*1000)))</f>
        <v>0</v>
      </c>
      <c r="S595">
        <f>J595*(1000-(1000*0.61365*exp(17.502*W595/(240.97+W595))/(BO595+BP595)+BJ595)/2)/(1000*0.61365*exp(17.502*W595/(240.97+W595))/(BO595+BP595)-BJ595)</f>
        <v>0</v>
      </c>
      <c r="T595">
        <f>1/((BC595+1)/(Q595/1.6)+1/(R595/1.37)) + BC595/((BC595+1)/(Q595/1.6) + BC595/(R595/1.37))</f>
        <v>0</v>
      </c>
      <c r="U595">
        <f>(AX595*BA595)</f>
        <v>0</v>
      </c>
      <c r="V595">
        <f>(BQ595+(U595+2*0.95*5.67E-8*(((BQ595+$B$9)+273)^4-(BQ595+273)^4)-44100*J595)/(1.84*29.3*R595+8*0.95*5.67E-8*(BQ595+273)^3))</f>
        <v>0</v>
      </c>
      <c r="W595">
        <f>($C$9*BR595+$D$9*BS595+$E$9*V595)</f>
        <v>0</v>
      </c>
      <c r="X595">
        <f>0.61365*exp(17.502*W595/(240.97+W595))</f>
        <v>0</v>
      </c>
      <c r="Y595">
        <f>(Z595/AA595*100)</f>
        <v>0</v>
      </c>
      <c r="Z595">
        <f>BJ595*(BO595+BP595)/1000</f>
        <v>0</v>
      </c>
      <c r="AA595">
        <f>0.61365*exp(17.502*BQ595/(240.97+BQ595))</f>
        <v>0</v>
      </c>
      <c r="AB595">
        <f>(X595-BJ595*(BO595+BP595)/1000)</f>
        <v>0</v>
      </c>
      <c r="AC595">
        <f>(-J595*44100)</f>
        <v>0</v>
      </c>
      <c r="AD595">
        <f>2*29.3*R595*0.92*(BQ595-W595)</f>
        <v>0</v>
      </c>
      <c r="AE595">
        <f>2*0.95*5.67E-8*(((BQ595+$B$9)+273)^4-(W595+273)^4)</f>
        <v>0</v>
      </c>
      <c r="AF595">
        <f>U595+AE595+AC595+AD595</f>
        <v>0</v>
      </c>
      <c r="AG595">
        <f>BN595*AU595*(BI595-BH595*(1000-AU595*BK595)/(1000-AU595*BJ595))/(100*BB595)</f>
        <v>0</v>
      </c>
      <c r="AH595">
        <f>1000*BN595*AU595*(BJ595-BK595)/(100*BB595*(1000-AU595*BJ595))</f>
        <v>0</v>
      </c>
      <c r="AI595">
        <f>(AJ595 - AK595 - BO595*1E3/(8.314*(BQ595+273.15)) * AM595/BN595 * AL595) * BN595/(100*BB595) * (1000 - BK595)/1000</f>
        <v>0</v>
      </c>
      <c r="AJ595">
        <v>429.2746922688959</v>
      </c>
      <c r="AK595">
        <v>428.7826606060607</v>
      </c>
      <c r="AL595">
        <v>8.97989420918342E-06</v>
      </c>
      <c r="AM595">
        <v>61.35787655002243</v>
      </c>
      <c r="AN595">
        <f>(AP595 - AO595 + BO595*1E3/(8.314*(BQ595+273.15)) * AR595/BN595 * AQ595) * BN595/(100*BB595) * 1000/(1000 - AP595)</f>
        <v>0</v>
      </c>
      <c r="AO595">
        <v>21.5120687817643</v>
      </c>
      <c r="AP595">
        <v>21.4932965034965</v>
      </c>
      <c r="AQ595">
        <v>8.385693728220589E-07</v>
      </c>
      <c r="AR595">
        <v>91.88205700752289</v>
      </c>
      <c r="AS595">
        <v>0</v>
      </c>
      <c r="AT595">
        <v>0</v>
      </c>
      <c r="AU595">
        <f>IF(AS595*$H$15&gt;=AW595,1.0,(AW595/(AW595-AS595*$H$15)))</f>
        <v>0</v>
      </c>
      <c r="AV595">
        <f>(AU595-1)*100</f>
        <v>0</v>
      </c>
      <c r="AW595">
        <f>MAX(0,($B$15+$C$15*BV595)/(1+$D$15*BV595)*BO595/(BQ595+273)*$E$15)</f>
        <v>0</v>
      </c>
      <c r="AX595">
        <f>$B$13*BW595+$C$13*BX595+$F$13*CI595*(1-CL595)</f>
        <v>0</v>
      </c>
      <c r="AY595">
        <f>AX595*AZ595</f>
        <v>0</v>
      </c>
      <c r="AZ595">
        <f>($B$13*$D$11+$C$13*$D$11+$F$13*((CV595+CN595)/MAX(CV595+CN595+CW595, 0.1)*$I$11+CW595/MAX(CV595+CN595+CW595, 0.1)*$J$11))/($B$13+$C$13+$F$13)</f>
        <v>0</v>
      </c>
      <c r="BA595">
        <f>($B$13*$K$11+$C$13*$K$11+$F$13*((CV595+CN595)/MAX(CV595+CN595+CW595, 0.1)*$P$11+CW595/MAX(CV595+CN595+CW595, 0.1)*$Q$11))/($B$13+$C$13+$F$13)</f>
        <v>0</v>
      </c>
      <c r="BB595">
        <v>6</v>
      </c>
      <c r="BC595">
        <v>0.5</v>
      </c>
      <c r="BD595" t="s">
        <v>358</v>
      </c>
      <c r="BE595">
        <v>2</v>
      </c>
      <c r="BF595" t="b">
        <v>1</v>
      </c>
      <c r="BG595">
        <v>1774684097.7</v>
      </c>
      <c r="BH595">
        <v>419.5396000000001</v>
      </c>
      <c r="BI595">
        <v>420.0292000000001</v>
      </c>
      <c r="BJ595">
        <v>21.49124</v>
      </c>
      <c r="BK595">
        <v>21.51218</v>
      </c>
      <c r="BL595">
        <v>419.9014999999999</v>
      </c>
      <c r="BM595">
        <v>21.19421</v>
      </c>
      <c r="BN595">
        <v>499.9614</v>
      </c>
      <c r="BO595">
        <v>101.0389</v>
      </c>
      <c r="BP595">
        <v>0.09988989</v>
      </c>
      <c r="BQ595">
        <v>25.73476</v>
      </c>
      <c r="BR595">
        <v>25.78387</v>
      </c>
      <c r="BS595">
        <v>999.9</v>
      </c>
      <c r="BT595">
        <v>0</v>
      </c>
      <c r="BU595">
        <v>0</v>
      </c>
      <c r="BV595">
        <v>10000.74</v>
      </c>
      <c r="BW595">
        <v>0</v>
      </c>
      <c r="BX595">
        <v>0.3833920000000001</v>
      </c>
      <c r="BY595">
        <v>-0.4894685</v>
      </c>
      <c r="BZ595">
        <v>428.7543000000001</v>
      </c>
      <c r="CA595">
        <v>429.2637</v>
      </c>
      <c r="CB595">
        <v>-0.02092685</v>
      </c>
      <c r="CC595">
        <v>420.0292000000001</v>
      </c>
      <c r="CD595">
        <v>21.51218</v>
      </c>
      <c r="CE595">
        <v>2.171451</v>
      </c>
      <c r="CF595">
        <v>2.173566</v>
      </c>
      <c r="CG595">
        <v>18.75324</v>
      </c>
      <c r="CH595">
        <v>18.7688</v>
      </c>
      <c r="CI595">
        <v>100.00225</v>
      </c>
      <c r="CJ595">
        <v>0</v>
      </c>
      <c r="CK595">
        <v>1</v>
      </c>
      <c r="CL595">
        <v>0</v>
      </c>
      <c r="CM595">
        <v>1.59966</v>
      </c>
      <c r="CN595">
        <v>0</v>
      </c>
      <c r="CO595">
        <v>5.24518</v>
      </c>
      <c r="CP595">
        <v>511.5784</v>
      </c>
      <c r="CQ595">
        <v>35.187</v>
      </c>
      <c r="CR595">
        <v>40.9246</v>
      </c>
      <c r="CS595">
        <v>37.9246</v>
      </c>
      <c r="CT595">
        <v>40.1933</v>
      </c>
      <c r="CU595">
        <v>36.437</v>
      </c>
      <c r="CV595">
        <v>0</v>
      </c>
      <c r="CW595">
        <v>100.003</v>
      </c>
      <c r="CX595">
        <v>0</v>
      </c>
      <c r="CY595">
        <v>1774684098.8</v>
      </c>
      <c r="CZ595">
        <v>0</v>
      </c>
      <c r="DA595">
        <v>1774666326.5</v>
      </c>
      <c r="DB595" t="s">
        <v>359</v>
      </c>
      <c r="DC595">
        <v>1774666322</v>
      </c>
      <c r="DD595">
        <v>1774666326.5</v>
      </c>
      <c r="DE595">
        <v>2</v>
      </c>
      <c r="DF595">
        <v>0.343</v>
      </c>
      <c r="DG595">
        <v>-0.026</v>
      </c>
      <c r="DH595">
        <v>-0.36</v>
      </c>
      <c r="DI595">
        <v>0.298</v>
      </c>
      <c r="DJ595">
        <v>420</v>
      </c>
      <c r="DK595">
        <v>22</v>
      </c>
      <c r="DL595">
        <v>0.17</v>
      </c>
      <c r="DM595">
        <v>0.02</v>
      </c>
      <c r="DN595">
        <v>-0.4433579024390245</v>
      </c>
      <c r="DO595">
        <v>-0.1857523066202087</v>
      </c>
      <c r="DP595">
        <v>0.04378899624936688</v>
      </c>
      <c r="DQ595">
        <v>0</v>
      </c>
      <c r="DR595">
        <v>-0.01876924390243902</v>
      </c>
      <c r="DS595">
        <v>-0.01529742439024389</v>
      </c>
      <c r="DT595">
        <v>0.001829740908228077</v>
      </c>
      <c r="DU595">
        <v>1</v>
      </c>
      <c r="DV595">
        <v>1</v>
      </c>
      <c r="DW595">
        <v>2</v>
      </c>
      <c r="DX595" t="s">
        <v>367</v>
      </c>
      <c r="DY595">
        <v>3.13042</v>
      </c>
      <c r="DZ595">
        <v>2.80641</v>
      </c>
      <c r="EA595">
        <v>0.09975539999999999</v>
      </c>
      <c r="EB595">
        <v>0.09948360000000001</v>
      </c>
      <c r="EC595">
        <v>0.105834</v>
      </c>
      <c r="ED595">
        <v>0.105589</v>
      </c>
      <c r="EE595">
        <v>21145.6</v>
      </c>
      <c r="EF595">
        <v>27417.9</v>
      </c>
      <c r="EG595">
        <v>26443.2</v>
      </c>
      <c r="EH595">
        <v>32999.5</v>
      </c>
      <c r="EI595">
        <v>34925</v>
      </c>
      <c r="EJ595">
        <v>40309.7</v>
      </c>
      <c r="EK595">
        <v>41089.8</v>
      </c>
      <c r="EL595">
        <v>46059</v>
      </c>
      <c r="EM595">
        <v>2.0348</v>
      </c>
      <c r="EN595">
        <v>2.0007</v>
      </c>
      <c r="EO595">
        <v>0.0690296</v>
      </c>
      <c r="EP595">
        <v>0</v>
      </c>
      <c r="EQ595">
        <v>24.6534</v>
      </c>
      <c r="ER595">
        <v>999.9</v>
      </c>
      <c r="ES595">
        <v>67.40000000000001</v>
      </c>
      <c r="ET595">
        <v>27.5</v>
      </c>
      <c r="EU595">
        <v>24.5886</v>
      </c>
      <c r="EV595">
        <v>61.0908</v>
      </c>
      <c r="EW595">
        <v>31.7909</v>
      </c>
      <c r="EX595">
        <v>1</v>
      </c>
      <c r="EY595">
        <v>0.291677</v>
      </c>
      <c r="EZ595">
        <v>0.151648</v>
      </c>
      <c r="FA595">
        <v>20.2916</v>
      </c>
      <c r="FB595">
        <v>5.18779</v>
      </c>
      <c r="FC595">
        <v>11.9441</v>
      </c>
      <c r="FD595">
        <v>4.95575</v>
      </c>
      <c r="FE595">
        <v>3.285</v>
      </c>
      <c r="FF595">
        <v>9999</v>
      </c>
      <c r="FG595">
        <v>9999</v>
      </c>
      <c r="FH595">
        <v>9999</v>
      </c>
      <c r="FI595">
        <v>999.9</v>
      </c>
      <c r="FJ595">
        <v>1.86127</v>
      </c>
      <c r="FK595">
        <v>1.86264</v>
      </c>
      <c r="FL595">
        <v>1.86005</v>
      </c>
      <c r="FM595">
        <v>1.85837</v>
      </c>
      <c r="FN595">
        <v>1.86213</v>
      </c>
      <c r="FO595">
        <v>1.85885</v>
      </c>
      <c r="FP595">
        <v>1.85792</v>
      </c>
      <c r="FQ595">
        <v>1.86081</v>
      </c>
      <c r="FR595">
        <v>0</v>
      </c>
      <c r="FS595">
        <v>0</v>
      </c>
      <c r="FT595">
        <v>0</v>
      </c>
      <c r="FU595">
        <v>4.5</v>
      </c>
      <c r="FV595" t="s">
        <v>361</v>
      </c>
      <c r="FW595" t="s">
        <v>362</v>
      </c>
      <c r="FX595" t="s">
        <v>363</v>
      </c>
      <c r="FY595" t="s">
        <v>364</v>
      </c>
      <c r="FZ595" t="s">
        <v>364</v>
      </c>
      <c r="GA595" t="s">
        <v>363</v>
      </c>
      <c r="GB595">
        <v>0</v>
      </c>
      <c r="GC595">
        <v>100</v>
      </c>
      <c r="GD595">
        <v>100</v>
      </c>
      <c r="GE595">
        <v>-0.362</v>
      </c>
      <c r="GF595">
        <v>0.2971</v>
      </c>
      <c r="GG595">
        <v>-1.589593225013521</v>
      </c>
      <c r="GH595">
        <v>0.00192992804097616</v>
      </c>
      <c r="GI595">
        <v>3.244687122451424E-06</v>
      </c>
      <c r="GJ595">
        <v>-2.087531120305573E-09</v>
      </c>
      <c r="GK595">
        <v>0.05776174702018427</v>
      </c>
      <c r="GL595">
        <v>0.005089068596103195</v>
      </c>
      <c r="GM595">
        <v>0.0003257216593697226</v>
      </c>
      <c r="GN595">
        <v>-1.562898368296355E-06</v>
      </c>
      <c r="GO595">
        <v>0</v>
      </c>
      <c r="GP595">
        <v>1257</v>
      </c>
      <c r="GQ595">
        <v>1</v>
      </c>
      <c r="GR595">
        <v>31</v>
      </c>
      <c r="GS595">
        <v>296.3</v>
      </c>
      <c r="GT595">
        <v>296.2</v>
      </c>
      <c r="GU595">
        <v>1.07666</v>
      </c>
      <c r="GV595">
        <v>2.38281</v>
      </c>
      <c r="GW595">
        <v>1.44775</v>
      </c>
      <c r="GX595">
        <v>2.20215</v>
      </c>
      <c r="GY595">
        <v>1.44653</v>
      </c>
      <c r="GZ595">
        <v>2.37671</v>
      </c>
      <c r="HA595">
        <v>33.1769</v>
      </c>
      <c r="HB595">
        <v>14.5261</v>
      </c>
      <c r="HC595">
        <v>18</v>
      </c>
      <c r="HD595">
        <v>531.913</v>
      </c>
      <c r="HE595">
        <v>523.349</v>
      </c>
      <c r="HF595">
        <v>25.0003</v>
      </c>
      <c r="HG595">
        <v>30.7199</v>
      </c>
      <c r="HH595">
        <v>30.0001</v>
      </c>
      <c r="HI595">
        <v>31.1024</v>
      </c>
      <c r="HJ595">
        <v>31.1117</v>
      </c>
      <c r="HK595">
        <v>21.5456</v>
      </c>
      <c r="HL595">
        <v>20.6043</v>
      </c>
      <c r="HM595">
        <v>100</v>
      </c>
      <c r="HN595">
        <v>25</v>
      </c>
      <c r="HO595">
        <v>420</v>
      </c>
      <c r="HP595">
        <v>21.5</v>
      </c>
      <c r="HQ595">
        <v>103.128</v>
      </c>
      <c r="HR595">
        <v>102.019</v>
      </c>
    </row>
    <row r="596" spans="1:226">
      <c r="A596">
        <v>578</v>
      </c>
      <c r="B596">
        <v>1774684104.6</v>
      </c>
      <c r="C596">
        <v>2358.599999904633</v>
      </c>
      <c r="D596" t="s">
        <v>1518</v>
      </c>
      <c r="E596" t="s">
        <v>1519</v>
      </c>
      <c r="F596">
        <v>5</v>
      </c>
      <c r="I596">
        <v>1774684101.7</v>
      </c>
      <c r="J596">
        <f>(K596)/1000</f>
        <v>0</v>
      </c>
      <c r="K596">
        <f>IF(BF596, AN596, AH596)</f>
        <v>0</v>
      </c>
      <c r="L596">
        <f>IF(BF596, AI596, AG596)</f>
        <v>0</v>
      </c>
      <c r="M596">
        <f>BH596 - IF(AU596&gt;1, L596*BB596*100.0/(AW596), 0)</f>
        <v>0</v>
      </c>
      <c r="N596">
        <f>((T596-J596/2)*M596-L596)/(T596+J596/2)</f>
        <v>0</v>
      </c>
      <c r="O596">
        <f>N596*(BO596+BP596)/1000.0</f>
        <v>0</v>
      </c>
      <c r="P596">
        <f>(BH596 - IF(AU596&gt;1, L596*BB596*100.0/(AW596), 0))*(BO596+BP596)/1000.0</f>
        <v>0</v>
      </c>
      <c r="Q596">
        <f>2.0/((1/S596-1/R596)+SIGN(S596)*SQRT((1/S596-1/R596)*(1/S596-1/R596) + 4*BC596/((BC596+1)*(BC596+1))*(2*1/S596*1/R596-1/R596*1/R596)))</f>
        <v>0</v>
      </c>
      <c r="R596">
        <f>IF(LEFT(BD596,1)&lt;&gt;"0",IF(LEFT(BD596,1)="1",3.0,BE596),$D$5+$E$5*(BV596*BO596/($K$5*1000))+$F$5*(BV596*BO596/($K$5*1000))*MAX(MIN(BB596,$J$5),$I$5)*MAX(MIN(BB596,$J$5),$I$5)+$G$5*MAX(MIN(BB596,$J$5),$I$5)*(BV596*BO596/($K$5*1000))+$H$5*(BV596*BO596/($K$5*1000))*(BV596*BO596/($K$5*1000)))</f>
        <v>0</v>
      </c>
      <c r="S596">
        <f>J596*(1000-(1000*0.61365*exp(17.502*W596/(240.97+W596))/(BO596+BP596)+BJ596)/2)/(1000*0.61365*exp(17.502*W596/(240.97+W596))/(BO596+BP596)-BJ596)</f>
        <v>0</v>
      </c>
      <c r="T596">
        <f>1/((BC596+1)/(Q596/1.6)+1/(R596/1.37)) + BC596/((BC596+1)/(Q596/1.6) + BC596/(R596/1.37))</f>
        <v>0</v>
      </c>
      <c r="U596">
        <f>(AX596*BA596)</f>
        <v>0</v>
      </c>
      <c r="V596">
        <f>(BQ596+(U596+2*0.95*5.67E-8*(((BQ596+$B$9)+273)^4-(BQ596+273)^4)-44100*J596)/(1.84*29.3*R596+8*0.95*5.67E-8*(BQ596+273)^3))</f>
        <v>0</v>
      </c>
      <c r="W596">
        <f>($C$9*BR596+$D$9*BS596+$E$9*V596)</f>
        <v>0</v>
      </c>
      <c r="X596">
        <f>0.61365*exp(17.502*W596/(240.97+W596))</f>
        <v>0</v>
      </c>
      <c r="Y596">
        <f>(Z596/AA596*100)</f>
        <v>0</v>
      </c>
      <c r="Z596">
        <f>BJ596*(BO596+BP596)/1000</f>
        <v>0</v>
      </c>
      <c r="AA596">
        <f>0.61365*exp(17.502*BQ596/(240.97+BQ596))</f>
        <v>0</v>
      </c>
      <c r="AB596">
        <f>(X596-BJ596*(BO596+BP596)/1000)</f>
        <v>0</v>
      </c>
      <c r="AC596">
        <f>(-J596*44100)</f>
        <v>0</v>
      </c>
      <c r="AD596">
        <f>2*29.3*R596*0.92*(BQ596-W596)</f>
        <v>0</v>
      </c>
      <c r="AE596">
        <f>2*0.95*5.67E-8*(((BQ596+$B$9)+273)^4-(W596+273)^4)</f>
        <v>0</v>
      </c>
      <c r="AF596">
        <f>U596+AE596+AC596+AD596</f>
        <v>0</v>
      </c>
      <c r="AG596">
        <f>BN596*AU596*(BI596-BH596*(1000-AU596*BK596)/(1000-AU596*BJ596))/(100*BB596)</f>
        <v>0</v>
      </c>
      <c r="AH596">
        <f>1000*BN596*AU596*(BJ596-BK596)/(100*BB596*(1000-AU596*BJ596))</f>
        <v>0</v>
      </c>
      <c r="AI596">
        <f>(AJ596 - AK596 - BO596*1E3/(8.314*(BQ596+273.15)) * AM596/BN596 * AL596) * BN596/(100*BB596) * (1000 - BK596)/1000</f>
        <v>0</v>
      </c>
      <c r="AJ596">
        <v>429.2511216818141</v>
      </c>
      <c r="AK596">
        <v>428.7622181818181</v>
      </c>
      <c r="AL596">
        <v>-3.528943286858906E-06</v>
      </c>
      <c r="AM596">
        <v>61.35787655002243</v>
      </c>
      <c r="AN596">
        <f>(AP596 - AO596 + BO596*1E3/(8.314*(BQ596+273.15)) * AR596/BN596 * AQ596) * BN596/(100*BB596) * 1000/(1000 - AP596)</f>
        <v>0</v>
      </c>
      <c r="AO596">
        <v>21.51259097422509</v>
      </c>
      <c r="AP596">
        <v>21.49258671328672</v>
      </c>
      <c r="AQ596">
        <v>-8.274182450684584E-08</v>
      </c>
      <c r="AR596">
        <v>91.88205700752289</v>
      </c>
      <c r="AS596">
        <v>0</v>
      </c>
      <c r="AT596">
        <v>0</v>
      </c>
      <c r="AU596">
        <f>IF(AS596*$H$15&gt;=AW596,1.0,(AW596/(AW596-AS596*$H$15)))</f>
        <v>0</v>
      </c>
      <c r="AV596">
        <f>(AU596-1)*100</f>
        <v>0</v>
      </c>
      <c r="AW596">
        <f>MAX(0,($B$15+$C$15*BV596)/(1+$D$15*BV596)*BO596/(BQ596+273)*$E$15)</f>
        <v>0</v>
      </c>
      <c r="AX596">
        <f>$B$13*BW596+$C$13*BX596+$F$13*CI596*(1-CL596)</f>
        <v>0</v>
      </c>
      <c r="AY596">
        <f>AX596*AZ596</f>
        <v>0</v>
      </c>
      <c r="AZ596">
        <f>($B$13*$D$11+$C$13*$D$11+$F$13*((CV596+CN596)/MAX(CV596+CN596+CW596, 0.1)*$I$11+CW596/MAX(CV596+CN596+CW596, 0.1)*$J$11))/($B$13+$C$13+$F$13)</f>
        <v>0</v>
      </c>
      <c r="BA596">
        <f>($B$13*$K$11+$C$13*$K$11+$F$13*((CV596+CN596)/MAX(CV596+CN596+CW596, 0.1)*$P$11+CW596/MAX(CV596+CN596+CW596, 0.1)*$Q$11))/($B$13+$C$13+$F$13)</f>
        <v>0</v>
      </c>
      <c r="BB596">
        <v>6</v>
      </c>
      <c r="BC596">
        <v>0.5</v>
      </c>
      <c r="BD596" t="s">
        <v>358</v>
      </c>
      <c r="BE596">
        <v>2</v>
      </c>
      <c r="BF596" t="b">
        <v>1</v>
      </c>
      <c r="BG596">
        <v>1774684101.7</v>
      </c>
      <c r="BH596">
        <v>419.5588</v>
      </c>
      <c r="BI596">
        <v>420.014</v>
      </c>
      <c r="BJ596">
        <v>21.49264</v>
      </c>
      <c r="BK596">
        <v>21.51319</v>
      </c>
      <c r="BL596">
        <v>419.9205</v>
      </c>
      <c r="BM596">
        <v>21.19556</v>
      </c>
      <c r="BN596">
        <v>499.9911</v>
      </c>
      <c r="BO596">
        <v>101.0384</v>
      </c>
      <c r="BP596">
        <v>0.09997768</v>
      </c>
      <c r="BQ596">
        <v>25.73388000000001</v>
      </c>
      <c r="BR596">
        <v>25.78031</v>
      </c>
      <c r="BS596">
        <v>999.9</v>
      </c>
      <c r="BT596">
        <v>0</v>
      </c>
      <c r="BU596">
        <v>0</v>
      </c>
      <c r="BV596">
        <v>10004.866</v>
      </c>
      <c r="BW596">
        <v>0</v>
      </c>
      <c r="BX596">
        <v>0.3833920000000001</v>
      </c>
      <c r="BY596">
        <v>-0.4550933999999999</v>
      </c>
      <c r="BZ596">
        <v>428.7745</v>
      </c>
      <c r="CA596">
        <v>429.2486</v>
      </c>
      <c r="CB596">
        <v>-0.02054901</v>
      </c>
      <c r="CC596">
        <v>420.014</v>
      </c>
      <c r="CD596">
        <v>21.51319</v>
      </c>
      <c r="CE596">
        <v>2.171582</v>
      </c>
      <c r="CF596">
        <v>2.173659</v>
      </c>
      <c r="CG596">
        <v>18.75421</v>
      </c>
      <c r="CH596">
        <v>18.76948</v>
      </c>
      <c r="CI596">
        <v>100.00041</v>
      </c>
      <c r="CJ596">
        <v>0</v>
      </c>
      <c r="CK596">
        <v>1</v>
      </c>
      <c r="CL596">
        <v>0</v>
      </c>
      <c r="CM596">
        <v>1.66398</v>
      </c>
      <c r="CN596">
        <v>0</v>
      </c>
      <c r="CO596">
        <v>5.15432</v>
      </c>
      <c r="CP596">
        <v>511.5688</v>
      </c>
      <c r="CQ596">
        <v>35.2059</v>
      </c>
      <c r="CR596">
        <v>40.9559</v>
      </c>
      <c r="CS596">
        <v>37.937</v>
      </c>
      <c r="CT596">
        <v>40.2374</v>
      </c>
      <c r="CU596">
        <v>36.437</v>
      </c>
      <c r="CV596">
        <v>0</v>
      </c>
      <c r="CW596">
        <v>99.998</v>
      </c>
      <c r="CX596">
        <v>0</v>
      </c>
      <c r="CY596">
        <v>1774684103</v>
      </c>
      <c r="CZ596">
        <v>0</v>
      </c>
      <c r="DA596">
        <v>1774666326.5</v>
      </c>
      <c r="DB596" t="s">
        <v>359</v>
      </c>
      <c r="DC596">
        <v>1774666322</v>
      </c>
      <c r="DD596">
        <v>1774666326.5</v>
      </c>
      <c r="DE596">
        <v>2</v>
      </c>
      <c r="DF596">
        <v>0.343</v>
      </c>
      <c r="DG596">
        <v>-0.026</v>
      </c>
      <c r="DH596">
        <v>-0.36</v>
      </c>
      <c r="DI596">
        <v>0.298</v>
      </c>
      <c r="DJ596">
        <v>420</v>
      </c>
      <c r="DK596">
        <v>22</v>
      </c>
      <c r="DL596">
        <v>0.17</v>
      </c>
      <c r="DM596">
        <v>0.02</v>
      </c>
      <c r="DN596">
        <v>-0.4451993902439024</v>
      </c>
      <c r="DO596">
        <v>-0.1915023554006966</v>
      </c>
      <c r="DP596">
        <v>0.04044596546304655</v>
      </c>
      <c r="DQ596">
        <v>0</v>
      </c>
      <c r="DR596">
        <v>-0.01945700731707317</v>
      </c>
      <c r="DS596">
        <v>-0.01245082578397208</v>
      </c>
      <c r="DT596">
        <v>0.001665031339394539</v>
      </c>
      <c r="DU596">
        <v>1</v>
      </c>
      <c r="DV596">
        <v>1</v>
      </c>
      <c r="DW596">
        <v>2</v>
      </c>
      <c r="DX596" t="s">
        <v>367</v>
      </c>
      <c r="DY596">
        <v>3.13052</v>
      </c>
      <c r="DZ596">
        <v>2.80657</v>
      </c>
      <c r="EA596">
        <v>0.0997562</v>
      </c>
      <c r="EB596">
        <v>0.0994765</v>
      </c>
      <c r="EC596">
        <v>0.105832</v>
      </c>
      <c r="ED596">
        <v>0.105596</v>
      </c>
      <c r="EE596">
        <v>21145.6</v>
      </c>
      <c r="EF596">
        <v>27418.3</v>
      </c>
      <c r="EG596">
        <v>26443.2</v>
      </c>
      <c r="EH596">
        <v>32999.7</v>
      </c>
      <c r="EI596">
        <v>34925</v>
      </c>
      <c r="EJ596">
        <v>40309.5</v>
      </c>
      <c r="EK596">
        <v>41089.7</v>
      </c>
      <c r="EL596">
        <v>46059.2</v>
      </c>
      <c r="EM596">
        <v>2.03495</v>
      </c>
      <c r="EN596">
        <v>2.0004</v>
      </c>
      <c r="EO596">
        <v>0.0682101</v>
      </c>
      <c r="EP596">
        <v>0</v>
      </c>
      <c r="EQ596">
        <v>24.6534</v>
      </c>
      <c r="ER596">
        <v>999.9</v>
      </c>
      <c r="ES596">
        <v>67.40000000000001</v>
      </c>
      <c r="ET596">
        <v>27.5</v>
      </c>
      <c r="EU596">
        <v>24.5861</v>
      </c>
      <c r="EV596">
        <v>61.2309</v>
      </c>
      <c r="EW596">
        <v>31.5905</v>
      </c>
      <c r="EX596">
        <v>1</v>
      </c>
      <c r="EY596">
        <v>0.291692</v>
      </c>
      <c r="EZ596">
        <v>0.153657</v>
      </c>
      <c r="FA596">
        <v>20.2916</v>
      </c>
      <c r="FB596">
        <v>5.18794</v>
      </c>
      <c r="FC596">
        <v>11.9441</v>
      </c>
      <c r="FD596">
        <v>4.95575</v>
      </c>
      <c r="FE596">
        <v>3.28503</v>
      </c>
      <c r="FF596">
        <v>9999</v>
      </c>
      <c r="FG596">
        <v>9999</v>
      </c>
      <c r="FH596">
        <v>9999</v>
      </c>
      <c r="FI596">
        <v>999.9</v>
      </c>
      <c r="FJ596">
        <v>1.86127</v>
      </c>
      <c r="FK596">
        <v>1.86264</v>
      </c>
      <c r="FL596">
        <v>1.86005</v>
      </c>
      <c r="FM596">
        <v>1.85837</v>
      </c>
      <c r="FN596">
        <v>1.86216</v>
      </c>
      <c r="FO596">
        <v>1.85886</v>
      </c>
      <c r="FP596">
        <v>1.85791</v>
      </c>
      <c r="FQ596">
        <v>1.8608</v>
      </c>
      <c r="FR596">
        <v>0</v>
      </c>
      <c r="FS596">
        <v>0</v>
      </c>
      <c r="FT596">
        <v>0</v>
      </c>
      <c r="FU596">
        <v>4.5</v>
      </c>
      <c r="FV596" t="s">
        <v>361</v>
      </c>
      <c r="FW596" t="s">
        <v>362</v>
      </c>
      <c r="FX596" t="s">
        <v>363</v>
      </c>
      <c r="FY596" t="s">
        <v>364</v>
      </c>
      <c r="FZ596" t="s">
        <v>364</v>
      </c>
      <c r="GA596" t="s">
        <v>363</v>
      </c>
      <c r="GB596">
        <v>0</v>
      </c>
      <c r="GC596">
        <v>100</v>
      </c>
      <c r="GD596">
        <v>100</v>
      </c>
      <c r="GE596">
        <v>-0.362</v>
      </c>
      <c r="GF596">
        <v>0.2971</v>
      </c>
      <c r="GG596">
        <v>-1.589593225013521</v>
      </c>
      <c r="GH596">
        <v>0.00192992804097616</v>
      </c>
      <c r="GI596">
        <v>3.244687122451424E-06</v>
      </c>
      <c r="GJ596">
        <v>-2.087531120305573E-09</v>
      </c>
      <c r="GK596">
        <v>0.05776174702018427</v>
      </c>
      <c r="GL596">
        <v>0.005089068596103195</v>
      </c>
      <c r="GM596">
        <v>0.0003257216593697226</v>
      </c>
      <c r="GN596">
        <v>-1.562898368296355E-06</v>
      </c>
      <c r="GO596">
        <v>0</v>
      </c>
      <c r="GP596">
        <v>1257</v>
      </c>
      <c r="GQ596">
        <v>1</v>
      </c>
      <c r="GR596">
        <v>31</v>
      </c>
      <c r="GS596">
        <v>296.4</v>
      </c>
      <c r="GT596">
        <v>296.3</v>
      </c>
      <c r="GU596">
        <v>1.07666</v>
      </c>
      <c r="GV596">
        <v>2.39868</v>
      </c>
      <c r="GW596">
        <v>1.44775</v>
      </c>
      <c r="GX596">
        <v>2.20215</v>
      </c>
      <c r="GY596">
        <v>1.44653</v>
      </c>
      <c r="GZ596">
        <v>2.30713</v>
      </c>
      <c r="HA596">
        <v>33.1769</v>
      </c>
      <c r="HB596">
        <v>14.5261</v>
      </c>
      <c r="HC596">
        <v>18</v>
      </c>
      <c r="HD596">
        <v>532.009</v>
      </c>
      <c r="HE596">
        <v>523.145</v>
      </c>
      <c r="HF596">
        <v>25.0004</v>
      </c>
      <c r="HG596">
        <v>30.7199</v>
      </c>
      <c r="HH596">
        <v>30.0001</v>
      </c>
      <c r="HI596">
        <v>31.1024</v>
      </c>
      <c r="HJ596">
        <v>31.1117</v>
      </c>
      <c r="HK596">
        <v>21.5462</v>
      </c>
      <c r="HL596">
        <v>20.6043</v>
      </c>
      <c r="HM596">
        <v>100</v>
      </c>
      <c r="HN596">
        <v>25</v>
      </c>
      <c r="HO596">
        <v>420</v>
      </c>
      <c r="HP596">
        <v>21.5</v>
      </c>
      <c r="HQ596">
        <v>103.128</v>
      </c>
      <c r="HR596">
        <v>102.019</v>
      </c>
    </row>
    <row r="597" spans="1:226">
      <c r="A597">
        <v>579</v>
      </c>
      <c r="B597">
        <v>1774684108.6</v>
      </c>
      <c r="C597">
        <v>2362.599999904633</v>
      </c>
      <c r="D597" t="s">
        <v>1520</v>
      </c>
      <c r="E597" t="s">
        <v>1521</v>
      </c>
      <c r="F597">
        <v>5</v>
      </c>
      <c r="I597">
        <v>1774684105.7</v>
      </c>
      <c r="J597">
        <f>(K597)/1000</f>
        <v>0</v>
      </c>
      <c r="K597">
        <f>IF(BF597, AN597, AH597)</f>
        <v>0</v>
      </c>
      <c r="L597">
        <f>IF(BF597, AI597, AG597)</f>
        <v>0</v>
      </c>
      <c r="M597">
        <f>BH597 - IF(AU597&gt;1, L597*BB597*100.0/(AW597), 0)</f>
        <v>0</v>
      </c>
      <c r="N597">
        <f>((T597-J597/2)*M597-L597)/(T597+J597/2)</f>
        <v>0</v>
      </c>
      <c r="O597">
        <f>N597*(BO597+BP597)/1000.0</f>
        <v>0</v>
      </c>
      <c r="P597">
        <f>(BH597 - IF(AU597&gt;1, L597*BB597*100.0/(AW597), 0))*(BO597+BP597)/1000.0</f>
        <v>0</v>
      </c>
      <c r="Q597">
        <f>2.0/((1/S597-1/R597)+SIGN(S597)*SQRT((1/S597-1/R597)*(1/S597-1/R597) + 4*BC597/((BC597+1)*(BC597+1))*(2*1/S597*1/R597-1/R597*1/R597)))</f>
        <v>0</v>
      </c>
      <c r="R597">
        <f>IF(LEFT(BD597,1)&lt;&gt;"0",IF(LEFT(BD597,1)="1",3.0,BE597),$D$5+$E$5*(BV597*BO597/($K$5*1000))+$F$5*(BV597*BO597/($K$5*1000))*MAX(MIN(BB597,$J$5),$I$5)*MAX(MIN(BB597,$J$5),$I$5)+$G$5*MAX(MIN(BB597,$J$5),$I$5)*(BV597*BO597/($K$5*1000))+$H$5*(BV597*BO597/($K$5*1000))*(BV597*BO597/($K$5*1000)))</f>
        <v>0</v>
      </c>
      <c r="S597">
        <f>J597*(1000-(1000*0.61365*exp(17.502*W597/(240.97+W597))/(BO597+BP597)+BJ597)/2)/(1000*0.61365*exp(17.502*W597/(240.97+W597))/(BO597+BP597)-BJ597)</f>
        <v>0</v>
      </c>
      <c r="T597">
        <f>1/((BC597+1)/(Q597/1.6)+1/(R597/1.37)) + BC597/((BC597+1)/(Q597/1.6) + BC597/(R597/1.37))</f>
        <v>0</v>
      </c>
      <c r="U597">
        <f>(AX597*BA597)</f>
        <v>0</v>
      </c>
      <c r="V597">
        <f>(BQ597+(U597+2*0.95*5.67E-8*(((BQ597+$B$9)+273)^4-(BQ597+273)^4)-44100*J597)/(1.84*29.3*R597+8*0.95*5.67E-8*(BQ597+273)^3))</f>
        <v>0</v>
      </c>
      <c r="W597">
        <f>($C$9*BR597+$D$9*BS597+$E$9*V597)</f>
        <v>0</v>
      </c>
      <c r="X597">
        <f>0.61365*exp(17.502*W597/(240.97+W597))</f>
        <v>0</v>
      </c>
      <c r="Y597">
        <f>(Z597/AA597*100)</f>
        <v>0</v>
      </c>
      <c r="Z597">
        <f>BJ597*(BO597+BP597)/1000</f>
        <v>0</v>
      </c>
      <c r="AA597">
        <f>0.61365*exp(17.502*BQ597/(240.97+BQ597))</f>
        <v>0</v>
      </c>
      <c r="AB597">
        <f>(X597-BJ597*(BO597+BP597)/1000)</f>
        <v>0</v>
      </c>
      <c r="AC597">
        <f>(-J597*44100)</f>
        <v>0</v>
      </c>
      <c r="AD597">
        <f>2*29.3*R597*0.92*(BQ597-W597)</f>
        <v>0</v>
      </c>
      <c r="AE597">
        <f>2*0.95*5.67E-8*(((BQ597+$B$9)+273)^4-(W597+273)^4)</f>
        <v>0</v>
      </c>
      <c r="AF597">
        <f>U597+AE597+AC597+AD597</f>
        <v>0</v>
      </c>
      <c r="AG597">
        <f>BN597*AU597*(BI597-BH597*(1000-AU597*BK597)/(1000-AU597*BJ597))/(100*BB597)</f>
        <v>0</v>
      </c>
      <c r="AH597">
        <f>1000*BN597*AU597*(BJ597-BK597)/(100*BB597*(1000-AU597*BJ597))</f>
        <v>0</v>
      </c>
      <c r="AI597">
        <f>(AJ597 - AK597 - BO597*1E3/(8.314*(BQ597+273.15)) * AM597/BN597 * AL597) * BN597/(100*BB597) * (1000 - BK597)/1000</f>
        <v>0</v>
      </c>
      <c r="AJ597">
        <v>429.2078667903206</v>
      </c>
      <c r="AK597">
        <v>428.7653515151515</v>
      </c>
      <c r="AL597">
        <v>-2.219376080050173E-06</v>
      </c>
      <c r="AM597">
        <v>61.35787655002243</v>
      </c>
      <c r="AN597">
        <f>(AP597 - AO597 + BO597*1E3/(8.314*(BQ597+273.15)) * AR597/BN597 * AQ597) * BN597/(100*BB597) * 1000/(1000 - AP597)</f>
        <v>0</v>
      </c>
      <c r="AO597">
        <v>21.51427023008601</v>
      </c>
      <c r="AP597">
        <v>21.49416853146854</v>
      </c>
      <c r="AQ597">
        <v>4.277287543782815E-07</v>
      </c>
      <c r="AR597">
        <v>91.88205700752289</v>
      </c>
      <c r="AS597">
        <v>0</v>
      </c>
      <c r="AT597">
        <v>0</v>
      </c>
      <c r="AU597">
        <f>IF(AS597*$H$15&gt;=AW597,1.0,(AW597/(AW597-AS597*$H$15)))</f>
        <v>0</v>
      </c>
      <c r="AV597">
        <f>(AU597-1)*100</f>
        <v>0</v>
      </c>
      <c r="AW597">
        <f>MAX(0,($B$15+$C$15*BV597)/(1+$D$15*BV597)*BO597/(BQ597+273)*$E$15)</f>
        <v>0</v>
      </c>
      <c r="AX597">
        <f>$B$13*BW597+$C$13*BX597+$F$13*CI597*(1-CL597)</f>
        <v>0</v>
      </c>
      <c r="AY597">
        <f>AX597*AZ597</f>
        <v>0</v>
      </c>
      <c r="AZ597">
        <f>($B$13*$D$11+$C$13*$D$11+$F$13*((CV597+CN597)/MAX(CV597+CN597+CW597, 0.1)*$I$11+CW597/MAX(CV597+CN597+CW597, 0.1)*$J$11))/($B$13+$C$13+$F$13)</f>
        <v>0</v>
      </c>
      <c r="BA597">
        <f>($B$13*$K$11+$C$13*$K$11+$F$13*((CV597+CN597)/MAX(CV597+CN597+CW597, 0.1)*$P$11+CW597/MAX(CV597+CN597+CW597, 0.1)*$Q$11))/($B$13+$C$13+$F$13)</f>
        <v>0</v>
      </c>
      <c r="BB597">
        <v>6</v>
      </c>
      <c r="BC597">
        <v>0.5</v>
      </c>
      <c r="BD597" t="s">
        <v>358</v>
      </c>
      <c r="BE597">
        <v>2</v>
      </c>
      <c r="BF597" t="b">
        <v>1</v>
      </c>
      <c r="BG597">
        <v>1774684105.7</v>
      </c>
      <c r="BH597">
        <v>419.5550999999999</v>
      </c>
      <c r="BI597">
        <v>419.9852</v>
      </c>
      <c r="BJ597">
        <v>21.49341</v>
      </c>
      <c r="BK597">
        <v>21.51387</v>
      </c>
      <c r="BL597">
        <v>419.9167</v>
      </c>
      <c r="BM597">
        <v>21.19632</v>
      </c>
      <c r="BN597">
        <v>500.0599000000001</v>
      </c>
      <c r="BO597">
        <v>101.0387</v>
      </c>
      <c r="BP597">
        <v>0.10010401</v>
      </c>
      <c r="BQ597">
        <v>25.73272</v>
      </c>
      <c r="BR597">
        <v>25.77612</v>
      </c>
      <c r="BS597">
        <v>999.9</v>
      </c>
      <c r="BT597">
        <v>0</v>
      </c>
      <c r="BU597">
        <v>0</v>
      </c>
      <c r="BV597">
        <v>9991.058999999999</v>
      </c>
      <c r="BW597">
        <v>0</v>
      </c>
      <c r="BX597">
        <v>0.3833920000000001</v>
      </c>
      <c r="BY597">
        <v>-0.4300507</v>
      </c>
      <c r="BZ597">
        <v>428.7708</v>
      </c>
      <c r="CA597">
        <v>429.2193</v>
      </c>
      <c r="CB597">
        <v>-0.02046492</v>
      </c>
      <c r="CC597">
        <v>419.9852</v>
      </c>
      <c r="CD597">
        <v>21.51387</v>
      </c>
      <c r="CE597">
        <v>2.171665</v>
      </c>
      <c r="CF597">
        <v>2.173733</v>
      </c>
      <c r="CG597">
        <v>18.75481</v>
      </c>
      <c r="CH597">
        <v>18.77002</v>
      </c>
      <c r="CI597">
        <v>100.00539</v>
      </c>
      <c r="CJ597">
        <v>0</v>
      </c>
      <c r="CK597">
        <v>1</v>
      </c>
      <c r="CL597">
        <v>0</v>
      </c>
      <c r="CM597">
        <v>1.56654</v>
      </c>
      <c r="CN597">
        <v>0</v>
      </c>
      <c r="CO597">
        <v>5.310930000000001</v>
      </c>
      <c r="CP597">
        <v>511.5942</v>
      </c>
      <c r="CQ597">
        <v>35.25</v>
      </c>
      <c r="CR597">
        <v>41</v>
      </c>
      <c r="CS597">
        <v>37.9685</v>
      </c>
      <c r="CT597">
        <v>40.29340000000001</v>
      </c>
      <c r="CU597">
        <v>36.4811</v>
      </c>
      <c r="CV597">
        <v>0</v>
      </c>
      <c r="CW597">
        <v>100.005</v>
      </c>
      <c r="CX597">
        <v>0</v>
      </c>
      <c r="CY597">
        <v>1774684107.2</v>
      </c>
      <c r="CZ597">
        <v>0</v>
      </c>
      <c r="DA597">
        <v>1774666326.5</v>
      </c>
      <c r="DB597" t="s">
        <v>359</v>
      </c>
      <c r="DC597">
        <v>1774666322</v>
      </c>
      <c r="DD597">
        <v>1774666326.5</v>
      </c>
      <c r="DE597">
        <v>2</v>
      </c>
      <c r="DF597">
        <v>0.343</v>
      </c>
      <c r="DG597">
        <v>-0.026</v>
      </c>
      <c r="DH597">
        <v>-0.36</v>
      </c>
      <c r="DI597">
        <v>0.298</v>
      </c>
      <c r="DJ597">
        <v>420</v>
      </c>
      <c r="DK597">
        <v>22</v>
      </c>
      <c r="DL597">
        <v>0.17</v>
      </c>
      <c r="DM597">
        <v>0.02</v>
      </c>
      <c r="DN597">
        <v>-0.4427885365853658</v>
      </c>
      <c r="DO597">
        <v>-0.1036447317073162</v>
      </c>
      <c r="DP597">
        <v>0.03789143655690851</v>
      </c>
      <c r="DQ597">
        <v>0</v>
      </c>
      <c r="DR597">
        <v>-0.02001125853658537</v>
      </c>
      <c r="DS597">
        <v>-0.008642602787456427</v>
      </c>
      <c r="DT597">
        <v>0.001491156980984672</v>
      </c>
      <c r="DU597">
        <v>1</v>
      </c>
      <c r="DV597">
        <v>1</v>
      </c>
      <c r="DW597">
        <v>2</v>
      </c>
      <c r="DX597" t="s">
        <v>367</v>
      </c>
      <c r="DY597">
        <v>3.13051</v>
      </c>
      <c r="DZ597">
        <v>2.80632</v>
      </c>
      <c r="EA597">
        <v>0.09975150000000001</v>
      </c>
      <c r="EB597">
        <v>0.09948</v>
      </c>
      <c r="EC597">
        <v>0.105838</v>
      </c>
      <c r="ED597">
        <v>0.105592</v>
      </c>
      <c r="EE597">
        <v>21145.6</v>
      </c>
      <c r="EF597">
        <v>27418.1</v>
      </c>
      <c r="EG597">
        <v>26443.1</v>
      </c>
      <c r="EH597">
        <v>32999.6</v>
      </c>
      <c r="EI597">
        <v>34924.7</v>
      </c>
      <c r="EJ597">
        <v>40309.6</v>
      </c>
      <c r="EK597">
        <v>41089.7</v>
      </c>
      <c r="EL597">
        <v>46059.2</v>
      </c>
      <c r="EM597">
        <v>2.03498</v>
      </c>
      <c r="EN597">
        <v>2.00042</v>
      </c>
      <c r="EO597">
        <v>0.0688806</v>
      </c>
      <c r="EP597">
        <v>0</v>
      </c>
      <c r="EQ597">
        <v>24.6534</v>
      </c>
      <c r="ER597">
        <v>999.9</v>
      </c>
      <c r="ES597">
        <v>67.40000000000001</v>
      </c>
      <c r="ET597">
        <v>27.5</v>
      </c>
      <c r="EU597">
        <v>24.5874</v>
      </c>
      <c r="EV597">
        <v>61.2808</v>
      </c>
      <c r="EW597">
        <v>31.5024</v>
      </c>
      <c r="EX597">
        <v>1</v>
      </c>
      <c r="EY597">
        <v>0.291631</v>
      </c>
      <c r="EZ597">
        <v>0.155136</v>
      </c>
      <c r="FA597">
        <v>20.2916</v>
      </c>
      <c r="FB597">
        <v>5.18794</v>
      </c>
      <c r="FC597">
        <v>11.9441</v>
      </c>
      <c r="FD597">
        <v>4.95575</v>
      </c>
      <c r="FE597">
        <v>3.285</v>
      </c>
      <c r="FF597">
        <v>9999</v>
      </c>
      <c r="FG597">
        <v>9999</v>
      </c>
      <c r="FH597">
        <v>9999</v>
      </c>
      <c r="FI597">
        <v>999.9</v>
      </c>
      <c r="FJ597">
        <v>1.86127</v>
      </c>
      <c r="FK597">
        <v>1.86264</v>
      </c>
      <c r="FL597">
        <v>1.86005</v>
      </c>
      <c r="FM597">
        <v>1.85837</v>
      </c>
      <c r="FN597">
        <v>1.86217</v>
      </c>
      <c r="FO597">
        <v>1.85887</v>
      </c>
      <c r="FP597">
        <v>1.85791</v>
      </c>
      <c r="FQ597">
        <v>1.86081</v>
      </c>
      <c r="FR597">
        <v>0</v>
      </c>
      <c r="FS597">
        <v>0</v>
      </c>
      <c r="FT597">
        <v>0</v>
      </c>
      <c r="FU597">
        <v>4.5</v>
      </c>
      <c r="FV597" t="s">
        <v>361</v>
      </c>
      <c r="FW597" t="s">
        <v>362</v>
      </c>
      <c r="FX597" t="s">
        <v>363</v>
      </c>
      <c r="FY597" t="s">
        <v>364</v>
      </c>
      <c r="FZ597" t="s">
        <v>364</v>
      </c>
      <c r="GA597" t="s">
        <v>363</v>
      </c>
      <c r="GB597">
        <v>0</v>
      </c>
      <c r="GC597">
        <v>100</v>
      </c>
      <c r="GD597">
        <v>100</v>
      </c>
      <c r="GE597">
        <v>-0.362</v>
      </c>
      <c r="GF597">
        <v>0.2971</v>
      </c>
      <c r="GG597">
        <v>-1.589593225013521</v>
      </c>
      <c r="GH597">
        <v>0.00192992804097616</v>
      </c>
      <c r="GI597">
        <v>3.244687122451424E-06</v>
      </c>
      <c r="GJ597">
        <v>-2.087531120305573E-09</v>
      </c>
      <c r="GK597">
        <v>0.05776174702018427</v>
      </c>
      <c r="GL597">
        <v>0.005089068596103195</v>
      </c>
      <c r="GM597">
        <v>0.0003257216593697226</v>
      </c>
      <c r="GN597">
        <v>-1.562898368296355E-06</v>
      </c>
      <c r="GO597">
        <v>0</v>
      </c>
      <c r="GP597">
        <v>1257</v>
      </c>
      <c r="GQ597">
        <v>1</v>
      </c>
      <c r="GR597">
        <v>31</v>
      </c>
      <c r="GS597">
        <v>296.4</v>
      </c>
      <c r="GT597">
        <v>296.4</v>
      </c>
      <c r="GU597">
        <v>1.07788</v>
      </c>
      <c r="GV597">
        <v>2.40112</v>
      </c>
      <c r="GW597">
        <v>1.44775</v>
      </c>
      <c r="GX597">
        <v>2.20215</v>
      </c>
      <c r="GY597">
        <v>1.44653</v>
      </c>
      <c r="GZ597">
        <v>2.28882</v>
      </c>
      <c r="HA597">
        <v>33.1769</v>
      </c>
      <c r="HB597">
        <v>14.5261</v>
      </c>
      <c r="HC597">
        <v>18</v>
      </c>
      <c r="HD597">
        <v>532.024</v>
      </c>
      <c r="HE597">
        <v>523.162</v>
      </c>
      <c r="HF597">
        <v>25.0003</v>
      </c>
      <c r="HG597">
        <v>30.7199</v>
      </c>
      <c r="HH597">
        <v>30</v>
      </c>
      <c r="HI597">
        <v>31.1024</v>
      </c>
      <c r="HJ597">
        <v>31.1117</v>
      </c>
      <c r="HK597">
        <v>21.5461</v>
      </c>
      <c r="HL597">
        <v>20.6043</v>
      </c>
      <c r="HM597">
        <v>100</v>
      </c>
      <c r="HN597">
        <v>25</v>
      </c>
      <c r="HO597">
        <v>420</v>
      </c>
      <c r="HP597">
        <v>21.5</v>
      </c>
      <c r="HQ597">
        <v>103.127</v>
      </c>
      <c r="HR597">
        <v>102.019</v>
      </c>
    </row>
    <row r="598" spans="1:226">
      <c r="A598">
        <v>580</v>
      </c>
      <c r="B598">
        <v>1774684112.6</v>
      </c>
      <c r="C598">
        <v>2366.599999904633</v>
      </c>
      <c r="D598" t="s">
        <v>1522</v>
      </c>
      <c r="E598" t="s">
        <v>1523</v>
      </c>
      <c r="F598">
        <v>5</v>
      </c>
      <c r="I598">
        <v>1774684109.7</v>
      </c>
      <c r="J598">
        <f>(K598)/1000</f>
        <v>0</v>
      </c>
      <c r="K598">
        <f>IF(BF598, AN598, AH598)</f>
        <v>0</v>
      </c>
      <c r="L598">
        <f>IF(BF598, AI598, AG598)</f>
        <v>0</v>
      </c>
      <c r="M598">
        <f>BH598 - IF(AU598&gt;1, L598*BB598*100.0/(AW598), 0)</f>
        <v>0</v>
      </c>
      <c r="N598">
        <f>((T598-J598/2)*M598-L598)/(T598+J598/2)</f>
        <v>0</v>
      </c>
      <c r="O598">
        <f>N598*(BO598+BP598)/1000.0</f>
        <v>0</v>
      </c>
      <c r="P598">
        <f>(BH598 - IF(AU598&gt;1, L598*BB598*100.0/(AW598), 0))*(BO598+BP598)/1000.0</f>
        <v>0</v>
      </c>
      <c r="Q598">
        <f>2.0/((1/S598-1/R598)+SIGN(S598)*SQRT((1/S598-1/R598)*(1/S598-1/R598) + 4*BC598/((BC598+1)*(BC598+1))*(2*1/S598*1/R598-1/R598*1/R598)))</f>
        <v>0</v>
      </c>
      <c r="R598">
        <f>IF(LEFT(BD598,1)&lt;&gt;"0",IF(LEFT(BD598,1)="1",3.0,BE598),$D$5+$E$5*(BV598*BO598/($K$5*1000))+$F$5*(BV598*BO598/($K$5*1000))*MAX(MIN(BB598,$J$5),$I$5)*MAX(MIN(BB598,$J$5),$I$5)+$G$5*MAX(MIN(BB598,$J$5),$I$5)*(BV598*BO598/($K$5*1000))+$H$5*(BV598*BO598/($K$5*1000))*(BV598*BO598/($K$5*1000)))</f>
        <v>0</v>
      </c>
      <c r="S598">
        <f>J598*(1000-(1000*0.61365*exp(17.502*W598/(240.97+W598))/(BO598+BP598)+BJ598)/2)/(1000*0.61365*exp(17.502*W598/(240.97+W598))/(BO598+BP598)-BJ598)</f>
        <v>0</v>
      </c>
      <c r="T598">
        <f>1/((BC598+1)/(Q598/1.6)+1/(R598/1.37)) + BC598/((BC598+1)/(Q598/1.6) + BC598/(R598/1.37))</f>
        <v>0</v>
      </c>
      <c r="U598">
        <f>(AX598*BA598)</f>
        <v>0</v>
      </c>
      <c r="V598">
        <f>(BQ598+(U598+2*0.95*5.67E-8*(((BQ598+$B$9)+273)^4-(BQ598+273)^4)-44100*J598)/(1.84*29.3*R598+8*0.95*5.67E-8*(BQ598+273)^3))</f>
        <v>0</v>
      </c>
      <c r="W598">
        <f>($C$9*BR598+$D$9*BS598+$E$9*V598)</f>
        <v>0</v>
      </c>
      <c r="X598">
        <f>0.61365*exp(17.502*W598/(240.97+W598))</f>
        <v>0</v>
      </c>
      <c r="Y598">
        <f>(Z598/AA598*100)</f>
        <v>0</v>
      </c>
      <c r="Z598">
        <f>BJ598*(BO598+BP598)/1000</f>
        <v>0</v>
      </c>
      <c r="AA598">
        <f>0.61365*exp(17.502*BQ598/(240.97+BQ598))</f>
        <v>0</v>
      </c>
      <c r="AB598">
        <f>(X598-BJ598*(BO598+BP598)/1000)</f>
        <v>0</v>
      </c>
      <c r="AC598">
        <f>(-J598*44100)</f>
        <v>0</v>
      </c>
      <c r="AD598">
        <f>2*29.3*R598*0.92*(BQ598-W598)</f>
        <v>0</v>
      </c>
      <c r="AE598">
        <f>2*0.95*5.67E-8*(((BQ598+$B$9)+273)^4-(W598+273)^4)</f>
        <v>0</v>
      </c>
      <c r="AF598">
        <f>U598+AE598+AC598+AD598</f>
        <v>0</v>
      </c>
      <c r="AG598">
        <f>BN598*AU598*(BI598-BH598*(1000-AU598*BK598)/(1000-AU598*BJ598))/(100*BB598)</f>
        <v>0</v>
      </c>
      <c r="AH598">
        <f>1000*BN598*AU598*(BJ598-BK598)/(100*BB598*(1000-AU598*BJ598))</f>
        <v>0</v>
      </c>
      <c r="AI598">
        <f>(AJ598 - AK598 - BO598*1E3/(8.314*(BQ598+273.15)) * AM598/BN598 * AL598) * BN598/(100*BB598) * (1000 - BK598)/1000</f>
        <v>0</v>
      </c>
      <c r="AJ598">
        <v>429.2369178307415</v>
      </c>
      <c r="AK598">
        <v>428.7827939393938</v>
      </c>
      <c r="AL598">
        <v>5.244929276037774E-06</v>
      </c>
      <c r="AM598">
        <v>61.35787655002243</v>
      </c>
      <c r="AN598">
        <f>(AP598 - AO598 + BO598*1E3/(8.314*(BQ598+273.15)) * AR598/BN598 * AQ598) * BN598/(100*BB598) * 1000/(1000 - AP598)</f>
        <v>0</v>
      </c>
      <c r="AO598">
        <v>21.51312948037101</v>
      </c>
      <c r="AP598">
        <v>21.49406083916085</v>
      </c>
      <c r="AQ598">
        <v>2.574947117397989E-07</v>
      </c>
      <c r="AR598">
        <v>91.88205700752289</v>
      </c>
      <c r="AS598">
        <v>0</v>
      </c>
      <c r="AT598">
        <v>0</v>
      </c>
      <c r="AU598">
        <f>IF(AS598*$H$15&gt;=AW598,1.0,(AW598/(AW598-AS598*$H$15)))</f>
        <v>0</v>
      </c>
      <c r="AV598">
        <f>(AU598-1)*100</f>
        <v>0</v>
      </c>
      <c r="AW598">
        <f>MAX(0,($B$15+$C$15*BV598)/(1+$D$15*BV598)*BO598/(BQ598+273)*$E$15)</f>
        <v>0</v>
      </c>
      <c r="AX598">
        <f>$B$13*BW598+$C$13*BX598+$F$13*CI598*(1-CL598)</f>
        <v>0</v>
      </c>
      <c r="AY598">
        <f>AX598*AZ598</f>
        <v>0</v>
      </c>
      <c r="AZ598">
        <f>($B$13*$D$11+$C$13*$D$11+$F$13*((CV598+CN598)/MAX(CV598+CN598+CW598, 0.1)*$I$11+CW598/MAX(CV598+CN598+CW598, 0.1)*$J$11))/($B$13+$C$13+$F$13)</f>
        <v>0</v>
      </c>
      <c r="BA598">
        <f>($B$13*$K$11+$C$13*$K$11+$F$13*((CV598+CN598)/MAX(CV598+CN598+CW598, 0.1)*$P$11+CW598/MAX(CV598+CN598+CW598, 0.1)*$Q$11))/($B$13+$C$13+$F$13)</f>
        <v>0</v>
      </c>
      <c r="BB598">
        <v>6</v>
      </c>
      <c r="BC598">
        <v>0.5</v>
      </c>
      <c r="BD598" t="s">
        <v>358</v>
      </c>
      <c r="BE598">
        <v>2</v>
      </c>
      <c r="BF598" t="b">
        <v>1</v>
      </c>
      <c r="BG598">
        <v>1774684109.7</v>
      </c>
      <c r="BH598">
        <v>419.5587</v>
      </c>
      <c r="BI598">
        <v>420.0015999999999</v>
      </c>
      <c r="BJ598">
        <v>21.49419</v>
      </c>
      <c r="BK598">
        <v>21.51337</v>
      </c>
      <c r="BL598">
        <v>419.9202</v>
      </c>
      <c r="BM598">
        <v>21.19708</v>
      </c>
      <c r="BN598">
        <v>500.0171999999999</v>
      </c>
      <c r="BO598">
        <v>101.0389</v>
      </c>
      <c r="BP598">
        <v>0.09990460000000001</v>
      </c>
      <c r="BQ598">
        <v>25.73402</v>
      </c>
      <c r="BR598">
        <v>25.77968</v>
      </c>
      <c r="BS598">
        <v>999.9</v>
      </c>
      <c r="BT598">
        <v>0</v>
      </c>
      <c r="BU598">
        <v>0</v>
      </c>
      <c r="BV598">
        <v>10007.681</v>
      </c>
      <c r="BW598">
        <v>0</v>
      </c>
      <c r="BX598">
        <v>0.3740814</v>
      </c>
      <c r="BY598">
        <v>-0.4427856999999999</v>
      </c>
      <c r="BZ598">
        <v>428.7748</v>
      </c>
      <c r="CA598">
        <v>429.2357</v>
      </c>
      <c r="CB598">
        <v>-0.01918507</v>
      </c>
      <c r="CC598">
        <v>420.0015999999999</v>
      </c>
      <c r="CD598">
        <v>21.51337</v>
      </c>
      <c r="CE598">
        <v>2.171749</v>
      </c>
      <c r="CF598">
        <v>2.173689</v>
      </c>
      <c r="CG598">
        <v>18.75544</v>
      </c>
      <c r="CH598">
        <v>18.76969</v>
      </c>
      <c r="CI598">
        <v>100.00634</v>
      </c>
      <c r="CJ598">
        <v>0</v>
      </c>
      <c r="CK598">
        <v>1</v>
      </c>
      <c r="CL598">
        <v>0</v>
      </c>
      <c r="CM598">
        <v>1.51663</v>
      </c>
      <c r="CN598">
        <v>0</v>
      </c>
      <c r="CO598">
        <v>5.34439</v>
      </c>
      <c r="CP598">
        <v>511.5986999999999</v>
      </c>
      <c r="CQ598">
        <v>35.25</v>
      </c>
      <c r="CR598">
        <v>41.04340000000001</v>
      </c>
      <c r="CS598">
        <v>38</v>
      </c>
      <c r="CT598">
        <v>40.3561</v>
      </c>
      <c r="CU598">
        <v>36.5</v>
      </c>
      <c r="CV598">
        <v>0</v>
      </c>
      <c r="CW598">
        <v>100.007</v>
      </c>
      <c r="CX598">
        <v>0</v>
      </c>
      <c r="CY598">
        <v>1774684110.8</v>
      </c>
      <c r="CZ598">
        <v>0</v>
      </c>
      <c r="DA598">
        <v>1774666326.5</v>
      </c>
      <c r="DB598" t="s">
        <v>359</v>
      </c>
      <c r="DC598">
        <v>1774666322</v>
      </c>
      <c r="DD598">
        <v>1774666326.5</v>
      </c>
      <c r="DE598">
        <v>2</v>
      </c>
      <c r="DF598">
        <v>0.343</v>
      </c>
      <c r="DG598">
        <v>-0.026</v>
      </c>
      <c r="DH598">
        <v>-0.36</v>
      </c>
      <c r="DI598">
        <v>0.298</v>
      </c>
      <c r="DJ598">
        <v>420</v>
      </c>
      <c r="DK598">
        <v>22</v>
      </c>
      <c r="DL598">
        <v>0.17</v>
      </c>
      <c r="DM598">
        <v>0.02</v>
      </c>
      <c r="DN598">
        <v>-0.4541999024390244</v>
      </c>
      <c r="DO598">
        <v>0.1031825017421595</v>
      </c>
      <c r="DP598">
        <v>0.02765002798728781</v>
      </c>
      <c r="DQ598">
        <v>0</v>
      </c>
      <c r="DR598">
        <v>-0.0202255756097561</v>
      </c>
      <c r="DS598">
        <v>0.003232250174215965</v>
      </c>
      <c r="DT598">
        <v>0.001228847666794223</v>
      </c>
      <c r="DU598">
        <v>1</v>
      </c>
      <c r="DV598">
        <v>1</v>
      </c>
      <c r="DW598">
        <v>2</v>
      </c>
      <c r="DX598" t="s">
        <v>367</v>
      </c>
      <c r="DY598">
        <v>3.1304</v>
      </c>
      <c r="DZ598">
        <v>2.80651</v>
      </c>
      <c r="EA598">
        <v>0.099757</v>
      </c>
      <c r="EB598">
        <v>0.09948269999999999</v>
      </c>
      <c r="EC598">
        <v>0.10584</v>
      </c>
      <c r="ED598">
        <v>0.105594</v>
      </c>
      <c r="EE598">
        <v>21145.6</v>
      </c>
      <c r="EF598">
        <v>27417.4</v>
      </c>
      <c r="EG598">
        <v>26443.2</v>
      </c>
      <c r="EH598">
        <v>32998.8</v>
      </c>
      <c r="EI598">
        <v>34924.7</v>
      </c>
      <c r="EJ598">
        <v>40308.7</v>
      </c>
      <c r="EK598">
        <v>41089.8</v>
      </c>
      <c r="EL598">
        <v>46058.2</v>
      </c>
      <c r="EM598">
        <v>2.03492</v>
      </c>
      <c r="EN598">
        <v>2.00035</v>
      </c>
      <c r="EO598">
        <v>0.0682473</v>
      </c>
      <c r="EP598">
        <v>0</v>
      </c>
      <c r="EQ598">
        <v>24.6534</v>
      </c>
      <c r="ER598">
        <v>999.9</v>
      </c>
      <c r="ES598">
        <v>67.40000000000001</v>
      </c>
      <c r="ET598">
        <v>27.5</v>
      </c>
      <c r="EU598">
        <v>24.5872</v>
      </c>
      <c r="EV598">
        <v>60.8809</v>
      </c>
      <c r="EW598">
        <v>31.5946</v>
      </c>
      <c r="EX598">
        <v>1</v>
      </c>
      <c r="EY598">
        <v>0.291687</v>
      </c>
      <c r="EZ598">
        <v>0.156413</v>
      </c>
      <c r="FA598">
        <v>20.2917</v>
      </c>
      <c r="FB598">
        <v>5.18779</v>
      </c>
      <c r="FC598">
        <v>11.9441</v>
      </c>
      <c r="FD598">
        <v>4.9557</v>
      </c>
      <c r="FE598">
        <v>3.285</v>
      </c>
      <c r="FF598">
        <v>9999</v>
      </c>
      <c r="FG598">
        <v>9999</v>
      </c>
      <c r="FH598">
        <v>9999</v>
      </c>
      <c r="FI598">
        <v>999.9</v>
      </c>
      <c r="FJ598">
        <v>1.86127</v>
      </c>
      <c r="FK598">
        <v>1.86264</v>
      </c>
      <c r="FL598">
        <v>1.86005</v>
      </c>
      <c r="FM598">
        <v>1.85837</v>
      </c>
      <c r="FN598">
        <v>1.86214</v>
      </c>
      <c r="FO598">
        <v>1.85891</v>
      </c>
      <c r="FP598">
        <v>1.85791</v>
      </c>
      <c r="FQ598">
        <v>1.86081</v>
      </c>
      <c r="FR598">
        <v>0</v>
      </c>
      <c r="FS598">
        <v>0</v>
      </c>
      <c r="FT598">
        <v>0</v>
      </c>
      <c r="FU598">
        <v>4.5</v>
      </c>
      <c r="FV598" t="s">
        <v>361</v>
      </c>
      <c r="FW598" t="s">
        <v>362</v>
      </c>
      <c r="FX598" t="s">
        <v>363</v>
      </c>
      <c r="FY598" t="s">
        <v>364</v>
      </c>
      <c r="FZ598" t="s">
        <v>364</v>
      </c>
      <c r="GA598" t="s">
        <v>363</v>
      </c>
      <c r="GB598">
        <v>0</v>
      </c>
      <c r="GC598">
        <v>100</v>
      </c>
      <c r="GD598">
        <v>100</v>
      </c>
      <c r="GE598">
        <v>-0.362</v>
      </c>
      <c r="GF598">
        <v>0.2971</v>
      </c>
      <c r="GG598">
        <v>-1.589593225013521</v>
      </c>
      <c r="GH598">
        <v>0.00192992804097616</v>
      </c>
      <c r="GI598">
        <v>3.244687122451424E-06</v>
      </c>
      <c r="GJ598">
        <v>-2.087531120305573E-09</v>
      </c>
      <c r="GK598">
        <v>0.05776174702018427</v>
      </c>
      <c r="GL598">
        <v>0.005089068596103195</v>
      </c>
      <c r="GM598">
        <v>0.0003257216593697226</v>
      </c>
      <c r="GN598">
        <v>-1.562898368296355E-06</v>
      </c>
      <c r="GO598">
        <v>0</v>
      </c>
      <c r="GP598">
        <v>1257</v>
      </c>
      <c r="GQ598">
        <v>1</v>
      </c>
      <c r="GR598">
        <v>31</v>
      </c>
      <c r="GS598">
        <v>296.5</v>
      </c>
      <c r="GT598">
        <v>296.4</v>
      </c>
      <c r="GU598">
        <v>1.07788</v>
      </c>
      <c r="GV598">
        <v>2.39624</v>
      </c>
      <c r="GW598">
        <v>1.44775</v>
      </c>
      <c r="GX598">
        <v>2.20215</v>
      </c>
      <c r="GY598">
        <v>1.44653</v>
      </c>
      <c r="GZ598">
        <v>2.33887</v>
      </c>
      <c r="HA598">
        <v>33.1769</v>
      </c>
      <c r="HB598">
        <v>14.5173</v>
      </c>
      <c r="HC598">
        <v>18</v>
      </c>
      <c r="HD598">
        <v>531.9930000000001</v>
      </c>
      <c r="HE598">
        <v>523.111</v>
      </c>
      <c r="HF598">
        <v>25.0003</v>
      </c>
      <c r="HG598">
        <v>30.7199</v>
      </c>
      <c r="HH598">
        <v>30.0001</v>
      </c>
      <c r="HI598">
        <v>31.1024</v>
      </c>
      <c r="HJ598">
        <v>31.1117</v>
      </c>
      <c r="HK598">
        <v>21.5456</v>
      </c>
      <c r="HL598">
        <v>20.6043</v>
      </c>
      <c r="HM598">
        <v>100</v>
      </c>
      <c r="HN598">
        <v>25</v>
      </c>
      <c r="HO598">
        <v>420</v>
      </c>
      <c r="HP598">
        <v>21.5</v>
      </c>
      <c r="HQ598">
        <v>103.128</v>
      </c>
      <c r="HR598">
        <v>102.017</v>
      </c>
    </row>
    <row r="599" spans="1:226">
      <c r="A599">
        <v>581</v>
      </c>
      <c r="B599">
        <v>1774684116.6</v>
      </c>
      <c r="C599">
        <v>2370.599999904633</v>
      </c>
      <c r="D599" t="s">
        <v>1524</v>
      </c>
      <c r="E599" t="s">
        <v>1525</v>
      </c>
      <c r="F599">
        <v>5</v>
      </c>
      <c r="I599">
        <v>1774684113.7</v>
      </c>
      <c r="J599">
        <f>(K599)/1000</f>
        <v>0</v>
      </c>
      <c r="K599">
        <f>IF(BF599, AN599, AH599)</f>
        <v>0</v>
      </c>
      <c r="L599">
        <f>IF(BF599, AI599, AG599)</f>
        <v>0</v>
      </c>
      <c r="M599">
        <f>BH599 - IF(AU599&gt;1, L599*BB599*100.0/(AW599), 0)</f>
        <v>0</v>
      </c>
      <c r="N599">
        <f>((T599-J599/2)*M599-L599)/(T599+J599/2)</f>
        <v>0</v>
      </c>
      <c r="O599">
        <f>N599*(BO599+BP599)/1000.0</f>
        <v>0</v>
      </c>
      <c r="P599">
        <f>(BH599 - IF(AU599&gt;1, L599*BB599*100.0/(AW599), 0))*(BO599+BP599)/1000.0</f>
        <v>0</v>
      </c>
      <c r="Q599">
        <f>2.0/((1/S599-1/R599)+SIGN(S599)*SQRT((1/S599-1/R599)*(1/S599-1/R599) + 4*BC599/((BC599+1)*(BC599+1))*(2*1/S599*1/R599-1/R599*1/R599)))</f>
        <v>0</v>
      </c>
      <c r="R599">
        <f>IF(LEFT(BD599,1)&lt;&gt;"0",IF(LEFT(BD599,1)="1",3.0,BE599),$D$5+$E$5*(BV599*BO599/($K$5*1000))+$F$5*(BV599*BO599/($K$5*1000))*MAX(MIN(BB599,$J$5),$I$5)*MAX(MIN(BB599,$J$5),$I$5)+$G$5*MAX(MIN(BB599,$J$5),$I$5)*(BV599*BO599/($K$5*1000))+$H$5*(BV599*BO599/($K$5*1000))*(BV599*BO599/($K$5*1000)))</f>
        <v>0</v>
      </c>
      <c r="S599">
        <f>J599*(1000-(1000*0.61365*exp(17.502*W599/(240.97+W599))/(BO599+BP599)+BJ599)/2)/(1000*0.61365*exp(17.502*W599/(240.97+W599))/(BO599+BP599)-BJ599)</f>
        <v>0</v>
      </c>
      <c r="T599">
        <f>1/((BC599+1)/(Q599/1.6)+1/(R599/1.37)) + BC599/((BC599+1)/(Q599/1.6) + BC599/(R599/1.37))</f>
        <v>0</v>
      </c>
      <c r="U599">
        <f>(AX599*BA599)</f>
        <v>0</v>
      </c>
      <c r="V599">
        <f>(BQ599+(U599+2*0.95*5.67E-8*(((BQ599+$B$9)+273)^4-(BQ599+273)^4)-44100*J599)/(1.84*29.3*R599+8*0.95*5.67E-8*(BQ599+273)^3))</f>
        <v>0</v>
      </c>
      <c r="W599">
        <f>($C$9*BR599+$D$9*BS599+$E$9*V599)</f>
        <v>0</v>
      </c>
      <c r="X599">
        <f>0.61365*exp(17.502*W599/(240.97+W599))</f>
        <v>0</v>
      </c>
      <c r="Y599">
        <f>(Z599/AA599*100)</f>
        <v>0</v>
      </c>
      <c r="Z599">
        <f>BJ599*(BO599+BP599)/1000</f>
        <v>0</v>
      </c>
      <c r="AA599">
        <f>0.61365*exp(17.502*BQ599/(240.97+BQ599))</f>
        <v>0</v>
      </c>
      <c r="AB599">
        <f>(X599-BJ599*(BO599+BP599)/1000)</f>
        <v>0</v>
      </c>
      <c r="AC599">
        <f>(-J599*44100)</f>
        <v>0</v>
      </c>
      <c r="AD599">
        <f>2*29.3*R599*0.92*(BQ599-W599)</f>
        <v>0</v>
      </c>
      <c r="AE599">
        <f>2*0.95*5.67E-8*(((BQ599+$B$9)+273)^4-(W599+273)^4)</f>
        <v>0</v>
      </c>
      <c r="AF599">
        <f>U599+AE599+AC599+AD599</f>
        <v>0</v>
      </c>
      <c r="AG599">
        <f>BN599*AU599*(BI599-BH599*(1000-AU599*BK599)/(1000-AU599*BJ599))/(100*BB599)</f>
        <v>0</v>
      </c>
      <c r="AH599">
        <f>1000*BN599*AU599*(BJ599-BK599)/(100*BB599*(1000-AU599*BJ599))</f>
        <v>0</v>
      </c>
      <c r="AI599">
        <f>(AJ599 - AK599 - BO599*1E3/(8.314*(BQ599+273.15)) * AM599/BN599 * AL599) * BN599/(100*BB599) * (1000 - BK599)/1000</f>
        <v>0</v>
      </c>
      <c r="AJ599">
        <v>429.2551490795111</v>
      </c>
      <c r="AK599">
        <v>428.7668363636361</v>
      </c>
      <c r="AL599">
        <v>-2.091736429993427E-06</v>
      </c>
      <c r="AM599">
        <v>61.35787655002243</v>
      </c>
      <c r="AN599">
        <f>(AP599 - AO599 + BO599*1E3/(8.314*(BQ599+273.15)) * AR599/BN599 * AQ599) * BN599/(100*BB599) * 1000/(1000 - AP599)</f>
        <v>0</v>
      </c>
      <c r="AO599">
        <v>21.51368865042362</v>
      </c>
      <c r="AP599">
        <v>21.49477342657344</v>
      </c>
      <c r="AQ599">
        <v>-2.172184120343179E-09</v>
      </c>
      <c r="AR599">
        <v>91.88205700752289</v>
      </c>
      <c r="AS599">
        <v>0</v>
      </c>
      <c r="AT599">
        <v>0</v>
      </c>
      <c r="AU599">
        <f>IF(AS599*$H$15&gt;=AW599,1.0,(AW599/(AW599-AS599*$H$15)))</f>
        <v>0</v>
      </c>
      <c r="AV599">
        <f>(AU599-1)*100</f>
        <v>0</v>
      </c>
      <c r="AW599">
        <f>MAX(0,($B$15+$C$15*BV599)/(1+$D$15*BV599)*BO599/(BQ599+273)*$E$15)</f>
        <v>0</v>
      </c>
      <c r="AX599">
        <f>$B$13*BW599+$C$13*BX599+$F$13*CI599*(1-CL599)</f>
        <v>0</v>
      </c>
      <c r="AY599">
        <f>AX599*AZ599</f>
        <v>0</v>
      </c>
      <c r="AZ599">
        <f>($B$13*$D$11+$C$13*$D$11+$F$13*((CV599+CN599)/MAX(CV599+CN599+CW599, 0.1)*$I$11+CW599/MAX(CV599+CN599+CW599, 0.1)*$J$11))/($B$13+$C$13+$F$13)</f>
        <v>0</v>
      </c>
      <c r="BA599">
        <f>($B$13*$K$11+$C$13*$K$11+$F$13*((CV599+CN599)/MAX(CV599+CN599+CW599, 0.1)*$P$11+CW599/MAX(CV599+CN599+CW599, 0.1)*$Q$11))/($B$13+$C$13+$F$13)</f>
        <v>0</v>
      </c>
      <c r="BB599">
        <v>6</v>
      </c>
      <c r="BC599">
        <v>0.5</v>
      </c>
      <c r="BD599" t="s">
        <v>358</v>
      </c>
      <c r="BE599">
        <v>2</v>
      </c>
      <c r="BF599" t="b">
        <v>1</v>
      </c>
      <c r="BG599">
        <v>1774684113.7</v>
      </c>
      <c r="BH599">
        <v>419.5505999999999</v>
      </c>
      <c r="BI599">
        <v>420.0144</v>
      </c>
      <c r="BJ599">
        <v>21.49446</v>
      </c>
      <c r="BK599">
        <v>21.51355</v>
      </c>
      <c r="BL599">
        <v>419.912</v>
      </c>
      <c r="BM599">
        <v>21.19735</v>
      </c>
      <c r="BN599">
        <v>499.9794</v>
      </c>
      <c r="BO599">
        <v>101.0388</v>
      </c>
      <c r="BP599">
        <v>0.09984292</v>
      </c>
      <c r="BQ599">
        <v>25.73467</v>
      </c>
      <c r="BR599">
        <v>25.77802</v>
      </c>
      <c r="BS599">
        <v>999.9</v>
      </c>
      <c r="BT599">
        <v>0</v>
      </c>
      <c r="BU599">
        <v>0</v>
      </c>
      <c r="BV599">
        <v>10025.11</v>
      </c>
      <c r="BW599">
        <v>0</v>
      </c>
      <c r="BX599">
        <v>0.3790106000000001</v>
      </c>
      <c r="BY599">
        <v>-0.4639037999999999</v>
      </c>
      <c r="BZ599">
        <v>428.7665</v>
      </c>
      <c r="CA599">
        <v>429.2490999999999</v>
      </c>
      <c r="CB599">
        <v>-0.01910495</v>
      </c>
      <c r="CC599">
        <v>420.0144</v>
      </c>
      <c r="CD599">
        <v>21.51355</v>
      </c>
      <c r="CE599">
        <v>2.171776</v>
      </c>
      <c r="CF599">
        <v>2.173707</v>
      </c>
      <c r="CG599">
        <v>18.75561</v>
      </c>
      <c r="CH599">
        <v>18.76984</v>
      </c>
      <c r="CI599">
        <v>100.00706</v>
      </c>
      <c r="CJ599">
        <v>0</v>
      </c>
      <c r="CK599">
        <v>1</v>
      </c>
      <c r="CL599">
        <v>0</v>
      </c>
      <c r="CM599">
        <v>1.64419</v>
      </c>
      <c r="CN599">
        <v>0</v>
      </c>
      <c r="CO599">
        <v>5.122120000000001</v>
      </c>
      <c r="CP599">
        <v>511.6029</v>
      </c>
      <c r="CQ599">
        <v>35.25</v>
      </c>
      <c r="CR599">
        <v>41.0683</v>
      </c>
      <c r="CS599">
        <v>38.0062</v>
      </c>
      <c r="CT599">
        <v>40.406</v>
      </c>
      <c r="CU599">
        <v>36.5</v>
      </c>
      <c r="CV599">
        <v>0</v>
      </c>
      <c r="CW599">
        <v>100.007</v>
      </c>
      <c r="CX599">
        <v>0</v>
      </c>
      <c r="CY599">
        <v>1774684115</v>
      </c>
      <c r="CZ599">
        <v>0</v>
      </c>
      <c r="DA599">
        <v>1774666326.5</v>
      </c>
      <c r="DB599" t="s">
        <v>359</v>
      </c>
      <c r="DC599">
        <v>1774666322</v>
      </c>
      <c r="DD599">
        <v>1774666326.5</v>
      </c>
      <c r="DE599">
        <v>2</v>
      </c>
      <c r="DF599">
        <v>0.343</v>
      </c>
      <c r="DG599">
        <v>-0.026</v>
      </c>
      <c r="DH599">
        <v>-0.36</v>
      </c>
      <c r="DI599">
        <v>0.298</v>
      </c>
      <c r="DJ599">
        <v>420</v>
      </c>
      <c r="DK599">
        <v>22</v>
      </c>
      <c r="DL599">
        <v>0.17</v>
      </c>
      <c r="DM599">
        <v>0.02</v>
      </c>
      <c r="DN599">
        <v>-0.4586517317073171</v>
      </c>
      <c r="DO599">
        <v>0.1004411080139374</v>
      </c>
      <c r="DP599">
        <v>0.02888405767135507</v>
      </c>
      <c r="DQ599">
        <v>0</v>
      </c>
      <c r="DR599">
        <v>-0.0200670756097561</v>
      </c>
      <c r="DS599">
        <v>0.008726385365853616</v>
      </c>
      <c r="DT599">
        <v>0.001173703868992534</v>
      </c>
      <c r="DU599">
        <v>1</v>
      </c>
      <c r="DV599">
        <v>1</v>
      </c>
      <c r="DW599">
        <v>2</v>
      </c>
      <c r="DX599" t="s">
        <v>367</v>
      </c>
      <c r="DY599">
        <v>3.13047</v>
      </c>
      <c r="DZ599">
        <v>2.80656</v>
      </c>
      <c r="EA599">
        <v>0.09975870000000001</v>
      </c>
      <c r="EB599">
        <v>0.09947979999999999</v>
      </c>
      <c r="EC599">
        <v>0.105839</v>
      </c>
      <c r="ED599">
        <v>0.105596</v>
      </c>
      <c r="EE599">
        <v>21145.7</v>
      </c>
      <c r="EF599">
        <v>27417.5</v>
      </c>
      <c r="EG599">
        <v>26443.4</v>
      </c>
      <c r="EH599">
        <v>32998.8</v>
      </c>
      <c r="EI599">
        <v>34924.9</v>
      </c>
      <c r="EJ599">
        <v>40308.8</v>
      </c>
      <c r="EK599">
        <v>41090</v>
      </c>
      <c r="EL599">
        <v>46058.4</v>
      </c>
      <c r="EM599">
        <v>2.03485</v>
      </c>
      <c r="EN599">
        <v>2.00038</v>
      </c>
      <c r="EO599">
        <v>0.0690669</v>
      </c>
      <c r="EP599">
        <v>0</v>
      </c>
      <c r="EQ599">
        <v>24.6527</v>
      </c>
      <c r="ER599">
        <v>999.9</v>
      </c>
      <c r="ES599">
        <v>67.40000000000001</v>
      </c>
      <c r="ET599">
        <v>27.5</v>
      </c>
      <c r="EU599">
        <v>24.5886</v>
      </c>
      <c r="EV599">
        <v>60.9909</v>
      </c>
      <c r="EW599">
        <v>31.7147</v>
      </c>
      <c r="EX599">
        <v>1</v>
      </c>
      <c r="EY599">
        <v>0.291753</v>
      </c>
      <c r="EZ599">
        <v>0.157285</v>
      </c>
      <c r="FA599">
        <v>20.2917</v>
      </c>
      <c r="FB599">
        <v>5.18749</v>
      </c>
      <c r="FC599">
        <v>11.9441</v>
      </c>
      <c r="FD599">
        <v>4.9557</v>
      </c>
      <c r="FE599">
        <v>3.285</v>
      </c>
      <c r="FF599">
        <v>9999</v>
      </c>
      <c r="FG599">
        <v>9999</v>
      </c>
      <c r="FH599">
        <v>9999</v>
      </c>
      <c r="FI599">
        <v>999.9</v>
      </c>
      <c r="FJ599">
        <v>1.86127</v>
      </c>
      <c r="FK599">
        <v>1.86263</v>
      </c>
      <c r="FL599">
        <v>1.86005</v>
      </c>
      <c r="FM599">
        <v>1.85837</v>
      </c>
      <c r="FN599">
        <v>1.86215</v>
      </c>
      <c r="FO599">
        <v>1.85887</v>
      </c>
      <c r="FP599">
        <v>1.85791</v>
      </c>
      <c r="FQ599">
        <v>1.8608</v>
      </c>
      <c r="FR599">
        <v>0</v>
      </c>
      <c r="FS599">
        <v>0</v>
      </c>
      <c r="FT599">
        <v>0</v>
      </c>
      <c r="FU599">
        <v>4.5</v>
      </c>
      <c r="FV599" t="s">
        <v>361</v>
      </c>
      <c r="FW599" t="s">
        <v>362</v>
      </c>
      <c r="FX599" t="s">
        <v>363</v>
      </c>
      <c r="FY599" t="s">
        <v>364</v>
      </c>
      <c r="FZ599" t="s">
        <v>364</v>
      </c>
      <c r="GA599" t="s">
        <v>363</v>
      </c>
      <c r="GB599">
        <v>0</v>
      </c>
      <c r="GC599">
        <v>100</v>
      </c>
      <c r="GD599">
        <v>100</v>
      </c>
      <c r="GE599">
        <v>-0.361</v>
      </c>
      <c r="GF599">
        <v>0.2971</v>
      </c>
      <c r="GG599">
        <v>-1.589593225013521</v>
      </c>
      <c r="GH599">
        <v>0.00192992804097616</v>
      </c>
      <c r="GI599">
        <v>3.244687122451424E-06</v>
      </c>
      <c r="GJ599">
        <v>-2.087531120305573E-09</v>
      </c>
      <c r="GK599">
        <v>0.05776174702018427</v>
      </c>
      <c r="GL599">
        <v>0.005089068596103195</v>
      </c>
      <c r="GM599">
        <v>0.0003257216593697226</v>
      </c>
      <c r="GN599">
        <v>-1.562898368296355E-06</v>
      </c>
      <c r="GO599">
        <v>0</v>
      </c>
      <c r="GP599">
        <v>1257</v>
      </c>
      <c r="GQ599">
        <v>1</v>
      </c>
      <c r="GR599">
        <v>31</v>
      </c>
      <c r="GS599">
        <v>296.6</v>
      </c>
      <c r="GT599">
        <v>296.5</v>
      </c>
      <c r="GU599">
        <v>1.07666</v>
      </c>
      <c r="GV599">
        <v>2.39258</v>
      </c>
      <c r="GW599">
        <v>1.44775</v>
      </c>
      <c r="GX599">
        <v>2.20215</v>
      </c>
      <c r="GY599">
        <v>1.44653</v>
      </c>
      <c r="GZ599">
        <v>2.37427</v>
      </c>
      <c r="HA599">
        <v>33.1769</v>
      </c>
      <c r="HB599">
        <v>14.5261</v>
      </c>
      <c r="HC599">
        <v>18</v>
      </c>
      <c r="HD599">
        <v>531.9450000000001</v>
      </c>
      <c r="HE599">
        <v>523.128</v>
      </c>
      <c r="HF599">
        <v>25.0002</v>
      </c>
      <c r="HG599">
        <v>30.7199</v>
      </c>
      <c r="HH599">
        <v>30.0001</v>
      </c>
      <c r="HI599">
        <v>31.1024</v>
      </c>
      <c r="HJ599">
        <v>31.1117</v>
      </c>
      <c r="HK599">
        <v>21.5446</v>
      </c>
      <c r="HL599">
        <v>20.6043</v>
      </c>
      <c r="HM599">
        <v>100</v>
      </c>
      <c r="HN599">
        <v>25</v>
      </c>
      <c r="HO599">
        <v>420</v>
      </c>
      <c r="HP599">
        <v>21.5</v>
      </c>
      <c r="HQ599">
        <v>103.128</v>
      </c>
      <c r="HR599">
        <v>102.017</v>
      </c>
    </row>
    <row r="600" spans="1:226">
      <c r="A600">
        <v>582</v>
      </c>
      <c r="B600">
        <v>1774684120.6</v>
      </c>
      <c r="C600">
        <v>2374.599999904633</v>
      </c>
      <c r="D600" t="s">
        <v>1526</v>
      </c>
      <c r="E600" t="s">
        <v>1527</v>
      </c>
      <c r="F600">
        <v>5</v>
      </c>
      <c r="I600">
        <v>1774684117.7</v>
      </c>
      <c r="J600">
        <f>(K600)/1000</f>
        <v>0</v>
      </c>
      <c r="K600">
        <f>IF(BF600, AN600, AH600)</f>
        <v>0</v>
      </c>
      <c r="L600">
        <f>IF(BF600, AI600, AG600)</f>
        <v>0</v>
      </c>
      <c r="M600">
        <f>BH600 - IF(AU600&gt;1, L600*BB600*100.0/(AW600), 0)</f>
        <v>0</v>
      </c>
      <c r="N600">
        <f>((T600-J600/2)*M600-L600)/(T600+J600/2)</f>
        <v>0</v>
      </c>
      <c r="O600">
        <f>N600*(BO600+BP600)/1000.0</f>
        <v>0</v>
      </c>
      <c r="P600">
        <f>(BH600 - IF(AU600&gt;1, L600*BB600*100.0/(AW600), 0))*(BO600+BP600)/1000.0</f>
        <v>0</v>
      </c>
      <c r="Q600">
        <f>2.0/((1/S600-1/R600)+SIGN(S600)*SQRT((1/S600-1/R600)*(1/S600-1/R600) + 4*BC600/((BC600+1)*(BC600+1))*(2*1/S600*1/R600-1/R600*1/R600)))</f>
        <v>0</v>
      </c>
      <c r="R600">
        <f>IF(LEFT(BD600,1)&lt;&gt;"0",IF(LEFT(BD600,1)="1",3.0,BE600),$D$5+$E$5*(BV600*BO600/($K$5*1000))+$F$5*(BV600*BO600/($K$5*1000))*MAX(MIN(BB600,$J$5),$I$5)*MAX(MIN(BB600,$J$5),$I$5)+$G$5*MAX(MIN(BB600,$J$5),$I$5)*(BV600*BO600/($K$5*1000))+$H$5*(BV600*BO600/($K$5*1000))*(BV600*BO600/($K$5*1000)))</f>
        <v>0</v>
      </c>
      <c r="S600">
        <f>J600*(1000-(1000*0.61365*exp(17.502*W600/(240.97+W600))/(BO600+BP600)+BJ600)/2)/(1000*0.61365*exp(17.502*W600/(240.97+W600))/(BO600+BP600)-BJ600)</f>
        <v>0</v>
      </c>
      <c r="T600">
        <f>1/((BC600+1)/(Q600/1.6)+1/(R600/1.37)) + BC600/((BC600+1)/(Q600/1.6) + BC600/(R600/1.37))</f>
        <v>0</v>
      </c>
      <c r="U600">
        <f>(AX600*BA600)</f>
        <v>0</v>
      </c>
      <c r="V600">
        <f>(BQ600+(U600+2*0.95*5.67E-8*(((BQ600+$B$9)+273)^4-(BQ600+273)^4)-44100*J600)/(1.84*29.3*R600+8*0.95*5.67E-8*(BQ600+273)^3))</f>
        <v>0</v>
      </c>
      <c r="W600">
        <f>($C$9*BR600+$D$9*BS600+$E$9*V600)</f>
        <v>0</v>
      </c>
      <c r="X600">
        <f>0.61365*exp(17.502*W600/(240.97+W600))</f>
        <v>0</v>
      </c>
      <c r="Y600">
        <f>(Z600/AA600*100)</f>
        <v>0</v>
      </c>
      <c r="Z600">
        <f>BJ600*(BO600+BP600)/1000</f>
        <v>0</v>
      </c>
      <c r="AA600">
        <f>0.61365*exp(17.502*BQ600/(240.97+BQ600))</f>
        <v>0</v>
      </c>
      <c r="AB600">
        <f>(X600-BJ600*(BO600+BP600)/1000)</f>
        <v>0</v>
      </c>
      <c r="AC600">
        <f>(-J600*44100)</f>
        <v>0</v>
      </c>
      <c r="AD600">
        <f>2*29.3*R600*0.92*(BQ600-W600)</f>
        <v>0</v>
      </c>
      <c r="AE600">
        <f>2*0.95*5.67E-8*(((BQ600+$B$9)+273)^4-(W600+273)^4)</f>
        <v>0</v>
      </c>
      <c r="AF600">
        <f>U600+AE600+AC600+AD600</f>
        <v>0</v>
      </c>
      <c r="AG600">
        <f>BN600*AU600*(BI600-BH600*(1000-AU600*BK600)/(1000-AU600*BJ600))/(100*BB600)</f>
        <v>0</v>
      </c>
      <c r="AH600">
        <f>1000*BN600*AU600*(BJ600-BK600)/(100*BB600*(1000-AU600*BJ600))</f>
        <v>0</v>
      </c>
      <c r="AI600">
        <f>(AJ600 - AK600 - BO600*1E3/(8.314*(BQ600+273.15)) * AM600/BN600 * AL600) * BN600/(100*BB600) * (1000 - BK600)/1000</f>
        <v>0</v>
      </c>
      <c r="AJ600">
        <v>429.2149717278965</v>
      </c>
      <c r="AK600">
        <v>428.7966303030302</v>
      </c>
      <c r="AL600">
        <v>2.101737813613874E-06</v>
      </c>
      <c r="AM600">
        <v>61.35787655002243</v>
      </c>
      <c r="AN600">
        <f>(AP600 - AO600 + BO600*1E3/(8.314*(BQ600+273.15)) * AR600/BN600 * AQ600) * BN600/(100*BB600) * 1000/(1000 - AP600)</f>
        <v>0</v>
      </c>
      <c r="AO600">
        <v>21.51429671129766</v>
      </c>
      <c r="AP600">
        <v>21.49540279720281</v>
      </c>
      <c r="AQ600">
        <v>2.375722708173397E-07</v>
      </c>
      <c r="AR600">
        <v>91.88205700752289</v>
      </c>
      <c r="AS600">
        <v>0</v>
      </c>
      <c r="AT600">
        <v>0</v>
      </c>
      <c r="AU600">
        <f>IF(AS600*$H$15&gt;=AW600,1.0,(AW600/(AW600-AS600*$H$15)))</f>
        <v>0</v>
      </c>
      <c r="AV600">
        <f>(AU600-1)*100</f>
        <v>0</v>
      </c>
      <c r="AW600">
        <f>MAX(0,($B$15+$C$15*BV600)/(1+$D$15*BV600)*BO600/(BQ600+273)*$E$15)</f>
        <v>0</v>
      </c>
      <c r="AX600">
        <f>$B$13*BW600+$C$13*BX600+$F$13*CI600*(1-CL600)</f>
        <v>0</v>
      </c>
      <c r="AY600">
        <f>AX600*AZ600</f>
        <v>0</v>
      </c>
      <c r="AZ600">
        <f>($B$13*$D$11+$C$13*$D$11+$F$13*((CV600+CN600)/MAX(CV600+CN600+CW600, 0.1)*$I$11+CW600/MAX(CV600+CN600+CW600, 0.1)*$J$11))/($B$13+$C$13+$F$13)</f>
        <v>0</v>
      </c>
      <c r="BA600">
        <f>($B$13*$K$11+$C$13*$K$11+$F$13*((CV600+CN600)/MAX(CV600+CN600+CW600, 0.1)*$P$11+CW600/MAX(CV600+CN600+CW600, 0.1)*$Q$11))/($B$13+$C$13+$F$13)</f>
        <v>0</v>
      </c>
      <c r="BB600">
        <v>6</v>
      </c>
      <c r="BC600">
        <v>0.5</v>
      </c>
      <c r="BD600" t="s">
        <v>358</v>
      </c>
      <c r="BE600">
        <v>2</v>
      </c>
      <c r="BF600" t="b">
        <v>1</v>
      </c>
      <c r="BG600">
        <v>1774684117.7</v>
      </c>
      <c r="BH600">
        <v>419.5819</v>
      </c>
      <c r="BI600">
        <v>419.9839</v>
      </c>
      <c r="BJ600">
        <v>21.4951</v>
      </c>
      <c r="BK600">
        <v>21.51475</v>
      </c>
      <c r="BL600">
        <v>419.9432</v>
      </c>
      <c r="BM600">
        <v>21.19796</v>
      </c>
      <c r="BN600">
        <v>500.0186</v>
      </c>
      <c r="BO600">
        <v>101.0388</v>
      </c>
      <c r="BP600">
        <v>0.10014493</v>
      </c>
      <c r="BQ600">
        <v>25.73458</v>
      </c>
      <c r="BR600">
        <v>25.7809</v>
      </c>
      <c r="BS600">
        <v>999.9</v>
      </c>
      <c r="BT600">
        <v>0</v>
      </c>
      <c r="BU600">
        <v>0</v>
      </c>
      <c r="BV600">
        <v>9994.744000000001</v>
      </c>
      <c r="BW600">
        <v>0</v>
      </c>
      <c r="BX600">
        <v>0.3833920000000001</v>
      </c>
      <c r="BY600">
        <v>-0.4022124000000001</v>
      </c>
      <c r="BZ600">
        <v>428.799</v>
      </c>
      <c r="CA600">
        <v>429.2186</v>
      </c>
      <c r="CB600">
        <v>-0.01967336</v>
      </c>
      <c r="CC600">
        <v>419.9839</v>
      </c>
      <c r="CD600">
        <v>21.51475</v>
      </c>
      <c r="CE600">
        <v>2.171837</v>
      </c>
      <c r="CF600">
        <v>2.173824</v>
      </c>
      <c r="CG600">
        <v>18.75607</v>
      </c>
      <c r="CH600">
        <v>18.7707</v>
      </c>
      <c r="CI600">
        <v>100.00769</v>
      </c>
      <c r="CJ600">
        <v>0</v>
      </c>
      <c r="CK600">
        <v>1</v>
      </c>
      <c r="CL600">
        <v>0</v>
      </c>
      <c r="CM600">
        <v>1.72834</v>
      </c>
      <c r="CN600">
        <v>0</v>
      </c>
      <c r="CO600">
        <v>5.03241</v>
      </c>
      <c r="CP600">
        <v>511.6065</v>
      </c>
      <c r="CQ600">
        <v>35.2562</v>
      </c>
      <c r="CR600">
        <v>41.1124</v>
      </c>
      <c r="CS600">
        <v>38.0496</v>
      </c>
      <c r="CT600">
        <v>40.4559</v>
      </c>
      <c r="CU600">
        <v>36.51860000000001</v>
      </c>
      <c r="CV600">
        <v>0</v>
      </c>
      <c r="CW600">
        <v>100.006</v>
      </c>
      <c r="CX600">
        <v>0</v>
      </c>
      <c r="CY600">
        <v>1774684119.2</v>
      </c>
      <c r="CZ600">
        <v>0</v>
      </c>
      <c r="DA600">
        <v>1774666326.5</v>
      </c>
      <c r="DB600" t="s">
        <v>359</v>
      </c>
      <c r="DC600">
        <v>1774666322</v>
      </c>
      <c r="DD600">
        <v>1774666326.5</v>
      </c>
      <c r="DE600">
        <v>2</v>
      </c>
      <c r="DF600">
        <v>0.343</v>
      </c>
      <c r="DG600">
        <v>-0.026</v>
      </c>
      <c r="DH600">
        <v>-0.36</v>
      </c>
      <c r="DI600">
        <v>0.298</v>
      </c>
      <c r="DJ600">
        <v>420</v>
      </c>
      <c r="DK600">
        <v>22</v>
      </c>
      <c r="DL600">
        <v>0.17</v>
      </c>
      <c r="DM600">
        <v>0.02</v>
      </c>
      <c r="DN600">
        <v>-0.4376861219512194</v>
      </c>
      <c r="DO600">
        <v>0.1229357560975608</v>
      </c>
      <c r="DP600">
        <v>0.03375648015346063</v>
      </c>
      <c r="DQ600">
        <v>0</v>
      </c>
      <c r="DR600">
        <v>-0.01978037317073171</v>
      </c>
      <c r="DS600">
        <v>0.003501311498257827</v>
      </c>
      <c r="DT600">
        <v>0.0008843858149970496</v>
      </c>
      <c r="DU600">
        <v>1</v>
      </c>
      <c r="DV600">
        <v>1</v>
      </c>
      <c r="DW600">
        <v>2</v>
      </c>
      <c r="DX600" t="s">
        <v>367</v>
      </c>
      <c r="DY600">
        <v>3.13054</v>
      </c>
      <c r="DZ600">
        <v>2.80651</v>
      </c>
      <c r="EA600">
        <v>0.0997562</v>
      </c>
      <c r="EB600">
        <v>0.0994737</v>
      </c>
      <c r="EC600">
        <v>0.105842</v>
      </c>
      <c r="ED600">
        <v>0.1056</v>
      </c>
      <c r="EE600">
        <v>21145.6</v>
      </c>
      <c r="EF600">
        <v>27417.7</v>
      </c>
      <c r="EG600">
        <v>26443.1</v>
      </c>
      <c r="EH600">
        <v>32999</v>
      </c>
      <c r="EI600">
        <v>34924.4</v>
      </c>
      <c r="EJ600">
        <v>40308.9</v>
      </c>
      <c r="EK600">
        <v>41089.6</v>
      </c>
      <c r="EL600">
        <v>46058.8</v>
      </c>
      <c r="EM600">
        <v>2.03517</v>
      </c>
      <c r="EN600">
        <v>2.0003</v>
      </c>
      <c r="EO600">
        <v>0.06848949999999999</v>
      </c>
      <c r="EP600">
        <v>0</v>
      </c>
      <c r="EQ600">
        <v>24.6513</v>
      </c>
      <c r="ER600">
        <v>999.9</v>
      </c>
      <c r="ES600">
        <v>67.40000000000001</v>
      </c>
      <c r="ET600">
        <v>27.5</v>
      </c>
      <c r="EU600">
        <v>24.5864</v>
      </c>
      <c r="EV600">
        <v>61.2808</v>
      </c>
      <c r="EW600">
        <v>31.7909</v>
      </c>
      <c r="EX600">
        <v>1</v>
      </c>
      <c r="EY600">
        <v>0.291677</v>
      </c>
      <c r="EZ600">
        <v>0.157565</v>
      </c>
      <c r="FA600">
        <v>20.2916</v>
      </c>
      <c r="FB600">
        <v>5.18794</v>
      </c>
      <c r="FC600">
        <v>11.9441</v>
      </c>
      <c r="FD600">
        <v>4.9558</v>
      </c>
      <c r="FE600">
        <v>3.285</v>
      </c>
      <c r="FF600">
        <v>9999</v>
      </c>
      <c r="FG600">
        <v>9999</v>
      </c>
      <c r="FH600">
        <v>9999</v>
      </c>
      <c r="FI600">
        <v>999.9</v>
      </c>
      <c r="FJ600">
        <v>1.86127</v>
      </c>
      <c r="FK600">
        <v>1.86264</v>
      </c>
      <c r="FL600">
        <v>1.86005</v>
      </c>
      <c r="FM600">
        <v>1.85837</v>
      </c>
      <c r="FN600">
        <v>1.86216</v>
      </c>
      <c r="FO600">
        <v>1.85887</v>
      </c>
      <c r="FP600">
        <v>1.85791</v>
      </c>
      <c r="FQ600">
        <v>1.86081</v>
      </c>
      <c r="FR600">
        <v>0</v>
      </c>
      <c r="FS600">
        <v>0</v>
      </c>
      <c r="FT600">
        <v>0</v>
      </c>
      <c r="FU600">
        <v>4.5</v>
      </c>
      <c r="FV600" t="s">
        <v>361</v>
      </c>
      <c r="FW600" t="s">
        <v>362</v>
      </c>
      <c r="FX600" t="s">
        <v>363</v>
      </c>
      <c r="FY600" t="s">
        <v>364</v>
      </c>
      <c r="FZ600" t="s">
        <v>364</v>
      </c>
      <c r="GA600" t="s">
        <v>363</v>
      </c>
      <c r="GB600">
        <v>0</v>
      </c>
      <c r="GC600">
        <v>100</v>
      </c>
      <c r="GD600">
        <v>100</v>
      </c>
      <c r="GE600">
        <v>-0.362</v>
      </c>
      <c r="GF600">
        <v>0.2971</v>
      </c>
      <c r="GG600">
        <v>-1.589593225013521</v>
      </c>
      <c r="GH600">
        <v>0.00192992804097616</v>
      </c>
      <c r="GI600">
        <v>3.244687122451424E-06</v>
      </c>
      <c r="GJ600">
        <v>-2.087531120305573E-09</v>
      </c>
      <c r="GK600">
        <v>0.05776174702018427</v>
      </c>
      <c r="GL600">
        <v>0.005089068596103195</v>
      </c>
      <c r="GM600">
        <v>0.0003257216593697226</v>
      </c>
      <c r="GN600">
        <v>-1.562898368296355E-06</v>
      </c>
      <c r="GO600">
        <v>0</v>
      </c>
      <c r="GP600">
        <v>1257</v>
      </c>
      <c r="GQ600">
        <v>1</v>
      </c>
      <c r="GR600">
        <v>31</v>
      </c>
      <c r="GS600">
        <v>296.6</v>
      </c>
      <c r="GT600">
        <v>296.6</v>
      </c>
      <c r="GU600">
        <v>1.07788</v>
      </c>
      <c r="GV600">
        <v>2.38281</v>
      </c>
      <c r="GW600">
        <v>1.44775</v>
      </c>
      <c r="GX600">
        <v>2.20215</v>
      </c>
      <c r="GY600">
        <v>1.44653</v>
      </c>
      <c r="GZ600">
        <v>2.38159</v>
      </c>
      <c r="HA600">
        <v>33.1769</v>
      </c>
      <c r="HB600">
        <v>14.5261</v>
      </c>
      <c r="HC600">
        <v>18</v>
      </c>
      <c r="HD600">
        <v>532.143</v>
      </c>
      <c r="HE600">
        <v>523.077</v>
      </c>
      <c r="HF600">
        <v>25.0001</v>
      </c>
      <c r="HG600">
        <v>30.7199</v>
      </c>
      <c r="HH600">
        <v>30.0001</v>
      </c>
      <c r="HI600">
        <v>31.1014</v>
      </c>
      <c r="HJ600">
        <v>31.1117</v>
      </c>
      <c r="HK600">
        <v>21.5465</v>
      </c>
      <c r="HL600">
        <v>20.6043</v>
      </c>
      <c r="HM600">
        <v>100</v>
      </c>
      <c r="HN600">
        <v>25</v>
      </c>
      <c r="HO600">
        <v>420</v>
      </c>
      <c r="HP600">
        <v>21.5</v>
      </c>
      <c r="HQ600">
        <v>103.127</v>
      </c>
      <c r="HR600">
        <v>102.018</v>
      </c>
    </row>
    <row r="601" spans="1:226">
      <c r="A601">
        <v>583</v>
      </c>
      <c r="B601">
        <v>1774684124.6</v>
      </c>
      <c r="C601">
        <v>2378.599999904633</v>
      </c>
      <c r="D601" t="s">
        <v>1528</v>
      </c>
      <c r="E601" t="s">
        <v>1529</v>
      </c>
      <c r="F601">
        <v>5</v>
      </c>
      <c r="I601">
        <v>1774684121.7</v>
      </c>
      <c r="J601">
        <f>(K601)/1000</f>
        <v>0</v>
      </c>
      <c r="K601">
        <f>IF(BF601, AN601, AH601)</f>
        <v>0</v>
      </c>
      <c r="L601">
        <f>IF(BF601, AI601, AG601)</f>
        <v>0</v>
      </c>
      <c r="M601">
        <f>BH601 - IF(AU601&gt;1, L601*BB601*100.0/(AW601), 0)</f>
        <v>0</v>
      </c>
      <c r="N601">
        <f>((T601-J601/2)*M601-L601)/(T601+J601/2)</f>
        <v>0</v>
      </c>
      <c r="O601">
        <f>N601*(BO601+BP601)/1000.0</f>
        <v>0</v>
      </c>
      <c r="P601">
        <f>(BH601 - IF(AU601&gt;1, L601*BB601*100.0/(AW601), 0))*(BO601+BP601)/1000.0</f>
        <v>0</v>
      </c>
      <c r="Q601">
        <f>2.0/((1/S601-1/R601)+SIGN(S601)*SQRT((1/S601-1/R601)*(1/S601-1/R601) + 4*BC601/((BC601+1)*(BC601+1))*(2*1/S601*1/R601-1/R601*1/R601)))</f>
        <v>0</v>
      </c>
      <c r="R601">
        <f>IF(LEFT(BD601,1)&lt;&gt;"0",IF(LEFT(BD601,1)="1",3.0,BE601),$D$5+$E$5*(BV601*BO601/($K$5*1000))+$F$5*(BV601*BO601/($K$5*1000))*MAX(MIN(BB601,$J$5),$I$5)*MAX(MIN(BB601,$J$5),$I$5)+$G$5*MAX(MIN(BB601,$J$5),$I$5)*(BV601*BO601/($K$5*1000))+$H$5*(BV601*BO601/($K$5*1000))*(BV601*BO601/($K$5*1000)))</f>
        <v>0</v>
      </c>
      <c r="S601">
        <f>J601*(1000-(1000*0.61365*exp(17.502*W601/(240.97+W601))/(BO601+BP601)+BJ601)/2)/(1000*0.61365*exp(17.502*W601/(240.97+W601))/(BO601+BP601)-BJ601)</f>
        <v>0</v>
      </c>
      <c r="T601">
        <f>1/((BC601+1)/(Q601/1.6)+1/(R601/1.37)) + BC601/((BC601+1)/(Q601/1.6) + BC601/(R601/1.37))</f>
        <v>0</v>
      </c>
      <c r="U601">
        <f>(AX601*BA601)</f>
        <v>0</v>
      </c>
      <c r="V601">
        <f>(BQ601+(U601+2*0.95*5.67E-8*(((BQ601+$B$9)+273)^4-(BQ601+273)^4)-44100*J601)/(1.84*29.3*R601+8*0.95*5.67E-8*(BQ601+273)^3))</f>
        <v>0</v>
      </c>
      <c r="W601">
        <f>($C$9*BR601+$D$9*BS601+$E$9*V601)</f>
        <v>0</v>
      </c>
      <c r="X601">
        <f>0.61365*exp(17.502*W601/(240.97+W601))</f>
        <v>0</v>
      </c>
      <c r="Y601">
        <f>(Z601/AA601*100)</f>
        <v>0</v>
      </c>
      <c r="Z601">
        <f>BJ601*(BO601+BP601)/1000</f>
        <v>0</v>
      </c>
      <c r="AA601">
        <f>0.61365*exp(17.502*BQ601/(240.97+BQ601))</f>
        <v>0</v>
      </c>
      <c r="AB601">
        <f>(X601-BJ601*(BO601+BP601)/1000)</f>
        <v>0</v>
      </c>
      <c r="AC601">
        <f>(-J601*44100)</f>
        <v>0</v>
      </c>
      <c r="AD601">
        <f>2*29.3*R601*0.92*(BQ601-W601)</f>
        <v>0</v>
      </c>
      <c r="AE601">
        <f>2*0.95*5.67E-8*(((BQ601+$B$9)+273)^4-(W601+273)^4)</f>
        <v>0</v>
      </c>
      <c r="AF601">
        <f>U601+AE601+AC601+AD601</f>
        <v>0</v>
      </c>
      <c r="AG601">
        <f>BN601*AU601*(BI601-BH601*(1000-AU601*BK601)/(1000-AU601*BJ601))/(100*BB601)</f>
        <v>0</v>
      </c>
      <c r="AH601">
        <f>1000*BN601*AU601*(BJ601-BK601)/(100*BB601*(1000-AU601*BJ601))</f>
        <v>0</v>
      </c>
      <c r="AI601">
        <f>(AJ601 - AK601 - BO601*1E3/(8.314*(BQ601+273.15)) * AM601/BN601 * AL601) * BN601/(100*BB601) * (1000 - BK601)/1000</f>
        <v>0</v>
      </c>
      <c r="AJ601">
        <v>429.212670807903</v>
      </c>
      <c r="AK601">
        <v>428.737406060606</v>
      </c>
      <c r="AL601">
        <v>-7.565247651407315E-06</v>
      </c>
      <c r="AM601">
        <v>61.35787655002243</v>
      </c>
      <c r="AN601">
        <f>(AP601 - AO601 + BO601*1E3/(8.314*(BQ601+273.15)) * AR601/BN601 * AQ601) * BN601/(100*BB601) * 1000/(1000 - AP601)</f>
        <v>0</v>
      </c>
      <c r="AO601">
        <v>21.51517098760378</v>
      </c>
      <c r="AP601">
        <v>21.49569790209791</v>
      </c>
      <c r="AQ601">
        <v>-2.071879112073428E-07</v>
      </c>
      <c r="AR601">
        <v>91.88205700752289</v>
      </c>
      <c r="AS601">
        <v>0</v>
      </c>
      <c r="AT601">
        <v>0</v>
      </c>
      <c r="AU601">
        <f>IF(AS601*$H$15&gt;=AW601,1.0,(AW601/(AW601-AS601*$H$15)))</f>
        <v>0</v>
      </c>
      <c r="AV601">
        <f>(AU601-1)*100</f>
        <v>0</v>
      </c>
      <c r="AW601">
        <f>MAX(0,($B$15+$C$15*BV601)/(1+$D$15*BV601)*BO601/(BQ601+273)*$E$15)</f>
        <v>0</v>
      </c>
      <c r="AX601">
        <f>$B$13*BW601+$C$13*BX601+$F$13*CI601*(1-CL601)</f>
        <v>0</v>
      </c>
      <c r="AY601">
        <f>AX601*AZ601</f>
        <v>0</v>
      </c>
      <c r="AZ601">
        <f>($B$13*$D$11+$C$13*$D$11+$F$13*((CV601+CN601)/MAX(CV601+CN601+CW601, 0.1)*$I$11+CW601/MAX(CV601+CN601+CW601, 0.1)*$J$11))/($B$13+$C$13+$F$13)</f>
        <v>0</v>
      </c>
      <c r="BA601">
        <f>($B$13*$K$11+$C$13*$K$11+$F$13*((CV601+CN601)/MAX(CV601+CN601+CW601, 0.1)*$P$11+CW601/MAX(CV601+CN601+CW601, 0.1)*$Q$11))/($B$13+$C$13+$F$13)</f>
        <v>0</v>
      </c>
      <c r="BB601">
        <v>6</v>
      </c>
      <c r="BC601">
        <v>0.5</v>
      </c>
      <c r="BD601" t="s">
        <v>358</v>
      </c>
      <c r="BE601">
        <v>2</v>
      </c>
      <c r="BF601" t="b">
        <v>1</v>
      </c>
      <c r="BG601">
        <v>1774684121.7</v>
      </c>
      <c r="BH601">
        <v>419.5383</v>
      </c>
      <c r="BI601">
        <v>419.9821</v>
      </c>
      <c r="BJ601">
        <v>21.49528</v>
      </c>
      <c r="BK601">
        <v>21.51498</v>
      </c>
      <c r="BL601">
        <v>419.9</v>
      </c>
      <c r="BM601">
        <v>21.19814</v>
      </c>
      <c r="BN601">
        <v>500.0492</v>
      </c>
      <c r="BO601">
        <v>101.0391</v>
      </c>
      <c r="BP601">
        <v>0.10016134</v>
      </c>
      <c r="BQ601">
        <v>25.73535</v>
      </c>
      <c r="BR601">
        <v>25.78153</v>
      </c>
      <c r="BS601">
        <v>999.9</v>
      </c>
      <c r="BT601">
        <v>0</v>
      </c>
      <c r="BU601">
        <v>0</v>
      </c>
      <c r="BV601">
        <v>9980.937</v>
      </c>
      <c r="BW601">
        <v>0</v>
      </c>
      <c r="BX601">
        <v>0.3833920000000001</v>
      </c>
      <c r="BY601">
        <v>-0.4437773</v>
      </c>
      <c r="BZ601">
        <v>428.7546</v>
      </c>
      <c r="CA601">
        <v>429.2165</v>
      </c>
      <c r="CB601">
        <v>-0.01970387</v>
      </c>
      <c r="CC601">
        <v>419.9821</v>
      </c>
      <c r="CD601">
        <v>21.51498</v>
      </c>
      <c r="CE601">
        <v>2.171867</v>
      </c>
      <c r="CF601">
        <v>2.17386</v>
      </c>
      <c r="CG601">
        <v>18.7563</v>
      </c>
      <c r="CH601">
        <v>18.77095</v>
      </c>
      <c r="CI601">
        <v>99.99728999999999</v>
      </c>
      <c r="CJ601">
        <v>0</v>
      </c>
      <c r="CK601">
        <v>1</v>
      </c>
      <c r="CL601">
        <v>0</v>
      </c>
      <c r="CM601">
        <v>1.51072</v>
      </c>
      <c r="CN601">
        <v>0</v>
      </c>
      <c r="CO601">
        <v>5.266679999999999</v>
      </c>
      <c r="CP601">
        <v>511.5528</v>
      </c>
      <c r="CQ601">
        <v>35.2996</v>
      </c>
      <c r="CR601">
        <v>41.156</v>
      </c>
      <c r="CS601">
        <v>38.062</v>
      </c>
      <c r="CT601">
        <v>40.51860000000001</v>
      </c>
      <c r="CU601">
        <v>36.5496</v>
      </c>
      <c r="CV601">
        <v>0</v>
      </c>
      <c r="CW601">
        <v>99.997</v>
      </c>
      <c r="CX601">
        <v>0</v>
      </c>
      <c r="CY601">
        <v>1774684122.8</v>
      </c>
      <c r="CZ601">
        <v>0</v>
      </c>
      <c r="DA601">
        <v>1774666326.5</v>
      </c>
      <c r="DB601" t="s">
        <v>359</v>
      </c>
      <c r="DC601">
        <v>1774666322</v>
      </c>
      <c r="DD601">
        <v>1774666326.5</v>
      </c>
      <c r="DE601">
        <v>2</v>
      </c>
      <c r="DF601">
        <v>0.343</v>
      </c>
      <c r="DG601">
        <v>-0.026</v>
      </c>
      <c r="DH601">
        <v>-0.36</v>
      </c>
      <c r="DI601">
        <v>0.298</v>
      </c>
      <c r="DJ601">
        <v>420</v>
      </c>
      <c r="DK601">
        <v>22</v>
      </c>
      <c r="DL601">
        <v>0.17</v>
      </c>
      <c r="DM601">
        <v>0.02</v>
      </c>
      <c r="DN601">
        <v>-0.4373295121951219</v>
      </c>
      <c r="DO601">
        <v>-0.001593846689895463</v>
      </c>
      <c r="DP601">
        <v>0.03793217981372258</v>
      </c>
      <c r="DQ601">
        <v>1</v>
      </c>
      <c r="DR601">
        <v>-0.01967654146341464</v>
      </c>
      <c r="DS601">
        <v>0.002236262717770004</v>
      </c>
      <c r="DT601">
        <v>0.0008266355565802482</v>
      </c>
      <c r="DU601">
        <v>1</v>
      </c>
      <c r="DV601">
        <v>2</v>
      </c>
      <c r="DW601">
        <v>2</v>
      </c>
      <c r="DX601" t="s">
        <v>360</v>
      </c>
      <c r="DY601">
        <v>3.13045</v>
      </c>
      <c r="DZ601">
        <v>2.80642</v>
      </c>
      <c r="EA601">
        <v>0.09975530000000001</v>
      </c>
      <c r="EB601">
        <v>0.099482</v>
      </c>
      <c r="EC601">
        <v>0.105843</v>
      </c>
      <c r="ED601">
        <v>0.105597</v>
      </c>
      <c r="EE601">
        <v>21145.7</v>
      </c>
      <c r="EF601">
        <v>27417.8</v>
      </c>
      <c r="EG601">
        <v>26443.3</v>
      </c>
      <c r="EH601">
        <v>32999.4</v>
      </c>
      <c r="EI601">
        <v>34924.5</v>
      </c>
      <c r="EJ601">
        <v>40309.4</v>
      </c>
      <c r="EK601">
        <v>41089.7</v>
      </c>
      <c r="EL601">
        <v>46059.2</v>
      </c>
      <c r="EM601">
        <v>2.03478</v>
      </c>
      <c r="EN601">
        <v>2.0005</v>
      </c>
      <c r="EO601">
        <v>0.06932770000000001</v>
      </c>
      <c r="EP601">
        <v>0</v>
      </c>
      <c r="EQ601">
        <v>24.6513</v>
      </c>
      <c r="ER601">
        <v>999.9</v>
      </c>
      <c r="ES601">
        <v>67.40000000000001</v>
      </c>
      <c r="ET601">
        <v>27.5</v>
      </c>
      <c r="EU601">
        <v>24.5855</v>
      </c>
      <c r="EV601">
        <v>61.2709</v>
      </c>
      <c r="EW601">
        <v>31.7628</v>
      </c>
      <c r="EX601">
        <v>1</v>
      </c>
      <c r="EY601">
        <v>0.291639</v>
      </c>
      <c r="EZ601">
        <v>0.157307</v>
      </c>
      <c r="FA601">
        <v>20.2916</v>
      </c>
      <c r="FB601">
        <v>5.18734</v>
      </c>
      <c r="FC601">
        <v>11.9441</v>
      </c>
      <c r="FD601">
        <v>4.9557</v>
      </c>
      <c r="FE601">
        <v>3.285</v>
      </c>
      <c r="FF601">
        <v>9999</v>
      </c>
      <c r="FG601">
        <v>9999</v>
      </c>
      <c r="FH601">
        <v>9999</v>
      </c>
      <c r="FI601">
        <v>999.9</v>
      </c>
      <c r="FJ601">
        <v>1.86127</v>
      </c>
      <c r="FK601">
        <v>1.86263</v>
      </c>
      <c r="FL601">
        <v>1.86005</v>
      </c>
      <c r="FM601">
        <v>1.85837</v>
      </c>
      <c r="FN601">
        <v>1.86217</v>
      </c>
      <c r="FO601">
        <v>1.8589</v>
      </c>
      <c r="FP601">
        <v>1.85791</v>
      </c>
      <c r="FQ601">
        <v>1.86081</v>
      </c>
      <c r="FR601">
        <v>0</v>
      </c>
      <c r="FS601">
        <v>0</v>
      </c>
      <c r="FT601">
        <v>0</v>
      </c>
      <c r="FU601">
        <v>4.5</v>
      </c>
      <c r="FV601" t="s">
        <v>361</v>
      </c>
      <c r="FW601" t="s">
        <v>362</v>
      </c>
      <c r="FX601" t="s">
        <v>363</v>
      </c>
      <c r="FY601" t="s">
        <v>364</v>
      </c>
      <c r="FZ601" t="s">
        <v>364</v>
      </c>
      <c r="GA601" t="s">
        <v>363</v>
      </c>
      <c r="GB601">
        <v>0</v>
      </c>
      <c r="GC601">
        <v>100</v>
      </c>
      <c r="GD601">
        <v>100</v>
      </c>
      <c r="GE601">
        <v>-0.362</v>
      </c>
      <c r="GF601">
        <v>0.2971</v>
      </c>
      <c r="GG601">
        <v>-1.589593225013521</v>
      </c>
      <c r="GH601">
        <v>0.00192992804097616</v>
      </c>
      <c r="GI601">
        <v>3.244687122451424E-06</v>
      </c>
      <c r="GJ601">
        <v>-2.087531120305573E-09</v>
      </c>
      <c r="GK601">
        <v>0.05776174702018427</v>
      </c>
      <c r="GL601">
        <v>0.005089068596103195</v>
      </c>
      <c r="GM601">
        <v>0.0003257216593697226</v>
      </c>
      <c r="GN601">
        <v>-1.562898368296355E-06</v>
      </c>
      <c r="GO601">
        <v>0</v>
      </c>
      <c r="GP601">
        <v>1257</v>
      </c>
      <c r="GQ601">
        <v>1</v>
      </c>
      <c r="GR601">
        <v>31</v>
      </c>
      <c r="GS601">
        <v>296.7</v>
      </c>
      <c r="GT601">
        <v>296.6</v>
      </c>
      <c r="GU601">
        <v>1.07666</v>
      </c>
      <c r="GV601">
        <v>2.38281</v>
      </c>
      <c r="GW601">
        <v>1.44775</v>
      </c>
      <c r="GX601">
        <v>2.20215</v>
      </c>
      <c r="GY601">
        <v>1.44653</v>
      </c>
      <c r="GZ601">
        <v>2.38525</v>
      </c>
      <c r="HA601">
        <v>33.1769</v>
      </c>
      <c r="HB601">
        <v>14.5173</v>
      </c>
      <c r="HC601">
        <v>18</v>
      </c>
      <c r="HD601">
        <v>531.875</v>
      </c>
      <c r="HE601">
        <v>523.213</v>
      </c>
      <c r="HF601">
        <v>24.9999</v>
      </c>
      <c r="HG601">
        <v>30.7199</v>
      </c>
      <c r="HH601">
        <v>30</v>
      </c>
      <c r="HI601">
        <v>31.0997</v>
      </c>
      <c r="HJ601">
        <v>31.1117</v>
      </c>
      <c r="HK601">
        <v>21.5464</v>
      </c>
      <c r="HL601">
        <v>20.6043</v>
      </c>
      <c r="HM601">
        <v>100</v>
      </c>
      <c r="HN601">
        <v>25</v>
      </c>
      <c r="HO601">
        <v>420</v>
      </c>
      <c r="HP601">
        <v>21.5</v>
      </c>
      <c r="HQ601">
        <v>103.128</v>
      </c>
      <c r="HR601">
        <v>102.019</v>
      </c>
    </row>
    <row r="602" spans="1:226">
      <c r="A602">
        <v>584</v>
      </c>
      <c r="B602">
        <v>1774684128.6</v>
      </c>
      <c r="C602">
        <v>2382.599999904633</v>
      </c>
      <c r="D602" t="s">
        <v>1530</v>
      </c>
      <c r="E602" t="s">
        <v>1531</v>
      </c>
      <c r="F602">
        <v>5</v>
      </c>
      <c r="I602">
        <v>1774684125.7</v>
      </c>
      <c r="J602">
        <f>(K602)/1000</f>
        <v>0</v>
      </c>
      <c r="K602">
        <f>IF(BF602, AN602, AH602)</f>
        <v>0</v>
      </c>
      <c r="L602">
        <f>IF(BF602, AI602, AG602)</f>
        <v>0</v>
      </c>
      <c r="M602">
        <f>BH602 - IF(AU602&gt;1, L602*BB602*100.0/(AW602), 0)</f>
        <v>0</v>
      </c>
      <c r="N602">
        <f>((T602-J602/2)*M602-L602)/(T602+J602/2)</f>
        <v>0</v>
      </c>
      <c r="O602">
        <f>N602*(BO602+BP602)/1000.0</f>
        <v>0</v>
      </c>
      <c r="P602">
        <f>(BH602 - IF(AU602&gt;1, L602*BB602*100.0/(AW602), 0))*(BO602+BP602)/1000.0</f>
        <v>0</v>
      </c>
      <c r="Q602">
        <f>2.0/((1/S602-1/R602)+SIGN(S602)*SQRT((1/S602-1/R602)*(1/S602-1/R602) + 4*BC602/((BC602+1)*(BC602+1))*(2*1/S602*1/R602-1/R602*1/R602)))</f>
        <v>0</v>
      </c>
      <c r="R602">
        <f>IF(LEFT(BD602,1)&lt;&gt;"0",IF(LEFT(BD602,1)="1",3.0,BE602),$D$5+$E$5*(BV602*BO602/($K$5*1000))+$F$5*(BV602*BO602/($K$5*1000))*MAX(MIN(BB602,$J$5),$I$5)*MAX(MIN(BB602,$J$5),$I$5)+$G$5*MAX(MIN(BB602,$J$5),$I$5)*(BV602*BO602/($K$5*1000))+$H$5*(BV602*BO602/($K$5*1000))*(BV602*BO602/($K$5*1000)))</f>
        <v>0</v>
      </c>
      <c r="S602">
        <f>J602*(1000-(1000*0.61365*exp(17.502*W602/(240.97+W602))/(BO602+BP602)+BJ602)/2)/(1000*0.61365*exp(17.502*W602/(240.97+W602))/(BO602+BP602)-BJ602)</f>
        <v>0</v>
      </c>
      <c r="T602">
        <f>1/((BC602+1)/(Q602/1.6)+1/(R602/1.37)) + BC602/((BC602+1)/(Q602/1.6) + BC602/(R602/1.37))</f>
        <v>0</v>
      </c>
      <c r="U602">
        <f>(AX602*BA602)</f>
        <v>0</v>
      </c>
      <c r="V602">
        <f>(BQ602+(U602+2*0.95*5.67E-8*(((BQ602+$B$9)+273)^4-(BQ602+273)^4)-44100*J602)/(1.84*29.3*R602+8*0.95*5.67E-8*(BQ602+273)^3))</f>
        <v>0</v>
      </c>
      <c r="W602">
        <f>($C$9*BR602+$D$9*BS602+$E$9*V602)</f>
        <v>0</v>
      </c>
      <c r="X602">
        <f>0.61365*exp(17.502*W602/(240.97+W602))</f>
        <v>0</v>
      </c>
      <c r="Y602">
        <f>(Z602/AA602*100)</f>
        <v>0</v>
      </c>
      <c r="Z602">
        <f>BJ602*(BO602+BP602)/1000</f>
        <v>0</v>
      </c>
      <c r="AA602">
        <f>0.61365*exp(17.502*BQ602/(240.97+BQ602))</f>
        <v>0</v>
      </c>
      <c r="AB602">
        <f>(X602-BJ602*(BO602+BP602)/1000)</f>
        <v>0</v>
      </c>
      <c r="AC602">
        <f>(-J602*44100)</f>
        <v>0</v>
      </c>
      <c r="AD602">
        <f>2*29.3*R602*0.92*(BQ602-W602)</f>
        <v>0</v>
      </c>
      <c r="AE602">
        <f>2*0.95*5.67E-8*(((BQ602+$B$9)+273)^4-(W602+273)^4)</f>
        <v>0</v>
      </c>
      <c r="AF602">
        <f>U602+AE602+AC602+AD602</f>
        <v>0</v>
      </c>
      <c r="AG602">
        <f>BN602*AU602*(BI602-BH602*(1000-AU602*BK602)/(1000-AU602*BJ602))/(100*BB602)</f>
        <v>0</v>
      </c>
      <c r="AH602">
        <f>1000*BN602*AU602*(BJ602-BK602)/(100*BB602*(1000-AU602*BJ602))</f>
        <v>0</v>
      </c>
      <c r="AI602">
        <f>(AJ602 - AK602 - BO602*1E3/(8.314*(BQ602+273.15)) * AM602/BN602 * AL602) * BN602/(100*BB602) * (1000 - BK602)/1000</f>
        <v>0</v>
      </c>
      <c r="AJ602">
        <v>429.2468470062697</v>
      </c>
      <c r="AK602">
        <v>428.7982787878788</v>
      </c>
      <c r="AL602">
        <v>9.417751142157678E-06</v>
      </c>
      <c r="AM602">
        <v>61.35787655002243</v>
      </c>
      <c r="AN602">
        <f>(AP602 - AO602 + BO602*1E3/(8.314*(BQ602+273.15)) * AR602/BN602 * AQ602) * BN602/(100*BB602) * 1000/(1000 - AP602)</f>
        <v>0</v>
      </c>
      <c r="AO602">
        <v>21.51434551599545</v>
      </c>
      <c r="AP602">
        <v>21.49670489510492</v>
      </c>
      <c r="AQ602">
        <v>1.390887200677828E-07</v>
      </c>
      <c r="AR602">
        <v>91.88205700752289</v>
      </c>
      <c r="AS602">
        <v>0</v>
      </c>
      <c r="AT602">
        <v>0</v>
      </c>
      <c r="AU602">
        <f>IF(AS602*$H$15&gt;=AW602,1.0,(AW602/(AW602-AS602*$H$15)))</f>
        <v>0</v>
      </c>
      <c r="AV602">
        <f>(AU602-1)*100</f>
        <v>0</v>
      </c>
      <c r="AW602">
        <f>MAX(0,($B$15+$C$15*BV602)/(1+$D$15*BV602)*BO602/(BQ602+273)*$E$15)</f>
        <v>0</v>
      </c>
      <c r="AX602">
        <f>$B$13*BW602+$C$13*BX602+$F$13*CI602*(1-CL602)</f>
        <v>0</v>
      </c>
      <c r="AY602">
        <f>AX602*AZ602</f>
        <v>0</v>
      </c>
      <c r="AZ602">
        <f>($B$13*$D$11+$C$13*$D$11+$F$13*((CV602+CN602)/MAX(CV602+CN602+CW602, 0.1)*$I$11+CW602/MAX(CV602+CN602+CW602, 0.1)*$J$11))/($B$13+$C$13+$F$13)</f>
        <v>0</v>
      </c>
      <c r="BA602">
        <f>($B$13*$K$11+$C$13*$K$11+$F$13*((CV602+CN602)/MAX(CV602+CN602+CW602, 0.1)*$P$11+CW602/MAX(CV602+CN602+CW602, 0.1)*$Q$11))/($B$13+$C$13+$F$13)</f>
        <v>0</v>
      </c>
      <c r="BB602">
        <v>6</v>
      </c>
      <c r="BC602">
        <v>0.5</v>
      </c>
      <c r="BD602" t="s">
        <v>358</v>
      </c>
      <c r="BE602">
        <v>2</v>
      </c>
      <c r="BF602" t="b">
        <v>1</v>
      </c>
      <c r="BG602">
        <v>1774684125.7</v>
      </c>
      <c r="BH602">
        <v>419.5464</v>
      </c>
      <c r="BI602">
        <v>420.0019</v>
      </c>
      <c r="BJ602">
        <v>21.49608</v>
      </c>
      <c r="BK602">
        <v>21.51441</v>
      </c>
      <c r="BL602">
        <v>419.908</v>
      </c>
      <c r="BM602">
        <v>21.19895</v>
      </c>
      <c r="BN602">
        <v>500.0119</v>
      </c>
      <c r="BO602">
        <v>101.0393</v>
      </c>
      <c r="BP602">
        <v>0.09997407</v>
      </c>
      <c r="BQ602">
        <v>25.73606</v>
      </c>
      <c r="BR602">
        <v>25.78731</v>
      </c>
      <c r="BS602">
        <v>999.9</v>
      </c>
      <c r="BT602">
        <v>0</v>
      </c>
      <c r="BU602">
        <v>0</v>
      </c>
      <c r="BV602">
        <v>9993.814000000002</v>
      </c>
      <c r="BW602">
        <v>0</v>
      </c>
      <c r="BX602">
        <v>0.3833920000000001</v>
      </c>
      <c r="BY602">
        <v>-0.4553924</v>
      </c>
      <c r="BZ602">
        <v>428.7632</v>
      </c>
      <c r="CA602">
        <v>429.2366</v>
      </c>
      <c r="CB602">
        <v>-0.01831093</v>
      </c>
      <c r="CC602">
        <v>420.0019</v>
      </c>
      <c r="CD602">
        <v>21.51441</v>
      </c>
      <c r="CE602">
        <v>2.171952</v>
      </c>
      <c r="CF602">
        <v>2.173804</v>
      </c>
      <c r="CG602">
        <v>18.75691</v>
      </c>
      <c r="CH602">
        <v>18.77054</v>
      </c>
      <c r="CI602">
        <v>100.00178</v>
      </c>
      <c r="CJ602">
        <v>0</v>
      </c>
      <c r="CK602">
        <v>1</v>
      </c>
      <c r="CL602">
        <v>0</v>
      </c>
      <c r="CM602">
        <v>1.65752</v>
      </c>
      <c r="CN602">
        <v>0</v>
      </c>
      <c r="CO602">
        <v>5.191319999999999</v>
      </c>
      <c r="CP602">
        <v>511.5749999999999</v>
      </c>
      <c r="CQ602">
        <v>35.312</v>
      </c>
      <c r="CR602">
        <v>41.1933</v>
      </c>
      <c r="CS602">
        <v>38.0809</v>
      </c>
      <c r="CT602">
        <v>40.562</v>
      </c>
      <c r="CU602">
        <v>36.562</v>
      </c>
      <c r="CV602">
        <v>0</v>
      </c>
      <c r="CW602">
        <v>100.003</v>
      </c>
      <c r="CX602">
        <v>0</v>
      </c>
      <c r="CY602">
        <v>1774684127</v>
      </c>
      <c r="CZ602">
        <v>0</v>
      </c>
      <c r="DA602">
        <v>1774666326.5</v>
      </c>
      <c r="DB602" t="s">
        <v>359</v>
      </c>
      <c r="DC602">
        <v>1774666322</v>
      </c>
      <c r="DD602">
        <v>1774666326.5</v>
      </c>
      <c r="DE602">
        <v>2</v>
      </c>
      <c r="DF602">
        <v>0.343</v>
      </c>
      <c r="DG602">
        <v>-0.026</v>
      </c>
      <c r="DH602">
        <v>-0.36</v>
      </c>
      <c r="DI602">
        <v>0.298</v>
      </c>
      <c r="DJ602">
        <v>420</v>
      </c>
      <c r="DK602">
        <v>22</v>
      </c>
      <c r="DL602">
        <v>0.17</v>
      </c>
      <c r="DM602">
        <v>0.02</v>
      </c>
      <c r="DN602">
        <v>-0.4424266829268292</v>
      </c>
      <c r="DO602">
        <v>0.003890320557491837</v>
      </c>
      <c r="DP602">
        <v>0.03825953199415355</v>
      </c>
      <c r="DQ602">
        <v>1</v>
      </c>
      <c r="DR602">
        <v>-0.0191826756097561</v>
      </c>
      <c r="DS602">
        <v>0.0009063324041811684</v>
      </c>
      <c r="DT602">
        <v>0.0006906642302286336</v>
      </c>
      <c r="DU602">
        <v>1</v>
      </c>
      <c r="DV602">
        <v>2</v>
      </c>
      <c r="DW602">
        <v>2</v>
      </c>
      <c r="DX602" t="s">
        <v>360</v>
      </c>
      <c r="DY602">
        <v>3.13044</v>
      </c>
      <c r="DZ602">
        <v>2.80629</v>
      </c>
      <c r="EA602">
        <v>0.09976</v>
      </c>
      <c r="EB602">
        <v>0.0994766</v>
      </c>
      <c r="EC602">
        <v>0.105851</v>
      </c>
      <c r="ED602">
        <v>0.105596</v>
      </c>
      <c r="EE602">
        <v>21145.6</v>
      </c>
      <c r="EF602">
        <v>27417.5</v>
      </c>
      <c r="EG602">
        <v>26443.3</v>
      </c>
      <c r="EH602">
        <v>32998.8</v>
      </c>
      <c r="EI602">
        <v>34924.4</v>
      </c>
      <c r="EJ602">
        <v>40308.6</v>
      </c>
      <c r="EK602">
        <v>41089.9</v>
      </c>
      <c r="EL602">
        <v>46058.2</v>
      </c>
      <c r="EM602">
        <v>2.03485</v>
      </c>
      <c r="EN602">
        <v>2.00067</v>
      </c>
      <c r="EO602">
        <v>0.06945800000000001</v>
      </c>
      <c r="EP602">
        <v>0</v>
      </c>
      <c r="EQ602">
        <v>24.6513</v>
      </c>
      <c r="ER602">
        <v>999.9</v>
      </c>
      <c r="ES602">
        <v>67.40000000000001</v>
      </c>
      <c r="ET602">
        <v>27.5</v>
      </c>
      <c r="EU602">
        <v>24.5837</v>
      </c>
      <c r="EV602">
        <v>61.2608</v>
      </c>
      <c r="EW602">
        <v>31.6707</v>
      </c>
      <c r="EX602">
        <v>1</v>
      </c>
      <c r="EY602">
        <v>0.291669</v>
      </c>
      <c r="EZ602">
        <v>0.156321</v>
      </c>
      <c r="FA602">
        <v>20.2916</v>
      </c>
      <c r="FB602">
        <v>5.18764</v>
      </c>
      <c r="FC602">
        <v>11.9441</v>
      </c>
      <c r="FD602">
        <v>4.9558</v>
      </c>
      <c r="FE602">
        <v>3.285</v>
      </c>
      <c r="FF602">
        <v>9999</v>
      </c>
      <c r="FG602">
        <v>9999</v>
      </c>
      <c r="FH602">
        <v>9999</v>
      </c>
      <c r="FI602">
        <v>999.9</v>
      </c>
      <c r="FJ602">
        <v>1.86127</v>
      </c>
      <c r="FK602">
        <v>1.86264</v>
      </c>
      <c r="FL602">
        <v>1.86005</v>
      </c>
      <c r="FM602">
        <v>1.85837</v>
      </c>
      <c r="FN602">
        <v>1.86217</v>
      </c>
      <c r="FO602">
        <v>1.85885</v>
      </c>
      <c r="FP602">
        <v>1.85791</v>
      </c>
      <c r="FQ602">
        <v>1.86081</v>
      </c>
      <c r="FR602">
        <v>0</v>
      </c>
      <c r="FS602">
        <v>0</v>
      </c>
      <c r="FT602">
        <v>0</v>
      </c>
      <c r="FU602">
        <v>4.5</v>
      </c>
      <c r="FV602" t="s">
        <v>361</v>
      </c>
      <c r="FW602" t="s">
        <v>362</v>
      </c>
      <c r="FX602" t="s">
        <v>363</v>
      </c>
      <c r="FY602" t="s">
        <v>364</v>
      </c>
      <c r="FZ602" t="s">
        <v>364</v>
      </c>
      <c r="GA602" t="s">
        <v>363</v>
      </c>
      <c r="GB602">
        <v>0</v>
      </c>
      <c r="GC602">
        <v>100</v>
      </c>
      <c r="GD602">
        <v>100</v>
      </c>
      <c r="GE602">
        <v>-0.362</v>
      </c>
      <c r="GF602">
        <v>0.2972</v>
      </c>
      <c r="GG602">
        <v>-1.589593225013521</v>
      </c>
      <c r="GH602">
        <v>0.00192992804097616</v>
      </c>
      <c r="GI602">
        <v>3.244687122451424E-06</v>
      </c>
      <c r="GJ602">
        <v>-2.087531120305573E-09</v>
      </c>
      <c r="GK602">
        <v>0.05776174702018427</v>
      </c>
      <c r="GL602">
        <v>0.005089068596103195</v>
      </c>
      <c r="GM602">
        <v>0.0003257216593697226</v>
      </c>
      <c r="GN602">
        <v>-1.562898368296355E-06</v>
      </c>
      <c r="GO602">
        <v>0</v>
      </c>
      <c r="GP602">
        <v>1257</v>
      </c>
      <c r="GQ602">
        <v>1</v>
      </c>
      <c r="GR602">
        <v>31</v>
      </c>
      <c r="GS602">
        <v>296.8</v>
      </c>
      <c r="GT602">
        <v>296.7</v>
      </c>
      <c r="GU602">
        <v>1.07666</v>
      </c>
      <c r="GV602">
        <v>2.39258</v>
      </c>
      <c r="GW602">
        <v>1.44775</v>
      </c>
      <c r="GX602">
        <v>2.20215</v>
      </c>
      <c r="GY602">
        <v>1.44653</v>
      </c>
      <c r="GZ602">
        <v>2.34253</v>
      </c>
      <c r="HA602">
        <v>33.1769</v>
      </c>
      <c r="HB602">
        <v>14.5261</v>
      </c>
      <c r="HC602">
        <v>18</v>
      </c>
      <c r="HD602">
        <v>531.923</v>
      </c>
      <c r="HE602">
        <v>523.332</v>
      </c>
      <c r="HF602">
        <v>24.9998</v>
      </c>
      <c r="HG602">
        <v>30.7199</v>
      </c>
      <c r="HH602">
        <v>30.0001</v>
      </c>
      <c r="HI602">
        <v>31.0997</v>
      </c>
      <c r="HJ602">
        <v>31.1117</v>
      </c>
      <c r="HK602">
        <v>21.5485</v>
      </c>
      <c r="HL602">
        <v>20.6043</v>
      </c>
      <c r="HM602">
        <v>100</v>
      </c>
      <c r="HN602">
        <v>25</v>
      </c>
      <c r="HO602">
        <v>420</v>
      </c>
      <c r="HP602">
        <v>21.5</v>
      </c>
      <c r="HQ602">
        <v>103.128</v>
      </c>
      <c r="HR602">
        <v>102.017</v>
      </c>
    </row>
    <row r="603" spans="1:226">
      <c r="A603">
        <v>585</v>
      </c>
      <c r="B603">
        <v>1774684132.6</v>
      </c>
      <c r="C603">
        <v>2386.599999904633</v>
      </c>
      <c r="D603" t="s">
        <v>1532</v>
      </c>
      <c r="E603" t="s">
        <v>1533</v>
      </c>
      <c r="F603">
        <v>5</v>
      </c>
      <c r="I603">
        <v>1774684129.7</v>
      </c>
      <c r="J603">
        <f>(K603)/1000</f>
        <v>0</v>
      </c>
      <c r="K603">
        <f>IF(BF603, AN603, AH603)</f>
        <v>0</v>
      </c>
      <c r="L603">
        <f>IF(BF603, AI603, AG603)</f>
        <v>0</v>
      </c>
      <c r="M603">
        <f>BH603 - IF(AU603&gt;1, L603*BB603*100.0/(AW603), 0)</f>
        <v>0</v>
      </c>
      <c r="N603">
        <f>((T603-J603/2)*M603-L603)/(T603+J603/2)</f>
        <v>0</v>
      </c>
      <c r="O603">
        <f>N603*(BO603+BP603)/1000.0</f>
        <v>0</v>
      </c>
      <c r="P603">
        <f>(BH603 - IF(AU603&gt;1, L603*BB603*100.0/(AW603), 0))*(BO603+BP603)/1000.0</f>
        <v>0</v>
      </c>
      <c r="Q603">
        <f>2.0/((1/S603-1/R603)+SIGN(S603)*SQRT((1/S603-1/R603)*(1/S603-1/R603) + 4*BC603/((BC603+1)*(BC603+1))*(2*1/S603*1/R603-1/R603*1/R603)))</f>
        <v>0</v>
      </c>
      <c r="R603">
        <f>IF(LEFT(BD603,1)&lt;&gt;"0",IF(LEFT(BD603,1)="1",3.0,BE603),$D$5+$E$5*(BV603*BO603/($K$5*1000))+$F$5*(BV603*BO603/($K$5*1000))*MAX(MIN(BB603,$J$5),$I$5)*MAX(MIN(BB603,$J$5),$I$5)+$G$5*MAX(MIN(BB603,$J$5),$I$5)*(BV603*BO603/($K$5*1000))+$H$5*(BV603*BO603/($K$5*1000))*(BV603*BO603/($K$5*1000)))</f>
        <v>0</v>
      </c>
      <c r="S603">
        <f>J603*(1000-(1000*0.61365*exp(17.502*W603/(240.97+W603))/(BO603+BP603)+BJ603)/2)/(1000*0.61365*exp(17.502*W603/(240.97+W603))/(BO603+BP603)-BJ603)</f>
        <v>0</v>
      </c>
      <c r="T603">
        <f>1/((BC603+1)/(Q603/1.6)+1/(R603/1.37)) + BC603/((BC603+1)/(Q603/1.6) + BC603/(R603/1.37))</f>
        <v>0</v>
      </c>
      <c r="U603">
        <f>(AX603*BA603)</f>
        <v>0</v>
      </c>
      <c r="V603">
        <f>(BQ603+(U603+2*0.95*5.67E-8*(((BQ603+$B$9)+273)^4-(BQ603+273)^4)-44100*J603)/(1.84*29.3*R603+8*0.95*5.67E-8*(BQ603+273)^3))</f>
        <v>0</v>
      </c>
      <c r="W603">
        <f>($C$9*BR603+$D$9*BS603+$E$9*V603)</f>
        <v>0</v>
      </c>
      <c r="X603">
        <f>0.61365*exp(17.502*W603/(240.97+W603))</f>
        <v>0</v>
      </c>
      <c r="Y603">
        <f>(Z603/AA603*100)</f>
        <v>0</v>
      </c>
      <c r="Z603">
        <f>BJ603*(BO603+BP603)/1000</f>
        <v>0</v>
      </c>
      <c r="AA603">
        <f>0.61365*exp(17.502*BQ603/(240.97+BQ603))</f>
        <v>0</v>
      </c>
      <c r="AB603">
        <f>(X603-BJ603*(BO603+BP603)/1000)</f>
        <v>0</v>
      </c>
      <c r="AC603">
        <f>(-J603*44100)</f>
        <v>0</v>
      </c>
      <c r="AD603">
        <f>2*29.3*R603*0.92*(BQ603-W603)</f>
        <v>0</v>
      </c>
      <c r="AE603">
        <f>2*0.95*5.67E-8*(((BQ603+$B$9)+273)^4-(W603+273)^4)</f>
        <v>0</v>
      </c>
      <c r="AF603">
        <f>U603+AE603+AC603+AD603</f>
        <v>0</v>
      </c>
      <c r="AG603">
        <f>BN603*AU603*(BI603-BH603*(1000-AU603*BK603)/(1000-AU603*BJ603))/(100*BB603)</f>
        <v>0</v>
      </c>
      <c r="AH603">
        <f>1000*BN603*AU603*(BJ603-BK603)/(100*BB603*(1000-AU603*BJ603))</f>
        <v>0</v>
      </c>
      <c r="AI603">
        <f>(AJ603 - AK603 - BO603*1E3/(8.314*(BQ603+273.15)) * AM603/BN603 * AL603) * BN603/(100*BB603) * (1000 - BK603)/1000</f>
        <v>0</v>
      </c>
      <c r="AJ603">
        <v>429.204958140415</v>
      </c>
      <c r="AK603">
        <v>428.7931575757573</v>
      </c>
      <c r="AL603">
        <v>-2.533527341130149E-06</v>
      </c>
      <c r="AM603">
        <v>61.35787655002243</v>
      </c>
      <c r="AN603">
        <f>(AP603 - AO603 + BO603*1E3/(8.314*(BQ603+273.15)) * AR603/BN603 * AQ603) * BN603/(100*BB603) * 1000/(1000 - AP603)</f>
        <v>0</v>
      </c>
      <c r="AO603">
        <v>21.51419160673225</v>
      </c>
      <c r="AP603">
        <v>21.49685874125875</v>
      </c>
      <c r="AQ603">
        <v>3.46253096200437E-07</v>
      </c>
      <c r="AR603">
        <v>91.88205700752289</v>
      </c>
      <c r="AS603">
        <v>0</v>
      </c>
      <c r="AT603">
        <v>0</v>
      </c>
      <c r="AU603">
        <f>IF(AS603*$H$15&gt;=AW603,1.0,(AW603/(AW603-AS603*$H$15)))</f>
        <v>0</v>
      </c>
      <c r="AV603">
        <f>(AU603-1)*100</f>
        <v>0</v>
      </c>
      <c r="AW603">
        <f>MAX(0,($B$15+$C$15*BV603)/(1+$D$15*BV603)*BO603/(BQ603+273)*$E$15)</f>
        <v>0</v>
      </c>
      <c r="AX603">
        <f>$B$13*BW603+$C$13*BX603+$F$13*CI603*(1-CL603)</f>
        <v>0</v>
      </c>
      <c r="AY603">
        <f>AX603*AZ603</f>
        <v>0</v>
      </c>
      <c r="AZ603">
        <f>($B$13*$D$11+$C$13*$D$11+$F$13*((CV603+CN603)/MAX(CV603+CN603+CW603, 0.1)*$I$11+CW603/MAX(CV603+CN603+CW603, 0.1)*$J$11))/($B$13+$C$13+$F$13)</f>
        <v>0</v>
      </c>
      <c r="BA603">
        <f>($B$13*$K$11+$C$13*$K$11+$F$13*((CV603+CN603)/MAX(CV603+CN603+CW603, 0.1)*$P$11+CW603/MAX(CV603+CN603+CW603, 0.1)*$Q$11))/($B$13+$C$13+$F$13)</f>
        <v>0</v>
      </c>
      <c r="BB603">
        <v>6</v>
      </c>
      <c r="BC603">
        <v>0.5</v>
      </c>
      <c r="BD603" t="s">
        <v>358</v>
      </c>
      <c r="BE603">
        <v>2</v>
      </c>
      <c r="BF603" t="b">
        <v>1</v>
      </c>
      <c r="BG603">
        <v>1774684129.7</v>
      </c>
      <c r="BH603">
        <v>419.5914</v>
      </c>
      <c r="BI603">
        <v>419.9838</v>
      </c>
      <c r="BJ603">
        <v>21.49682</v>
      </c>
      <c r="BK603">
        <v>21.51383</v>
      </c>
      <c r="BL603">
        <v>419.953</v>
      </c>
      <c r="BM603">
        <v>21.19968</v>
      </c>
      <c r="BN603">
        <v>499.9916999999999</v>
      </c>
      <c r="BO603">
        <v>101.0399</v>
      </c>
      <c r="BP603">
        <v>0.09994489999999999</v>
      </c>
      <c r="BQ603">
        <v>25.73754</v>
      </c>
      <c r="BR603">
        <v>25.78879</v>
      </c>
      <c r="BS603">
        <v>999.9</v>
      </c>
      <c r="BT603">
        <v>0</v>
      </c>
      <c r="BU603">
        <v>0</v>
      </c>
      <c r="BV603">
        <v>9993.878000000001</v>
      </c>
      <c r="BW603">
        <v>0</v>
      </c>
      <c r="BX603">
        <v>0.3833920000000001</v>
      </c>
      <c r="BY603">
        <v>-0.3924102</v>
      </c>
      <c r="BZ603">
        <v>428.8094</v>
      </c>
      <c r="CA603">
        <v>429.2179</v>
      </c>
      <c r="CB603">
        <v>-0.01700192</v>
      </c>
      <c r="CC603">
        <v>419.9838</v>
      </c>
      <c r="CD603">
        <v>21.51383</v>
      </c>
      <c r="CE603">
        <v>2.172036</v>
      </c>
      <c r="CF603">
        <v>2.173753</v>
      </c>
      <c r="CG603">
        <v>18.75752</v>
      </c>
      <c r="CH603">
        <v>18.77018</v>
      </c>
      <c r="CI603">
        <v>100.00829</v>
      </c>
      <c r="CJ603">
        <v>0</v>
      </c>
      <c r="CK603">
        <v>1</v>
      </c>
      <c r="CL603">
        <v>0</v>
      </c>
      <c r="CM603">
        <v>1.91833</v>
      </c>
      <c r="CN603">
        <v>0</v>
      </c>
      <c r="CO603">
        <v>5.11416</v>
      </c>
      <c r="CP603">
        <v>511.6089</v>
      </c>
      <c r="CQ603">
        <v>35.3246</v>
      </c>
      <c r="CR603">
        <v>41.2374</v>
      </c>
      <c r="CS603">
        <v>38.125</v>
      </c>
      <c r="CT603">
        <v>40.6061</v>
      </c>
      <c r="CU603">
        <v>36.5935</v>
      </c>
      <c r="CV603">
        <v>0</v>
      </c>
      <c r="CW603">
        <v>100.009</v>
      </c>
      <c r="CX603">
        <v>0</v>
      </c>
      <c r="CY603">
        <v>1774684131.2</v>
      </c>
      <c r="CZ603">
        <v>0</v>
      </c>
      <c r="DA603">
        <v>1774666326.5</v>
      </c>
      <c r="DB603" t="s">
        <v>359</v>
      </c>
      <c r="DC603">
        <v>1774666322</v>
      </c>
      <c r="DD603">
        <v>1774666326.5</v>
      </c>
      <c r="DE603">
        <v>2</v>
      </c>
      <c r="DF603">
        <v>0.343</v>
      </c>
      <c r="DG603">
        <v>-0.026</v>
      </c>
      <c r="DH603">
        <v>-0.36</v>
      </c>
      <c r="DI603">
        <v>0.298</v>
      </c>
      <c r="DJ603">
        <v>420</v>
      </c>
      <c r="DK603">
        <v>22</v>
      </c>
      <c r="DL603">
        <v>0.17</v>
      </c>
      <c r="DM603">
        <v>0.02</v>
      </c>
      <c r="DN603">
        <v>-0.4300298048780487</v>
      </c>
      <c r="DO603">
        <v>0.1606071010452961</v>
      </c>
      <c r="DP603">
        <v>0.04576328359051957</v>
      </c>
      <c r="DQ603">
        <v>0</v>
      </c>
      <c r="DR603">
        <v>-0.01875468536585366</v>
      </c>
      <c r="DS603">
        <v>0.009032013240418064</v>
      </c>
      <c r="DT603">
        <v>0.001237081390062716</v>
      </c>
      <c r="DU603">
        <v>1</v>
      </c>
      <c r="DV603">
        <v>1</v>
      </c>
      <c r="DW603">
        <v>2</v>
      </c>
      <c r="DX603" t="s">
        <v>367</v>
      </c>
      <c r="DY603">
        <v>3.13049</v>
      </c>
      <c r="DZ603">
        <v>2.80641</v>
      </c>
      <c r="EA603">
        <v>0.099758</v>
      </c>
      <c r="EB603">
        <v>0.0994816</v>
      </c>
      <c r="EC603">
        <v>0.105849</v>
      </c>
      <c r="ED603">
        <v>0.105595</v>
      </c>
      <c r="EE603">
        <v>21145.5</v>
      </c>
      <c r="EF603">
        <v>27417.3</v>
      </c>
      <c r="EG603">
        <v>26443.2</v>
      </c>
      <c r="EH603">
        <v>32998.7</v>
      </c>
      <c r="EI603">
        <v>34924.1</v>
      </c>
      <c r="EJ603">
        <v>40308.6</v>
      </c>
      <c r="EK603">
        <v>41089.6</v>
      </c>
      <c r="EL603">
        <v>46058.1</v>
      </c>
      <c r="EM603">
        <v>2.0348</v>
      </c>
      <c r="EN603">
        <v>2.00057</v>
      </c>
      <c r="EO603">
        <v>0.069309</v>
      </c>
      <c r="EP603">
        <v>0</v>
      </c>
      <c r="EQ603">
        <v>24.6513</v>
      </c>
      <c r="ER603">
        <v>999.9</v>
      </c>
      <c r="ES603">
        <v>67.40000000000001</v>
      </c>
      <c r="ET603">
        <v>27.5</v>
      </c>
      <c r="EU603">
        <v>24.5835</v>
      </c>
      <c r="EV603">
        <v>61.3708</v>
      </c>
      <c r="EW603">
        <v>31.5264</v>
      </c>
      <c r="EX603">
        <v>1</v>
      </c>
      <c r="EY603">
        <v>0.29155</v>
      </c>
      <c r="EZ603">
        <v>0.156972</v>
      </c>
      <c r="FA603">
        <v>20.2917</v>
      </c>
      <c r="FB603">
        <v>5.18839</v>
      </c>
      <c r="FC603">
        <v>11.9441</v>
      </c>
      <c r="FD603">
        <v>4.95585</v>
      </c>
      <c r="FE603">
        <v>3.285</v>
      </c>
      <c r="FF603">
        <v>9999</v>
      </c>
      <c r="FG603">
        <v>9999</v>
      </c>
      <c r="FH603">
        <v>9999</v>
      </c>
      <c r="FI603">
        <v>999.9</v>
      </c>
      <c r="FJ603">
        <v>1.86127</v>
      </c>
      <c r="FK603">
        <v>1.86264</v>
      </c>
      <c r="FL603">
        <v>1.86005</v>
      </c>
      <c r="FM603">
        <v>1.85837</v>
      </c>
      <c r="FN603">
        <v>1.86218</v>
      </c>
      <c r="FO603">
        <v>1.85885</v>
      </c>
      <c r="FP603">
        <v>1.85791</v>
      </c>
      <c r="FQ603">
        <v>1.86081</v>
      </c>
      <c r="FR603">
        <v>0</v>
      </c>
      <c r="FS603">
        <v>0</v>
      </c>
      <c r="FT603">
        <v>0</v>
      </c>
      <c r="FU603">
        <v>4.5</v>
      </c>
      <c r="FV603" t="s">
        <v>361</v>
      </c>
      <c r="FW603" t="s">
        <v>362</v>
      </c>
      <c r="FX603" t="s">
        <v>363</v>
      </c>
      <c r="FY603" t="s">
        <v>364</v>
      </c>
      <c r="FZ603" t="s">
        <v>364</v>
      </c>
      <c r="GA603" t="s">
        <v>363</v>
      </c>
      <c r="GB603">
        <v>0</v>
      </c>
      <c r="GC603">
        <v>100</v>
      </c>
      <c r="GD603">
        <v>100</v>
      </c>
      <c r="GE603">
        <v>-0.362</v>
      </c>
      <c r="GF603">
        <v>0.2971</v>
      </c>
      <c r="GG603">
        <v>-1.589593225013521</v>
      </c>
      <c r="GH603">
        <v>0.00192992804097616</v>
      </c>
      <c r="GI603">
        <v>3.244687122451424E-06</v>
      </c>
      <c r="GJ603">
        <v>-2.087531120305573E-09</v>
      </c>
      <c r="GK603">
        <v>0.05776174702018427</v>
      </c>
      <c r="GL603">
        <v>0.005089068596103195</v>
      </c>
      <c r="GM603">
        <v>0.0003257216593697226</v>
      </c>
      <c r="GN603">
        <v>-1.562898368296355E-06</v>
      </c>
      <c r="GO603">
        <v>0</v>
      </c>
      <c r="GP603">
        <v>1257</v>
      </c>
      <c r="GQ603">
        <v>1</v>
      </c>
      <c r="GR603">
        <v>31</v>
      </c>
      <c r="GS603">
        <v>296.8</v>
      </c>
      <c r="GT603">
        <v>296.8</v>
      </c>
      <c r="GU603">
        <v>1.07788</v>
      </c>
      <c r="GV603">
        <v>2.40112</v>
      </c>
      <c r="GW603">
        <v>1.44775</v>
      </c>
      <c r="GX603">
        <v>2.20215</v>
      </c>
      <c r="GY603">
        <v>1.44653</v>
      </c>
      <c r="GZ603">
        <v>2.2583</v>
      </c>
      <c r="HA603">
        <v>33.1545</v>
      </c>
      <c r="HB603">
        <v>14.5173</v>
      </c>
      <c r="HC603">
        <v>18</v>
      </c>
      <c r="HD603">
        <v>531.891</v>
      </c>
      <c r="HE603">
        <v>523.264</v>
      </c>
      <c r="HF603">
        <v>25</v>
      </c>
      <c r="HG603">
        <v>30.7199</v>
      </c>
      <c r="HH603">
        <v>30</v>
      </c>
      <c r="HI603">
        <v>31.0997</v>
      </c>
      <c r="HJ603">
        <v>31.1117</v>
      </c>
      <c r="HK603">
        <v>21.5466</v>
      </c>
      <c r="HL603">
        <v>20.6043</v>
      </c>
      <c r="HM603">
        <v>100</v>
      </c>
      <c r="HN603">
        <v>25</v>
      </c>
      <c r="HO603">
        <v>420</v>
      </c>
      <c r="HP603">
        <v>21.5</v>
      </c>
      <c r="HQ603">
        <v>103.127</v>
      </c>
      <c r="HR603">
        <v>102.017</v>
      </c>
    </row>
    <row r="604" spans="1:226">
      <c r="A604">
        <v>586</v>
      </c>
      <c r="B604">
        <v>1774684136.6</v>
      </c>
      <c r="C604">
        <v>2390.599999904633</v>
      </c>
      <c r="D604" t="s">
        <v>1534</v>
      </c>
      <c r="E604" t="s">
        <v>1535</v>
      </c>
      <c r="F604">
        <v>5</v>
      </c>
      <c r="I604">
        <v>1774684133.7</v>
      </c>
      <c r="J604">
        <f>(K604)/1000</f>
        <v>0</v>
      </c>
      <c r="K604">
        <f>IF(BF604, AN604, AH604)</f>
        <v>0</v>
      </c>
      <c r="L604">
        <f>IF(BF604, AI604, AG604)</f>
        <v>0</v>
      </c>
      <c r="M604">
        <f>BH604 - IF(AU604&gt;1, L604*BB604*100.0/(AW604), 0)</f>
        <v>0</v>
      </c>
      <c r="N604">
        <f>((T604-J604/2)*M604-L604)/(T604+J604/2)</f>
        <v>0</v>
      </c>
      <c r="O604">
        <f>N604*(BO604+BP604)/1000.0</f>
        <v>0</v>
      </c>
      <c r="P604">
        <f>(BH604 - IF(AU604&gt;1, L604*BB604*100.0/(AW604), 0))*(BO604+BP604)/1000.0</f>
        <v>0</v>
      </c>
      <c r="Q604">
        <f>2.0/((1/S604-1/R604)+SIGN(S604)*SQRT((1/S604-1/R604)*(1/S604-1/R604) + 4*BC604/((BC604+1)*(BC604+1))*(2*1/S604*1/R604-1/R604*1/R604)))</f>
        <v>0</v>
      </c>
      <c r="R604">
        <f>IF(LEFT(BD604,1)&lt;&gt;"0",IF(LEFT(BD604,1)="1",3.0,BE604),$D$5+$E$5*(BV604*BO604/($K$5*1000))+$F$5*(BV604*BO604/($K$5*1000))*MAX(MIN(BB604,$J$5),$I$5)*MAX(MIN(BB604,$J$5),$I$5)+$G$5*MAX(MIN(BB604,$J$5),$I$5)*(BV604*BO604/($K$5*1000))+$H$5*(BV604*BO604/($K$5*1000))*(BV604*BO604/($K$5*1000)))</f>
        <v>0</v>
      </c>
      <c r="S604">
        <f>J604*(1000-(1000*0.61365*exp(17.502*W604/(240.97+W604))/(BO604+BP604)+BJ604)/2)/(1000*0.61365*exp(17.502*W604/(240.97+W604))/(BO604+BP604)-BJ604)</f>
        <v>0</v>
      </c>
      <c r="T604">
        <f>1/((BC604+1)/(Q604/1.6)+1/(R604/1.37)) + BC604/((BC604+1)/(Q604/1.6) + BC604/(R604/1.37))</f>
        <v>0</v>
      </c>
      <c r="U604">
        <f>(AX604*BA604)</f>
        <v>0</v>
      </c>
      <c r="V604">
        <f>(BQ604+(U604+2*0.95*5.67E-8*(((BQ604+$B$9)+273)^4-(BQ604+273)^4)-44100*J604)/(1.84*29.3*R604+8*0.95*5.67E-8*(BQ604+273)^3))</f>
        <v>0</v>
      </c>
      <c r="W604">
        <f>($C$9*BR604+$D$9*BS604+$E$9*V604)</f>
        <v>0</v>
      </c>
      <c r="X604">
        <f>0.61365*exp(17.502*W604/(240.97+W604))</f>
        <v>0</v>
      </c>
      <c r="Y604">
        <f>(Z604/AA604*100)</f>
        <v>0</v>
      </c>
      <c r="Z604">
        <f>BJ604*(BO604+BP604)/1000</f>
        <v>0</v>
      </c>
      <c r="AA604">
        <f>0.61365*exp(17.502*BQ604/(240.97+BQ604))</f>
        <v>0</v>
      </c>
      <c r="AB604">
        <f>(X604-BJ604*(BO604+BP604)/1000)</f>
        <v>0</v>
      </c>
      <c r="AC604">
        <f>(-J604*44100)</f>
        <v>0</v>
      </c>
      <c r="AD604">
        <f>2*29.3*R604*0.92*(BQ604-W604)</f>
        <v>0</v>
      </c>
      <c r="AE604">
        <f>2*0.95*5.67E-8*(((BQ604+$B$9)+273)^4-(W604+273)^4)</f>
        <v>0</v>
      </c>
      <c r="AF604">
        <f>U604+AE604+AC604+AD604</f>
        <v>0</v>
      </c>
      <c r="AG604">
        <f>BN604*AU604*(BI604-BH604*(1000-AU604*BK604)/(1000-AU604*BJ604))/(100*BB604)</f>
        <v>0</v>
      </c>
      <c r="AH604">
        <f>1000*BN604*AU604*(BJ604-BK604)/(100*BB604*(1000-AU604*BJ604))</f>
        <v>0</v>
      </c>
      <c r="AI604">
        <f>(AJ604 - AK604 - BO604*1E3/(8.314*(BQ604+273.15)) * AM604/BN604 * AL604) * BN604/(100*BB604) * (1000 - BK604)/1000</f>
        <v>0</v>
      </c>
      <c r="AJ604">
        <v>429.2458457348181</v>
      </c>
      <c r="AK604">
        <v>428.7490545454546</v>
      </c>
      <c r="AL604">
        <v>-5.460141549098372E-06</v>
      </c>
      <c r="AM604">
        <v>61.35787655002243</v>
      </c>
      <c r="AN604">
        <f>(AP604 - AO604 + BO604*1E3/(8.314*(BQ604+273.15)) * AR604/BN604 * AQ604) * BN604/(100*BB604) * 1000/(1000 - AP604)</f>
        <v>0</v>
      </c>
      <c r="AO604">
        <v>21.51328097899359</v>
      </c>
      <c r="AP604">
        <v>21.49606293706294</v>
      </c>
      <c r="AQ604">
        <v>-1.416283167140471E-07</v>
      </c>
      <c r="AR604">
        <v>91.88205700752289</v>
      </c>
      <c r="AS604">
        <v>0</v>
      </c>
      <c r="AT604">
        <v>0</v>
      </c>
      <c r="AU604">
        <f>IF(AS604*$H$15&gt;=AW604,1.0,(AW604/(AW604-AS604*$H$15)))</f>
        <v>0</v>
      </c>
      <c r="AV604">
        <f>(AU604-1)*100</f>
        <v>0</v>
      </c>
      <c r="AW604">
        <f>MAX(0,($B$15+$C$15*BV604)/(1+$D$15*BV604)*BO604/(BQ604+273)*$E$15)</f>
        <v>0</v>
      </c>
      <c r="AX604">
        <f>$B$13*BW604+$C$13*BX604+$F$13*CI604*(1-CL604)</f>
        <v>0</v>
      </c>
      <c r="AY604">
        <f>AX604*AZ604</f>
        <v>0</v>
      </c>
      <c r="AZ604">
        <f>($B$13*$D$11+$C$13*$D$11+$F$13*((CV604+CN604)/MAX(CV604+CN604+CW604, 0.1)*$I$11+CW604/MAX(CV604+CN604+CW604, 0.1)*$J$11))/($B$13+$C$13+$F$13)</f>
        <v>0</v>
      </c>
      <c r="BA604">
        <f>($B$13*$K$11+$C$13*$K$11+$F$13*((CV604+CN604)/MAX(CV604+CN604+CW604, 0.1)*$P$11+CW604/MAX(CV604+CN604+CW604, 0.1)*$Q$11))/($B$13+$C$13+$F$13)</f>
        <v>0</v>
      </c>
      <c r="BB604">
        <v>6</v>
      </c>
      <c r="BC604">
        <v>0.5</v>
      </c>
      <c r="BD604" t="s">
        <v>358</v>
      </c>
      <c r="BE604">
        <v>2</v>
      </c>
      <c r="BF604" t="b">
        <v>1</v>
      </c>
      <c r="BG604">
        <v>1774684133.7</v>
      </c>
      <c r="BH604">
        <v>419.54</v>
      </c>
      <c r="BI604">
        <v>420.0051999999999</v>
      </c>
      <c r="BJ604">
        <v>21.49659</v>
      </c>
      <c r="BK604">
        <v>21.51366</v>
      </c>
      <c r="BL604">
        <v>419.9019</v>
      </c>
      <c r="BM604">
        <v>21.19946</v>
      </c>
      <c r="BN604">
        <v>500.0310000000001</v>
      </c>
      <c r="BO604">
        <v>101.0401</v>
      </c>
      <c r="BP604">
        <v>0.10004787</v>
      </c>
      <c r="BQ604">
        <v>25.74042</v>
      </c>
      <c r="BR604">
        <v>25.78717</v>
      </c>
      <c r="BS604">
        <v>999.9</v>
      </c>
      <c r="BT604">
        <v>0</v>
      </c>
      <c r="BU604">
        <v>0</v>
      </c>
      <c r="BV604">
        <v>9993.438</v>
      </c>
      <c r="BW604">
        <v>0</v>
      </c>
      <c r="BX604">
        <v>0.3833920000000001</v>
      </c>
      <c r="BY604">
        <v>-0.4649597</v>
      </c>
      <c r="BZ604">
        <v>428.7572</v>
      </c>
      <c r="CA604">
        <v>429.2395</v>
      </c>
      <c r="CB604">
        <v>-0.0170454</v>
      </c>
      <c r="CC604">
        <v>420.0051999999999</v>
      </c>
      <c r="CD604">
        <v>21.51366</v>
      </c>
      <c r="CE604">
        <v>2.172016</v>
      </c>
      <c r="CF604">
        <v>2.173738</v>
      </c>
      <c r="CG604">
        <v>18.75738</v>
      </c>
      <c r="CH604">
        <v>18.77008</v>
      </c>
      <c r="CI604">
        <v>99.99838</v>
      </c>
      <c r="CJ604">
        <v>0</v>
      </c>
      <c r="CK604">
        <v>1</v>
      </c>
      <c r="CL604">
        <v>0</v>
      </c>
      <c r="CM604">
        <v>1.5552</v>
      </c>
      <c r="CN604">
        <v>0</v>
      </c>
      <c r="CO604">
        <v>5.207469999999999</v>
      </c>
      <c r="CP604">
        <v>511.5583</v>
      </c>
      <c r="CQ604">
        <v>35.3561</v>
      </c>
      <c r="CR604">
        <v>41.2562</v>
      </c>
      <c r="CS604">
        <v>38.125</v>
      </c>
      <c r="CT604">
        <v>40.656</v>
      </c>
      <c r="CU604">
        <v>36.625</v>
      </c>
      <c r="CV604">
        <v>0</v>
      </c>
      <c r="CW604">
        <v>99.997</v>
      </c>
      <c r="CX604">
        <v>0</v>
      </c>
      <c r="CY604">
        <v>1774684134.8</v>
      </c>
      <c r="CZ604">
        <v>0</v>
      </c>
      <c r="DA604">
        <v>1774666326.5</v>
      </c>
      <c r="DB604" t="s">
        <v>359</v>
      </c>
      <c r="DC604">
        <v>1774666322</v>
      </c>
      <c r="DD604">
        <v>1774666326.5</v>
      </c>
      <c r="DE604">
        <v>2</v>
      </c>
      <c r="DF604">
        <v>0.343</v>
      </c>
      <c r="DG604">
        <v>-0.026</v>
      </c>
      <c r="DH604">
        <v>-0.36</v>
      </c>
      <c r="DI604">
        <v>0.298</v>
      </c>
      <c r="DJ604">
        <v>420</v>
      </c>
      <c r="DK604">
        <v>22</v>
      </c>
      <c r="DL604">
        <v>0.17</v>
      </c>
      <c r="DM604">
        <v>0.02</v>
      </c>
      <c r="DN604">
        <v>-0.4321057317073171</v>
      </c>
      <c r="DO604">
        <v>-0.13314974216028</v>
      </c>
      <c r="DP604">
        <v>0.04842796402403662</v>
      </c>
      <c r="DQ604">
        <v>0</v>
      </c>
      <c r="DR604">
        <v>-0.01834120975609756</v>
      </c>
      <c r="DS604">
        <v>0.01170446759581881</v>
      </c>
      <c r="DT604">
        <v>0.001391127038053096</v>
      </c>
      <c r="DU604">
        <v>1</v>
      </c>
      <c r="DV604">
        <v>1</v>
      </c>
      <c r="DW604">
        <v>2</v>
      </c>
      <c r="DX604" t="s">
        <v>367</v>
      </c>
      <c r="DY604">
        <v>3.13048</v>
      </c>
      <c r="DZ604">
        <v>2.80641</v>
      </c>
      <c r="EA604">
        <v>0.099756</v>
      </c>
      <c r="EB604">
        <v>0.09948129999999999</v>
      </c>
      <c r="EC604">
        <v>0.105845</v>
      </c>
      <c r="ED604">
        <v>0.1056</v>
      </c>
      <c r="EE604">
        <v>21145.7</v>
      </c>
      <c r="EF604">
        <v>27417.5</v>
      </c>
      <c r="EG604">
        <v>26443.3</v>
      </c>
      <c r="EH604">
        <v>32999</v>
      </c>
      <c r="EI604">
        <v>34924.4</v>
      </c>
      <c r="EJ604">
        <v>40308.9</v>
      </c>
      <c r="EK604">
        <v>41089.7</v>
      </c>
      <c r="EL604">
        <v>46058.7</v>
      </c>
      <c r="EM604">
        <v>2.03482</v>
      </c>
      <c r="EN604">
        <v>2.00057</v>
      </c>
      <c r="EO604">
        <v>0.0689924</v>
      </c>
      <c r="EP604">
        <v>0</v>
      </c>
      <c r="EQ604">
        <v>24.6513</v>
      </c>
      <c r="ER604">
        <v>999.9</v>
      </c>
      <c r="ES604">
        <v>67.40000000000001</v>
      </c>
      <c r="ET604">
        <v>27.5</v>
      </c>
      <c r="EU604">
        <v>24.5878</v>
      </c>
      <c r="EV604">
        <v>61.3608</v>
      </c>
      <c r="EW604">
        <v>31.4944</v>
      </c>
      <c r="EX604">
        <v>1</v>
      </c>
      <c r="EY604">
        <v>0.291621</v>
      </c>
      <c r="EZ604">
        <v>0.157576</v>
      </c>
      <c r="FA604">
        <v>20.2916</v>
      </c>
      <c r="FB604">
        <v>5.18734</v>
      </c>
      <c r="FC604">
        <v>11.9441</v>
      </c>
      <c r="FD604">
        <v>4.9558</v>
      </c>
      <c r="FE604">
        <v>3.285</v>
      </c>
      <c r="FF604">
        <v>9999</v>
      </c>
      <c r="FG604">
        <v>9999</v>
      </c>
      <c r="FH604">
        <v>9999</v>
      </c>
      <c r="FI604">
        <v>999.9</v>
      </c>
      <c r="FJ604">
        <v>1.86127</v>
      </c>
      <c r="FK604">
        <v>1.86264</v>
      </c>
      <c r="FL604">
        <v>1.86005</v>
      </c>
      <c r="FM604">
        <v>1.85837</v>
      </c>
      <c r="FN604">
        <v>1.86217</v>
      </c>
      <c r="FO604">
        <v>1.85886</v>
      </c>
      <c r="FP604">
        <v>1.85791</v>
      </c>
      <c r="FQ604">
        <v>1.8608</v>
      </c>
      <c r="FR604">
        <v>0</v>
      </c>
      <c r="FS604">
        <v>0</v>
      </c>
      <c r="FT604">
        <v>0</v>
      </c>
      <c r="FU604">
        <v>4.5</v>
      </c>
      <c r="FV604" t="s">
        <v>361</v>
      </c>
      <c r="FW604" t="s">
        <v>362</v>
      </c>
      <c r="FX604" t="s">
        <v>363</v>
      </c>
      <c r="FY604" t="s">
        <v>364</v>
      </c>
      <c r="FZ604" t="s">
        <v>364</v>
      </c>
      <c r="GA604" t="s">
        <v>363</v>
      </c>
      <c r="GB604">
        <v>0</v>
      </c>
      <c r="GC604">
        <v>100</v>
      </c>
      <c r="GD604">
        <v>100</v>
      </c>
      <c r="GE604">
        <v>-0.361</v>
      </c>
      <c r="GF604">
        <v>0.2971</v>
      </c>
      <c r="GG604">
        <v>-1.589593225013521</v>
      </c>
      <c r="GH604">
        <v>0.00192992804097616</v>
      </c>
      <c r="GI604">
        <v>3.244687122451424E-06</v>
      </c>
      <c r="GJ604">
        <v>-2.087531120305573E-09</v>
      </c>
      <c r="GK604">
        <v>0.05776174702018427</v>
      </c>
      <c r="GL604">
        <v>0.005089068596103195</v>
      </c>
      <c r="GM604">
        <v>0.0003257216593697226</v>
      </c>
      <c r="GN604">
        <v>-1.562898368296355E-06</v>
      </c>
      <c r="GO604">
        <v>0</v>
      </c>
      <c r="GP604">
        <v>1257</v>
      </c>
      <c r="GQ604">
        <v>1</v>
      </c>
      <c r="GR604">
        <v>31</v>
      </c>
      <c r="GS604">
        <v>296.9</v>
      </c>
      <c r="GT604">
        <v>296.8</v>
      </c>
      <c r="GU604">
        <v>1.07788</v>
      </c>
      <c r="GV604">
        <v>2.39868</v>
      </c>
      <c r="GW604">
        <v>1.44775</v>
      </c>
      <c r="GX604">
        <v>2.20215</v>
      </c>
      <c r="GY604">
        <v>1.44653</v>
      </c>
      <c r="GZ604">
        <v>2.28271</v>
      </c>
      <c r="HA604">
        <v>33.1769</v>
      </c>
      <c r="HB604">
        <v>14.5173</v>
      </c>
      <c r="HC604">
        <v>18</v>
      </c>
      <c r="HD604">
        <v>531.907</v>
      </c>
      <c r="HE604">
        <v>523.264</v>
      </c>
      <c r="HF604">
        <v>25.0001</v>
      </c>
      <c r="HG604">
        <v>30.7199</v>
      </c>
      <c r="HH604">
        <v>30</v>
      </c>
      <c r="HI604">
        <v>31.0997</v>
      </c>
      <c r="HJ604">
        <v>31.1117</v>
      </c>
      <c r="HK604">
        <v>21.547</v>
      </c>
      <c r="HL604">
        <v>20.6043</v>
      </c>
      <c r="HM604">
        <v>100</v>
      </c>
      <c r="HN604">
        <v>25</v>
      </c>
      <c r="HO604">
        <v>420</v>
      </c>
      <c r="HP604">
        <v>21.5</v>
      </c>
      <c r="HQ604">
        <v>103.128</v>
      </c>
      <c r="HR604">
        <v>102.018</v>
      </c>
    </row>
    <row r="605" spans="1:226">
      <c r="A605">
        <v>587</v>
      </c>
      <c r="B605">
        <v>1774684140.6</v>
      </c>
      <c r="C605">
        <v>2394.599999904633</v>
      </c>
      <c r="D605" t="s">
        <v>1536</v>
      </c>
      <c r="E605" t="s">
        <v>1537</v>
      </c>
      <c r="F605">
        <v>5</v>
      </c>
      <c r="I605">
        <v>1774684137.7</v>
      </c>
      <c r="J605">
        <f>(K605)/1000</f>
        <v>0</v>
      </c>
      <c r="K605">
        <f>IF(BF605, AN605, AH605)</f>
        <v>0</v>
      </c>
      <c r="L605">
        <f>IF(BF605, AI605, AG605)</f>
        <v>0</v>
      </c>
      <c r="M605">
        <f>BH605 - IF(AU605&gt;1, L605*BB605*100.0/(AW605), 0)</f>
        <v>0</v>
      </c>
      <c r="N605">
        <f>((T605-J605/2)*M605-L605)/(T605+J605/2)</f>
        <v>0</v>
      </c>
      <c r="O605">
        <f>N605*(BO605+BP605)/1000.0</f>
        <v>0</v>
      </c>
      <c r="P605">
        <f>(BH605 - IF(AU605&gt;1, L605*BB605*100.0/(AW605), 0))*(BO605+BP605)/1000.0</f>
        <v>0</v>
      </c>
      <c r="Q605">
        <f>2.0/((1/S605-1/R605)+SIGN(S605)*SQRT((1/S605-1/R605)*(1/S605-1/R605) + 4*BC605/((BC605+1)*(BC605+1))*(2*1/S605*1/R605-1/R605*1/R605)))</f>
        <v>0</v>
      </c>
      <c r="R605">
        <f>IF(LEFT(BD605,1)&lt;&gt;"0",IF(LEFT(BD605,1)="1",3.0,BE605),$D$5+$E$5*(BV605*BO605/($K$5*1000))+$F$5*(BV605*BO605/($K$5*1000))*MAX(MIN(BB605,$J$5),$I$5)*MAX(MIN(BB605,$J$5),$I$5)+$G$5*MAX(MIN(BB605,$J$5),$I$5)*(BV605*BO605/($K$5*1000))+$H$5*(BV605*BO605/($K$5*1000))*(BV605*BO605/($K$5*1000)))</f>
        <v>0</v>
      </c>
      <c r="S605">
        <f>J605*(1000-(1000*0.61365*exp(17.502*W605/(240.97+W605))/(BO605+BP605)+BJ605)/2)/(1000*0.61365*exp(17.502*W605/(240.97+W605))/(BO605+BP605)-BJ605)</f>
        <v>0</v>
      </c>
      <c r="T605">
        <f>1/((BC605+1)/(Q605/1.6)+1/(R605/1.37)) + BC605/((BC605+1)/(Q605/1.6) + BC605/(R605/1.37))</f>
        <v>0</v>
      </c>
      <c r="U605">
        <f>(AX605*BA605)</f>
        <v>0</v>
      </c>
      <c r="V605">
        <f>(BQ605+(U605+2*0.95*5.67E-8*(((BQ605+$B$9)+273)^4-(BQ605+273)^4)-44100*J605)/(1.84*29.3*R605+8*0.95*5.67E-8*(BQ605+273)^3))</f>
        <v>0</v>
      </c>
      <c r="W605">
        <f>($C$9*BR605+$D$9*BS605+$E$9*V605)</f>
        <v>0</v>
      </c>
      <c r="X605">
        <f>0.61365*exp(17.502*W605/(240.97+W605))</f>
        <v>0</v>
      </c>
      <c r="Y605">
        <f>(Z605/AA605*100)</f>
        <v>0</v>
      </c>
      <c r="Z605">
        <f>BJ605*(BO605+BP605)/1000</f>
        <v>0</v>
      </c>
      <c r="AA605">
        <f>0.61365*exp(17.502*BQ605/(240.97+BQ605))</f>
        <v>0</v>
      </c>
      <c r="AB605">
        <f>(X605-BJ605*(BO605+BP605)/1000)</f>
        <v>0</v>
      </c>
      <c r="AC605">
        <f>(-J605*44100)</f>
        <v>0</v>
      </c>
      <c r="AD605">
        <f>2*29.3*R605*0.92*(BQ605-W605)</f>
        <v>0</v>
      </c>
      <c r="AE605">
        <f>2*0.95*5.67E-8*(((BQ605+$B$9)+273)^4-(W605+273)^4)</f>
        <v>0</v>
      </c>
      <c r="AF605">
        <f>U605+AE605+AC605+AD605</f>
        <v>0</v>
      </c>
      <c r="AG605">
        <f>BN605*AU605*(BI605-BH605*(1000-AU605*BK605)/(1000-AU605*BJ605))/(100*BB605)</f>
        <v>0</v>
      </c>
      <c r="AH605">
        <f>1000*BN605*AU605*(BJ605-BK605)/(100*BB605*(1000-AU605*BJ605))</f>
        <v>0</v>
      </c>
      <c r="AI605">
        <f>(AJ605 - AK605 - BO605*1E3/(8.314*(BQ605+273.15)) * AM605/BN605 * AL605) * BN605/(100*BB605) * (1000 - BK605)/1000</f>
        <v>0</v>
      </c>
      <c r="AJ605">
        <v>429.2349216906152</v>
      </c>
      <c r="AK605">
        <v>428.833412121212</v>
      </c>
      <c r="AL605">
        <v>1.414625903530351E-05</v>
      </c>
      <c r="AM605">
        <v>61.35787655002243</v>
      </c>
      <c r="AN605">
        <f>(AP605 - AO605 + BO605*1E3/(8.314*(BQ605+273.15)) * AR605/BN605 * AQ605) * BN605/(100*BB605) * 1000/(1000 - AP605)</f>
        <v>0</v>
      </c>
      <c r="AO605">
        <v>21.51525058917914</v>
      </c>
      <c r="AP605">
        <v>21.49919020979022</v>
      </c>
      <c r="AQ605">
        <v>2.592072790025047E-07</v>
      </c>
      <c r="AR605">
        <v>91.88205700752289</v>
      </c>
      <c r="AS605">
        <v>0</v>
      </c>
      <c r="AT605">
        <v>0</v>
      </c>
      <c r="AU605">
        <f>IF(AS605*$H$15&gt;=AW605,1.0,(AW605/(AW605-AS605*$H$15)))</f>
        <v>0</v>
      </c>
      <c r="AV605">
        <f>(AU605-1)*100</f>
        <v>0</v>
      </c>
      <c r="AW605">
        <f>MAX(0,($B$15+$C$15*BV605)/(1+$D$15*BV605)*BO605/(BQ605+273)*$E$15)</f>
        <v>0</v>
      </c>
      <c r="AX605">
        <f>$B$13*BW605+$C$13*BX605+$F$13*CI605*(1-CL605)</f>
        <v>0</v>
      </c>
      <c r="AY605">
        <f>AX605*AZ605</f>
        <v>0</v>
      </c>
      <c r="AZ605">
        <f>($B$13*$D$11+$C$13*$D$11+$F$13*((CV605+CN605)/MAX(CV605+CN605+CW605, 0.1)*$I$11+CW605/MAX(CV605+CN605+CW605, 0.1)*$J$11))/($B$13+$C$13+$F$13)</f>
        <v>0</v>
      </c>
      <c r="BA605">
        <f>($B$13*$K$11+$C$13*$K$11+$F$13*((CV605+CN605)/MAX(CV605+CN605+CW605, 0.1)*$P$11+CW605/MAX(CV605+CN605+CW605, 0.1)*$Q$11))/($B$13+$C$13+$F$13)</f>
        <v>0</v>
      </c>
      <c r="BB605">
        <v>6</v>
      </c>
      <c r="BC605">
        <v>0.5</v>
      </c>
      <c r="BD605" t="s">
        <v>358</v>
      </c>
      <c r="BE605">
        <v>2</v>
      </c>
      <c r="BF605" t="b">
        <v>1</v>
      </c>
      <c r="BG605">
        <v>1774684137.7</v>
      </c>
      <c r="BH605">
        <v>419.5785</v>
      </c>
      <c r="BI605">
        <v>419.9968000000001</v>
      </c>
      <c r="BJ605">
        <v>21.49749</v>
      </c>
      <c r="BK605">
        <v>21.51501</v>
      </c>
      <c r="BL605">
        <v>419.9400000000001</v>
      </c>
      <c r="BM605">
        <v>21.20036</v>
      </c>
      <c r="BN605">
        <v>499.9983999999999</v>
      </c>
      <c r="BO605">
        <v>101.0395</v>
      </c>
      <c r="BP605">
        <v>0.09997587999999999</v>
      </c>
      <c r="BQ605">
        <v>25.74083</v>
      </c>
      <c r="BR605">
        <v>25.78166</v>
      </c>
      <c r="BS605">
        <v>999.9</v>
      </c>
      <c r="BT605">
        <v>0</v>
      </c>
      <c r="BU605">
        <v>0</v>
      </c>
      <c r="BV605">
        <v>10001.373</v>
      </c>
      <c r="BW605">
        <v>0</v>
      </c>
      <c r="BX605">
        <v>0.3833920000000001</v>
      </c>
      <c r="BY605">
        <v>-0.4183411</v>
      </c>
      <c r="BZ605">
        <v>428.7967</v>
      </c>
      <c r="CA605">
        <v>429.2316000000001</v>
      </c>
      <c r="CB605">
        <v>-0.01751384</v>
      </c>
      <c r="CC605">
        <v>419.9968000000001</v>
      </c>
      <c r="CD605">
        <v>21.51501</v>
      </c>
      <c r="CE605">
        <v>2.172093</v>
      </c>
      <c r="CF605">
        <v>2.173864</v>
      </c>
      <c r="CG605">
        <v>18.75795</v>
      </c>
      <c r="CH605">
        <v>18.77098</v>
      </c>
      <c r="CI605">
        <v>100.00176</v>
      </c>
      <c r="CJ605">
        <v>0</v>
      </c>
      <c r="CK605">
        <v>1</v>
      </c>
      <c r="CL605">
        <v>0</v>
      </c>
      <c r="CM605">
        <v>1.6508</v>
      </c>
      <c r="CN605">
        <v>0</v>
      </c>
      <c r="CO605">
        <v>5.08578</v>
      </c>
      <c r="CP605">
        <v>511.5761000000001</v>
      </c>
      <c r="CQ605">
        <v>35.375</v>
      </c>
      <c r="CR605">
        <v>41.2996</v>
      </c>
      <c r="CS605">
        <v>38.16840000000001</v>
      </c>
      <c r="CT605">
        <v>40.7059</v>
      </c>
      <c r="CU605">
        <v>36.625</v>
      </c>
      <c r="CV605">
        <v>0</v>
      </c>
      <c r="CW605">
        <v>100.001</v>
      </c>
      <c r="CX605">
        <v>0</v>
      </c>
      <c r="CY605">
        <v>1774684139</v>
      </c>
      <c r="CZ605">
        <v>0</v>
      </c>
      <c r="DA605">
        <v>1774666326.5</v>
      </c>
      <c r="DB605" t="s">
        <v>359</v>
      </c>
      <c r="DC605">
        <v>1774666322</v>
      </c>
      <c r="DD605">
        <v>1774666326.5</v>
      </c>
      <c r="DE605">
        <v>2</v>
      </c>
      <c r="DF605">
        <v>0.343</v>
      </c>
      <c r="DG605">
        <v>-0.026</v>
      </c>
      <c r="DH605">
        <v>-0.36</v>
      </c>
      <c r="DI605">
        <v>0.298</v>
      </c>
      <c r="DJ605">
        <v>420</v>
      </c>
      <c r="DK605">
        <v>22</v>
      </c>
      <c r="DL605">
        <v>0.17</v>
      </c>
      <c r="DM605">
        <v>0.02</v>
      </c>
      <c r="DN605">
        <v>-0.433845268292683</v>
      </c>
      <c r="DO605">
        <v>0.0494508501742149</v>
      </c>
      <c r="DP605">
        <v>0.04694501562675543</v>
      </c>
      <c r="DQ605">
        <v>1</v>
      </c>
      <c r="DR605">
        <v>-0.01799234634146342</v>
      </c>
      <c r="DS605">
        <v>0.008020241811846617</v>
      </c>
      <c r="DT605">
        <v>0.001278501928820919</v>
      </c>
      <c r="DU605">
        <v>1</v>
      </c>
      <c r="DV605">
        <v>2</v>
      </c>
      <c r="DW605">
        <v>2</v>
      </c>
      <c r="DX605" t="s">
        <v>360</v>
      </c>
      <c r="DY605">
        <v>3.13045</v>
      </c>
      <c r="DZ605">
        <v>2.80657</v>
      </c>
      <c r="EA605">
        <v>0.0997677</v>
      </c>
      <c r="EB605">
        <v>0.09947839999999999</v>
      </c>
      <c r="EC605">
        <v>0.105859</v>
      </c>
      <c r="ED605">
        <v>0.105598</v>
      </c>
      <c r="EE605">
        <v>21145.5</v>
      </c>
      <c r="EF605">
        <v>27417.5</v>
      </c>
      <c r="EG605">
        <v>26443.4</v>
      </c>
      <c r="EH605">
        <v>32998.9</v>
      </c>
      <c r="EI605">
        <v>34924.2</v>
      </c>
      <c r="EJ605">
        <v>40308.3</v>
      </c>
      <c r="EK605">
        <v>41090.1</v>
      </c>
      <c r="EL605">
        <v>46058</v>
      </c>
      <c r="EM605">
        <v>2.03492</v>
      </c>
      <c r="EN605">
        <v>2.00052</v>
      </c>
      <c r="EO605">
        <v>0.0687875</v>
      </c>
      <c r="EP605">
        <v>0</v>
      </c>
      <c r="EQ605">
        <v>24.6515</v>
      </c>
      <c r="ER605">
        <v>999.9</v>
      </c>
      <c r="ES605">
        <v>67.40000000000001</v>
      </c>
      <c r="ET605">
        <v>27.5</v>
      </c>
      <c r="EU605">
        <v>24.5877</v>
      </c>
      <c r="EV605">
        <v>61.1409</v>
      </c>
      <c r="EW605">
        <v>31.6026</v>
      </c>
      <c r="EX605">
        <v>1</v>
      </c>
      <c r="EY605">
        <v>0.291687</v>
      </c>
      <c r="EZ605">
        <v>0.15835</v>
      </c>
      <c r="FA605">
        <v>20.2916</v>
      </c>
      <c r="FB605">
        <v>5.18749</v>
      </c>
      <c r="FC605">
        <v>11.9441</v>
      </c>
      <c r="FD605">
        <v>4.95575</v>
      </c>
      <c r="FE605">
        <v>3.285</v>
      </c>
      <c r="FF605">
        <v>9999</v>
      </c>
      <c r="FG605">
        <v>9999</v>
      </c>
      <c r="FH605">
        <v>9999</v>
      </c>
      <c r="FI605">
        <v>999.9</v>
      </c>
      <c r="FJ605">
        <v>1.86127</v>
      </c>
      <c r="FK605">
        <v>1.86264</v>
      </c>
      <c r="FL605">
        <v>1.86005</v>
      </c>
      <c r="FM605">
        <v>1.85837</v>
      </c>
      <c r="FN605">
        <v>1.86214</v>
      </c>
      <c r="FO605">
        <v>1.85884</v>
      </c>
      <c r="FP605">
        <v>1.85791</v>
      </c>
      <c r="FQ605">
        <v>1.8608</v>
      </c>
      <c r="FR605">
        <v>0</v>
      </c>
      <c r="FS605">
        <v>0</v>
      </c>
      <c r="FT605">
        <v>0</v>
      </c>
      <c r="FU605">
        <v>4.5</v>
      </c>
      <c r="FV605" t="s">
        <v>361</v>
      </c>
      <c r="FW605" t="s">
        <v>362</v>
      </c>
      <c r="FX605" t="s">
        <v>363</v>
      </c>
      <c r="FY605" t="s">
        <v>364</v>
      </c>
      <c r="FZ605" t="s">
        <v>364</v>
      </c>
      <c r="GA605" t="s">
        <v>363</v>
      </c>
      <c r="GB605">
        <v>0</v>
      </c>
      <c r="GC605">
        <v>100</v>
      </c>
      <c r="GD605">
        <v>100</v>
      </c>
      <c r="GE605">
        <v>-0.361</v>
      </c>
      <c r="GF605">
        <v>0.2972</v>
      </c>
      <c r="GG605">
        <v>-1.589593225013521</v>
      </c>
      <c r="GH605">
        <v>0.00192992804097616</v>
      </c>
      <c r="GI605">
        <v>3.244687122451424E-06</v>
      </c>
      <c r="GJ605">
        <v>-2.087531120305573E-09</v>
      </c>
      <c r="GK605">
        <v>0.05776174702018427</v>
      </c>
      <c r="GL605">
        <v>0.005089068596103195</v>
      </c>
      <c r="GM605">
        <v>0.0003257216593697226</v>
      </c>
      <c r="GN605">
        <v>-1.562898368296355E-06</v>
      </c>
      <c r="GO605">
        <v>0</v>
      </c>
      <c r="GP605">
        <v>1257</v>
      </c>
      <c r="GQ605">
        <v>1</v>
      </c>
      <c r="GR605">
        <v>31</v>
      </c>
      <c r="GS605">
        <v>297</v>
      </c>
      <c r="GT605">
        <v>296.9</v>
      </c>
      <c r="GU605">
        <v>1.07788</v>
      </c>
      <c r="GV605">
        <v>2.39014</v>
      </c>
      <c r="GW605">
        <v>1.44775</v>
      </c>
      <c r="GX605">
        <v>2.20215</v>
      </c>
      <c r="GY605">
        <v>1.44653</v>
      </c>
      <c r="GZ605">
        <v>2.35474</v>
      </c>
      <c r="HA605">
        <v>33.1769</v>
      </c>
      <c r="HB605">
        <v>14.5173</v>
      </c>
      <c r="HC605">
        <v>18</v>
      </c>
      <c r="HD605">
        <v>531.97</v>
      </c>
      <c r="HE605">
        <v>523.23</v>
      </c>
      <c r="HF605">
        <v>25.0001</v>
      </c>
      <c r="HG605">
        <v>30.7199</v>
      </c>
      <c r="HH605">
        <v>30.0001</v>
      </c>
      <c r="HI605">
        <v>31.0997</v>
      </c>
      <c r="HJ605">
        <v>31.1117</v>
      </c>
      <c r="HK605">
        <v>21.5477</v>
      </c>
      <c r="HL605">
        <v>20.6043</v>
      </c>
      <c r="HM605">
        <v>100</v>
      </c>
      <c r="HN605">
        <v>25</v>
      </c>
      <c r="HO605">
        <v>420</v>
      </c>
      <c r="HP605">
        <v>21.5</v>
      </c>
      <c r="HQ605">
        <v>103.129</v>
      </c>
      <c r="HR605">
        <v>102.017</v>
      </c>
    </row>
    <row r="606" spans="1:226">
      <c r="A606">
        <v>588</v>
      </c>
      <c r="B606">
        <v>1774684144.6</v>
      </c>
      <c r="C606">
        <v>2398.599999904633</v>
      </c>
      <c r="D606" t="s">
        <v>1538</v>
      </c>
      <c r="E606" t="s">
        <v>1539</v>
      </c>
      <c r="F606">
        <v>5</v>
      </c>
      <c r="I606">
        <v>1774684141.7</v>
      </c>
      <c r="J606">
        <f>(K606)/1000</f>
        <v>0</v>
      </c>
      <c r="K606">
        <f>IF(BF606, AN606, AH606)</f>
        <v>0</v>
      </c>
      <c r="L606">
        <f>IF(BF606, AI606, AG606)</f>
        <v>0</v>
      </c>
      <c r="M606">
        <f>BH606 - IF(AU606&gt;1, L606*BB606*100.0/(AW606), 0)</f>
        <v>0</v>
      </c>
      <c r="N606">
        <f>((T606-J606/2)*M606-L606)/(T606+J606/2)</f>
        <v>0</v>
      </c>
      <c r="O606">
        <f>N606*(BO606+BP606)/1000.0</f>
        <v>0</v>
      </c>
      <c r="P606">
        <f>(BH606 - IF(AU606&gt;1, L606*BB606*100.0/(AW606), 0))*(BO606+BP606)/1000.0</f>
        <v>0</v>
      </c>
      <c r="Q606">
        <f>2.0/((1/S606-1/R606)+SIGN(S606)*SQRT((1/S606-1/R606)*(1/S606-1/R606) + 4*BC606/((BC606+1)*(BC606+1))*(2*1/S606*1/R606-1/R606*1/R606)))</f>
        <v>0</v>
      </c>
      <c r="R606">
        <f>IF(LEFT(BD606,1)&lt;&gt;"0",IF(LEFT(BD606,1)="1",3.0,BE606),$D$5+$E$5*(BV606*BO606/($K$5*1000))+$F$5*(BV606*BO606/($K$5*1000))*MAX(MIN(BB606,$J$5),$I$5)*MAX(MIN(BB606,$J$5),$I$5)+$G$5*MAX(MIN(BB606,$J$5),$I$5)*(BV606*BO606/($K$5*1000))+$H$5*(BV606*BO606/($K$5*1000))*(BV606*BO606/($K$5*1000)))</f>
        <v>0</v>
      </c>
      <c r="S606">
        <f>J606*(1000-(1000*0.61365*exp(17.502*W606/(240.97+W606))/(BO606+BP606)+BJ606)/2)/(1000*0.61365*exp(17.502*W606/(240.97+W606))/(BO606+BP606)-BJ606)</f>
        <v>0</v>
      </c>
      <c r="T606">
        <f>1/((BC606+1)/(Q606/1.6)+1/(R606/1.37)) + BC606/((BC606+1)/(Q606/1.6) + BC606/(R606/1.37))</f>
        <v>0</v>
      </c>
      <c r="U606">
        <f>(AX606*BA606)</f>
        <v>0</v>
      </c>
      <c r="V606">
        <f>(BQ606+(U606+2*0.95*5.67E-8*(((BQ606+$B$9)+273)^4-(BQ606+273)^4)-44100*J606)/(1.84*29.3*R606+8*0.95*5.67E-8*(BQ606+273)^3))</f>
        <v>0</v>
      </c>
      <c r="W606">
        <f>($C$9*BR606+$D$9*BS606+$E$9*V606)</f>
        <v>0</v>
      </c>
      <c r="X606">
        <f>0.61365*exp(17.502*W606/(240.97+W606))</f>
        <v>0</v>
      </c>
      <c r="Y606">
        <f>(Z606/AA606*100)</f>
        <v>0</v>
      </c>
      <c r="Z606">
        <f>BJ606*(BO606+BP606)/1000</f>
        <v>0</v>
      </c>
      <c r="AA606">
        <f>0.61365*exp(17.502*BQ606/(240.97+BQ606))</f>
        <v>0</v>
      </c>
      <c r="AB606">
        <f>(X606-BJ606*(BO606+BP606)/1000)</f>
        <v>0</v>
      </c>
      <c r="AC606">
        <f>(-J606*44100)</f>
        <v>0</v>
      </c>
      <c r="AD606">
        <f>2*29.3*R606*0.92*(BQ606-W606)</f>
        <v>0</v>
      </c>
      <c r="AE606">
        <f>2*0.95*5.67E-8*(((BQ606+$B$9)+273)^4-(W606+273)^4)</f>
        <v>0</v>
      </c>
      <c r="AF606">
        <f>U606+AE606+AC606+AD606</f>
        <v>0</v>
      </c>
      <c r="AG606">
        <f>BN606*AU606*(BI606-BH606*(1000-AU606*BK606)/(1000-AU606*BJ606))/(100*BB606)</f>
        <v>0</v>
      </c>
      <c r="AH606">
        <f>1000*BN606*AU606*(BJ606-BK606)/(100*BB606*(1000-AU606*BJ606))</f>
        <v>0</v>
      </c>
      <c r="AI606">
        <f>(AJ606 - AK606 - BO606*1E3/(8.314*(BQ606+273.15)) * AM606/BN606 * AL606) * BN606/(100*BB606) * (1000 - BK606)/1000</f>
        <v>0</v>
      </c>
      <c r="AJ606">
        <v>429.2371831786857</v>
      </c>
      <c r="AK606">
        <v>428.7443878787876</v>
      </c>
      <c r="AL606">
        <v>-1.600904037209043E-05</v>
      </c>
      <c r="AM606">
        <v>61.35787655002243</v>
      </c>
      <c r="AN606">
        <f>(AP606 - AO606 + BO606*1E3/(8.314*(BQ606+273.15)) * AR606/BN606 * AQ606) * BN606/(100*BB606) * 1000/(1000 - AP606)</f>
        <v>0</v>
      </c>
      <c r="AO606">
        <v>21.51441112563761</v>
      </c>
      <c r="AP606">
        <v>21.49903496503496</v>
      </c>
      <c r="AQ606">
        <v>4.641597767942536E-07</v>
      </c>
      <c r="AR606">
        <v>91.88205700752289</v>
      </c>
      <c r="AS606">
        <v>0</v>
      </c>
      <c r="AT606">
        <v>0</v>
      </c>
      <c r="AU606">
        <f>IF(AS606*$H$15&gt;=AW606,1.0,(AW606/(AW606-AS606*$H$15)))</f>
        <v>0</v>
      </c>
      <c r="AV606">
        <f>(AU606-1)*100</f>
        <v>0</v>
      </c>
      <c r="AW606">
        <f>MAX(0,($B$15+$C$15*BV606)/(1+$D$15*BV606)*BO606/(BQ606+273)*$E$15)</f>
        <v>0</v>
      </c>
      <c r="AX606">
        <f>$B$13*BW606+$C$13*BX606+$F$13*CI606*(1-CL606)</f>
        <v>0</v>
      </c>
      <c r="AY606">
        <f>AX606*AZ606</f>
        <v>0</v>
      </c>
      <c r="AZ606">
        <f>($B$13*$D$11+$C$13*$D$11+$F$13*((CV606+CN606)/MAX(CV606+CN606+CW606, 0.1)*$I$11+CW606/MAX(CV606+CN606+CW606, 0.1)*$J$11))/($B$13+$C$13+$F$13)</f>
        <v>0</v>
      </c>
      <c r="BA606">
        <f>($B$13*$K$11+$C$13*$K$11+$F$13*((CV606+CN606)/MAX(CV606+CN606+CW606, 0.1)*$P$11+CW606/MAX(CV606+CN606+CW606, 0.1)*$Q$11))/($B$13+$C$13+$F$13)</f>
        <v>0</v>
      </c>
      <c r="BB606">
        <v>6</v>
      </c>
      <c r="BC606">
        <v>0.5</v>
      </c>
      <c r="BD606" t="s">
        <v>358</v>
      </c>
      <c r="BE606">
        <v>2</v>
      </c>
      <c r="BF606" t="b">
        <v>1</v>
      </c>
      <c r="BG606">
        <v>1774684141.7</v>
      </c>
      <c r="BH606">
        <v>419.5664999999999</v>
      </c>
      <c r="BI606">
        <v>420.0012</v>
      </c>
      <c r="BJ606">
        <v>21.49897</v>
      </c>
      <c r="BK606">
        <v>21.51450999999999</v>
      </c>
      <c r="BL606">
        <v>419.9280000000001</v>
      </c>
      <c r="BM606">
        <v>21.20179</v>
      </c>
      <c r="BN606">
        <v>499.9799</v>
      </c>
      <c r="BO606">
        <v>101.0393</v>
      </c>
      <c r="BP606">
        <v>0.09993012999999999</v>
      </c>
      <c r="BQ606">
        <v>25.73888</v>
      </c>
      <c r="BR606">
        <v>25.78032</v>
      </c>
      <c r="BS606">
        <v>999.9</v>
      </c>
      <c r="BT606">
        <v>0</v>
      </c>
      <c r="BU606">
        <v>0</v>
      </c>
      <c r="BV606">
        <v>10014.495</v>
      </c>
      <c r="BW606">
        <v>0</v>
      </c>
      <c r="BX606">
        <v>0.3833920000000001</v>
      </c>
      <c r="BY606">
        <v>-0.4346374999999999</v>
      </c>
      <c r="BZ606">
        <v>428.785</v>
      </c>
      <c r="CA606">
        <v>429.2358</v>
      </c>
      <c r="CB606">
        <v>-0.01553764</v>
      </c>
      <c r="CC606">
        <v>420.0012</v>
      </c>
      <c r="CD606">
        <v>21.51450999999999</v>
      </c>
      <c r="CE606">
        <v>2.17224</v>
      </c>
      <c r="CF606">
        <v>2.173811</v>
      </c>
      <c r="CG606">
        <v>18.75903</v>
      </c>
      <c r="CH606">
        <v>18.77059</v>
      </c>
      <c r="CI606">
        <v>100.00169</v>
      </c>
      <c r="CJ606">
        <v>0</v>
      </c>
      <c r="CK606">
        <v>1</v>
      </c>
      <c r="CL606">
        <v>0</v>
      </c>
      <c r="CM606">
        <v>1.67583</v>
      </c>
      <c r="CN606">
        <v>0</v>
      </c>
      <c r="CO606">
        <v>5.1333</v>
      </c>
      <c r="CP606">
        <v>511.5757</v>
      </c>
      <c r="CQ606">
        <v>35.375</v>
      </c>
      <c r="CR606">
        <v>41.3183</v>
      </c>
      <c r="CS606">
        <v>38.187</v>
      </c>
      <c r="CT606">
        <v>40.7562</v>
      </c>
      <c r="CU606">
        <v>36.6498</v>
      </c>
      <c r="CV606">
        <v>0</v>
      </c>
      <c r="CW606">
        <v>100.002</v>
      </c>
      <c r="CX606">
        <v>0</v>
      </c>
      <c r="CY606">
        <v>1774684143.2</v>
      </c>
      <c r="CZ606">
        <v>0</v>
      </c>
      <c r="DA606">
        <v>1774666326.5</v>
      </c>
      <c r="DB606" t="s">
        <v>359</v>
      </c>
      <c r="DC606">
        <v>1774666322</v>
      </c>
      <c r="DD606">
        <v>1774666326.5</v>
      </c>
      <c r="DE606">
        <v>2</v>
      </c>
      <c r="DF606">
        <v>0.343</v>
      </c>
      <c r="DG606">
        <v>-0.026</v>
      </c>
      <c r="DH606">
        <v>-0.36</v>
      </c>
      <c r="DI606">
        <v>0.298</v>
      </c>
      <c r="DJ606">
        <v>420</v>
      </c>
      <c r="DK606">
        <v>22</v>
      </c>
      <c r="DL606">
        <v>0.17</v>
      </c>
      <c r="DM606">
        <v>0.02</v>
      </c>
      <c r="DN606">
        <v>-0.4336785853658537</v>
      </c>
      <c r="DO606">
        <v>0.02695494773519213</v>
      </c>
      <c r="DP606">
        <v>0.04722426232814902</v>
      </c>
      <c r="DQ606">
        <v>1</v>
      </c>
      <c r="DR606">
        <v>-0.01706072195121951</v>
      </c>
      <c r="DS606">
        <v>0.008272459233449441</v>
      </c>
      <c r="DT606">
        <v>0.00131356345581208</v>
      </c>
      <c r="DU606">
        <v>1</v>
      </c>
      <c r="DV606">
        <v>2</v>
      </c>
      <c r="DW606">
        <v>2</v>
      </c>
      <c r="DX606" t="s">
        <v>360</v>
      </c>
      <c r="DY606">
        <v>3.13041</v>
      </c>
      <c r="DZ606">
        <v>2.80641</v>
      </c>
      <c r="EA606">
        <v>0.0997509</v>
      </c>
      <c r="EB606">
        <v>0.09948319999999999</v>
      </c>
      <c r="EC606">
        <v>0.105854</v>
      </c>
      <c r="ED606">
        <v>0.105597</v>
      </c>
      <c r="EE606">
        <v>21145.7</v>
      </c>
      <c r="EF606">
        <v>27417.4</v>
      </c>
      <c r="EG606">
        <v>26443.1</v>
      </c>
      <c r="EH606">
        <v>32998.9</v>
      </c>
      <c r="EI606">
        <v>34924.1</v>
      </c>
      <c r="EJ606">
        <v>40308.7</v>
      </c>
      <c r="EK606">
        <v>41089.7</v>
      </c>
      <c r="EL606">
        <v>46058.4</v>
      </c>
      <c r="EM606">
        <v>2.0349</v>
      </c>
      <c r="EN606">
        <v>2.00047</v>
      </c>
      <c r="EO606">
        <v>0.0687316</v>
      </c>
      <c r="EP606">
        <v>0</v>
      </c>
      <c r="EQ606">
        <v>24.6534</v>
      </c>
      <c r="ER606">
        <v>999.9</v>
      </c>
      <c r="ES606">
        <v>67.40000000000001</v>
      </c>
      <c r="ET606">
        <v>27.5</v>
      </c>
      <c r="EU606">
        <v>24.5847</v>
      </c>
      <c r="EV606">
        <v>61.4608</v>
      </c>
      <c r="EW606">
        <v>31.7548</v>
      </c>
      <c r="EX606">
        <v>1</v>
      </c>
      <c r="EY606">
        <v>0.29158</v>
      </c>
      <c r="EZ606">
        <v>0.158279</v>
      </c>
      <c r="FA606">
        <v>20.2916</v>
      </c>
      <c r="FB606">
        <v>5.18824</v>
      </c>
      <c r="FC606">
        <v>11.9441</v>
      </c>
      <c r="FD606">
        <v>4.95575</v>
      </c>
      <c r="FE606">
        <v>3.285</v>
      </c>
      <c r="FF606">
        <v>9999</v>
      </c>
      <c r="FG606">
        <v>9999</v>
      </c>
      <c r="FH606">
        <v>9999</v>
      </c>
      <c r="FI606">
        <v>999.9</v>
      </c>
      <c r="FJ606">
        <v>1.86127</v>
      </c>
      <c r="FK606">
        <v>1.86264</v>
      </c>
      <c r="FL606">
        <v>1.86005</v>
      </c>
      <c r="FM606">
        <v>1.85837</v>
      </c>
      <c r="FN606">
        <v>1.86216</v>
      </c>
      <c r="FO606">
        <v>1.85887</v>
      </c>
      <c r="FP606">
        <v>1.85791</v>
      </c>
      <c r="FQ606">
        <v>1.8608</v>
      </c>
      <c r="FR606">
        <v>0</v>
      </c>
      <c r="FS606">
        <v>0</v>
      </c>
      <c r="FT606">
        <v>0</v>
      </c>
      <c r="FU606">
        <v>4.5</v>
      </c>
      <c r="FV606" t="s">
        <v>361</v>
      </c>
      <c r="FW606" t="s">
        <v>362</v>
      </c>
      <c r="FX606" t="s">
        <v>363</v>
      </c>
      <c r="FY606" t="s">
        <v>364</v>
      </c>
      <c r="FZ606" t="s">
        <v>364</v>
      </c>
      <c r="GA606" t="s">
        <v>363</v>
      </c>
      <c r="GB606">
        <v>0</v>
      </c>
      <c r="GC606">
        <v>100</v>
      </c>
      <c r="GD606">
        <v>100</v>
      </c>
      <c r="GE606">
        <v>-0.362</v>
      </c>
      <c r="GF606">
        <v>0.2971</v>
      </c>
      <c r="GG606">
        <v>-1.589593225013521</v>
      </c>
      <c r="GH606">
        <v>0.00192992804097616</v>
      </c>
      <c r="GI606">
        <v>3.244687122451424E-06</v>
      </c>
      <c r="GJ606">
        <v>-2.087531120305573E-09</v>
      </c>
      <c r="GK606">
        <v>0.05776174702018427</v>
      </c>
      <c r="GL606">
        <v>0.005089068596103195</v>
      </c>
      <c r="GM606">
        <v>0.0003257216593697226</v>
      </c>
      <c r="GN606">
        <v>-1.562898368296355E-06</v>
      </c>
      <c r="GO606">
        <v>0</v>
      </c>
      <c r="GP606">
        <v>1257</v>
      </c>
      <c r="GQ606">
        <v>1</v>
      </c>
      <c r="GR606">
        <v>31</v>
      </c>
      <c r="GS606">
        <v>297</v>
      </c>
      <c r="GT606">
        <v>297</v>
      </c>
      <c r="GU606">
        <v>1.07666</v>
      </c>
      <c r="GV606">
        <v>2.38647</v>
      </c>
      <c r="GW606">
        <v>1.44775</v>
      </c>
      <c r="GX606">
        <v>2.20215</v>
      </c>
      <c r="GY606">
        <v>1.44653</v>
      </c>
      <c r="GZ606">
        <v>2.38281</v>
      </c>
      <c r="HA606">
        <v>33.1769</v>
      </c>
      <c r="HB606">
        <v>14.5261</v>
      </c>
      <c r="HC606">
        <v>18</v>
      </c>
      <c r="HD606">
        <v>531.954</v>
      </c>
      <c r="HE606">
        <v>523.196</v>
      </c>
      <c r="HF606">
        <v>25</v>
      </c>
      <c r="HG606">
        <v>30.7199</v>
      </c>
      <c r="HH606">
        <v>30</v>
      </c>
      <c r="HI606">
        <v>31.0997</v>
      </c>
      <c r="HJ606">
        <v>31.1117</v>
      </c>
      <c r="HK606">
        <v>21.5472</v>
      </c>
      <c r="HL606">
        <v>20.6043</v>
      </c>
      <c r="HM606">
        <v>100</v>
      </c>
      <c r="HN606">
        <v>25</v>
      </c>
      <c r="HO606">
        <v>420</v>
      </c>
      <c r="HP606">
        <v>21.5</v>
      </c>
      <c r="HQ606">
        <v>103.128</v>
      </c>
      <c r="HR606">
        <v>102.017</v>
      </c>
    </row>
    <row r="607" spans="1:226">
      <c r="A607">
        <v>589</v>
      </c>
      <c r="B607">
        <v>1774684148.6</v>
      </c>
      <c r="C607">
        <v>2402.599999904633</v>
      </c>
      <c r="D607" t="s">
        <v>1540</v>
      </c>
      <c r="E607" t="s">
        <v>1541</v>
      </c>
      <c r="F607">
        <v>5</v>
      </c>
      <c r="I607">
        <v>1774684145.7</v>
      </c>
      <c r="J607">
        <f>(K607)/1000</f>
        <v>0</v>
      </c>
      <c r="K607">
        <f>IF(BF607, AN607, AH607)</f>
        <v>0</v>
      </c>
      <c r="L607">
        <f>IF(BF607, AI607, AG607)</f>
        <v>0</v>
      </c>
      <c r="M607">
        <f>BH607 - IF(AU607&gt;1, L607*BB607*100.0/(AW607), 0)</f>
        <v>0</v>
      </c>
      <c r="N607">
        <f>((T607-J607/2)*M607-L607)/(T607+J607/2)</f>
        <v>0</v>
      </c>
      <c r="O607">
        <f>N607*(BO607+BP607)/1000.0</f>
        <v>0</v>
      </c>
      <c r="P607">
        <f>(BH607 - IF(AU607&gt;1, L607*BB607*100.0/(AW607), 0))*(BO607+BP607)/1000.0</f>
        <v>0</v>
      </c>
      <c r="Q607">
        <f>2.0/((1/S607-1/R607)+SIGN(S607)*SQRT((1/S607-1/R607)*(1/S607-1/R607) + 4*BC607/((BC607+1)*(BC607+1))*(2*1/S607*1/R607-1/R607*1/R607)))</f>
        <v>0</v>
      </c>
      <c r="R607">
        <f>IF(LEFT(BD607,1)&lt;&gt;"0",IF(LEFT(BD607,1)="1",3.0,BE607),$D$5+$E$5*(BV607*BO607/($K$5*1000))+$F$5*(BV607*BO607/($K$5*1000))*MAX(MIN(BB607,$J$5),$I$5)*MAX(MIN(BB607,$J$5),$I$5)+$G$5*MAX(MIN(BB607,$J$5),$I$5)*(BV607*BO607/($K$5*1000))+$H$5*(BV607*BO607/($K$5*1000))*(BV607*BO607/($K$5*1000)))</f>
        <v>0</v>
      </c>
      <c r="S607">
        <f>J607*(1000-(1000*0.61365*exp(17.502*W607/(240.97+W607))/(BO607+BP607)+BJ607)/2)/(1000*0.61365*exp(17.502*W607/(240.97+W607))/(BO607+BP607)-BJ607)</f>
        <v>0</v>
      </c>
      <c r="T607">
        <f>1/((BC607+1)/(Q607/1.6)+1/(R607/1.37)) + BC607/((BC607+1)/(Q607/1.6) + BC607/(R607/1.37))</f>
        <v>0</v>
      </c>
      <c r="U607">
        <f>(AX607*BA607)</f>
        <v>0</v>
      </c>
      <c r="V607">
        <f>(BQ607+(U607+2*0.95*5.67E-8*(((BQ607+$B$9)+273)^4-(BQ607+273)^4)-44100*J607)/(1.84*29.3*R607+8*0.95*5.67E-8*(BQ607+273)^3))</f>
        <v>0</v>
      </c>
      <c r="W607">
        <f>($C$9*BR607+$D$9*BS607+$E$9*V607)</f>
        <v>0</v>
      </c>
      <c r="X607">
        <f>0.61365*exp(17.502*W607/(240.97+W607))</f>
        <v>0</v>
      </c>
      <c r="Y607">
        <f>(Z607/AA607*100)</f>
        <v>0</v>
      </c>
      <c r="Z607">
        <f>BJ607*(BO607+BP607)/1000</f>
        <v>0</v>
      </c>
      <c r="AA607">
        <f>0.61365*exp(17.502*BQ607/(240.97+BQ607))</f>
        <v>0</v>
      </c>
      <c r="AB607">
        <f>(X607-BJ607*(BO607+BP607)/1000)</f>
        <v>0</v>
      </c>
      <c r="AC607">
        <f>(-J607*44100)</f>
        <v>0</v>
      </c>
      <c r="AD607">
        <f>2*29.3*R607*0.92*(BQ607-W607)</f>
        <v>0</v>
      </c>
      <c r="AE607">
        <f>2*0.95*5.67E-8*(((BQ607+$B$9)+273)^4-(W607+273)^4)</f>
        <v>0</v>
      </c>
      <c r="AF607">
        <f>U607+AE607+AC607+AD607</f>
        <v>0</v>
      </c>
      <c r="AG607">
        <f>BN607*AU607*(BI607-BH607*(1000-AU607*BK607)/(1000-AU607*BJ607))/(100*BB607)</f>
        <v>0</v>
      </c>
      <c r="AH607">
        <f>1000*BN607*AU607*(BJ607-BK607)/(100*BB607*(1000-AU607*BJ607))</f>
        <v>0</v>
      </c>
      <c r="AI607">
        <f>(AJ607 - AK607 - BO607*1E3/(8.314*(BQ607+273.15)) * AM607/BN607 * AL607) * BN607/(100*BB607) * (1000 - BK607)/1000</f>
        <v>0</v>
      </c>
      <c r="AJ607">
        <v>429.2082016878145</v>
      </c>
      <c r="AK607">
        <v>428.8133575757578</v>
      </c>
      <c r="AL607">
        <v>1.380361192242821E-05</v>
      </c>
      <c r="AM607">
        <v>61.35787655002243</v>
      </c>
      <c r="AN607">
        <f>(AP607 - AO607 + BO607*1E3/(8.314*(BQ607+273.15)) * AR607/BN607 * AQ607) * BN607/(100*BB607) * 1000/(1000 - AP607)</f>
        <v>0</v>
      </c>
      <c r="AO607">
        <v>21.51450449238131</v>
      </c>
      <c r="AP607">
        <v>21.49774685314686</v>
      </c>
      <c r="AQ607">
        <v>-7.553662615456991E-07</v>
      </c>
      <c r="AR607">
        <v>91.88205700752289</v>
      </c>
      <c r="AS607">
        <v>0</v>
      </c>
      <c r="AT607">
        <v>0</v>
      </c>
      <c r="AU607">
        <f>IF(AS607*$H$15&gt;=AW607,1.0,(AW607/(AW607-AS607*$H$15)))</f>
        <v>0</v>
      </c>
      <c r="AV607">
        <f>(AU607-1)*100</f>
        <v>0</v>
      </c>
      <c r="AW607">
        <f>MAX(0,($B$15+$C$15*BV607)/(1+$D$15*BV607)*BO607/(BQ607+273)*$E$15)</f>
        <v>0</v>
      </c>
      <c r="AX607">
        <f>$B$13*BW607+$C$13*BX607+$F$13*CI607*(1-CL607)</f>
        <v>0</v>
      </c>
      <c r="AY607">
        <f>AX607*AZ607</f>
        <v>0</v>
      </c>
      <c r="AZ607">
        <f>($B$13*$D$11+$C$13*$D$11+$F$13*((CV607+CN607)/MAX(CV607+CN607+CW607, 0.1)*$I$11+CW607/MAX(CV607+CN607+CW607, 0.1)*$J$11))/($B$13+$C$13+$F$13)</f>
        <v>0</v>
      </c>
      <c r="BA607">
        <f>($B$13*$K$11+$C$13*$K$11+$F$13*((CV607+CN607)/MAX(CV607+CN607+CW607, 0.1)*$P$11+CW607/MAX(CV607+CN607+CW607, 0.1)*$Q$11))/($B$13+$C$13+$F$13)</f>
        <v>0</v>
      </c>
      <c r="BB607">
        <v>6</v>
      </c>
      <c r="BC607">
        <v>0.5</v>
      </c>
      <c r="BD607" t="s">
        <v>358</v>
      </c>
      <c r="BE607">
        <v>2</v>
      </c>
      <c r="BF607" t="b">
        <v>1</v>
      </c>
      <c r="BG607">
        <v>1774684145.7</v>
      </c>
      <c r="BH607">
        <v>419.5646</v>
      </c>
      <c r="BI607">
        <v>419.9816</v>
      </c>
      <c r="BJ607">
        <v>21.4983</v>
      </c>
      <c r="BK607">
        <v>21.5147</v>
      </c>
      <c r="BL607">
        <v>419.9259</v>
      </c>
      <c r="BM607">
        <v>21.20113</v>
      </c>
      <c r="BN607">
        <v>499.9844</v>
      </c>
      <c r="BO607">
        <v>101.0392</v>
      </c>
      <c r="BP607">
        <v>0.10001927</v>
      </c>
      <c r="BQ607">
        <v>25.7405</v>
      </c>
      <c r="BR607">
        <v>25.77929</v>
      </c>
      <c r="BS607">
        <v>999.9</v>
      </c>
      <c r="BT607">
        <v>0</v>
      </c>
      <c r="BU607">
        <v>0</v>
      </c>
      <c r="BV607">
        <v>9999.312</v>
      </c>
      <c r="BW607">
        <v>0</v>
      </c>
      <c r="BX607">
        <v>0.3833920000000001</v>
      </c>
      <c r="BY607">
        <v>-0.4171264</v>
      </c>
      <c r="BZ607">
        <v>428.7826</v>
      </c>
      <c r="CA607">
        <v>429.2161000000001</v>
      </c>
      <c r="CB607">
        <v>-0.0164032</v>
      </c>
      <c r="CC607">
        <v>419.9816</v>
      </c>
      <c r="CD607">
        <v>21.5147</v>
      </c>
      <c r="CE607">
        <v>2.172169</v>
      </c>
      <c r="CF607">
        <v>2.173828</v>
      </c>
      <c r="CG607">
        <v>18.7585</v>
      </c>
      <c r="CH607">
        <v>18.77073</v>
      </c>
      <c r="CI607">
        <v>100.0056</v>
      </c>
      <c r="CJ607">
        <v>0</v>
      </c>
      <c r="CK607">
        <v>1</v>
      </c>
      <c r="CL607">
        <v>0</v>
      </c>
      <c r="CM607">
        <v>1.70388</v>
      </c>
      <c r="CN607">
        <v>0</v>
      </c>
      <c r="CO607">
        <v>4.911849999999999</v>
      </c>
      <c r="CP607">
        <v>511.5948</v>
      </c>
      <c r="CQ607">
        <v>35.375</v>
      </c>
      <c r="CR607">
        <v>41.3624</v>
      </c>
      <c r="CS607">
        <v>38.187</v>
      </c>
      <c r="CT607">
        <v>40.7996</v>
      </c>
      <c r="CU607">
        <v>36.6808</v>
      </c>
      <c r="CV607">
        <v>0</v>
      </c>
      <c r="CW607">
        <v>100.008</v>
      </c>
      <c r="CX607">
        <v>0</v>
      </c>
      <c r="CY607">
        <v>1774684146.8</v>
      </c>
      <c r="CZ607">
        <v>0</v>
      </c>
      <c r="DA607">
        <v>1774666326.5</v>
      </c>
      <c r="DB607" t="s">
        <v>359</v>
      </c>
      <c r="DC607">
        <v>1774666322</v>
      </c>
      <c r="DD607">
        <v>1774666326.5</v>
      </c>
      <c r="DE607">
        <v>2</v>
      </c>
      <c r="DF607">
        <v>0.343</v>
      </c>
      <c r="DG607">
        <v>-0.026</v>
      </c>
      <c r="DH607">
        <v>-0.36</v>
      </c>
      <c r="DI607">
        <v>0.298</v>
      </c>
      <c r="DJ607">
        <v>420</v>
      </c>
      <c r="DK607">
        <v>22</v>
      </c>
      <c r="DL607">
        <v>0.17</v>
      </c>
      <c r="DM607">
        <v>0.02</v>
      </c>
      <c r="DN607">
        <v>-0.4245359512195122</v>
      </c>
      <c r="DO607">
        <v>-0.02326365156794387</v>
      </c>
      <c r="DP607">
        <v>0.05122431733357023</v>
      </c>
      <c r="DQ607">
        <v>1</v>
      </c>
      <c r="DR607">
        <v>-0.01671404634146342</v>
      </c>
      <c r="DS607">
        <v>0.003492357491289185</v>
      </c>
      <c r="DT607">
        <v>0.001156196436195849</v>
      </c>
      <c r="DU607">
        <v>1</v>
      </c>
      <c r="DV607">
        <v>2</v>
      </c>
      <c r="DW607">
        <v>2</v>
      </c>
      <c r="DX607" t="s">
        <v>360</v>
      </c>
      <c r="DY607">
        <v>3.1305</v>
      </c>
      <c r="DZ607">
        <v>2.80653</v>
      </c>
      <c r="EA607">
        <v>0.0997614</v>
      </c>
      <c r="EB607">
        <v>0.09947839999999999</v>
      </c>
      <c r="EC607">
        <v>0.10585</v>
      </c>
      <c r="ED607">
        <v>0.105598</v>
      </c>
      <c r="EE607">
        <v>21145.3</v>
      </c>
      <c r="EF607">
        <v>27418</v>
      </c>
      <c r="EG607">
        <v>26443</v>
      </c>
      <c r="EH607">
        <v>32999.4</v>
      </c>
      <c r="EI607">
        <v>34923.9</v>
      </c>
      <c r="EJ607">
        <v>40308.9</v>
      </c>
      <c r="EK607">
        <v>41089.4</v>
      </c>
      <c r="EL607">
        <v>46058.6</v>
      </c>
      <c r="EM607">
        <v>2.03492</v>
      </c>
      <c r="EN607">
        <v>2.00042</v>
      </c>
      <c r="EO607">
        <v>0.0686944</v>
      </c>
      <c r="EP607">
        <v>0</v>
      </c>
      <c r="EQ607">
        <v>24.6536</v>
      </c>
      <c r="ER607">
        <v>999.9</v>
      </c>
      <c r="ES607">
        <v>67.40000000000001</v>
      </c>
      <c r="ET607">
        <v>27.5</v>
      </c>
      <c r="EU607">
        <v>24.5893</v>
      </c>
      <c r="EV607">
        <v>61.3909</v>
      </c>
      <c r="EW607">
        <v>31.7869</v>
      </c>
      <c r="EX607">
        <v>1</v>
      </c>
      <c r="EY607">
        <v>0.291636</v>
      </c>
      <c r="EZ607">
        <v>0.15787</v>
      </c>
      <c r="FA607">
        <v>20.2914</v>
      </c>
      <c r="FB607">
        <v>5.18749</v>
      </c>
      <c r="FC607">
        <v>11.9441</v>
      </c>
      <c r="FD607">
        <v>4.95575</v>
      </c>
      <c r="FE607">
        <v>3.285</v>
      </c>
      <c r="FF607">
        <v>9999</v>
      </c>
      <c r="FG607">
        <v>9999</v>
      </c>
      <c r="FH607">
        <v>9999</v>
      </c>
      <c r="FI607">
        <v>999.9</v>
      </c>
      <c r="FJ607">
        <v>1.86127</v>
      </c>
      <c r="FK607">
        <v>1.86264</v>
      </c>
      <c r="FL607">
        <v>1.86005</v>
      </c>
      <c r="FM607">
        <v>1.85837</v>
      </c>
      <c r="FN607">
        <v>1.86215</v>
      </c>
      <c r="FO607">
        <v>1.85885</v>
      </c>
      <c r="FP607">
        <v>1.85791</v>
      </c>
      <c r="FQ607">
        <v>1.8608</v>
      </c>
      <c r="FR607">
        <v>0</v>
      </c>
      <c r="FS607">
        <v>0</v>
      </c>
      <c r="FT607">
        <v>0</v>
      </c>
      <c r="FU607">
        <v>4.5</v>
      </c>
      <c r="FV607" t="s">
        <v>361</v>
      </c>
      <c r="FW607" t="s">
        <v>362</v>
      </c>
      <c r="FX607" t="s">
        <v>363</v>
      </c>
      <c r="FY607" t="s">
        <v>364</v>
      </c>
      <c r="FZ607" t="s">
        <v>364</v>
      </c>
      <c r="GA607" t="s">
        <v>363</v>
      </c>
      <c r="GB607">
        <v>0</v>
      </c>
      <c r="GC607">
        <v>100</v>
      </c>
      <c r="GD607">
        <v>100</v>
      </c>
      <c r="GE607">
        <v>-0.362</v>
      </c>
      <c r="GF607">
        <v>0.2971</v>
      </c>
      <c r="GG607">
        <v>-1.589593225013521</v>
      </c>
      <c r="GH607">
        <v>0.00192992804097616</v>
      </c>
      <c r="GI607">
        <v>3.244687122451424E-06</v>
      </c>
      <c r="GJ607">
        <v>-2.087531120305573E-09</v>
      </c>
      <c r="GK607">
        <v>0.05776174702018427</v>
      </c>
      <c r="GL607">
        <v>0.005089068596103195</v>
      </c>
      <c r="GM607">
        <v>0.0003257216593697226</v>
      </c>
      <c r="GN607">
        <v>-1.562898368296355E-06</v>
      </c>
      <c r="GO607">
        <v>0</v>
      </c>
      <c r="GP607">
        <v>1257</v>
      </c>
      <c r="GQ607">
        <v>1</v>
      </c>
      <c r="GR607">
        <v>31</v>
      </c>
      <c r="GS607">
        <v>297.1</v>
      </c>
      <c r="GT607">
        <v>297</v>
      </c>
      <c r="GU607">
        <v>1.07666</v>
      </c>
      <c r="GV607">
        <v>2.38281</v>
      </c>
      <c r="GW607">
        <v>1.44775</v>
      </c>
      <c r="GX607">
        <v>2.20215</v>
      </c>
      <c r="GY607">
        <v>1.44653</v>
      </c>
      <c r="GZ607">
        <v>2.38892</v>
      </c>
      <c r="HA607">
        <v>33.1769</v>
      </c>
      <c r="HB607">
        <v>14.5261</v>
      </c>
      <c r="HC607">
        <v>18</v>
      </c>
      <c r="HD607">
        <v>531.97</v>
      </c>
      <c r="HE607">
        <v>523.162</v>
      </c>
      <c r="HF607">
        <v>24.9999</v>
      </c>
      <c r="HG607">
        <v>30.7199</v>
      </c>
      <c r="HH607">
        <v>30.0001</v>
      </c>
      <c r="HI607">
        <v>31.0997</v>
      </c>
      <c r="HJ607">
        <v>31.1117</v>
      </c>
      <c r="HK607">
        <v>21.5469</v>
      </c>
      <c r="HL607">
        <v>20.6043</v>
      </c>
      <c r="HM607">
        <v>100</v>
      </c>
      <c r="HN607">
        <v>25</v>
      </c>
      <c r="HO607">
        <v>420</v>
      </c>
      <c r="HP607">
        <v>21.5</v>
      </c>
      <c r="HQ607">
        <v>103.127</v>
      </c>
      <c r="HR607">
        <v>102.018</v>
      </c>
    </row>
    <row r="608" spans="1:226">
      <c r="A608">
        <v>590</v>
      </c>
      <c r="B608">
        <v>1774684152.6</v>
      </c>
      <c r="C608">
        <v>2406.599999904633</v>
      </c>
      <c r="D608" t="s">
        <v>1542</v>
      </c>
      <c r="E608" t="s">
        <v>1543</v>
      </c>
      <c r="F608">
        <v>5</v>
      </c>
      <c r="I608">
        <v>1774684149.7</v>
      </c>
      <c r="J608">
        <f>(K608)/1000</f>
        <v>0</v>
      </c>
      <c r="K608">
        <f>IF(BF608, AN608, AH608)</f>
        <v>0</v>
      </c>
      <c r="L608">
        <f>IF(BF608, AI608, AG608)</f>
        <v>0</v>
      </c>
      <c r="M608">
        <f>BH608 - IF(AU608&gt;1, L608*BB608*100.0/(AW608), 0)</f>
        <v>0</v>
      </c>
      <c r="N608">
        <f>((T608-J608/2)*M608-L608)/(T608+J608/2)</f>
        <v>0</v>
      </c>
      <c r="O608">
        <f>N608*(BO608+BP608)/1000.0</f>
        <v>0</v>
      </c>
      <c r="P608">
        <f>(BH608 - IF(AU608&gt;1, L608*BB608*100.0/(AW608), 0))*(BO608+BP608)/1000.0</f>
        <v>0</v>
      </c>
      <c r="Q608">
        <f>2.0/((1/S608-1/R608)+SIGN(S608)*SQRT((1/S608-1/R608)*(1/S608-1/R608) + 4*BC608/((BC608+1)*(BC608+1))*(2*1/S608*1/R608-1/R608*1/R608)))</f>
        <v>0</v>
      </c>
      <c r="R608">
        <f>IF(LEFT(BD608,1)&lt;&gt;"0",IF(LEFT(BD608,1)="1",3.0,BE608),$D$5+$E$5*(BV608*BO608/($K$5*1000))+$F$5*(BV608*BO608/($K$5*1000))*MAX(MIN(BB608,$J$5),$I$5)*MAX(MIN(BB608,$J$5),$I$5)+$G$5*MAX(MIN(BB608,$J$5),$I$5)*(BV608*BO608/($K$5*1000))+$H$5*(BV608*BO608/($K$5*1000))*(BV608*BO608/($K$5*1000)))</f>
        <v>0</v>
      </c>
      <c r="S608">
        <f>J608*(1000-(1000*0.61365*exp(17.502*W608/(240.97+W608))/(BO608+BP608)+BJ608)/2)/(1000*0.61365*exp(17.502*W608/(240.97+W608))/(BO608+BP608)-BJ608)</f>
        <v>0</v>
      </c>
      <c r="T608">
        <f>1/((BC608+1)/(Q608/1.6)+1/(R608/1.37)) + BC608/((BC608+1)/(Q608/1.6) + BC608/(R608/1.37))</f>
        <v>0</v>
      </c>
      <c r="U608">
        <f>(AX608*BA608)</f>
        <v>0</v>
      </c>
      <c r="V608">
        <f>(BQ608+(U608+2*0.95*5.67E-8*(((BQ608+$B$9)+273)^4-(BQ608+273)^4)-44100*J608)/(1.84*29.3*R608+8*0.95*5.67E-8*(BQ608+273)^3))</f>
        <v>0</v>
      </c>
      <c r="W608">
        <f>($C$9*BR608+$D$9*BS608+$E$9*V608)</f>
        <v>0</v>
      </c>
      <c r="X608">
        <f>0.61365*exp(17.502*W608/(240.97+W608))</f>
        <v>0</v>
      </c>
      <c r="Y608">
        <f>(Z608/AA608*100)</f>
        <v>0</v>
      </c>
      <c r="Z608">
        <f>BJ608*(BO608+BP608)/1000</f>
        <v>0</v>
      </c>
      <c r="AA608">
        <f>0.61365*exp(17.502*BQ608/(240.97+BQ608))</f>
        <v>0</v>
      </c>
      <c r="AB608">
        <f>(X608-BJ608*(BO608+BP608)/1000)</f>
        <v>0</v>
      </c>
      <c r="AC608">
        <f>(-J608*44100)</f>
        <v>0</v>
      </c>
      <c r="AD608">
        <f>2*29.3*R608*0.92*(BQ608-W608)</f>
        <v>0</v>
      </c>
      <c r="AE608">
        <f>2*0.95*5.67E-8*(((BQ608+$B$9)+273)^4-(W608+273)^4)</f>
        <v>0</v>
      </c>
      <c r="AF608">
        <f>U608+AE608+AC608+AD608</f>
        <v>0</v>
      </c>
      <c r="AG608">
        <f>BN608*AU608*(BI608-BH608*(1000-AU608*BK608)/(1000-AU608*BJ608))/(100*BB608)</f>
        <v>0</v>
      </c>
      <c r="AH608">
        <f>1000*BN608*AU608*(BJ608-BK608)/(100*BB608*(1000-AU608*BJ608))</f>
        <v>0</v>
      </c>
      <c r="AI608">
        <f>(AJ608 - AK608 - BO608*1E3/(8.314*(BQ608+273.15)) * AM608/BN608 * AL608) * BN608/(100*BB608) * (1000 - BK608)/1000</f>
        <v>0</v>
      </c>
      <c r="AJ608">
        <v>429.2672656571066</v>
      </c>
      <c r="AK608">
        <v>428.7642424242426</v>
      </c>
      <c r="AL608">
        <v>-8.636951049768359E-06</v>
      </c>
      <c r="AM608">
        <v>61.35787655002243</v>
      </c>
      <c r="AN608">
        <f>(AP608 - AO608 + BO608*1E3/(8.314*(BQ608+273.15)) * AR608/BN608 * AQ608) * BN608/(100*BB608) * 1000/(1000 - AP608)</f>
        <v>0</v>
      </c>
      <c r="AO608">
        <v>21.51483752192433</v>
      </c>
      <c r="AP608">
        <v>21.49900139860141</v>
      </c>
      <c r="AQ608">
        <v>3.524804136291937E-07</v>
      </c>
      <c r="AR608">
        <v>91.88205700752289</v>
      </c>
      <c r="AS608">
        <v>0</v>
      </c>
      <c r="AT608">
        <v>0</v>
      </c>
      <c r="AU608">
        <f>IF(AS608*$H$15&gt;=AW608,1.0,(AW608/(AW608-AS608*$H$15)))</f>
        <v>0</v>
      </c>
      <c r="AV608">
        <f>(AU608-1)*100</f>
        <v>0</v>
      </c>
      <c r="AW608">
        <f>MAX(0,($B$15+$C$15*BV608)/(1+$D$15*BV608)*BO608/(BQ608+273)*$E$15)</f>
        <v>0</v>
      </c>
      <c r="AX608">
        <f>$B$13*BW608+$C$13*BX608+$F$13*CI608*(1-CL608)</f>
        <v>0</v>
      </c>
      <c r="AY608">
        <f>AX608*AZ608</f>
        <v>0</v>
      </c>
      <c r="AZ608">
        <f>($B$13*$D$11+$C$13*$D$11+$F$13*((CV608+CN608)/MAX(CV608+CN608+CW608, 0.1)*$I$11+CW608/MAX(CV608+CN608+CW608, 0.1)*$J$11))/($B$13+$C$13+$F$13)</f>
        <v>0</v>
      </c>
      <c r="BA608">
        <f>($B$13*$K$11+$C$13*$K$11+$F$13*((CV608+CN608)/MAX(CV608+CN608+CW608, 0.1)*$P$11+CW608/MAX(CV608+CN608+CW608, 0.1)*$Q$11))/($B$13+$C$13+$F$13)</f>
        <v>0</v>
      </c>
      <c r="BB608">
        <v>6</v>
      </c>
      <c r="BC608">
        <v>0.5</v>
      </c>
      <c r="BD608" t="s">
        <v>358</v>
      </c>
      <c r="BE608">
        <v>2</v>
      </c>
      <c r="BF608" t="b">
        <v>1</v>
      </c>
      <c r="BG608">
        <v>1774684149.7</v>
      </c>
      <c r="BH608">
        <v>419.5672000000001</v>
      </c>
      <c r="BI608">
        <v>420.0099</v>
      </c>
      <c r="BJ608">
        <v>21.49826</v>
      </c>
      <c r="BK608">
        <v>21.51458</v>
      </c>
      <c r="BL608">
        <v>419.9287</v>
      </c>
      <c r="BM608">
        <v>21.2011</v>
      </c>
      <c r="BN608">
        <v>500.0263</v>
      </c>
      <c r="BO608">
        <v>101.0388</v>
      </c>
      <c r="BP608">
        <v>0.09994198</v>
      </c>
      <c r="BQ608">
        <v>25.74322</v>
      </c>
      <c r="BR608">
        <v>25.78482</v>
      </c>
      <c r="BS608">
        <v>999.9</v>
      </c>
      <c r="BT608">
        <v>0</v>
      </c>
      <c r="BU608">
        <v>0</v>
      </c>
      <c r="BV608">
        <v>10005.505</v>
      </c>
      <c r="BW608">
        <v>0</v>
      </c>
      <c r="BX608">
        <v>0.3833920000000001</v>
      </c>
      <c r="BY608">
        <v>-0.4427612</v>
      </c>
      <c r="BZ608">
        <v>428.7852</v>
      </c>
      <c r="CA608">
        <v>429.2449</v>
      </c>
      <c r="CB608">
        <v>-0.01630134</v>
      </c>
      <c r="CC608">
        <v>420.0099</v>
      </c>
      <c r="CD608">
        <v>21.51458</v>
      </c>
      <c r="CE608">
        <v>2.172156</v>
      </c>
      <c r="CF608">
        <v>2.173805</v>
      </c>
      <c r="CG608">
        <v>18.75842</v>
      </c>
      <c r="CH608">
        <v>18.77056</v>
      </c>
      <c r="CI608">
        <v>100.002</v>
      </c>
      <c r="CJ608">
        <v>0</v>
      </c>
      <c r="CK608">
        <v>1</v>
      </c>
      <c r="CL608">
        <v>0</v>
      </c>
      <c r="CM608">
        <v>1.69712</v>
      </c>
      <c r="CN608">
        <v>0</v>
      </c>
      <c r="CO608">
        <v>5.2741</v>
      </c>
      <c r="CP608">
        <v>511.5763</v>
      </c>
      <c r="CQ608">
        <v>35.39360000000001</v>
      </c>
      <c r="CR608">
        <v>41.39360000000001</v>
      </c>
      <c r="CS608">
        <v>38.2185</v>
      </c>
      <c r="CT608">
        <v>40.8309</v>
      </c>
      <c r="CU608">
        <v>36.687</v>
      </c>
      <c r="CV608">
        <v>0</v>
      </c>
      <c r="CW608">
        <v>100.003</v>
      </c>
      <c r="CX608">
        <v>0</v>
      </c>
      <c r="CY608">
        <v>1774684151</v>
      </c>
      <c r="CZ608">
        <v>0</v>
      </c>
      <c r="DA608">
        <v>1774666326.5</v>
      </c>
      <c r="DB608" t="s">
        <v>359</v>
      </c>
      <c r="DC608">
        <v>1774666322</v>
      </c>
      <c r="DD608">
        <v>1774666326.5</v>
      </c>
      <c r="DE608">
        <v>2</v>
      </c>
      <c r="DF608">
        <v>0.343</v>
      </c>
      <c r="DG608">
        <v>-0.026</v>
      </c>
      <c r="DH608">
        <v>-0.36</v>
      </c>
      <c r="DI608">
        <v>0.298</v>
      </c>
      <c r="DJ608">
        <v>420</v>
      </c>
      <c r="DK608">
        <v>22</v>
      </c>
      <c r="DL608">
        <v>0.17</v>
      </c>
      <c r="DM608">
        <v>0.02</v>
      </c>
      <c r="DN608">
        <v>-0.4384735853658536</v>
      </c>
      <c r="DO608">
        <v>0.02864391637630637</v>
      </c>
      <c r="DP608">
        <v>0.05085044356857432</v>
      </c>
      <c r="DQ608">
        <v>1</v>
      </c>
      <c r="DR608">
        <v>-0.01656141219512195</v>
      </c>
      <c r="DS608">
        <v>0.003535779094076646</v>
      </c>
      <c r="DT608">
        <v>0.001163989432982612</v>
      </c>
      <c r="DU608">
        <v>1</v>
      </c>
      <c r="DV608">
        <v>2</v>
      </c>
      <c r="DW608">
        <v>2</v>
      </c>
      <c r="DX608" t="s">
        <v>360</v>
      </c>
      <c r="DY608">
        <v>3.13045</v>
      </c>
      <c r="DZ608">
        <v>2.80644</v>
      </c>
      <c r="EA608">
        <v>0.0997569</v>
      </c>
      <c r="EB608">
        <v>0.0994796</v>
      </c>
      <c r="EC608">
        <v>0.105855</v>
      </c>
      <c r="ED608">
        <v>0.105597</v>
      </c>
      <c r="EE608">
        <v>21145.2</v>
      </c>
      <c r="EF608">
        <v>27417.9</v>
      </c>
      <c r="EG608">
        <v>26442.7</v>
      </c>
      <c r="EH608">
        <v>32999.4</v>
      </c>
      <c r="EI608">
        <v>34923.5</v>
      </c>
      <c r="EJ608">
        <v>40309.3</v>
      </c>
      <c r="EK608">
        <v>41089.1</v>
      </c>
      <c r="EL608">
        <v>46059.1</v>
      </c>
      <c r="EM608">
        <v>2.03485</v>
      </c>
      <c r="EN608">
        <v>2.00055</v>
      </c>
      <c r="EO608">
        <v>0.0692904</v>
      </c>
      <c r="EP608">
        <v>0</v>
      </c>
      <c r="EQ608">
        <v>24.6555</v>
      </c>
      <c r="ER608">
        <v>999.9</v>
      </c>
      <c r="ES608">
        <v>67.40000000000001</v>
      </c>
      <c r="ET608">
        <v>27.5</v>
      </c>
      <c r="EU608">
        <v>24.5855</v>
      </c>
      <c r="EV608">
        <v>61.3208</v>
      </c>
      <c r="EW608">
        <v>31.6627</v>
      </c>
      <c r="EX608">
        <v>1</v>
      </c>
      <c r="EY608">
        <v>0.291728</v>
      </c>
      <c r="EZ608">
        <v>0.158235</v>
      </c>
      <c r="FA608">
        <v>20.2913</v>
      </c>
      <c r="FB608">
        <v>5.18764</v>
      </c>
      <c r="FC608">
        <v>11.9441</v>
      </c>
      <c r="FD608">
        <v>4.95585</v>
      </c>
      <c r="FE608">
        <v>3.285</v>
      </c>
      <c r="FF608">
        <v>9999</v>
      </c>
      <c r="FG608">
        <v>9999</v>
      </c>
      <c r="FH608">
        <v>9999</v>
      </c>
      <c r="FI608">
        <v>999.9</v>
      </c>
      <c r="FJ608">
        <v>1.86127</v>
      </c>
      <c r="FK608">
        <v>1.86264</v>
      </c>
      <c r="FL608">
        <v>1.86005</v>
      </c>
      <c r="FM608">
        <v>1.85837</v>
      </c>
      <c r="FN608">
        <v>1.86218</v>
      </c>
      <c r="FO608">
        <v>1.85888</v>
      </c>
      <c r="FP608">
        <v>1.85791</v>
      </c>
      <c r="FQ608">
        <v>1.86081</v>
      </c>
      <c r="FR608">
        <v>0</v>
      </c>
      <c r="FS608">
        <v>0</v>
      </c>
      <c r="FT608">
        <v>0</v>
      </c>
      <c r="FU608">
        <v>4.5</v>
      </c>
      <c r="FV608" t="s">
        <v>361</v>
      </c>
      <c r="FW608" t="s">
        <v>362</v>
      </c>
      <c r="FX608" t="s">
        <v>363</v>
      </c>
      <c r="FY608" t="s">
        <v>364</v>
      </c>
      <c r="FZ608" t="s">
        <v>364</v>
      </c>
      <c r="GA608" t="s">
        <v>363</v>
      </c>
      <c r="GB608">
        <v>0</v>
      </c>
      <c r="GC608">
        <v>100</v>
      </c>
      <c r="GD608">
        <v>100</v>
      </c>
      <c r="GE608">
        <v>-0.361</v>
      </c>
      <c r="GF608">
        <v>0.2972</v>
      </c>
      <c r="GG608">
        <v>-1.589593225013521</v>
      </c>
      <c r="GH608">
        <v>0.00192992804097616</v>
      </c>
      <c r="GI608">
        <v>3.244687122451424E-06</v>
      </c>
      <c r="GJ608">
        <v>-2.087531120305573E-09</v>
      </c>
      <c r="GK608">
        <v>0.05776174702018427</v>
      </c>
      <c r="GL608">
        <v>0.005089068596103195</v>
      </c>
      <c r="GM608">
        <v>0.0003257216593697226</v>
      </c>
      <c r="GN608">
        <v>-1.562898368296355E-06</v>
      </c>
      <c r="GO608">
        <v>0</v>
      </c>
      <c r="GP608">
        <v>1257</v>
      </c>
      <c r="GQ608">
        <v>1</v>
      </c>
      <c r="GR608">
        <v>31</v>
      </c>
      <c r="GS608">
        <v>297.2</v>
      </c>
      <c r="GT608">
        <v>297.1</v>
      </c>
      <c r="GU608">
        <v>1.07666</v>
      </c>
      <c r="GV608">
        <v>2.38892</v>
      </c>
      <c r="GW608">
        <v>1.44775</v>
      </c>
      <c r="GX608">
        <v>2.20215</v>
      </c>
      <c r="GY608">
        <v>1.44653</v>
      </c>
      <c r="GZ608">
        <v>2.34253</v>
      </c>
      <c r="HA608">
        <v>33.1769</v>
      </c>
      <c r="HB608">
        <v>14.5173</v>
      </c>
      <c r="HC608">
        <v>18</v>
      </c>
      <c r="HD608">
        <v>531.923</v>
      </c>
      <c r="HE608">
        <v>523.247</v>
      </c>
      <c r="HF608">
        <v>25</v>
      </c>
      <c r="HG608">
        <v>30.7199</v>
      </c>
      <c r="HH608">
        <v>30.0002</v>
      </c>
      <c r="HI608">
        <v>31.0997</v>
      </c>
      <c r="HJ608">
        <v>31.1117</v>
      </c>
      <c r="HK608">
        <v>21.5478</v>
      </c>
      <c r="HL608">
        <v>20.6043</v>
      </c>
      <c r="HM608">
        <v>100</v>
      </c>
      <c r="HN608">
        <v>25</v>
      </c>
      <c r="HO608">
        <v>420</v>
      </c>
      <c r="HP608">
        <v>21.5</v>
      </c>
      <c r="HQ608">
        <v>103.126</v>
      </c>
      <c r="HR608">
        <v>102.019</v>
      </c>
    </row>
    <row r="609" spans="1:226">
      <c r="A609">
        <v>591</v>
      </c>
      <c r="B609">
        <v>1774684156.6</v>
      </c>
      <c r="C609">
        <v>2410.599999904633</v>
      </c>
      <c r="D609" t="s">
        <v>1544</v>
      </c>
      <c r="E609" t="s">
        <v>1545</v>
      </c>
      <c r="F609">
        <v>5</v>
      </c>
      <c r="I609">
        <v>1774684153.7</v>
      </c>
      <c r="J609">
        <f>(K609)/1000</f>
        <v>0</v>
      </c>
      <c r="K609">
        <f>IF(BF609, AN609, AH609)</f>
        <v>0</v>
      </c>
      <c r="L609">
        <f>IF(BF609, AI609, AG609)</f>
        <v>0</v>
      </c>
      <c r="M609">
        <f>BH609 - IF(AU609&gt;1, L609*BB609*100.0/(AW609), 0)</f>
        <v>0</v>
      </c>
      <c r="N609">
        <f>((T609-J609/2)*M609-L609)/(T609+J609/2)</f>
        <v>0</v>
      </c>
      <c r="O609">
        <f>N609*(BO609+BP609)/1000.0</f>
        <v>0</v>
      </c>
      <c r="P609">
        <f>(BH609 - IF(AU609&gt;1, L609*BB609*100.0/(AW609), 0))*(BO609+BP609)/1000.0</f>
        <v>0</v>
      </c>
      <c r="Q609">
        <f>2.0/((1/S609-1/R609)+SIGN(S609)*SQRT((1/S609-1/R609)*(1/S609-1/R609) + 4*BC609/((BC609+1)*(BC609+1))*(2*1/S609*1/R609-1/R609*1/R609)))</f>
        <v>0</v>
      </c>
      <c r="R609">
        <f>IF(LEFT(BD609,1)&lt;&gt;"0",IF(LEFT(BD609,1)="1",3.0,BE609),$D$5+$E$5*(BV609*BO609/($K$5*1000))+$F$5*(BV609*BO609/($K$5*1000))*MAX(MIN(BB609,$J$5),$I$5)*MAX(MIN(BB609,$J$5),$I$5)+$G$5*MAX(MIN(BB609,$J$5),$I$5)*(BV609*BO609/($K$5*1000))+$H$5*(BV609*BO609/($K$5*1000))*(BV609*BO609/($K$5*1000)))</f>
        <v>0</v>
      </c>
      <c r="S609">
        <f>J609*(1000-(1000*0.61365*exp(17.502*W609/(240.97+W609))/(BO609+BP609)+BJ609)/2)/(1000*0.61365*exp(17.502*W609/(240.97+W609))/(BO609+BP609)-BJ609)</f>
        <v>0</v>
      </c>
      <c r="T609">
        <f>1/((BC609+1)/(Q609/1.6)+1/(R609/1.37)) + BC609/((BC609+1)/(Q609/1.6) + BC609/(R609/1.37))</f>
        <v>0</v>
      </c>
      <c r="U609">
        <f>(AX609*BA609)</f>
        <v>0</v>
      </c>
      <c r="V609">
        <f>(BQ609+(U609+2*0.95*5.67E-8*(((BQ609+$B$9)+273)^4-(BQ609+273)^4)-44100*J609)/(1.84*29.3*R609+8*0.95*5.67E-8*(BQ609+273)^3))</f>
        <v>0</v>
      </c>
      <c r="W609">
        <f>($C$9*BR609+$D$9*BS609+$E$9*V609)</f>
        <v>0</v>
      </c>
      <c r="X609">
        <f>0.61365*exp(17.502*W609/(240.97+W609))</f>
        <v>0</v>
      </c>
      <c r="Y609">
        <f>(Z609/AA609*100)</f>
        <v>0</v>
      </c>
      <c r="Z609">
        <f>BJ609*(BO609+BP609)/1000</f>
        <v>0</v>
      </c>
      <c r="AA609">
        <f>0.61365*exp(17.502*BQ609/(240.97+BQ609))</f>
        <v>0</v>
      </c>
      <c r="AB609">
        <f>(X609-BJ609*(BO609+BP609)/1000)</f>
        <v>0</v>
      </c>
      <c r="AC609">
        <f>(-J609*44100)</f>
        <v>0</v>
      </c>
      <c r="AD609">
        <f>2*29.3*R609*0.92*(BQ609-W609)</f>
        <v>0</v>
      </c>
      <c r="AE609">
        <f>2*0.95*5.67E-8*(((BQ609+$B$9)+273)^4-(W609+273)^4)</f>
        <v>0</v>
      </c>
      <c r="AF609">
        <f>U609+AE609+AC609+AD609</f>
        <v>0</v>
      </c>
      <c r="AG609">
        <f>BN609*AU609*(BI609-BH609*(1000-AU609*BK609)/(1000-AU609*BJ609))/(100*BB609)</f>
        <v>0</v>
      </c>
      <c r="AH609">
        <f>1000*BN609*AU609*(BJ609-BK609)/(100*BB609*(1000-AU609*BJ609))</f>
        <v>0</v>
      </c>
      <c r="AI609">
        <f>(AJ609 - AK609 - BO609*1E3/(8.314*(BQ609+273.15)) * AM609/BN609 * AL609) * BN609/(100*BB609) * (1000 - BK609)/1000</f>
        <v>0</v>
      </c>
      <c r="AJ609">
        <v>429.2241170811223</v>
      </c>
      <c r="AK609">
        <v>428.7823454545452</v>
      </c>
      <c r="AL609">
        <v>2.5567691786871E-06</v>
      </c>
      <c r="AM609">
        <v>61.35787655002243</v>
      </c>
      <c r="AN609">
        <f>(AP609 - AO609 + BO609*1E3/(8.314*(BQ609+273.15)) * AR609/BN609 * AQ609) * BN609/(100*BB609) * 1000/(1000 - AP609)</f>
        <v>0</v>
      </c>
      <c r="AO609">
        <v>21.51445891037273</v>
      </c>
      <c r="AP609">
        <v>21.49834125874127</v>
      </c>
      <c r="AQ609">
        <v>-2.122795847154905E-07</v>
      </c>
      <c r="AR609">
        <v>91.88205700752289</v>
      </c>
      <c r="AS609">
        <v>0</v>
      </c>
      <c r="AT609">
        <v>0</v>
      </c>
      <c r="AU609">
        <f>IF(AS609*$H$15&gt;=AW609,1.0,(AW609/(AW609-AS609*$H$15)))</f>
        <v>0</v>
      </c>
      <c r="AV609">
        <f>(AU609-1)*100</f>
        <v>0</v>
      </c>
      <c r="AW609">
        <f>MAX(0,($B$15+$C$15*BV609)/(1+$D$15*BV609)*BO609/(BQ609+273)*$E$15)</f>
        <v>0</v>
      </c>
      <c r="AX609">
        <f>$B$13*BW609+$C$13*BX609+$F$13*CI609*(1-CL609)</f>
        <v>0</v>
      </c>
      <c r="AY609">
        <f>AX609*AZ609</f>
        <v>0</v>
      </c>
      <c r="AZ609">
        <f>($B$13*$D$11+$C$13*$D$11+$F$13*((CV609+CN609)/MAX(CV609+CN609+CW609, 0.1)*$I$11+CW609/MAX(CV609+CN609+CW609, 0.1)*$J$11))/($B$13+$C$13+$F$13)</f>
        <v>0</v>
      </c>
      <c r="BA609">
        <f>($B$13*$K$11+$C$13*$K$11+$F$13*((CV609+CN609)/MAX(CV609+CN609+CW609, 0.1)*$P$11+CW609/MAX(CV609+CN609+CW609, 0.1)*$Q$11))/($B$13+$C$13+$F$13)</f>
        <v>0</v>
      </c>
      <c r="BB609">
        <v>6</v>
      </c>
      <c r="BC609">
        <v>0.5</v>
      </c>
      <c r="BD609" t="s">
        <v>358</v>
      </c>
      <c r="BE609">
        <v>2</v>
      </c>
      <c r="BF609" t="b">
        <v>1</v>
      </c>
      <c r="BG609">
        <v>1774684153.7</v>
      </c>
      <c r="BH609">
        <v>419.5573000000001</v>
      </c>
      <c r="BI609">
        <v>420.0081</v>
      </c>
      <c r="BJ609">
        <v>21.49867</v>
      </c>
      <c r="BK609">
        <v>21.51463</v>
      </c>
      <c r="BL609">
        <v>419.9189</v>
      </c>
      <c r="BM609">
        <v>21.2015</v>
      </c>
      <c r="BN609">
        <v>500.0071</v>
      </c>
      <c r="BO609">
        <v>101.0396</v>
      </c>
      <c r="BP609">
        <v>0.100035</v>
      </c>
      <c r="BQ609">
        <v>25.74424</v>
      </c>
      <c r="BR609">
        <v>25.78767</v>
      </c>
      <c r="BS609">
        <v>999.9</v>
      </c>
      <c r="BT609">
        <v>0</v>
      </c>
      <c r="BU609">
        <v>0</v>
      </c>
      <c r="BV609">
        <v>9993.194</v>
      </c>
      <c r="BW609">
        <v>0</v>
      </c>
      <c r="BX609">
        <v>0.3833920000000001</v>
      </c>
      <c r="BY609">
        <v>-0.4508576</v>
      </c>
      <c r="BZ609">
        <v>428.7755</v>
      </c>
      <c r="CA609">
        <v>429.2433</v>
      </c>
      <c r="CB609">
        <v>-0.01595268</v>
      </c>
      <c r="CC609">
        <v>420.0081</v>
      </c>
      <c r="CD609">
        <v>21.51463</v>
      </c>
      <c r="CE609">
        <v>2.172216</v>
      </c>
      <c r="CF609">
        <v>2.173827</v>
      </c>
      <c r="CG609">
        <v>18.75885</v>
      </c>
      <c r="CH609">
        <v>18.77072</v>
      </c>
      <c r="CI609">
        <v>100.00505</v>
      </c>
      <c r="CJ609">
        <v>0</v>
      </c>
      <c r="CK609">
        <v>1</v>
      </c>
      <c r="CL609">
        <v>0</v>
      </c>
      <c r="CM609">
        <v>1.71549</v>
      </c>
      <c r="CN609">
        <v>0</v>
      </c>
      <c r="CO609">
        <v>5.4093</v>
      </c>
      <c r="CP609">
        <v>511.5928</v>
      </c>
      <c r="CQ609">
        <v>35.437</v>
      </c>
      <c r="CR609">
        <v>41.4246</v>
      </c>
      <c r="CS609">
        <v>38.25</v>
      </c>
      <c r="CT609">
        <v>40.8812</v>
      </c>
      <c r="CU609">
        <v>36.7059</v>
      </c>
      <c r="CV609">
        <v>0</v>
      </c>
      <c r="CW609">
        <v>100.006</v>
      </c>
      <c r="CX609">
        <v>0</v>
      </c>
      <c r="CY609">
        <v>1774684155.2</v>
      </c>
      <c r="CZ609">
        <v>0</v>
      </c>
      <c r="DA609">
        <v>1774666326.5</v>
      </c>
      <c r="DB609" t="s">
        <v>359</v>
      </c>
      <c r="DC609">
        <v>1774666322</v>
      </c>
      <c r="DD609">
        <v>1774666326.5</v>
      </c>
      <c r="DE609">
        <v>2</v>
      </c>
      <c r="DF609">
        <v>0.343</v>
      </c>
      <c r="DG609">
        <v>-0.026</v>
      </c>
      <c r="DH609">
        <v>-0.36</v>
      </c>
      <c r="DI609">
        <v>0.298</v>
      </c>
      <c r="DJ609">
        <v>420</v>
      </c>
      <c r="DK609">
        <v>22</v>
      </c>
      <c r="DL609">
        <v>0.17</v>
      </c>
      <c r="DM609">
        <v>0.02</v>
      </c>
      <c r="DN609">
        <v>-0.4327772195121951</v>
      </c>
      <c r="DO609">
        <v>-0.06471735888501831</v>
      </c>
      <c r="DP609">
        <v>0.04637163802842875</v>
      </c>
      <c r="DQ609">
        <v>1</v>
      </c>
      <c r="DR609">
        <v>-0.0164385487804878</v>
      </c>
      <c r="DS609">
        <v>0.004466669686411157</v>
      </c>
      <c r="DT609">
        <v>0.00119119914702134</v>
      </c>
      <c r="DU609">
        <v>1</v>
      </c>
      <c r="DV609">
        <v>2</v>
      </c>
      <c r="DW609">
        <v>2</v>
      </c>
      <c r="DX609" t="s">
        <v>360</v>
      </c>
      <c r="DY609">
        <v>3.13045</v>
      </c>
      <c r="DZ609">
        <v>2.80639</v>
      </c>
      <c r="EA609">
        <v>0.09975970000000001</v>
      </c>
      <c r="EB609">
        <v>0.0994849</v>
      </c>
      <c r="EC609">
        <v>0.105854</v>
      </c>
      <c r="ED609">
        <v>0.105598</v>
      </c>
      <c r="EE609">
        <v>21145.2</v>
      </c>
      <c r="EF609">
        <v>27417.4</v>
      </c>
      <c r="EG609">
        <v>26442.8</v>
      </c>
      <c r="EH609">
        <v>32999</v>
      </c>
      <c r="EI609">
        <v>34923.7</v>
      </c>
      <c r="EJ609">
        <v>40308.8</v>
      </c>
      <c r="EK609">
        <v>41089.2</v>
      </c>
      <c r="EL609">
        <v>46058.5</v>
      </c>
      <c r="EM609">
        <v>2.03475</v>
      </c>
      <c r="EN609">
        <v>2.00063</v>
      </c>
      <c r="EO609">
        <v>0.06858259999999999</v>
      </c>
      <c r="EP609">
        <v>0</v>
      </c>
      <c r="EQ609">
        <v>24.6556</v>
      </c>
      <c r="ER609">
        <v>999.9</v>
      </c>
      <c r="ES609">
        <v>67.40000000000001</v>
      </c>
      <c r="ET609">
        <v>27.5</v>
      </c>
      <c r="EU609">
        <v>24.5868</v>
      </c>
      <c r="EV609">
        <v>61.2508</v>
      </c>
      <c r="EW609">
        <v>31.5385</v>
      </c>
      <c r="EX609">
        <v>1</v>
      </c>
      <c r="EY609">
        <v>0.291623</v>
      </c>
      <c r="EZ609">
        <v>0.15768</v>
      </c>
      <c r="FA609">
        <v>20.2913</v>
      </c>
      <c r="FB609">
        <v>5.18764</v>
      </c>
      <c r="FC609">
        <v>11.9441</v>
      </c>
      <c r="FD609">
        <v>4.9553</v>
      </c>
      <c r="FE609">
        <v>3.285</v>
      </c>
      <c r="FF609">
        <v>9999</v>
      </c>
      <c r="FG609">
        <v>9999</v>
      </c>
      <c r="FH609">
        <v>9999</v>
      </c>
      <c r="FI609">
        <v>999.9</v>
      </c>
      <c r="FJ609">
        <v>1.86127</v>
      </c>
      <c r="FK609">
        <v>1.86263</v>
      </c>
      <c r="FL609">
        <v>1.86005</v>
      </c>
      <c r="FM609">
        <v>1.85837</v>
      </c>
      <c r="FN609">
        <v>1.86217</v>
      </c>
      <c r="FO609">
        <v>1.85887</v>
      </c>
      <c r="FP609">
        <v>1.85791</v>
      </c>
      <c r="FQ609">
        <v>1.86081</v>
      </c>
      <c r="FR609">
        <v>0</v>
      </c>
      <c r="FS609">
        <v>0</v>
      </c>
      <c r="FT609">
        <v>0</v>
      </c>
      <c r="FU609">
        <v>4.5</v>
      </c>
      <c r="FV609" t="s">
        <v>361</v>
      </c>
      <c r="FW609" t="s">
        <v>362</v>
      </c>
      <c r="FX609" t="s">
        <v>363</v>
      </c>
      <c r="FY609" t="s">
        <v>364</v>
      </c>
      <c r="FZ609" t="s">
        <v>364</v>
      </c>
      <c r="GA609" t="s">
        <v>363</v>
      </c>
      <c r="GB609">
        <v>0</v>
      </c>
      <c r="GC609">
        <v>100</v>
      </c>
      <c r="GD609">
        <v>100</v>
      </c>
      <c r="GE609">
        <v>-0.362</v>
      </c>
      <c r="GF609">
        <v>0.2972</v>
      </c>
      <c r="GG609">
        <v>-1.589593225013521</v>
      </c>
      <c r="GH609">
        <v>0.00192992804097616</v>
      </c>
      <c r="GI609">
        <v>3.244687122451424E-06</v>
      </c>
      <c r="GJ609">
        <v>-2.087531120305573E-09</v>
      </c>
      <c r="GK609">
        <v>0.05776174702018427</v>
      </c>
      <c r="GL609">
        <v>0.005089068596103195</v>
      </c>
      <c r="GM609">
        <v>0.0003257216593697226</v>
      </c>
      <c r="GN609">
        <v>-1.562898368296355E-06</v>
      </c>
      <c r="GO609">
        <v>0</v>
      </c>
      <c r="GP609">
        <v>1257</v>
      </c>
      <c r="GQ609">
        <v>1</v>
      </c>
      <c r="GR609">
        <v>31</v>
      </c>
      <c r="GS609">
        <v>297.2</v>
      </c>
      <c r="GT609">
        <v>297.2</v>
      </c>
      <c r="GU609">
        <v>1.07666</v>
      </c>
      <c r="GV609">
        <v>2.40234</v>
      </c>
      <c r="GW609">
        <v>1.44775</v>
      </c>
      <c r="GX609">
        <v>2.20215</v>
      </c>
      <c r="GY609">
        <v>1.44653</v>
      </c>
      <c r="GZ609">
        <v>2.25464</v>
      </c>
      <c r="HA609">
        <v>33.1769</v>
      </c>
      <c r="HB609">
        <v>14.5173</v>
      </c>
      <c r="HC609">
        <v>18</v>
      </c>
      <c r="HD609">
        <v>531.859</v>
      </c>
      <c r="HE609">
        <v>523.298</v>
      </c>
      <c r="HF609">
        <v>24.9999</v>
      </c>
      <c r="HG609">
        <v>30.7199</v>
      </c>
      <c r="HH609">
        <v>30.0001</v>
      </c>
      <c r="HI609">
        <v>31.0997</v>
      </c>
      <c r="HJ609">
        <v>31.1117</v>
      </c>
      <c r="HK609">
        <v>21.5467</v>
      </c>
      <c r="HL609">
        <v>20.6043</v>
      </c>
      <c r="HM609">
        <v>100</v>
      </c>
      <c r="HN609">
        <v>25</v>
      </c>
      <c r="HO609">
        <v>420</v>
      </c>
      <c r="HP609">
        <v>21.5</v>
      </c>
      <c r="HQ609">
        <v>103.126</v>
      </c>
      <c r="HR609">
        <v>102.018</v>
      </c>
    </row>
    <row r="610" spans="1:226">
      <c r="A610">
        <v>592</v>
      </c>
      <c r="B610">
        <v>1774684160.6</v>
      </c>
      <c r="C610">
        <v>2414.599999904633</v>
      </c>
      <c r="D610" t="s">
        <v>1546</v>
      </c>
      <c r="E610" t="s">
        <v>1547</v>
      </c>
      <c r="F610">
        <v>5</v>
      </c>
      <c r="I610">
        <v>1774684157.7</v>
      </c>
      <c r="J610">
        <f>(K610)/1000</f>
        <v>0</v>
      </c>
      <c r="K610">
        <f>IF(BF610, AN610, AH610)</f>
        <v>0</v>
      </c>
      <c r="L610">
        <f>IF(BF610, AI610, AG610)</f>
        <v>0</v>
      </c>
      <c r="M610">
        <f>BH610 - IF(AU610&gt;1, L610*BB610*100.0/(AW610), 0)</f>
        <v>0</v>
      </c>
      <c r="N610">
        <f>((T610-J610/2)*M610-L610)/(T610+J610/2)</f>
        <v>0</v>
      </c>
      <c r="O610">
        <f>N610*(BO610+BP610)/1000.0</f>
        <v>0</v>
      </c>
      <c r="P610">
        <f>(BH610 - IF(AU610&gt;1, L610*BB610*100.0/(AW610), 0))*(BO610+BP610)/1000.0</f>
        <v>0</v>
      </c>
      <c r="Q610">
        <f>2.0/((1/S610-1/R610)+SIGN(S610)*SQRT((1/S610-1/R610)*(1/S610-1/R610) + 4*BC610/((BC610+1)*(BC610+1))*(2*1/S610*1/R610-1/R610*1/R610)))</f>
        <v>0</v>
      </c>
      <c r="R610">
        <f>IF(LEFT(BD610,1)&lt;&gt;"0",IF(LEFT(BD610,1)="1",3.0,BE610),$D$5+$E$5*(BV610*BO610/($K$5*1000))+$F$5*(BV610*BO610/($K$5*1000))*MAX(MIN(BB610,$J$5),$I$5)*MAX(MIN(BB610,$J$5),$I$5)+$G$5*MAX(MIN(BB610,$J$5),$I$5)*(BV610*BO610/($K$5*1000))+$H$5*(BV610*BO610/($K$5*1000))*(BV610*BO610/($K$5*1000)))</f>
        <v>0</v>
      </c>
      <c r="S610">
        <f>J610*(1000-(1000*0.61365*exp(17.502*W610/(240.97+W610))/(BO610+BP610)+BJ610)/2)/(1000*0.61365*exp(17.502*W610/(240.97+W610))/(BO610+BP610)-BJ610)</f>
        <v>0</v>
      </c>
      <c r="T610">
        <f>1/((BC610+1)/(Q610/1.6)+1/(R610/1.37)) + BC610/((BC610+1)/(Q610/1.6) + BC610/(R610/1.37))</f>
        <v>0</v>
      </c>
      <c r="U610">
        <f>(AX610*BA610)</f>
        <v>0</v>
      </c>
      <c r="V610">
        <f>(BQ610+(U610+2*0.95*5.67E-8*(((BQ610+$B$9)+273)^4-(BQ610+273)^4)-44100*J610)/(1.84*29.3*R610+8*0.95*5.67E-8*(BQ610+273)^3))</f>
        <v>0</v>
      </c>
      <c r="W610">
        <f>($C$9*BR610+$D$9*BS610+$E$9*V610)</f>
        <v>0</v>
      </c>
      <c r="X610">
        <f>0.61365*exp(17.502*W610/(240.97+W610))</f>
        <v>0</v>
      </c>
      <c r="Y610">
        <f>(Z610/AA610*100)</f>
        <v>0</v>
      </c>
      <c r="Z610">
        <f>BJ610*(BO610+BP610)/1000</f>
        <v>0</v>
      </c>
      <c r="AA610">
        <f>0.61365*exp(17.502*BQ610/(240.97+BQ610))</f>
        <v>0</v>
      </c>
      <c r="AB610">
        <f>(X610-BJ610*(BO610+BP610)/1000)</f>
        <v>0</v>
      </c>
      <c r="AC610">
        <f>(-J610*44100)</f>
        <v>0</v>
      </c>
      <c r="AD610">
        <f>2*29.3*R610*0.92*(BQ610-W610)</f>
        <v>0</v>
      </c>
      <c r="AE610">
        <f>2*0.95*5.67E-8*(((BQ610+$B$9)+273)^4-(W610+273)^4)</f>
        <v>0</v>
      </c>
      <c r="AF610">
        <f>U610+AE610+AC610+AD610</f>
        <v>0</v>
      </c>
      <c r="AG610">
        <f>BN610*AU610*(BI610-BH610*(1000-AU610*BK610)/(1000-AU610*BJ610))/(100*BB610)</f>
        <v>0</v>
      </c>
      <c r="AH610">
        <f>1000*BN610*AU610*(BJ610-BK610)/(100*BB610*(1000-AU610*BJ610))</f>
        <v>0</v>
      </c>
      <c r="AI610">
        <f>(AJ610 - AK610 - BO610*1E3/(8.314*(BQ610+273.15)) * AM610/BN610 * AL610) * BN610/(100*BB610) * (1000 - BK610)/1000</f>
        <v>0</v>
      </c>
      <c r="AJ610">
        <v>429.2709371830699</v>
      </c>
      <c r="AK610">
        <v>428.8117757575755</v>
      </c>
      <c r="AL610">
        <v>6.036175438070349E-06</v>
      </c>
      <c r="AM610">
        <v>61.35787655002243</v>
      </c>
      <c r="AN610">
        <f>(AP610 - AO610 + BO610*1E3/(8.314*(BQ610+273.15)) * AR610/BN610 * AQ610) * BN610/(100*BB610) * 1000/(1000 - AP610)</f>
        <v>0</v>
      </c>
      <c r="AO610">
        <v>21.51467073208549</v>
      </c>
      <c r="AP610">
        <v>21.49753916083916</v>
      </c>
      <c r="AQ610">
        <v>1.974190074797462E-07</v>
      </c>
      <c r="AR610">
        <v>91.88205700752289</v>
      </c>
      <c r="AS610">
        <v>0</v>
      </c>
      <c r="AT610">
        <v>0</v>
      </c>
      <c r="AU610">
        <f>IF(AS610*$H$15&gt;=AW610,1.0,(AW610/(AW610-AS610*$H$15)))</f>
        <v>0</v>
      </c>
      <c r="AV610">
        <f>(AU610-1)*100</f>
        <v>0</v>
      </c>
      <c r="AW610">
        <f>MAX(0,($B$15+$C$15*BV610)/(1+$D$15*BV610)*BO610/(BQ610+273)*$E$15)</f>
        <v>0</v>
      </c>
      <c r="AX610">
        <f>$B$13*BW610+$C$13*BX610+$F$13*CI610*(1-CL610)</f>
        <v>0</v>
      </c>
      <c r="AY610">
        <f>AX610*AZ610</f>
        <v>0</v>
      </c>
      <c r="AZ610">
        <f>($B$13*$D$11+$C$13*$D$11+$F$13*((CV610+CN610)/MAX(CV610+CN610+CW610, 0.1)*$I$11+CW610/MAX(CV610+CN610+CW610, 0.1)*$J$11))/($B$13+$C$13+$F$13)</f>
        <v>0</v>
      </c>
      <c r="BA610">
        <f>($B$13*$K$11+$C$13*$K$11+$F$13*((CV610+CN610)/MAX(CV610+CN610+CW610, 0.1)*$P$11+CW610/MAX(CV610+CN610+CW610, 0.1)*$Q$11))/($B$13+$C$13+$F$13)</f>
        <v>0</v>
      </c>
      <c r="BB610">
        <v>6</v>
      </c>
      <c r="BC610">
        <v>0.5</v>
      </c>
      <c r="BD610" t="s">
        <v>358</v>
      </c>
      <c r="BE610">
        <v>2</v>
      </c>
      <c r="BF610" t="b">
        <v>1</v>
      </c>
      <c r="BG610">
        <v>1774684157.7</v>
      </c>
      <c r="BH610">
        <v>419.5716</v>
      </c>
      <c r="BI610">
        <v>420.0209</v>
      </c>
      <c r="BJ610">
        <v>21.49812</v>
      </c>
      <c r="BK610">
        <v>21.51419</v>
      </c>
      <c r="BL610">
        <v>419.9331</v>
      </c>
      <c r="BM610">
        <v>21.20097</v>
      </c>
      <c r="BN610">
        <v>500.0247000000001</v>
      </c>
      <c r="BO610">
        <v>101.0397</v>
      </c>
      <c r="BP610">
        <v>0.09989869999999999</v>
      </c>
      <c r="BQ610">
        <v>25.74494</v>
      </c>
      <c r="BR610">
        <v>25.78303</v>
      </c>
      <c r="BS610">
        <v>999.9</v>
      </c>
      <c r="BT610">
        <v>0</v>
      </c>
      <c r="BU610">
        <v>0</v>
      </c>
      <c r="BV610">
        <v>10008.932</v>
      </c>
      <c r="BW610">
        <v>0</v>
      </c>
      <c r="BX610">
        <v>0.3833920000000001</v>
      </c>
      <c r="BY610">
        <v>-0.449228</v>
      </c>
      <c r="BZ610">
        <v>428.7897</v>
      </c>
      <c r="CA610">
        <v>429.2559</v>
      </c>
      <c r="CB610">
        <v>-0.01606807</v>
      </c>
      <c r="CC610">
        <v>420.0209</v>
      </c>
      <c r="CD610">
        <v>21.51419</v>
      </c>
      <c r="CE610">
        <v>2.172163</v>
      </c>
      <c r="CF610">
        <v>2.173787</v>
      </c>
      <c r="CG610">
        <v>18.75847</v>
      </c>
      <c r="CH610">
        <v>18.77043</v>
      </c>
      <c r="CI610">
        <v>100.00655</v>
      </c>
      <c r="CJ610">
        <v>0</v>
      </c>
      <c r="CK610">
        <v>1</v>
      </c>
      <c r="CL610">
        <v>0</v>
      </c>
      <c r="CM610">
        <v>1.73607</v>
      </c>
      <c r="CN610">
        <v>0</v>
      </c>
      <c r="CO610">
        <v>5.416110000000001</v>
      </c>
      <c r="CP610">
        <v>511.5998</v>
      </c>
      <c r="CQ610">
        <v>35.4496</v>
      </c>
      <c r="CR610">
        <v>41.4559</v>
      </c>
      <c r="CS610">
        <v>38.281</v>
      </c>
      <c r="CT610">
        <v>40.9246</v>
      </c>
      <c r="CU610">
        <v>36.75</v>
      </c>
      <c r="CV610">
        <v>0</v>
      </c>
      <c r="CW610">
        <v>100.007</v>
      </c>
      <c r="CX610">
        <v>0</v>
      </c>
      <c r="CY610">
        <v>1774684158.8</v>
      </c>
      <c r="CZ610">
        <v>0</v>
      </c>
      <c r="DA610">
        <v>1774666326.5</v>
      </c>
      <c r="DB610" t="s">
        <v>359</v>
      </c>
      <c r="DC610">
        <v>1774666322</v>
      </c>
      <c r="DD610">
        <v>1774666326.5</v>
      </c>
      <c r="DE610">
        <v>2</v>
      </c>
      <c r="DF610">
        <v>0.343</v>
      </c>
      <c r="DG610">
        <v>-0.026</v>
      </c>
      <c r="DH610">
        <v>-0.36</v>
      </c>
      <c r="DI610">
        <v>0.298</v>
      </c>
      <c r="DJ610">
        <v>420</v>
      </c>
      <c r="DK610">
        <v>22</v>
      </c>
      <c r="DL610">
        <v>0.17</v>
      </c>
      <c r="DM610">
        <v>0.02</v>
      </c>
      <c r="DN610">
        <v>-0.4383567073170731</v>
      </c>
      <c r="DO610">
        <v>-0.1266631149825795</v>
      </c>
      <c r="DP610">
        <v>0.04422452822412064</v>
      </c>
      <c r="DQ610">
        <v>0</v>
      </c>
      <c r="DR610">
        <v>-0.01600441951219512</v>
      </c>
      <c r="DS610">
        <v>-0.0009746341463414537</v>
      </c>
      <c r="DT610">
        <v>0.0007829745048397364</v>
      </c>
      <c r="DU610">
        <v>1</v>
      </c>
      <c r="DV610">
        <v>1</v>
      </c>
      <c r="DW610">
        <v>2</v>
      </c>
      <c r="DX610" t="s">
        <v>367</v>
      </c>
      <c r="DY610">
        <v>3.13042</v>
      </c>
      <c r="DZ610">
        <v>2.80653</v>
      </c>
      <c r="EA610">
        <v>0.09976260000000001</v>
      </c>
      <c r="EB610">
        <v>0.0994847</v>
      </c>
      <c r="EC610">
        <v>0.105857</v>
      </c>
      <c r="ED610">
        <v>0.105595</v>
      </c>
      <c r="EE610">
        <v>21145.2</v>
      </c>
      <c r="EF610">
        <v>27417.6</v>
      </c>
      <c r="EG610">
        <v>26442.8</v>
      </c>
      <c r="EH610">
        <v>32999.2</v>
      </c>
      <c r="EI610">
        <v>34923.4</v>
      </c>
      <c r="EJ610">
        <v>40309.3</v>
      </c>
      <c r="EK610">
        <v>41089.1</v>
      </c>
      <c r="EL610">
        <v>46058.9</v>
      </c>
      <c r="EM610">
        <v>2.03482</v>
      </c>
      <c r="EN610">
        <v>2.00038</v>
      </c>
      <c r="EO610">
        <v>0.0688806</v>
      </c>
      <c r="EP610">
        <v>0</v>
      </c>
      <c r="EQ610">
        <v>24.6576</v>
      </c>
      <c r="ER610">
        <v>999.9</v>
      </c>
      <c r="ES610">
        <v>67.40000000000001</v>
      </c>
      <c r="ET610">
        <v>27.5</v>
      </c>
      <c r="EU610">
        <v>24.5863</v>
      </c>
      <c r="EV610">
        <v>61.3908</v>
      </c>
      <c r="EW610">
        <v>31.5585</v>
      </c>
      <c r="EX610">
        <v>1</v>
      </c>
      <c r="EY610">
        <v>0.291585</v>
      </c>
      <c r="EZ610">
        <v>0.15817</v>
      </c>
      <c r="FA610">
        <v>20.2914</v>
      </c>
      <c r="FB610">
        <v>5.18779</v>
      </c>
      <c r="FC610">
        <v>11.9441</v>
      </c>
      <c r="FD610">
        <v>4.95575</v>
      </c>
      <c r="FE610">
        <v>3.285</v>
      </c>
      <c r="FF610">
        <v>9999</v>
      </c>
      <c r="FG610">
        <v>9999</v>
      </c>
      <c r="FH610">
        <v>9999</v>
      </c>
      <c r="FI610">
        <v>999.9</v>
      </c>
      <c r="FJ610">
        <v>1.86127</v>
      </c>
      <c r="FK610">
        <v>1.86264</v>
      </c>
      <c r="FL610">
        <v>1.86005</v>
      </c>
      <c r="FM610">
        <v>1.85837</v>
      </c>
      <c r="FN610">
        <v>1.86215</v>
      </c>
      <c r="FO610">
        <v>1.85885</v>
      </c>
      <c r="FP610">
        <v>1.85791</v>
      </c>
      <c r="FQ610">
        <v>1.86081</v>
      </c>
      <c r="FR610">
        <v>0</v>
      </c>
      <c r="FS610">
        <v>0</v>
      </c>
      <c r="FT610">
        <v>0</v>
      </c>
      <c r="FU610">
        <v>4.5</v>
      </c>
      <c r="FV610" t="s">
        <v>361</v>
      </c>
      <c r="FW610" t="s">
        <v>362</v>
      </c>
      <c r="FX610" t="s">
        <v>363</v>
      </c>
      <c r="FY610" t="s">
        <v>364</v>
      </c>
      <c r="FZ610" t="s">
        <v>364</v>
      </c>
      <c r="GA610" t="s">
        <v>363</v>
      </c>
      <c r="GB610">
        <v>0</v>
      </c>
      <c r="GC610">
        <v>100</v>
      </c>
      <c r="GD610">
        <v>100</v>
      </c>
      <c r="GE610">
        <v>-0.362</v>
      </c>
      <c r="GF610">
        <v>0.2972</v>
      </c>
      <c r="GG610">
        <v>-1.589593225013521</v>
      </c>
      <c r="GH610">
        <v>0.00192992804097616</v>
      </c>
      <c r="GI610">
        <v>3.244687122451424E-06</v>
      </c>
      <c r="GJ610">
        <v>-2.087531120305573E-09</v>
      </c>
      <c r="GK610">
        <v>0.05776174702018427</v>
      </c>
      <c r="GL610">
        <v>0.005089068596103195</v>
      </c>
      <c r="GM610">
        <v>0.0003257216593697226</v>
      </c>
      <c r="GN610">
        <v>-1.562898368296355E-06</v>
      </c>
      <c r="GO610">
        <v>0</v>
      </c>
      <c r="GP610">
        <v>1257</v>
      </c>
      <c r="GQ610">
        <v>1</v>
      </c>
      <c r="GR610">
        <v>31</v>
      </c>
      <c r="GS610">
        <v>297.3</v>
      </c>
      <c r="GT610">
        <v>297.2</v>
      </c>
      <c r="GU610">
        <v>1.07788</v>
      </c>
      <c r="GV610">
        <v>2.39868</v>
      </c>
      <c r="GW610">
        <v>1.44775</v>
      </c>
      <c r="GX610">
        <v>2.20215</v>
      </c>
      <c r="GY610">
        <v>1.44653</v>
      </c>
      <c r="GZ610">
        <v>2.30591</v>
      </c>
      <c r="HA610">
        <v>33.1769</v>
      </c>
      <c r="HB610">
        <v>14.5085</v>
      </c>
      <c r="HC610">
        <v>18</v>
      </c>
      <c r="HD610">
        <v>531.907</v>
      </c>
      <c r="HE610">
        <v>523.128</v>
      </c>
      <c r="HF610">
        <v>24.9999</v>
      </c>
      <c r="HG610">
        <v>30.7199</v>
      </c>
      <c r="HH610">
        <v>30</v>
      </c>
      <c r="HI610">
        <v>31.0997</v>
      </c>
      <c r="HJ610">
        <v>31.1117</v>
      </c>
      <c r="HK610">
        <v>21.5456</v>
      </c>
      <c r="HL610">
        <v>20.6043</v>
      </c>
      <c r="HM610">
        <v>100</v>
      </c>
      <c r="HN610">
        <v>25</v>
      </c>
      <c r="HO610">
        <v>420</v>
      </c>
      <c r="HP610">
        <v>21.5</v>
      </c>
      <c r="HQ610">
        <v>103.126</v>
      </c>
      <c r="HR610">
        <v>102.018</v>
      </c>
    </row>
    <row r="611" spans="1:226">
      <c r="A611">
        <v>593</v>
      </c>
      <c r="B611">
        <v>1774684164.6</v>
      </c>
      <c r="C611">
        <v>2418.599999904633</v>
      </c>
      <c r="D611" t="s">
        <v>1548</v>
      </c>
      <c r="E611" t="s">
        <v>1549</v>
      </c>
      <c r="F611">
        <v>5</v>
      </c>
      <c r="I611">
        <v>1774684161.7</v>
      </c>
      <c r="J611">
        <f>(K611)/1000</f>
        <v>0</v>
      </c>
      <c r="K611">
        <f>IF(BF611, AN611, AH611)</f>
        <v>0</v>
      </c>
      <c r="L611">
        <f>IF(BF611, AI611, AG611)</f>
        <v>0</v>
      </c>
      <c r="M611">
        <f>BH611 - IF(AU611&gt;1, L611*BB611*100.0/(AW611), 0)</f>
        <v>0</v>
      </c>
      <c r="N611">
        <f>((T611-J611/2)*M611-L611)/(T611+J611/2)</f>
        <v>0</v>
      </c>
      <c r="O611">
        <f>N611*(BO611+BP611)/1000.0</f>
        <v>0</v>
      </c>
      <c r="P611">
        <f>(BH611 - IF(AU611&gt;1, L611*BB611*100.0/(AW611), 0))*(BO611+BP611)/1000.0</f>
        <v>0</v>
      </c>
      <c r="Q611">
        <f>2.0/((1/S611-1/R611)+SIGN(S611)*SQRT((1/S611-1/R611)*(1/S611-1/R611) + 4*BC611/((BC611+1)*(BC611+1))*(2*1/S611*1/R611-1/R611*1/R611)))</f>
        <v>0</v>
      </c>
      <c r="R611">
        <f>IF(LEFT(BD611,1)&lt;&gt;"0",IF(LEFT(BD611,1)="1",3.0,BE611),$D$5+$E$5*(BV611*BO611/($K$5*1000))+$F$5*(BV611*BO611/($K$5*1000))*MAX(MIN(BB611,$J$5),$I$5)*MAX(MIN(BB611,$J$5),$I$5)+$G$5*MAX(MIN(BB611,$J$5),$I$5)*(BV611*BO611/($K$5*1000))+$H$5*(BV611*BO611/($K$5*1000))*(BV611*BO611/($K$5*1000)))</f>
        <v>0</v>
      </c>
      <c r="S611">
        <f>J611*(1000-(1000*0.61365*exp(17.502*W611/(240.97+W611))/(BO611+BP611)+BJ611)/2)/(1000*0.61365*exp(17.502*W611/(240.97+W611))/(BO611+BP611)-BJ611)</f>
        <v>0</v>
      </c>
      <c r="T611">
        <f>1/((BC611+1)/(Q611/1.6)+1/(R611/1.37)) + BC611/((BC611+1)/(Q611/1.6) + BC611/(R611/1.37))</f>
        <v>0</v>
      </c>
      <c r="U611">
        <f>(AX611*BA611)</f>
        <v>0</v>
      </c>
      <c r="V611">
        <f>(BQ611+(U611+2*0.95*5.67E-8*(((BQ611+$B$9)+273)^4-(BQ611+273)^4)-44100*J611)/(1.84*29.3*R611+8*0.95*5.67E-8*(BQ611+273)^3))</f>
        <v>0</v>
      </c>
      <c r="W611">
        <f>($C$9*BR611+$D$9*BS611+$E$9*V611)</f>
        <v>0</v>
      </c>
      <c r="X611">
        <f>0.61365*exp(17.502*W611/(240.97+W611))</f>
        <v>0</v>
      </c>
      <c r="Y611">
        <f>(Z611/AA611*100)</f>
        <v>0</v>
      </c>
      <c r="Z611">
        <f>BJ611*(BO611+BP611)/1000</f>
        <v>0</v>
      </c>
      <c r="AA611">
        <f>0.61365*exp(17.502*BQ611/(240.97+BQ611))</f>
        <v>0</v>
      </c>
      <c r="AB611">
        <f>(X611-BJ611*(BO611+BP611)/1000)</f>
        <v>0</v>
      </c>
      <c r="AC611">
        <f>(-J611*44100)</f>
        <v>0</v>
      </c>
      <c r="AD611">
        <f>2*29.3*R611*0.92*(BQ611-W611)</f>
        <v>0</v>
      </c>
      <c r="AE611">
        <f>2*0.95*5.67E-8*(((BQ611+$B$9)+273)^4-(W611+273)^4)</f>
        <v>0</v>
      </c>
      <c r="AF611">
        <f>U611+AE611+AC611+AD611</f>
        <v>0</v>
      </c>
      <c r="AG611">
        <f>BN611*AU611*(BI611-BH611*(1000-AU611*BK611)/(1000-AU611*BJ611))/(100*BB611)</f>
        <v>0</v>
      </c>
      <c r="AH611">
        <f>1000*BN611*AU611*(BJ611-BK611)/(100*BB611*(1000-AU611*BJ611))</f>
        <v>0</v>
      </c>
      <c r="AI611">
        <f>(AJ611 - AK611 - BO611*1E3/(8.314*(BQ611+273.15)) * AM611/BN611 * AL611) * BN611/(100*BB611) * (1000 - BK611)/1000</f>
        <v>0</v>
      </c>
      <c r="AJ611">
        <v>429.2416374483517</v>
      </c>
      <c r="AK611">
        <v>428.8165393939392</v>
      </c>
      <c r="AL611">
        <v>2.278232597164103E-06</v>
      </c>
      <c r="AM611">
        <v>61.35787655002243</v>
      </c>
      <c r="AN611">
        <f>(AP611 - AO611 + BO611*1E3/(8.314*(BQ611+273.15)) * AR611/BN611 * AQ611) * BN611/(100*BB611) * 1000/(1000 - AP611)</f>
        <v>0</v>
      </c>
      <c r="AO611">
        <v>21.513630626543</v>
      </c>
      <c r="AP611">
        <v>21.50024405594407</v>
      </c>
      <c r="AQ611">
        <v>1.778328320791756E-07</v>
      </c>
      <c r="AR611">
        <v>91.88205700752289</v>
      </c>
      <c r="AS611">
        <v>0</v>
      </c>
      <c r="AT611">
        <v>0</v>
      </c>
      <c r="AU611">
        <f>IF(AS611*$H$15&gt;=AW611,1.0,(AW611/(AW611-AS611*$H$15)))</f>
        <v>0</v>
      </c>
      <c r="AV611">
        <f>(AU611-1)*100</f>
        <v>0</v>
      </c>
      <c r="AW611">
        <f>MAX(0,($B$15+$C$15*BV611)/(1+$D$15*BV611)*BO611/(BQ611+273)*$E$15)</f>
        <v>0</v>
      </c>
      <c r="AX611">
        <f>$B$13*BW611+$C$13*BX611+$F$13*CI611*(1-CL611)</f>
        <v>0</v>
      </c>
      <c r="AY611">
        <f>AX611*AZ611</f>
        <v>0</v>
      </c>
      <c r="AZ611">
        <f>($B$13*$D$11+$C$13*$D$11+$F$13*((CV611+CN611)/MAX(CV611+CN611+CW611, 0.1)*$I$11+CW611/MAX(CV611+CN611+CW611, 0.1)*$J$11))/($B$13+$C$13+$F$13)</f>
        <v>0</v>
      </c>
      <c r="BA611">
        <f>($B$13*$K$11+$C$13*$K$11+$F$13*((CV611+CN611)/MAX(CV611+CN611+CW611, 0.1)*$P$11+CW611/MAX(CV611+CN611+CW611, 0.1)*$Q$11))/($B$13+$C$13+$F$13)</f>
        <v>0</v>
      </c>
      <c r="BB611">
        <v>6</v>
      </c>
      <c r="BC611">
        <v>0.5</v>
      </c>
      <c r="BD611" t="s">
        <v>358</v>
      </c>
      <c r="BE611">
        <v>2</v>
      </c>
      <c r="BF611" t="b">
        <v>1</v>
      </c>
      <c r="BG611">
        <v>1774684161.7</v>
      </c>
      <c r="BH611">
        <v>419.5933</v>
      </c>
      <c r="BI611">
        <v>420.0247000000001</v>
      </c>
      <c r="BJ611">
        <v>21.49888</v>
      </c>
      <c r="BK611">
        <v>21.51446</v>
      </c>
      <c r="BL611">
        <v>419.9546999999999</v>
      </c>
      <c r="BM611">
        <v>21.20171</v>
      </c>
      <c r="BN611">
        <v>499.9639</v>
      </c>
      <c r="BO611">
        <v>101.0397</v>
      </c>
      <c r="BP611">
        <v>0.1000656</v>
      </c>
      <c r="BQ611">
        <v>25.74617</v>
      </c>
      <c r="BR611">
        <v>25.78404</v>
      </c>
      <c r="BS611">
        <v>999.9</v>
      </c>
      <c r="BT611">
        <v>0</v>
      </c>
      <c r="BU611">
        <v>0</v>
      </c>
      <c r="BV611">
        <v>9998.18</v>
      </c>
      <c r="BW611">
        <v>0</v>
      </c>
      <c r="BX611">
        <v>0.3833920000000001</v>
      </c>
      <c r="BY611">
        <v>-0.4315000999999999</v>
      </c>
      <c r="BZ611">
        <v>428.8123000000001</v>
      </c>
      <c r="CA611">
        <v>429.26</v>
      </c>
      <c r="CB611">
        <v>-0.01556529</v>
      </c>
      <c r="CC611">
        <v>420.0247000000001</v>
      </c>
      <c r="CD611">
        <v>21.51446</v>
      </c>
      <c r="CE611">
        <v>2.17224</v>
      </c>
      <c r="CF611">
        <v>2.173813</v>
      </c>
      <c r="CG611">
        <v>18.75905</v>
      </c>
      <c r="CH611">
        <v>18.77061</v>
      </c>
      <c r="CI611">
        <v>100.00581</v>
      </c>
      <c r="CJ611">
        <v>0</v>
      </c>
      <c r="CK611">
        <v>1</v>
      </c>
      <c r="CL611">
        <v>0</v>
      </c>
      <c r="CM611">
        <v>1.27067</v>
      </c>
      <c r="CN611">
        <v>0</v>
      </c>
      <c r="CO611">
        <v>5.52231</v>
      </c>
      <c r="CP611">
        <v>511.5959</v>
      </c>
      <c r="CQ611">
        <v>35.4937</v>
      </c>
      <c r="CR611">
        <v>41.5</v>
      </c>
      <c r="CS611">
        <v>38.312</v>
      </c>
      <c r="CT611">
        <v>40.9685</v>
      </c>
      <c r="CU611">
        <v>36.75</v>
      </c>
      <c r="CV611">
        <v>0</v>
      </c>
      <c r="CW611">
        <v>100.005</v>
      </c>
      <c r="CX611">
        <v>0</v>
      </c>
      <c r="CY611">
        <v>1774684163</v>
      </c>
      <c r="CZ611">
        <v>0</v>
      </c>
      <c r="DA611">
        <v>1774666326.5</v>
      </c>
      <c r="DB611" t="s">
        <v>359</v>
      </c>
      <c r="DC611">
        <v>1774666322</v>
      </c>
      <c r="DD611">
        <v>1774666326.5</v>
      </c>
      <c r="DE611">
        <v>2</v>
      </c>
      <c r="DF611">
        <v>0.343</v>
      </c>
      <c r="DG611">
        <v>-0.026</v>
      </c>
      <c r="DH611">
        <v>-0.36</v>
      </c>
      <c r="DI611">
        <v>0.298</v>
      </c>
      <c r="DJ611">
        <v>420</v>
      </c>
      <c r="DK611">
        <v>22</v>
      </c>
      <c r="DL611">
        <v>0.17</v>
      </c>
      <c r="DM611">
        <v>0.02</v>
      </c>
      <c r="DN611">
        <v>-0.4400076097560977</v>
      </c>
      <c r="DO611">
        <v>-0.005207059233448241</v>
      </c>
      <c r="DP611">
        <v>0.03998169513230509</v>
      </c>
      <c r="DQ611">
        <v>1</v>
      </c>
      <c r="DR611">
        <v>-0.01603568048780488</v>
      </c>
      <c r="DS611">
        <v>0.003290458536585332</v>
      </c>
      <c r="DT611">
        <v>0.0007088229312825292</v>
      </c>
      <c r="DU611">
        <v>1</v>
      </c>
      <c r="DV611">
        <v>2</v>
      </c>
      <c r="DW611">
        <v>2</v>
      </c>
      <c r="DX611" t="s">
        <v>360</v>
      </c>
      <c r="DY611">
        <v>3.1305</v>
      </c>
      <c r="DZ611">
        <v>2.8064</v>
      </c>
      <c r="EA611">
        <v>0.0997637</v>
      </c>
      <c r="EB611">
        <v>0.0994826</v>
      </c>
      <c r="EC611">
        <v>0.105855</v>
      </c>
      <c r="ED611">
        <v>0.105602</v>
      </c>
      <c r="EE611">
        <v>21145</v>
      </c>
      <c r="EF611">
        <v>27417.9</v>
      </c>
      <c r="EG611">
        <v>26442.6</v>
      </c>
      <c r="EH611">
        <v>32999.5</v>
      </c>
      <c r="EI611">
        <v>34923.2</v>
      </c>
      <c r="EJ611">
        <v>40309.3</v>
      </c>
      <c r="EK611">
        <v>41088.8</v>
      </c>
      <c r="EL611">
        <v>46059.3</v>
      </c>
      <c r="EM611">
        <v>2.03513</v>
      </c>
      <c r="EN611">
        <v>2.00017</v>
      </c>
      <c r="EO611">
        <v>0.0683777</v>
      </c>
      <c r="EP611">
        <v>0</v>
      </c>
      <c r="EQ611">
        <v>24.6576</v>
      </c>
      <c r="ER611">
        <v>999.9</v>
      </c>
      <c r="ES611">
        <v>67.40000000000001</v>
      </c>
      <c r="ET611">
        <v>27.5</v>
      </c>
      <c r="EU611">
        <v>24.5855</v>
      </c>
      <c r="EV611">
        <v>61.1108</v>
      </c>
      <c r="EW611">
        <v>31.6386</v>
      </c>
      <c r="EX611">
        <v>1</v>
      </c>
      <c r="EY611">
        <v>0.291593</v>
      </c>
      <c r="EZ611">
        <v>0.157636</v>
      </c>
      <c r="FA611">
        <v>20.2914</v>
      </c>
      <c r="FB611">
        <v>5.18794</v>
      </c>
      <c r="FC611">
        <v>11.9441</v>
      </c>
      <c r="FD611">
        <v>4.95575</v>
      </c>
      <c r="FE611">
        <v>3.285</v>
      </c>
      <c r="FF611">
        <v>9999</v>
      </c>
      <c r="FG611">
        <v>9999</v>
      </c>
      <c r="FH611">
        <v>9999</v>
      </c>
      <c r="FI611">
        <v>999.9</v>
      </c>
      <c r="FJ611">
        <v>1.86127</v>
      </c>
      <c r="FK611">
        <v>1.86263</v>
      </c>
      <c r="FL611">
        <v>1.86005</v>
      </c>
      <c r="FM611">
        <v>1.85837</v>
      </c>
      <c r="FN611">
        <v>1.86215</v>
      </c>
      <c r="FO611">
        <v>1.85885</v>
      </c>
      <c r="FP611">
        <v>1.85791</v>
      </c>
      <c r="FQ611">
        <v>1.8608</v>
      </c>
      <c r="FR611">
        <v>0</v>
      </c>
      <c r="FS611">
        <v>0</v>
      </c>
      <c r="FT611">
        <v>0</v>
      </c>
      <c r="FU611">
        <v>4.5</v>
      </c>
      <c r="FV611" t="s">
        <v>361</v>
      </c>
      <c r="FW611" t="s">
        <v>362</v>
      </c>
      <c r="FX611" t="s">
        <v>363</v>
      </c>
      <c r="FY611" t="s">
        <v>364</v>
      </c>
      <c r="FZ611" t="s">
        <v>364</v>
      </c>
      <c r="GA611" t="s">
        <v>363</v>
      </c>
      <c r="GB611">
        <v>0</v>
      </c>
      <c r="GC611">
        <v>100</v>
      </c>
      <c r="GD611">
        <v>100</v>
      </c>
      <c r="GE611">
        <v>-0.361</v>
      </c>
      <c r="GF611">
        <v>0.2971</v>
      </c>
      <c r="GG611">
        <v>-1.589593225013521</v>
      </c>
      <c r="GH611">
        <v>0.00192992804097616</v>
      </c>
      <c r="GI611">
        <v>3.244687122451424E-06</v>
      </c>
      <c r="GJ611">
        <v>-2.087531120305573E-09</v>
      </c>
      <c r="GK611">
        <v>0.05776174702018427</v>
      </c>
      <c r="GL611">
        <v>0.005089068596103195</v>
      </c>
      <c r="GM611">
        <v>0.0003257216593697226</v>
      </c>
      <c r="GN611">
        <v>-1.562898368296355E-06</v>
      </c>
      <c r="GO611">
        <v>0</v>
      </c>
      <c r="GP611">
        <v>1257</v>
      </c>
      <c r="GQ611">
        <v>1</v>
      </c>
      <c r="GR611">
        <v>31</v>
      </c>
      <c r="GS611">
        <v>297.4</v>
      </c>
      <c r="GT611">
        <v>297.3</v>
      </c>
      <c r="GU611">
        <v>1.07788</v>
      </c>
      <c r="GV611">
        <v>2.39258</v>
      </c>
      <c r="GW611">
        <v>1.44775</v>
      </c>
      <c r="GX611">
        <v>2.20215</v>
      </c>
      <c r="GY611">
        <v>1.44653</v>
      </c>
      <c r="GZ611">
        <v>2.35718</v>
      </c>
      <c r="HA611">
        <v>33.1769</v>
      </c>
      <c r="HB611">
        <v>14.5261</v>
      </c>
      <c r="HC611">
        <v>18</v>
      </c>
      <c r="HD611">
        <v>532.097</v>
      </c>
      <c r="HE611">
        <v>522.992</v>
      </c>
      <c r="HF611">
        <v>24.9999</v>
      </c>
      <c r="HG611">
        <v>30.7199</v>
      </c>
      <c r="HH611">
        <v>30.0001</v>
      </c>
      <c r="HI611">
        <v>31.0997</v>
      </c>
      <c r="HJ611">
        <v>31.1117</v>
      </c>
      <c r="HK611">
        <v>21.546</v>
      </c>
      <c r="HL611">
        <v>20.6043</v>
      </c>
      <c r="HM611">
        <v>100</v>
      </c>
      <c r="HN611">
        <v>25</v>
      </c>
      <c r="HO611">
        <v>420</v>
      </c>
      <c r="HP611">
        <v>21.5</v>
      </c>
      <c r="HQ611">
        <v>103.125</v>
      </c>
      <c r="HR611">
        <v>102.019</v>
      </c>
    </row>
    <row r="612" spans="1:226">
      <c r="A612">
        <v>594</v>
      </c>
      <c r="B612">
        <v>1774684168.6</v>
      </c>
      <c r="C612">
        <v>2422.599999904633</v>
      </c>
      <c r="D612" t="s">
        <v>1550</v>
      </c>
      <c r="E612" t="s">
        <v>1551</v>
      </c>
      <c r="F612">
        <v>5</v>
      </c>
      <c r="I612">
        <v>1774684165.7</v>
      </c>
      <c r="J612">
        <f>(K612)/1000</f>
        <v>0</v>
      </c>
      <c r="K612">
        <f>IF(BF612, AN612, AH612)</f>
        <v>0</v>
      </c>
      <c r="L612">
        <f>IF(BF612, AI612, AG612)</f>
        <v>0</v>
      </c>
      <c r="M612">
        <f>BH612 - IF(AU612&gt;1, L612*BB612*100.0/(AW612), 0)</f>
        <v>0</v>
      </c>
      <c r="N612">
        <f>((T612-J612/2)*M612-L612)/(T612+J612/2)</f>
        <v>0</v>
      </c>
      <c r="O612">
        <f>N612*(BO612+BP612)/1000.0</f>
        <v>0</v>
      </c>
      <c r="P612">
        <f>(BH612 - IF(AU612&gt;1, L612*BB612*100.0/(AW612), 0))*(BO612+BP612)/1000.0</f>
        <v>0</v>
      </c>
      <c r="Q612">
        <f>2.0/((1/S612-1/R612)+SIGN(S612)*SQRT((1/S612-1/R612)*(1/S612-1/R612) + 4*BC612/((BC612+1)*(BC612+1))*(2*1/S612*1/R612-1/R612*1/R612)))</f>
        <v>0</v>
      </c>
      <c r="R612">
        <f>IF(LEFT(BD612,1)&lt;&gt;"0",IF(LEFT(BD612,1)="1",3.0,BE612),$D$5+$E$5*(BV612*BO612/($K$5*1000))+$F$5*(BV612*BO612/($K$5*1000))*MAX(MIN(BB612,$J$5),$I$5)*MAX(MIN(BB612,$J$5),$I$5)+$G$5*MAX(MIN(BB612,$J$5),$I$5)*(BV612*BO612/($K$5*1000))+$H$5*(BV612*BO612/($K$5*1000))*(BV612*BO612/($K$5*1000)))</f>
        <v>0</v>
      </c>
      <c r="S612">
        <f>J612*(1000-(1000*0.61365*exp(17.502*W612/(240.97+W612))/(BO612+BP612)+BJ612)/2)/(1000*0.61365*exp(17.502*W612/(240.97+W612))/(BO612+BP612)-BJ612)</f>
        <v>0</v>
      </c>
      <c r="T612">
        <f>1/((BC612+1)/(Q612/1.6)+1/(R612/1.37)) + BC612/((BC612+1)/(Q612/1.6) + BC612/(R612/1.37))</f>
        <v>0</v>
      </c>
      <c r="U612">
        <f>(AX612*BA612)</f>
        <v>0</v>
      </c>
      <c r="V612">
        <f>(BQ612+(U612+2*0.95*5.67E-8*(((BQ612+$B$9)+273)^4-(BQ612+273)^4)-44100*J612)/(1.84*29.3*R612+8*0.95*5.67E-8*(BQ612+273)^3))</f>
        <v>0</v>
      </c>
      <c r="W612">
        <f>($C$9*BR612+$D$9*BS612+$E$9*V612)</f>
        <v>0</v>
      </c>
      <c r="X612">
        <f>0.61365*exp(17.502*W612/(240.97+W612))</f>
        <v>0</v>
      </c>
      <c r="Y612">
        <f>(Z612/AA612*100)</f>
        <v>0</v>
      </c>
      <c r="Z612">
        <f>BJ612*(BO612+BP612)/1000</f>
        <v>0</v>
      </c>
      <c r="AA612">
        <f>0.61365*exp(17.502*BQ612/(240.97+BQ612))</f>
        <v>0</v>
      </c>
      <c r="AB612">
        <f>(X612-BJ612*(BO612+BP612)/1000)</f>
        <v>0</v>
      </c>
      <c r="AC612">
        <f>(-J612*44100)</f>
        <v>0</v>
      </c>
      <c r="AD612">
        <f>2*29.3*R612*0.92*(BQ612-W612)</f>
        <v>0</v>
      </c>
      <c r="AE612">
        <f>2*0.95*5.67E-8*(((BQ612+$B$9)+273)^4-(W612+273)^4)</f>
        <v>0</v>
      </c>
      <c r="AF612">
        <f>U612+AE612+AC612+AD612</f>
        <v>0</v>
      </c>
      <c r="AG612">
        <f>BN612*AU612*(BI612-BH612*(1000-AU612*BK612)/(1000-AU612*BJ612))/(100*BB612)</f>
        <v>0</v>
      </c>
      <c r="AH612">
        <f>1000*BN612*AU612*(BJ612-BK612)/(100*BB612*(1000-AU612*BJ612))</f>
        <v>0</v>
      </c>
      <c r="AI612">
        <f>(AJ612 - AK612 - BO612*1E3/(8.314*(BQ612+273.15)) * AM612/BN612 * AL612) * BN612/(100*BB612) * (1000 - BK612)/1000</f>
        <v>0</v>
      </c>
      <c r="AJ612">
        <v>429.2671373566525</v>
      </c>
      <c r="AK612">
        <v>428.7864909090908</v>
      </c>
      <c r="AL612">
        <v>-8.178539655050004E-06</v>
      </c>
      <c r="AM612">
        <v>61.35787655002243</v>
      </c>
      <c r="AN612">
        <f>(AP612 - AO612 + BO612*1E3/(8.314*(BQ612+273.15)) * AR612/BN612 * AQ612) * BN612/(100*BB612) * 1000/(1000 - AP612)</f>
        <v>0</v>
      </c>
      <c r="AO612">
        <v>21.51627070729575</v>
      </c>
      <c r="AP612">
        <v>21.49832867132869</v>
      </c>
      <c r="AQ612">
        <v>9.771316101713027E-08</v>
      </c>
      <c r="AR612">
        <v>91.88205700752289</v>
      </c>
      <c r="AS612">
        <v>0</v>
      </c>
      <c r="AT612">
        <v>0</v>
      </c>
      <c r="AU612">
        <f>IF(AS612*$H$15&gt;=AW612,1.0,(AW612/(AW612-AS612*$H$15)))</f>
        <v>0</v>
      </c>
      <c r="AV612">
        <f>(AU612-1)*100</f>
        <v>0</v>
      </c>
      <c r="AW612">
        <f>MAX(0,($B$15+$C$15*BV612)/(1+$D$15*BV612)*BO612/(BQ612+273)*$E$15)</f>
        <v>0</v>
      </c>
      <c r="AX612">
        <f>$B$13*BW612+$C$13*BX612+$F$13*CI612*(1-CL612)</f>
        <v>0</v>
      </c>
      <c r="AY612">
        <f>AX612*AZ612</f>
        <v>0</v>
      </c>
      <c r="AZ612">
        <f>($B$13*$D$11+$C$13*$D$11+$F$13*((CV612+CN612)/MAX(CV612+CN612+CW612, 0.1)*$I$11+CW612/MAX(CV612+CN612+CW612, 0.1)*$J$11))/($B$13+$C$13+$F$13)</f>
        <v>0</v>
      </c>
      <c r="BA612">
        <f>($B$13*$K$11+$C$13*$K$11+$F$13*((CV612+CN612)/MAX(CV612+CN612+CW612, 0.1)*$P$11+CW612/MAX(CV612+CN612+CW612, 0.1)*$Q$11))/($B$13+$C$13+$F$13)</f>
        <v>0</v>
      </c>
      <c r="BB612">
        <v>6</v>
      </c>
      <c r="BC612">
        <v>0.5</v>
      </c>
      <c r="BD612" t="s">
        <v>358</v>
      </c>
      <c r="BE612">
        <v>2</v>
      </c>
      <c r="BF612" t="b">
        <v>1</v>
      </c>
      <c r="BG612">
        <v>1774684165.7</v>
      </c>
      <c r="BH612">
        <v>419.5892000000001</v>
      </c>
      <c r="BI612">
        <v>420.0275</v>
      </c>
      <c r="BJ612">
        <v>21.49944</v>
      </c>
      <c r="BK612">
        <v>21.51577</v>
      </c>
      <c r="BL612">
        <v>419.9507</v>
      </c>
      <c r="BM612">
        <v>21.20224</v>
      </c>
      <c r="BN612">
        <v>500.0044</v>
      </c>
      <c r="BO612">
        <v>101.0388</v>
      </c>
      <c r="BP612">
        <v>0.10003685</v>
      </c>
      <c r="BQ612">
        <v>25.74679</v>
      </c>
      <c r="BR612">
        <v>25.78372</v>
      </c>
      <c r="BS612">
        <v>999.9</v>
      </c>
      <c r="BT612">
        <v>0</v>
      </c>
      <c r="BU612">
        <v>0</v>
      </c>
      <c r="BV612">
        <v>9994.052</v>
      </c>
      <c r="BW612">
        <v>0</v>
      </c>
      <c r="BX612">
        <v>0.3833920000000001</v>
      </c>
      <c r="BY612">
        <v>-0.4382415</v>
      </c>
      <c r="BZ612">
        <v>428.8083999999999</v>
      </c>
      <c r="CA612">
        <v>429.2634</v>
      </c>
      <c r="CB612">
        <v>-0.01632595</v>
      </c>
      <c r="CC612">
        <v>420.0275</v>
      </c>
      <c r="CD612">
        <v>21.51577</v>
      </c>
      <c r="CE612">
        <v>2.172275</v>
      </c>
      <c r="CF612">
        <v>2.173924</v>
      </c>
      <c r="CG612">
        <v>18.7593</v>
      </c>
      <c r="CH612">
        <v>18.77143</v>
      </c>
      <c r="CI612">
        <v>100.00728</v>
      </c>
      <c r="CJ612">
        <v>0</v>
      </c>
      <c r="CK612">
        <v>1</v>
      </c>
      <c r="CL612">
        <v>0</v>
      </c>
      <c r="CM612">
        <v>1.56343</v>
      </c>
      <c r="CN612">
        <v>0</v>
      </c>
      <c r="CO612">
        <v>5.32552</v>
      </c>
      <c r="CP612">
        <v>511.6039</v>
      </c>
      <c r="CQ612">
        <v>35.5</v>
      </c>
      <c r="CR612">
        <v>41.51860000000001</v>
      </c>
      <c r="CS612">
        <v>38.312</v>
      </c>
      <c r="CT612">
        <v>41.031</v>
      </c>
      <c r="CU612">
        <v>36.76860000000001</v>
      </c>
      <c r="CV612">
        <v>0</v>
      </c>
      <c r="CW612">
        <v>100.008</v>
      </c>
      <c r="CX612">
        <v>0</v>
      </c>
      <c r="CY612">
        <v>1774684167.2</v>
      </c>
      <c r="CZ612">
        <v>0</v>
      </c>
      <c r="DA612">
        <v>1774666326.5</v>
      </c>
      <c r="DB612" t="s">
        <v>359</v>
      </c>
      <c r="DC612">
        <v>1774666322</v>
      </c>
      <c r="DD612">
        <v>1774666326.5</v>
      </c>
      <c r="DE612">
        <v>2</v>
      </c>
      <c r="DF612">
        <v>0.343</v>
      </c>
      <c r="DG612">
        <v>-0.026</v>
      </c>
      <c r="DH612">
        <v>-0.36</v>
      </c>
      <c r="DI612">
        <v>0.298</v>
      </c>
      <c r="DJ612">
        <v>420</v>
      </c>
      <c r="DK612">
        <v>22</v>
      </c>
      <c r="DL612">
        <v>0.17</v>
      </c>
      <c r="DM612">
        <v>0.02</v>
      </c>
      <c r="DN612">
        <v>-0.4398155609756098</v>
      </c>
      <c r="DO612">
        <v>0.03504702439024365</v>
      </c>
      <c r="DP612">
        <v>0.0310299055342712</v>
      </c>
      <c r="DQ612">
        <v>1</v>
      </c>
      <c r="DR612">
        <v>-0.01607238292682927</v>
      </c>
      <c r="DS612">
        <v>0.0003482529616724733</v>
      </c>
      <c r="DT612">
        <v>0.0006872125303744313</v>
      </c>
      <c r="DU612">
        <v>1</v>
      </c>
      <c r="DV612">
        <v>2</v>
      </c>
      <c r="DW612">
        <v>2</v>
      </c>
      <c r="DX612" t="s">
        <v>360</v>
      </c>
      <c r="DY612">
        <v>3.13039</v>
      </c>
      <c r="DZ612">
        <v>2.80638</v>
      </c>
      <c r="EA612">
        <v>0.0997565</v>
      </c>
      <c r="EB612">
        <v>0.0994833</v>
      </c>
      <c r="EC612">
        <v>0.105855</v>
      </c>
      <c r="ED612">
        <v>0.105598</v>
      </c>
      <c r="EE612">
        <v>21145.1</v>
      </c>
      <c r="EF612">
        <v>27418</v>
      </c>
      <c r="EG612">
        <v>26442.6</v>
      </c>
      <c r="EH612">
        <v>32999.7</v>
      </c>
      <c r="EI612">
        <v>34923.4</v>
      </c>
      <c r="EJ612">
        <v>40309.4</v>
      </c>
      <c r="EK612">
        <v>41089</v>
      </c>
      <c r="EL612">
        <v>46059.2</v>
      </c>
      <c r="EM612">
        <v>2.03478</v>
      </c>
      <c r="EN612">
        <v>2.00065</v>
      </c>
      <c r="EO612">
        <v>0.0691041</v>
      </c>
      <c r="EP612">
        <v>0</v>
      </c>
      <c r="EQ612">
        <v>24.6576</v>
      </c>
      <c r="ER612">
        <v>999.9</v>
      </c>
      <c r="ES612">
        <v>67.40000000000001</v>
      </c>
      <c r="ET612">
        <v>27.5</v>
      </c>
      <c r="EU612">
        <v>24.5851</v>
      </c>
      <c r="EV612">
        <v>61.5208</v>
      </c>
      <c r="EW612">
        <v>31.7829</v>
      </c>
      <c r="EX612">
        <v>1</v>
      </c>
      <c r="EY612">
        <v>0.29157</v>
      </c>
      <c r="EZ612">
        <v>0.157162</v>
      </c>
      <c r="FA612">
        <v>20.2915</v>
      </c>
      <c r="FB612">
        <v>5.18824</v>
      </c>
      <c r="FC612">
        <v>11.9441</v>
      </c>
      <c r="FD612">
        <v>4.95575</v>
      </c>
      <c r="FE612">
        <v>3.285</v>
      </c>
      <c r="FF612">
        <v>9999</v>
      </c>
      <c r="FG612">
        <v>9999</v>
      </c>
      <c r="FH612">
        <v>9999</v>
      </c>
      <c r="FI612">
        <v>999.9</v>
      </c>
      <c r="FJ612">
        <v>1.86127</v>
      </c>
      <c r="FK612">
        <v>1.86264</v>
      </c>
      <c r="FL612">
        <v>1.86005</v>
      </c>
      <c r="FM612">
        <v>1.85837</v>
      </c>
      <c r="FN612">
        <v>1.86216</v>
      </c>
      <c r="FO612">
        <v>1.85884</v>
      </c>
      <c r="FP612">
        <v>1.85791</v>
      </c>
      <c r="FQ612">
        <v>1.8608</v>
      </c>
      <c r="FR612">
        <v>0</v>
      </c>
      <c r="FS612">
        <v>0</v>
      </c>
      <c r="FT612">
        <v>0</v>
      </c>
      <c r="FU612">
        <v>4.5</v>
      </c>
      <c r="FV612" t="s">
        <v>361</v>
      </c>
      <c r="FW612" t="s">
        <v>362</v>
      </c>
      <c r="FX612" t="s">
        <v>363</v>
      </c>
      <c r="FY612" t="s">
        <v>364</v>
      </c>
      <c r="FZ612" t="s">
        <v>364</v>
      </c>
      <c r="GA612" t="s">
        <v>363</v>
      </c>
      <c r="GB612">
        <v>0</v>
      </c>
      <c r="GC612">
        <v>100</v>
      </c>
      <c r="GD612">
        <v>100</v>
      </c>
      <c r="GE612">
        <v>-0.362</v>
      </c>
      <c r="GF612">
        <v>0.2972</v>
      </c>
      <c r="GG612">
        <v>-1.589593225013521</v>
      </c>
      <c r="GH612">
        <v>0.00192992804097616</v>
      </c>
      <c r="GI612">
        <v>3.244687122451424E-06</v>
      </c>
      <c r="GJ612">
        <v>-2.087531120305573E-09</v>
      </c>
      <c r="GK612">
        <v>0.05776174702018427</v>
      </c>
      <c r="GL612">
        <v>0.005089068596103195</v>
      </c>
      <c r="GM612">
        <v>0.0003257216593697226</v>
      </c>
      <c r="GN612">
        <v>-1.562898368296355E-06</v>
      </c>
      <c r="GO612">
        <v>0</v>
      </c>
      <c r="GP612">
        <v>1257</v>
      </c>
      <c r="GQ612">
        <v>1</v>
      </c>
      <c r="GR612">
        <v>31</v>
      </c>
      <c r="GS612">
        <v>297.4</v>
      </c>
      <c r="GT612">
        <v>297.4</v>
      </c>
      <c r="GU612">
        <v>1.07666</v>
      </c>
      <c r="GV612">
        <v>2.38159</v>
      </c>
      <c r="GW612">
        <v>1.44775</v>
      </c>
      <c r="GX612">
        <v>2.20215</v>
      </c>
      <c r="GY612">
        <v>1.44653</v>
      </c>
      <c r="GZ612">
        <v>2.38281</v>
      </c>
      <c r="HA612">
        <v>33.1769</v>
      </c>
      <c r="HB612">
        <v>14.5173</v>
      </c>
      <c r="HC612">
        <v>18</v>
      </c>
      <c r="HD612">
        <v>531.875</v>
      </c>
      <c r="HE612">
        <v>523.3150000000001</v>
      </c>
      <c r="HF612">
        <v>24.9999</v>
      </c>
      <c r="HG612">
        <v>30.7199</v>
      </c>
      <c r="HH612">
        <v>30</v>
      </c>
      <c r="HI612">
        <v>31.0997</v>
      </c>
      <c r="HJ612">
        <v>31.1117</v>
      </c>
      <c r="HK612">
        <v>21.5462</v>
      </c>
      <c r="HL612">
        <v>20.6043</v>
      </c>
      <c r="HM612">
        <v>100</v>
      </c>
      <c r="HN612">
        <v>25</v>
      </c>
      <c r="HO612">
        <v>420</v>
      </c>
      <c r="HP612">
        <v>21.5</v>
      </c>
      <c r="HQ612">
        <v>103.126</v>
      </c>
      <c r="HR612">
        <v>102.019</v>
      </c>
    </row>
    <row r="613" spans="1:226">
      <c r="A613">
        <v>595</v>
      </c>
      <c r="B613">
        <v>1774684172.6</v>
      </c>
      <c r="C613">
        <v>2426.599999904633</v>
      </c>
      <c r="D613" t="s">
        <v>1552</v>
      </c>
      <c r="E613" t="s">
        <v>1553</v>
      </c>
      <c r="F613">
        <v>5</v>
      </c>
      <c r="I613">
        <v>1774684169.7</v>
      </c>
      <c r="J613">
        <f>(K613)/1000</f>
        <v>0</v>
      </c>
      <c r="K613">
        <f>IF(BF613, AN613, AH613)</f>
        <v>0</v>
      </c>
      <c r="L613">
        <f>IF(BF613, AI613, AG613)</f>
        <v>0</v>
      </c>
      <c r="M613">
        <f>BH613 - IF(AU613&gt;1, L613*BB613*100.0/(AW613), 0)</f>
        <v>0</v>
      </c>
      <c r="N613">
        <f>((T613-J613/2)*M613-L613)/(T613+J613/2)</f>
        <v>0</v>
      </c>
      <c r="O613">
        <f>N613*(BO613+BP613)/1000.0</f>
        <v>0</v>
      </c>
      <c r="P613">
        <f>(BH613 - IF(AU613&gt;1, L613*BB613*100.0/(AW613), 0))*(BO613+BP613)/1000.0</f>
        <v>0</v>
      </c>
      <c r="Q613">
        <f>2.0/((1/S613-1/R613)+SIGN(S613)*SQRT((1/S613-1/R613)*(1/S613-1/R613) + 4*BC613/((BC613+1)*(BC613+1))*(2*1/S613*1/R613-1/R613*1/R613)))</f>
        <v>0</v>
      </c>
      <c r="R613">
        <f>IF(LEFT(BD613,1)&lt;&gt;"0",IF(LEFT(BD613,1)="1",3.0,BE613),$D$5+$E$5*(BV613*BO613/($K$5*1000))+$F$5*(BV613*BO613/($K$5*1000))*MAX(MIN(BB613,$J$5),$I$5)*MAX(MIN(BB613,$J$5),$I$5)+$G$5*MAX(MIN(BB613,$J$5),$I$5)*(BV613*BO613/($K$5*1000))+$H$5*(BV613*BO613/($K$5*1000))*(BV613*BO613/($K$5*1000)))</f>
        <v>0</v>
      </c>
      <c r="S613">
        <f>J613*(1000-(1000*0.61365*exp(17.502*W613/(240.97+W613))/(BO613+BP613)+BJ613)/2)/(1000*0.61365*exp(17.502*W613/(240.97+W613))/(BO613+BP613)-BJ613)</f>
        <v>0</v>
      </c>
      <c r="T613">
        <f>1/((BC613+1)/(Q613/1.6)+1/(R613/1.37)) + BC613/((BC613+1)/(Q613/1.6) + BC613/(R613/1.37))</f>
        <v>0</v>
      </c>
      <c r="U613">
        <f>(AX613*BA613)</f>
        <v>0</v>
      </c>
      <c r="V613">
        <f>(BQ613+(U613+2*0.95*5.67E-8*(((BQ613+$B$9)+273)^4-(BQ613+273)^4)-44100*J613)/(1.84*29.3*R613+8*0.95*5.67E-8*(BQ613+273)^3))</f>
        <v>0</v>
      </c>
      <c r="W613">
        <f>($C$9*BR613+$D$9*BS613+$E$9*V613)</f>
        <v>0</v>
      </c>
      <c r="X613">
        <f>0.61365*exp(17.502*W613/(240.97+W613))</f>
        <v>0</v>
      </c>
      <c r="Y613">
        <f>(Z613/AA613*100)</f>
        <v>0</v>
      </c>
      <c r="Z613">
        <f>BJ613*(BO613+BP613)/1000</f>
        <v>0</v>
      </c>
      <c r="AA613">
        <f>0.61365*exp(17.502*BQ613/(240.97+BQ613))</f>
        <v>0</v>
      </c>
      <c r="AB613">
        <f>(X613-BJ613*(BO613+BP613)/1000)</f>
        <v>0</v>
      </c>
      <c r="AC613">
        <f>(-J613*44100)</f>
        <v>0</v>
      </c>
      <c r="AD613">
        <f>2*29.3*R613*0.92*(BQ613-W613)</f>
        <v>0</v>
      </c>
      <c r="AE613">
        <f>2*0.95*5.67E-8*(((BQ613+$B$9)+273)^4-(W613+273)^4)</f>
        <v>0</v>
      </c>
      <c r="AF613">
        <f>U613+AE613+AC613+AD613</f>
        <v>0</v>
      </c>
      <c r="AG613">
        <f>BN613*AU613*(BI613-BH613*(1000-AU613*BK613)/(1000-AU613*BJ613))/(100*BB613)</f>
        <v>0</v>
      </c>
      <c r="AH613">
        <f>1000*BN613*AU613*(BJ613-BK613)/(100*BB613*(1000-AU613*BJ613))</f>
        <v>0</v>
      </c>
      <c r="AI613">
        <f>(AJ613 - AK613 - BO613*1E3/(8.314*(BQ613+273.15)) * AM613/BN613 * AL613) * BN613/(100*BB613) * (1000 - BK613)/1000</f>
        <v>0</v>
      </c>
      <c r="AJ613">
        <v>429.2268015293377</v>
      </c>
      <c r="AK613">
        <v>428.7700242424241</v>
      </c>
      <c r="AL613">
        <v>-9.097520048805404E-07</v>
      </c>
      <c r="AM613">
        <v>61.35787655002243</v>
      </c>
      <c r="AN613">
        <f>(AP613 - AO613 + BO613*1E3/(8.314*(BQ613+273.15)) * AR613/BN613 * AQ613) * BN613/(100*BB613) * 1000/(1000 - AP613)</f>
        <v>0</v>
      </c>
      <c r="AO613">
        <v>21.51479408198947</v>
      </c>
      <c r="AP613">
        <v>21.49933146853148</v>
      </c>
      <c r="AQ613">
        <v>-1.595415740121604E-07</v>
      </c>
      <c r="AR613">
        <v>91.88205700752289</v>
      </c>
      <c r="AS613">
        <v>0</v>
      </c>
      <c r="AT613">
        <v>0</v>
      </c>
      <c r="AU613">
        <f>IF(AS613*$H$15&gt;=AW613,1.0,(AW613/(AW613-AS613*$H$15)))</f>
        <v>0</v>
      </c>
      <c r="AV613">
        <f>(AU613-1)*100</f>
        <v>0</v>
      </c>
      <c r="AW613">
        <f>MAX(0,($B$15+$C$15*BV613)/(1+$D$15*BV613)*BO613/(BQ613+273)*$E$15)</f>
        <v>0</v>
      </c>
      <c r="AX613">
        <f>$B$13*BW613+$C$13*BX613+$F$13*CI613*(1-CL613)</f>
        <v>0</v>
      </c>
      <c r="AY613">
        <f>AX613*AZ613</f>
        <v>0</v>
      </c>
      <c r="AZ613">
        <f>($B$13*$D$11+$C$13*$D$11+$F$13*((CV613+CN613)/MAX(CV613+CN613+CW613, 0.1)*$I$11+CW613/MAX(CV613+CN613+CW613, 0.1)*$J$11))/($B$13+$C$13+$F$13)</f>
        <v>0</v>
      </c>
      <c r="BA613">
        <f>($B$13*$K$11+$C$13*$K$11+$F$13*((CV613+CN613)/MAX(CV613+CN613+CW613, 0.1)*$P$11+CW613/MAX(CV613+CN613+CW613, 0.1)*$Q$11))/($B$13+$C$13+$F$13)</f>
        <v>0</v>
      </c>
      <c r="BB613">
        <v>6</v>
      </c>
      <c r="BC613">
        <v>0.5</v>
      </c>
      <c r="BD613" t="s">
        <v>358</v>
      </c>
      <c r="BE613">
        <v>2</v>
      </c>
      <c r="BF613" t="b">
        <v>1</v>
      </c>
      <c r="BG613">
        <v>1774684169.7</v>
      </c>
      <c r="BH613">
        <v>419.5591000000001</v>
      </c>
      <c r="BI613">
        <v>420.0009000000001</v>
      </c>
      <c r="BJ613">
        <v>21.49865</v>
      </c>
      <c r="BK613">
        <v>21.51493</v>
      </c>
      <c r="BL613">
        <v>419.9206</v>
      </c>
      <c r="BM613">
        <v>21.20146</v>
      </c>
      <c r="BN613">
        <v>499.9715</v>
      </c>
      <c r="BO613">
        <v>101.0387</v>
      </c>
      <c r="BP613">
        <v>0.09994067</v>
      </c>
      <c r="BQ613">
        <v>25.74975</v>
      </c>
      <c r="BR613">
        <v>25.79052</v>
      </c>
      <c r="BS613">
        <v>999.9</v>
      </c>
      <c r="BT613">
        <v>0</v>
      </c>
      <c r="BU613">
        <v>0</v>
      </c>
      <c r="BV613">
        <v>10002.945</v>
      </c>
      <c r="BW613">
        <v>0</v>
      </c>
      <c r="BX613">
        <v>0.3833920000000001</v>
      </c>
      <c r="BY613">
        <v>-0.4416625</v>
      </c>
      <c r="BZ613">
        <v>428.7773</v>
      </c>
      <c r="CA613">
        <v>429.2357</v>
      </c>
      <c r="CB613">
        <v>-0.01627731</v>
      </c>
      <c r="CC613">
        <v>420.0009000000001</v>
      </c>
      <c r="CD613">
        <v>21.51493</v>
      </c>
      <c r="CE613">
        <v>2.172194</v>
      </c>
      <c r="CF613">
        <v>2.173838</v>
      </c>
      <c r="CG613">
        <v>18.75871</v>
      </c>
      <c r="CH613">
        <v>18.77081</v>
      </c>
      <c r="CI613">
        <v>100.00331</v>
      </c>
      <c r="CJ613">
        <v>0</v>
      </c>
      <c r="CK613">
        <v>1</v>
      </c>
      <c r="CL613">
        <v>0</v>
      </c>
      <c r="CM613">
        <v>1.7881</v>
      </c>
      <c r="CN613">
        <v>0</v>
      </c>
      <c r="CO613">
        <v>5.035030000000001</v>
      </c>
      <c r="CP613">
        <v>511.5833</v>
      </c>
      <c r="CQ613">
        <v>35.5</v>
      </c>
      <c r="CR613">
        <v>41.562</v>
      </c>
      <c r="CS613">
        <v>38.3561</v>
      </c>
      <c r="CT613">
        <v>41.062</v>
      </c>
      <c r="CU613">
        <v>36.7996</v>
      </c>
      <c r="CV613">
        <v>0</v>
      </c>
      <c r="CW613">
        <v>100.003</v>
      </c>
      <c r="CX613">
        <v>0</v>
      </c>
      <c r="CY613">
        <v>1774684170.8</v>
      </c>
      <c r="CZ613">
        <v>0</v>
      </c>
      <c r="DA613">
        <v>1774666326.5</v>
      </c>
      <c r="DB613" t="s">
        <v>359</v>
      </c>
      <c r="DC613">
        <v>1774666322</v>
      </c>
      <c r="DD613">
        <v>1774666326.5</v>
      </c>
      <c r="DE613">
        <v>2</v>
      </c>
      <c r="DF613">
        <v>0.343</v>
      </c>
      <c r="DG613">
        <v>-0.026</v>
      </c>
      <c r="DH613">
        <v>-0.36</v>
      </c>
      <c r="DI613">
        <v>0.298</v>
      </c>
      <c r="DJ613">
        <v>420</v>
      </c>
      <c r="DK613">
        <v>22</v>
      </c>
      <c r="DL613">
        <v>0.17</v>
      </c>
      <c r="DM613">
        <v>0.02</v>
      </c>
      <c r="DN613">
        <v>-0.4412104390243903</v>
      </c>
      <c r="DO613">
        <v>0.03899291289198446</v>
      </c>
      <c r="DP613">
        <v>0.02197152626452299</v>
      </c>
      <c r="DQ613">
        <v>1</v>
      </c>
      <c r="DR613">
        <v>-0.01599683902439024</v>
      </c>
      <c r="DS613">
        <v>-0.001397912195121961</v>
      </c>
      <c r="DT613">
        <v>0.0006659781223529093</v>
      </c>
      <c r="DU613">
        <v>1</v>
      </c>
      <c r="DV613">
        <v>2</v>
      </c>
      <c r="DW613">
        <v>2</v>
      </c>
      <c r="DX613" t="s">
        <v>360</v>
      </c>
      <c r="DY613">
        <v>3.13049</v>
      </c>
      <c r="DZ613">
        <v>2.80653</v>
      </c>
      <c r="EA613">
        <v>0.09975489999999999</v>
      </c>
      <c r="EB613">
        <v>0.0994825</v>
      </c>
      <c r="EC613">
        <v>0.105854</v>
      </c>
      <c r="ED613">
        <v>0.1056</v>
      </c>
      <c r="EE613">
        <v>21145.2</v>
      </c>
      <c r="EF613">
        <v>27418.1</v>
      </c>
      <c r="EG613">
        <v>26442.6</v>
      </c>
      <c r="EH613">
        <v>32999.7</v>
      </c>
      <c r="EI613">
        <v>34923.4</v>
      </c>
      <c r="EJ613">
        <v>40309.5</v>
      </c>
      <c r="EK613">
        <v>41088.9</v>
      </c>
      <c r="EL613">
        <v>46059.4</v>
      </c>
      <c r="EM613">
        <v>2.035</v>
      </c>
      <c r="EN613">
        <v>2.0007</v>
      </c>
      <c r="EO613">
        <v>0.0693463</v>
      </c>
      <c r="EP613">
        <v>0</v>
      </c>
      <c r="EQ613">
        <v>24.6582</v>
      </c>
      <c r="ER613">
        <v>999.9</v>
      </c>
      <c r="ES613">
        <v>67.40000000000001</v>
      </c>
      <c r="ET613">
        <v>27.5</v>
      </c>
      <c r="EU613">
        <v>24.5857</v>
      </c>
      <c r="EV613">
        <v>61.4208</v>
      </c>
      <c r="EW613">
        <v>31.7588</v>
      </c>
      <c r="EX613">
        <v>1</v>
      </c>
      <c r="EY613">
        <v>0.291585</v>
      </c>
      <c r="EZ613">
        <v>0.157489</v>
      </c>
      <c r="FA613">
        <v>20.2914</v>
      </c>
      <c r="FB613">
        <v>5.18764</v>
      </c>
      <c r="FC613">
        <v>11.9441</v>
      </c>
      <c r="FD613">
        <v>4.95585</v>
      </c>
      <c r="FE613">
        <v>3.285</v>
      </c>
      <c r="FF613">
        <v>9999</v>
      </c>
      <c r="FG613">
        <v>9999</v>
      </c>
      <c r="FH613">
        <v>9999</v>
      </c>
      <c r="FI613">
        <v>999.9</v>
      </c>
      <c r="FJ613">
        <v>1.86127</v>
      </c>
      <c r="FK613">
        <v>1.86264</v>
      </c>
      <c r="FL613">
        <v>1.86005</v>
      </c>
      <c r="FM613">
        <v>1.85837</v>
      </c>
      <c r="FN613">
        <v>1.86215</v>
      </c>
      <c r="FO613">
        <v>1.85885</v>
      </c>
      <c r="FP613">
        <v>1.85791</v>
      </c>
      <c r="FQ613">
        <v>1.8608</v>
      </c>
      <c r="FR613">
        <v>0</v>
      </c>
      <c r="FS613">
        <v>0</v>
      </c>
      <c r="FT613">
        <v>0</v>
      </c>
      <c r="FU613">
        <v>4.5</v>
      </c>
      <c r="FV613" t="s">
        <v>361</v>
      </c>
      <c r="FW613" t="s">
        <v>362</v>
      </c>
      <c r="FX613" t="s">
        <v>363</v>
      </c>
      <c r="FY613" t="s">
        <v>364</v>
      </c>
      <c r="FZ613" t="s">
        <v>364</v>
      </c>
      <c r="GA613" t="s">
        <v>363</v>
      </c>
      <c r="GB613">
        <v>0</v>
      </c>
      <c r="GC613">
        <v>100</v>
      </c>
      <c r="GD613">
        <v>100</v>
      </c>
      <c r="GE613">
        <v>-0.361</v>
      </c>
      <c r="GF613">
        <v>0.2972</v>
      </c>
      <c r="GG613">
        <v>-1.589593225013521</v>
      </c>
      <c r="GH613">
        <v>0.00192992804097616</v>
      </c>
      <c r="GI613">
        <v>3.244687122451424E-06</v>
      </c>
      <c r="GJ613">
        <v>-2.087531120305573E-09</v>
      </c>
      <c r="GK613">
        <v>0.05776174702018427</v>
      </c>
      <c r="GL613">
        <v>0.005089068596103195</v>
      </c>
      <c r="GM613">
        <v>0.0003257216593697226</v>
      </c>
      <c r="GN613">
        <v>-1.562898368296355E-06</v>
      </c>
      <c r="GO613">
        <v>0</v>
      </c>
      <c r="GP613">
        <v>1257</v>
      </c>
      <c r="GQ613">
        <v>1</v>
      </c>
      <c r="GR613">
        <v>31</v>
      </c>
      <c r="GS613">
        <v>297.5</v>
      </c>
      <c r="GT613">
        <v>297.4</v>
      </c>
      <c r="GU613">
        <v>1.07666</v>
      </c>
      <c r="GV613">
        <v>2.38159</v>
      </c>
      <c r="GW613">
        <v>1.44775</v>
      </c>
      <c r="GX613">
        <v>2.20215</v>
      </c>
      <c r="GY613">
        <v>1.44653</v>
      </c>
      <c r="GZ613">
        <v>2.38037</v>
      </c>
      <c r="HA613">
        <v>33.1769</v>
      </c>
      <c r="HB613">
        <v>14.5173</v>
      </c>
      <c r="HC613">
        <v>18</v>
      </c>
      <c r="HD613">
        <v>532.018</v>
      </c>
      <c r="HE613">
        <v>523.349</v>
      </c>
      <c r="HF613">
        <v>24.9999</v>
      </c>
      <c r="HG613">
        <v>30.7199</v>
      </c>
      <c r="HH613">
        <v>30.0001</v>
      </c>
      <c r="HI613">
        <v>31.0997</v>
      </c>
      <c r="HJ613">
        <v>31.1117</v>
      </c>
      <c r="HK613">
        <v>21.5443</v>
      </c>
      <c r="HL613">
        <v>20.6043</v>
      </c>
      <c r="HM613">
        <v>100</v>
      </c>
      <c r="HN613">
        <v>25</v>
      </c>
      <c r="HO613">
        <v>420</v>
      </c>
      <c r="HP613">
        <v>21.5</v>
      </c>
      <c r="HQ613">
        <v>103.125</v>
      </c>
      <c r="HR613">
        <v>102.02</v>
      </c>
    </row>
    <row r="614" spans="1:226">
      <c r="A614">
        <v>596</v>
      </c>
      <c r="B614">
        <v>1774684176.6</v>
      </c>
      <c r="C614">
        <v>2430.599999904633</v>
      </c>
      <c r="D614" t="s">
        <v>1554</v>
      </c>
      <c r="E614" t="s">
        <v>1555</v>
      </c>
      <c r="F614">
        <v>5</v>
      </c>
      <c r="I614">
        <v>1774684173.7</v>
      </c>
      <c r="J614">
        <f>(K614)/1000</f>
        <v>0</v>
      </c>
      <c r="K614">
        <f>IF(BF614, AN614, AH614)</f>
        <v>0</v>
      </c>
      <c r="L614">
        <f>IF(BF614, AI614, AG614)</f>
        <v>0</v>
      </c>
      <c r="M614">
        <f>BH614 - IF(AU614&gt;1, L614*BB614*100.0/(AW614), 0)</f>
        <v>0</v>
      </c>
      <c r="N614">
        <f>((T614-J614/2)*M614-L614)/(T614+J614/2)</f>
        <v>0</v>
      </c>
      <c r="O614">
        <f>N614*(BO614+BP614)/1000.0</f>
        <v>0</v>
      </c>
      <c r="P614">
        <f>(BH614 - IF(AU614&gt;1, L614*BB614*100.0/(AW614), 0))*(BO614+BP614)/1000.0</f>
        <v>0</v>
      </c>
      <c r="Q614">
        <f>2.0/((1/S614-1/R614)+SIGN(S614)*SQRT((1/S614-1/R614)*(1/S614-1/R614) + 4*BC614/((BC614+1)*(BC614+1))*(2*1/S614*1/R614-1/R614*1/R614)))</f>
        <v>0</v>
      </c>
      <c r="R614">
        <f>IF(LEFT(BD614,1)&lt;&gt;"0",IF(LEFT(BD614,1)="1",3.0,BE614),$D$5+$E$5*(BV614*BO614/($K$5*1000))+$F$5*(BV614*BO614/($K$5*1000))*MAX(MIN(BB614,$J$5),$I$5)*MAX(MIN(BB614,$J$5),$I$5)+$G$5*MAX(MIN(BB614,$J$5),$I$5)*(BV614*BO614/($K$5*1000))+$H$5*(BV614*BO614/($K$5*1000))*(BV614*BO614/($K$5*1000)))</f>
        <v>0</v>
      </c>
      <c r="S614">
        <f>J614*(1000-(1000*0.61365*exp(17.502*W614/(240.97+W614))/(BO614+BP614)+BJ614)/2)/(1000*0.61365*exp(17.502*W614/(240.97+W614))/(BO614+BP614)-BJ614)</f>
        <v>0</v>
      </c>
      <c r="T614">
        <f>1/((BC614+1)/(Q614/1.6)+1/(R614/1.37)) + BC614/((BC614+1)/(Q614/1.6) + BC614/(R614/1.37))</f>
        <v>0</v>
      </c>
      <c r="U614">
        <f>(AX614*BA614)</f>
        <v>0</v>
      </c>
      <c r="V614">
        <f>(BQ614+(U614+2*0.95*5.67E-8*(((BQ614+$B$9)+273)^4-(BQ614+273)^4)-44100*J614)/(1.84*29.3*R614+8*0.95*5.67E-8*(BQ614+273)^3))</f>
        <v>0</v>
      </c>
      <c r="W614">
        <f>($C$9*BR614+$D$9*BS614+$E$9*V614)</f>
        <v>0</v>
      </c>
      <c r="X614">
        <f>0.61365*exp(17.502*W614/(240.97+W614))</f>
        <v>0</v>
      </c>
      <c r="Y614">
        <f>(Z614/AA614*100)</f>
        <v>0</v>
      </c>
      <c r="Z614">
        <f>BJ614*(BO614+BP614)/1000</f>
        <v>0</v>
      </c>
      <c r="AA614">
        <f>0.61365*exp(17.502*BQ614/(240.97+BQ614))</f>
        <v>0</v>
      </c>
      <c r="AB614">
        <f>(X614-BJ614*(BO614+BP614)/1000)</f>
        <v>0</v>
      </c>
      <c r="AC614">
        <f>(-J614*44100)</f>
        <v>0</v>
      </c>
      <c r="AD614">
        <f>2*29.3*R614*0.92*(BQ614-W614)</f>
        <v>0</v>
      </c>
      <c r="AE614">
        <f>2*0.95*5.67E-8*(((BQ614+$B$9)+273)^4-(W614+273)^4)</f>
        <v>0</v>
      </c>
      <c r="AF614">
        <f>U614+AE614+AC614+AD614</f>
        <v>0</v>
      </c>
      <c r="AG614">
        <f>BN614*AU614*(BI614-BH614*(1000-AU614*BK614)/(1000-AU614*BJ614))/(100*BB614)</f>
        <v>0</v>
      </c>
      <c r="AH614">
        <f>1000*BN614*AU614*(BJ614-BK614)/(100*BB614*(1000-AU614*BJ614))</f>
        <v>0</v>
      </c>
      <c r="AI614">
        <f>(AJ614 - AK614 - BO614*1E3/(8.314*(BQ614+273.15)) * AM614/BN614 * AL614) * BN614/(100*BB614) * (1000 - BK614)/1000</f>
        <v>0</v>
      </c>
      <c r="AJ614">
        <v>429.2500279956583</v>
      </c>
      <c r="AK614">
        <v>428.7467030303029</v>
      </c>
      <c r="AL614">
        <v>-4.490123848140885E-06</v>
      </c>
      <c r="AM614">
        <v>61.35787655002243</v>
      </c>
      <c r="AN614">
        <f>(AP614 - AO614 + BO614*1E3/(8.314*(BQ614+273.15)) * AR614/BN614 * AQ614) * BN614/(100*BB614) * 1000/(1000 - AP614)</f>
        <v>0</v>
      </c>
      <c r="AO614">
        <v>21.51515531953545</v>
      </c>
      <c r="AP614">
        <v>21.49853356643357</v>
      </c>
      <c r="AQ614">
        <v>-1.927078011997333E-07</v>
      </c>
      <c r="AR614">
        <v>91.88205700752289</v>
      </c>
      <c r="AS614">
        <v>0</v>
      </c>
      <c r="AT614">
        <v>0</v>
      </c>
      <c r="AU614">
        <f>IF(AS614*$H$15&gt;=AW614,1.0,(AW614/(AW614-AS614*$H$15)))</f>
        <v>0</v>
      </c>
      <c r="AV614">
        <f>(AU614-1)*100</f>
        <v>0</v>
      </c>
      <c r="AW614">
        <f>MAX(0,($B$15+$C$15*BV614)/(1+$D$15*BV614)*BO614/(BQ614+273)*$E$15)</f>
        <v>0</v>
      </c>
      <c r="AX614">
        <f>$B$13*BW614+$C$13*BX614+$F$13*CI614*(1-CL614)</f>
        <v>0</v>
      </c>
      <c r="AY614">
        <f>AX614*AZ614</f>
        <v>0</v>
      </c>
      <c r="AZ614">
        <f>($B$13*$D$11+$C$13*$D$11+$F$13*((CV614+CN614)/MAX(CV614+CN614+CW614, 0.1)*$I$11+CW614/MAX(CV614+CN614+CW614, 0.1)*$J$11))/($B$13+$C$13+$F$13)</f>
        <v>0</v>
      </c>
      <c r="BA614">
        <f>($B$13*$K$11+$C$13*$K$11+$F$13*((CV614+CN614)/MAX(CV614+CN614+CW614, 0.1)*$P$11+CW614/MAX(CV614+CN614+CW614, 0.1)*$Q$11))/($B$13+$C$13+$F$13)</f>
        <v>0</v>
      </c>
      <c r="BB614">
        <v>6</v>
      </c>
      <c r="BC614">
        <v>0.5</v>
      </c>
      <c r="BD614" t="s">
        <v>358</v>
      </c>
      <c r="BE614">
        <v>2</v>
      </c>
      <c r="BF614" t="b">
        <v>1</v>
      </c>
      <c r="BG614">
        <v>1774684173.7</v>
      </c>
      <c r="BH614">
        <v>419.5418</v>
      </c>
      <c r="BI614">
        <v>420.0006999999999</v>
      </c>
      <c r="BJ614">
        <v>21.49878</v>
      </c>
      <c r="BK614">
        <v>21.51455</v>
      </c>
      <c r="BL614">
        <v>419.9032999999999</v>
      </c>
      <c r="BM614">
        <v>21.2016</v>
      </c>
      <c r="BN614">
        <v>500.0226</v>
      </c>
      <c r="BO614">
        <v>101.0388</v>
      </c>
      <c r="BP614">
        <v>0.10005761</v>
      </c>
      <c r="BQ614">
        <v>25.7498</v>
      </c>
      <c r="BR614">
        <v>25.79692</v>
      </c>
      <c r="BS614">
        <v>999.9</v>
      </c>
      <c r="BT614">
        <v>0</v>
      </c>
      <c r="BU614">
        <v>0</v>
      </c>
      <c r="BV614">
        <v>9994.687</v>
      </c>
      <c r="BW614">
        <v>0</v>
      </c>
      <c r="BX614">
        <v>0.3833920000000001</v>
      </c>
      <c r="BY614">
        <v>-0.4588408999999999</v>
      </c>
      <c r="BZ614">
        <v>428.7596</v>
      </c>
      <c r="CA614">
        <v>429.2353</v>
      </c>
      <c r="CB614">
        <v>-0.01578388</v>
      </c>
      <c r="CC614">
        <v>420.0006999999999</v>
      </c>
      <c r="CD614">
        <v>21.51455</v>
      </c>
      <c r="CE614">
        <v>2.172209</v>
      </c>
      <c r="CF614">
        <v>2.173802</v>
      </c>
      <c r="CG614">
        <v>18.75881</v>
      </c>
      <c r="CH614">
        <v>18.77055</v>
      </c>
      <c r="CI614">
        <v>100.00012</v>
      </c>
      <c r="CJ614">
        <v>0</v>
      </c>
      <c r="CK614">
        <v>1</v>
      </c>
      <c r="CL614">
        <v>0</v>
      </c>
      <c r="CM614">
        <v>1.67922</v>
      </c>
      <c r="CN614">
        <v>0</v>
      </c>
      <c r="CO614">
        <v>5.26745</v>
      </c>
      <c r="CP614">
        <v>511.5669</v>
      </c>
      <c r="CQ614">
        <v>35.5124</v>
      </c>
      <c r="CR614">
        <v>41.5809</v>
      </c>
      <c r="CS614">
        <v>38.375</v>
      </c>
      <c r="CT614">
        <v>41.1061</v>
      </c>
      <c r="CU614">
        <v>36.812</v>
      </c>
      <c r="CV614">
        <v>0</v>
      </c>
      <c r="CW614">
        <v>99.999</v>
      </c>
      <c r="CX614">
        <v>0</v>
      </c>
      <c r="CY614">
        <v>1774684175</v>
      </c>
      <c r="CZ614">
        <v>0</v>
      </c>
      <c r="DA614">
        <v>1774666326.5</v>
      </c>
      <c r="DB614" t="s">
        <v>359</v>
      </c>
      <c r="DC614">
        <v>1774666322</v>
      </c>
      <c r="DD614">
        <v>1774666326.5</v>
      </c>
      <c r="DE614">
        <v>2</v>
      </c>
      <c r="DF614">
        <v>0.343</v>
      </c>
      <c r="DG614">
        <v>-0.026</v>
      </c>
      <c r="DH614">
        <v>-0.36</v>
      </c>
      <c r="DI614">
        <v>0.298</v>
      </c>
      <c r="DJ614">
        <v>420</v>
      </c>
      <c r="DK614">
        <v>22</v>
      </c>
      <c r="DL614">
        <v>0.17</v>
      </c>
      <c r="DM614">
        <v>0.02</v>
      </c>
      <c r="DN614">
        <v>-0.4447310975609756</v>
      </c>
      <c r="DO614">
        <v>-0.05478418118466942</v>
      </c>
      <c r="DP614">
        <v>0.02128482134521685</v>
      </c>
      <c r="DQ614">
        <v>1</v>
      </c>
      <c r="DR614">
        <v>-0.01603400731707317</v>
      </c>
      <c r="DS614">
        <v>-0.0005143400696864067</v>
      </c>
      <c r="DT614">
        <v>0.0006571708503363689</v>
      </c>
      <c r="DU614">
        <v>1</v>
      </c>
      <c r="DV614">
        <v>2</v>
      </c>
      <c r="DW614">
        <v>2</v>
      </c>
      <c r="DX614" t="s">
        <v>360</v>
      </c>
      <c r="DY614">
        <v>3.13048</v>
      </c>
      <c r="DZ614">
        <v>2.8064</v>
      </c>
      <c r="EA614">
        <v>0.0997536</v>
      </c>
      <c r="EB614">
        <v>0.09947400000000001</v>
      </c>
      <c r="EC614">
        <v>0.105855</v>
      </c>
      <c r="ED614">
        <v>0.105595</v>
      </c>
      <c r="EE614">
        <v>21145.3</v>
      </c>
      <c r="EF614">
        <v>27418.8</v>
      </c>
      <c r="EG614">
        <v>26442.8</v>
      </c>
      <c r="EH614">
        <v>33000.2</v>
      </c>
      <c r="EI614">
        <v>34923.5</v>
      </c>
      <c r="EJ614">
        <v>40310.1</v>
      </c>
      <c r="EK614">
        <v>41089.1</v>
      </c>
      <c r="EL614">
        <v>46059.9</v>
      </c>
      <c r="EM614">
        <v>2.0349</v>
      </c>
      <c r="EN614">
        <v>2.00065</v>
      </c>
      <c r="EO614">
        <v>0.0694394</v>
      </c>
      <c r="EP614">
        <v>0</v>
      </c>
      <c r="EQ614">
        <v>24.6596</v>
      </c>
      <c r="ER614">
        <v>999.9</v>
      </c>
      <c r="ES614">
        <v>67.40000000000001</v>
      </c>
      <c r="ET614">
        <v>27.5</v>
      </c>
      <c r="EU614">
        <v>24.5841</v>
      </c>
      <c r="EV614">
        <v>61.2308</v>
      </c>
      <c r="EW614">
        <v>31.6186</v>
      </c>
      <c r="EX614">
        <v>1</v>
      </c>
      <c r="EY614">
        <v>0.291565</v>
      </c>
      <c r="EZ614">
        <v>0.157271</v>
      </c>
      <c r="FA614">
        <v>20.2916</v>
      </c>
      <c r="FB614">
        <v>5.18794</v>
      </c>
      <c r="FC614">
        <v>11.9441</v>
      </c>
      <c r="FD614">
        <v>4.95565</v>
      </c>
      <c r="FE614">
        <v>3.285</v>
      </c>
      <c r="FF614">
        <v>9999</v>
      </c>
      <c r="FG614">
        <v>9999</v>
      </c>
      <c r="FH614">
        <v>9999</v>
      </c>
      <c r="FI614">
        <v>999.9</v>
      </c>
      <c r="FJ614">
        <v>1.86127</v>
      </c>
      <c r="FK614">
        <v>1.86264</v>
      </c>
      <c r="FL614">
        <v>1.86005</v>
      </c>
      <c r="FM614">
        <v>1.85837</v>
      </c>
      <c r="FN614">
        <v>1.86215</v>
      </c>
      <c r="FO614">
        <v>1.85887</v>
      </c>
      <c r="FP614">
        <v>1.85791</v>
      </c>
      <c r="FQ614">
        <v>1.8608</v>
      </c>
      <c r="FR614">
        <v>0</v>
      </c>
      <c r="FS614">
        <v>0</v>
      </c>
      <c r="FT614">
        <v>0</v>
      </c>
      <c r="FU614">
        <v>4.5</v>
      </c>
      <c r="FV614" t="s">
        <v>361</v>
      </c>
      <c r="FW614" t="s">
        <v>362</v>
      </c>
      <c r="FX614" t="s">
        <v>363</v>
      </c>
      <c r="FY614" t="s">
        <v>364</v>
      </c>
      <c r="FZ614" t="s">
        <v>364</v>
      </c>
      <c r="GA614" t="s">
        <v>363</v>
      </c>
      <c r="GB614">
        <v>0</v>
      </c>
      <c r="GC614">
        <v>100</v>
      </c>
      <c r="GD614">
        <v>100</v>
      </c>
      <c r="GE614">
        <v>-0.362</v>
      </c>
      <c r="GF614">
        <v>0.2971</v>
      </c>
      <c r="GG614">
        <v>-1.589593225013521</v>
      </c>
      <c r="GH614">
        <v>0.00192992804097616</v>
      </c>
      <c r="GI614">
        <v>3.244687122451424E-06</v>
      </c>
      <c r="GJ614">
        <v>-2.087531120305573E-09</v>
      </c>
      <c r="GK614">
        <v>0.05776174702018427</v>
      </c>
      <c r="GL614">
        <v>0.005089068596103195</v>
      </c>
      <c r="GM614">
        <v>0.0003257216593697226</v>
      </c>
      <c r="GN614">
        <v>-1.562898368296355E-06</v>
      </c>
      <c r="GO614">
        <v>0</v>
      </c>
      <c r="GP614">
        <v>1257</v>
      </c>
      <c r="GQ614">
        <v>1</v>
      </c>
      <c r="GR614">
        <v>31</v>
      </c>
      <c r="GS614">
        <v>297.6</v>
      </c>
      <c r="GT614">
        <v>297.5</v>
      </c>
      <c r="GU614">
        <v>1.07666</v>
      </c>
      <c r="GV614">
        <v>2.39502</v>
      </c>
      <c r="GW614">
        <v>1.44775</v>
      </c>
      <c r="GX614">
        <v>2.20215</v>
      </c>
      <c r="GY614">
        <v>1.44653</v>
      </c>
      <c r="GZ614">
        <v>2.33276</v>
      </c>
      <c r="HA614">
        <v>33.1769</v>
      </c>
      <c r="HB614">
        <v>14.5173</v>
      </c>
      <c r="HC614">
        <v>18</v>
      </c>
      <c r="HD614">
        <v>531.954</v>
      </c>
      <c r="HE614">
        <v>523.3150000000001</v>
      </c>
      <c r="HF614">
        <v>24.9999</v>
      </c>
      <c r="HG614">
        <v>30.7199</v>
      </c>
      <c r="HH614">
        <v>30</v>
      </c>
      <c r="HI614">
        <v>31.0997</v>
      </c>
      <c r="HJ614">
        <v>31.1117</v>
      </c>
      <c r="HK614">
        <v>21.546</v>
      </c>
      <c r="HL614">
        <v>20.6043</v>
      </c>
      <c r="HM614">
        <v>100</v>
      </c>
      <c r="HN614">
        <v>25</v>
      </c>
      <c r="HO614">
        <v>420</v>
      </c>
      <c r="HP614">
        <v>21.5</v>
      </c>
      <c r="HQ614">
        <v>103.126</v>
      </c>
      <c r="HR614">
        <v>102.021</v>
      </c>
    </row>
    <row r="615" spans="1:226">
      <c r="A615">
        <v>597</v>
      </c>
      <c r="B615">
        <v>1774684180.6</v>
      </c>
      <c r="C615">
        <v>2434.599999904633</v>
      </c>
      <c r="D615" t="s">
        <v>1556</v>
      </c>
      <c r="E615" t="s">
        <v>1557</v>
      </c>
      <c r="F615">
        <v>5</v>
      </c>
      <c r="I615">
        <v>1774684177.7</v>
      </c>
      <c r="J615">
        <f>(K615)/1000</f>
        <v>0</v>
      </c>
      <c r="K615">
        <f>IF(BF615, AN615, AH615)</f>
        <v>0</v>
      </c>
      <c r="L615">
        <f>IF(BF615, AI615, AG615)</f>
        <v>0</v>
      </c>
      <c r="M615">
        <f>BH615 - IF(AU615&gt;1, L615*BB615*100.0/(AW615), 0)</f>
        <v>0</v>
      </c>
      <c r="N615">
        <f>((T615-J615/2)*M615-L615)/(T615+J615/2)</f>
        <v>0</v>
      </c>
      <c r="O615">
        <f>N615*(BO615+BP615)/1000.0</f>
        <v>0</v>
      </c>
      <c r="P615">
        <f>(BH615 - IF(AU615&gt;1, L615*BB615*100.0/(AW615), 0))*(BO615+BP615)/1000.0</f>
        <v>0</v>
      </c>
      <c r="Q615">
        <f>2.0/((1/S615-1/R615)+SIGN(S615)*SQRT((1/S615-1/R615)*(1/S615-1/R615) + 4*BC615/((BC615+1)*(BC615+1))*(2*1/S615*1/R615-1/R615*1/R615)))</f>
        <v>0</v>
      </c>
      <c r="R615">
        <f>IF(LEFT(BD615,1)&lt;&gt;"0",IF(LEFT(BD615,1)="1",3.0,BE615),$D$5+$E$5*(BV615*BO615/($K$5*1000))+$F$5*(BV615*BO615/($K$5*1000))*MAX(MIN(BB615,$J$5),$I$5)*MAX(MIN(BB615,$J$5),$I$5)+$G$5*MAX(MIN(BB615,$J$5),$I$5)*(BV615*BO615/($K$5*1000))+$H$5*(BV615*BO615/($K$5*1000))*(BV615*BO615/($K$5*1000)))</f>
        <v>0</v>
      </c>
      <c r="S615">
        <f>J615*(1000-(1000*0.61365*exp(17.502*W615/(240.97+W615))/(BO615+BP615)+BJ615)/2)/(1000*0.61365*exp(17.502*W615/(240.97+W615))/(BO615+BP615)-BJ615)</f>
        <v>0</v>
      </c>
      <c r="T615">
        <f>1/((BC615+1)/(Q615/1.6)+1/(R615/1.37)) + BC615/((BC615+1)/(Q615/1.6) + BC615/(R615/1.37))</f>
        <v>0</v>
      </c>
      <c r="U615">
        <f>(AX615*BA615)</f>
        <v>0</v>
      </c>
      <c r="V615">
        <f>(BQ615+(U615+2*0.95*5.67E-8*(((BQ615+$B$9)+273)^4-(BQ615+273)^4)-44100*J615)/(1.84*29.3*R615+8*0.95*5.67E-8*(BQ615+273)^3))</f>
        <v>0</v>
      </c>
      <c r="W615">
        <f>($C$9*BR615+$D$9*BS615+$E$9*V615)</f>
        <v>0</v>
      </c>
      <c r="X615">
        <f>0.61365*exp(17.502*W615/(240.97+W615))</f>
        <v>0</v>
      </c>
      <c r="Y615">
        <f>(Z615/AA615*100)</f>
        <v>0</v>
      </c>
      <c r="Z615">
        <f>BJ615*(BO615+BP615)/1000</f>
        <v>0</v>
      </c>
      <c r="AA615">
        <f>0.61365*exp(17.502*BQ615/(240.97+BQ615))</f>
        <v>0</v>
      </c>
      <c r="AB615">
        <f>(X615-BJ615*(BO615+BP615)/1000)</f>
        <v>0</v>
      </c>
      <c r="AC615">
        <f>(-J615*44100)</f>
        <v>0</v>
      </c>
      <c r="AD615">
        <f>2*29.3*R615*0.92*(BQ615-W615)</f>
        <v>0</v>
      </c>
      <c r="AE615">
        <f>2*0.95*5.67E-8*(((BQ615+$B$9)+273)^4-(W615+273)^4)</f>
        <v>0</v>
      </c>
      <c r="AF615">
        <f>U615+AE615+AC615+AD615</f>
        <v>0</v>
      </c>
      <c r="AG615">
        <f>BN615*AU615*(BI615-BH615*(1000-AU615*BK615)/(1000-AU615*BJ615))/(100*BB615)</f>
        <v>0</v>
      </c>
      <c r="AH615">
        <f>1000*BN615*AU615*(BJ615-BK615)/(100*BB615*(1000-AU615*BJ615))</f>
        <v>0</v>
      </c>
      <c r="AI615">
        <f>(AJ615 - AK615 - BO615*1E3/(8.314*(BQ615+273.15)) * AM615/BN615 * AL615) * BN615/(100*BB615) * (1000 - BK615)/1000</f>
        <v>0</v>
      </c>
      <c r="AJ615">
        <v>429.2092358694493</v>
      </c>
      <c r="AK615">
        <v>428.7299818181818</v>
      </c>
      <c r="AL615">
        <v>-4.075470135793931E-06</v>
      </c>
      <c r="AM615">
        <v>61.35787655002243</v>
      </c>
      <c r="AN615">
        <f>(AP615 - AO615 + BO615*1E3/(8.314*(BQ615+273.15)) * AR615/BN615 * AQ615) * BN615/(100*BB615) * 1000/(1000 - AP615)</f>
        <v>0</v>
      </c>
      <c r="AO615">
        <v>21.51409612475412</v>
      </c>
      <c r="AP615">
        <v>21.49941608391609</v>
      </c>
      <c r="AQ615">
        <v>-1.264383325205949E-07</v>
      </c>
      <c r="AR615">
        <v>91.88205700752289</v>
      </c>
      <c r="AS615">
        <v>0</v>
      </c>
      <c r="AT615">
        <v>0</v>
      </c>
      <c r="AU615">
        <f>IF(AS615*$H$15&gt;=AW615,1.0,(AW615/(AW615-AS615*$H$15)))</f>
        <v>0</v>
      </c>
      <c r="AV615">
        <f>(AU615-1)*100</f>
        <v>0</v>
      </c>
      <c r="AW615">
        <f>MAX(0,($B$15+$C$15*BV615)/(1+$D$15*BV615)*BO615/(BQ615+273)*$E$15)</f>
        <v>0</v>
      </c>
      <c r="AX615">
        <f>$B$13*BW615+$C$13*BX615+$F$13*CI615*(1-CL615)</f>
        <v>0</v>
      </c>
      <c r="AY615">
        <f>AX615*AZ615</f>
        <v>0</v>
      </c>
      <c r="AZ615">
        <f>($B$13*$D$11+$C$13*$D$11+$F$13*((CV615+CN615)/MAX(CV615+CN615+CW615, 0.1)*$I$11+CW615/MAX(CV615+CN615+CW615, 0.1)*$J$11))/($B$13+$C$13+$F$13)</f>
        <v>0</v>
      </c>
      <c r="BA615">
        <f>($B$13*$K$11+$C$13*$K$11+$F$13*((CV615+CN615)/MAX(CV615+CN615+CW615, 0.1)*$P$11+CW615/MAX(CV615+CN615+CW615, 0.1)*$Q$11))/($B$13+$C$13+$F$13)</f>
        <v>0</v>
      </c>
      <c r="BB615">
        <v>6</v>
      </c>
      <c r="BC615">
        <v>0.5</v>
      </c>
      <c r="BD615" t="s">
        <v>358</v>
      </c>
      <c r="BE615">
        <v>2</v>
      </c>
      <c r="BF615" t="b">
        <v>1</v>
      </c>
      <c r="BG615">
        <v>1774684177.7</v>
      </c>
      <c r="BH615">
        <v>419.5212</v>
      </c>
      <c r="BI615">
        <v>419.9817</v>
      </c>
      <c r="BJ615">
        <v>21.49895</v>
      </c>
      <c r="BK615">
        <v>21.51469</v>
      </c>
      <c r="BL615">
        <v>419.8827</v>
      </c>
      <c r="BM615">
        <v>21.20177</v>
      </c>
      <c r="BN615">
        <v>500.0518</v>
      </c>
      <c r="BO615">
        <v>101.0382</v>
      </c>
      <c r="BP615">
        <v>0.09994732999999999</v>
      </c>
      <c r="BQ615">
        <v>25.75139</v>
      </c>
      <c r="BR615">
        <v>25.79814</v>
      </c>
      <c r="BS615">
        <v>999.9</v>
      </c>
      <c r="BT615">
        <v>0</v>
      </c>
      <c r="BU615">
        <v>0</v>
      </c>
      <c r="BV615">
        <v>10001.18</v>
      </c>
      <c r="BW615">
        <v>0</v>
      </c>
      <c r="BX615">
        <v>0.3818859</v>
      </c>
      <c r="BY615">
        <v>-0.4607331</v>
      </c>
      <c r="BZ615">
        <v>428.7384</v>
      </c>
      <c r="CA615">
        <v>429.2162</v>
      </c>
      <c r="CB615">
        <v>-0.01574268</v>
      </c>
      <c r="CC615">
        <v>419.9817</v>
      </c>
      <c r="CD615">
        <v>21.51469</v>
      </c>
      <c r="CE615">
        <v>2.172218</v>
      </c>
      <c r="CF615">
        <v>2.173808</v>
      </c>
      <c r="CG615">
        <v>18.75888</v>
      </c>
      <c r="CH615">
        <v>18.77057</v>
      </c>
      <c r="CI615">
        <v>99.99675999999999</v>
      </c>
      <c r="CJ615">
        <v>0</v>
      </c>
      <c r="CK615">
        <v>1</v>
      </c>
      <c r="CL615">
        <v>0</v>
      </c>
      <c r="CM615">
        <v>1.70723</v>
      </c>
      <c r="CN615">
        <v>0</v>
      </c>
      <c r="CO615">
        <v>5.10321</v>
      </c>
      <c r="CP615">
        <v>511.5495999999999</v>
      </c>
      <c r="CQ615">
        <v>35.5558</v>
      </c>
      <c r="CR615">
        <v>41.625</v>
      </c>
      <c r="CS615">
        <v>38.3812</v>
      </c>
      <c r="CT615">
        <v>41.15600000000001</v>
      </c>
      <c r="CU615">
        <v>36.812</v>
      </c>
      <c r="CV615">
        <v>0</v>
      </c>
      <c r="CW615">
        <v>99.99600000000001</v>
      </c>
      <c r="CX615">
        <v>0</v>
      </c>
      <c r="CY615">
        <v>1774684179.2</v>
      </c>
      <c r="CZ615">
        <v>0</v>
      </c>
      <c r="DA615">
        <v>1774666326.5</v>
      </c>
      <c r="DB615" t="s">
        <v>359</v>
      </c>
      <c r="DC615">
        <v>1774666322</v>
      </c>
      <c r="DD615">
        <v>1774666326.5</v>
      </c>
      <c r="DE615">
        <v>2</v>
      </c>
      <c r="DF615">
        <v>0.343</v>
      </c>
      <c r="DG615">
        <v>-0.026</v>
      </c>
      <c r="DH615">
        <v>-0.36</v>
      </c>
      <c r="DI615">
        <v>0.298</v>
      </c>
      <c r="DJ615">
        <v>420</v>
      </c>
      <c r="DK615">
        <v>22</v>
      </c>
      <c r="DL615">
        <v>0.17</v>
      </c>
      <c r="DM615">
        <v>0.02</v>
      </c>
      <c r="DN615">
        <v>-0.444510780487805</v>
      </c>
      <c r="DO615">
        <v>-0.1224254006968647</v>
      </c>
      <c r="DP615">
        <v>0.0208284719607586</v>
      </c>
      <c r="DQ615">
        <v>0</v>
      </c>
      <c r="DR615">
        <v>-0.0159669243902439</v>
      </c>
      <c r="DS615">
        <v>-5.150383275265163E-05</v>
      </c>
      <c r="DT615">
        <v>0.0006960135311203921</v>
      </c>
      <c r="DU615">
        <v>1</v>
      </c>
      <c r="DV615">
        <v>1</v>
      </c>
      <c r="DW615">
        <v>2</v>
      </c>
      <c r="DX615" t="s">
        <v>367</v>
      </c>
      <c r="DY615">
        <v>3.13048</v>
      </c>
      <c r="DZ615">
        <v>2.80645</v>
      </c>
      <c r="EA615">
        <v>0.0997458</v>
      </c>
      <c r="EB615">
        <v>0.0994799</v>
      </c>
      <c r="EC615">
        <v>0.105858</v>
      </c>
      <c r="ED615">
        <v>0.1056</v>
      </c>
      <c r="EE615">
        <v>21145.5</v>
      </c>
      <c r="EF615">
        <v>27418.4</v>
      </c>
      <c r="EG615">
        <v>26442.7</v>
      </c>
      <c r="EH615">
        <v>33000</v>
      </c>
      <c r="EI615">
        <v>34923.6</v>
      </c>
      <c r="EJ615">
        <v>40309.8</v>
      </c>
      <c r="EK615">
        <v>41089.4</v>
      </c>
      <c r="EL615">
        <v>46059.7</v>
      </c>
      <c r="EM615">
        <v>2.03485</v>
      </c>
      <c r="EN615">
        <v>2.00052</v>
      </c>
      <c r="EO615">
        <v>0.0691041</v>
      </c>
      <c r="EP615">
        <v>0</v>
      </c>
      <c r="EQ615">
        <v>24.6596</v>
      </c>
      <c r="ER615">
        <v>999.9</v>
      </c>
      <c r="ES615">
        <v>67.40000000000001</v>
      </c>
      <c r="ET615">
        <v>27.5</v>
      </c>
      <c r="EU615">
        <v>24.5866</v>
      </c>
      <c r="EV615">
        <v>61.2508</v>
      </c>
      <c r="EW615">
        <v>31.5064</v>
      </c>
      <c r="EX615">
        <v>1</v>
      </c>
      <c r="EY615">
        <v>0.29159</v>
      </c>
      <c r="EZ615">
        <v>0.15738</v>
      </c>
      <c r="FA615">
        <v>20.2917</v>
      </c>
      <c r="FB615">
        <v>5.18899</v>
      </c>
      <c r="FC615">
        <v>11.9441</v>
      </c>
      <c r="FD615">
        <v>4.95575</v>
      </c>
      <c r="FE615">
        <v>3.28503</v>
      </c>
      <c r="FF615">
        <v>9999</v>
      </c>
      <c r="FG615">
        <v>9999</v>
      </c>
      <c r="FH615">
        <v>9999</v>
      </c>
      <c r="FI615">
        <v>999.9</v>
      </c>
      <c r="FJ615">
        <v>1.86127</v>
      </c>
      <c r="FK615">
        <v>1.86264</v>
      </c>
      <c r="FL615">
        <v>1.86005</v>
      </c>
      <c r="FM615">
        <v>1.85837</v>
      </c>
      <c r="FN615">
        <v>1.86215</v>
      </c>
      <c r="FO615">
        <v>1.85886</v>
      </c>
      <c r="FP615">
        <v>1.85791</v>
      </c>
      <c r="FQ615">
        <v>1.86081</v>
      </c>
      <c r="FR615">
        <v>0</v>
      </c>
      <c r="FS615">
        <v>0</v>
      </c>
      <c r="FT615">
        <v>0</v>
      </c>
      <c r="FU615">
        <v>4.5</v>
      </c>
      <c r="FV615" t="s">
        <v>361</v>
      </c>
      <c r="FW615" t="s">
        <v>362</v>
      </c>
      <c r="FX615" t="s">
        <v>363</v>
      </c>
      <c r="FY615" t="s">
        <v>364</v>
      </c>
      <c r="FZ615" t="s">
        <v>364</v>
      </c>
      <c r="GA615" t="s">
        <v>363</v>
      </c>
      <c r="GB615">
        <v>0</v>
      </c>
      <c r="GC615">
        <v>100</v>
      </c>
      <c r="GD615">
        <v>100</v>
      </c>
      <c r="GE615">
        <v>-0.361</v>
      </c>
      <c r="GF615">
        <v>0.2972</v>
      </c>
      <c r="GG615">
        <v>-1.589593225013521</v>
      </c>
      <c r="GH615">
        <v>0.00192992804097616</v>
      </c>
      <c r="GI615">
        <v>3.244687122451424E-06</v>
      </c>
      <c r="GJ615">
        <v>-2.087531120305573E-09</v>
      </c>
      <c r="GK615">
        <v>0.05776174702018427</v>
      </c>
      <c r="GL615">
        <v>0.005089068596103195</v>
      </c>
      <c r="GM615">
        <v>0.0003257216593697226</v>
      </c>
      <c r="GN615">
        <v>-1.562898368296355E-06</v>
      </c>
      <c r="GO615">
        <v>0</v>
      </c>
      <c r="GP615">
        <v>1257</v>
      </c>
      <c r="GQ615">
        <v>1</v>
      </c>
      <c r="GR615">
        <v>31</v>
      </c>
      <c r="GS615">
        <v>297.6</v>
      </c>
      <c r="GT615">
        <v>297.6</v>
      </c>
      <c r="GU615">
        <v>1.07666</v>
      </c>
      <c r="GV615">
        <v>2.40356</v>
      </c>
      <c r="GW615">
        <v>1.44775</v>
      </c>
      <c r="GX615">
        <v>2.20215</v>
      </c>
      <c r="GY615">
        <v>1.44653</v>
      </c>
      <c r="GZ615">
        <v>2.27905</v>
      </c>
      <c r="HA615">
        <v>33.1769</v>
      </c>
      <c r="HB615">
        <v>14.5173</v>
      </c>
      <c r="HC615">
        <v>18</v>
      </c>
      <c r="HD615">
        <v>531.923</v>
      </c>
      <c r="HE615">
        <v>523.23</v>
      </c>
      <c r="HF615">
        <v>24.9999</v>
      </c>
      <c r="HG615">
        <v>30.7199</v>
      </c>
      <c r="HH615">
        <v>30.0001</v>
      </c>
      <c r="HI615">
        <v>31.0997</v>
      </c>
      <c r="HJ615">
        <v>31.1117</v>
      </c>
      <c r="HK615">
        <v>21.5456</v>
      </c>
      <c r="HL615">
        <v>20.6043</v>
      </c>
      <c r="HM615">
        <v>100</v>
      </c>
      <c r="HN615">
        <v>25</v>
      </c>
      <c r="HO615">
        <v>420</v>
      </c>
      <c r="HP615">
        <v>21.5</v>
      </c>
      <c r="HQ615">
        <v>103.126</v>
      </c>
      <c r="HR615">
        <v>102.02</v>
      </c>
    </row>
    <row r="616" spans="1:226">
      <c r="A616">
        <v>598</v>
      </c>
      <c r="B616">
        <v>1774684184.6</v>
      </c>
      <c r="C616">
        <v>2438.599999904633</v>
      </c>
      <c r="D616" t="s">
        <v>1558</v>
      </c>
      <c r="E616" t="s">
        <v>1559</v>
      </c>
      <c r="F616">
        <v>5</v>
      </c>
      <c r="I616">
        <v>1774684181.7</v>
      </c>
      <c r="J616">
        <f>(K616)/1000</f>
        <v>0</v>
      </c>
      <c r="K616">
        <f>IF(BF616, AN616, AH616)</f>
        <v>0</v>
      </c>
      <c r="L616">
        <f>IF(BF616, AI616, AG616)</f>
        <v>0</v>
      </c>
      <c r="M616">
        <f>BH616 - IF(AU616&gt;1, L616*BB616*100.0/(AW616), 0)</f>
        <v>0</v>
      </c>
      <c r="N616">
        <f>((T616-J616/2)*M616-L616)/(T616+J616/2)</f>
        <v>0</v>
      </c>
      <c r="O616">
        <f>N616*(BO616+BP616)/1000.0</f>
        <v>0</v>
      </c>
      <c r="P616">
        <f>(BH616 - IF(AU616&gt;1, L616*BB616*100.0/(AW616), 0))*(BO616+BP616)/1000.0</f>
        <v>0</v>
      </c>
      <c r="Q616">
        <f>2.0/((1/S616-1/R616)+SIGN(S616)*SQRT((1/S616-1/R616)*(1/S616-1/R616) + 4*BC616/((BC616+1)*(BC616+1))*(2*1/S616*1/R616-1/R616*1/R616)))</f>
        <v>0</v>
      </c>
      <c r="R616">
        <f>IF(LEFT(BD616,1)&lt;&gt;"0",IF(LEFT(BD616,1)="1",3.0,BE616),$D$5+$E$5*(BV616*BO616/($K$5*1000))+$F$5*(BV616*BO616/($K$5*1000))*MAX(MIN(BB616,$J$5),$I$5)*MAX(MIN(BB616,$J$5),$I$5)+$G$5*MAX(MIN(BB616,$J$5),$I$5)*(BV616*BO616/($K$5*1000))+$H$5*(BV616*BO616/($K$5*1000))*(BV616*BO616/($K$5*1000)))</f>
        <v>0</v>
      </c>
      <c r="S616">
        <f>J616*(1000-(1000*0.61365*exp(17.502*W616/(240.97+W616))/(BO616+BP616)+BJ616)/2)/(1000*0.61365*exp(17.502*W616/(240.97+W616))/(BO616+BP616)-BJ616)</f>
        <v>0</v>
      </c>
      <c r="T616">
        <f>1/((BC616+1)/(Q616/1.6)+1/(R616/1.37)) + BC616/((BC616+1)/(Q616/1.6) + BC616/(R616/1.37))</f>
        <v>0</v>
      </c>
      <c r="U616">
        <f>(AX616*BA616)</f>
        <v>0</v>
      </c>
      <c r="V616">
        <f>(BQ616+(U616+2*0.95*5.67E-8*(((BQ616+$B$9)+273)^4-(BQ616+273)^4)-44100*J616)/(1.84*29.3*R616+8*0.95*5.67E-8*(BQ616+273)^3))</f>
        <v>0</v>
      </c>
      <c r="W616">
        <f>($C$9*BR616+$D$9*BS616+$E$9*V616)</f>
        <v>0</v>
      </c>
      <c r="X616">
        <f>0.61365*exp(17.502*W616/(240.97+W616))</f>
        <v>0</v>
      </c>
      <c r="Y616">
        <f>(Z616/AA616*100)</f>
        <v>0</v>
      </c>
      <c r="Z616">
        <f>BJ616*(BO616+BP616)/1000</f>
        <v>0</v>
      </c>
      <c r="AA616">
        <f>0.61365*exp(17.502*BQ616/(240.97+BQ616))</f>
        <v>0</v>
      </c>
      <c r="AB616">
        <f>(X616-BJ616*(BO616+BP616)/1000)</f>
        <v>0</v>
      </c>
      <c r="AC616">
        <f>(-J616*44100)</f>
        <v>0</v>
      </c>
      <c r="AD616">
        <f>2*29.3*R616*0.92*(BQ616-W616)</f>
        <v>0</v>
      </c>
      <c r="AE616">
        <f>2*0.95*5.67E-8*(((BQ616+$B$9)+273)^4-(W616+273)^4)</f>
        <v>0</v>
      </c>
      <c r="AF616">
        <f>U616+AE616+AC616+AD616</f>
        <v>0</v>
      </c>
      <c r="AG616">
        <f>BN616*AU616*(BI616-BH616*(1000-AU616*BK616)/(1000-AU616*BJ616))/(100*BB616)</f>
        <v>0</v>
      </c>
      <c r="AH616">
        <f>1000*BN616*AU616*(BJ616-BK616)/(100*BB616*(1000-AU616*BJ616))</f>
        <v>0</v>
      </c>
      <c r="AI616">
        <f>(AJ616 - AK616 - BO616*1E3/(8.314*(BQ616+273.15)) * AM616/BN616 * AL616) * BN616/(100*BB616) * (1000 - BK616)/1000</f>
        <v>0</v>
      </c>
      <c r="AJ616">
        <v>429.2574870407091</v>
      </c>
      <c r="AK616">
        <v>428.7558121212122</v>
      </c>
      <c r="AL616">
        <v>6.597405661631288E-06</v>
      </c>
      <c r="AM616">
        <v>61.35787655002243</v>
      </c>
      <c r="AN616">
        <f>(AP616 - AO616 + BO616*1E3/(8.314*(BQ616+273.15)) * AR616/BN616 * AQ616) * BN616/(100*BB616) * 1000/(1000 - AP616)</f>
        <v>0</v>
      </c>
      <c r="AO616">
        <v>21.51558720244982</v>
      </c>
      <c r="AP616">
        <v>21.49984195804197</v>
      </c>
      <c r="AQ616">
        <v>8.006770203931948E-07</v>
      </c>
      <c r="AR616">
        <v>91.88205700752289</v>
      </c>
      <c r="AS616">
        <v>0</v>
      </c>
      <c r="AT616">
        <v>0</v>
      </c>
      <c r="AU616">
        <f>IF(AS616*$H$15&gt;=AW616,1.0,(AW616/(AW616-AS616*$H$15)))</f>
        <v>0</v>
      </c>
      <c r="AV616">
        <f>(AU616-1)*100</f>
        <v>0</v>
      </c>
      <c r="AW616">
        <f>MAX(0,($B$15+$C$15*BV616)/(1+$D$15*BV616)*BO616/(BQ616+273)*$E$15)</f>
        <v>0</v>
      </c>
      <c r="AX616">
        <f>$B$13*BW616+$C$13*BX616+$F$13*CI616*(1-CL616)</f>
        <v>0</v>
      </c>
      <c r="AY616">
        <f>AX616*AZ616</f>
        <v>0</v>
      </c>
      <c r="AZ616">
        <f>($B$13*$D$11+$C$13*$D$11+$F$13*((CV616+CN616)/MAX(CV616+CN616+CW616, 0.1)*$I$11+CW616/MAX(CV616+CN616+CW616, 0.1)*$J$11))/($B$13+$C$13+$F$13)</f>
        <v>0</v>
      </c>
      <c r="BA616">
        <f>($B$13*$K$11+$C$13*$K$11+$F$13*((CV616+CN616)/MAX(CV616+CN616+CW616, 0.1)*$P$11+CW616/MAX(CV616+CN616+CW616, 0.1)*$Q$11))/($B$13+$C$13+$F$13)</f>
        <v>0</v>
      </c>
      <c r="BB616">
        <v>6</v>
      </c>
      <c r="BC616">
        <v>0.5</v>
      </c>
      <c r="BD616" t="s">
        <v>358</v>
      </c>
      <c r="BE616">
        <v>2</v>
      </c>
      <c r="BF616" t="b">
        <v>1</v>
      </c>
      <c r="BG616">
        <v>1774684181.7</v>
      </c>
      <c r="BH616">
        <v>419.5212</v>
      </c>
      <c r="BI616">
        <v>420.0089</v>
      </c>
      <c r="BJ616">
        <v>21.49993</v>
      </c>
      <c r="BK616">
        <v>21.51544</v>
      </c>
      <c r="BL616">
        <v>419.8829000000001</v>
      </c>
      <c r="BM616">
        <v>21.20274</v>
      </c>
      <c r="BN616">
        <v>499.9968</v>
      </c>
      <c r="BO616">
        <v>101.0384</v>
      </c>
      <c r="BP616">
        <v>0.10000008</v>
      </c>
      <c r="BQ616">
        <v>25.75255</v>
      </c>
      <c r="BR616">
        <v>25.79375</v>
      </c>
      <c r="BS616">
        <v>999.9</v>
      </c>
      <c r="BT616">
        <v>0</v>
      </c>
      <c r="BU616">
        <v>0</v>
      </c>
      <c r="BV616">
        <v>9997.302</v>
      </c>
      <c r="BW616">
        <v>0</v>
      </c>
      <c r="BX616">
        <v>0.3738077</v>
      </c>
      <c r="BY616">
        <v>-0.4876893000000001</v>
      </c>
      <c r="BZ616">
        <v>428.739</v>
      </c>
      <c r="CA616">
        <v>429.2443</v>
      </c>
      <c r="CB616">
        <v>-0.01548387</v>
      </c>
      <c r="CC616">
        <v>420.0089</v>
      </c>
      <c r="CD616">
        <v>21.51544</v>
      </c>
      <c r="CE616">
        <v>2.172319</v>
      </c>
      <c r="CF616">
        <v>2.173884</v>
      </c>
      <c r="CG616">
        <v>18.75962</v>
      </c>
      <c r="CH616">
        <v>18.77113</v>
      </c>
      <c r="CI616">
        <v>99.99594999999999</v>
      </c>
      <c r="CJ616">
        <v>0</v>
      </c>
      <c r="CK616">
        <v>1</v>
      </c>
      <c r="CL616">
        <v>0</v>
      </c>
      <c r="CM616">
        <v>1.68762</v>
      </c>
      <c r="CN616">
        <v>0</v>
      </c>
      <c r="CO616">
        <v>5.251440000000001</v>
      </c>
      <c r="CP616">
        <v>511.5458</v>
      </c>
      <c r="CQ616">
        <v>35.562</v>
      </c>
      <c r="CR616">
        <v>41.6312</v>
      </c>
      <c r="CS616">
        <v>38.39980000000001</v>
      </c>
      <c r="CT616">
        <v>41.1933</v>
      </c>
      <c r="CU616">
        <v>36.84349999999999</v>
      </c>
      <c r="CV616">
        <v>0</v>
      </c>
      <c r="CW616">
        <v>99.995</v>
      </c>
      <c r="CX616">
        <v>0</v>
      </c>
      <c r="CY616">
        <v>1774684182.8</v>
      </c>
      <c r="CZ616">
        <v>0</v>
      </c>
      <c r="DA616">
        <v>1774666326.5</v>
      </c>
      <c r="DB616" t="s">
        <v>359</v>
      </c>
      <c r="DC616">
        <v>1774666322</v>
      </c>
      <c r="DD616">
        <v>1774666326.5</v>
      </c>
      <c r="DE616">
        <v>2</v>
      </c>
      <c r="DF616">
        <v>0.343</v>
      </c>
      <c r="DG616">
        <v>-0.026</v>
      </c>
      <c r="DH616">
        <v>-0.36</v>
      </c>
      <c r="DI616">
        <v>0.298</v>
      </c>
      <c r="DJ616">
        <v>420</v>
      </c>
      <c r="DK616">
        <v>22</v>
      </c>
      <c r="DL616">
        <v>0.17</v>
      </c>
      <c r="DM616">
        <v>0.02</v>
      </c>
      <c r="DN616">
        <v>-0.45916</v>
      </c>
      <c r="DO616">
        <v>-0.1959570313588851</v>
      </c>
      <c r="DP616">
        <v>0.02580860916485797</v>
      </c>
      <c r="DQ616">
        <v>0</v>
      </c>
      <c r="DR616">
        <v>-0.01595613658536585</v>
      </c>
      <c r="DS616">
        <v>0.003608326829268271</v>
      </c>
      <c r="DT616">
        <v>0.0007041486115857195</v>
      </c>
      <c r="DU616">
        <v>1</v>
      </c>
      <c r="DV616">
        <v>1</v>
      </c>
      <c r="DW616">
        <v>2</v>
      </c>
      <c r="DX616" t="s">
        <v>367</v>
      </c>
      <c r="DY616">
        <v>3.13044</v>
      </c>
      <c r="DZ616">
        <v>2.80643</v>
      </c>
      <c r="EA616">
        <v>0.099756</v>
      </c>
      <c r="EB616">
        <v>0.09948029999999999</v>
      </c>
      <c r="EC616">
        <v>0.105856</v>
      </c>
      <c r="ED616">
        <v>0.105596</v>
      </c>
      <c r="EE616">
        <v>21145.4</v>
      </c>
      <c r="EF616">
        <v>27418.6</v>
      </c>
      <c r="EG616">
        <v>26442.9</v>
      </c>
      <c r="EH616">
        <v>33000.2</v>
      </c>
      <c r="EI616">
        <v>34923.5</v>
      </c>
      <c r="EJ616">
        <v>40310</v>
      </c>
      <c r="EK616">
        <v>41089.2</v>
      </c>
      <c r="EL616">
        <v>46059.9</v>
      </c>
      <c r="EM616">
        <v>2.03482</v>
      </c>
      <c r="EN616">
        <v>2.00042</v>
      </c>
      <c r="EO616">
        <v>0.06916</v>
      </c>
      <c r="EP616">
        <v>0</v>
      </c>
      <c r="EQ616">
        <v>24.6596</v>
      </c>
      <c r="ER616">
        <v>999.9</v>
      </c>
      <c r="ES616">
        <v>67.40000000000001</v>
      </c>
      <c r="ET616">
        <v>27.5</v>
      </c>
      <c r="EU616">
        <v>24.5855</v>
      </c>
      <c r="EV616">
        <v>61.1508</v>
      </c>
      <c r="EW616">
        <v>31.5345</v>
      </c>
      <c r="EX616">
        <v>1</v>
      </c>
      <c r="EY616">
        <v>0.29158</v>
      </c>
      <c r="EZ616">
        <v>0.158404</v>
      </c>
      <c r="FA616">
        <v>20.2916</v>
      </c>
      <c r="FB616">
        <v>5.18794</v>
      </c>
      <c r="FC616">
        <v>11.9441</v>
      </c>
      <c r="FD616">
        <v>4.9558</v>
      </c>
      <c r="FE616">
        <v>3.285</v>
      </c>
      <c r="FF616">
        <v>9999</v>
      </c>
      <c r="FG616">
        <v>9999</v>
      </c>
      <c r="FH616">
        <v>9999</v>
      </c>
      <c r="FI616">
        <v>999.9</v>
      </c>
      <c r="FJ616">
        <v>1.86127</v>
      </c>
      <c r="FK616">
        <v>1.86264</v>
      </c>
      <c r="FL616">
        <v>1.86005</v>
      </c>
      <c r="FM616">
        <v>1.85837</v>
      </c>
      <c r="FN616">
        <v>1.86211</v>
      </c>
      <c r="FO616">
        <v>1.8589</v>
      </c>
      <c r="FP616">
        <v>1.85791</v>
      </c>
      <c r="FQ616">
        <v>1.86081</v>
      </c>
      <c r="FR616">
        <v>0</v>
      </c>
      <c r="FS616">
        <v>0</v>
      </c>
      <c r="FT616">
        <v>0</v>
      </c>
      <c r="FU616">
        <v>4.5</v>
      </c>
      <c r="FV616" t="s">
        <v>361</v>
      </c>
      <c r="FW616" t="s">
        <v>362</v>
      </c>
      <c r="FX616" t="s">
        <v>363</v>
      </c>
      <c r="FY616" t="s">
        <v>364</v>
      </c>
      <c r="FZ616" t="s">
        <v>364</v>
      </c>
      <c r="GA616" t="s">
        <v>363</v>
      </c>
      <c r="GB616">
        <v>0</v>
      </c>
      <c r="GC616">
        <v>100</v>
      </c>
      <c r="GD616">
        <v>100</v>
      </c>
      <c r="GE616">
        <v>-0.361</v>
      </c>
      <c r="GF616">
        <v>0.2972</v>
      </c>
      <c r="GG616">
        <v>-1.589593225013521</v>
      </c>
      <c r="GH616">
        <v>0.00192992804097616</v>
      </c>
      <c r="GI616">
        <v>3.244687122451424E-06</v>
      </c>
      <c r="GJ616">
        <v>-2.087531120305573E-09</v>
      </c>
      <c r="GK616">
        <v>0.05776174702018427</v>
      </c>
      <c r="GL616">
        <v>0.005089068596103195</v>
      </c>
      <c r="GM616">
        <v>0.0003257216593697226</v>
      </c>
      <c r="GN616">
        <v>-1.562898368296355E-06</v>
      </c>
      <c r="GO616">
        <v>0</v>
      </c>
      <c r="GP616">
        <v>1257</v>
      </c>
      <c r="GQ616">
        <v>1</v>
      </c>
      <c r="GR616">
        <v>31</v>
      </c>
      <c r="GS616">
        <v>297.7</v>
      </c>
      <c r="GT616">
        <v>297.6</v>
      </c>
      <c r="GU616">
        <v>1.07666</v>
      </c>
      <c r="GV616">
        <v>2.3999</v>
      </c>
      <c r="GW616">
        <v>1.44775</v>
      </c>
      <c r="GX616">
        <v>2.20215</v>
      </c>
      <c r="GY616">
        <v>1.44653</v>
      </c>
      <c r="GZ616">
        <v>2.24854</v>
      </c>
      <c r="HA616">
        <v>33.1769</v>
      </c>
      <c r="HB616">
        <v>14.5085</v>
      </c>
      <c r="HC616">
        <v>18</v>
      </c>
      <c r="HD616">
        <v>531.907</v>
      </c>
      <c r="HE616">
        <v>523.155</v>
      </c>
      <c r="HF616">
        <v>25.0001</v>
      </c>
      <c r="HG616">
        <v>30.7199</v>
      </c>
      <c r="HH616">
        <v>30</v>
      </c>
      <c r="HI616">
        <v>31.0997</v>
      </c>
      <c r="HJ616">
        <v>31.1108</v>
      </c>
      <c r="HK616">
        <v>21.5453</v>
      </c>
      <c r="HL616">
        <v>20.6043</v>
      </c>
      <c r="HM616">
        <v>100</v>
      </c>
      <c r="HN616">
        <v>25</v>
      </c>
      <c r="HO616">
        <v>420</v>
      </c>
      <c r="HP616">
        <v>21.5</v>
      </c>
      <c r="HQ616">
        <v>103.126</v>
      </c>
      <c r="HR616">
        <v>102.021</v>
      </c>
    </row>
    <row r="617" spans="1:226">
      <c r="A617">
        <v>599</v>
      </c>
      <c r="B617">
        <v>1774684188.6</v>
      </c>
      <c r="C617">
        <v>2442.599999904633</v>
      </c>
      <c r="D617" t="s">
        <v>1560</v>
      </c>
      <c r="E617" t="s">
        <v>1561</v>
      </c>
      <c r="F617">
        <v>5</v>
      </c>
      <c r="I617">
        <v>1774684185.7</v>
      </c>
      <c r="J617">
        <f>(K617)/1000</f>
        <v>0</v>
      </c>
      <c r="K617">
        <f>IF(BF617, AN617, AH617)</f>
        <v>0</v>
      </c>
      <c r="L617">
        <f>IF(BF617, AI617, AG617)</f>
        <v>0</v>
      </c>
      <c r="M617">
        <f>BH617 - IF(AU617&gt;1, L617*BB617*100.0/(AW617), 0)</f>
        <v>0</v>
      </c>
      <c r="N617">
        <f>((T617-J617/2)*M617-L617)/(T617+J617/2)</f>
        <v>0</v>
      </c>
      <c r="O617">
        <f>N617*(BO617+BP617)/1000.0</f>
        <v>0</v>
      </c>
      <c r="P617">
        <f>(BH617 - IF(AU617&gt;1, L617*BB617*100.0/(AW617), 0))*(BO617+BP617)/1000.0</f>
        <v>0</v>
      </c>
      <c r="Q617">
        <f>2.0/((1/S617-1/R617)+SIGN(S617)*SQRT((1/S617-1/R617)*(1/S617-1/R617) + 4*BC617/((BC617+1)*(BC617+1))*(2*1/S617*1/R617-1/R617*1/R617)))</f>
        <v>0</v>
      </c>
      <c r="R617">
        <f>IF(LEFT(BD617,1)&lt;&gt;"0",IF(LEFT(BD617,1)="1",3.0,BE617),$D$5+$E$5*(BV617*BO617/($K$5*1000))+$F$5*(BV617*BO617/($K$5*1000))*MAX(MIN(BB617,$J$5),$I$5)*MAX(MIN(BB617,$J$5),$I$5)+$G$5*MAX(MIN(BB617,$J$5),$I$5)*(BV617*BO617/($K$5*1000))+$H$5*(BV617*BO617/($K$5*1000))*(BV617*BO617/($K$5*1000)))</f>
        <v>0</v>
      </c>
      <c r="S617">
        <f>J617*(1000-(1000*0.61365*exp(17.502*W617/(240.97+W617))/(BO617+BP617)+BJ617)/2)/(1000*0.61365*exp(17.502*W617/(240.97+W617))/(BO617+BP617)-BJ617)</f>
        <v>0</v>
      </c>
      <c r="T617">
        <f>1/((BC617+1)/(Q617/1.6)+1/(R617/1.37)) + BC617/((BC617+1)/(Q617/1.6) + BC617/(R617/1.37))</f>
        <v>0</v>
      </c>
      <c r="U617">
        <f>(AX617*BA617)</f>
        <v>0</v>
      </c>
      <c r="V617">
        <f>(BQ617+(U617+2*0.95*5.67E-8*(((BQ617+$B$9)+273)^4-(BQ617+273)^4)-44100*J617)/(1.84*29.3*R617+8*0.95*5.67E-8*(BQ617+273)^3))</f>
        <v>0</v>
      </c>
      <c r="W617">
        <f>($C$9*BR617+$D$9*BS617+$E$9*V617)</f>
        <v>0</v>
      </c>
      <c r="X617">
        <f>0.61365*exp(17.502*W617/(240.97+W617))</f>
        <v>0</v>
      </c>
      <c r="Y617">
        <f>(Z617/AA617*100)</f>
        <v>0</v>
      </c>
      <c r="Z617">
        <f>BJ617*(BO617+BP617)/1000</f>
        <v>0</v>
      </c>
      <c r="AA617">
        <f>0.61365*exp(17.502*BQ617/(240.97+BQ617))</f>
        <v>0</v>
      </c>
      <c r="AB617">
        <f>(X617-BJ617*(BO617+BP617)/1000)</f>
        <v>0</v>
      </c>
      <c r="AC617">
        <f>(-J617*44100)</f>
        <v>0</v>
      </c>
      <c r="AD617">
        <f>2*29.3*R617*0.92*(BQ617-W617)</f>
        <v>0</v>
      </c>
      <c r="AE617">
        <f>2*0.95*5.67E-8*(((BQ617+$B$9)+273)^4-(W617+273)^4)</f>
        <v>0</v>
      </c>
      <c r="AF617">
        <f>U617+AE617+AC617+AD617</f>
        <v>0</v>
      </c>
      <c r="AG617">
        <f>BN617*AU617*(BI617-BH617*(1000-AU617*BK617)/(1000-AU617*BJ617))/(100*BB617)</f>
        <v>0</v>
      </c>
      <c r="AH617">
        <f>1000*BN617*AU617*(BJ617-BK617)/(100*BB617*(1000-AU617*BJ617))</f>
        <v>0</v>
      </c>
      <c r="AI617">
        <f>(AJ617 - AK617 - BO617*1E3/(8.314*(BQ617+273.15)) * AM617/BN617 * AL617) * BN617/(100*BB617) * (1000 - BK617)/1000</f>
        <v>0</v>
      </c>
      <c r="AJ617">
        <v>429.2090547018388</v>
      </c>
      <c r="AK617">
        <v>428.7612909090908</v>
      </c>
      <c r="AL617">
        <v>-1.901797342073335E-06</v>
      </c>
      <c r="AM617">
        <v>61.35787655002243</v>
      </c>
      <c r="AN617">
        <f>(AP617 - AO617 + BO617*1E3/(8.314*(BQ617+273.15)) * AR617/BN617 * AQ617) * BN617/(100*BB617) * 1000/(1000 - AP617)</f>
        <v>0</v>
      </c>
      <c r="AO617">
        <v>21.51439962914792</v>
      </c>
      <c r="AP617">
        <v>21.49925804195805</v>
      </c>
      <c r="AQ617">
        <v>-6.13926151713634E-07</v>
      </c>
      <c r="AR617">
        <v>91.88205700752289</v>
      </c>
      <c r="AS617">
        <v>0</v>
      </c>
      <c r="AT617">
        <v>0</v>
      </c>
      <c r="AU617">
        <f>IF(AS617*$H$15&gt;=AW617,1.0,(AW617/(AW617-AS617*$H$15)))</f>
        <v>0</v>
      </c>
      <c r="AV617">
        <f>(AU617-1)*100</f>
        <v>0</v>
      </c>
      <c r="AW617">
        <f>MAX(0,($B$15+$C$15*BV617)/(1+$D$15*BV617)*BO617/(BQ617+273)*$E$15)</f>
        <v>0</v>
      </c>
      <c r="AX617">
        <f>$B$13*BW617+$C$13*BX617+$F$13*CI617*(1-CL617)</f>
        <v>0</v>
      </c>
      <c r="AY617">
        <f>AX617*AZ617</f>
        <v>0</v>
      </c>
      <c r="AZ617">
        <f>($B$13*$D$11+$C$13*$D$11+$F$13*((CV617+CN617)/MAX(CV617+CN617+CW617, 0.1)*$I$11+CW617/MAX(CV617+CN617+CW617, 0.1)*$J$11))/($B$13+$C$13+$F$13)</f>
        <v>0</v>
      </c>
      <c r="BA617">
        <f>($B$13*$K$11+$C$13*$K$11+$F$13*((CV617+CN617)/MAX(CV617+CN617+CW617, 0.1)*$P$11+CW617/MAX(CV617+CN617+CW617, 0.1)*$Q$11))/($B$13+$C$13+$F$13)</f>
        <v>0</v>
      </c>
      <c r="BB617">
        <v>6</v>
      </c>
      <c r="BC617">
        <v>0.5</v>
      </c>
      <c r="BD617" t="s">
        <v>358</v>
      </c>
      <c r="BE617">
        <v>2</v>
      </c>
      <c r="BF617" t="b">
        <v>1</v>
      </c>
      <c r="BG617">
        <v>1774684185.7</v>
      </c>
      <c r="BH617">
        <v>419.5458</v>
      </c>
      <c r="BI617">
        <v>419.9936</v>
      </c>
      <c r="BJ617">
        <v>21.49932</v>
      </c>
      <c r="BK617">
        <v>21.51425</v>
      </c>
      <c r="BL617">
        <v>419.9073999999999</v>
      </c>
      <c r="BM617">
        <v>21.20213</v>
      </c>
      <c r="BN617">
        <v>500.0051999999999</v>
      </c>
      <c r="BO617">
        <v>101.0388</v>
      </c>
      <c r="BP617">
        <v>0.10000436</v>
      </c>
      <c r="BQ617">
        <v>25.75343</v>
      </c>
      <c r="BR617">
        <v>25.79266</v>
      </c>
      <c r="BS617">
        <v>999.9</v>
      </c>
      <c r="BT617">
        <v>0</v>
      </c>
      <c r="BU617">
        <v>0</v>
      </c>
      <c r="BV617">
        <v>9993.375</v>
      </c>
      <c r="BW617">
        <v>0</v>
      </c>
      <c r="BX617">
        <v>0.3807906</v>
      </c>
      <c r="BY617">
        <v>-0.4475831</v>
      </c>
      <c r="BZ617">
        <v>428.764</v>
      </c>
      <c r="CA617">
        <v>429.228</v>
      </c>
      <c r="CB617">
        <v>-0.0149231</v>
      </c>
      <c r="CC617">
        <v>419.9936</v>
      </c>
      <c r="CD617">
        <v>21.51425</v>
      </c>
      <c r="CE617">
        <v>2.172266</v>
      </c>
      <c r="CF617">
        <v>2.173774</v>
      </c>
      <c r="CG617">
        <v>18.75924</v>
      </c>
      <c r="CH617">
        <v>18.77033</v>
      </c>
      <c r="CI617">
        <v>99.99553999999999</v>
      </c>
      <c r="CJ617">
        <v>0</v>
      </c>
      <c r="CK617">
        <v>1</v>
      </c>
      <c r="CL617">
        <v>0</v>
      </c>
      <c r="CM617">
        <v>1.4829</v>
      </c>
      <c r="CN617">
        <v>0</v>
      </c>
      <c r="CO617">
        <v>5.3541</v>
      </c>
      <c r="CP617">
        <v>511.5437</v>
      </c>
      <c r="CQ617">
        <v>35.562</v>
      </c>
      <c r="CR617">
        <v>41.6746</v>
      </c>
      <c r="CS617">
        <v>38.437</v>
      </c>
      <c r="CT617">
        <v>41.2248</v>
      </c>
      <c r="CU617">
        <v>36.875</v>
      </c>
      <c r="CV617">
        <v>0</v>
      </c>
      <c r="CW617">
        <v>99.995</v>
      </c>
      <c r="CX617">
        <v>0</v>
      </c>
      <c r="CY617">
        <v>1774684187</v>
      </c>
      <c r="CZ617">
        <v>0</v>
      </c>
      <c r="DA617">
        <v>1774666326.5</v>
      </c>
      <c r="DB617" t="s">
        <v>359</v>
      </c>
      <c r="DC617">
        <v>1774666322</v>
      </c>
      <c r="DD617">
        <v>1774666326.5</v>
      </c>
      <c r="DE617">
        <v>2</v>
      </c>
      <c r="DF617">
        <v>0.343</v>
      </c>
      <c r="DG617">
        <v>-0.026</v>
      </c>
      <c r="DH617">
        <v>-0.36</v>
      </c>
      <c r="DI617">
        <v>0.298</v>
      </c>
      <c r="DJ617">
        <v>420</v>
      </c>
      <c r="DK617">
        <v>22</v>
      </c>
      <c r="DL617">
        <v>0.17</v>
      </c>
      <c r="DM617">
        <v>0.02</v>
      </c>
      <c r="DN617">
        <v>-0.458147</v>
      </c>
      <c r="DO617">
        <v>-0.01462296167247466</v>
      </c>
      <c r="DP617">
        <v>0.02747597141361797</v>
      </c>
      <c r="DQ617">
        <v>1</v>
      </c>
      <c r="DR617">
        <v>-0.01562816585365854</v>
      </c>
      <c r="DS617">
        <v>0.004976138675958229</v>
      </c>
      <c r="DT617">
        <v>0.0007372675493481536</v>
      </c>
      <c r="DU617">
        <v>1</v>
      </c>
      <c r="DV617">
        <v>2</v>
      </c>
      <c r="DW617">
        <v>2</v>
      </c>
      <c r="DX617" t="s">
        <v>360</v>
      </c>
      <c r="DY617">
        <v>3.13037</v>
      </c>
      <c r="DZ617">
        <v>2.80638</v>
      </c>
      <c r="EA617">
        <v>0.0997546</v>
      </c>
      <c r="EB617">
        <v>0.0994854</v>
      </c>
      <c r="EC617">
        <v>0.105857</v>
      </c>
      <c r="ED617">
        <v>0.105598</v>
      </c>
      <c r="EE617">
        <v>21145.3</v>
      </c>
      <c r="EF617">
        <v>27418.6</v>
      </c>
      <c r="EG617">
        <v>26442.7</v>
      </c>
      <c r="EH617">
        <v>33000.4</v>
      </c>
      <c r="EI617">
        <v>34923.4</v>
      </c>
      <c r="EJ617">
        <v>40310.2</v>
      </c>
      <c r="EK617">
        <v>41089</v>
      </c>
      <c r="EL617">
        <v>46060.2</v>
      </c>
      <c r="EM617">
        <v>2.03482</v>
      </c>
      <c r="EN617">
        <v>2.0004</v>
      </c>
      <c r="EO617">
        <v>0.0693835</v>
      </c>
      <c r="EP617">
        <v>0</v>
      </c>
      <c r="EQ617">
        <v>24.6608</v>
      </c>
      <c r="ER617">
        <v>999.9</v>
      </c>
      <c r="ES617">
        <v>67.40000000000001</v>
      </c>
      <c r="ET617">
        <v>27.5</v>
      </c>
      <c r="EU617">
        <v>24.584</v>
      </c>
      <c r="EV617">
        <v>61.3508</v>
      </c>
      <c r="EW617">
        <v>31.7027</v>
      </c>
      <c r="EX617">
        <v>1</v>
      </c>
      <c r="EY617">
        <v>0.291575</v>
      </c>
      <c r="EZ617">
        <v>0.160735</v>
      </c>
      <c r="FA617">
        <v>20.2916</v>
      </c>
      <c r="FB617">
        <v>5.18914</v>
      </c>
      <c r="FC617">
        <v>11.9441</v>
      </c>
      <c r="FD617">
        <v>4.95575</v>
      </c>
      <c r="FE617">
        <v>3.285</v>
      </c>
      <c r="FF617">
        <v>9999</v>
      </c>
      <c r="FG617">
        <v>9999</v>
      </c>
      <c r="FH617">
        <v>9999</v>
      </c>
      <c r="FI617">
        <v>999.9</v>
      </c>
      <c r="FJ617">
        <v>1.86127</v>
      </c>
      <c r="FK617">
        <v>1.86264</v>
      </c>
      <c r="FL617">
        <v>1.86005</v>
      </c>
      <c r="FM617">
        <v>1.85837</v>
      </c>
      <c r="FN617">
        <v>1.86214</v>
      </c>
      <c r="FO617">
        <v>1.85886</v>
      </c>
      <c r="FP617">
        <v>1.85791</v>
      </c>
      <c r="FQ617">
        <v>1.86081</v>
      </c>
      <c r="FR617">
        <v>0</v>
      </c>
      <c r="FS617">
        <v>0</v>
      </c>
      <c r="FT617">
        <v>0</v>
      </c>
      <c r="FU617">
        <v>4.5</v>
      </c>
      <c r="FV617" t="s">
        <v>361</v>
      </c>
      <c r="FW617" t="s">
        <v>362</v>
      </c>
      <c r="FX617" t="s">
        <v>363</v>
      </c>
      <c r="FY617" t="s">
        <v>364</v>
      </c>
      <c r="FZ617" t="s">
        <v>364</v>
      </c>
      <c r="GA617" t="s">
        <v>363</v>
      </c>
      <c r="GB617">
        <v>0</v>
      </c>
      <c r="GC617">
        <v>100</v>
      </c>
      <c r="GD617">
        <v>100</v>
      </c>
      <c r="GE617">
        <v>-0.362</v>
      </c>
      <c r="GF617">
        <v>0.2972</v>
      </c>
      <c r="GG617">
        <v>-1.589593225013521</v>
      </c>
      <c r="GH617">
        <v>0.00192992804097616</v>
      </c>
      <c r="GI617">
        <v>3.244687122451424E-06</v>
      </c>
      <c r="GJ617">
        <v>-2.087531120305573E-09</v>
      </c>
      <c r="GK617">
        <v>0.05776174702018427</v>
      </c>
      <c r="GL617">
        <v>0.005089068596103195</v>
      </c>
      <c r="GM617">
        <v>0.0003257216593697226</v>
      </c>
      <c r="GN617">
        <v>-1.562898368296355E-06</v>
      </c>
      <c r="GO617">
        <v>0</v>
      </c>
      <c r="GP617">
        <v>1257</v>
      </c>
      <c r="GQ617">
        <v>1</v>
      </c>
      <c r="GR617">
        <v>31</v>
      </c>
      <c r="GS617">
        <v>297.8</v>
      </c>
      <c r="GT617">
        <v>297.7</v>
      </c>
      <c r="GU617">
        <v>1.07788</v>
      </c>
      <c r="GV617">
        <v>2.3877</v>
      </c>
      <c r="GW617">
        <v>1.44775</v>
      </c>
      <c r="GX617">
        <v>2.20215</v>
      </c>
      <c r="GY617">
        <v>1.44653</v>
      </c>
      <c r="GZ617">
        <v>2.37061</v>
      </c>
      <c r="HA617">
        <v>33.1769</v>
      </c>
      <c r="HB617">
        <v>14.5173</v>
      </c>
      <c r="HC617">
        <v>18</v>
      </c>
      <c r="HD617">
        <v>531.907</v>
      </c>
      <c r="HE617">
        <v>523.122</v>
      </c>
      <c r="HF617">
        <v>25.0004</v>
      </c>
      <c r="HG617">
        <v>30.7192</v>
      </c>
      <c r="HH617">
        <v>30</v>
      </c>
      <c r="HI617">
        <v>31.0997</v>
      </c>
      <c r="HJ617">
        <v>31.1089</v>
      </c>
      <c r="HK617">
        <v>21.5432</v>
      </c>
      <c r="HL617">
        <v>20.6043</v>
      </c>
      <c r="HM617">
        <v>100</v>
      </c>
      <c r="HN617">
        <v>25</v>
      </c>
      <c r="HO617">
        <v>420</v>
      </c>
      <c r="HP617">
        <v>21.5</v>
      </c>
      <c r="HQ617">
        <v>103.126</v>
      </c>
      <c r="HR617">
        <v>102.022</v>
      </c>
    </row>
    <row r="618" spans="1:226">
      <c r="A618">
        <v>600</v>
      </c>
      <c r="B618">
        <v>1774684192.6</v>
      </c>
      <c r="C618">
        <v>2446.599999904633</v>
      </c>
      <c r="D618" t="s">
        <v>1562</v>
      </c>
      <c r="E618" t="s">
        <v>1563</v>
      </c>
      <c r="F618">
        <v>5</v>
      </c>
      <c r="I618">
        <v>1774684189.7</v>
      </c>
      <c r="J618">
        <f>(K618)/1000</f>
        <v>0</v>
      </c>
      <c r="K618">
        <f>IF(BF618, AN618, AH618)</f>
        <v>0</v>
      </c>
      <c r="L618">
        <f>IF(BF618, AI618, AG618)</f>
        <v>0</v>
      </c>
      <c r="M618">
        <f>BH618 - IF(AU618&gt;1, L618*BB618*100.0/(AW618), 0)</f>
        <v>0</v>
      </c>
      <c r="N618">
        <f>((T618-J618/2)*M618-L618)/(T618+J618/2)</f>
        <v>0</v>
      </c>
      <c r="O618">
        <f>N618*(BO618+BP618)/1000.0</f>
        <v>0</v>
      </c>
      <c r="P618">
        <f>(BH618 - IF(AU618&gt;1, L618*BB618*100.0/(AW618), 0))*(BO618+BP618)/1000.0</f>
        <v>0</v>
      </c>
      <c r="Q618">
        <f>2.0/((1/S618-1/R618)+SIGN(S618)*SQRT((1/S618-1/R618)*(1/S618-1/R618) + 4*BC618/((BC618+1)*(BC618+1))*(2*1/S618*1/R618-1/R618*1/R618)))</f>
        <v>0</v>
      </c>
      <c r="R618">
        <f>IF(LEFT(BD618,1)&lt;&gt;"0",IF(LEFT(BD618,1)="1",3.0,BE618),$D$5+$E$5*(BV618*BO618/($K$5*1000))+$F$5*(BV618*BO618/($K$5*1000))*MAX(MIN(BB618,$J$5),$I$5)*MAX(MIN(BB618,$J$5),$I$5)+$G$5*MAX(MIN(BB618,$J$5),$I$5)*(BV618*BO618/($K$5*1000))+$H$5*(BV618*BO618/($K$5*1000))*(BV618*BO618/($K$5*1000)))</f>
        <v>0</v>
      </c>
      <c r="S618">
        <f>J618*(1000-(1000*0.61365*exp(17.502*W618/(240.97+W618))/(BO618+BP618)+BJ618)/2)/(1000*0.61365*exp(17.502*W618/(240.97+W618))/(BO618+BP618)-BJ618)</f>
        <v>0</v>
      </c>
      <c r="T618">
        <f>1/((BC618+1)/(Q618/1.6)+1/(R618/1.37)) + BC618/((BC618+1)/(Q618/1.6) + BC618/(R618/1.37))</f>
        <v>0</v>
      </c>
      <c r="U618">
        <f>(AX618*BA618)</f>
        <v>0</v>
      </c>
      <c r="V618">
        <f>(BQ618+(U618+2*0.95*5.67E-8*(((BQ618+$B$9)+273)^4-(BQ618+273)^4)-44100*J618)/(1.84*29.3*R618+8*0.95*5.67E-8*(BQ618+273)^3))</f>
        <v>0</v>
      </c>
      <c r="W618">
        <f>($C$9*BR618+$D$9*BS618+$E$9*V618)</f>
        <v>0</v>
      </c>
      <c r="X618">
        <f>0.61365*exp(17.502*W618/(240.97+W618))</f>
        <v>0</v>
      </c>
      <c r="Y618">
        <f>(Z618/AA618*100)</f>
        <v>0</v>
      </c>
      <c r="Z618">
        <f>BJ618*(BO618+BP618)/1000</f>
        <v>0</v>
      </c>
      <c r="AA618">
        <f>0.61365*exp(17.502*BQ618/(240.97+BQ618))</f>
        <v>0</v>
      </c>
      <c r="AB618">
        <f>(X618-BJ618*(BO618+BP618)/1000)</f>
        <v>0</v>
      </c>
      <c r="AC618">
        <f>(-J618*44100)</f>
        <v>0</v>
      </c>
      <c r="AD618">
        <f>2*29.3*R618*0.92*(BQ618-W618)</f>
        <v>0</v>
      </c>
      <c r="AE618">
        <f>2*0.95*5.67E-8*(((BQ618+$B$9)+273)^4-(W618+273)^4)</f>
        <v>0</v>
      </c>
      <c r="AF618">
        <f>U618+AE618+AC618+AD618</f>
        <v>0</v>
      </c>
      <c r="AG618">
        <f>BN618*AU618*(BI618-BH618*(1000-AU618*BK618)/(1000-AU618*BJ618))/(100*BB618)</f>
        <v>0</v>
      </c>
      <c r="AH618">
        <f>1000*BN618*AU618*(BJ618-BK618)/(100*BB618*(1000-AU618*BJ618))</f>
        <v>0</v>
      </c>
      <c r="AI618">
        <f>(AJ618 - AK618 - BO618*1E3/(8.314*(BQ618+273.15)) * AM618/BN618 * AL618) * BN618/(100*BB618) * (1000 - BK618)/1000</f>
        <v>0</v>
      </c>
      <c r="AJ618">
        <v>429.2420017800824</v>
      </c>
      <c r="AK618">
        <v>428.780806060606</v>
      </c>
      <c r="AL618">
        <v>4.012958501316607E-06</v>
      </c>
      <c r="AM618">
        <v>61.35787655002243</v>
      </c>
      <c r="AN618">
        <f>(AP618 - AO618 + BO618*1E3/(8.314*(BQ618+273.15)) * AR618/BN618 * AQ618) * BN618/(100*BB618) * 1000/(1000 - AP618)</f>
        <v>0</v>
      </c>
      <c r="AO618">
        <v>21.51428793940044</v>
      </c>
      <c r="AP618">
        <v>21.49950209790211</v>
      </c>
      <c r="AQ618">
        <v>-5.885952370601069E-08</v>
      </c>
      <c r="AR618">
        <v>91.88205700752289</v>
      </c>
      <c r="AS618">
        <v>0</v>
      </c>
      <c r="AT618">
        <v>0</v>
      </c>
      <c r="AU618">
        <f>IF(AS618*$H$15&gt;=AW618,1.0,(AW618/(AW618-AS618*$H$15)))</f>
        <v>0</v>
      </c>
      <c r="AV618">
        <f>(AU618-1)*100</f>
        <v>0</v>
      </c>
      <c r="AW618">
        <f>MAX(0,($B$15+$C$15*BV618)/(1+$D$15*BV618)*BO618/(BQ618+273)*$E$15)</f>
        <v>0</v>
      </c>
      <c r="AX618">
        <f>$B$13*BW618+$C$13*BX618+$F$13*CI618*(1-CL618)</f>
        <v>0</v>
      </c>
      <c r="AY618">
        <f>AX618*AZ618</f>
        <v>0</v>
      </c>
      <c r="AZ618">
        <f>($B$13*$D$11+$C$13*$D$11+$F$13*((CV618+CN618)/MAX(CV618+CN618+CW618, 0.1)*$I$11+CW618/MAX(CV618+CN618+CW618, 0.1)*$J$11))/($B$13+$C$13+$F$13)</f>
        <v>0</v>
      </c>
      <c r="BA618">
        <f>($B$13*$K$11+$C$13*$K$11+$F$13*((CV618+CN618)/MAX(CV618+CN618+CW618, 0.1)*$P$11+CW618/MAX(CV618+CN618+CW618, 0.1)*$Q$11))/($B$13+$C$13+$F$13)</f>
        <v>0</v>
      </c>
      <c r="BB618">
        <v>6</v>
      </c>
      <c r="BC618">
        <v>0.5</v>
      </c>
      <c r="BD618" t="s">
        <v>358</v>
      </c>
      <c r="BE618">
        <v>2</v>
      </c>
      <c r="BF618" t="b">
        <v>1</v>
      </c>
      <c r="BG618">
        <v>1774684189.7</v>
      </c>
      <c r="BH618">
        <v>419.5532</v>
      </c>
      <c r="BI618">
        <v>419.9888</v>
      </c>
      <c r="BJ618">
        <v>21.49927</v>
      </c>
      <c r="BK618">
        <v>21.5141</v>
      </c>
      <c r="BL618">
        <v>419.9148</v>
      </c>
      <c r="BM618">
        <v>21.2021</v>
      </c>
      <c r="BN618">
        <v>499.945</v>
      </c>
      <c r="BO618">
        <v>101.0394</v>
      </c>
      <c r="BP618">
        <v>0.09984266999999999</v>
      </c>
      <c r="BQ618">
        <v>25.75567</v>
      </c>
      <c r="BR618">
        <v>25.79976</v>
      </c>
      <c r="BS618">
        <v>999.9</v>
      </c>
      <c r="BT618">
        <v>0</v>
      </c>
      <c r="BU618">
        <v>0</v>
      </c>
      <c r="BV618">
        <v>10014.488</v>
      </c>
      <c r="BW618">
        <v>0</v>
      </c>
      <c r="BX618">
        <v>0.3833920000000001</v>
      </c>
      <c r="BY618">
        <v>-0.4355378</v>
      </c>
      <c r="BZ618">
        <v>428.7717</v>
      </c>
      <c r="CA618">
        <v>429.2232</v>
      </c>
      <c r="CB618">
        <v>-0.01482925</v>
      </c>
      <c r="CC618">
        <v>419.9888</v>
      </c>
      <c r="CD618">
        <v>21.5141</v>
      </c>
      <c r="CE618">
        <v>2.172275</v>
      </c>
      <c r="CF618">
        <v>2.173775</v>
      </c>
      <c r="CG618">
        <v>18.75933</v>
      </c>
      <c r="CH618">
        <v>18.77033</v>
      </c>
      <c r="CI618">
        <v>99.99845999999999</v>
      </c>
      <c r="CJ618">
        <v>0</v>
      </c>
      <c r="CK618">
        <v>1</v>
      </c>
      <c r="CL618">
        <v>0</v>
      </c>
      <c r="CM618">
        <v>1.51646</v>
      </c>
      <c r="CN618">
        <v>0</v>
      </c>
      <c r="CO618">
        <v>5.28326</v>
      </c>
      <c r="CP618">
        <v>511.5582000000001</v>
      </c>
      <c r="CQ618">
        <v>35.5809</v>
      </c>
      <c r="CR618">
        <v>41.6933</v>
      </c>
      <c r="CS618">
        <v>38.4433</v>
      </c>
      <c r="CT618">
        <v>41.2562</v>
      </c>
      <c r="CU618">
        <v>36.875</v>
      </c>
      <c r="CV618">
        <v>0</v>
      </c>
      <c r="CW618">
        <v>99.997</v>
      </c>
      <c r="CX618">
        <v>0</v>
      </c>
      <c r="CY618">
        <v>1774684191.2</v>
      </c>
      <c r="CZ618">
        <v>0</v>
      </c>
      <c r="DA618">
        <v>1774666326.5</v>
      </c>
      <c r="DB618" t="s">
        <v>359</v>
      </c>
      <c r="DC618">
        <v>1774666322</v>
      </c>
      <c r="DD618">
        <v>1774666326.5</v>
      </c>
      <c r="DE618">
        <v>2</v>
      </c>
      <c r="DF618">
        <v>0.343</v>
      </c>
      <c r="DG618">
        <v>-0.026</v>
      </c>
      <c r="DH618">
        <v>-0.36</v>
      </c>
      <c r="DI618">
        <v>0.298</v>
      </c>
      <c r="DJ618">
        <v>420</v>
      </c>
      <c r="DK618">
        <v>22</v>
      </c>
      <c r="DL618">
        <v>0.17</v>
      </c>
      <c r="DM618">
        <v>0.02</v>
      </c>
      <c r="DN618">
        <v>-0.4597153170731708</v>
      </c>
      <c r="DO618">
        <v>0.06755638327526141</v>
      </c>
      <c r="DP618">
        <v>0.02774350048116217</v>
      </c>
      <c r="DQ618">
        <v>1</v>
      </c>
      <c r="DR618">
        <v>-0.01542468292682927</v>
      </c>
      <c r="DS618">
        <v>0.003960094076655075</v>
      </c>
      <c r="DT618">
        <v>0.0006399275004295937</v>
      </c>
      <c r="DU618">
        <v>1</v>
      </c>
      <c r="DV618">
        <v>2</v>
      </c>
      <c r="DW618">
        <v>2</v>
      </c>
      <c r="DX618" t="s">
        <v>360</v>
      </c>
      <c r="DY618">
        <v>3.13042</v>
      </c>
      <c r="DZ618">
        <v>2.80656</v>
      </c>
      <c r="EA618">
        <v>0.0997555</v>
      </c>
      <c r="EB618">
        <v>0.0994708</v>
      </c>
      <c r="EC618">
        <v>0.105861</v>
      </c>
      <c r="ED618">
        <v>0.105594</v>
      </c>
      <c r="EE618">
        <v>21145.3</v>
      </c>
      <c r="EF618">
        <v>27419</v>
      </c>
      <c r="EG618">
        <v>26442.7</v>
      </c>
      <c r="EH618">
        <v>33000.4</v>
      </c>
      <c r="EI618">
        <v>34923.3</v>
      </c>
      <c r="EJ618">
        <v>40310.3</v>
      </c>
      <c r="EK618">
        <v>41089.2</v>
      </c>
      <c r="EL618">
        <v>46060</v>
      </c>
      <c r="EM618">
        <v>2.0348</v>
      </c>
      <c r="EN618">
        <v>2.00058</v>
      </c>
      <c r="EO618">
        <v>0.06945800000000001</v>
      </c>
      <c r="EP618">
        <v>0</v>
      </c>
      <c r="EQ618">
        <v>24.6629</v>
      </c>
      <c r="ER618">
        <v>999.9</v>
      </c>
      <c r="ES618">
        <v>67.40000000000001</v>
      </c>
      <c r="ET618">
        <v>27.5</v>
      </c>
      <c r="EU618">
        <v>24.5837</v>
      </c>
      <c r="EV618">
        <v>61.1608</v>
      </c>
      <c r="EW618">
        <v>31.859</v>
      </c>
      <c r="EX618">
        <v>1</v>
      </c>
      <c r="EY618">
        <v>0.29158</v>
      </c>
      <c r="EZ618">
        <v>0.163096</v>
      </c>
      <c r="FA618">
        <v>20.2915</v>
      </c>
      <c r="FB618">
        <v>5.18899</v>
      </c>
      <c r="FC618">
        <v>11.9441</v>
      </c>
      <c r="FD618">
        <v>4.95575</v>
      </c>
      <c r="FE618">
        <v>3.285</v>
      </c>
      <c r="FF618">
        <v>9999</v>
      </c>
      <c r="FG618">
        <v>9999</v>
      </c>
      <c r="FH618">
        <v>9999</v>
      </c>
      <c r="FI618">
        <v>999.9</v>
      </c>
      <c r="FJ618">
        <v>1.86127</v>
      </c>
      <c r="FK618">
        <v>1.86264</v>
      </c>
      <c r="FL618">
        <v>1.86005</v>
      </c>
      <c r="FM618">
        <v>1.85837</v>
      </c>
      <c r="FN618">
        <v>1.86215</v>
      </c>
      <c r="FO618">
        <v>1.8589</v>
      </c>
      <c r="FP618">
        <v>1.85791</v>
      </c>
      <c r="FQ618">
        <v>1.86081</v>
      </c>
      <c r="FR618">
        <v>0</v>
      </c>
      <c r="FS618">
        <v>0</v>
      </c>
      <c r="FT618">
        <v>0</v>
      </c>
      <c r="FU618">
        <v>4.5</v>
      </c>
      <c r="FV618" t="s">
        <v>361</v>
      </c>
      <c r="FW618" t="s">
        <v>362</v>
      </c>
      <c r="FX618" t="s">
        <v>363</v>
      </c>
      <c r="FY618" t="s">
        <v>364</v>
      </c>
      <c r="FZ618" t="s">
        <v>364</v>
      </c>
      <c r="GA618" t="s">
        <v>363</v>
      </c>
      <c r="GB618">
        <v>0</v>
      </c>
      <c r="GC618">
        <v>100</v>
      </c>
      <c r="GD618">
        <v>100</v>
      </c>
      <c r="GE618">
        <v>-0.361</v>
      </c>
      <c r="GF618">
        <v>0.2972</v>
      </c>
      <c r="GG618">
        <v>-1.589593225013521</v>
      </c>
      <c r="GH618">
        <v>0.00192992804097616</v>
      </c>
      <c r="GI618">
        <v>3.244687122451424E-06</v>
      </c>
      <c r="GJ618">
        <v>-2.087531120305573E-09</v>
      </c>
      <c r="GK618">
        <v>0.05776174702018427</v>
      </c>
      <c r="GL618">
        <v>0.005089068596103195</v>
      </c>
      <c r="GM618">
        <v>0.0003257216593697226</v>
      </c>
      <c r="GN618">
        <v>-1.562898368296355E-06</v>
      </c>
      <c r="GO618">
        <v>0</v>
      </c>
      <c r="GP618">
        <v>1257</v>
      </c>
      <c r="GQ618">
        <v>1</v>
      </c>
      <c r="GR618">
        <v>31</v>
      </c>
      <c r="GS618">
        <v>297.8</v>
      </c>
      <c r="GT618">
        <v>297.8</v>
      </c>
      <c r="GU618">
        <v>1.07788</v>
      </c>
      <c r="GV618">
        <v>2.38403</v>
      </c>
      <c r="GW618">
        <v>1.44775</v>
      </c>
      <c r="GX618">
        <v>2.20215</v>
      </c>
      <c r="GY618">
        <v>1.44653</v>
      </c>
      <c r="GZ618">
        <v>2.3877</v>
      </c>
      <c r="HA618">
        <v>33.1769</v>
      </c>
      <c r="HB618">
        <v>14.5261</v>
      </c>
      <c r="HC618">
        <v>18</v>
      </c>
      <c r="HD618">
        <v>531.891</v>
      </c>
      <c r="HE618">
        <v>523.247</v>
      </c>
      <c r="HF618">
        <v>25.0005</v>
      </c>
      <c r="HG618">
        <v>30.7199</v>
      </c>
      <c r="HH618">
        <v>30</v>
      </c>
      <c r="HI618">
        <v>31.0997</v>
      </c>
      <c r="HJ618">
        <v>31.1098</v>
      </c>
      <c r="HK618">
        <v>21.547</v>
      </c>
      <c r="HL618">
        <v>20.6043</v>
      </c>
      <c r="HM618">
        <v>100</v>
      </c>
      <c r="HN618">
        <v>25</v>
      </c>
      <c r="HO618">
        <v>420</v>
      </c>
      <c r="HP618">
        <v>21.5</v>
      </c>
      <c r="HQ618">
        <v>103.126</v>
      </c>
      <c r="HR618">
        <v>102.021</v>
      </c>
    </row>
    <row r="619" spans="1:226">
      <c r="A619">
        <v>601</v>
      </c>
      <c r="B619">
        <v>1774684196.6</v>
      </c>
      <c r="C619">
        <v>2450.599999904633</v>
      </c>
      <c r="D619" t="s">
        <v>1564</v>
      </c>
      <c r="E619" t="s">
        <v>1565</v>
      </c>
      <c r="F619">
        <v>5</v>
      </c>
      <c r="I619">
        <v>1774684193.7</v>
      </c>
      <c r="J619">
        <f>(K619)/1000</f>
        <v>0</v>
      </c>
      <c r="K619">
        <f>IF(BF619, AN619, AH619)</f>
        <v>0</v>
      </c>
      <c r="L619">
        <f>IF(BF619, AI619, AG619)</f>
        <v>0</v>
      </c>
      <c r="M619">
        <f>BH619 - IF(AU619&gt;1, L619*BB619*100.0/(AW619), 0)</f>
        <v>0</v>
      </c>
      <c r="N619">
        <f>((T619-J619/2)*M619-L619)/(T619+J619/2)</f>
        <v>0</v>
      </c>
      <c r="O619">
        <f>N619*(BO619+BP619)/1000.0</f>
        <v>0</v>
      </c>
      <c r="P619">
        <f>(BH619 - IF(AU619&gt;1, L619*BB619*100.0/(AW619), 0))*(BO619+BP619)/1000.0</f>
        <v>0</v>
      </c>
      <c r="Q619">
        <f>2.0/((1/S619-1/R619)+SIGN(S619)*SQRT((1/S619-1/R619)*(1/S619-1/R619) + 4*BC619/((BC619+1)*(BC619+1))*(2*1/S619*1/R619-1/R619*1/R619)))</f>
        <v>0</v>
      </c>
      <c r="R619">
        <f>IF(LEFT(BD619,1)&lt;&gt;"0",IF(LEFT(BD619,1)="1",3.0,BE619),$D$5+$E$5*(BV619*BO619/($K$5*1000))+$F$5*(BV619*BO619/($K$5*1000))*MAX(MIN(BB619,$J$5),$I$5)*MAX(MIN(BB619,$J$5),$I$5)+$G$5*MAX(MIN(BB619,$J$5),$I$5)*(BV619*BO619/($K$5*1000))+$H$5*(BV619*BO619/($K$5*1000))*(BV619*BO619/($K$5*1000)))</f>
        <v>0</v>
      </c>
      <c r="S619">
        <f>J619*(1000-(1000*0.61365*exp(17.502*W619/(240.97+W619))/(BO619+BP619)+BJ619)/2)/(1000*0.61365*exp(17.502*W619/(240.97+W619))/(BO619+BP619)-BJ619)</f>
        <v>0</v>
      </c>
      <c r="T619">
        <f>1/((BC619+1)/(Q619/1.6)+1/(R619/1.37)) + BC619/((BC619+1)/(Q619/1.6) + BC619/(R619/1.37))</f>
        <v>0</v>
      </c>
      <c r="U619">
        <f>(AX619*BA619)</f>
        <v>0</v>
      </c>
      <c r="V619">
        <f>(BQ619+(U619+2*0.95*5.67E-8*(((BQ619+$B$9)+273)^4-(BQ619+273)^4)-44100*J619)/(1.84*29.3*R619+8*0.95*5.67E-8*(BQ619+273)^3))</f>
        <v>0</v>
      </c>
      <c r="W619">
        <f>($C$9*BR619+$D$9*BS619+$E$9*V619)</f>
        <v>0</v>
      </c>
      <c r="X619">
        <f>0.61365*exp(17.502*W619/(240.97+W619))</f>
        <v>0</v>
      </c>
      <c r="Y619">
        <f>(Z619/AA619*100)</f>
        <v>0</v>
      </c>
      <c r="Z619">
        <f>BJ619*(BO619+BP619)/1000</f>
        <v>0</v>
      </c>
      <c r="AA619">
        <f>0.61365*exp(17.502*BQ619/(240.97+BQ619))</f>
        <v>0</v>
      </c>
      <c r="AB619">
        <f>(X619-BJ619*(BO619+BP619)/1000)</f>
        <v>0</v>
      </c>
      <c r="AC619">
        <f>(-J619*44100)</f>
        <v>0</v>
      </c>
      <c r="AD619">
        <f>2*29.3*R619*0.92*(BQ619-W619)</f>
        <v>0</v>
      </c>
      <c r="AE619">
        <f>2*0.95*5.67E-8*(((BQ619+$B$9)+273)^4-(W619+273)^4)</f>
        <v>0</v>
      </c>
      <c r="AF619">
        <f>U619+AE619+AC619+AD619</f>
        <v>0</v>
      </c>
      <c r="AG619">
        <f>BN619*AU619*(BI619-BH619*(1000-AU619*BK619)/(1000-AU619*BJ619))/(100*BB619)</f>
        <v>0</v>
      </c>
      <c r="AH619">
        <f>1000*BN619*AU619*(BJ619-BK619)/(100*BB619*(1000-AU619*BJ619))</f>
        <v>0</v>
      </c>
      <c r="AI619">
        <f>(AJ619 - AK619 - BO619*1E3/(8.314*(BQ619+273.15)) * AM619/BN619 * AL619) * BN619/(100*BB619) * (1000 - BK619)/1000</f>
        <v>0</v>
      </c>
      <c r="AJ619">
        <v>429.1756683150555</v>
      </c>
      <c r="AK619">
        <v>428.7327696969698</v>
      </c>
      <c r="AL619">
        <v>-7.691142176919174E-06</v>
      </c>
      <c r="AM619">
        <v>61.35787655002243</v>
      </c>
      <c r="AN619">
        <f>(AP619 - AO619 + BO619*1E3/(8.314*(BQ619+273.15)) * AR619/BN619 * AQ619) * BN619/(100*BB619) * 1000/(1000 - AP619)</f>
        <v>0</v>
      </c>
      <c r="AO619">
        <v>21.51329287963127</v>
      </c>
      <c r="AP619">
        <v>21.49942727272729</v>
      </c>
      <c r="AQ619">
        <v>5.774727975114116E-07</v>
      </c>
      <c r="AR619">
        <v>91.88205700752289</v>
      </c>
      <c r="AS619">
        <v>0</v>
      </c>
      <c r="AT619">
        <v>0</v>
      </c>
      <c r="AU619">
        <f>IF(AS619*$H$15&gt;=AW619,1.0,(AW619/(AW619-AS619*$H$15)))</f>
        <v>0</v>
      </c>
      <c r="AV619">
        <f>(AU619-1)*100</f>
        <v>0</v>
      </c>
      <c r="AW619">
        <f>MAX(0,($B$15+$C$15*BV619)/(1+$D$15*BV619)*BO619/(BQ619+273)*$E$15)</f>
        <v>0</v>
      </c>
      <c r="AX619">
        <f>$B$13*BW619+$C$13*BX619+$F$13*CI619*(1-CL619)</f>
        <v>0</v>
      </c>
      <c r="AY619">
        <f>AX619*AZ619</f>
        <v>0</v>
      </c>
      <c r="AZ619">
        <f>($B$13*$D$11+$C$13*$D$11+$F$13*((CV619+CN619)/MAX(CV619+CN619+CW619, 0.1)*$I$11+CW619/MAX(CV619+CN619+CW619, 0.1)*$J$11))/($B$13+$C$13+$F$13)</f>
        <v>0</v>
      </c>
      <c r="BA619">
        <f>($B$13*$K$11+$C$13*$K$11+$F$13*((CV619+CN619)/MAX(CV619+CN619+CW619, 0.1)*$P$11+CW619/MAX(CV619+CN619+CW619, 0.1)*$Q$11))/($B$13+$C$13+$F$13)</f>
        <v>0</v>
      </c>
      <c r="BB619">
        <v>6</v>
      </c>
      <c r="BC619">
        <v>0.5</v>
      </c>
      <c r="BD619" t="s">
        <v>358</v>
      </c>
      <c r="BE619">
        <v>2</v>
      </c>
      <c r="BF619" t="b">
        <v>1</v>
      </c>
      <c r="BG619">
        <v>1774684193.7</v>
      </c>
      <c r="BH619">
        <v>419.5364</v>
      </c>
      <c r="BI619">
        <v>419.9624</v>
      </c>
      <c r="BJ619">
        <v>21.49961</v>
      </c>
      <c r="BK619">
        <v>21.51426</v>
      </c>
      <c r="BL619">
        <v>419.8983</v>
      </c>
      <c r="BM619">
        <v>21.20243</v>
      </c>
      <c r="BN619">
        <v>499.9978</v>
      </c>
      <c r="BO619">
        <v>101.0396</v>
      </c>
      <c r="BP619">
        <v>0.10012415</v>
      </c>
      <c r="BQ619">
        <v>25.7564</v>
      </c>
      <c r="BR619">
        <v>25.79865</v>
      </c>
      <c r="BS619">
        <v>999.9</v>
      </c>
      <c r="BT619">
        <v>0</v>
      </c>
      <c r="BU619">
        <v>0</v>
      </c>
      <c r="BV619">
        <v>9992.117</v>
      </c>
      <c r="BW619">
        <v>0</v>
      </c>
      <c r="BX619">
        <v>0.3833920000000001</v>
      </c>
      <c r="BY619">
        <v>-0.425772</v>
      </c>
      <c r="BZ619">
        <v>428.7545</v>
      </c>
      <c r="CA619">
        <v>429.1963</v>
      </c>
      <c r="CB619">
        <v>-0.01464864</v>
      </c>
      <c r="CC619">
        <v>419.9624</v>
      </c>
      <c r="CD619">
        <v>21.51426</v>
      </c>
      <c r="CE619">
        <v>2.172313</v>
      </c>
      <c r="CF619">
        <v>2.173795</v>
      </c>
      <c r="CG619">
        <v>18.75958</v>
      </c>
      <c r="CH619">
        <v>18.77048</v>
      </c>
      <c r="CI619">
        <v>90.95653</v>
      </c>
      <c r="CJ619">
        <v>0</v>
      </c>
      <c r="CK619">
        <v>1</v>
      </c>
      <c r="CL619">
        <v>0</v>
      </c>
      <c r="CM619">
        <v>1.6292</v>
      </c>
      <c r="CN619">
        <v>0</v>
      </c>
      <c r="CO619">
        <v>4.735370000000001</v>
      </c>
      <c r="CP619">
        <v>465.3029</v>
      </c>
      <c r="CQ619">
        <v>35.625</v>
      </c>
      <c r="CR619">
        <v>41.7374</v>
      </c>
      <c r="CS619">
        <v>38.4622</v>
      </c>
      <c r="CT619">
        <v>41.2996</v>
      </c>
      <c r="CU619">
        <v>36.8812</v>
      </c>
      <c r="CV619">
        <v>0</v>
      </c>
      <c r="CW619">
        <v>90.95699999999999</v>
      </c>
      <c r="CX619">
        <v>0</v>
      </c>
      <c r="CY619">
        <v>1774684194.8</v>
      </c>
      <c r="CZ619">
        <v>0</v>
      </c>
      <c r="DA619">
        <v>1774666326.5</v>
      </c>
      <c r="DB619" t="s">
        <v>359</v>
      </c>
      <c r="DC619">
        <v>1774666322</v>
      </c>
      <c r="DD619">
        <v>1774666326.5</v>
      </c>
      <c r="DE619">
        <v>2</v>
      </c>
      <c r="DF619">
        <v>0.343</v>
      </c>
      <c r="DG619">
        <v>-0.026</v>
      </c>
      <c r="DH619">
        <v>-0.36</v>
      </c>
      <c r="DI619">
        <v>0.298</v>
      </c>
      <c r="DJ619">
        <v>420</v>
      </c>
      <c r="DK619">
        <v>22</v>
      </c>
      <c r="DL619">
        <v>0.17</v>
      </c>
      <c r="DM619">
        <v>0.02</v>
      </c>
      <c r="DN619">
        <v>-0.4505079512195121</v>
      </c>
      <c r="DO619">
        <v>0.1588825087108008</v>
      </c>
      <c r="DP619">
        <v>0.03436949233993627</v>
      </c>
      <c r="DQ619">
        <v>0</v>
      </c>
      <c r="DR619">
        <v>-0.01505638048780488</v>
      </c>
      <c r="DS619">
        <v>0.004415247386759557</v>
      </c>
      <c r="DT619">
        <v>0.0007508408613890624</v>
      </c>
      <c r="DU619">
        <v>1</v>
      </c>
      <c r="DV619">
        <v>1</v>
      </c>
      <c r="DW619">
        <v>2</v>
      </c>
      <c r="DX619" t="s">
        <v>367</v>
      </c>
      <c r="DY619">
        <v>3.13056</v>
      </c>
      <c r="DZ619">
        <v>2.80632</v>
      </c>
      <c r="EA619">
        <v>0.0997541</v>
      </c>
      <c r="EB619">
        <v>0.0994811</v>
      </c>
      <c r="EC619">
        <v>0.105857</v>
      </c>
      <c r="ED619">
        <v>0.105601</v>
      </c>
      <c r="EE619">
        <v>21145.3</v>
      </c>
      <c r="EF619">
        <v>27418.2</v>
      </c>
      <c r="EG619">
        <v>26442.7</v>
      </c>
      <c r="EH619">
        <v>32999.8</v>
      </c>
      <c r="EI619">
        <v>34923.4</v>
      </c>
      <c r="EJ619">
        <v>40309.8</v>
      </c>
      <c r="EK619">
        <v>41089</v>
      </c>
      <c r="EL619">
        <v>46059.8</v>
      </c>
      <c r="EM619">
        <v>2.03488</v>
      </c>
      <c r="EN619">
        <v>2.00032</v>
      </c>
      <c r="EO619">
        <v>0.06861979999999999</v>
      </c>
      <c r="EP619">
        <v>0</v>
      </c>
      <c r="EQ619">
        <v>24.6639</v>
      </c>
      <c r="ER619">
        <v>999.9</v>
      </c>
      <c r="ES619">
        <v>67.40000000000001</v>
      </c>
      <c r="ET619">
        <v>27.5</v>
      </c>
      <c r="EU619">
        <v>24.5857</v>
      </c>
      <c r="EV619">
        <v>61.6008</v>
      </c>
      <c r="EW619">
        <v>31.7628</v>
      </c>
      <c r="EX619">
        <v>1</v>
      </c>
      <c r="EY619">
        <v>0.291575</v>
      </c>
      <c r="EZ619">
        <v>0.163519</v>
      </c>
      <c r="FA619">
        <v>20.2914</v>
      </c>
      <c r="FB619">
        <v>5.18839</v>
      </c>
      <c r="FC619">
        <v>11.9441</v>
      </c>
      <c r="FD619">
        <v>4.9558</v>
      </c>
      <c r="FE619">
        <v>3.285</v>
      </c>
      <c r="FF619">
        <v>9999</v>
      </c>
      <c r="FG619">
        <v>9999</v>
      </c>
      <c r="FH619">
        <v>9999</v>
      </c>
      <c r="FI619">
        <v>999.9</v>
      </c>
      <c r="FJ619">
        <v>1.86127</v>
      </c>
      <c r="FK619">
        <v>1.86264</v>
      </c>
      <c r="FL619">
        <v>1.86005</v>
      </c>
      <c r="FM619">
        <v>1.85837</v>
      </c>
      <c r="FN619">
        <v>1.86218</v>
      </c>
      <c r="FO619">
        <v>1.85888</v>
      </c>
      <c r="FP619">
        <v>1.85791</v>
      </c>
      <c r="FQ619">
        <v>1.86081</v>
      </c>
      <c r="FR619">
        <v>0</v>
      </c>
      <c r="FS619">
        <v>0</v>
      </c>
      <c r="FT619">
        <v>0</v>
      </c>
      <c r="FU619">
        <v>4.5</v>
      </c>
      <c r="FV619" t="s">
        <v>361</v>
      </c>
      <c r="FW619" t="s">
        <v>362</v>
      </c>
      <c r="FX619" t="s">
        <v>363</v>
      </c>
      <c r="FY619" t="s">
        <v>364</v>
      </c>
      <c r="FZ619" t="s">
        <v>364</v>
      </c>
      <c r="GA619" t="s">
        <v>363</v>
      </c>
      <c r="GB619">
        <v>0</v>
      </c>
      <c r="GC619">
        <v>100</v>
      </c>
      <c r="GD619">
        <v>100</v>
      </c>
      <c r="GE619">
        <v>-0.361</v>
      </c>
      <c r="GF619">
        <v>0.2972</v>
      </c>
      <c r="GG619">
        <v>-1.589593225013521</v>
      </c>
      <c r="GH619">
        <v>0.00192992804097616</v>
      </c>
      <c r="GI619">
        <v>3.244687122451424E-06</v>
      </c>
      <c r="GJ619">
        <v>-2.087531120305573E-09</v>
      </c>
      <c r="GK619">
        <v>0.05776174702018427</v>
      </c>
      <c r="GL619">
        <v>0.005089068596103195</v>
      </c>
      <c r="GM619">
        <v>0.0003257216593697226</v>
      </c>
      <c r="GN619">
        <v>-1.562898368296355E-06</v>
      </c>
      <c r="GO619">
        <v>0</v>
      </c>
      <c r="GP619">
        <v>1257</v>
      </c>
      <c r="GQ619">
        <v>1</v>
      </c>
      <c r="GR619">
        <v>31</v>
      </c>
      <c r="GS619">
        <v>297.9</v>
      </c>
      <c r="GT619">
        <v>297.8</v>
      </c>
      <c r="GU619">
        <v>1.07666</v>
      </c>
      <c r="GV619">
        <v>2.38159</v>
      </c>
      <c r="GW619">
        <v>1.44775</v>
      </c>
      <c r="GX619">
        <v>2.20215</v>
      </c>
      <c r="GY619">
        <v>1.44653</v>
      </c>
      <c r="GZ619">
        <v>2.38525</v>
      </c>
      <c r="HA619">
        <v>33.1769</v>
      </c>
      <c r="HB619">
        <v>14.5085</v>
      </c>
      <c r="HC619">
        <v>18</v>
      </c>
      <c r="HD619">
        <v>531.939</v>
      </c>
      <c r="HE619">
        <v>523.075</v>
      </c>
      <c r="HF619">
        <v>25.0002</v>
      </c>
      <c r="HG619">
        <v>30.7199</v>
      </c>
      <c r="HH619">
        <v>30</v>
      </c>
      <c r="HI619">
        <v>31.0997</v>
      </c>
      <c r="HJ619">
        <v>31.1094</v>
      </c>
      <c r="HK619">
        <v>21.546</v>
      </c>
      <c r="HL619">
        <v>20.6043</v>
      </c>
      <c r="HM619">
        <v>100</v>
      </c>
      <c r="HN619">
        <v>25</v>
      </c>
      <c r="HO619">
        <v>420</v>
      </c>
      <c r="HP619">
        <v>21.5</v>
      </c>
      <c r="HQ619">
        <v>103.126</v>
      </c>
      <c r="HR619">
        <v>102.02</v>
      </c>
    </row>
    <row r="620" spans="1:226">
      <c r="A620">
        <v>602</v>
      </c>
      <c r="B620">
        <v>1774684200.6</v>
      </c>
      <c r="C620">
        <v>2454.599999904633</v>
      </c>
      <c r="D620" t="s">
        <v>1566</v>
      </c>
      <c r="E620" t="s">
        <v>1567</v>
      </c>
      <c r="F620">
        <v>5</v>
      </c>
      <c r="I620">
        <v>1774684197.7</v>
      </c>
      <c r="J620">
        <f>(K620)/1000</f>
        <v>0</v>
      </c>
      <c r="K620">
        <f>IF(BF620, AN620, AH620)</f>
        <v>0</v>
      </c>
      <c r="L620">
        <f>IF(BF620, AI620, AG620)</f>
        <v>0</v>
      </c>
      <c r="M620">
        <f>BH620 - IF(AU620&gt;1, L620*BB620*100.0/(AW620), 0)</f>
        <v>0</v>
      </c>
      <c r="N620">
        <f>((T620-J620/2)*M620-L620)/(T620+J620/2)</f>
        <v>0</v>
      </c>
      <c r="O620">
        <f>N620*(BO620+BP620)/1000.0</f>
        <v>0</v>
      </c>
      <c r="P620">
        <f>(BH620 - IF(AU620&gt;1, L620*BB620*100.0/(AW620), 0))*(BO620+BP620)/1000.0</f>
        <v>0</v>
      </c>
      <c r="Q620">
        <f>2.0/((1/S620-1/R620)+SIGN(S620)*SQRT((1/S620-1/R620)*(1/S620-1/R620) + 4*BC620/((BC620+1)*(BC620+1))*(2*1/S620*1/R620-1/R620*1/R620)))</f>
        <v>0</v>
      </c>
      <c r="R620">
        <f>IF(LEFT(BD620,1)&lt;&gt;"0",IF(LEFT(BD620,1)="1",3.0,BE620),$D$5+$E$5*(BV620*BO620/($K$5*1000))+$F$5*(BV620*BO620/($K$5*1000))*MAX(MIN(BB620,$J$5),$I$5)*MAX(MIN(BB620,$J$5),$I$5)+$G$5*MAX(MIN(BB620,$J$5),$I$5)*(BV620*BO620/($K$5*1000))+$H$5*(BV620*BO620/($K$5*1000))*(BV620*BO620/($K$5*1000)))</f>
        <v>0</v>
      </c>
      <c r="S620">
        <f>J620*(1000-(1000*0.61365*exp(17.502*W620/(240.97+W620))/(BO620+BP620)+BJ620)/2)/(1000*0.61365*exp(17.502*W620/(240.97+W620))/(BO620+BP620)-BJ620)</f>
        <v>0</v>
      </c>
      <c r="T620">
        <f>1/((BC620+1)/(Q620/1.6)+1/(R620/1.37)) + BC620/((BC620+1)/(Q620/1.6) + BC620/(R620/1.37))</f>
        <v>0</v>
      </c>
      <c r="U620">
        <f>(AX620*BA620)</f>
        <v>0</v>
      </c>
      <c r="V620">
        <f>(BQ620+(U620+2*0.95*5.67E-8*(((BQ620+$B$9)+273)^4-(BQ620+273)^4)-44100*J620)/(1.84*29.3*R620+8*0.95*5.67E-8*(BQ620+273)^3))</f>
        <v>0</v>
      </c>
      <c r="W620">
        <f>($C$9*BR620+$D$9*BS620+$E$9*V620)</f>
        <v>0</v>
      </c>
      <c r="X620">
        <f>0.61365*exp(17.502*W620/(240.97+W620))</f>
        <v>0</v>
      </c>
      <c r="Y620">
        <f>(Z620/AA620*100)</f>
        <v>0</v>
      </c>
      <c r="Z620">
        <f>BJ620*(BO620+BP620)/1000</f>
        <v>0</v>
      </c>
      <c r="AA620">
        <f>0.61365*exp(17.502*BQ620/(240.97+BQ620))</f>
        <v>0</v>
      </c>
      <c r="AB620">
        <f>(X620-BJ620*(BO620+BP620)/1000)</f>
        <v>0</v>
      </c>
      <c r="AC620">
        <f>(-J620*44100)</f>
        <v>0</v>
      </c>
      <c r="AD620">
        <f>2*29.3*R620*0.92*(BQ620-W620)</f>
        <v>0</v>
      </c>
      <c r="AE620">
        <f>2*0.95*5.67E-8*(((BQ620+$B$9)+273)^4-(W620+273)^4)</f>
        <v>0</v>
      </c>
      <c r="AF620">
        <f>U620+AE620+AC620+AD620</f>
        <v>0</v>
      </c>
      <c r="AG620">
        <f>BN620*AU620*(BI620-BH620*(1000-AU620*BK620)/(1000-AU620*BJ620))/(100*BB620)</f>
        <v>0</v>
      </c>
      <c r="AH620">
        <f>1000*BN620*AU620*(BJ620-BK620)/(100*BB620*(1000-AU620*BJ620))</f>
        <v>0</v>
      </c>
      <c r="AI620">
        <f>(AJ620 - AK620 - BO620*1E3/(8.314*(BQ620+273.15)) * AM620/BN620 * AL620) * BN620/(100*BB620) * (1000 - BK620)/1000</f>
        <v>0</v>
      </c>
      <c r="AJ620">
        <v>429.2862756700449</v>
      </c>
      <c r="AK620">
        <v>428.7800848484847</v>
      </c>
      <c r="AL620">
        <v>7.300503501205288E-06</v>
      </c>
      <c r="AM620">
        <v>61.35787655002243</v>
      </c>
      <c r="AN620">
        <f>(AP620 - AO620 + BO620*1E3/(8.314*(BQ620+273.15)) * AR620/BN620 * AQ620) * BN620/(100*BB620) * 1000/(1000 - AP620)</f>
        <v>0</v>
      </c>
      <c r="AO620">
        <v>21.51517389491165</v>
      </c>
      <c r="AP620">
        <v>21.49837622377623</v>
      </c>
      <c r="AQ620">
        <v>-6.660924379185071E-07</v>
      </c>
      <c r="AR620">
        <v>91.88205700752289</v>
      </c>
      <c r="AS620">
        <v>0</v>
      </c>
      <c r="AT620">
        <v>0</v>
      </c>
      <c r="AU620">
        <f>IF(AS620*$H$15&gt;=AW620,1.0,(AW620/(AW620-AS620*$H$15)))</f>
        <v>0</v>
      </c>
      <c r="AV620">
        <f>(AU620-1)*100</f>
        <v>0</v>
      </c>
      <c r="AW620">
        <f>MAX(0,($B$15+$C$15*BV620)/(1+$D$15*BV620)*BO620/(BQ620+273)*$E$15)</f>
        <v>0</v>
      </c>
      <c r="AX620">
        <f>$B$13*BW620+$C$13*BX620+$F$13*CI620*(1-CL620)</f>
        <v>0</v>
      </c>
      <c r="AY620">
        <f>AX620*AZ620</f>
        <v>0</v>
      </c>
      <c r="AZ620">
        <f>($B$13*$D$11+$C$13*$D$11+$F$13*((CV620+CN620)/MAX(CV620+CN620+CW620, 0.1)*$I$11+CW620/MAX(CV620+CN620+CW620, 0.1)*$J$11))/($B$13+$C$13+$F$13)</f>
        <v>0</v>
      </c>
      <c r="BA620">
        <f>($B$13*$K$11+$C$13*$K$11+$F$13*((CV620+CN620)/MAX(CV620+CN620+CW620, 0.1)*$P$11+CW620/MAX(CV620+CN620+CW620, 0.1)*$Q$11))/($B$13+$C$13+$F$13)</f>
        <v>0</v>
      </c>
      <c r="BB620">
        <v>6</v>
      </c>
      <c r="BC620">
        <v>0.5</v>
      </c>
      <c r="BD620" t="s">
        <v>358</v>
      </c>
      <c r="BE620">
        <v>2</v>
      </c>
      <c r="BF620" t="b">
        <v>1</v>
      </c>
      <c r="BG620">
        <v>1774684197.7</v>
      </c>
      <c r="BH620">
        <v>419.5349</v>
      </c>
      <c r="BI620">
        <v>420.0161</v>
      </c>
      <c r="BJ620">
        <v>21.49887</v>
      </c>
      <c r="BK620">
        <v>21.51441</v>
      </c>
      <c r="BL620">
        <v>419.8968</v>
      </c>
      <c r="BM620">
        <v>21.20168</v>
      </c>
      <c r="BN620">
        <v>500.0221</v>
      </c>
      <c r="BO620">
        <v>101.0399</v>
      </c>
      <c r="BP620">
        <v>0.09994496999999999</v>
      </c>
      <c r="BQ620">
        <v>25.75527</v>
      </c>
      <c r="BR620">
        <v>25.78932</v>
      </c>
      <c r="BS620">
        <v>999.9</v>
      </c>
      <c r="BT620">
        <v>0</v>
      </c>
      <c r="BU620">
        <v>0</v>
      </c>
      <c r="BV620">
        <v>9998.815000000001</v>
      </c>
      <c r="BW620">
        <v>0</v>
      </c>
      <c r="BX620">
        <v>0.3833920000000001</v>
      </c>
      <c r="BY620">
        <v>-0.4808837</v>
      </c>
      <c r="BZ620">
        <v>428.7526</v>
      </c>
      <c r="CA620">
        <v>429.2508</v>
      </c>
      <c r="CB620">
        <v>-0.01553402</v>
      </c>
      <c r="CC620">
        <v>420.0161</v>
      </c>
      <c r="CD620">
        <v>21.51441</v>
      </c>
      <c r="CE620">
        <v>2.172246</v>
      </c>
      <c r="CF620">
        <v>2.173815</v>
      </c>
      <c r="CG620">
        <v>18.75907</v>
      </c>
      <c r="CH620">
        <v>18.77063</v>
      </c>
      <c r="CI620">
        <v>80.99199999999999</v>
      </c>
      <c r="CJ620">
        <v>0</v>
      </c>
      <c r="CK620">
        <v>1</v>
      </c>
      <c r="CL620">
        <v>0</v>
      </c>
      <c r="CM620">
        <v>1.51979</v>
      </c>
      <c r="CN620">
        <v>0</v>
      </c>
      <c r="CO620">
        <v>4.11564</v>
      </c>
      <c r="CP620">
        <v>414.3279000000001</v>
      </c>
      <c r="CQ620">
        <v>35.625</v>
      </c>
      <c r="CR620">
        <v>41.75</v>
      </c>
      <c r="CS620">
        <v>38.5</v>
      </c>
      <c r="CT620">
        <v>41.3435</v>
      </c>
      <c r="CU620">
        <v>36.9246</v>
      </c>
      <c r="CV620">
        <v>0</v>
      </c>
      <c r="CW620">
        <v>80.99000000000001</v>
      </c>
      <c r="CX620">
        <v>0</v>
      </c>
      <c r="CY620">
        <v>1774684199</v>
      </c>
      <c r="CZ620">
        <v>0</v>
      </c>
      <c r="DA620">
        <v>1774666326.5</v>
      </c>
      <c r="DB620" t="s">
        <v>359</v>
      </c>
      <c r="DC620">
        <v>1774666322</v>
      </c>
      <c r="DD620">
        <v>1774666326.5</v>
      </c>
      <c r="DE620">
        <v>2</v>
      </c>
      <c r="DF620">
        <v>0.343</v>
      </c>
      <c r="DG620">
        <v>-0.026</v>
      </c>
      <c r="DH620">
        <v>-0.36</v>
      </c>
      <c r="DI620">
        <v>0.298</v>
      </c>
      <c r="DJ620">
        <v>420</v>
      </c>
      <c r="DK620">
        <v>22</v>
      </c>
      <c r="DL620">
        <v>0.17</v>
      </c>
      <c r="DM620">
        <v>0.02</v>
      </c>
      <c r="DN620">
        <v>-0.4578336341463414</v>
      </c>
      <c r="DO620">
        <v>0.04832960278745539</v>
      </c>
      <c r="DP620">
        <v>0.03942048253392665</v>
      </c>
      <c r="DQ620">
        <v>1</v>
      </c>
      <c r="DR620">
        <v>-0.01508936341463415</v>
      </c>
      <c r="DS620">
        <v>0.0002129749128919653</v>
      </c>
      <c r="DT620">
        <v>0.0007447916551876241</v>
      </c>
      <c r="DU620">
        <v>1</v>
      </c>
      <c r="DV620">
        <v>2</v>
      </c>
      <c r="DW620">
        <v>2</v>
      </c>
      <c r="DX620" t="s">
        <v>360</v>
      </c>
      <c r="DY620">
        <v>3.13043</v>
      </c>
      <c r="DZ620">
        <v>2.80658</v>
      </c>
      <c r="EA620">
        <v>0.09975580000000001</v>
      </c>
      <c r="EB620">
        <v>0.0994761</v>
      </c>
      <c r="EC620">
        <v>0.105854</v>
      </c>
      <c r="ED620">
        <v>0.105596</v>
      </c>
      <c r="EE620">
        <v>21145.3</v>
      </c>
      <c r="EF620">
        <v>27418.3</v>
      </c>
      <c r="EG620">
        <v>26442.8</v>
      </c>
      <c r="EH620">
        <v>32999.7</v>
      </c>
      <c r="EI620">
        <v>34923.6</v>
      </c>
      <c r="EJ620">
        <v>40309.7</v>
      </c>
      <c r="EK620">
        <v>41089.2</v>
      </c>
      <c r="EL620">
        <v>46059.5</v>
      </c>
      <c r="EM620">
        <v>2.0349</v>
      </c>
      <c r="EN620">
        <v>2.0004</v>
      </c>
      <c r="EO620">
        <v>0.0680983</v>
      </c>
      <c r="EP620">
        <v>0</v>
      </c>
      <c r="EQ620">
        <v>24.6658</v>
      </c>
      <c r="ER620">
        <v>999.9</v>
      </c>
      <c r="ES620">
        <v>67.40000000000001</v>
      </c>
      <c r="ET620">
        <v>27.5</v>
      </c>
      <c r="EU620">
        <v>24.5868</v>
      </c>
      <c r="EV620">
        <v>61.4709</v>
      </c>
      <c r="EW620">
        <v>31.6546</v>
      </c>
      <c r="EX620">
        <v>1</v>
      </c>
      <c r="EY620">
        <v>0.291441</v>
      </c>
      <c r="EZ620">
        <v>0.164793</v>
      </c>
      <c r="FA620">
        <v>20.2913</v>
      </c>
      <c r="FB620">
        <v>5.18944</v>
      </c>
      <c r="FC620">
        <v>11.9441</v>
      </c>
      <c r="FD620">
        <v>4.95575</v>
      </c>
      <c r="FE620">
        <v>3.285</v>
      </c>
      <c r="FF620">
        <v>9999</v>
      </c>
      <c r="FG620">
        <v>9999</v>
      </c>
      <c r="FH620">
        <v>9999</v>
      </c>
      <c r="FI620">
        <v>999.9</v>
      </c>
      <c r="FJ620">
        <v>1.86127</v>
      </c>
      <c r="FK620">
        <v>1.86264</v>
      </c>
      <c r="FL620">
        <v>1.86005</v>
      </c>
      <c r="FM620">
        <v>1.85837</v>
      </c>
      <c r="FN620">
        <v>1.86217</v>
      </c>
      <c r="FO620">
        <v>1.85887</v>
      </c>
      <c r="FP620">
        <v>1.85791</v>
      </c>
      <c r="FQ620">
        <v>1.86081</v>
      </c>
      <c r="FR620">
        <v>0</v>
      </c>
      <c r="FS620">
        <v>0</v>
      </c>
      <c r="FT620">
        <v>0</v>
      </c>
      <c r="FU620">
        <v>4.5</v>
      </c>
      <c r="FV620" t="s">
        <v>361</v>
      </c>
      <c r="FW620" t="s">
        <v>362</v>
      </c>
      <c r="FX620" t="s">
        <v>363</v>
      </c>
      <c r="FY620" t="s">
        <v>364</v>
      </c>
      <c r="FZ620" t="s">
        <v>364</v>
      </c>
      <c r="GA620" t="s">
        <v>363</v>
      </c>
      <c r="GB620">
        <v>0</v>
      </c>
      <c r="GC620">
        <v>100</v>
      </c>
      <c r="GD620">
        <v>100</v>
      </c>
      <c r="GE620">
        <v>-0.362</v>
      </c>
      <c r="GF620">
        <v>0.2972</v>
      </c>
      <c r="GG620">
        <v>-1.589593225013521</v>
      </c>
      <c r="GH620">
        <v>0.00192992804097616</v>
      </c>
      <c r="GI620">
        <v>3.244687122451424E-06</v>
      </c>
      <c r="GJ620">
        <v>-2.087531120305573E-09</v>
      </c>
      <c r="GK620">
        <v>0.05776174702018427</v>
      </c>
      <c r="GL620">
        <v>0.005089068596103195</v>
      </c>
      <c r="GM620">
        <v>0.0003257216593697226</v>
      </c>
      <c r="GN620">
        <v>-1.562898368296355E-06</v>
      </c>
      <c r="GO620">
        <v>0</v>
      </c>
      <c r="GP620">
        <v>1257</v>
      </c>
      <c r="GQ620">
        <v>1</v>
      </c>
      <c r="GR620">
        <v>31</v>
      </c>
      <c r="GS620">
        <v>298</v>
      </c>
      <c r="GT620">
        <v>297.9</v>
      </c>
      <c r="GU620">
        <v>1.07666</v>
      </c>
      <c r="GV620">
        <v>2.39258</v>
      </c>
      <c r="GW620">
        <v>1.44775</v>
      </c>
      <c r="GX620">
        <v>2.20215</v>
      </c>
      <c r="GY620">
        <v>1.44653</v>
      </c>
      <c r="GZ620">
        <v>2.32544</v>
      </c>
      <c r="HA620">
        <v>33.1769</v>
      </c>
      <c r="HB620">
        <v>14.5173</v>
      </c>
      <c r="HC620">
        <v>18</v>
      </c>
      <c r="HD620">
        <v>531.954</v>
      </c>
      <c r="HE620">
        <v>523.122</v>
      </c>
      <c r="HF620">
        <v>25.0002</v>
      </c>
      <c r="HG620">
        <v>30.7195</v>
      </c>
      <c r="HH620">
        <v>30.0001</v>
      </c>
      <c r="HI620">
        <v>31.0997</v>
      </c>
      <c r="HJ620">
        <v>31.1089</v>
      </c>
      <c r="HK620">
        <v>21.5487</v>
      </c>
      <c r="HL620">
        <v>20.6043</v>
      </c>
      <c r="HM620">
        <v>100</v>
      </c>
      <c r="HN620">
        <v>25</v>
      </c>
      <c r="HO620">
        <v>420</v>
      </c>
      <c r="HP620">
        <v>21.5</v>
      </c>
      <c r="HQ620">
        <v>103.126</v>
      </c>
      <c r="HR620">
        <v>102.02</v>
      </c>
    </row>
    <row r="621" spans="1:226">
      <c r="A621">
        <v>603</v>
      </c>
      <c r="B621">
        <v>1774684204.6</v>
      </c>
      <c r="C621">
        <v>2458.599999904633</v>
      </c>
      <c r="D621" t="s">
        <v>1568</v>
      </c>
      <c r="E621" t="s">
        <v>1569</v>
      </c>
      <c r="F621">
        <v>5</v>
      </c>
      <c r="I621">
        <v>1774684201.7</v>
      </c>
      <c r="J621">
        <f>(K621)/1000</f>
        <v>0</v>
      </c>
      <c r="K621">
        <f>IF(BF621, AN621, AH621)</f>
        <v>0</v>
      </c>
      <c r="L621">
        <f>IF(BF621, AI621, AG621)</f>
        <v>0</v>
      </c>
      <c r="M621">
        <f>BH621 - IF(AU621&gt;1, L621*BB621*100.0/(AW621), 0)</f>
        <v>0</v>
      </c>
      <c r="N621">
        <f>((T621-J621/2)*M621-L621)/(T621+J621/2)</f>
        <v>0</v>
      </c>
      <c r="O621">
        <f>N621*(BO621+BP621)/1000.0</f>
        <v>0</v>
      </c>
      <c r="P621">
        <f>(BH621 - IF(AU621&gt;1, L621*BB621*100.0/(AW621), 0))*(BO621+BP621)/1000.0</f>
        <v>0</v>
      </c>
      <c r="Q621">
        <f>2.0/((1/S621-1/R621)+SIGN(S621)*SQRT((1/S621-1/R621)*(1/S621-1/R621) + 4*BC621/((BC621+1)*(BC621+1))*(2*1/S621*1/R621-1/R621*1/R621)))</f>
        <v>0</v>
      </c>
      <c r="R621">
        <f>IF(LEFT(BD621,1)&lt;&gt;"0",IF(LEFT(BD621,1)="1",3.0,BE621),$D$5+$E$5*(BV621*BO621/($K$5*1000))+$F$5*(BV621*BO621/($K$5*1000))*MAX(MIN(BB621,$J$5),$I$5)*MAX(MIN(BB621,$J$5),$I$5)+$G$5*MAX(MIN(BB621,$J$5),$I$5)*(BV621*BO621/($K$5*1000))+$H$5*(BV621*BO621/($K$5*1000))*(BV621*BO621/($K$5*1000)))</f>
        <v>0</v>
      </c>
      <c r="S621">
        <f>J621*(1000-(1000*0.61365*exp(17.502*W621/(240.97+W621))/(BO621+BP621)+BJ621)/2)/(1000*0.61365*exp(17.502*W621/(240.97+W621))/(BO621+BP621)-BJ621)</f>
        <v>0</v>
      </c>
      <c r="T621">
        <f>1/((BC621+1)/(Q621/1.6)+1/(R621/1.37)) + BC621/((BC621+1)/(Q621/1.6) + BC621/(R621/1.37))</f>
        <v>0</v>
      </c>
      <c r="U621">
        <f>(AX621*BA621)</f>
        <v>0</v>
      </c>
      <c r="V621">
        <f>(BQ621+(U621+2*0.95*5.67E-8*(((BQ621+$B$9)+273)^4-(BQ621+273)^4)-44100*J621)/(1.84*29.3*R621+8*0.95*5.67E-8*(BQ621+273)^3))</f>
        <v>0</v>
      </c>
      <c r="W621">
        <f>($C$9*BR621+$D$9*BS621+$E$9*V621)</f>
        <v>0</v>
      </c>
      <c r="X621">
        <f>0.61365*exp(17.502*W621/(240.97+W621))</f>
        <v>0</v>
      </c>
      <c r="Y621">
        <f>(Z621/AA621*100)</f>
        <v>0</v>
      </c>
      <c r="Z621">
        <f>BJ621*(BO621+BP621)/1000</f>
        <v>0</v>
      </c>
      <c r="AA621">
        <f>0.61365*exp(17.502*BQ621/(240.97+BQ621))</f>
        <v>0</v>
      </c>
      <c r="AB621">
        <f>(X621-BJ621*(BO621+BP621)/1000)</f>
        <v>0</v>
      </c>
      <c r="AC621">
        <f>(-J621*44100)</f>
        <v>0</v>
      </c>
      <c r="AD621">
        <f>2*29.3*R621*0.92*(BQ621-W621)</f>
        <v>0</v>
      </c>
      <c r="AE621">
        <f>2*0.95*5.67E-8*(((BQ621+$B$9)+273)^4-(W621+273)^4)</f>
        <v>0</v>
      </c>
      <c r="AF621">
        <f>U621+AE621+AC621+AD621</f>
        <v>0</v>
      </c>
      <c r="AG621">
        <f>BN621*AU621*(BI621-BH621*(1000-AU621*BK621)/(1000-AU621*BJ621))/(100*BB621)</f>
        <v>0</v>
      </c>
      <c r="AH621">
        <f>1000*BN621*AU621*(BJ621-BK621)/(100*BB621*(1000-AU621*BJ621))</f>
        <v>0</v>
      </c>
      <c r="AI621">
        <f>(AJ621 - AK621 - BO621*1E3/(8.314*(BQ621+273.15)) * AM621/BN621 * AL621) * BN621/(100*BB621) * (1000 - BK621)/1000</f>
        <v>0</v>
      </c>
      <c r="AJ621">
        <v>429.170084196285</v>
      </c>
      <c r="AK621">
        <v>428.7553272727272</v>
      </c>
      <c r="AL621">
        <v>-2.796730845555606E-06</v>
      </c>
      <c r="AM621">
        <v>61.35787655002243</v>
      </c>
      <c r="AN621">
        <f>(AP621 - AO621 + BO621*1E3/(8.314*(BQ621+273.15)) * AR621/BN621 * AQ621) * BN621/(100*BB621) * 1000/(1000 - AP621)</f>
        <v>0</v>
      </c>
      <c r="AO621">
        <v>21.51339405396476</v>
      </c>
      <c r="AP621">
        <v>21.49800349650349</v>
      </c>
      <c r="AQ621">
        <v>-5.110007180125167E-08</v>
      </c>
      <c r="AR621">
        <v>91.88205700752289</v>
      </c>
      <c r="AS621">
        <v>0</v>
      </c>
      <c r="AT621">
        <v>0</v>
      </c>
      <c r="AU621">
        <f>IF(AS621*$H$15&gt;=AW621,1.0,(AW621/(AW621-AS621*$H$15)))</f>
        <v>0</v>
      </c>
      <c r="AV621">
        <f>(AU621-1)*100</f>
        <v>0</v>
      </c>
      <c r="AW621">
        <f>MAX(0,($B$15+$C$15*BV621)/(1+$D$15*BV621)*BO621/(BQ621+273)*$E$15)</f>
        <v>0</v>
      </c>
      <c r="AX621">
        <f>$B$13*BW621+$C$13*BX621+$F$13*CI621*(1-CL621)</f>
        <v>0</v>
      </c>
      <c r="AY621">
        <f>AX621*AZ621</f>
        <v>0</v>
      </c>
      <c r="AZ621">
        <f>($B$13*$D$11+$C$13*$D$11+$F$13*((CV621+CN621)/MAX(CV621+CN621+CW621, 0.1)*$I$11+CW621/MAX(CV621+CN621+CW621, 0.1)*$J$11))/($B$13+$C$13+$F$13)</f>
        <v>0</v>
      </c>
      <c r="BA621">
        <f>($B$13*$K$11+$C$13*$K$11+$F$13*((CV621+CN621)/MAX(CV621+CN621+CW621, 0.1)*$P$11+CW621/MAX(CV621+CN621+CW621, 0.1)*$Q$11))/($B$13+$C$13+$F$13)</f>
        <v>0</v>
      </c>
      <c r="BB621">
        <v>6</v>
      </c>
      <c r="BC621">
        <v>0.5</v>
      </c>
      <c r="BD621" t="s">
        <v>358</v>
      </c>
      <c r="BE621">
        <v>2</v>
      </c>
      <c r="BF621" t="b">
        <v>1</v>
      </c>
      <c r="BG621">
        <v>1774684201.7</v>
      </c>
      <c r="BH621">
        <v>419.5527999999999</v>
      </c>
      <c r="BI621">
        <v>419.9683</v>
      </c>
      <c r="BJ621">
        <v>21.49815</v>
      </c>
      <c r="BK621">
        <v>21.51349</v>
      </c>
      <c r="BL621">
        <v>419.9144</v>
      </c>
      <c r="BM621">
        <v>21.20098</v>
      </c>
      <c r="BN621">
        <v>500.0301000000001</v>
      </c>
      <c r="BO621">
        <v>101.0406</v>
      </c>
      <c r="BP621">
        <v>0.10005877</v>
      </c>
      <c r="BQ621">
        <v>25.75417</v>
      </c>
      <c r="BR621">
        <v>25.77958</v>
      </c>
      <c r="BS621">
        <v>999.9</v>
      </c>
      <c r="BT621">
        <v>0</v>
      </c>
      <c r="BU621">
        <v>0</v>
      </c>
      <c r="BV621">
        <v>10001.061</v>
      </c>
      <c r="BW621">
        <v>0</v>
      </c>
      <c r="BX621">
        <v>0.3833920000000001</v>
      </c>
      <c r="BY621">
        <v>-0.4153777</v>
      </c>
      <c r="BZ621">
        <v>428.7704</v>
      </c>
      <c r="CA621">
        <v>429.2017</v>
      </c>
      <c r="CB621">
        <v>-0.01532859</v>
      </c>
      <c r="CC621">
        <v>419.9683</v>
      </c>
      <c r="CD621">
        <v>21.51349</v>
      </c>
      <c r="CE621">
        <v>2.17219</v>
      </c>
      <c r="CF621">
        <v>2.173738</v>
      </c>
      <c r="CG621">
        <v>18.75866</v>
      </c>
      <c r="CH621">
        <v>18.77007</v>
      </c>
      <c r="CI621">
        <v>80.07371999999999</v>
      </c>
      <c r="CJ621">
        <v>0</v>
      </c>
      <c r="CK621">
        <v>1</v>
      </c>
      <c r="CL621">
        <v>0</v>
      </c>
      <c r="CM621">
        <v>1.71484</v>
      </c>
      <c r="CN621">
        <v>0</v>
      </c>
      <c r="CO621">
        <v>3.94297</v>
      </c>
      <c r="CP621">
        <v>409.6303</v>
      </c>
      <c r="CQ621">
        <v>35.625</v>
      </c>
      <c r="CR621">
        <v>41.781</v>
      </c>
      <c r="CS621">
        <v>38.5</v>
      </c>
      <c r="CT621">
        <v>41.375</v>
      </c>
      <c r="CU621">
        <v>36.937</v>
      </c>
      <c r="CV621">
        <v>0</v>
      </c>
      <c r="CW621">
        <v>80.072</v>
      </c>
      <c r="CX621">
        <v>0</v>
      </c>
      <c r="CY621">
        <v>1774684203.2</v>
      </c>
      <c r="CZ621">
        <v>0</v>
      </c>
      <c r="DA621">
        <v>1774666326.5</v>
      </c>
      <c r="DB621" t="s">
        <v>359</v>
      </c>
      <c r="DC621">
        <v>1774666322</v>
      </c>
      <c r="DD621">
        <v>1774666326.5</v>
      </c>
      <c r="DE621">
        <v>2</v>
      </c>
      <c r="DF621">
        <v>0.343</v>
      </c>
      <c r="DG621">
        <v>-0.026</v>
      </c>
      <c r="DH621">
        <v>-0.36</v>
      </c>
      <c r="DI621">
        <v>0.298</v>
      </c>
      <c r="DJ621">
        <v>420</v>
      </c>
      <c r="DK621">
        <v>22</v>
      </c>
      <c r="DL621">
        <v>0.17</v>
      </c>
      <c r="DM621">
        <v>0.02</v>
      </c>
      <c r="DN621">
        <v>-0.4391724878048781</v>
      </c>
      <c r="DO621">
        <v>0.05706466202090492</v>
      </c>
      <c r="DP621">
        <v>0.04059399745734491</v>
      </c>
      <c r="DQ621">
        <v>1</v>
      </c>
      <c r="DR621">
        <v>-0.01504079024390244</v>
      </c>
      <c r="DS621">
        <v>-0.00223262299651565</v>
      </c>
      <c r="DT621">
        <v>0.0007076740726319922</v>
      </c>
      <c r="DU621">
        <v>1</v>
      </c>
      <c r="DV621">
        <v>2</v>
      </c>
      <c r="DW621">
        <v>2</v>
      </c>
      <c r="DX621" t="s">
        <v>360</v>
      </c>
      <c r="DY621">
        <v>3.13049</v>
      </c>
      <c r="DZ621">
        <v>2.80644</v>
      </c>
      <c r="EA621">
        <v>0.09975349999999999</v>
      </c>
      <c r="EB621">
        <v>0.0994824</v>
      </c>
      <c r="EC621">
        <v>0.105854</v>
      </c>
      <c r="ED621">
        <v>0.105597</v>
      </c>
      <c r="EE621">
        <v>21145.3</v>
      </c>
      <c r="EF621">
        <v>27418.2</v>
      </c>
      <c r="EG621">
        <v>26442.7</v>
      </c>
      <c r="EH621">
        <v>32999.9</v>
      </c>
      <c r="EI621">
        <v>34923.6</v>
      </c>
      <c r="EJ621">
        <v>40309.9</v>
      </c>
      <c r="EK621">
        <v>41089.1</v>
      </c>
      <c r="EL621">
        <v>46059.7</v>
      </c>
      <c r="EM621">
        <v>2.03505</v>
      </c>
      <c r="EN621">
        <v>2.0003</v>
      </c>
      <c r="EO621">
        <v>0.0676513</v>
      </c>
      <c r="EP621">
        <v>0</v>
      </c>
      <c r="EQ621">
        <v>24.6658</v>
      </c>
      <c r="ER621">
        <v>999.9</v>
      </c>
      <c r="ES621">
        <v>67.40000000000001</v>
      </c>
      <c r="ET621">
        <v>27.5</v>
      </c>
      <c r="EU621">
        <v>24.5872</v>
      </c>
      <c r="EV621">
        <v>61.4609</v>
      </c>
      <c r="EW621">
        <v>31.5345</v>
      </c>
      <c r="EX621">
        <v>1</v>
      </c>
      <c r="EY621">
        <v>0.291512</v>
      </c>
      <c r="EZ621">
        <v>0.164406</v>
      </c>
      <c r="FA621">
        <v>20.2914</v>
      </c>
      <c r="FB621">
        <v>5.18899</v>
      </c>
      <c r="FC621">
        <v>11.9441</v>
      </c>
      <c r="FD621">
        <v>4.95575</v>
      </c>
      <c r="FE621">
        <v>3.285</v>
      </c>
      <c r="FF621">
        <v>9999</v>
      </c>
      <c r="FG621">
        <v>9999</v>
      </c>
      <c r="FH621">
        <v>9999</v>
      </c>
      <c r="FI621">
        <v>999.9</v>
      </c>
      <c r="FJ621">
        <v>1.86127</v>
      </c>
      <c r="FK621">
        <v>1.86264</v>
      </c>
      <c r="FL621">
        <v>1.86005</v>
      </c>
      <c r="FM621">
        <v>1.85837</v>
      </c>
      <c r="FN621">
        <v>1.86217</v>
      </c>
      <c r="FO621">
        <v>1.85887</v>
      </c>
      <c r="FP621">
        <v>1.85791</v>
      </c>
      <c r="FQ621">
        <v>1.86081</v>
      </c>
      <c r="FR621">
        <v>0</v>
      </c>
      <c r="FS621">
        <v>0</v>
      </c>
      <c r="FT621">
        <v>0</v>
      </c>
      <c r="FU621">
        <v>4.5</v>
      </c>
      <c r="FV621" t="s">
        <v>361</v>
      </c>
      <c r="FW621" t="s">
        <v>362</v>
      </c>
      <c r="FX621" t="s">
        <v>363</v>
      </c>
      <c r="FY621" t="s">
        <v>364</v>
      </c>
      <c r="FZ621" t="s">
        <v>364</v>
      </c>
      <c r="GA621" t="s">
        <v>363</v>
      </c>
      <c r="GB621">
        <v>0</v>
      </c>
      <c r="GC621">
        <v>100</v>
      </c>
      <c r="GD621">
        <v>100</v>
      </c>
      <c r="GE621">
        <v>-0.361</v>
      </c>
      <c r="GF621">
        <v>0.2972</v>
      </c>
      <c r="GG621">
        <v>-1.589593225013521</v>
      </c>
      <c r="GH621">
        <v>0.00192992804097616</v>
      </c>
      <c r="GI621">
        <v>3.244687122451424E-06</v>
      </c>
      <c r="GJ621">
        <v>-2.087531120305573E-09</v>
      </c>
      <c r="GK621">
        <v>0.05776174702018427</v>
      </c>
      <c r="GL621">
        <v>0.005089068596103195</v>
      </c>
      <c r="GM621">
        <v>0.0003257216593697226</v>
      </c>
      <c r="GN621">
        <v>-1.562898368296355E-06</v>
      </c>
      <c r="GO621">
        <v>0</v>
      </c>
      <c r="GP621">
        <v>1257</v>
      </c>
      <c r="GQ621">
        <v>1</v>
      </c>
      <c r="GR621">
        <v>31</v>
      </c>
      <c r="GS621">
        <v>298</v>
      </c>
      <c r="GT621">
        <v>298</v>
      </c>
      <c r="GU621">
        <v>1.07788</v>
      </c>
      <c r="GV621">
        <v>2.40112</v>
      </c>
      <c r="GW621">
        <v>1.44775</v>
      </c>
      <c r="GX621">
        <v>2.20215</v>
      </c>
      <c r="GY621">
        <v>1.44653</v>
      </c>
      <c r="GZ621">
        <v>2.26074</v>
      </c>
      <c r="HA621">
        <v>33.1769</v>
      </c>
      <c r="HB621">
        <v>14.5085</v>
      </c>
      <c r="HC621">
        <v>18</v>
      </c>
      <c r="HD621">
        <v>532.049</v>
      </c>
      <c r="HE621">
        <v>523.054</v>
      </c>
      <c r="HF621">
        <v>25</v>
      </c>
      <c r="HG621">
        <v>30.7195</v>
      </c>
      <c r="HH621">
        <v>30</v>
      </c>
      <c r="HI621">
        <v>31.0997</v>
      </c>
      <c r="HJ621">
        <v>31.1089</v>
      </c>
      <c r="HK621">
        <v>21.5482</v>
      </c>
      <c r="HL621">
        <v>20.6043</v>
      </c>
      <c r="HM621">
        <v>100</v>
      </c>
      <c r="HN621">
        <v>25</v>
      </c>
      <c r="HO621">
        <v>420</v>
      </c>
      <c r="HP621">
        <v>21.5</v>
      </c>
      <c r="HQ621">
        <v>103.126</v>
      </c>
      <c r="HR621">
        <v>102.02</v>
      </c>
    </row>
    <row r="622" spans="1:226">
      <c r="A622">
        <v>604</v>
      </c>
      <c r="B622">
        <v>1774684208.6</v>
      </c>
      <c r="C622">
        <v>2462.599999904633</v>
      </c>
      <c r="D622" t="s">
        <v>1570</v>
      </c>
      <c r="E622" t="s">
        <v>1571</v>
      </c>
      <c r="F622">
        <v>5</v>
      </c>
      <c r="I622">
        <v>1774684205.7</v>
      </c>
      <c r="J622">
        <f>(K622)/1000</f>
        <v>0</v>
      </c>
      <c r="K622">
        <f>IF(BF622, AN622, AH622)</f>
        <v>0</v>
      </c>
      <c r="L622">
        <f>IF(BF622, AI622, AG622)</f>
        <v>0</v>
      </c>
      <c r="M622">
        <f>BH622 - IF(AU622&gt;1, L622*BB622*100.0/(AW622), 0)</f>
        <v>0</v>
      </c>
      <c r="N622">
        <f>((T622-J622/2)*M622-L622)/(T622+J622/2)</f>
        <v>0</v>
      </c>
      <c r="O622">
        <f>N622*(BO622+BP622)/1000.0</f>
        <v>0</v>
      </c>
      <c r="P622">
        <f>(BH622 - IF(AU622&gt;1, L622*BB622*100.0/(AW622), 0))*(BO622+BP622)/1000.0</f>
        <v>0</v>
      </c>
      <c r="Q622">
        <f>2.0/((1/S622-1/R622)+SIGN(S622)*SQRT((1/S622-1/R622)*(1/S622-1/R622) + 4*BC622/((BC622+1)*(BC622+1))*(2*1/S622*1/R622-1/R622*1/R622)))</f>
        <v>0</v>
      </c>
      <c r="R622">
        <f>IF(LEFT(BD622,1)&lt;&gt;"0",IF(LEFT(BD622,1)="1",3.0,BE622),$D$5+$E$5*(BV622*BO622/($K$5*1000))+$F$5*(BV622*BO622/($K$5*1000))*MAX(MIN(BB622,$J$5),$I$5)*MAX(MIN(BB622,$J$5),$I$5)+$G$5*MAX(MIN(BB622,$J$5),$I$5)*(BV622*BO622/($K$5*1000))+$H$5*(BV622*BO622/($K$5*1000))*(BV622*BO622/($K$5*1000)))</f>
        <v>0</v>
      </c>
      <c r="S622">
        <f>J622*(1000-(1000*0.61365*exp(17.502*W622/(240.97+W622))/(BO622+BP622)+BJ622)/2)/(1000*0.61365*exp(17.502*W622/(240.97+W622))/(BO622+BP622)-BJ622)</f>
        <v>0</v>
      </c>
      <c r="T622">
        <f>1/((BC622+1)/(Q622/1.6)+1/(R622/1.37)) + BC622/((BC622+1)/(Q622/1.6) + BC622/(R622/1.37))</f>
        <v>0</v>
      </c>
      <c r="U622">
        <f>(AX622*BA622)</f>
        <v>0</v>
      </c>
      <c r="V622">
        <f>(BQ622+(U622+2*0.95*5.67E-8*(((BQ622+$B$9)+273)^4-(BQ622+273)^4)-44100*J622)/(1.84*29.3*R622+8*0.95*5.67E-8*(BQ622+273)^3))</f>
        <v>0</v>
      </c>
      <c r="W622">
        <f>($C$9*BR622+$D$9*BS622+$E$9*V622)</f>
        <v>0</v>
      </c>
      <c r="X622">
        <f>0.61365*exp(17.502*W622/(240.97+W622))</f>
        <v>0</v>
      </c>
      <c r="Y622">
        <f>(Z622/AA622*100)</f>
        <v>0</v>
      </c>
      <c r="Z622">
        <f>BJ622*(BO622+BP622)/1000</f>
        <v>0</v>
      </c>
      <c r="AA622">
        <f>0.61365*exp(17.502*BQ622/(240.97+BQ622))</f>
        <v>0</v>
      </c>
      <c r="AB622">
        <f>(X622-BJ622*(BO622+BP622)/1000)</f>
        <v>0</v>
      </c>
      <c r="AC622">
        <f>(-J622*44100)</f>
        <v>0</v>
      </c>
      <c r="AD622">
        <f>2*29.3*R622*0.92*(BQ622-W622)</f>
        <v>0</v>
      </c>
      <c r="AE622">
        <f>2*0.95*5.67E-8*(((BQ622+$B$9)+273)^4-(W622+273)^4)</f>
        <v>0</v>
      </c>
      <c r="AF622">
        <f>U622+AE622+AC622+AD622</f>
        <v>0</v>
      </c>
      <c r="AG622">
        <f>BN622*AU622*(BI622-BH622*(1000-AU622*BK622)/(1000-AU622*BJ622))/(100*BB622)</f>
        <v>0</v>
      </c>
      <c r="AH622">
        <f>1000*BN622*AU622*(BJ622-BK622)/(100*BB622*(1000-AU622*BJ622))</f>
        <v>0</v>
      </c>
      <c r="AI622">
        <f>(AJ622 - AK622 - BO622*1E3/(8.314*(BQ622+273.15)) * AM622/BN622 * AL622) * BN622/(100*BB622) * (1000 - BK622)/1000</f>
        <v>0</v>
      </c>
      <c r="AJ622">
        <v>429.2415071904093</v>
      </c>
      <c r="AK622">
        <v>428.8002969696969</v>
      </c>
      <c r="AL622">
        <v>1.037489541551645E-05</v>
      </c>
      <c r="AM622">
        <v>61.35787655002243</v>
      </c>
      <c r="AN622">
        <f>(AP622 - AO622 + BO622*1E3/(8.314*(BQ622+273.15)) * AR622/BN622 * AQ622) * BN622/(100*BB622) * 1000/(1000 - AP622)</f>
        <v>0</v>
      </c>
      <c r="AO622">
        <v>21.51392073874584</v>
      </c>
      <c r="AP622">
        <v>21.49767692307694</v>
      </c>
      <c r="AQ622">
        <v>5.162034854980859E-09</v>
      </c>
      <c r="AR622">
        <v>91.88205700752289</v>
      </c>
      <c r="AS622">
        <v>0</v>
      </c>
      <c r="AT622">
        <v>0</v>
      </c>
      <c r="AU622">
        <f>IF(AS622*$H$15&gt;=AW622,1.0,(AW622/(AW622-AS622*$H$15)))</f>
        <v>0</v>
      </c>
      <c r="AV622">
        <f>(AU622-1)*100</f>
        <v>0</v>
      </c>
      <c r="AW622">
        <f>MAX(0,($B$15+$C$15*BV622)/(1+$D$15*BV622)*BO622/(BQ622+273)*$E$15)</f>
        <v>0</v>
      </c>
      <c r="AX622">
        <f>$B$13*BW622+$C$13*BX622+$F$13*CI622*(1-CL622)</f>
        <v>0</v>
      </c>
      <c r="AY622">
        <f>AX622*AZ622</f>
        <v>0</v>
      </c>
      <c r="AZ622">
        <f>($B$13*$D$11+$C$13*$D$11+$F$13*((CV622+CN622)/MAX(CV622+CN622+CW622, 0.1)*$I$11+CW622/MAX(CV622+CN622+CW622, 0.1)*$J$11))/($B$13+$C$13+$F$13)</f>
        <v>0</v>
      </c>
      <c r="BA622">
        <f>($B$13*$K$11+$C$13*$K$11+$F$13*((CV622+CN622)/MAX(CV622+CN622+CW622, 0.1)*$P$11+CW622/MAX(CV622+CN622+CW622, 0.1)*$Q$11))/($B$13+$C$13+$F$13)</f>
        <v>0</v>
      </c>
      <c r="BB622">
        <v>6</v>
      </c>
      <c r="BC622">
        <v>0.5</v>
      </c>
      <c r="BD622" t="s">
        <v>358</v>
      </c>
      <c r="BE622">
        <v>2</v>
      </c>
      <c r="BF622" t="b">
        <v>1</v>
      </c>
      <c r="BG622">
        <v>1774684205.7</v>
      </c>
      <c r="BH622">
        <v>419.5523</v>
      </c>
      <c r="BI622">
        <v>420.0042</v>
      </c>
      <c r="BJ622">
        <v>21.49792</v>
      </c>
      <c r="BK622">
        <v>21.51393</v>
      </c>
      <c r="BL622">
        <v>419.914</v>
      </c>
      <c r="BM622">
        <v>21.20077</v>
      </c>
      <c r="BN622">
        <v>500.0370999999999</v>
      </c>
      <c r="BO622">
        <v>101.041</v>
      </c>
      <c r="BP622">
        <v>0.10001337</v>
      </c>
      <c r="BQ622">
        <v>25.75565</v>
      </c>
      <c r="BR622">
        <v>25.77887</v>
      </c>
      <c r="BS622">
        <v>999.9</v>
      </c>
      <c r="BT622">
        <v>0</v>
      </c>
      <c r="BU622">
        <v>0</v>
      </c>
      <c r="BV622">
        <v>9997.319</v>
      </c>
      <c r="BW622">
        <v>0</v>
      </c>
      <c r="BX622">
        <v>0.3833920000000001</v>
      </c>
      <c r="BY622">
        <v>-0.4519042000000001</v>
      </c>
      <c r="BZ622">
        <v>428.7699</v>
      </c>
      <c r="CA622">
        <v>429.2387000000001</v>
      </c>
      <c r="CB622">
        <v>-0.01599845</v>
      </c>
      <c r="CC622">
        <v>420.0042</v>
      </c>
      <c r="CD622">
        <v>21.51393</v>
      </c>
      <c r="CE622">
        <v>2.172175</v>
      </c>
      <c r="CF622">
        <v>2.173791</v>
      </c>
      <c r="CG622">
        <v>18.75856</v>
      </c>
      <c r="CH622">
        <v>18.77045</v>
      </c>
      <c r="CI622">
        <v>80.00878</v>
      </c>
      <c r="CJ622">
        <v>0</v>
      </c>
      <c r="CK622">
        <v>1</v>
      </c>
      <c r="CL622">
        <v>0</v>
      </c>
      <c r="CM622">
        <v>1.61516</v>
      </c>
      <c r="CN622">
        <v>0</v>
      </c>
      <c r="CO622">
        <v>3.994120000000001</v>
      </c>
      <c r="CP622">
        <v>409.2981</v>
      </c>
      <c r="CQ622">
        <v>35.6498</v>
      </c>
      <c r="CR622">
        <v>41.812</v>
      </c>
      <c r="CS622">
        <v>38.531</v>
      </c>
      <c r="CT622">
        <v>41.39360000000001</v>
      </c>
      <c r="CU622">
        <v>36.9496</v>
      </c>
      <c r="CV622">
        <v>0</v>
      </c>
      <c r="CW622">
        <v>80.00899999999999</v>
      </c>
      <c r="CX622">
        <v>0</v>
      </c>
      <c r="CY622">
        <v>1774684206.8</v>
      </c>
      <c r="CZ622">
        <v>0</v>
      </c>
      <c r="DA622">
        <v>1774666326.5</v>
      </c>
      <c r="DB622" t="s">
        <v>359</v>
      </c>
      <c r="DC622">
        <v>1774666322</v>
      </c>
      <c r="DD622">
        <v>1774666326.5</v>
      </c>
      <c r="DE622">
        <v>2</v>
      </c>
      <c r="DF622">
        <v>0.343</v>
      </c>
      <c r="DG622">
        <v>-0.026</v>
      </c>
      <c r="DH622">
        <v>-0.36</v>
      </c>
      <c r="DI622">
        <v>0.298</v>
      </c>
      <c r="DJ622">
        <v>420</v>
      </c>
      <c r="DK622">
        <v>22</v>
      </c>
      <c r="DL622">
        <v>0.17</v>
      </c>
      <c r="DM622">
        <v>0.02</v>
      </c>
      <c r="DN622">
        <v>-0.44419</v>
      </c>
      <c r="DO622">
        <v>-0.01709655052264836</v>
      </c>
      <c r="DP622">
        <v>0.04054791824977263</v>
      </c>
      <c r="DQ622">
        <v>1</v>
      </c>
      <c r="DR622">
        <v>-0.01526362195121951</v>
      </c>
      <c r="DS622">
        <v>-0.004492411149825778</v>
      </c>
      <c r="DT622">
        <v>0.0008012638627885492</v>
      </c>
      <c r="DU622">
        <v>1</v>
      </c>
      <c r="DV622">
        <v>2</v>
      </c>
      <c r="DW622">
        <v>2</v>
      </c>
      <c r="DX622" t="s">
        <v>360</v>
      </c>
      <c r="DY622">
        <v>3.13051</v>
      </c>
      <c r="DZ622">
        <v>2.80644</v>
      </c>
      <c r="EA622">
        <v>0.09976409999999999</v>
      </c>
      <c r="EB622">
        <v>0.0994905</v>
      </c>
      <c r="EC622">
        <v>0.105852</v>
      </c>
      <c r="ED622">
        <v>0.105596</v>
      </c>
      <c r="EE622">
        <v>21145.2</v>
      </c>
      <c r="EF622">
        <v>27417.8</v>
      </c>
      <c r="EG622">
        <v>26443</v>
      </c>
      <c r="EH622">
        <v>32999.7</v>
      </c>
      <c r="EI622">
        <v>34924</v>
      </c>
      <c r="EJ622">
        <v>40309.7</v>
      </c>
      <c r="EK622">
        <v>41089.5</v>
      </c>
      <c r="EL622">
        <v>46059.5</v>
      </c>
      <c r="EM622">
        <v>2.03488</v>
      </c>
      <c r="EN622">
        <v>2.00032</v>
      </c>
      <c r="EO622">
        <v>0.06811689999999999</v>
      </c>
      <c r="EP622">
        <v>0</v>
      </c>
      <c r="EQ622">
        <v>24.6658</v>
      </c>
      <c r="ER622">
        <v>999.9</v>
      </c>
      <c r="ES622">
        <v>67.40000000000001</v>
      </c>
      <c r="ET622">
        <v>27.5</v>
      </c>
      <c r="EU622">
        <v>24.5851</v>
      </c>
      <c r="EV622">
        <v>61.2409</v>
      </c>
      <c r="EW622">
        <v>31.5184</v>
      </c>
      <c r="EX622">
        <v>1</v>
      </c>
      <c r="EY622">
        <v>0.291502</v>
      </c>
      <c r="EZ622">
        <v>0.164485</v>
      </c>
      <c r="FA622">
        <v>20.2914</v>
      </c>
      <c r="FB622">
        <v>5.18839</v>
      </c>
      <c r="FC622">
        <v>11.9441</v>
      </c>
      <c r="FD622">
        <v>4.95575</v>
      </c>
      <c r="FE622">
        <v>3.285</v>
      </c>
      <c r="FF622">
        <v>9999</v>
      </c>
      <c r="FG622">
        <v>9999</v>
      </c>
      <c r="FH622">
        <v>9999</v>
      </c>
      <c r="FI622">
        <v>999.9</v>
      </c>
      <c r="FJ622">
        <v>1.86127</v>
      </c>
      <c r="FK622">
        <v>1.86264</v>
      </c>
      <c r="FL622">
        <v>1.86005</v>
      </c>
      <c r="FM622">
        <v>1.85837</v>
      </c>
      <c r="FN622">
        <v>1.86218</v>
      </c>
      <c r="FO622">
        <v>1.85888</v>
      </c>
      <c r="FP622">
        <v>1.85791</v>
      </c>
      <c r="FQ622">
        <v>1.8608</v>
      </c>
      <c r="FR622">
        <v>0</v>
      </c>
      <c r="FS622">
        <v>0</v>
      </c>
      <c r="FT622">
        <v>0</v>
      </c>
      <c r="FU622">
        <v>4.5</v>
      </c>
      <c r="FV622" t="s">
        <v>361</v>
      </c>
      <c r="FW622" t="s">
        <v>362</v>
      </c>
      <c r="FX622" t="s">
        <v>363</v>
      </c>
      <c r="FY622" t="s">
        <v>364</v>
      </c>
      <c r="FZ622" t="s">
        <v>364</v>
      </c>
      <c r="GA622" t="s">
        <v>363</v>
      </c>
      <c r="GB622">
        <v>0</v>
      </c>
      <c r="GC622">
        <v>100</v>
      </c>
      <c r="GD622">
        <v>100</v>
      </c>
      <c r="GE622">
        <v>-0.362</v>
      </c>
      <c r="GF622">
        <v>0.2972</v>
      </c>
      <c r="GG622">
        <v>-1.589593225013521</v>
      </c>
      <c r="GH622">
        <v>0.00192992804097616</v>
      </c>
      <c r="GI622">
        <v>3.244687122451424E-06</v>
      </c>
      <c r="GJ622">
        <v>-2.087531120305573E-09</v>
      </c>
      <c r="GK622">
        <v>0.05776174702018427</v>
      </c>
      <c r="GL622">
        <v>0.005089068596103195</v>
      </c>
      <c r="GM622">
        <v>0.0003257216593697226</v>
      </c>
      <c r="GN622">
        <v>-1.562898368296355E-06</v>
      </c>
      <c r="GO622">
        <v>0</v>
      </c>
      <c r="GP622">
        <v>1257</v>
      </c>
      <c r="GQ622">
        <v>1</v>
      </c>
      <c r="GR622">
        <v>31</v>
      </c>
      <c r="GS622">
        <v>298.1</v>
      </c>
      <c r="GT622">
        <v>298</v>
      </c>
      <c r="GU622">
        <v>1.07788</v>
      </c>
      <c r="GV622">
        <v>2.39502</v>
      </c>
      <c r="GW622">
        <v>1.44775</v>
      </c>
      <c r="GX622">
        <v>2.20215</v>
      </c>
      <c r="GY622">
        <v>1.44653</v>
      </c>
      <c r="GZ622">
        <v>2.32788</v>
      </c>
      <c r="HA622">
        <v>33.1769</v>
      </c>
      <c r="HB622">
        <v>14.4998</v>
      </c>
      <c r="HC622">
        <v>18</v>
      </c>
      <c r="HD622">
        <v>531.939</v>
      </c>
      <c r="HE622">
        <v>523.071</v>
      </c>
      <c r="HF622">
        <v>25</v>
      </c>
      <c r="HG622">
        <v>30.7189</v>
      </c>
      <c r="HH622">
        <v>30.0001</v>
      </c>
      <c r="HI622">
        <v>31.0997</v>
      </c>
      <c r="HJ622">
        <v>31.1089</v>
      </c>
      <c r="HK622">
        <v>21.547</v>
      </c>
      <c r="HL622">
        <v>20.6043</v>
      </c>
      <c r="HM622">
        <v>100</v>
      </c>
      <c r="HN622">
        <v>25</v>
      </c>
      <c r="HO622">
        <v>420</v>
      </c>
      <c r="HP622">
        <v>21.5</v>
      </c>
      <c r="HQ622">
        <v>103.127</v>
      </c>
      <c r="HR622">
        <v>102.02</v>
      </c>
    </row>
    <row r="623" spans="1:226">
      <c r="A623">
        <v>605</v>
      </c>
      <c r="B623">
        <v>1774684212.6</v>
      </c>
      <c r="C623">
        <v>2466.599999904633</v>
      </c>
      <c r="D623" t="s">
        <v>1572</v>
      </c>
      <c r="E623" t="s">
        <v>1573</v>
      </c>
      <c r="F623">
        <v>5</v>
      </c>
      <c r="I623">
        <v>1774684209.7</v>
      </c>
      <c r="J623">
        <f>(K623)/1000</f>
        <v>0</v>
      </c>
      <c r="K623">
        <f>IF(BF623, AN623, AH623)</f>
        <v>0</v>
      </c>
      <c r="L623">
        <f>IF(BF623, AI623, AG623)</f>
        <v>0</v>
      </c>
      <c r="M623">
        <f>BH623 - IF(AU623&gt;1, L623*BB623*100.0/(AW623), 0)</f>
        <v>0</v>
      </c>
      <c r="N623">
        <f>((T623-J623/2)*M623-L623)/(T623+J623/2)</f>
        <v>0</v>
      </c>
      <c r="O623">
        <f>N623*(BO623+BP623)/1000.0</f>
        <v>0</v>
      </c>
      <c r="P623">
        <f>(BH623 - IF(AU623&gt;1, L623*BB623*100.0/(AW623), 0))*(BO623+BP623)/1000.0</f>
        <v>0</v>
      </c>
      <c r="Q623">
        <f>2.0/((1/S623-1/R623)+SIGN(S623)*SQRT((1/S623-1/R623)*(1/S623-1/R623) + 4*BC623/((BC623+1)*(BC623+1))*(2*1/S623*1/R623-1/R623*1/R623)))</f>
        <v>0</v>
      </c>
      <c r="R623">
        <f>IF(LEFT(BD623,1)&lt;&gt;"0",IF(LEFT(BD623,1)="1",3.0,BE623),$D$5+$E$5*(BV623*BO623/($K$5*1000))+$F$5*(BV623*BO623/($K$5*1000))*MAX(MIN(BB623,$J$5),$I$5)*MAX(MIN(BB623,$J$5),$I$5)+$G$5*MAX(MIN(BB623,$J$5),$I$5)*(BV623*BO623/($K$5*1000))+$H$5*(BV623*BO623/($K$5*1000))*(BV623*BO623/($K$5*1000)))</f>
        <v>0</v>
      </c>
      <c r="S623">
        <f>J623*(1000-(1000*0.61365*exp(17.502*W623/(240.97+W623))/(BO623+BP623)+BJ623)/2)/(1000*0.61365*exp(17.502*W623/(240.97+W623))/(BO623+BP623)-BJ623)</f>
        <v>0</v>
      </c>
      <c r="T623">
        <f>1/((BC623+1)/(Q623/1.6)+1/(R623/1.37)) + BC623/((BC623+1)/(Q623/1.6) + BC623/(R623/1.37))</f>
        <v>0</v>
      </c>
      <c r="U623">
        <f>(AX623*BA623)</f>
        <v>0</v>
      </c>
      <c r="V623">
        <f>(BQ623+(U623+2*0.95*5.67E-8*(((BQ623+$B$9)+273)^4-(BQ623+273)^4)-44100*J623)/(1.84*29.3*R623+8*0.95*5.67E-8*(BQ623+273)^3))</f>
        <v>0</v>
      </c>
      <c r="W623">
        <f>($C$9*BR623+$D$9*BS623+$E$9*V623)</f>
        <v>0</v>
      </c>
      <c r="X623">
        <f>0.61365*exp(17.502*W623/(240.97+W623))</f>
        <v>0</v>
      </c>
      <c r="Y623">
        <f>(Z623/AA623*100)</f>
        <v>0</v>
      </c>
      <c r="Z623">
        <f>BJ623*(BO623+BP623)/1000</f>
        <v>0</v>
      </c>
      <c r="AA623">
        <f>0.61365*exp(17.502*BQ623/(240.97+BQ623))</f>
        <v>0</v>
      </c>
      <c r="AB623">
        <f>(X623-BJ623*(BO623+BP623)/1000)</f>
        <v>0</v>
      </c>
      <c r="AC623">
        <f>(-J623*44100)</f>
        <v>0</v>
      </c>
      <c r="AD623">
        <f>2*29.3*R623*0.92*(BQ623-W623)</f>
        <v>0</v>
      </c>
      <c r="AE623">
        <f>2*0.95*5.67E-8*(((BQ623+$B$9)+273)^4-(W623+273)^4)</f>
        <v>0</v>
      </c>
      <c r="AF623">
        <f>U623+AE623+AC623+AD623</f>
        <v>0</v>
      </c>
      <c r="AG623">
        <f>BN623*AU623*(BI623-BH623*(1000-AU623*BK623)/(1000-AU623*BJ623))/(100*BB623)</f>
        <v>0</v>
      </c>
      <c r="AH623">
        <f>1000*BN623*AU623*(BJ623-BK623)/(100*BB623*(1000-AU623*BJ623))</f>
        <v>0</v>
      </c>
      <c r="AI623">
        <f>(AJ623 - AK623 - BO623*1E3/(8.314*(BQ623+273.15)) * AM623/BN623 * AL623) * BN623/(100*BB623) * (1000 - BK623)/1000</f>
        <v>0</v>
      </c>
      <c r="AJ623">
        <v>429.2605687753485</v>
      </c>
      <c r="AK623">
        <v>428.7705454545455</v>
      </c>
      <c r="AL623">
        <v>-6.568297741941959E-06</v>
      </c>
      <c r="AM623">
        <v>61.35787655002243</v>
      </c>
      <c r="AN623">
        <f>(AP623 - AO623 + BO623*1E3/(8.314*(BQ623+273.15)) * AR623/BN623 * AQ623) * BN623/(100*BB623) * 1000/(1000 - AP623)</f>
        <v>0</v>
      </c>
      <c r="AO623">
        <v>21.51370384477602</v>
      </c>
      <c r="AP623">
        <v>21.49875524475526</v>
      </c>
      <c r="AQ623">
        <v>2.155840697744046E-07</v>
      </c>
      <c r="AR623">
        <v>91.88205700752289</v>
      </c>
      <c r="AS623">
        <v>0</v>
      </c>
      <c r="AT623">
        <v>0</v>
      </c>
      <c r="AU623">
        <f>IF(AS623*$H$15&gt;=AW623,1.0,(AW623/(AW623-AS623*$H$15)))</f>
        <v>0</v>
      </c>
      <c r="AV623">
        <f>(AU623-1)*100</f>
        <v>0</v>
      </c>
      <c r="AW623">
        <f>MAX(0,($B$15+$C$15*BV623)/(1+$D$15*BV623)*BO623/(BQ623+273)*$E$15)</f>
        <v>0</v>
      </c>
      <c r="AX623">
        <f>$B$13*BW623+$C$13*BX623+$F$13*CI623*(1-CL623)</f>
        <v>0</v>
      </c>
      <c r="AY623">
        <f>AX623*AZ623</f>
        <v>0</v>
      </c>
      <c r="AZ623">
        <f>($B$13*$D$11+$C$13*$D$11+$F$13*((CV623+CN623)/MAX(CV623+CN623+CW623, 0.1)*$I$11+CW623/MAX(CV623+CN623+CW623, 0.1)*$J$11))/($B$13+$C$13+$F$13)</f>
        <v>0</v>
      </c>
      <c r="BA623">
        <f>($B$13*$K$11+$C$13*$K$11+$F$13*((CV623+CN623)/MAX(CV623+CN623+CW623, 0.1)*$P$11+CW623/MAX(CV623+CN623+CW623, 0.1)*$Q$11))/($B$13+$C$13+$F$13)</f>
        <v>0</v>
      </c>
      <c r="BB623">
        <v>6</v>
      </c>
      <c r="BC623">
        <v>0.5</v>
      </c>
      <c r="BD623" t="s">
        <v>358</v>
      </c>
      <c r="BE623">
        <v>2</v>
      </c>
      <c r="BF623" t="b">
        <v>1</v>
      </c>
      <c r="BG623">
        <v>1774684209.7</v>
      </c>
      <c r="BH623">
        <v>419.5628</v>
      </c>
      <c r="BI623">
        <v>420.015</v>
      </c>
      <c r="BJ623">
        <v>21.49819</v>
      </c>
      <c r="BK623">
        <v>21.51354</v>
      </c>
      <c r="BL623">
        <v>419.9247999999999</v>
      </c>
      <c r="BM623">
        <v>21.20103</v>
      </c>
      <c r="BN623">
        <v>499.9699000000001</v>
      </c>
      <c r="BO623">
        <v>101.0406</v>
      </c>
      <c r="BP623">
        <v>0.09988382</v>
      </c>
      <c r="BQ623">
        <v>25.75752</v>
      </c>
      <c r="BR623">
        <v>25.77923</v>
      </c>
      <c r="BS623">
        <v>999.9</v>
      </c>
      <c r="BT623">
        <v>0</v>
      </c>
      <c r="BU623">
        <v>0</v>
      </c>
      <c r="BV623">
        <v>10002.062</v>
      </c>
      <c r="BW623">
        <v>0</v>
      </c>
      <c r="BX623">
        <v>0.3833920000000001</v>
      </c>
      <c r="BY623">
        <v>-0.4519714</v>
      </c>
      <c r="BZ623">
        <v>428.7809999999999</v>
      </c>
      <c r="CA623">
        <v>429.2495</v>
      </c>
      <c r="CB623">
        <v>-0.01534252</v>
      </c>
      <c r="CC623">
        <v>420.015</v>
      </c>
      <c r="CD623">
        <v>21.51354</v>
      </c>
      <c r="CE623">
        <v>2.172189</v>
      </c>
      <c r="CF623">
        <v>2.17374</v>
      </c>
      <c r="CG623">
        <v>18.75867</v>
      </c>
      <c r="CH623">
        <v>18.77007</v>
      </c>
      <c r="CI623">
        <v>80.00033999999999</v>
      </c>
      <c r="CJ623">
        <v>0</v>
      </c>
      <c r="CK623">
        <v>1</v>
      </c>
      <c r="CL623">
        <v>0</v>
      </c>
      <c r="CM623">
        <v>1.81222</v>
      </c>
      <c r="CN623">
        <v>0</v>
      </c>
      <c r="CO623">
        <v>3.96002</v>
      </c>
      <c r="CP623">
        <v>409.2549</v>
      </c>
      <c r="CQ623">
        <v>35.6808</v>
      </c>
      <c r="CR623">
        <v>41.8561</v>
      </c>
      <c r="CS623">
        <v>38.562</v>
      </c>
      <c r="CT623">
        <v>41.4433</v>
      </c>
      <c r="CU623">
        <v>36.9811</v>
      </c>
      <c r="CV623">
        <v>0</v>
      </c>
      <c r="CW623">
        <v>80.001</v>
      </c>
      <c r="CX623">
        <v>0</v>
      </c>
      <c r="CY623">
        <v>1774684211</v>
      </c>
      <c r="CZ623">
        <v>0</v>
      </c>
      <c r="DA623">
        <v>1774666326.5</v>
      </c>
      <c r="DB623" t="s">
        <v>359</v>
      </c>
      <c r="DC623">
        <v>1774666322</v>
      </c>
      <c r="DD623">
        <v>1774666326.5</v>
      </c>
      <c r="DE623">
        <v>2</v>
      </c>
      <c r="DF623">
        <v>0.343</v>
      </c>
      <c r="DG623">
        <v>-0.026</v>
      </c>
      <c r="DH623">
        <v>-0.36</v>
      </c>
      <c r="DI623">
        <v>0.298</v>
      </c>
      <c r="DJ623">
        <v>420</v>
      </c>
      <c r="DK623">
        <v>22</v>
      </c>
      <c r="DL623">
        <v>0.17</v>
      </c>
      <c r="DM623">
        <v>0.02</v>
      </c>
      <c r="DN623">
        <v>-0.443828975609756</v>
      </c>
      <c r="DO623">
        <v>-0.0692869965156791</v>
      </c>
      <c r="DP623">
        <v>0.04058551676277936</v>
      </c>
      <c r="DQ623">
        <v>1</v>
      </c>
      <c r="DR623">
        <v>-0.01532679756097561</v>
      </c>
      <c r="DS623">
        <v>-0.003781266898954724</v>
      </c>
      <c r="DT623">
        <v>0.0008158766888798001</v>
      </c>
      <c r="DU623">
        <v>1</v>
      </c>
      <c r="DV623">
        <v>2</v>
      </c>
      <c r="DW623">
        <v>2</v>
      </c>
      <c r="DX623" t="s">
        <v>360</v>
      </c>
      <c r="DY623">
        <v>3.13029</v>
      </c>
      <c r="DZ623">
        <v>2.80629</v>
      </c>
      <c r="EA623">
        <v>0.09975870000000001</v>
      </c>
      <c r="EB623">
        <v>0.09947979999999999</v>
      </c>
      <c r="EC623">
        <v>0.105858</v>
      </c>
      <c r="ED623">
        <v>0.105596</v>
      </c>
      <c r="EE623">
        <v>21145.3</v>
      </c>
      <c r="EF623">
        <v>27418.2</v>
      </c>
      <c r="EG623">
        <v>26442.8</v>
      </c>
      <c r="EH623">
        <v>32999.7</v>
      </c>
      <c r="EI623">
        <v>34923.8</v>
      </c>
      <c r="EJ623">
        <v>40309.7</v>
      </c>
      <c r="EK623">
        <v>41089.6</v>
      </c>
      <c r="EL623">
        <v>46059.5</v>
      </c>
      <c r="EM623">
        <v>2.03478</v>
      </c>
      <c r="EN623">
        <v>2.00057</v>
      </c>
      <c r="EO623">
        <v>0.067763</v>
      </c>
      <c r="EP623">
        <v>0</v>
      </c>
      <c r="EQ623">
        <v>24.6658</v>
      </c>
      <c r="ER623">
        <v>999.9</v>
      </c>
      <c r="ES623">
        <v>67.40000000000001</v>
      </c>
      <c r="ET623">
        <v>27.5</v>
      </c>
      <c r="EU623">
        <v>24.5872</v>
      </c>
      <c r="EV623">
        <v>61.4409</v>
      </c>
      <c r="EW623">
        <v>31.7147</v>
      </c>
      <c r="EX623">
        <v>1</v>
      </c>
      <c r="EY623">
        <v>0.291456</v>
      </c>
      <c r="EZ623">
        <v>0.164355</v>
      </c>
      <c r="FA623">
        <v>20.2914</v>
      </c>
      <c r="FB623">
        <v>5.18914</v>
      </c>
      <c r="FC623">
        <v>11.9441</v>
      </c>
      <c r="FD623">
        <v>4.95565</v>
      </c>
      <c r="FE623">
        <v>3.285</v>
      </c>
      <c r="FF623">
        <v>9999</v>
      </c>
      <c r="FG623">
        <v>9999</v>
      </c>
      <c r="FH623">
        <v>9999</v>
      </c>
      <c r="FI623">
        <v>999.9</v>
      </c>
      <c r="FJ623">
        <v>1.86127</v>
      </c>
      <c r="FK623">
        <v>1.86264</v>
      </c>
      <c r="FL623">
        <v>1.86005</v>
      </c>
      <c r="FM623">
        <v>1.85837</v>
      </c>
      <c r="FN623">
        <v>1.86217</v>
      </c>
      <c r="FO623">
        <v>1.85889</v>
      </c>
      <c r="FP623">
        <v>1.85791</v>
      </c>
      <c r="FQ623">
        <v>1.8608</v>
      </c>
      <c r="FR623">
        <v>0</v>
      </c>
      <c r="FS623">
        <v>0</v>
      </c>
      <c r="FT623">
        <v>0</v>
      </c>
      <c r="FU623">
        <v>4.5</v>
      </c>
      <c r="FV623" t="s">
        <v>361</v>
      </c>
      <c r="FW623" t="s">
        <v>362</v>
      </c>
      <c r="FX623" t="s">
        <v>363</v>
      </c>
      <c r="FY623" t="s">
        <v>364</v>
      </c>
      <c r="FZ623" t="s">
        <v>364</v>
      </c>
      <c r="GA623" t="s">
        <v>363</v>
      </c>
      <c r="GB623">
        <v>0</v>
      </c>
      <c r="GC623">
        <v>100</v>
      </c>
      <c r="GD623">
        <v>100</v>
      </c>
      <c r="GE623">
        <v>-0.362</v>
      </c>
      <c r="GF623">
        <v>0.2972</v>
      </c>
      <c r="GG623">
        <v>-1.589593225013521</v>
      </c>
      <c r="GH623">
        <v>0.00192992804097616</v>
      </c>
      <c r="GI623">
        <v>3.244687122451424E-06</v>
      </c>
      <c r="GJ623">
        <v>-2.087531120305573E-09</v>
      </c>
      <c r="GK623">
        <v>0.05776174702018427</v>
      </c>
      <c r="GL623">
        <v>0.005089068596103195</v>
      </c>
      <c r="GM623">
        <v>0.0003257216593697226</v>
      </c>
      <c r="GN623">
        <v>-1.562898368296355E-06</v>
      </c>
      <c r="GO623">
        <v>0</v>
      </c>
      <c r="GP623">
        <v>1257</v>
      </c>
      <c r="GQ623">
        <v>1</v>
      </c>
      <c r="GR623">
        <v>31</v>
      </c>
      <c r="GS623">
        <v>298.2</v>
      </c>
      <c r="GT623">
        <v>298.1</v>
      </c>
      <c r="GU623">
        <v>1.07788</v>
      </c>
      <c r="GV623">
        <v>2.39502</v>
      </c>
      <c r="GW623">
        <v>1.44775</v>
      </c>
      <c r="GX623">
        <v>2.20215</v>
      </c>
      <c r="GY623">
        <v>1.44653</v>
      </c>
      <c r="GZ623">
        <v>2.3645</v>
      </c>
      <c r="HA623">
        <v>33.1769</v>
      </c>
      <c r="HB623">
        <v>14.5173</v>
      </c>
      <c r="HC623">
        <v>18</v>
      </c>
      <c r="HD623">
        <v>531.875</v>
      </c>
      <c r="HE623">
        <v>523.24</v>
      </c>
      <c r="HF623">
        <v>25</v>
      </c>
      <c r="HG623">
        <v>30.7189</v>
      </c>
      <c r="HH623">
        <v>30.0001</v>
      </c>
      <c r="HI623">
        <v>31.0997</v>
      </c>
      <c r="HJ623">
        <v>31.1089</v>
      </c>
      <c r="HK623">
        <v>21.547</v>
      </c>
      <c r="HL623">
        <v>20.6043</v>
      </c>
      <c r="HM623">
        <v>100</v>
      </c>
      <c r="HN623">
        <v>25</v>
      </c>
      <c r="HO623">
        <v>420</v>
      </c>
      <c r="HP623">
        <v>21.5</v>
      </c>
      <c r="HQ623">
        <v>103.127</v>
      </c>
      <c r="HR623">
        <v>102.02</v>
      </c>
    </row>
    <row r="624" spans="1:226">
      <c r="A624">
        <v>606</v>
      </c>
      <c r="B624">
        <v>1774684216.6</v>
      </c>
      <c r="C624">
        <v>2470.599999904633</v>
      </c>
      <c r="D624" t="s">
        <v>1574</v>
      </c>
      <c r="E624" t="s">
        <v>1575</v>
      </c>
      <c r="F624">
        <v>5</v>
      </c>
      <c r="I624">
        <v>1774684213.7</v>
      </c>
      <c r="J624">
        <f>(K624)/1000</f>
        <v>0</v>
      </c>
      <c r="K624">
        <f>IF(BF624, AN624, AH624)</f>
        <v>0</v>
      </c>
      <c r="L624">
        <f>IF(BF624, AI624, AG624)</f>
        <v>0</v>
      </c>
      <c r="M624">
        <f>BH624 - IF(AU624&gt;1, L624*BB624*100.0/(AW624), 0)</f>
        <v>0</v>
      </c>
      <c r="N624">
        <f>((T624-J624/2)*M624-L624)/(T624+J624/2)</f>
        <v>0</v>
      </c>
      <c r="O624">
        <f>N624*(BO624+BP624)/1000.0</f>
        <v>0</v>
      </c>
      <c r="P624">
        <f>(BH624 - IF(AU624&gt;1, L624*BB624*100.0/(AW624), 0))*(BO624+BP624)/1000.0</f>
        <v>0</v>
      </c>
      <c r="Q624">
        <f>2.0/((1/S624-1/R624)+SIGN(S624)*SQRT((1/S624-1/R624)*(1/S624-1/R624) + 4*BC624/((BC624+1)*(BC624+1))*(2*1/S624*1/R624-1/R624*1/R624)))</f>
        <v>0</v>
      </c>
      <c r="R624">
        <f>IF(LEFT(BD624,1)&lt;&gt;"0",IF(LEFT(BD624,1)="1",3.0,BE624),$D$5+$E$5*(BV624*BO624/($K$5*1000))+$F$5*(BV624*BO624/($K$5*1000))*MAX(MIN(BB624,$J$5),$I$5)*MAX(MIN(BB624,$J$5),$I$5)+$G$5*MAX(MIN(BB624,$J$5),$I$5)*(BV624*BO624/($K$5*1000))+$H$5*(BV624*BO624/($K$5*1000))*(BV624*BO624/($K$5*1000)))</f>
        <v>0</v>
      </c>
      <c r="S624">
        <f>J624*(1000-(1000*0.61365*exp(17.502*W624/(240.97+W624))/(BO624+BP624)+BJ624)/2)/(1000*0.61365*exp(17.502*W624/(240.97+W624))/(BO624+BP624)-BJ624)</f>
        <v>0</v>
      </c>
      <c r="T624">
        <f>1/((BC624+1)/(Q624/1.6)+1/(R624/1.37)) + BC624/((BC624+1)/(Q624/1.6) + BC624/(R624/1.37))</f>
        <v>0</v>
      </c>
      <c r="U624">
        <f>(AX624*BA624)</f>
        <v>0</v>
      </c>
      <c r="V624">
        <f>(BQ624+(U624+2*0.95*5.67E-8*(((BQ624+$B$9)+273)^4-(BQ624+273)^4)-44100*J624)/(1.84*29.3*R624+8*0.95*5.67E-8*(BQ624+273)^3))</f>
        <v>0</v>
      </c>
      <c r="W624">
        <f>($C$9*BR624+$D$9*BS624+$E$9*V624)</f>
        <v>0</v>
      </c>
      <c r="X624">
        <f>0.61365*exp(17.502*W624/(240.97+W624))</f>
        <v>0</v>
      </c>
      <c r="Y624">
        <f>(Z624/AA624*100)</f>
        <v>0</v>
      </c>
      <c r="Z624">
        <f>BJ624*(BO624+BP624)/1000</f>
        <v>0</v>
      </c>
      <c r="AA624">
        <f>0.61365*exp(17.502*BQ624/(240.97+BQ624))</f>
        <v>0</v>
      </c>
      <c r="AB624">
        <f>(X624-BJ624*(BO624+BP624)/1000)</f>
        <v>0</v>
      </c>
      <c r="AC624">
        <f>(-J624*44100)</f>
        <v>0</v>
      </c>
      <c r="AD624">
        <f>2*29.3*R624*0.92*(BQ624-W624)</f>
        <v>0</v>
      </c>
      <c r="AE624">
        <f>2*0.95*5.67E-8*(((BQ624+$B$9)+273)^4-(W624+273)^4)</f>
        <v>0</v>
      </c>
      <c r="AF624">
        <f>U624+AE624+AC624+AD624</f>
        <v>0</v>
      </c>
      <c r="AG624">
        <f>BN624*AU624*(BI624-BH624*(1000-AU624*BK624)/(1000-AU624*BJ624))/(100*BB624)</f>
        <v>0</v>
      </c>
      <c r="AH624">
        <f>1000*BN624*AU624*(BJ624-BK624)/(100*BB624*(1000-AU624*BJ624))</f>
        <v>0</v>
      </c>
      <c r="AI624">
        <f>(AJ624 - AK624 - BO624*1E3/(8.314*(BQ624+273.15)) * AM624/BN624 * AL624) * BN624/(100*BB624) * (1000 - BK624)/1000</f>
        <v>0</v>
      </c>
      <c r="AJ624">
        <v>429.2429843757854</v>
      </c>
      <c r="AK624">
        <v>428.8036424242421</v>
      </c>
      <c r="AL624">
        <v>4.714155001706338E-06</v>
      </c>
      <c r="AM624">
        <v>61.35787655002243</v>
      </c>
      <c r="AN624">
        <f>(AP624 - AO624 + BO624*1E3/(8.314*(BQ624+273.15)) * AR624/BN624 * AQ624) * BN624/(100*BB624) * 1000/(1000 - AP624)</f>
        <v>0</v>
      </c>
      <c r="AO624">
        <v>21.51366938703657</v>
      </c>
      <c r="AP624">
        <v>21.49770559440558</v>
      </c>
      <c r="AQ624">
        <v>-3.057357294684377E-08</v>
      </c>
      <c r="AR624">
        <v>91.88205700752289</v>
      </c>
      <c r="AS624">
        <v>0</v>
      </c>
      <c r="AT624">
        <v>0</v>
      </c>
      <c r="AU624">
        <f>IF(AS624*$H$15&gt;=AW624,1.0,(AW624/(AW624-AS624*$H$15)))</f>
        <v>0</v>
      </c>
      <c r="AV624">
        <f>(AU624-1)*100</f>
        <v>0</v>
      </c>
      <c r="AW624">
        <f>MAX(0,($B$15+$C$15*BV624)/(1+$D$15*BV624)*BO624/(BQ624+273)*$E$15)</f>
        <v>0</v>
      </c>
      <c r="AX624">
        <f>$B$13*BW624+$C$13*BX624+$F$13*CI624*(1-CL624)</f>
        <v>0</v>
      </c>
      <c r="AY624">
        <f>AX624*AZ624</f>
        <v>0</v>
      </c>
      <c r="AZ624">
        <f>($B$13*$D$11+$C$13*$D$11+$F$13*((CV624+CN624)/MAX(CV624+CN624+CW624, 0.1)*$I$11+CW624/MAX(CV624+CN624+CW624, 0.1)*$J$11))/($B$13+$C$13+$F$13)</f>
        <v>0</v>
      </c>
      <c r="BA624">
        <f>($B$13*$K$11+$C$13*$K$11+$F$13*((CV624+CN624)/MAX(CV624+CN624+CW624, 0.1)*$P$11+CW624/MAX(CV624+CN624+CW624, 0.1)*$Q$11))/($B$13+$C$13+$F$13)</f>
        <v>0</v>
      </c>
      <c r="BB624">
        <v>6</v>
      </c>
      <c r="BC624">
        <v>0.5</v>
      </c>
      <c r="BD624" t="s">
        <v>358</v>
      </c>
      <c r="BE624">
        <v>2</v>
      </c>
      <c r="BF624" t="b">
        <v>1</v>
      </c>
      <c r="BG624">
        <v>1774684213.7</v>
      </c>
      <c r="BH624">
        <v>419.5761000000001</v>
      </c>
      <c r="BI624">
        <v>420.0063999999999</v>
      </c>
      <c r="BJ624">
        <v>21.4983</v>
      </c>
      <c r="BK624">
        <v>21.51352</v>
      </c>
      <c r="BL624">
        <v>419.9375</v>
      </c>
      <c r="BM624">
        <v>21.20113</v>
      </c>
      <c r="BN624">
        <v>499.9269</v>
      </c>
      <c r="BO624">
        <v>101.0401</v>
      </c>
      <c r="BP624">
        <v>0.09987539000000001</v>
      </c>
      <c r="BQ624">
        <v>25.75664</v>
      </c>
      <c r="BR624">
        <v>25.77589</v>
      </c>
      <c r="BS624">
        <v>999.9</v>
      </c>
      <c r="BT624">
        <v>0</v>
      </c>
      <c r="BU624">
        <v>0</v>
      </c>
      <c r="BV624">
        <v>10005.365</v>
      </c>
      <c r="BW624">
        <v>0</v>
      </c>
      <c r="BX624">
        <v>0.3833920000000001</v>
      </c>
      <c r="BY624">
        <v>-0.4304229000000001</v>
      </c>
      <c r="BZ624">
        <v>428.7943999999999</v>
      </c>
      <c r="CA624">
        <v>429.2408</v>
      </c>
      <c r="CB624">
        <v>-0.01522484</v>
      </c>
      <c r="CC624">
        <v>420.0063999999999</v>
      </c>
      <c r="CD624">
        <v>21.51352</v>
      </c>
      <c r="CE624">
        <v>2.172191</v>
      </c>
      <c r="CF624">
        <v>2.17373</v>
      </c>
      <c r="CG624">
        <v>18.75868</v>
      </c>
      <c r="CH624">
        <v>18.77001</v>
      </c>
      <c r="CI624">
        <v>79.99539999999999</v>
      </c>
      <c r="CJ624">
        <v>0</v>
      </c>
      <c r="CK624">
        <v>1</v>
      </c>
      <c r="CL624">
        <v>0</v>
      </c>
      <c r="CM624">
        <v>1.69906</v>
      </c>
      <c r="CN624">
        <v>0</v>
      </c>
      <c r="CO624">
        <v>4.16543</v>
      </c>
      <c r="CP624">
        <v>409.2297</v>
      </c>
      <c r="CQ624">
        <v>35.687</v>
      </c>
      <c r="CR624">
        <v>41.875</v>
      </c>
      <c r="CS624">
        <v>38.562</v>
      </c>
      <c r="CT624">
        <v>41.4874</v>
      </c>
      <c r="CU624">
        <v>37</v>
      </c>
      <c r="CV624">
        <v>0</v>
      </c>
      <c r="CW624">
        <v>79.99600000000001</v>
      </c>
      <c r="CX624">
        <v>0</v>
      </c>
      <c r="CY624">
        <v>1774684215.2</v>
      </c>
      <c r="CZ624">
        <v>0</v>
      </c>
      <c r="DA624">
        <v>1774666326.5</v>
      </c>
      <c r="DB624" t="s">
        <v>359</v>
      </c>
      <c r="DC624">
        <v>1774666322</v>
      </c>
      <c r="DD624">
        <v>1774666326.5</v>
      </c>
      <c r="DE624">
        <v>2</v>
      </c>
      <c r="DF624">
        <v>0.343</v>
      </c>
      <c r="DG624">
        <v>-0.026</v>
      </c>
      <c r="DH624">
        <v>-0.36</v>
      </c>
      <c r="DI624">
        <v>0.298</v>
      </c>
      <c r="DJ624">
        <v>420</v>
      </c>
      <c r="DK624">
        <v>22</v>
      </c>
      <c r="DL624">
        <v>0.17</v>
      </c>
      <c r="DM624">
        <v>0.02</v>
      </c>
      <c r="DN624">
        <v>-0.44707715</v>
      </c>
      <c r="DO624">
        <v>0.1180748667917447</v>
      </c>
      <c r="DP624">
        <v>0.03800223136313841</v>
      </c>
      <c r="DQ624">
        <v>0</v>
      </c>
      <c r="DR624">
        <v>-0.01553535</v>
      </c>
      <c r="DS624">
        <v>0.001576291181988795</v>
      </c>
      <c r="DT624">
        <v>0.0005232764742466456</v>
      </c>
      <c r="DU624">
        <v>1</v>
      </c>
      <c r="DV624">
        <v>1</v>
      </c>
      <c r="DW624">
        <v>2</v>
      </c>
      <c r="DX624" t="s">
        <v>367</v>
      </c>
      <c r="DY624">
        <v>3.13048</v>
      </c>
      <c r="DZ624">
        <v>2.80647</v>
      </c>
      <c r="EA624">
        <v>0.0997653</v>
      </c>
      <c r="EB624">
        <v>0.0994847</v>
      </c>
      <c r="EC624">
        <v>0.105851</v>
      </c>
      <c r="ED624">
        <v>0.105595</v>
      </c>
      <c r="EE624">
        <v>21145</v>
      </c>
      <c r="EF624">
        <v>27418.4</v>
      </c>
      <c r="EG624">
        <v>26442.7</v>
      </c>
      <c r="EH624">
        <v>33000.1</v>
      </c>
      <c r="EI624">
        <v>34923.5</v>
      </c>
      <c r="EJ624">
        <v>40310.3</v>
      </c>
      <c r="EK624">
        <v>41088.9</v>
      </c>
      <c r="EL624">
        <v>46060.1</v>
      </c>
      <c r="EM624">
        <v>2.0349</v>
      </c>
      <c r="EN624">
        <v>2.00038</v>
      </c>
      <c r="EO624">
        <v>0.06739050000000001</v>
      </c>
      <c r="EP624">
        <v>0</v>
      </c>
      <c r="EQ624">
        <v>24.6658</v>
      </c>
      <c r="ER624">
        <v>999.9</v>
      </c>
      <c r="ES624">
        <v>67.40000000000001</v>
      </c>
      <c r="ET624">
        <v>27.5</v>
      </c>
      <c r="EU624">
        <v>24.5879</v>
      </c>
      <c r="EV624">
        <v>60.7709</v>
      </c>
      <c r="EW624">
        <v>31.8149</v>
      </c>
      <c r="EX624">
        <v>1</v>
      </c>
      <c r="EY624">
        <v>0.291611</v>
      </c>
      <c r="EZ624">
        <v>0.164101</v>
      </c>
      <c r="FA624">
        <v>20.2913</v>
      </c>
      <c r="FB624">
        <v>5.18869</v>
      </c>
      <c r="FC624">
        <v>11.9441</v>
      </c>
      <c r="FD624">
        <v>4.95565</v>
      </c>
      <c r="FE624">
        <v>3.285</v>
      </c>
      <c r="FF624">
        <v>9999</v>
      </c>
      <c r="FG624">
        <v>9999</v>
      </c>
      <c r="FH624">
        <v>9999</v>
      </c>
      <c r="FI624">
        <v>999.9</v>
      </c>
      <c r="FJ624">
        <v>1.86127</v>
      </c>
      <c r="FK624">
        <v>1.86264</v>
      </c>
      <c r="FL624">
        <v>1.86005</v>
      </c>
      <c r="FM624">
        <v>1.85837</v>
      </c>
      <c r="FN624">
        <v>1.86215</v>
      </c>
      <c r="FO624">
        <v>1.85891</v>
      </c>
      <c r="FP624">
        <v>1.85791</v>
      </c>
      <c r="FQ624">
        <v>1.86081</v>
      </c>
      <c r="FR624">
        <v>0</v>
      </c>
      <c r="FS624">
        <v>0</v>
      </c>
      <c r="FT624">
        <v>0</v>
      </c>
      <c r="FU624">
        <v>4.5</v>
      </c>
      <c r="FV624" t="s">
        <v>361</v>
      </c>
      <c r="FW624" t="s">
        <v>362</v>
      </c>
      <c r="FX624" t="s">
        <v>363</v>
      </c>
      <c r="FY624" t="s">
        <v>364</v>
      </c>
      <c r="FZ624" t="s">
        <v>364</v>
      </c>
      <c r="GA624" t="s">
        <v>363</v>
      </c>
      <c r="GB624">
        <v>0</v>
      </c>
      <c r="GC624">
        <v>100</v>
      </c>
      <c r="GD624">
        <v>100</v>
      </c>
      <c r="GE624">
        <v>-0.361</v>
      </c>
      <c r="GF624">
        <v>0.2971</v>
      </c>
      <c r="GG624">
        <v>-1.589593225013521</v>
      </c>
      <c r="GH624">
        <v>0.00192992804097616</v>
      </c>
      <c r="GI624">
        <v>3.244687122451424E-06</v>
      </c>
      <c r="GJ624">
        <v>-2.087531120305573E-09</v>
      </c>
      <c r="GK624">
        <v>0.05776174702018427</v>
      </c>
      <c r="GL624">
        <v>0.005089068596103195</v>
      </c>
      <c r="GM624">
        <v>0.0003257216593697226</v>
      </c>
      <c r="GN624">
        <v>-1.562898368296355E-06</v>
      </c>
      <c r="GO624">
        <v>0</v>
      </c>
      <c r="GP624">
        <v>1257</v>
      </c>
      <c r="GQ624">
        <v>1</v>
      </c>
      <c r="GR624">
        <v>31</v>
      </c>
      <c r="GS624">
        <v>298.2</v>
      </c>
      <c r="GT624">
        <v>298.2</v>
      </c>
      <c r="GU624">
        <v>1.07666</v>
      </c>
      <c r="GV624">
        <v>2.38159</v>
      </c>
      <c r="GW624">
        <v>1.44775</v>
      </c>
      <c r="GX624">
        <v>2.20215</v>
      </c>
      <c r="GY624">
        <v>1.44653</v>
      </c>
      <c r="GZ624">
        <v>2.39014</v>
      </c>
      <c r="HA624">
        <v>33.1769</v>
      </c>
      <c r="HB624">
        <v>14.5261</v>
      </c>
      <c r="HC624">
        <v>18</v>
      </c>
      <c r="HD624">
        <v>531.954</v>
      </c>
      <c r="HE624">
        <v>523.105</v>
      </c>
      <c r="HF624">
        <v>24.9999</v>
      </c>
      <c r="HG624">
        <v>30.7178</v>
      </c>
      <c r="HH624">
        <v>30.0001</v>
      </c>
      <c r="HI624">
        <v>31.0997</v>
      </c>
      <c r="HJ624">
        <v>31.1089</v>
      </c>
      <c r="HK624">
        <v>21.5467</v>
      </c>
      <c r="HL624">
        <v>20.6043</v>
      </c>
      <c r="HM624">
        <v>100</v>
      </c>
      <c r="HN624">
        <v>25</v>
      </c>
      <c r="HO624">
        <v>420</v>
      </c>
      <c r="HP624">
        <v>21.5</v>
      </c>
      <c r="HQ624">
        <v>103.126</v>
      </c>
      <c r="HR624">
        <v>102.021</v>
      </c>
    </row>
    <row r="625" spans="1:226">
      <c r="A625">
        <v>607</v>
      </c>
      <c r="B625">
        <v>1774684220.6</v>
      </c>
      <c r="C625">
        <v>2474.599999904633</v>
      </c>
      <c r="D625" t="s">
        <v>1576</v>
      </c>
      <c r="E625" t="s">
        <v>1577</v>
      </c>
      <c r="F625">
        <v>5</v>
      </c>
      <c r="I625">
        <v>1774684217.7</v>
      </c>
      <c r="J625">
        <f>(K625)/1000</f>
        <v>0</v>
      </c>
      <c r="K625">
        <f>IF(BF625, AN625, AH625)</f>
        <v>0</v>
      </c>
      <c r="L625">
        <f>IF(BF625, AI625, AG625)</f>
        <v>0</v>
      </c>
      <c r="M625">
        <f>BH625 - IF(AU625&gt;1, L625*BB625*100.0/(AW625), 0)</f>
        <v>0</v>
      </c>
      <c r="N625">
        <f>((T625-J625/2)*M625-L625)/(T625+J625/2)</f>
        <v>0</v>
      </c>
      <c r="O625">
        <f>N625*(BO625+BP625)/1000.0</f>
        <v>0</v>
      </c>
      <c r="P625">
        <f>(BH625 - IF(AU625&gt;1, L625*BB625*100.0/(AW625), 0))*(BO625+BP625)/1000.0</f>
        <v>0</v>
      </c>
      <c r="Q625">
        <f>2.0/((1/S625-1/R625)+SIGN(S625)*SQRT((1/S625-1/R625)*(1/S625-1/R625) + 4*BC625/((BC625+1)*(BC625+1))*(2*1/S625*1/R625-1/R625*1/R625)))</f>
        <v>0</v>
      </c>
      <c r="R625">
        <f>IF(LEFT(BD625,1)&lt;&gt;"0",IF(LEFT(BD625,1)="1",3.0,BE625),$D$5+$E$5*(BV625*BO625/($K$5*1000))+$F$5*(BV625*BO625/($K$5*1000))*MAX(MIN(BB625,$J$5),$I$5)*MAX(MIN(BB625,$J$5),$I$5)+$G$5*MAX(MIN(BB625,$J$5),$I$5)*(BV625*BO625/($K$5*1000))+$H$5*(BV625*BO625/($K$5*1000))*(BV625*BO625/($K$5*1000)))</f>
        <v>0</v>
      </c>
      <c r="S625">
        <f>J625*(1000-(1000*0.61365*exp(17.502*W625/(240.97+W625))/(BO625+BP625)+BJ625)/2)/(1000*0.61365*exp(17.502*W625/(240.97+W625))/(BO625+BP625)-BJ625)</f>
        <v>0</v>
      </c>
      <c r="T625">
        <f>1/((BC625+1)/(Q625/1.6)+1/(R625/1.37)) + BC625/((BC625+1)/(Q625/1.6) + BC625/(R625/1.37))</f>
        <v>0</v>
      </c>
      <c r="U625">
        <f>(AX625*BA625)</f>
        <v>0</v>
      </c>
      <c r="V625">
        <f>(BQ625+(U625+2*0.95*5.67E-8*(((BQ625+$B$9)+273)^4-(BQ625+273)^4)-44100*J625)/(1.84*29.3*R625+8*0.95*5.67E-8*(BQ625+273)^3))</f>
        <v>0</v>
      </c>
      <c r="W625">
        <f>($C$9*BR625+$D$9*BS625+$E$9*V625)</f>
        <v>0</v>
      </c>
      <c r="X625">
        <f>0.61365*exp(17.502*W625/(240.97+W625))</f>
        <v>0</v>
      </c>
      <c r="Y625">
        <f>(Z625/AA625*100)</f>
        <v>0</v>
      </c>
      <c r="Z625">
        <f>BJ625*(BO625+BP625)/1000</f>
        <v>0</v>
      </c>
      <c r="AA625">
        <f>0.61365*exp(17.502*BQ625/(240.97+BQ625))</f>
        <v>0</v>
      </c>
      <c r="AB625">
        <f>(X625-BJ625*(BO625+BP625)/1000)</f>
        <v>0</v>
      </c>
      <c r="AC625">
        <f>(-J625*44100)</f>
        <v>0</v>
      </c>
      <c r="AD625">
        <f>2*29.3*R625*0.92*(BQ625-W625)</f>
        <v>0</v>
      </c>
      <c r="AE625">
        <f>2*0.95*5.67E-8*(((BQ625+$B$9)+273)^4-(W625+273)^4)</f>
        <v>0</v>
      </c>
      <c r="AF625">
        <f>U625+AE625+AC625+AD625</f>
        <v>0</v>
      </c>
      <c r="AG625">
        <f>BN625*AU625*(BI625-BH625*(1000-AU625*BK625)/(1000-AU625*BJ625))/(100*BB625)</f>
        <v>0</v>
      </c>
      <c r="AH625">
        <f>1000*BN625*AU625*(BJ625-BK625)/(100*BB625*(1000-AU625*BJ625))</f>
        <v>0</v>
      </c>
      <c r="AI625">
        <f>(AJ625 - AK625 - BO625*1E3/(8.314*(BQ625+273.15)) * AM625/BN625 * AL625) * BN625/(100*BB625) * (1000 - BK625)/1000</f>
        <v>0</v>
      </c>
      <c r="AJ625">
        <v>429.2220007254998</v>
      </c>
      <c r="AK625">
        <v>428.8297212121211</v>
      </c>
      <c r="AL625">
        <v>3.380522024578612E-06</v>
      </c>
      <c r="AM625">
        <v>61.35787655002243</v>
      </c>
      <c r="AN625">
        <f>(AP625 - AO625 + BO625*1E3/(8.314*(BQ625+273.15)) * AR625/BN625 * AQ625) * BN625/(100*BB625) * 1000/(1000 - AP625)</f>
        <v>0</v>
      </c>
      <c r="AO625">
        <v>21.51328466980769</v>
      </c>
      <c r="AP625">
        <v>21.49648951048952</v>
      </c>
      <c r="AQ625">
        <v>-5.237446419367335E-07</v>
      </c>
      <c r="AR625">
        <v>91.88205700752289</v>
      </c>
      <c r="AS625">
        <v>0</v>
      </c>
      <c r="AT625">
        <v>0</v>
      </c>
      <c r="AU625">
        <f>IF(AS625*$H$15&gt;=AW625,1.0,(AW625/(AW625-AS625*$H$15)))</f>
        <v>0</v>
      </c>
      <c r="AV625">
        <f>(AU625-1)*100</f>
        <v>0</v>
      </c>
      <c r="AW625">
        <f>MAX(0,($B$15+$C$15*BV625)/(1+$D$15*BV625)*BO625/(BQ625+273)*$E$15)</f>
        <v>0</v>
      </c>
      <c r="AX625">
        <f>$B$13*BW625+$C$13*BX625+$F$13*CI625*(1-CL625)</f>
        <v>0</v>
      </c>
      <c r="AY625">
        <f>AX625*AZ625</f>
        <v>0</v>
      </c>
      <c r="AZ625">
        <f>($B$13*$D$11+$C$13*$D$11+$F$13*((CV625+CN625)/MAX(CV625+CN625+CW625, 0.1)*$I$11+CW625/MAX(CV625+CN625+CW625, 0.1)*$J$11))/($B$13+$C$13+$F$13)</f>
        <v>0</v>
      </c>
      <c r="BA625">
        <f>($B$13*$K$11+$C$13*$K$11+$F$13*((CV625+CN625)/MAX(CV625+CN625+CW625, 0.1)*$P$11+CW625/MAX(CV625+CN625+CW625, 0.1)*$Q$11))/($B$13+$C$13+$F$13)</f>
        <v>0</v>
      </c>
      <c r="BB625">
        <v>6</v>
      </c>
      <c r="BC625">
        <v>0.5</v>
      </c>
      <c r="BD625" t="s">
        <v>358</v>
      </c>
      <c r="BE625">
        <v>2</v>
      </c>
      <c r="BF625" t="b">
        <v>1</v>
      </c>
      <c r="BG625">
        <v>1774684217.7</v>
      </c>
      <c r="BH625">
        <v>419.602</v>
      </c>
      <c r="BI625">
        <v>419.9938</v>
      </c>
      <c r="BJ625">
        <v>21.4971</v>
      </c>
      <c r="BK625">
        <v>21.51364</v>
      </c>
      <c r="BL625">
        <v>419.9633</v>
      </c>
      <c r="BM625">
        <v>21.19996</v>
      </c>
      <c r="BN625">
        <v>499.9558999999999</v>
      </c>
      <c r="BO625">
        <v>101.0404</v>
      </c>
      <c r="BP625">
        <v>0.09983206999999999</v>
      </c>
      <c r="BQ625">
        <v>25.75754</v>
      </c>
      <c r="BR625">
        <v>25.77177</v>
      </c>
      <c r="BS625">
        <v>999.9</v>
      </c>
      <c r="BT625">
        <v>0</v>
      </c>
      <c r="BU625">
        <v>0</v>
      </c>
      <c r="BV625">
        <v>10023.433</v>
      </c>
      <c r="BW625">
        <v>0</v>
      </c>
      <c r="BX625">
        <v>0.3833920000000001</v>
      </c>
      <c r="BY625">
        <v>-0.3918976</v>
      </c>
      <c r="BZ625">
        <v>428.8205</v>
      </c>
      <c r="CA625">
        <v>429.228</v>
      </c>
      <c r="CB625">
        <v>-0.01654339</v>
      </c>
      <c r="CC625">
        <v>419.9938</v>
      </c>
      <c r="CD625">
        <v>21.51364</v>
      </c>
      <c r="CE625">
        <v>2.172077</v>
      </c>
      <c r="CF625">
        <v>2.173748000000001</v>
      </c>
      <c r="CG625">
        <v>18.75782999999999</v>
      </c>
      <c r="CH625">
        <v>18.77014</v>
      </c>
      <c r="CI625">
        <v>79.99837000000002</v>
      </c>
      <c r="CJ625">
        <v>0</v>
      </c>
      <c r="CK625">
        <v>1</v>
      </c>
      <c r="CL625">
        <v>0</v>
      </c>
      <c r="CM625">
        <v>1.57748</v>
      </c>
      <c r="CN625">
        <v>0</v>
      </c>
      <c r="CO625">
        <v>4.020790000000001</v>
      </c>
      <c r="CP625">
        <v>409.2445999999999</v>
      </c>
      <c r="CQ625">
        <v>35.7059</v>
      </c>
      <c r="CR625">
        <v>41.91840000000001</v>
      </c>
      <c r="CS625">
        <v>38.5935</v>
      </c>
      <c r="CT625">
        <v>41.51860000000001</v>
      </c>
      <c r="CU625">
        <v>37</v>
      </c>
      <c r="CV625">
        <v>0</v>
      </c>
      <c r="CW625">
        <v>79.997</v>
      </c>
      <c r="CX625">
        <v>0</v>
      </c>
      <c r="CY625">
        <v>1774684218.8</v>
      </c>
      <c r="CZ625">
        <v>0</v>
      </c>
      <c r="DA625">
        <v>1774666326.5</v>
      </c>
      <c r="DB625" t="s">
        <v>359</v>
      </c>
      <c r="DC625">
        <v>1774666322</v>
      </c>
      <c r="DD625">
        <v>1774666326.5</v>
      </c>
      <c r="DE625">
        <v>2</v>
      </c>
      <c r="DF625">
        <v>0.343</v>
      </c>
      <c r="DG625">
        <v>-0.026</v>
      </c>
      <c r="DH625">
        <v>-0.36</v>
      </c>
      <c r="DI625">
        <v>0.298</v>
      </c>
      <c r="DJ625">
        <v>420</v>
      </c>
      <c r="DK625">
        <v>22</v>
      </c>
      <c r="DL625">
        <v>0.17</v>
      </c>
      <c r="DM625">
        <v>0.02</v>
      </c>
      <c r="DN625">
        <v>-0.4264057317073171</v>
      </c>
      <c r="DO625">
        <v>0.105903219512195</v>
      </c>
      <c r="DP625">
        <v>0.03773785516416419</v>
      </c>
      <c r="DQ625">
        <v>0</v>
      </c>
      <c r="DR625">
        <v>-0.01569966097560976</v>
      </c>
      <c r="DS625">
        <v>-0.003339658536585374</v>
      </c>
      <c r="DT625">
        <v>0.0008127607993829935</v>
      </c>
      <c r="DU625">
        <v>1</v>
      </c>
      <c r="DV625">
        <v>1</v>
      </c>
      <c r="DW625">
        <v>2</v>
      </c>
      <c r="DX625" t="s">
        <v>367</v>
      </c>
      <c r="DY625">
        <v>3.13036</v>
      </c>
      <c r="DZ625">
        <v>2.80658</v>
      </c>
      <c r="EA625">
        <v>0.0997667</v>
      </c>
      <c r="EB625">
        <v>0.09947590000000001</v>
      </c>
      <c r="EC625">
        <v>0.10585</v>
      </c>
      <c r="ED625">
        <v>0.105599</v>
      </c>
      <c r="EE625">
        <v>21145.1</v>
      </c>
      <c r="EF625">
        <v>27418.7</v>
      </c>
      <c r="EG625">
        <v>26442.8</v>
      </c>
      <c r="EH625">
        <v>33000.2</v>
      </c>
      <c r="EI625">
        <v>34923.8</v>
      </c>
      <c r="EJ625">
        <v>40310.2</v>
      </c>
      <c r="EK625">
        <v>41089.2</v>
      </c>
      <c r="EL625">
        <v>46060.2</v>
      </c>
      <c r="EM625">
        <v>2.0348</v>
      </c>
      <c r="EN625">
        <v>2.00047</v>
      </c>
      <c r="EO625">
        <v>0.06757680000000001</v>
      </c>
      <c r="EP625">
        <v>0</v>
      </c>
      <c r="EQ625">
        <v>24.6658</v>
      </c>
      <c r="ER625">
        <v>999.9</v>
      </c>
      <c r="ES625">
        <v>67.40000000000001</v>
      </c>
      <c r="ET625">
        <v>27.5</v>
      </c>
      <c r="EU625">
        <v>24.5849</v>
      </c>
      <c r="EV625">
        <v>61.2709</v>
      </c>
      <c r="EW625">
        <v>31.8349</v>
      </c>
      <c r="EX625">
        <v>1</v>
      </c>
      <c r="EY625">
        <v>0.291631</v>
      </c>
      <c r="EZ625">
        <v>0.164921</v>
      </c>
      <c r="FA625">
        <v>20.2916</v>
      </c>
      <c r="FB625">
        <v>5.18899</v>
      </c>
      <c r="FC625">
        <v>11.9441</v>
      </c>
      <c r="FD625">
        <v>4.9558</v>
      </c>
      <c r="FE625">
        <v>3.285</v>
      </c>
      <c r="FF625">
        <v>9999</v>
      </c>
      <c r="FG625">
        <v>9999</v>
      </c>
      <c r="FH625">
        <v>9999</v>
      </c>
      <c r="FI625">
        <v>999.9</v>
      </c>
      <c r="FJ625">
        <v>1.86127</v>
      </c>
      <c r="FK625">
        <v>1.86264</v>
      </c>
      <c r="FL625">
        <v>1.86005</v>
      </c>
      <c r="FM625">
        <v>1.85837</v>
      </c>
      <c r="FN625">
        <v>1.86217</v>
      </c>
      <c r="FO625">
        <v>1.85888</v>
      </c>
      <c r="FP625">
        <v>1.85791</v>
      </c>
      <c r="FQ625">
        <v>1.8608</v>
      </c>
      <c r="FR625">
        <v>0</v>
      </c>
      <c r="FS625">
        <v>0</v>
      </c>
      <c r="FT625">
        <v>0</v>
      </c>
      <c r="FU625">
        <v>4.5</v>
      </c>
      <c r="FV625" t="s">
        <v>361</v>
      </c>
      <c r="FW625" t="s">
        <v>362</v>
      </c>
      <c r="FX625" t="s">
        <v>363</v>
      </c>
      <c r="FY625" t="s">
        <v>364</v>
      </c>
      <c r="FZ625" t="s">
        <v>364</v>
      </c>
      <c r="GA625" t="s">
        <v>363</v>
      </c>
      <c r="GB625">
        <v>0</v>
      </c>
      <c r="GC625">
        <v>100</v>
      </c>
      <c r="GD625">
        <v>100</v>
      </c>
      <c r="GE625">
        <v>-0.362</v>
      </c>
      <c r="GF625">
        <v>0.2971</v>
      </c>
      <c r="GG625">
        <v>-1.589593225013521</v>
      </c>
      <c r="GH625">
        <v>0.00192992804097616</v>
      </c>
      <c r="GI625">
        <v>3.244687122451424E-06</v>
      </c>
      <c r="GJ625">
        <v>-2.087531120305573E-09</v>
      </c>
      <c r="GK625">
        <v>0.05776174702018427</v>
      </c>
      <c r="GL625">
        <v>0.005089068596103195</v>
      </c>
      <c r="GM625">
        <v>0.0003257216593697226</v>
      </c>
      <c r="GN625">
        <v>-1.562898368296355E-06</v>
      </c>
      <c r="GO625">
        <v>0</v>
      </c>
      <c r="GP625">
        <v>1257</v>
      </c>
      <c r="GQ625">
        <v>1</v>
      </c>
      <c r="GR625">
        <v>31</v>
      </c>
      <c r="GS625">
        <v>298.3</v>
      </c>
      <c r="GT625">
        <v>298.2</v>
      </c>
      <c r="GU625">
        <v>1.07666</v>
      </c>
      <c r="GV625">
        <v>2.38159</v>
      </c>
      <c r="GW625">
        <v>1.44775</v>
      </c>
      <c r="GX625">
        <v>2.20215</v>
      </c>
      <c r="GY625">
        <v>1.44653</v>
      </c>
      <c r="GZ625">
        <v>2.38525</v>
      </c>
      <c r="HA625">
        <v>33.1769</v>
      </c>
      <c r="HB625">
        <v>14.5085</v>
      </c>
      <c r="HC625">
        <v>18</v>
      </c>
      <c r="HD625">
        <v>531.891</v>
      </c>
      <c r="HE625">
        <v>523.172</v>
      </c>
      <c r="HF625">
        <v>25</v>
      </c>
      <c r="HG625">
        <v>30.7182</v>
      </c>
      <c r="HH625">
        <v>30.0001</v>
      </c>
      <c r="HI625">
        <v>31.0997</v>
      </c>
      <c r="HJ625">
        <v>31.1089</v>
      </c>
      <c r="HK625">
        <v>21.5469</v>
      </c>
      <c r="HL625">
        <v>20.6043</v>
      </c>
      <c r="HM625">
        <v>100</v>
      </c>
      <c r="HN625">
        <v>25</v>
      </c>
      <c r="HO625">
        <v>420</v>
      </c>
      <c r="HP625">
        <v>21.5</v>
      </c>
      <c r="HQ625">
        <v>103.126</v>
      </c>
      <c r="HR625">
        <v>102.021</v>
      </c>
    </row>
    <row r="626" spans="1:226">
      <c r="A626">
        <v>608</v>
      </c>
      <c r="B626">
        <v>1774684224.6</v>
      </c>
      <c r="C626">
        <v>2478.599999904633</v>
      </c>
      <c r="D626" t="s">
        <v>1578</v>
      </c>
      <c r="E626" t="s">
        <v>1579</v>
      </c>
      <c r="F626">
        <v>5</v>
      </c>
      <c r="I626">
        <v>1774684221.7</v>
      </c>
      <c r="J626">
        <f>(K626)/1000</f>
        <v>0</v>
      </c>
      <c r="K626">
        <f>IF(BF626, AN626, AH626)</f>
        <v>0</v>
      </c>
      <c r="L626">
        <f>IF(BF626, AI626, AG626)</f>
        <v>0</v>
      </c>
      <c r="M626">
        <f>BH626 - IF(AU626&gt;1, L626*BB626*100.0/(AW626), 0)</f>
        <v>0</v>
      </c>
      <c r="N626">
        <f>((T626-J626/2)*M626-L626)/(T626+J626/2)</f>
        <v>0</v>
      </c>
      <c r="O626">
        <f>N626*(BO626+BP626)/1000.0</f>
        <v>0</v>
      </c>
      <c r="P626">
        <f>(BH626 - IF(AU626&gt;1, L626*BB626*100.0/(AW626), 0))*(BO626+BP626)/1000.0</f>
        <v>0</v>
      </c>
      <c r="Q626">
        <f>2.0/((1/S626-1/R626)+SIGN(S626)*SQRT((1/S626-1/R626)*(1/S626-1/R626) + 4*BC626/((BC626+1)*(BC626+1))*(2*1/S626*1/R626-1/R626*1/R626)))</f>
        <v>0</v>
      </c>
      <c r="R626">
        <f>IF(LEFT(BD626,1)&lt;&gt;"0",IF(LEFT(BD626,1)="1",3.0,BE626),$D$5+$E$5*(BV626*BO626/($K$5*1000))+$F$5*(BV626*BO626/($K$5*1000))*MAX(MIN(BB626,$J$5),$I$5)*MAX(MIN(BB626,$J$5),$I$5)+$G$5*MAX(MIN(BB626,$J$5),$I$5)*(BV626*BO626/($K$5*1000))+$H$5*(BV626*BO626/($K$5*1000))*(BV626*BO626/($K$5*1000)))</f>
        <v>0</v>
      </c>
      <c r="S626">
        <f>J626*(1000-(1000*0.61365*exp(17.502*W626/(240.97+W626))/(BO626+BP626)+BJ626)/2)/(1000*0.61365*exp(17.502*W626/(240.97+W626))/(BO626+BP626)-BJ626)</f>
        <v>0</v>
      </c>
      <c r="T626">
        <f>1/((BC626+1)/(Q626/1.6)+1/(R626/1.37)) + BC626/((BC626+1)/(Q626/1.6) + BC626/(R626/1.37))</f>
        <v>0</v>
      </c>
      <c r="U626">
        <f>(AX626*BA626)</f>
        <v>0</v>
      </c>
      <c r="V626">
        <f>(BQ626+(U626+2*0.95*5.67E-8*(((BQ626+$B$9)+273)^4-(BQ626+273)^4)-44100*J626)/(1.84*29.3*R626+8*0.95*5.67E-8*(BQ626+273)^3))</f>
        <v>0</v>
      </c>
      <c r="W626">
        <f>($C$9*BR626+$D$9*BS626+$E$9*V626)</f>
        <v>0</v>
      </c>
      <c r="X626">
        <f>0.61365*exp(17.502*W626/(240.97+W626))</f>
        <v>0</v>
      </c>
      <c r="Y626">
        <f>(Z626/AA626*100)</f>
        <v>0</v>
      </c>
      <c r="Z626">
        <f>BJ626*(BO626+BP626)/1000</f>
        <v>0</v>
      </c>
      <c r="AA626">
        <f>0.61365*exp(17.502*BQ626/(240.97+BQ626))</f>
        <v>0</v>
      </c>
      <c r="AB626">
        <f>(X626-BJ626*(BO626+BP626)/1000)</f>
        <v>0</v>
      </c>
      <c r="AC626">
        <f>(-J626*44100)</f>
        <v>0</v>
      </c>
      <c r="AD626">
        <f>2*29.3*R626*0.92*(BQ626-W626)</f>
        <v>0</v>
      </c>
      <c r="AE626">
        <f>2*0.95*5.67E-8*(((BQ626+$B$9)+273)^4-(W626+273)^4)</f>
        <v>0</v>
      </c>
      <c r="AF626">
        <f>U626+AE626+AC626+AD626</f>
        <v>0</v>
      </c>
      <c r="AG626">
        <f>BN626*AU626*(BI626-BH626*(1000-AU626*BK626)/(1000-AU626*BJ626))/(100*BB626)</f>
        <v>0</v>
      </c>
      <c r="AH626">
        <f>1000*BN626*AU626*(BJ626-BK626)/(100*BB626*(1000-AU626*BJ626))</f>
        <v>0</v>
      </c>
      <c r="AI626">
        <f>(AJ626 - AK626 - BO626*1E3/(8.314*(BQ626+273.15)) * AM626/BN626 * AL626) * BN626/(100*BB626) * (1000 - BK626)/1000</f>
        <v>0</v>
      </c>
      <c r="AJ626">
        <v>429.2404281172572</v>
      </c>
      <c r="AK626">
        <v>428.8346424242422</v>
      </c>
      <c r="AL626">
        <v>3.07036317696553E-06</v>
      </c>
      <c r="AM626">
        <v>61.35787655002243</v>
      </c>
      <c r="AN626">
        <f>(AP626 - AO626 + BO626*1E3/(8.314*(BQ626+273.15)) * AR626/BN626 * AQ626) * BN626/(100*BB626) * 1000/(1000 - AP626)</f>
        <v>0</v>
      </c>
      <c r="AO626">
        <v>21.5140647673215</v>
      </c>
      <c r="AP626">
        <v>21.49802237762239</v>
      </c>
      <c r="AQ626">
        <v>1.697861905713811E-07</v>
      </c>
      <c r="AR626">
        <v>91.88205700752289</v>
      </c>
      <c r="AS626">
        <v>0</v>
      </c>
      <c r="AT626">
        <v>0</v>
      </c>
      <c r="AU626">
        <f>IF(AS626*$H$15&gt;=AW626,1.0,(AW626/(AW626-AS626*$H$15)))</f>
        <v>0</v>
      </c>
      <c r="AV626">
        <f>(AU626-1)*100</f>
        <v>0</v>
      </c>
      <c r="AW626">
        <f>MAX(0,($B$15+$C$15*BV626)/(1+$D$15*BV626)*BO626/(BQ626+273)*$E$15)</f>
        <v>0</v>
      </c>
      <c r="AX626">
        <f>$B$13*BW626+$C$13*BX626+$F$13*CI626*(1-CL626)</f>
        <v>0</v>
      </c>
      <c r="AY626">
        <f>AX626*AZ626</f>
        <v>0</v>
      </c>
      <c r="AZ626">
        <f>($B$13*$D$11+$C$13*$D$11+$F$13*((CV626+CN626)/MAX(CV626+CN626+CW626, 0.1)*$I$11+CW626/MAX(CV626+CN626+CW626, 0.1)*$J$11))/($B$13+$C$13+$F$13)</f>
        <v>0</v>
      </c>
      <c r="BA626">
        <f>($B$13*$K$11+$C$13*$K$11+$F$13*((CV626+CN626)/MAX(CV626+CN626+CW626, 0.1)*$P$11+CW626/MAX(CV626+CN626+CW626, 0.1)*$Q$11))/($B$13+$C$13+$F$13)</f>
        <v>0</v>
      </c>
      <c r="BB626">
        <v>6</v>
      </c>
      <c r="BC626">
        <v>0.5</v>
      </c>
      <c r="BD626" t="s">
        <v>358</v>
      </c>
      <c r="BE626">
        <v>2</v>
      </c>
      <c r="BF626" t="b">
        <v>1</v>
      </c>
      <c r="BG626">
        <v>1774684221.7</v>
      </c>
      <c r="BH626">
        <v>419.6056</v>
      </c>
      <c r="BI626">
        <v>419.9981</v>
      </c>
      <c r="BJ626">
        <v>21.49717</v>
      </c>
      <c r="BK626">
        <v>21.5141</v>
      </c>
      <c r="BL626">
        <v>419.967</v>
      </c>
      <c r="BM626">
        <v>21.20004</v>
      </c>
      <c r="BN626">
        <v>500.0242</v>
      </c>
      <c r="BO626">
        <v>101.0404</v>
      </c>
      <c r="BP626">
        <v>0.1002111</v>
      </c>
      <c r="BQ626">
        <v>25.75729</v>
      </c>
      <c r="BR626">
        <v>25.78098</v>
      </c>
      <c r="BS626">
        <v>999.9</v>
      </c>
      <c r="BT626">
        <v>0</v>
      </c>
      <c r="BU626">
        <v>0</v>
      </c>
      <c r="BV626">
        <v>9982.563</v>
      </c>
      <c r="BW626">
        <v>0</v>
      </c>
      <c r="BX626">
        <v>0.3833920000000001</v>
      </c>
      <c r="BY626">
        <v>-0.3924682</v>
      </c>
      <c r="BZ626">
        <v>428.824</v>
      </c>
      <c r="CA626">
        <v>429.2327</v>
      </c>
      <c r="CB626">
        <v>-0.01692238</v>
      </c>
      <c r="CC626">
        <v>419.9981</v>
      </c>
      <c r="CD626">
        <v>21.5141</v>
      </c>
      <c r="CE626">
        <v>2.172087</v>
      </c>
      <c r="CF626">
        <v>2.173797</v>
      </c>
      <c r="CG626">
        <v>18.75791</v>
      </c>
      <c r="CH626">
        <v>18.7705</v>
      </c>
      <c r="CI626">
        <v>79.99829</v>
      </c>
      <c r="CJ626">
        <v>0</v>
      </c>
      <c r="CK626">
        <v>1</v>
      </c>
      <c r="CL626">
        <v>0</v>
      </c>
      <c r="CM626">
        <v>1.92599</v>
      </c>
      <c r="CN626">
        <v>0</v>
      </c>
      <c r="CO626">
        <v>3.55537</v>
      </c>
      <c r="CP626">
        <v>409.2444</v>
      </c>
      <c r="CQ626">
        <v>35.7374</v>
      </c>
      <c r="CR626">
        <v>41.937</v>
      </c>
      <c r="CS626">
        <v>38.625</v>
      </c>
      <c r="CT626">
        <v>41.562</v>
      </c>
      <c r="CU626">
        <v>37</v>
      </c>
      <c r="CV626">
        <v>0</v>
      </c>
      <c r="CW626">
        <v>80</v>
      </c>
      <c r="CX626">
        <v>0</v>
      </c>
      <c r="CY626">
        <v>1774684223</v>
      </c>
      <c r="CZ626">
        <v>0</v>
      </c>
      <c r="DA626">
        <v>1774666326.5</v>
      </c>
      <c r="DB626" t="s">
        <v>359</v>
      </c>
      <c r="DC626">
        <v>1774666322</v>
      </c>
      <c r="DD626">
        <v>1774666326.5</v>
      </c>
      <c r="DE626">
        <v>2</v>
      </c>
      <c r="DF626">
        <v>0.343</v>
      </c>
      <c r="DG626">
        <v>-0.026</v>
      </c>
      <c r="DH626">
        <v>-0.36</v>
      </c>
      <c r="DI626">
        <v>0.298</v>
      </c>
      <c r="DJ626">
        <v>420</v>
      </c>
      <c r="DK626">
        <v>22</v>
      </c>
      <c r="DL626">
        <v>0.17</v>
      </c>
      <c r="DM626">
        <v>0.02</v>
      </c>
      <c r="DN626">
        <v>-0.4254760731707317</v>
      </c>
      <c r="DO626">
        <v>0.2609055470383272</v>
      </c>
      <c r="DP626">
        <v>0.03814722507402478</v>
      </c>
      <c r="DQ626">
        <v>0</v>
      </c>
      <c r="DR626">
        <v>-0.01600990975609756</v>
      </c>
      <c r="DS626">
        <v>-0.00403101951219513</v>
      </c>
      <c r="DT626">
        <v>0.0008866673349298756</v>
      </c>
      <c r="DU626">
        <v>1</v>
      </c>
      <c r="DV626">
        <v>1</v>
      </c>
      <c r="DW626">
        <v>2</v>
      </c>
      <c r="DX626" t="s">
        <v>367</v>
      </c>
      <c r="DY626">
        <v>3.13059</v>
      </c>
      <c r="DZ626">
        <v>2.80637</v>
      </c>
      <c r="EA626">
        <v>0.0997677</v>
      </c>
      <c r="EB626">
        <v>0.0994877</v>
      </c>
      <c r="EC626">
        <v>0.105853</v>
      </c>
      <c r="ED626">
        <v>0.105598</v>
      </c>
      <c r="EE626">
        <v>21145.1</v>
      </c>
      <c r="EF626">
        <v>27418.4</v>
      </c>
      <c r="EG626">
        <v>26442.9</v>
      </c>
      <c r="EH626">
        <v>33000.2</v>
      </c>
      <c r="EI626">
        <v>34923.9</v>
      </c>
      <c r="EJ626">
        <v>40309.9</v>
      </c>
      <c r="EK626">
        <v>41089.5</v>
      </c>
      <c r="EL626">
        <v>46059.8</v>
      </c>
      <c r="EM626">
        <v>2.03515</v>
      </c>
      <c r="EN626">
        <v>2.00025</v>
      </c>
      <c r="EO626">
        <v>0.06863850000000001</v>
      </c>
      <c r="EP626">
        <v>0</v>
      </c>
      <c r="EQ626">
        <v>24.6658</v>
      </c>
      <c r="ER626">
        <v>999.9</v>
      </c>
      <c r="ES626">
        <v>67.40000000000001</v>
      </c>
      <c r="ET626">
        <v>27.5</v>
      </c>
      <c r="EU626">
        <v>24.5843</v>
      </c>
      <c r="EV626">
        <v>61.2909</v>
      </c>
      <c r="EW626">
        <v>31.6426</v>
      </c>
      <c r="EX626">
        <v>1</v>
      </c>
      <c r="EY626">
        <v>0.29159</v>
      </c>
      <c r="EZ626">
        <v>0.164733</v>
      </c>
      <c r="FA626">
        <v>20.2913</v>
      </c>
      <c r="FB626">
        <v>5.18959</v>
      </c>
      <c r="FC626">
        <v>11.9441</v>
      </c>
      <c r="FD626">
        <v>4.95575</v>
      </c>
      <c r="FE626">
        <v>3.285</v>
      </c>
      <c r="FF626">
        <v>9999</v>
      </c>
      <c r="FG626">
        <v>9999</v>
      </c>
      <c r="FH626">
        <v>9999</v>
      </c>
      <c r="FI626">
        <v>999.9</v>
      </c>
      <c r="FJ626">
        <v>1.86127</v>
      </c>
      <c r="FK626">
        <v>1.86264</v>
      </c>
      <c r="FL626">
        <v>1.86005</v>
      </c>
      <c r="FM626">
        <v>1.85837</v>
      </c>
      <c r="FN626">
        <v>1.86215</v>
      </c>
      <c r="FO626">
        <v>1.85889</v>
      </c>
      <c r="FP626">
        <v>1.85791</v>
      </c>
      <c r="FQ626">
        <v>1.86081</v>
      </c>
      <c r="FR626">
        <v>0</v>
      </c>
      <c r="FS626">
        <v>0</v>
      </c>
      <c r="FT626">
        <v>0</v>
      </c>
      <c r="FU626">
        <v>4.5</v>
      </c>
      <c r="FV626" t="s">
        <v>361</v>
      </c>
      <c r="FW626" t="s">
        <v>362</v>
      </c>
      <c r="FX626" t="s">
        <v>363</v>
      </c>
      <c r="FY626" t="s">
        <v>364</v>
      </c>
      <c r="FZ626" t="s">
        <v>364</v>
      </c>
      <c r="GA626" t="s">
        <v>363</v>
      </c>
      <c r="GB626">
        <v>0</v>
      </c>
      <c r="GC626">
        <v>100</v>
      </c>
      <c r="GD626">
        <v>100</v>
      </c>
      <c r="GE626">
        <v>-0.361</v>
      </c>
      <c r="GF626">
        <v>0.2972</v>
      </c>
      <c r="GG626">
        <v>-1.589593225013521</v>
      </c>
      <c r="GH626">
        <v>0.00192992804097616</v>
      </c>
      <c r="GI626">
        <v>3.244687122451424E-06</v>
      </c>
      <c r="GJ626">
        <v>-2.087531120305573E-09</v>
      </c>
      <c r="GK626">
        <v>0.05776174702018427</v>
      </c>
      <c r="GL626">
        <v>0.005089068596103195</v>
      </c>
      <c r="GM626">
        <v>0.0003257216593697226</v>
      </c>
      <c r="GN626">
        <v>-1.562898368296355E-06</v>
      </c>
      <c r="GO626">
        <v>0</v>
      </c>
      <c r="GP626">
        <v>1257</v>
      </c>
      <c r="GQ626">
        <v>1</v>
      </c>
      <c r="GR626">
        <v>31</v>
      </c>
      <c r="GS626">
        <v>298.4</v>
      </c>
      <c r="GT626">
        <v>298.3</v>
      </c>
      <c r="GU626">
        <v>1.07666</v>
      </c>
      <c r="GV626">
        <v>2.39624</v>
      </c>
      <c r="GW626">
        <v>1.44775</v>
      </c>
      <c r="GX626">
        <v>2.20215</v>
      </c>
      <c r="GY626">
        <v>1.44653</v>
      </c>
      <c r="GZ626">
        <v>2.3291</v>
      </c>
      <c r="HA626">
        <v>33.1769</v>
      </c>
      <c r="HB626">
        <v>14.5085</v>
      </c>
      <c r="HC626">
        <v>18</v>
      </c>
      <c r="HD626">
        <v>532.1130000000001</v>
      </c>
      <c r="HE626">
        <v>523.02</v>
      </c>
      <c r="HF626">
        <v>25</v>
      </c>
      <c r="HG626">
        <v>30.7172</v>
      </c>
      <c r="HH626">
        <v>30.0001</v>
      </c>
      <c r="HI626">
        <v>31.0997</v>
      </c>
      <c r="HJ626">
        <v>31.1089</v>
      </c>
      <c r="HK626">
        <v>21.5461</v>
      </c>
      <c r="HL626">
        <v>20.6043</v>
      </c>
      <c r="HM626">
        <v>100</v>
      </c>
      <c r="HN626">
        <v>25</v>
      </c>
      <c r="HO626">
        <v>420</v>
      </c>
      <c r="HP626">
        <v>21.5</v>
      </c>
      <c r="HQ626">
        <v>103.127</v>
      </c>
      <c r="HR626">
        <v>102.021</v>
      </c>
    </row>
    <row r="627" spans="1:226">
      <c r="A627">
        <v>609</v>
      </c>
      <c r="B627">
        <v>1774684228.6</v>
      </c>
      <c r="C627">
        <v>2482.599999904633</v>
      </c>
      <c r="D627" t="s">
        <v>1580</v>
      </c>
      <c r="E627" t="s">
        <v>1581</v>
      </c>
      <c r="F627">
        <v>5</v>
      </c>
      <c r="I627">
        <v>1774684225.7</v>
      </c>
      <c r="J627">
        <f>(K627)/1000</f>
        <v>0</v>
      </c>
      <c r="K627">
        <f>IF(BF627, AN627, AH627)</f>
        <v>0</v>
      </c>
      <c r="L627">
        <f>IF(BF627, AI627, AG627)</f>
        <v>0</v>
      </c>
      <c r="M627">
        <f>BH627 - IF(AU627&gt;1, L627*BB627*100.0/(AW627), 0)</f>
        <v>0</v>
      </c>
      <c r="N627">
        <f>((T627-J627/2)*M627-L627)/(T627+J627/2)</f>
        <v>0</v>
      </c>
      <c r="O627">
        <f>N627*(BO627+BP627)/1000.0</f>
        <v>0</v>
      </c>
      <c r="P627">
        <f>(BH627 - IF(AU627&gt;1, L627*BB627*100.0/(AW627), 0))*(BO627+BP627)/1000.0</f>
        <v>0</v>
      </c>
      <c r="Q627">
        <f>2.0/((1/S627-1/R627)+SIGN(S627)*SQRT((1/S627-1/R627)*(1/S627-1/R627) + 4*BC627/((BC627+1)*(BC627+1))*(2*1/S627*1/R627-1/R627*1/R627)))</f>
        <v>0</v>
      </c>
      <c r="R627">
        <f>IF(LEFT(BD627,1)&lt;&gt;"0",IF(LEFT(BD627,1)="1",3.0,BE627),$D$5+$E$5*(BV627*BO627/($K$5*1000))+$F$5*(BV627*BO627/($K$5*1000))*MAX(MIN(BB627,$J$5),$I$5)*MAX(MIN(BB627,$J$5),$I$5)+$G$5*MAX(MIN(BB627,$J$5),$I$5)*(BV627*BO627/($K$5*1000))+$H$5*(BV627*BO627/($K$5*1000))*(BV627*BO627/($K$5*1000)))</f>
        <v>0</v>
      </c>
      <c r="S627">
        <f>J627*(1000-(1000*0.61365*exp(17.502*W627/(240.97+W627))/(BO627+BP627)+BJ627)/2)/(1000*0.61365*exp(17.502*W627/(240.97+W627))/(BO627+BP627)-BJ627)</f>
        <v>0</v>
      </c>
      <c r="T627">
        <f>1/((BC627+1)/(Q627/1.6)+1/(R627/1.37)) + BC627/((BC627+1)/(Q627/1.6) + BC627/(R627/1.37))</f>
        <v>0</v>
      </c>
      <c r="U627">
        <f>(AX627*BA627)</f>
        <v>0</v>
      </c>
      <c r="V627">
        <f>(BQ627+(U627+2*0.95*5.67E-8*(((BQ627+$B$9)+273)^4-(BQ627+273)^4)-44100*J627)/(1.84*29.3*R627+8*0.95*5.67E-8*(BQ627+273)^3))</f>
        <v>0</v>
      </c>
      <c r="W627">
        <f>($C$9*BR627+$D$9*BS627+$E$9*V627)</f>
        <v>0</v>
      </c>
      <c r="X627">
        <f>0.61365*exp(17.502*W627/(240.97+W627))</f>
        <v>0</v>
      </c>
      <c r="Y627">
        <f>(Z627/AA627*100)</f>
        <v>0</v>
      </c>
      <c r="Z627">
        <f>BJ627*(BO627+BP627)/1000</f>
        <v>0</v>
      </c>
      <c r="AA627">
        <f>0.61365*exp(17.502*BQ627/(240.97+BQ627))</f>
        <v>0</v>
      </c>
      <c r="AB627">
        <f>(X627-BJ627*(BO627+BP627)/1000)</f>
        <v>0</v>
      </c>
      <c r="AC627">
        <f>(-J627*44100)</f>
        <v>0</v>
      </c>
      <c r="AD627">
        <f>2*29.3*R627*0.92*(BQ627-W627)</f>
        <v>0</v>
      </c>
      <c r="AE627">
        <f>2*0.95*5.67E-8*(((BQ627+$B$9)+273)^4-(W627+273)^4)</f>
        <v>0</v>
      </c>
      <c r="AF627">
        <f>U627+AE627+AC627+AD627</f>
        <v>0</v>
      </c>
      <c r="AG627">
        <f>BN627*AU627*(BI627-BH627*(1000-AU627*BK627)/(1000-AU627*BJ627))/(100*BB627)</f>
        <v>0</v>
      </c>
      <c r="AH627">
        <f>1000*BN627*AU627*(BJ627-BK627)/(100*BB627*(1000-AU627*BJ627))</f>
        <v>0</v>
      </c>
      <c r="AI627">
        <f>(AJ627 - AK627 - BO627*1E3/(8.314*(BQ627+273.15)) * AM627/BN627 * AL627) * BN627/(100*BB627) * (1000 - BK627)/1000</f>
        <v>0</v>
      </c>
      <c r="AJ627">
        <v>429.2335978692214</v>
      </c>
      <c r="AK627">
        <v>428.8282969696967</v>
      </c>
      <c r="AL627">
        <v>-6.199751361959383E-07</v>
      </c>
      <c r="AM627">
        <v>61.35787655002243</v>
      </c>
      <c r="AN627">
        <f>(AP627 - AO627 + BO627*1E3/(8.314*(BQ627+273.15)) * AR627/BN627 * AQ627) * BN627/(100*BB627) * 1000/(1000 - AP627)</f>
        <v>0</v>
      </c>
      <c r="AO627">
        <v>21.51450346160412</v>
      </c>
      <c r="AP627">
        <v>21.49566293706295</v>
      </c>
      <c r="AQ627">
        <v>5.035094528893207E-07</v>
      </c>
      <c r="AR627">
        <v>91.88205700752289</v>
      </c>
      <c r="AS627">
        <v>0</v>
      </c>
      <c r="AT627">
        <v>0</v>
      </c>
      <c r="AU627">
        <f>IF(AS627*$H$15&gt;=AW627,1.0,(AW627/(AW627-AS627*$H$15)))</f>
        <v>0</v>
      </c>
      <c r="AV627">
        <f>(AU627-1)*100</f>
        <v>0</v>
      </c>
      <c r="AW627">
        <f>MAX(0,($B$15+$C$15*BV627)/(1+$D$15*BV627)*BO627/(BQ627+273)*$E$15)</f>
        <v>0</v>
      </c>
      <c r="AX627">
        <f>$B$13*BW627+$C$13*BX627+$F$13*CI627*(1-CL627)</f>
        <v>0</v>
      </c>
      <c r="AY627">
        <f>AX627*AZ627</f>
        <v>0</v>
      </c>
      <c r="AZ627">
        <f>($B$13*$D$11+$C$13*$D$11+$F$13*((CV627+CN627)/MAX(CV627+CN627+CW627, 0.1)*$I$11+CW627/MAX(CV627+CN627+CW627, 0.1)*$J$11))/($B$13+$C$13+$F$13)</f>
        <v>0</v>
      </c>
      <c r="BA627">
        <f>($B$13*$K$11+$C$13*$K$11+$F$13*((CV627+CN627)/MAX(CV627+CN627+CW627, 0.1)*$P$11+CW627/MAX(CV627+CN627+CW627, 0.1)*$Q$11))/($B$13+$C$13+$F$13)</f>
        <v>0</v>
      </c>
      <c r="BB627">
        <v>6</v>
      </c>
      <c r="BC627">
        <v>0.5</v>
      </c>
      <c r="BD627" t="s">
        <v>358</v>
      </c>
      <c r="BE627">
        <v>2</v>
      </c>
      <c r="BF627" t="b">
        <v>1</v>
      </c>
      <c r="BG627">
        <v>1774684225.7</v>
      </c>
      <c r="BH627">
        <v>419.6121</v>
      </c>
      <c r="BI627">
        <v>420.0092000000001</v>
      </c>
      <c r="BJ627">
        <v>21.4974</v>
      </c>
      <c r="BK627">
        <v>21.51436</v>
      </c>
      <c r="BL627">
        <v>419.9734</v>
      </c>
      <c r="BM627">
        <v>21.20023</v>
      </c>
      <c r="BN627">
        <v>500.1014</v>
      </c>
      <c r="BO627">
        <v>101.0401</v>
      </c>
      <c r="BP627">
        <v>0.10007529</v>
      </c>
      <c r="BQ627">
        <v>25.75769</v>
      </c>
      <c r="BR627">
        <v>25.79196</v>
      </c>
      <c r="BS627">
        <v>999.9</v>
      </c>
      <c r="BT627">
        <v>0</v>
      </c>
      <c r="BU627">
        <v>0</v>
      </c>
      <c r="BV627">
        <v>9990.377</v>
      </c>
      <c r="BW627">
        <v>0</v>
      </c>
      <c r="BX627">
        <v>0.3833920000000001</v>
      </c>
      <c r="BY627">
        <v>-0.3973054</v>
      </c>
      <c r="BZ627">
        <v>428.8307</v>
      </c>
      <c r="CA627">
        <v>429.2443999999999</v>
      </c>
      <c r="CB627">
        <v>-0.01697444</v>
      </c>
      <c r="CC627">
        <v>420.0092000000001</v>
      </c>
      <c r="CD627">
        <v>21.51436</v>
      </c>
      <c r="CE627">
        <v>2.172102</v>
      </c>
      <c r="CF627">
        <v>2.173816</v>
      </c>
      <c r="CG627">
        <v>18.75802</v>
      </c>
      <c r="CH627">
        <v>18.77067</v>
      </c>
      <c r="CI627">
        <v>79.999</v>
      </c>
      <c r="CJ627">
        <v>0</v>
      </c>
      <c r="CK627">
        <v>1</v>
      </c>
      <c r="CL627">
        <v>0</v>
      </c>
      <c r="CM627">
        <v>1.72628</v>
      </c>
      <c r="CN627">
        <v>0</v>
      </c>
      <c r="CO627">
        <v>3.8739</v>
      </c>
      <c r="CP627">
        <v>409.2481</v>
      </c>
      <c r="CQ627">
        <v>35.75</v>
      </c>
      <c r="CR627">
        <v>41.937</v>
      </c>
      <c r="CS627">
        <v>38.625</v>
      </c>
      <c r="CT627">
        <v>41.5683</v>
      </c>
      <c r="CU627">
        <v>37.04340000000001</v>
      </c>
      <c r="CV627">
        <v>0</v>
      </c>
      <c r="CW627">
        <v>80</v>
      </c>
      <c r="CX627">
        <v>0</v>
      </c>
      <c r="CY627">
        <v>1774684227.2</v>
      </c>
      <c r="CZ627">
        <v>0</v>
      </c>
      <c r="DA627">
        <v>1774666326.5</v>
      </c>
      <c r="DB627" t="s">
        <v>359</v>
      </c>
      <c r="DC627">
        <v>1774666322</v>
      </c>
      <c r="DD627">
        <v>1774666326.5</v>
      </c>
      <c r="DE627">
        <v>2</v>
      </c>
      <c r="DF627">
        <v>0.343</v>
      </c>
      <c r="DG627">
        <v>-0.026</v>
      </c>
      <c r="DH627">
        <v>-0.36</v>
      </c>
      <c r="DI627">
        <v>0.298</v>
      </c>
      <c r="DJ627">
        <v>420</v>
      </c>
      <c r="DK627">
        <v>22</v>
      </c>
      <c r="DL627">
        <v>0.17</v>
      </c>
      <c r="DM627">
        <v>0.02</v>
      </c>
      <c r="DN627">
        <v>-0.4135816829268293</v>
      </c>
      <c r="DO627">
        <v>0.2345498675958182</v>
      </c>
      <c r="DP627">
        <v>0.03585192347014621</v>
      </c>
      <c r="DQ627">
        <v>0</v>
      </c>
      <c r="DR627">
        <v>-0.01618092195121951</v>
      </c>
      <c r="DS627">
        <v>-0.00677111498257842</v>
      </c>
      <c r="DT627">
        <v>0.0009804897523157461</v>
      </c>
      <c r="DU627">
        <v>1</v>
      </c>
      <c r="DV627">
        <v>1</v>
      </c>
      <c r="DW627">
        <v>2</v>
      </c>
      <c r="DX627" t="s">
        <v>367</v>
      </c>
      <c r="DY627">
        <v>3.1305</v>
      </c>
      <c r="DZ627">
        <v>2.80655</v>
      </c>
      <c r="EA627">
        <v>0.0997686</v>
      </c>
      <c r="EB627">
        <v>0.09948559999999999</v>
      </c>
      <c r="EC627">
        <v>0.105846</v>
      </c>
      <c r="ED627">
        <v>0.105597</v>
      </c>
      <c r="EE627">
        <v>21145.1</v>
      </c>
      <c r="EF627">
        <v>27418.2</v>
      </c>
      <c r="EG627">
        <v>26442.9</v>
      </c>
      <c r="EH627">
        <v>33000</v>
      </c>
      <c r="EI627">
        <v>34923.9</v>
      </c>
      <c r="EJ627">
        <v>40309.7</v>
      </c>
      <c r="EK627">
        <v>41089.1</v>
      </c>
      <c r="EL627">
        <v>46059.6</v>
      </c>
      <c r="EM627">
        <v>2.03468</v>
      </c>
      <c r="EN627">
        <v>2.0004</v>
      </c>
      <c r="EO627">
        <v>0.0684522</v>
      </c>
      <c r="EP627">
        <v>0</v>
      </c>
      <c r="EQ627">
        <v>24.6669</v>
      </c>
      <c r="ER627">
        <v>999.9</v>
      </c>
      <c r="ES627">
        <v>67.40000000000001</v>
      </c>
      <c r="ET627">
        <v>27.5</v>
      </c>
      <c r="EU627">
        <v>24.5878</v>
      </c>
      <c r="EV627">
        <v>61.3109</v>
      </c>
      <c r="EW627">
        <v>31.5345</v>
      </c>
      <c r="EX627">
        <v>1</v>
      </c>
      <c r="EY627">
        <v>0.291596</v>
      </c>
      <c r="EZ627">
        <v>0.164542</v>
      </c>
      <c r="FA627">
        <v>20.2915</v>
      </c>
      <c r="FB627">
        <v>5.18944</v>
      </c>
      <c r="FC627">
        <v>11.9441</v>
      </c>
      <c r="FD627">
        <v>4.95575</v>
      </c>
      <c r="FE627">
        <v>3.285</v>
      </c>
      <c r="FF627">
        <v>9999</v>
      </c>
      <c r="FG627">
        <v>9999</v>
      </c>
      <c r="FH627">
        <v>9999</v>
      </c>
      <c r="FI627">
        <v>999.9</v>
      </c>
      <c r="FJ627">
        <v>1.86127</v>
      </c>
      <c r="FK627">
        <v>1.86264</v>
      </c>
      <c r="FL627">
        <v>1.86005</v>
      </c>
      <c r="FM627">
        <v>1.85837</v>
      </c>
      <c r="FN627">
        <v>1.86216</v>
      </c>
      <c r="FO627">
        <v>1.85889</v>
      </c>
      <c r="FP627">
        <v>1.85791</v>
      </c>
      <c r="FQ627">
        <v>1.86081</v>
      </c>
      <c r="FR627">
        <v>0</v>
      </c>
      <c r="FS627">
        <v>0</v>
      </c>
      <c r="FT627">
        <v>0</v>
      </c>
      <c r="FU627">
        <v>4.5</v>
      </c>
      <c r="FV627" t="s">
        <v>361</v>
      </c>
      <c r="FW627" t="s">
        <v>362</v>
      </c>
      <c r="FX627" t="s">
        <v>363</v>
      </c>
      <c r="FY627" t="s">
        <v>364</v>
      </c>
      <c r="FZ627" t="s">
        <v>364</v>
      </c>
      <c r="GA627" t="s">
        <v>363</v>
      </c>
      <c r="GB627">
        <v>0</v>
      </c>
      <c r="GC627">
        <v>100</v>
      </c>
      <c r="GD627">
        <v>100</v>
      </c>
      <c r="GE627">
        <v>-0.362</v>
      </c>
      <c r="GF627">
        <v>0.2971</v>
      </c>
      <c r="GG627">
        <v>-1.589593225013521</v>
      </c>
      <c r="GH627">
        <v>0.00192992804097616</v>
      </c>
      <c r="GI627">
        <v>3.244687122451424E-06</v>
      </c>
      <c r="GJ627">
        <v>-2.087531120305573E-09</v>
      </c>
      <c r="GK627">
        <v>0.05776174702018427</v>
      </c>
      <c r="GL627">
        <v>0.005089068596103195</v>
      </c>
      <c r="GM627">
        <v>0.0003257216593697226</v>
      </c>
      <c r="GN627">
        <v>-1.562898368296355E-06</v>
      </c>
      <c r="GO627">
        <v>0</v>
      </c>
      <c r="GP627">
        <v>1257</v>
      </c>
      <c r="GQ627">
        <v>1</v>
      </c>
      <c r="GR627">
        <v>31</v>
      </c>
      <c r="GS627">
        <v>298.4</v>
      </c>
      <c r="GT627">
        <v>298.4</v>
      </c>
      <c r="GU627">
        <v>1.07666</v>
      </c>
      <c r="GV627">
        <v>2.39868</v>
      </c>
      <c r="GW627">
        <v>1.44775</v>
      </c>
      <c r="GX627">
        <v>2.20215</v>
      </c>
      <c r="GY627">
        <v>1.44653</v>
      </c>
      <c r="GZ627">
        <v>2.27539</v>
      </c>
      <c r="HA627">
        <v>33.1769</v>
      </c>
      <c r="HB627">
        <v>14.5085</v>
      </c>
      <c r="HC627">
        <v>18</v>
      </c>
      <c r="HD627">
        <v>531.812</v>
      </c>
      <c r="HE627">
        <v>523.122</v>
      </c>
      <c r="HF627">
        <v>24.9999</v>
      </c>
      <c r="HG627">
        <v>30.7178</v>
      </c>
      <c r="HH627">
        <v>30.0001</v>
      </c>
      <c r="HI627">
        <v>31.0997</v>
      </c>
      <c r="HJ627">
        <v>31.1089</v>
      </c>
      <c r="HK627">
        <v>21.5454</v>
      </c>
      <c r="HL627">
        <v>20.6043</v>
      </c>
      <c r="HM627">
        <v>100</v>
      </c>
      <c r="HN627">
        <v>25</v>
      </c>
      <c r="HO627">
        <v>420</v>
      </c>
      <c r="HP627">
        <v>21.5</v>
      </c>
      <c r="HQ627">
        <v>103.126</v>
      </c>
      <c r="HR627">
        <v>102.02</v>
      </c>
    </row>
    <row r="628" spans="1:226">
      <c r="A628">
        <v>610</v>
      </c>
      <c r="B628">
        <v>1774684232.6</v>
      </c>
      <c r="C628">
        <v>2486.599999904633</v>
      </c>
      <c r="D628" t="s">
        <v>1582</v>
      </c>
      <c r="E628" t="s">
        <v>1583</v>
      </c>
      <c r="F628">
        <v>5</v>
      </c>
      <c r="I628">
        <v>1774684229.7</v>
      </c>
      <c r="J628">
        <f>(K628)/1000</f>
        <v>0</v>
      </c>
      <c r="K628">
        <f>IF(BF628, AN628, AH628)</f>
        <v>0</v>
      </c>
      <c r="L628">
        <f>IF(BF628, AI628, AG628)</f>
        <v>0</v>
      </c>
      <c r="M628">
        <f>BH628 - IF(AU628&gt;1, L628*BB628*100.0/(AW628), 0)</f>
        <v>0</v>
      </c>
      <c r="N628">
        <f>((T628-J628/2)*M628-L628)/(T628+J628/2)</f>
        <v>0</v>
      </c>
      <c r="O628">
        <f>N628*(BO628+BP628)/1000.0</f>
        <v>0</v>
      </c>
      <c r="P628">
        <f>(BH628 - IF(AU628&gt;1, L628*BB628*100.0/(AW628), 0))*(BO628+BP628)/1000.0</f>
        <v>0</v>
      </c>
      <c r="Q628">
        <f>2.0/((1/S628-1/R628)+SIGN(S628)*SQRT((1/S628-1/R628)*(1/S628-1/R628) + 4*BC628/((BC628+1)*(BC628+1))*(2*1/S628*1/R628-1/R628*1/R628)))</f>
        <v>0</v>
      </c>
      <c r="R628">
        <f>IF(LEFT(BD628,1)&lt;&gt;"0",IF(LEFT(BD628,1)="1",3.0,BE628),$D$5+$E$5*(BV628*BO628/($K$5*1000))+$F$5*(BV628*BO628/($K$5*1000))*MAX(MIN(BB628,$J$5),$I$5)*MAX(MIN(BB628,$J$5),$I$5)+$G$5*MAX(MIN(BB628,$J$5),$I$5)*(BV628*BO628/($K$5*1000))+$H$5*(BV628*BO628/($K$5*1000))*(BV628*BO628/($K$5*1000)))</f>
        <v>0</v>
      </c>
      <c r="S628">
        <f>J628*(1000-(1000*0.61365*exp(17.502*W628/(240.97+W628))/(BO628+BP628)+BJ628)/2)/(1000*0.61365*exp(17.502*W628/(240.97+W628))/(BO628+BP628)-BJ628)</f>
        <v>0</v>
      </c>
      <c r="T628">
        <f>1/((BC628+1)/(Q628/1.6)+1/(R628/1.37)) + BC628/((BC628+1)/(Q628/1.6) + BC628/(R628/1.37))</f>
        <v>0</v>
      </c>
      <c r="U628">
        <f>(AX628*BA628)</f>
        <v>0</v>
      </c>
      <c r="V628">
        <f>(BQ628+(U628+2*0.95*5.67E-8*(((BQ628+$B$9)+273)^4-(BQ628+273)^4)-44100*J628)/(1.84*29.3*R628+8*0.95*5.67E-8*(BQ628+273)^3))</f>
        <v>0</v>
      </c>
      <c r="W628">
        <f>($C$9*BR628+$D$9*BS628+$E$9*V628)</f>
        <v>0</v>
      </c>
      <c r="X628">
        <f>0.61365*exp(17.502*W628/(240.97+W628))</f>
        <v>0</v>
      </c>
      <c r="Y628">
        <f>(Z628/AA628*100)</f>
        <v>0</v>
      </c>
      <c r="Z628">
        <f>BJ628*(BO628+BP628)/1000</f>
        <v>0</v>
      </c>
      <c r="AA628">
        <f>0.61365*exp(17.502*BQ628/(240.97+BQ628))</f>
        <v>0</v>
      </c>
      <c r="AB628">
        <f>(X628-BJ628*(BO628+BP628)/1000)</f>
        <v>0</v>
      </c>
      <c r="AC628">
        <f>(-J628*44100)</f>
        <v>0</v>
      </c>
      <c r="AD628">
        <f>2*29.3*R628*0.92*(BQ628-W628)</f>
        <v>0</v>
      </c>
      <c r="AE628">
        <f>2*0.95*5.67E-8*(((BQ628+$B$9)+273)^4-(W628+273)^4)</f>
        <v>0</v>
      </c>
      <c r="AF628">
        <f>U628+AE628+AC628+AD628</f>
        <v>0</v>
      </c>
      <c r="AG628">
        <f>BN628*AU628*(BI628-BH628*(1000-AU628*BK628)/(1000-AU628*BJ628))/(100*BB628)</f>
        <v>0</v>
      </c>
      <c r="AH628">
        <f>1000*BN628*AU628*(BJ628-BK628)/(100*BB628*(1000-AU628*BJ628))</f>
        <v>0</v>
      </c>
      <c r="AI628">
        <f>(AJ628 - AK628 - BO628*1E3/(8.314*(BQ628+273.15)) * AM628/BN628 * AL628) * BN628/(100*BB628) * (1000 - BK628)/1000</f>
        <v>0</v>
      </c>
      <c r="AJ628">
        <v>429.2721808644995</v>
      </c>
      <c r="AK628">
        <v>428.8608181818182</v>
      </c>
      <c r="AL628">
        <v>6.077391190888203E-06</v>
      </c>
      <c r="AM628">
        <v>61.35787655002243</v>
      </c>
      <c r="AN628">
        <f>(AP628 - AO628 + BO628*1E3/(8.314*(BQ628+273.15)) * AR628/BN628 * AQ628) * BN628/(100*BB628) * 1000/(1000 - AP628)</f>
        <v>0</v>
      </c>
      <c r="AO628">
        <v>21.51389417456974</v>
      </c>
      <c r="AP628">
        <v>21.49678531468532</v>
      </c>
      <c r="AQ628">
        <v>-2.988486283185256E-07</v>
      </c>
      <c r="AR628">
        <v>91.88205700752289</v>
      </c>
      <c r="AS628">
        <v>0</v>
      </c>
      <c r="AT628">
        <v>0</v>
      </c>
      <c r="AU628">
        <f>IF(AS628*$H$15&gt;=AW628,1.0,(AW628/(AW628-AS628*$H$15)))</f>
        <v>0</v>
      </c>
      <c r="AV628">
        <f>(AU628-1)*100</f>
        <v>0</v>
      </c>
      <c r="AW628">
        <f>MAX(0,($B$15+$C$15*BV628)/(1+$D$15*BV628)*BO628/(BQ628+273)*$E$15)</f>
        <v>0</v>
      </c>
      <c r="AX628">
        <f>$B$13*BW628+$C$13*BX628+$F$13*CI628*(1-CL628)</f>
        <v>0</v>
      </c>
      <c r="AY628">
        <f>AX628*AZ628</f>
        <v>0</v>
      </c>
      <c r="AZ628">
        <f>($B$13*$D$11+$C$13*$D$11+$F$13*((CV628+CN628)/MAX(CV628+CN628+CW628, 0.1)*$I$11+CW628/MAX(CV628+CN628+CW628, 0.1)*$J$11))/($B$13+$C$13+$F$13)</f>
        <v>0</v>
      </c>
      <c r="BA628">
        <f>($B$13*$K$11+$C$13*$K$11+$F$13*((CV628+CN628)/MAX(CV628+CN628+CW628, 0.1)*$P$11+CW628/MAX(CV628+CN628+CW628, 0.1)*$Q$11))/($B$13+$C$13+$F$13)</f>
        <v>0</v>
      </c>
      <c r="BB628">
        <v>6</v>
      </c>
      <c r="BC628">
        <v>0.5</v>
      </c>
      <c r="BD628" t="s">
        <v>358</v>
      </c>
      <c r="BE628">
        <v>2</v>
      </c>
      <c r="BF628" t="b">
        <v>1</v>
      </c>
      <c r="BG628">
        <v>1774684229.7</v>
      </c>
      <c r="BH628">
        <v>419.6218</v>
      </c>
      <c r="BI628">
        <v>420.0233999999999</v>
      </c>
      <c r="BJ628">
        <v>21.49627</v>
      </c>
      <c r="BK628">
        <v>21.5138</v>
      </c>
      <c r="BL628">
        <v>419.9832</v>
      </c>
      <c r="BM628">
        <v>21.19911</v>
      </c>
      <c r="BN628">
        <v>500.0377999999999</v>
      </c>
      <c r="BO628">
        <v>101.0399</v>
      </c>
      <c r="BP628">
        <v>0.09993777000000001</v>
      </c>
      <c r="BQ628">
        <v>25.75866</v>
      </c>
      <c r="BR628">
        <v>25.78705</v>
      </c>
      <c r="BS628">
        <v>999.9</v>
      </c>
      <c r="BT628">
        <v>0</v>
      </c>
      <c r="BU628">
        <v>0</v>
      </c>
      <c r="BV628">
        <v>10008.118</v>
      </c>
      <c r="BW628">
        <v>0</v>
      </c>
      <c r="BX628">
        <v>0.3833920000000001</v>
      </c>
      <c r="BY628">
        <v>-0.4015198</v>
      </c>
      <c r="BZ628">
        <v>428.8402</v>
      </c>
      <c r="CA628">
        <v>429.2581999999999</v>
      </c>
      <c r="CB628">
        <v>-0.01754876</v>
      </c>
      <c r="CC628">
        <v>420.0233999999999</v>
      </c>
      <c r="CD628">
        <v>21.5138</v>
      </c>
      <c r="CE628">
        <v>2.17198</v>
      </c>
      <c r="CF628">
        <v>2.173754</v>
      </c>
      <c r="CG628">
        <v>18.75713</v>
      </c>
      <c r="CH628">
        <v>18.77018</v>
      </c>
      <c r="CI628">
        <v>79.99760000000001</v>
      </c>
      <c r="CJ628">
        <v>0</v>
      </c>
      <c r="CK628">
        <v>1</v>
      </c>
      <c r="CL628">
        <v>0</v>
      </c>
      <c r="CM628">
        <v>1.84441</v>
      </c>
      <c r="CN628">
        <v>0</v>
      </c>
      <c r="CO628">
        <v>3.99477</v>
      </c>
      <c r="CP628">
        <v>409.2410000000001</v>
      </c>
      <c r="CQ628">
        <v>35.75</v>
      </c>
      <c r="CR628">
        <v>41.9811</v>
      </c>
      <c r="CS628">
        <v>38.64360000000001</v>
      </c>
      <c r="CT628">
        <v>41.6124</v>
      </c>
      <c r="CU628">
        <v>37.062</v>
      </c>
      <c r="CV628">
        <v>0</v>
      </c>
      <c r="CW628">
        <v>79.998</v>
      </c>
      <c r="CX628">
        <v>0</v>
      </c>
      <c r="CY628">
        <v>1774684230.8</v>
      </c>
      <c r="CZ628">
        <v>0</v>
      </c>
      <c r="DA628">
        <v>1774666326.5</v>
      </c>
      <c r="DB628" t="s">
        <v>359</v>
      </c>
      <c r="DC628">
        <v>1774666322</v>
      </c>
      <c r="DD628">
        <v>1774666326.5</v>
      </c>
      <c r="DE628">
        <v>2</v>
      </c>
      <c r="DF628">
        <v>0.343</v>
      </c>
      <c r="DG628">
        <v>-0.026</v>
      </c>
      <c r="DH628">
        <v>-0.36</v>
      </c>
      <c r="DI628">
        <v>0.298</v>
      </c>
      <c r="DJ628">
        <v>420</v>
      </c>
      <c r="DK628">
        <v>22</v>
      </c>
      <c r="DL628">
        <v>0.17</v>
      </c>
      <c r="DM628">
        <v>0.02</v>
      </c>
      <c r="DN628">
        <v>-0.4029839024390244</v>
      </c>
      <c r="DO628">
        <v>0.05771548432055704</v>
      </c>
      <c r="DP628">
        <v>0.02749199928298864</v>
      </c>
      <c r="DQ628">
        <v>1</v>
      </c>
      <c r="DR628">
        <v>-0.01660677804878049</v>
      </c>
      <c r="DS628">
        <v>-0.007678751916376326</v>
      </c>
      <c r="DT628">
        <v>0.00103002387836688</v>
      </c>
      <c r="DU628">
        <v>1</v>
      </c>
      <c r="DV628">
        <v>2</v>
      </c>
      <c r="DW628">
        <v>2</v>
      </c>
      <c r="DX628" t="s">
        <v>360</v>
      </c>
      <c r="DY628">
        <v>3.1304</v>
      </c>
      <c r="DZ628">
        <v>2.80629</v>
      </c>
      <c r="EA628">
        <v>0.0997707</v>
      </c>
      <c r="EB628">
        <v>0.099483</v>
      </c>
      <c r="EC628">
        <v>0.105849</v>
      </c>
      <c r="ED628">
        <v>0.105596</v>
      </c>
      <c r="EE628">
        <v>21144.9</v>
      </c>
      <c r="EF628">
        <v>27418.4</v>
      </c>
      <c r="EG628">
        <v>26442.7</v>
      </c>
      <c r="EH628">
        <v>33000.1</v>
      </c>
      <c r="EI628">
        <v>34923.5</v>
      </c>
      <c r="EJ628">
        <v>40309.9</v>
      </c>
      <c r="EK628">
        <v>41088.8</v>
      </c>
      <c r="EL628">
        <v>46059.7</v>
      </c>
      <c r="EM628">
        <v>2.03487</v>
      </c>
      <c r="EN628">
        <v>2.00055</v>
      </c>
      <c r="EO628">
        <v>0.0680611</v>
      </c>
      <c r="EP628">
        <v>0</v>
      </c>
      <c r="EQ628">
        <v>24.6658</v>
      </c>
      <c r="ER628">
        <v>999.9</v>
      </c>
      <c r="ES628">
        <v>67.40000000000001</v>
      </c>
      <c r="ET628">
        <v>27.5</v>
      </c>
      <c r="EU628">
        <v>24.586</v>
      </c>
      <c r="EV628">
        <v>61.4209</v>
      </c>
      <c r="EW628">
        <v>31.5705</v>
      </c>
      <c r="EX628">
        <v>1</v>
      </c>
      <c r="EY628">
        <v>0.291405</v>
      </c>
      <c r="EZ628">
        <v>0.164406</v>
      </c>
      <c r="FA628">
        <v>20.2914</v>
      </c>
      <c r="FB628">
        <v>5.18899</v>
      </c>
      <c r="FC628">
        <v>11.9441</v>
      </c>
      <c r="FD628">
        <v>4.95575</v>
      </c>
      <c r="FE628">
        <v>3.285</v>
      </c>
      <c r="FF628">
        <v>9999</v>
      </c>
      <c r="FG628">
        <v>9999</v>
      </c>
      <c r="FH628">
        <v>9999</v>
      </c>
      <c r="FI628">
        <v>999.9</v>
      </c>
      <c r="FJ628">
        <v>1.86127</v>
      </c>
      <c r="FK628">
        <v>1.86264</v>
      </c>
      <c r="FL628">
        <v>1.86005</v>
      </c>
      <c r="FM628">
        <v>1.85837</v>
      </c>
      <c r="FN628">
        <v>1.86217</v>
      </c>
      <c r="FO628">
        <v>1.85887</v>
      </c>
      <c r="FP628">
        <v>1.85791</v>
      </c>
      <c r="FQ628">
        <v>1.86081</v>
      </c>
      <c r="FR628">
        <v>0</v>
      </c>
      <c r="FS628">
        <v>0</v>
      </c>
      <c r="FT628">
        <v>0</v>
      </c>
      <c r="FU628">
        <v>4.5</v>
      </c>
      <c r="FV628" t="s">
        <v>361</v>
      </c>
      <c r="FW628" t="s">
        <v>362</v>
      </c>
      <c r="FX628" t="s">
        <v>363</v>
      </c>
      <c r="FY628" t="s">
        <v>364</v>
      </c>
      <c r="FZ628" t="s">
        <v>364</v>
      </c>
      <c r="GA628" t="s">
        <v>363</v>
      </c>
      <c r="GB628">
        <v>0</v>
      </c>
      <c r="GC628">
        <v>100</v>
      </c>
      <c r="GD628">
        <v>100</v>
      </c>
      <c r="GE628">
        <v>-0.362</v>
      </c>
      <c r="GF628">
        <v>0.2971</v>
      </c>
      <c r="GG628">
        <v>-1.589593225013521</v>
      </c>
      <c r="GH628">
        <v>0.00192992804097616</v>
      </c>
      <c r="GI628">
        <v>3.244687122451424E-06</v>
      </c>
      <c r="GJ628">
        <v>-2.087531120305573E-09</v>
      </c>
      <c r="GK628">
        <v>0.05776174702018427</v>
      </c>
      <c r="GL628">
        <v>0.005089068596103195</v>
      </c>
      <c r="GM628">
        <v>0.0003257216593697226</v>
      </c>
      <c r="GN628">
        <v>-1.562898368296355E-06</v>
      </c>
      <c r="GO628">
        <v>0</v>
      </c>
      <c r="GP628">
        <v>1257</v>
      </c>
      <c r="GQ628">
        <v>1</v>
      </c>
      <c r="GR628">
        <v>31</v>
      </c>
      <c r="GS628">
        <v>298.5</v>
      </c>
      <c r="GT628">
        <v>298.4</v>
      </c>
      <c r="GU628">
        <v>1.07788</v>
      </c>
      <c r="GV628">
        <v>2.39624</v>
      </c>
      <c r="GW628">
        <v>1.44775</v>
      </c>
      <c r="GX628">
        <v>2.20215</v>
      </c>
      <c r="GY628">
        <v>1.44653</v>
      </c>
      <c r="GZ628">
        <v>2.33521</v>
      </c>
      <c r="HA628">
        <v>33.1769</v>
      </c>
      <c r="HB628">
        <v>14.4998</v>
      </c>
      <c r="HC628">
        <v>18</v>
      </c>
      <c r="HD628">
        <v>531.939</v>
      </c>
      <c r="HE628">
        <v>523.224</v>
      </c>
      <c r="HF628">
        <v>24.9999</v>
      </c>
      <c r="HG628">
        <v>30.7172</v>
      </c>
      <c r="HH628">
        <v>30.0001</v>
      </c>
      <c r="HI628">
        <v>31.0997</v>
      </c>
      <c r="HJ628">
        <v>31.1089</v>
      </c>
      <c r="HK628">
        <v>21.5458</v>
      </c>
      <c r="HL628">
        <v>20.6043</v>
      </c>
      <c r="HM628">
        <v>100</v>
      </c>
      <c r="HN628">
        <v>25</v>
      </c>
      <c r="HO628">
        <v>420</v>
      </c>
      <c r="HP628">
        <v>21.5</v>
      </c>
      <c r="HQ628">
        <v>103.126</v>
      </c>
      <c r="HR628">
        <v>102.021</v>
      </c>
    </row>
    <row r="629" spans="1:226">
      <c r="A629">
        <v>611</v>
      </c>
      <c r="B629">
        <v>1774684236.6</v>
      </c>
      <c r="C629">
        <v>2490.599999904633</v>
      </c>
      <c r="D629" t="s">
        <v>1584</v>
      </c>
      <c r="E629" t="s">
        <v>1585</v>
      </c>
      <c r="F629">
        <v>5</v>
      </c>
      <c r="I629">
        <v>1774684233.7</v>
      </c>
      <c r="J629">
        <f>(K629)/1000</f>
        <v>0</v>
      </c>
      <c r="K629">
        <f>IF(BF629, AN629, AH629)</f>
        <v>0</v>
      </c>
      <c r="L629">
        <f>IF(BF629, AI629, AG629)</f>
        <v>0</v>
      </c>
      <c r="M629">
        <f>BH629 - IF(AU629&gt;1, L629*BB629*100.0/(AW629), 0)</f>
        <v>0</v>
      </c>
      <c r="N629">
        <f>((T629-J629/2)*M629-L629)/(T629+J629/2)</f>
        <v>0</v>
      </c>
      <c r="O629">
        <f>N629*(BO629+BP629)/1000.0</f>
        <v>0</v>
      </c>
      <c r="P629">
        <f>(BH629 - IF(AU629&gt;1, L629*BB629*100.0/(AW629), 0))*(BO629+BP629)/1000.0</f>
        <v>0</v>
      </c>
      <c r="Q629">
        <f>2.0/((1/S629-1/R629)+SIGN(S629)*SQRT((1/S629-1/R629)*(1/S629-1/R629) + 4*BC629/((BC629+1)*(BC629+1))*(2*1/S629*1/R629-1/R629*1/R629)))</f>
        <v>0</v>
      </c>
      <c r="R629">
        <f>IF(LEFT(BD629,1)&lt;&gt;"0",IF(LEFT(BD629,1)="1",3.0,BE629),$D$5+$E$5*(BV629*BO629/($K$5*1000))+$F$5*(BV629*BO629/($K$5*1000))*MAX(MIN(BB629,$J$5),$I$5)*MAX(MIN(BB629,$J$5),$I$5)+$G$5*MAX(MIN(BB629,$J$5),$I$5)*(BV629*BO629/($K$5*1000))+$H$5*(BV629*BO629/($K$5*1000))*(BV629*BO629/($K$5*1000)))</f>
        <v>0</v>
      </c>
      <c r="S629">
        <f>J629*(1000-(1000*0.61365*exp(17.502*W629/(240.97+W629))/(BO629+BP629)+BJ629)/2)/(1000*0.61365*exp(17.502*W629/(240.97+W629))/(BO629+BP629)-BJ629)</f>
        <v>0</v>
      </c>
      <c r="T629">
        <f>1/((BC629+1)/(Q629/1.6)+1/(R629/1.37)) + BC629/((BC629+1)/(Q629/1.6) + BC629/(R629/1.37))</f>
        <v>0</v>
      </c>
      <c r="U629">
        <f>(AX629*BA629)</f>
        <v>0</v>
      </c>
      <c r="V629">
        <f>(BQ629+(U629+2*0.95*5.67E-8*(((BQ629+$B$9)+273)^4-(BQ629+273)^4)-44100*J629)/(1.84*29.3*R629+8*0.95*5.67E-8*(BQ629+273)^3))</f>
        <v>0</v>
      </c>
      <c r="W629">
        <f>($C$9*BR629+$D$9*BS629+$E$9*V629)</f>
        <v>0</v>
      </c>
      <c r="X629">
        <f>0.61365*exp(17.502*W629/(240.97+W629))</f>
        <v>0</v>
      </c>
      <c r="Y629">
        <f>(Z629/AA629*100)</f>
        <v>0</v>
      </c>
      <c r="Z629">
        <f>BJ629*(BO629+BP629)/1000</f>
        <v>0</v>
      </c>
      <c r="AA629">
        <f>0.61365*exp(17.502*BQ629/(240.97+BQ629))</f>
        <v>0</v>
      </c>
      <c r="AB629">
        <f>(X629-BJ629*(BO629+BP629)/1000)</f>
        <v>0</v>
      </c>
      <c r="AC629">
        <f>(-J629*44100)</f>
        <v>0</v>
      </c>
      <c r="AD629">
        <f>2*29.3*R629*0.92*(BQ629-W629)</f>
        <v>0</v>
      </c>
      <c r="AE629">
        <f>2*0.95*5.67E-8*(((BQ629+$B$9)+273)^4-(W629+273)^4)</f>
        <v>0</v>
      </c>
      <c r="AF629">
        <f>U629+AE629+AC629+AD629</f>
        <v>0</v>
      </c>
      <c r="AG629">
        <f>BN629*AU629*(BI629-BH629*(1000-AU629*BK629)/(1000-AU629*BJ629))/(100*BB629)</f>
        <v>0</v>
      </c>
      <c r="AH629">
        <f>1000*BN629*AU629*(BJ629-BK629)/(100*BB629*(1000-AU629*BJ629))</f>
        <v>0</v>
      </c>
      <c r="AI629">
        <f>(AJ629 - AK629 - BO629*1E3/(8.314*(BQ629+273.15)) * AM629/BN629 * AL629) * BN629/(100*BB629) * (1000 - BK629)/1000</f>
        <v>0</v>
      </c>
      <c r="AJ629">
        <v>429.221627226169</v>
      </c>
      <c r="AK629">
        <v>428.8068848484846</v>
      </c>
      <c r="AL629">
        <v>-1.01246855054467E-05</v>
      </c>
      <c r="AM629">
        <v>61.35787655002243</v>
      </c>
      <c r="AN629">
        <f>(AP629 - AO629 + BO629*1E3/(8.314*(BQ629+273.15)) * AR629/BN629 * AQ629) * BN629/(100*BB629) * 1000/(1000 - AP629)</f>
        <v>0</v>
      </c>
      <c r="AO629">
        <v>21.51360882794662</v>
      </c>
      <c r="AP629">
        <v>21.49736643356645</v>
      </c>
      <c r="AQ629">
        <v>-3.235131973494518E-07</v>
      </c>
      <c r="AR629">
        <v>91.88205700752289</v>
      </c>
      <c r="AS629">
        <v>0</v>
      </c>
      <c r="AT629">
        <v>0</v>
      </c>
      <c r="AU629">
        <f>IF(AS629*$H$15&gt;=AW629,1.0,(AW629/(AW629-AS629*$H$15)))</f>
        <v>0</v>
      </c>
      <c r="AV629">
        <f>(AU629-1)*100</f>
        <v>0</v>
      </c>
      <c r="AW629">
        <f>MAX(0,($B$15+$C$15*BV629)/(1+$D$15*BV629)*BO629/(BQ629+273)*$E$15)</f>
        <v>0</v>
      </c>
      <c r="AX629">
        <f>$B$13*BW629+$C$13*BX629+$F$13*CI629*(1-CL629)</f>
        <v>0</v>
      </c>
      <c r="AY629">
        <f>AX629*AZ629</f>
        <v>0</v>
      </c>
      <c r="AZ629">
        <f>($B$13*$D$11+$C$13*$D$11+$F$13*((CV629+CN629)/MAX(CV629+CN629+CW629, 0.1)*$I$11+CW629/MAX(CV629+CN629+CW629, 0.1)*$J$11))/($B$13+$C$13+$F$13)</f>
        <v>0</v>
      </c>
      <c r="BA629">
        <f>($B$13*$K$11+$C$13*$K$11+$F$13*((CV629+CN629)/MAX(CV629+CN629+CW629, 0.1)*$P$11+CW629/MAX(CV629+CN629+CW629, 0.1)*$Q$11))/($B$13+$C$13+$F$13)</f>
        <v>0</v>
      </c>
      <c r="BB629">
        <v>6</v>
      </c>
      <c r="BC629">
        <v>0.5</v>
      </c>
      <c r="BD629" t="s">
        <v>358</v>
      </c>
      <c r="BE629">
        <v>2</v>
      </c>
      <c r="BF629" t="b">
        <v>1</v>
      </c>
      <c r="BG629">
        <v>1774684233.7</v>
      </c>
      <c r="BH629">
        <v>419.6255</v>
      </c>
      <c r="BI629">
        <v>419.9953</v>
      </c>
      <c r="BJ629">
        <v>21.49664</v>
      </c>
      <c r="BK629">
        <v>21.51432</v>
      </c>
      <c r="BL629">
        <v>419.9869</v>
      </c>
      <c r="BM629">
        <v>21.19947</v>
      </c>
      <c r="BN629">
        <v>499.9258</v>
      </c>
      <c r="BO629">
        <v>101.0406</v>
      </c>
      <c r="BP629">
        <v>0.09980356</v>
      </c>
      <c r="BQ629">
        <v>25.75928</v>
      </c>
      <c r="BR629">
        <v>25.78062</v>
      </c>
      <c r="BS629">
        <v>999.9</v>
      </c>
      <c r="BT629">
        <v>0</v>
      </c>
      <c r="BU629">
        <v>0</v>
      </c>
      <c r="BV629">
        <v>10012.308</v>
      </c>
      <c r="BW629">
        <v>0</v>
      </c>
      <c r="BX629">
        <v>0.3833920000000001</v>
      </c>
      <c r="BY629">
        <v>-0.3698333</v>
      </c>
      <c r="BZ629">
        <v>428.8442</v>
      </c>
      <c r="CA629">
        <v>429.2299</v>
      </c>
      <c r="CB629">
        <v>-0.01769466</v>
      </c>
      <c r="CC629">
        <v>419.9953</v>
      </c>
      <c r="CD629">
        <v>21.51432</v>
      </c>
      <c r="CE629">
        <v>2.17203</v>
      </c>
      <c r="CF629">
        <v>2.173816</v>
      </c>
      <c r="CG629">
        <v>18.75749</v>
      </c>
      <c r="CH629">
        <v>18.77065</v>
      </c>
      <c r="CI629">
        <v>80.00193</v>
      </c>
      <c r="CJ629">
        <v>0</v>
      </c>
      <c r="CK629">
        <v>1</v>
      </c>
      <c r="CL629">
        <v>0</v>
      </c>
      <c r="CM629">
        <v>1.69977</v>
      </c>
      <c r="CN629">
        <v>0</v>
      </c>
      <c r="CO629">
        <v>3.975040000000001</v>
      </c>
      <c r="CP629">
        <v>409.2631</v>
      </c>
      <c r="CQ629">
        <v>35.75</v>
      </c>
      <c r="CR629">
        <v>42</v>
      </c>
      <c r="CS629">
        <v>38.687</v>
      </c>
      <c r="CT629">
        <v>41.66840000000001</v>
      </c>
      <c r="CU629">
        <v>37.062</v>
      </c>
      <c r="CV629">
        <v>0</v>
      </c>
      <c r="CW629">
        <v>80.002</v>
      </c>
      <c r="CX629">
        <v>0</v>
      </c>
      <c r="CY629">
        <v>1774684235</v>
      </c>
      <c r="CZ629">
        <v>0</v>
      </c>
      <c r="DA629">
        <v>1774666326.5</v>
      </c>
      <c r="DB629" t="s">
        <v>359</v>
      </c>
      <c r="DC629">
        <v>1774666322</v>
      </c>
      <c r="DD629">
        <v>1774666326.5</v>
      </c>
      <c r="DE629">
        <v>2</v>
      </c>
      <c r="DF629">
        <v>0.343</v>
      </c>
      <c r="DG629">
        <v>-0.026</v>
      </c>
      <c r="DH629">
        <v>-0.36</v>
      </c>
      <c r="DI629">
        <v>0.298</v>
      </c>
      <c r="DJ629">
        <v>420</v>
      </c>
      <c r="DK629">
        <v>22</v>
      </c>
      <c r="DL629">
        <v>0.17</v>
      </c>
      <c r="DM629">
        <v>0.02</v>
      </c>
      <c r="DN629">
        <v>-0.3915129999999999</v>
      </c>
      <c r="DO629">
        <v>0.08807912195121954</v>
      </c>
      <c r="DP629">
        <v>0.02938155366062515</v>
      </c>
      <c r="DQ629">
        <v>1</v>
      </c>
      <c r="DR629">
        <v>-0.01708993658536585</v>
      </c>
      <c r="DS629">
        <v>-0.004793590243902461</v>
      </c>
      <c r="DT629">
        <v>0.0008108096239084036</v>
      </c>
      <c r="DU629">
        <v>1</v>
      </c>
      <c r="DV629">
        <v>2</v>
      </c>
      <c r="DW629">
        <v>2</v>
      </c>
      <c r="DX629" t="s">
        <v>360</v>
      </c>
      <c r="DY629">
        <v>3.13041</v>
      </c>
      <c r="DZ629">
        <v>2.80649</v>
      </c>
      <c r="EA629">
        <v>0.0997639</v>
      </c>
      <c r="EB629">
        <v>0.0994768</v>
      </c>
      <c r="EC629">
        <v>0.105851</v>
      </c>
      <c r="ED629">
        <v>0.105604</v>
      </c>
      <c r="EE629">
        <v>21145</v>
      </c>
      <c r="EF629">
        <v>27418.4</v>
      </c>
      <c r="EG629">
        <v>26442.6</v>
      </c>
      <c r="EH629">
        <v>32999.8</v>
      </c>
      <c r="EI629">
        <v>34923.4</v>
      </c>
      <c r="EJ629">
        <v>40309.6</v>
      </c>
      <c r="EK629">
        <v>41088.7</v>
      </c>
      <c r="EL629">
        <v>46059.8</v>
      </c>
      <c r="EM629">
        <v>2.03475</v>
      </c>
      <c r="EN629">
        <v>2.00052</v>
      </c>
      <c r="EO629">
        <v>0.0680238</v>
      </c>
      <c r="EP629">
        <v>0</v>
      </c>
      <c r="EQ629">
        <v>24.6658</v>
      </c>
      <c r="ER629">
        <v>999.9</v>
      </c>
      <c r="ES629">
        <v>67.40000000000001</v>
      </c>
      <c r="ET629">
        <v>27.5</v>
      </c>
      <c r="EU629">
        <v>24.5852</v>
      </c>
      <c r="EV629">
        <v>60.9609</v>
      </c>
      <c r="EW629">
        <v>31.7147</v>
      </c>
      <c r="EX629">
        <v>1</v>
      </c>
      <c r="EY629">
        <v>0.291385</v>
      </c>
      <c r="EZ629">
        <v>0.164208</v>
      </c>
      <c r="FA629">
        <v>20.2914</v>
      </c>
      <c r="FB629">
        <v>5.18914</v>
      </c>
      <c r="FC629">
        <v>11.9441</v>
      </c>
      <c r="FD629">
        <v>4.9557</v>
      </c>
      <c r="FE629">
        <v>3.285</v>
      </c>
      <c r="FF629">
        <v>9999</v>
      </c>
      <c r="FG629">
        <v>9999</v>
      </c>
      <c r="FH629">
        <v>9999</v>
      </c>
      <c r="FI629">
        <v>999.9</v>
      </c>
      <c r="FJ629">
        <v>1.86127</v>
      </c>
      <c r="FK629">
        <v>1.86264</v>
      </c>
      <c r="FL629">
        <v>1.86005</v>
      </c>
      <c r="FM629">
        <v>1.85837</v>
      </c>
      <c r="FN629">
        <v>1.86217</v>
      </c>
      <c r="FO629">
        <v>1.85886</v>
      </c>
      <c r="FP629">
        <v>1.85791</v>
      </c>
      <c r="FQ629">
        <v>1.86081</v>
      </c>
      <c r="FR629">
        <v>0</v>
      </c>
      <c r="FS629">
        <v>0</v>
      </c>
      <c r="FT629">
        <v>0</v>
      </c>
      <c r="FU629">
        <v>4.5</v>
      </c>
      <c r="FV629" t="s">
        <v>361</v>
      </c>
      <c r="FW629" t="s">
        <v>362</v>
      </c>
      <c r="FX629" t="s">
        <v>363</v>
      </c>
      <c r="FY629" t="s">
        <v>364</v>
      </c>
      <c r="FZ629" t="s">
        <v>364</v>
      </c>
      <c r="GA629" t="s">
        <v>363</v>
      </c>
      <c r="GB629">
        <v>0</v>
      </c>
      <c r="GC629">
        <v>100</v>
      </c>
      <c r="GD629">
        <v>100</v>
      </c>
      <c r="GE629">
        <v>-0.361</v>
      </c>
      <c r="GF629">
        <v>0.2971</v>
      </c>
      <c r="GG629">
        <v>-1.589593225013521</v>
      </c>
      <c r="GH629">
        <v>0.00192992804097616</v>
      </c>
      <c r="GI629">
        <v>3.244687122451424E-06</v>
      </c>
      <c r="GJ629">
        <v>-2.087531120305573E-09</v>
      </c>
      <c r="GK629">
        <v>0.05776174702018427</v>
      </c>
      <c r="GL629">
        <v>0.005089068596103195</v>
      </c>
      <c r="GM629">
        <v>0.0003257216593697226</v>
      </c>
      <c r="GN629">
        <v>-1.562898368296355E-06</v>
      </c>
      <c r="GO629">
        <v>0</v>
      </c>
      <c r="GP629">
        <v>1257</v>
      </c>
      <c r="GQ629">
        <v>1</v>
      </c>
      <c r="GR629">
        <v>31</v>
      </c>
      <c r="GS629">
        <v>298.6</v>
      </c>
      <c r="GT629">
        <v>298.5</v>
      </c>
      <c r="GU629">
        <v>1.07788</v>
      </c>
      <c r="GV629">
        <v>2.38892</v>
      </c>
      <c r="GW629">
        <v>1.44775</v>
      </c>
      <c r="GX629">
        <v>2.20215</v>
      </c>
      <c r="GY629">
        <v>1.44653</v>
      </c>
      <c r="GZ629">
        <v>2.3584</v>
      </c>
      <c r="HA629">
        <v>33.1769</v>
      </c>
      <c r="HB629">
        <v>14.5085</v>
      </c>
      <c r="HC629">
        <v>18</v>
      </c>
      <c r="HD629">
        <v>531.859</v>
      </c>
      <c r="HE629">
        <v>523.207</v>
      </c>
      <c r="HF629">
        <v>24.9999</v>
      </c>
      <c r="HG629">
        <v>30.7172</v>
      </c>
      <c r="HH629">
        <v>30.0001</v>
      </c>
      <c r="HI629">
        <v>31.0997</v>
      </c>
      <c r="HJ629">
        <v>31.1089</v>
      </c>
      <c r="HK629">
        <v>21.5473</v>
      </c>
      <c r="HL629">
        <v>20.6043</v>
      </c>
      <c r="HM629">
        <v>100</v>
      </c>
      <c r="HN629">
        <v>25</v>
      </c>
      <c r="HO629">
        <v>420</v>
      </c>
      <c r="HP629">
        <v>21.5</v>
      </c>
      <c r="HQ629">
        <v>103.125</v>
      </c>
      <c r="HR629">
        <v>102.02</v>
      </c>
    </row>
    <row r="630" spans="1:226">
      <c r="A630">
        <v>612</v>
      </c>
      <c r="B630">
        <v>1774684240.6</v>
      </c>
      <c r="C630">
        <v>2494.599999904633</v>
      </c>
      <c r="D630" t="s">
        <v>1586</v>
      </c>
      <c r="E630" t="s">
        <v>1587</v>
      </c>
      <c r="F630">
        <v>5</v>
      </c>
      <c r="I630">
        <v>1774684237.7</v>
      </c>
      <c r="J630">
        <f>(K630)/1000</f>
        <v>0</v>
      </c>
      <c r="K630">
        <f>IF(BF630, AN630, AH630)</f>
        <v>0</v>
      </c>
      <c r="L630">
        <f>IF(BF630, AI630, AG630)</f>
        <v>0</v>
      </c>
      <c r="M630">
        <f>BH630 - IF(AU630&gt;1, L630*BB630*100.0/(AW630), 0)</f>
        <v>0</v>
      </c>
      <c r="N630">
        <f>((T630-J630/2)*M630-L630)/(T630+J630/2)</f>
        <v>0</v>
      </c>
      <c r="O630">
        <f>N630*(BO630+BP630)/1000.0</f>
        <v>0</v>
      </c>
      <c r="P630">
        <f>(BH630 - IF(AU630&gt;1, L630*BB630*100.0/(AW630), 0))*(BO630+BP630)/1000.0</f>
        <v>0</v>
      </c>
      <c r="Q630">
        <f>2.0/((1/S630-1/R630)+SIGN(S630)*SQRT((1/S630-1/R630)*(1/S630-1/R630) + 4*BC630/((BC630+1)*(BC630+1))*(2*1/S630*1/R630-1/R630*1/R630)))</f>
        <v>0</v>
      </c>
      <c r="R630">
        <f>IF(LEFT(BD630,1)&lt;&gt;"0",IF(LEFT(BD630,1)="1",3.0,BE630),$D$5+$E$5*(BV630*BO630/($K$5*1000))+$F$5*(BV630*BO630/($K$5*1000))*MAX(MIN(BB630,$J$5),$I$5)*MAX(MIN(BB630,$J$5),$I$5)+$G$5*MAX(MIN(BB630,$J$5),$I$5)*(BV630*BO630/($K$5*1000))+$H$5*(BV630*BO630/($K$5*1000))*(BV630*BO630/($K$5*1000)))</f>
        <v>0</v>
      </c>
      <c r="S630">
        <f>J630*(1000-(1000*0.61365*exp(17.502*W630/(240.97+W630))/(BO630+BP630)+BJ630)/2)/(1000*0.61365*exp(17.502*W630/(240.97+W630))/(BO630+BP630)-BJ630)</f>
        <v>0</v>
      </c>
      <c r="T630">
        <f>1/((BC630+1)/(Q630/1.6)+1/(R630/1.37)) + BC630/((BC630+1)/(Q630/1.6) + BC630/(R630/1.37))</f>
        <v>0</v>
      </c>
      <c r="U630">
        <f>(AX630*BA630)</f>
        <v>0</v>
      </c>
      <c r="V630">
        <f>(BQ630+(U630+2*0.95*5.67E-8*(((BQ630+$B$9)+273)^4-(BQ630+273)^4)-44100*J630)/(1.84*29.3*R630+8*0.95*5.67E-8*(BQ630+273)^3))</f>
        <v>0</v>
      </c>
      <c r="W630">
        <f>($C$9*BR630+$D$9*BS630+$E$9*V630)</f>
        <v>0</v>
      </c>
      <c r="X630">
        <f>0.61365*exp(17.502*W630/(240.97+W630))</f>
        <v>0</v>
      </c>
      <c r="Y630">
        <f>(Z630/AA630*100)</f>
        <v>0</v>
      </c>
      <c r="Z630">
        <f>BJ630*(BO630+BP630)/1000</f>
        <v>0</v>
      </c>
      <c r="AA630">
        <f>0.61365*exp(17.502*BQ630/(240.97+BQ630))</f>
        <v>0</v>
      </c>
      <c r="AB630">
        <f>(X630-BJ630*(BO630+BP630)/1000)</f>
        <v>0</v>
      </c>
      <c r="AC630">
        <f>(-J630*44100)</f>
        <v>0</v>
      </c>
      <c r="AD630">
        <f>2*29.3*R630*0.92*(BQ630-W630)</f>
        <v>0</v>
      </c>
      <c r="AE630">
        <f>2*0.95*5.67E-8*(((BQ630+$B$9)+273)^4-(W630+273)^4)</f>
        <v>0</v>
      </c>
      <c r="AF630">
        <f>U630+AE630+AC630+AD630</f>
        <v>0</v>
      </c>
      <c r="AG630">
        <f>BN630*AU630*(BI630-BH630*(1000-AU630*BK630)/(1000-AU630*BJ630))/(100*BB630)</f>
        <v>0</v>
      </c>
      <c r="AH630">
        <f>1000*BN630*AU630*(BJ630-BK630)/(100*BB630*(1000-AU630*BJ630))</f>
        <v>0</v>
      </c>
      <c r="AI630">
        <f>(AJ630 - AK630 - BO630*1E3/(8.314*(BQ630+273.15)) * AM630/BN630 * AL630) * BN630/(100*BB630) * (1000 - BK630)/1000</f>
        <v>0</v>
      </c>
      <c r="AJ630">
        <v>429.221725008296</v>
      </c>
      <c r="AK630">
        <v>428.7769212121214</v>
      </c>
      <c r="AL630">
        <v>-5.891481780303767E-06</v>
      </c>
      <c r="AM630">
        <v>61.35787655002243</v>
      </c>
      <c r="AN630">
        <f>(AP630 - AO630 + BO630*1E3/(8.314*(BQ630+273.15)) * AR630/BN630 * AQ630) * BN630/(100*BB630) * 1000/(1000 - AP630)</f>
        <v>0</v>
      </c>
      <c r="AO630">
        <v>21.51587887202126</v>
      </c>
      <c r="AP630">
        <v>21.49673286713288</v>
      </c>
      <c r="AQ630">
        <v>4.275740688144056E-07</v>
      </c>
      <c r="AR630">
        <v>91.88205700752289</v>
      </c>
      <c r="AS630">
        <v>0</v>
      </c>
      <c r="AT630">
        <v>0</v>
      </c>
      <c r="AU630">
        <f>IF(AS630*$H$15&gt;=AW630,1.0,(AW630/(AW630-AS630*$H$15)))</f>
        <v>0</v>
      </c>
      <c r="AV630">
        <f>(AU630-1)*100</f>
        <v>0</v>
      </c>
      <c r="AW630">
        <f>MAX(0,($B$15+$C$15*BV630)/(1+$D$15*BV630)*BO630/(BQ630+273)*$E$15)</f>
        <v>0</v>
      </c>
      <c r="AX630">
        <f>$B$13*BW630+$C$13*BX630+$F$13*CI630*(1-CL630)</f>
        <v>0</v>
      </c>
      <c r="AY630">
        <f>AX630*AZ630</f>
        <v>0</v>
      </c>
      <c r="AZ630">
        <f>($B$13*$D$11+$C$13*$D$11+$F$13*((CV630+CN630)/MAX(CV630+CN630+CW630, 0.1)*$I$11+CW630/MAX(CV630+CN630+CW630, 0.1)*$J$11))/($B$13+$C$13+$F$13)</f>
        <v>0</v>
      </c>
      <c r="BA630">
        <f>($B$13*$K$11+$C$13*$K$11+$F$13*((CV630+CN630)/MAX(CV630+CN630+CW630, 0.1)*$P$11+CW630/MAX(CV630+CN630+CW630, 0.1)*$Q$11))/($B$13+$C$13+$F$13)</f>
        <v>0</v>
      </c>
      <c r="BB630">
        <v>6</v>
      </c>
      <c r="BC630">
        <v>0.5</v>
      </c>
      <c r="BD630" t="s">
        <v>358</v>
      </c>
      <c r="BE630">
        <v>2</v>
      </c>
      <c r="BF630" t="b">
        <v>1</v>
      </c>
      <c r="BG630">
        <v>1774684237.7</v>
      </c>
      <c r="BH630">
        <v>419.573</v>
      </c>
      <c r="BI630">
        <v>419.9909</v>
      </c>
      <c r="BJ630">
        <v>21.49725</v>
      </c>
      <c r="BK630">
        <v>21.51541</v>
      </c>
      <c r="BL630">
        <v>419.9347</v>
      </c>
      <c r="BM630">
        <v>21.20007</v>
      </c>
      <c r="BN630">
        <v>499.9731</v>
      </c>
      <c r="BO630">
        <v>101.0402</v>
      </c>
      <c r="BP630">
        <v>0.10012913</v>
      </c>
      <c r="BQ630">
        <v>25.75916</v>
      </c>
      <c r="BR630">
        <v>25.77879</v>
      </c>
      <c r="BS630">
        <v>999.9</v>
      </c>
      <c r="BT630">
        <v>0</v>
      </c>
      <c r="BU630">
        <v>0</v>
      </c>
      <c r="BV630">
        <v>9994.947</v>
      </c>
      <c r="BW630">
        <v>0</v>
      </c>
      <c r="BX630">
        <v>0.3764090999999999</v>
      </c>
      <c r="BY630">
        <v>-0.4179719000000001</v>
      </c>
      <c r="BZ630">
        <v>428.7909</v>
      </c>
      <c r="CA630">
        <v>429.2259</v>
      </c>
      <c r="CB630">
        <v>-0.01817227</v>
      </c>
      <c r="CC630">
        <v>419.9909</v>
      </c>
      <c r="CD630">
        <v>21.51541</v>
      </c>
      <c r="CE630">
        <v>2.172082</v>
      </c>
      <c r="CF630">
        <v>2.173919</v>
      </c>
      <c r="CG630">
        <v>18.75789</v>
      </c>
      <c r="CH630">
        <v>18.77141</v>
      </c>
      <c r="CI630">
        <v>79.99836999999999</v>
      </c>
      <c r="CJ630">
        <v>0</v>
      </c>
      <c r="CK630">
        <v>1</v>
      </c>
      <c r="CL630">
        <v>0</v>
      </c>
      <c r="CM630">
        <v>1.70502</v>
      </c>
      <c r="CN630">
        <v>0</v>
      </c>
      <c r="CO630">
        <v>3.76693</v>
      </c>
      <c r="CP630">
        <v>409.2449</v>
      </c>
      <c r="CQ630">
        <v>35.781</v>
      </c>
      <c r="CR630">
        <v>42.0062</v>
      </c>
      <c r="CS630">
        <v>38.687</v>
      </c>
      <c r="CT630">
        <v>41.687</v>
      </c>
      <c r="CU630">
        <v>37.0809</v>
      </c>
      <c r="CV630">
        <v>0</v>
      </c>
      <c r="CW630">
        <v>79.998</v>
      </c>
      <c r="CX630">
        <v>0</v>
      </c>
      <c r="CY630">
        <v>1774684239.2</v>
      </c>
      <c r="CZ630">
        <v>0</v>
      </c>
      <c r="DA630">
        <v>1774666326.5</v>
      </c>
      <c r="DB630" t="s">
        <v>359</v>
      </c>
      <c r="DC630">
        <v>1774666322</v>
      </c>
      <c r="DD630">
        <v>1774666326.5</v>
      </c>
      <c r="DE630">
        <v>2</v>
      </c>
      <c r="DF630">
        <v>0.343</v>
      </c>
      <c r="DG630">
        <v>-0.026</v>
      </c>
      <c r="DH630">
        <v>-0.36</v>
      </c>
      <c r="DI630">
        <v>0.298</v>
      </c>
      <c r="DJ630">
        <v>420</v>
      </c>
      <c r="DK630">
        <v>22</v>
      </c>
      <c r="DL630">
        <v>0.17</v>
      </c>
      <c r="DM630">
        <v>0.02</v>
      </c>
      <c r="DN630">
        <v>-0.3955807804878049</v>
      </c>
      <c r="DO630">
        <v>-0.06204225783972197</v>
      </c>
      <c r="DP630">
        <v>0.03098566056515709</v>
      </c>
      <c r="DQ630">
        <v>1</v>
      </c>
      <c r="DR630">
        <v>-0.01748540975609756</v>
      </c>
      <c r="DS630">
        <v>-0.00484499581881534</v>
      </c>
      <c r="DT630">
        <v>0.0007611529024318495</v>
      </c>
      <c r="DU630">
        <v>1</v>
      </c>
      <c r="DV630">
        <v>2</v>
      </c>
      <c r="DW630">
        <v>2</v>
      </c>
      <c r="DX630" t="s">
        <v>360</v>
      </c>
      <c r="DY630">
        <v>3.1305</v>
      </c>
      <c r="DZ630">
        <v>2.80656</v>
      </c>
      <c r="EA630">
        <v>0.0997586</v>
      </c>
      <c r="EB630">
        <v>0.0994833</v>
      </c>
      <c r="EC630">
        <v>0.105849</v>
      </c>
      <c r="ED630">
        <v>0.105597</v>
      </c>
      <c r="EE630">
        <v>21145.1</v>
      </c>
      <c r="EF630">
        <v>27418.2</v>
      </c>
      <c r="EG630">
        <v>26442.6</v>
      </c>
      <c r="EH630">
        <v>32999.9</v>
      </c>
      <c r="EI630">
        <v>34923.5</v>
      </c>
      <c r="EJ630">
        <v>40309.9</v>
      </c>
      <c r="EK630">
        <v>41088.9</v>
      </c>
      <c r="EL630">
        <v>46059.7</v>
      </c>
      <c r="EM630">
        <v>2.0349</v>
      </c>
      <c r="EN630">
        <v>2.00055</v>
      </c>
      <c r="EO630">
        <v>0.0676326</v>
      </c>
      <c r="EP630">
        <v>0</v>
      </c>
      <c r="EQ630">
        <v>24.6641</v>
      </c>
      <c r="ER630">
        <v>999.9</v>
      </c>
      <c r="ES630">
        <v>67.40000000000001</v>
      </c>
      <c r="ET630">
        <v>27.5</v>
      </c>
      <c r="EU630">
        <v>24.5866</v>
      </c>
      <c r="EV630">
        <v>61.1309</v>
      </c>
      <c r="EW630">
        <v>31.8229</v>
      </c>
      <c r="EX630">
        <v>1</v>
      </c>
      <c r="EY630">
        <v>0.291446</v>
      </c>
      <c r="EZ630">
        <v>0.163804</v>
      </c>
      <c r="FA630">
        <v>20.291</v>
      </c>
      <c r="FB630">
        <v>5.18929</v>
      </c>
      <c r="FC630">
        <v>11.9441</v>
      </c>
      <c r="FD630">
        <v>4.9557</v>
      </c>
      <c r="FE630">
        <v>3.285</v>
      </c>
      <c r="FF630">
        <v>9999</v>
      </c>
      <c r="FG630">
        <v>9999</v>
      </c>
      <c r="FH630">
        <v>9999</v>
      </c>
      <c r="FI630">
        <v>999.9</v>
      </c>
      <c r="FJ630">
        <v>1.86127</v>
      </c>
      <c r="FK630">
        <v>1.86264</v>
      </c>
      <c r="FL630">
        <v>1.86005</v>
      </c>
      <c r="FM630">
        <v>1.85837</v>
      </c>
      <c r="FN630">
        <v>1.86216</v>
      </c>
      <c r="FO630">
        <v>1.85888</v>
      </c>
      <c r="FP630">
        <v>1.85791</v>
      </c>
      <c r="FQ630">
        <v>1.86081</v>
      </c>
      <c r="FR630">
        <v>0</v>
      </c>
      <c r="FS630">
        <v>0</v>
      </c>
      <c r="FT630">
        <v>0</v>
      </c>
      <c r="FU630">
        <v>4.5</v>
      </c>
      <c r="FV630" t="s">
        <v>361</v>
      </c>
      <c r="FW630" t="s">
        <v>362</v>
      </c>
      <c r="FX630" t="s">
        <v>363</v>
      </c>
      <c r="FY630" t="s">
        <v>364</v>
      </c>
      <c r="FZ630" t="s">
        <v>364</v>
      </c>
      <c r="GA630" t="s">
        <v>363</v>
      </c>
      <c r="GB630">
        <v>0</v>
      </c>
      <c r="GC630">
        <v>100</v>
      </c>
      <c r="GD630">
        <v>100</v>
      </c>
      <c r="GE630">
        <v>-0.361</v>
      </c>
      <c r="GF630">
        <v>0.2972</v>
      </c>
      <c r="GG630">
        <v>-1.589593225013521</v>
      </c>
      <c r="GH630">
        <v>0.00192992804097616</v>
      </c>
      <c r="GI630">
        <v>3.244687122451424E-06</v>
      </c>
      <c r="GJ630">
        <v>-2.087531120305573E-09</v>
      </c>
      <c r="GK630">
        <v>0.05776174702018427</v>
      </c>
      <c r="GL630">
        <v>0.005089068596103195</v>
      </c>
      <c r="GM630">
        <v>0.0003257216593697226</v>
      </c>
      <c r="GN630">
        <v>-1.562898368296355E-06</v>
      </c>
      <c r="GO630">
        <v>0</v>
      </c>
      <c r="GP630">
        <v>1257</v>
      </c>
      <c r="GQ630">
        <v>1</v>
      </c>
      <c r="GR630">
        <v>31</v>
      </c>
      <c r="GS630">
        <v>298.6</v>
      </c>
      <c r="GT630">
        <v>298.6</v>
      </c>
      <c r="GU630">
        <v>1.07666</v>
      </c>
      <c r="GV630">
        <v>2.38281</v>
      </c>
      <c r="GW630">
        <v>1.44775</v>
      </c>
      <c r="GX630">
        <v>2.20215</v>
      </c>
      <c r="GY630">
        <v>1.44653</v>
      </c>
      <c r="GZ630">
        <v>2.36816</v>
      </c>
      <c r="HA630">
        <v>33.1769</v>
      </c>
      <c r="HB630">
        <v>14.5085</v>
      </c>
      <c r="HC630">
        <v>18</v>
      </c>
      <c r="HD630">
        <v>531.955</v>
      </c>
      <c r="HE630">
        <v>523.224</v>
      </c>
      <c r="HF630">
        <v>24.9999</v>
      </c>
      <c r="HG630">
        <v>30.7172</v>
      </c>
      <c r="HH630">
        <v>30.0001</v>
      </c>
      <c r="HI630">
        <v>31.0997</v>
      </c>
      <c r="HJ630">
        <v>31.1089</v>
      </c>
      <c r="HK630">
        <v>21.5468</v>
      </c>
      <c r="HL630">
        <v>20.6043</v>
      </c>
      <c r="HM630">
        <v>100</v>
      </c>
      <c r="HN630">
        <v>25</v>
      </c>
      <c r="HO630">
        <v>420</v>
      </c>
      <c r="HP630">
        <v>21.5</v>
      </c>
      <c r="HQ630">
        <v>103.125</v>
      </c>
      <c r="HR630">
        <v>102.02</v>
      </c>
    </row>
    <row r="631" spans="1:226">
      <c r="A631">
        <v>613</v>
      </c>
      <c r="B631">
        <v>1774684244.6</v>
      </c>
      <c r="C631">
        <v>2498.599999904633</v>
      </c>
      <c r="D631" t="s">
        <v>1588</v>
      </c>
      <c r="E631" t="s">
        <v>1589</v>
      </c>
      <c r="F631">
        <v>5</v>
      </c>
      <c r="I631">
        <v>1774684241.7</v>
      </c>
      <c r="J631">
        <f>(K631)/1000</f>
        <v>0</v>
      </c>
      <c r="K631">
        <f>IF(BF631, AN631, AH631)</f>
        <v>0</v>
      </c>
      <c r="L631">
        <f>IF(BF631, AI631, AG631)</f>
        <v>0</v>
      </c>
      <c r="M631">
        <f>BH631 - IF(AU631&gt;1, L631*BB631*100.0/(AW631), 0)</f>
        <v>0</v>
      </c>
      <c r="N631">
        <f>((T631-J631/2)*M631-L631)/(T631+J631/2)</f>
        <v>0</v>
      </c>
      <c r="O631">
        <f>N631*(BO631+BP631)/1000.0</f>
        <v>0</v>
      </c>
      <c r="P631">
        <f>(BH631 - IF(AU631&gt;1, L631*BB631*100.0/(AW631), 0))*(BO631+BP631)/1000.0</f>
        <v>0</v>
      </c>
      <c r="Q631">
        <f>2.0/((1/S631-1/R631)+SIGN(S631)*SQRT((1/S631-1/R631)*(1/S631-1/R631) + 4*BC631/((BC631+1)*(BC631+1))*(2*1/S631*1/R631-1/R631*1/R631)))</f>
        <v>0</v>
      </c>
      <c r="R631">
        <f>IF(LEFT(BD631,1)&lt;&gt;"0",IF(LEFT(BD631,1)="1",3.0,BE631),$D$5+$E$5*(BV631*BO631/($K$5*1000))+$F$5*(BV631*BO631/($K$5*1000))*MAX(MIN(BB631,$J$5),$I$5)*MAX(MIN(BB631,$J$5),$I$5)+$G$5*MAX(MIN(BB631,$J$5),$I$5)*(BV631*BO631/($K$5*1000))+$H$5*(BV631*BO631/($K$5*1000))*(BV631*BO631/($K$5*1000)))</f>
        <v>0</v>
      </c>
      <c r="S631">
        <f>J631*(1000-(1000*0.61365*exp(17.502*W631/(240.97+W631))/(BO631+BP631)+BJ631)/2)/(1000*0.61365*exp(17.502*W631/(240.97+W631))/(BO631+BP631)-BJ631)</f>
        <v>0</v>
      </c>
      <c r="T631">
        <f>1/((BC631+1)/(Q631/1.6)+1/(R631/1.37)) + BC631/((BC631+1)/(Q631/1.6) + BC631/(R631/1.37))</f>
        <v>0</v>
      </c>
      <c r="U631">
        <f>(AX631*BA631)</f>
        <v>0</v>
      </c>
      <c r="V631">
        <f>(BQ631+(U631+2*0.95*5.67E-8*(((BQ631+$B$9)+273)^4-(BQ631+273)^4)-44100*J631)/(1.84*29.3*R631+8*0.95*5.67E-8*(BQ631+273)^3))</f>
        <v>0</v>
      </c>
      <c r="W631">
        <f>($C$9*BR631+$D$9*BS631+$E$9*V631)</f>
        <v>0</v>
      </c>
      <c r="X631">
        <f>0.61365*exp(17.502*W631/(240.97+W631))</f>
        <v>0</v>
      </c>
      <c r="Y631">
        <f>(Z631/AA631*100)</f>
        <v>0</v>
      </c>
      <c r="Z631">
        <f>BJ631*(BO631+BP631)/1000</f>
        <v>0</v>
      </c>
      <c r="AA631">
        <f>0.61365*exp(17.502*BQ631/(240.97+BQ631))</f>
        <v>0</v>
      </c>
      <c r="AB631">
        <f>(X631-BJ631*(BO631+BP631)/1000)</f>
        <v>0</v>
      </c>
      <c r="AC631">
        <f>(-J631*44100)</f>
        <v>0</v>
      </c>
      <c r="AD631">
        <f>2*29.3*R631*0.92*(BQ631-W631)</f>
        <v>0</v>
      </c>
      <c r="AE631">
        <f>2*0.95*5.67E-8*(((BQ631+$B$9)+273)^4-(W631+273)^4)</f>
        <v>0</v>
      </c>
      <c r="AF631">
        <f>U631+AE631+AC631+AD631</f>
        <v>0</v>
      </c>
      <c r="AG631">
        <f>BN631*AU631*(BI631-BH631*(1000-AU631*BK631)/(1000-AU631*BJ631))/(100*BB631)</f>
        <v>0</v>
      </c>
      <c r="AH631">
        <f>1000*BN631*AU631*(BJ631-BK631)/(100*BB631*(1000-AU631*BJ631))</f>
        <v>0</v>
      </c>
      <c r="AI631">
        <f>(AJ631 - AK631 - BO631*1E3/(8.314*(BQ631+273.15)) * AM631/BN631 * AL631) * BN631/(100*BB631) * (1000 - BK631)/1000</f>
        <v>0</v>
      </c>
      <c r="AJ631">
        <v>429.2282267902394</v>
      </c>
      <c r="AK631">
        <v>428.7850969696967</v>
      </c>
      <c r="AL631">
        <v>-1.186836703294444E-06</v>
      </c>
      <c r="AM631">
        <v>61.35787655002243</v>
      </c>
      <c r="AN631">
        <f>(AP631 - AO631 + BO631*1E3/(8.314*(BQ631+273.15)) * AR631/BN631 * AQ631) * BN631/(100*BB631) * 1000/(1000 - AP631)</f>
        <v>0</v>
      </c>
      <c r="AO631">
        <v>21.51439052780507</v>
      </c>
      <c r="AP631">
        <v>21.49717342657344</v>
      </c>
      <c r="AQ631">
        <v>-1.493678994168512E-07</v>
      </c>
      <c r="AR631">
        <v>91.88205700752289</v>
      </c>
      <c r="AS631">
        <v>0</v>
      </c>
      <c r="AT631">
        <v>0</v>
      </c>
      <c r="AU631">
        <f>IF(AS631*$H$15&gt;=AW631,1.0,(AW631/(AW631-AS631*$H$15)))</f>
        <v>0</v>
      </c>
      <c r="AV631">
        <f>(AU631-1)*100</f>
        <v>0</v>
      </c>
      <c r="AW631">
        <f>MAX(0,($B$15+$C$15*BV631)/(1+$D$15*BV631)*BO631/(BQ631+273)*$E$15)</f>
        <v>0</v>
      </c>
      <c r="AX631">
        <f>$B$13*BW631+$C$13*BX631+$F$13*CI631*(1-CL631)</f>
        <v>0</v>
      </c>
      <c r="AY631">
        <f>AX631*AZ631</f>
        <v>0</v>
      </c>
      <c r="AZ631">
        <f>($B$13*$D$11+$C$13*$D$11+$F$13*((CV631+CN631)/MAX(CV631+CN631+CW631, 0.1)*$I$11+CW631/MAX(CV631+CN631+CW631, 0.1)*$J$11))/($B$13+$C$13+$F$13)</f>
        <v>0</v>
      </c>
      <c r="BA631">
        <f>($B$13*$K$11+$C$13*$K$11+$F$13*((CV631+CN631)/MAX(CV631+CN631+CW631, 0.1)*$P$11+CW631/MAX(CV631+CN631+CW631, 0.1)*$Q$11))/($B$13+$C$13+$F$13)</f>
        <v>0</v>
      </c>
      <c r="BB631">
        <v>6</v>
      </c>
      <c r="BC631">
        <v>0.5</v>
      </c>
      <c r="BD631" t="s">
        <v>358</v>
      </c>
      <c r="BE631">
        <v>2</v>
      </c>
      <c r="BF631" t="b">
        <v>1</v>
      </c>
      <c r="BG631">
        <v>1774684241.7</v>
      </c>
      <c r="BH631">
        <v>419.5756</v>
      </c>
      <c r="BI631">
        <v>420.0004</v>
      </c>
      <c r="BJ631">
        <v>21.49687</v>
      </c>
      <c r="BK631">
        <v>21.51478</v>
      </c>
      <c r="BL631">
        <v>419.9372</v>
      </c>
      <c r="BM631">
        <v>21.19971</v>
      </c>
      <c r="BN631">
        <v>500.0233999999999</v>
      </c>
      <c r="BO631">
        <v>101.0396</v>
      </c>
      <c r="BP631">
        <v>0.09991164999999999</v>
      </c>
      <c r="BQ631">
        <v>25.75897</v>
      </c>
      <c r="BR631">
        <v>25.77645</v>
      </c>
      <c r="BS631">
        <v>999.9</v>
      </c>
      <c r="BT631">
        <v>0</v>
      </c>
      <c r="BU631">
        <v>0</v>
      </c>
      <c r="BV631">
        <v>10008.816</v>
      </c>
      <c r="BW631">
        <v>0</v>
      </c>
      <c r="BX631">
        <v>0.376683</v>
      </c>
      <c r="BY631">
        <v>-0.4248169</v>
      </c>
      <c r="BZ631">
        <v>428.7933</v>
      </c>
      <c r="CA631">
        <v>429.2352</v>
      </c>
      <c r="CB631">
        <v>-0.01795292</v>
      </c>
      <c r="CC631">
        <v>420.0004</v>
      </c>
      <c r="CD631">
        <v>21.51478</v>
      </c>
      <c r="CE631">
        <v>2.172038</v>
      </c>
      <c r="CF631">
        <v>2.17385</v>
      </c>
      <c r="CG631">
        <v>18.75753</v>
      </c>
      <c r="CH631">
        <v>18.7709</v>
      </c>
      <c r="CI631">
        <v>80.00462</v>
      </c>
      <c r="CJ631">
        <v>0</v>
      </c>
      <c r="CK631">
        <v>1</v>
      </c>
      <c r="CL631">
        <v>0</v>
      </c>
      <c r="CM631">
        <v>1.822199999999999</v>
      </c>
      <c r="CN631">
        <v>0</v>
      </c>
      <c r="CO631">
        <v>3.69488</v>
      </c>
      <c r="CP631">
        <v>409.2768</v>
      </c>
      <c r="CQ631">
        <v>35.812</v>
      </c>
      <c r="CR631">
        <v>41.9748</v>
      </c>
      <c r="CS631">
        <v>38.6684</v>
      </c>
      <c r="CT631">
        <v>41.6122</v>
      </c>
      <c r="CU631">
        <v>37.1061</v>
      </c>
      <c r="CV631">
        <v>0</v>
      </c>
      <c r="CW631">
        <v>80.00500000000001</v>
      </c>
      <c r="CX631">
        <v>0</v>
      </c>
      <c r="CY631">
        <v>1774684242.8</v>
      </c>
      <c r="CZ631">
        <v>0</v>
      </c>
      <c r="DA631">
        <v>1774666326.5</v>
      </c>
      <c r="DB631" t="s">
        <v>359</v>
      </c>
      <c r="DC631">
        <v>1774666322</v>
      </c>
      <c r="DD631">
        <v>1774666326.5</v>
      </c>
      <c r="DE631">
        <v>2</v>
      </c>
      <c r="DF631">
        <v>0.343</v>
      </c>
      <c r="DG631">
        <v>-0.026</v>
      </c>
      <c r="DH631">
        <v>-0.36</v>
      </c>
      <c r="DI631">
        <v>0.298</v>
      </c>
      <c r="DJ631">
        <v>420</v>
      </c>
      <c r="DK631">
        <v>22</v>
      </c>
      <c r="DL631">
        <v>0.17</v>
      </c>
      <c r="DM631">
        <v>0.02</v>
      </c>
      <c r="DN631">
        <v>-0.4010367317073171</v>
      </c>
      <c r="DO631">
        <v>-0.07707108710801494</v>
      </c>
      <c r="DP631">
        <v>0.02976601532770207</v>
      </c>
      <c r="DQ631">
        <v>1</v>
      </c>
      <c r="DR631">
        <v>-0.01761929512195122</v>
      </c>
      <c r="DS631">
        <v>-0.004128848780487835</v>
      </c>
      <c r="DT631">
        <v>0.0006870768977274952</v>
      </c>
      <c r="DU631">
        <v>1</v>
      </c>
      <c r="DV631">
        <v>2</v>
      </c>
      <c r="DW631">
        <v>2</v>
      </c>
      <c r="DX631" t="s">
        <v>360</v>
      </c>
      <c r="DY631">
        <v>3.13039</v>
      </c>
      <c r="DZ631">
        <v>2.80645</v>
      </c>
      <c r="EA631">
        <v>0.0997595</v>
      </c>
      <c r="EB631">
        <v>0.09948849999999999</v>
      </c>
      <c r="EC631">
        <v>0.10585</v>
      </c>
      <c r="ED631">
        <v>0.105603</v>
      </c>
      <c r="EE631">
        <v>21145</v>
      </c>
      <c r="EF631">
        <v>27418</v>
      </c>
      <c r="EG631">
        <v>26442.6</v>
      </c>
      <c r="EH631">
        <v>32999.8</v>
      </c>
      <c r="EI631">
        <v>34923.4</v>
      </c>
      <c r="EJ631">
        <v>40309.5</v>
      </c>
      <c r="EK631">
        <v>41088.8</v>
      </c>
      <c r="EL631">
        <v>46059.6</v>
      </c>
      <c r="EM631">
        <v>2.03485</v>
      </c>
      <c r="EN631">
        <v>2.00052</v>
      </c>
      <c r="EO631">
        <v>0.06830319999999999</v>
      </c>
      <c r="EP631">
        <v>0</v>
      </c>
      <c r="EQ631">
        <v>24.6621</v>
      </c>
      <c r="ER631">
        <v>999.9</v>
      </c>
      <c r="ES631">
        <v>67.40000000000001</v>
      </c>
      <c r="ET631">
        <v>27.5</v>
      </c>
      <c r="EU631">
        <v>24.5876</v>
      </c>
      <c r="EV631">
        <v>61.3309</v>
      </c>
      <c r="EW631">
        <v>31.8109</v>
      </c>
      <c r="EX631">
        <v>1</v>
      </c>
      <c r="EY631">
        <v>0.29157</v>
      </c>
      <c r="EZ631">
        <v>0.164218</v>
      </c>
      <c r="FA631">
        <v>20.2894</v>
      </c>
      <c r="FB631">
        <v>5.18854</v>
      </c>
      <c r="FC631">
        <v>11.9441</v>
      </c>
      <c r="FD631">
        <v>4.9557</v>
      </c>
      <c r="FE631">
        <v>3.285</v>
      </c>
      <c r="FF631">
        <v>9999</v>
      </c>
      <c r="FG631">
        <v>9999</v>
      </c>
      <c r="FH631">
        <v>9999</v>
      </c>
      <c r="FI631">
        <v>999.9</v>
      </c>
      <c r="FJ631">
        <v>1.86127</v>
      </c>
      <c r="FK631">
        <v>1.86264</v>
      </c>
      <c r="FL631">
        <v>1.86005</v>
      </c>
      <c r="FM631">
        <v>1.85837</v>
      </c>
      <c r="FN631">
        <v>1.86217</v>
      </c>
      <c r="FO631">
        <v>1.85887</v>
      </c>
      <c r="FP631">
        <v>1.85791</v>
      </c>
      <c r="FQ631">
        <v>1.86081</v>
      </c>
      <c r="FR631">
        <v>0</v>
      </c>
      <c r="FS631">
        <v>0</v>
      </c>
      <c r="FT631">
        <v>0</v>
      </c>
      <c r="FU631">
        <v>4.5</v>
      </c>
      <c r="FV631" t="s">
        <v>361</v>
      </c>
      <c r="FW631" t="s">
        <v>362</v>
      </c>
      <c r="FX631" t="s">
        <v>363</v>
      </c>
      <c r="FY631" t="s">
        <v>364</v>
      </c>
      <c r="FZ631" t="s">
        <v>364</v>
      </c>
      <c r="GA631" t="s">
        <v>363</v>
      </c>
      <c r="GB631">
        <v>0</v>
      </c>
      <c r="GC631">
        <v>100</v>
      </c>
      <c r="GD631">
        <v>100</v>
      </c>
      <c r="GE631">
        <v>-0.361</v>
      </c>
      <c r="GF631">
        <v>0.2971</v>
      </c>
      <c r="GG631">
        <v>-1.589593225013521</v>
      </c>
      <c r="GH631">
        <v>0.00192992804097616</v>
      </c>
      <c r="GI631">
        <v>3.244687122451424E-06</v>
      </c>
      <c r="GJ631">
        <v>-2.087531120305573E-09</v>
      </c>
      <c r="GK631">
        <v>0.05776174702018427</v>
      </c>
      <c r="GL631">
        <v>0.005089068596103195</v>
      </c>
      <c r="GM631">
        <v>0.0003257216593697226</v>
      </c>
      <c r="GN631">
        <v>-1.562898368296355E-06</v>
      </c>
      <c r="GO631">
        <v>0</v>
      </c>
      <c r="GP631">
        <v>1257</v>
      </c>
      <c r="GQ631">
        <v>1</v>
      </c>
      <c r="GR631">
        <v>31</v>
      </c>
      <c r="GS631">
        <v>298.7</v>
      </c>
      <c r="GT631">
        <v>298.6</v>
      </c>
      <c r="GU631">
        <v>1.07666</v>
      </c>
      <c r="GV631">
        <v>2.38281</v>
      </c>
      <c r="GW631">
        <v>1.44775</v>
      </c>
      <c r="GX631">
        <v>2.20215</v>
      </c>
      <c r="GY631">
        <v>1.44653</v>
      </c>
      <c r="GZ631">
        <v>2.37793</v>
      </c>
      <c r="HA631">
        <v>33.1769</v>
      </c>
      <c r="HB631">
        <v>14.4998</v>
      </c>
      <c r="HC631">
        <v>18</v>
      </c>
      <c r="HD631">
        <v>531.904</v>
      </c>
      <c r="HE631">
        <v>523.206</v>
      </c>
      <c r="HF631">
        <v>25</v>
      </c>
      <c r="HG631">
        <v>30.7172</v>
      </c>
      <c r="HH631">
        <v>30.0002</v>
      </c>
      <c r="HI631">
        <v>31.0973</v>
      </c>
      <c r="HJ631">
        <v>31.1089</v>
      </c>
      <c r="HK631">
        <v>21.5448</v>
      </c>
      <c r="HL631">
        <v>20.6043</v>
      </c>
      <c r="HM631">
        <v>100</v>
      </c>
      <c r="HN631">
        <v>25</v>
      </c>
      <c r="HO631">
        <v>420</v>
      </c>
      <c r="HP631">
        <v>21.5</v>
      </c>
      <c r="HQ631">
        <v>103.125</v>
      </c>
      <c r="HR631">
        <v>102.02</v>
      </c>
    </row>
    <row r="632" spans="1:226">
      <c r="A632">
        <v>614</v>
      </c>
      <c r="B632">
        <v>1774684248.6</v>
      </c>
      <c r="C632">
        <v>2502.599999904633</v>
      </c>
      <c r="D632" t="s">
        <v>1590</v>
      </c>
      <c r="E632" t="s">
        <v>1591</v>
      </c>
      <c r="F632">
        <v>5</v>
      </c>
      <c r="I632">
        <v>1774684245.7</v>
      </c>
      <c r="J632">
        <f>(K632)/1000</f>
        <v>0</v>
      </c>
      <c r="K632">
        <f>IF(BF632, AN632, AH632)</f>
        <v>0</v>
      </c>
      <c r="L632">
        <f>IF(BF632, AI632, AG632)</f>
        <v>0</v>
      </c>
      <c r="M632">
        <f>BH632 - IF(AU632&gt;1, L632*BB632*100.0/(AW632), 0)</f>
        <v>0</v>
      </c>
      <c r="N632">
        <f>((T632-J632/2)*M632-L632)/(T632+J632/2)</f>
        <v>0</v>
      </c>
      <c r="O632">
        <f>N632*(BO632+BP632)/1000.0</f>
        <v>0</v>
      </c>
      <c r="P632">
        <f>(BH632 - IF(AU632&gt;1, L632*BB632*100.0/(AW632), 0))*(BO632+BP632)/1000.0</f>
        <v>0</v>
      </c>
      <c r="Q632">
        <f>2.0/((1/S632-1/R632)+SIGN(S632)*SQRT((1/S632-1/R632)*(1/S632-1/R632) + 4*BC632/((BC632+1)*(BC632+1))*(2*1/S632*1/R632-1/R632*1/R632)))</f>
        <v>0</v>
      </c>
      <c r="R632">
        <f>IF(LEFT(BD632,1)&lt;&gt;"0",IF(LEFT(BD632,1)="1",3.0,BE632),$D$5+$E$5*(BV632*BO632/($K$5*1000))+$F$5*(BV632*BO632/($K$5*1000))*MAX(MIN(BB632,$J$5),$I$5)*MAX(MIN(BB632,$J$5),$I$5)+$G$5*MAX(MIN(BB632,$J$5),$I$5)*(BV632*BO632/($K$5*1000))+$H$5*(BV632*BO632/($K$5*1000))*(BV632*BO632/($K$5*1000)))</f>
        <v>0</v>
      </c>
      <c r="S632">
        <f>J632*(1000-(1000*0.61365*exp(17.502*W632/(240.97+W632))/(BO632+BP632)+BJ632)/2)/(1000*0.61365*exp(17.502*W632/(240.97+W632))/(BO632+BP632)-BJ632)</f>
        <v>0</v>
      </c>
      <c r="T632">
        <f>1/((BC632+1)/(Q632/1.6)+1/(R632/1.37)) + BC632/((BC632+1)/(Q632/1.6) + BC632/(R632/1.37))</f>
        <v>0</v>
      </c>
      <c r="U632">
        <f>(AX632*BA632)</f>
        <v>0</v>
      </c>
      <c r="V632">
        <f>(BQ632+(U632+2*0.95*5.67E-8*(((BQ632+$B$9)+273)^4-(BQ632+273)^4)-44100*J632)/(1.84*29.3*R632+8*0.95*5.67E-8*(BQ632+273)^3))</f>
        <v>0</v>
      </c>
      <c r="W632">
        <f>($C$9*BR632+$D$9*BS632+$E$9*V632)</f>
        <v>0</v>
      </c>
      <c r="X632">
        <f>0.61365*exp(17.502*W632/(240.97+W632))</f>
        <v>0</v>
      </c>
      <c r="Y632">
        <f>(Z632/AA632*100)</f>
        <v>0</v>
      </c>
      <c r="Z632">
        <f>BJ632*(BO632+BP632)/1000</f>
        <v>0</v>
      </c>
      <c r="AA632">
        <f>0.61365*exp(17.502*BQ632/(240.97+BQ632))</f>
        <v>0</v>
      </c>
      <c r="AB632">
        <f>(X632-BJ632*(BO632+BP632)/1000)</f>
        <v>0</v>
      </c>
      <c r="AC632">
        <f>(-J632*44100)</f>
        <v>0</v>
      </c>
      <c r="AD632">
        <f>2*29.3*R632*0.92*(BQ632-W632)</f>
        <v>0</v>
      </c>
      <c r="AE632">
        <f>2*0.95*5.67E-8*(((BQ632+$B$9)+273)^4-(W632+273)^4)</f>
        <v>0</v>
      </c>
      <c r="AF632">
        <f>U632+AE632+AC632+AD632</f>
        <v>0</v>
      </c>
      <c r="AG632">
        <f>BN632*AU632*(BI632-BH632*(1000-AU632*BK632)/(1000-AU632*BJ632))/(100*BB632)</f>
        <v>0</v>
      </c>
      <c r="AH632">
        <f>1000*BN632*AU632*(BJ632-BK632)/(100*BB632*(1000-AU632*BJ632))</f>
        <v>0</v>
      </c>
      <c r="AI632">
        <f>(AJ632 - AK632 - BO632*1E3/(8.314*(BQ632+273.15)) * AM632/BN632 * AL632) * BN632/(100*BB632) * (1000 - BK632)/1000</f>
        <v>0</v>
      </c>
      <c r="AJ632">
        <v>429.2975182185289</v>
      </c>
      <c r="AK632">
        <v>428.8125515151511</v>
      </c>
      <c r="AL632">
        <v>7.331975982542263E-06</v>
      </c>
      <c r="AM632">
        <v>61.35787655002243</v>
      </c>
      <c r="AN632">
        <f>(AP632 - AO632 + BO632*1E3/(8.314*(BQ632+273.15)) * AR632/BN632 * AQ632) * BN632/(100*BB632) * 1000/(1000 - AP632)</f>
        <v>0</v>
      </c>
      <c r="AO632">
        <v>21.51555226175949</v>
      </c>
      <c r="AP632">
        <v>21.49812377622379</v>
      </c>
      <c r="AQ632">
        <v>3.213866062278211E-07</v>
      </c>
      <c r="AR632">
        <v>91.88205700752289</v>
      </c>
      <c r="AS632">
        <v>0</v>
      </c>
      <c r="AT632">
        <v>0</v>
      </c>
      <c r="AU632">
        <f>IF(AS632*$H$15&gt;=AW632,1.0,(AW632/(AW632-AS632*$H$15)))</f>
        <v>0</v>
      </c>
      <c r="AV632">
        <f>(AU632-1)*100</f>
        <v>0</v>
      </c>
      <c r="AW632">
        <f>MAX(0,($B$15+$C$15*BV632)/(1+$D$15*BV632)*BO632/(BQ632+273)*$E$15)</f>
        <v>0</v>
      </c>
      <c r="AX632">
        <f>$B$13*BW632+$C$13*BX632+$F$13*CI632*(1-CL632)</f>
        <v>0</v>
      </c>
      <c r="AY632">
        <f>AX632*AZ632</f>
        <v>0</v>
      </c>
      <c r="AZ632">
        <f>($B$13*$D$11+$C$13*$D$11+$F$13*((CV632+CN632)/MAX(CV632+CN632+CW632, 0.1)*$I$11+CW632/MAX(CV632+CN632+CW632, 0.1)*$J$11))/($B$13+$C$13+$F$13)</f>
        <v>0</v>
      </c>
      <c r="BA632">
        <f>($B$13*$K$11+$C$13*$K$11+$F$13*((CV632+CN632)/MAX(CV632+CN632+CW632, 0.1)*$P$11+CW632/MAX(CV632+CN632+CW632, 0.1)*$Q$11))/($B$13+$C$13+$F$13)</f>
        <v>0</v>
      </c>
      <c r="BB632">
        <v>6</v>
      </c>
      <c r="BC632">
        <v>0.5</v>
      </c>
      <c r="BD632" t="s">
        <v>358</v>
      </c>
      <c r="BE632">
        <v>2</v>
      </c>
      <c r="BF632" t="b">
        <v>1</v>
      </c>
      <c r="BG632">
        <v>1774684245.7</v>
      </c>
      <c r="BH632">
        <v>419.5695000000001</v>
      </c>
      <c r="BI632">
        <v>420.0303</v>
      </c>
      <c r="BJ632">
        <v>21.49761</v>
      </c>
      <c r="BK632">
        <v>21.51512</v>
      </c>
      <c r="BL632">
        <v>419.9309</v>
      </c>
      <c r="BM632">
        <v>21.20045</v>
      </c>
      <c r="BN632">
        <v>499.9968999999999</v>
      </c>
      <c r="BO632">
        <v>101.04</v>
      </c>
      <c r="BP632">
        <v>0.09994149999999999</v>
      </c>
      <c r="BQ632">
        <v>25.75935</v>
      </c>
      <c r="BR632">
        <v>25.78478</v>
      </c>
      <c r="BS632">
        <v>999.9</v>
      </c>
      <c r="BT632">
        <v>0</v>
      </c>
      <c r="BU632">
        <v>0</v>
      </c>
      <c r="BV632">
        <v>10011.817</v>
      </c>
      <c r="BW632">
        <v>0</v>
      </c>
      <c r="BX632">
        <v>0.3833920000000001</v>
      </c>
      <c r="BY632">
        <v>-0.4610778</v>
      </c>
      <c r="BZ632">
        <v>428.7873000000001</v>
      </c>
      <c r="CA632">
        <v>429.2662999999999</v>
      </c>
      <c r="CB632">
        <v>-0.01753959</v>
      </c>
      <c r="CC632">
        <v>420.0303</v>
      </c>
      <c r="CD632">
        <v>21.51512</v>
      </c>
      <c r="CE632">
        <v>2.17212</v>
      </c>
      <c r="CF632">
        <v>2.173891</v>
      </c>
      <c r="CG632">
        <v>18.75814</v>
      </c>
      <c r="CH632">
        <v>18.7712</v>
      </c>
      <c r="CI632">
        <v>79.99574</v>
      </c>
      <c r="CJ632">
        <v>0</v>
      </c>
      <c r="CK632">
        <v>1</v>
      </c>
      <c r="CL632">
        <v>0</v>
      </c>
      <c r="CM632">
        <v>2.1695</v>
      </c>
      <c r="CN632">
        <v>0</v>
      </c>
      <c r="CO632">
        <v>3.70273</v>
      </c>
      <c r="CP632">
        <v>409.2317</v>
      </c>
      <c r="CQ632">
        <v>35.7934</v>
      </c>
      <c r="CR632">
        <v>41.7248</v>
      </c>
      <c r="CS632">
        <v>38.5747</v>
      </c>
      <c r="CT632">
        <v>41.3498</v>
      </c>
      <c r="CU632">
        <v>37.0186</v>
      </c>
      <c r="CV632">
        <v>0</v>
      </c>
      <c r="CW632">
        <v>79.99600000000001</v>
      </c>
      <c r="CX632">
        <v>0</v>
      </c>
      <c r="CY632">
        <v>1774684247</v>
      </c>
      <c r="CZ632">
        <v>0</v>
      </c>
      <c r="DA632">
        <v>1774666326.5</v>
      </c>
      <c r="DB632" t="s">
        <v>359</v>
      </c>
      <c r="DC632">
        <v>1774666322</v>
      </c>
      <c r="DD632">
        <v>1774666326.5</v>
      </c>
      <c r="DE632">
        <v>2</v>
      </c>
      <c r="DF632">
        <v>0.343</v>
      </c>
      <c r="DG632">
        <v>-0.026</v>
      </c>
      <c r="DH632">
        <v>-0.36</v>
      </c>
      <c r="DI632">
        <v>0.298</v>
      </c>
      <c r="DJ632">
        <v>420</v>
      </c>
      <c r="DK632">
        <v>22</v>
      </c>
      <c r="DL632">
        <v>0.17</v>
      </c>
      <c r="DM632">
        <v>0.02</v>
      </c>
      <c r="DN632">
        <v>-0.4172192195121951</v>
      </c>
      <c r="DO632">
        <v>-0.279697275261324</v>
      </c>
      <c r="DP632">
        <v>0.04353421135462186</v>
      </c>
      <c r="DQ632">
        <v>0</v>
      </c>
      <c r="DR632">
        <v>-0.01782147317073171</v>
      </c>
      <c r="DS632">
        <v>-0.0003013588850174396</v>
      </c>
      <c r="DT632">
        <v>0.0005204412480720803</v>
      </c>
      <c r="DU632">
        <v>1</v>
      </c>
      <c r="DV632">
        <v>1</v>
      </c>
      <c r="DW632">
        <v>2</v>
      </c>
      <c r="DX632" t="s">
        <v>367</v>
      </c>
      <c r="DY632">
        <v>3.13056</v>
      </c>
      <c r="DZ632">
        <v>2.80653</v>
      </c>
      <c r="EA632">
        <v>0.0997642</v>
      </c>
      <c r="EB632">
        <v>0.0994801</v>
      </c>
      <c r="EC632">
        <v>0.105856</v>
      </c>
      <c r="ED632">
        <v>0.105597</v>
      </c>
      <c r="EE632">
        <v>21145</v>
      </c>
      <c r="EF632">
        <v>27418.1</v>
      </c>
      <c r="EG632">
        <v>26442.6</v>
      </c>
      <c r="EH632">
        <v>32999.6</v>
      </c>
      <c r="EI632">
        <v>34923.4</v>
      </c>
      <c r="EJ632">
        <v>40309.4</v>
      </c>
      <c r="EK632">
        <v>41089</v>
      </c>
      <c r="EL632">
        <v>46059.1</v>
      </c>
      <c r="EM632">
        <v>2.03513</v>
      </c>
      <c r="EN632">
        <v>2.00047</v>
      </c>
      <c r="EO632">
        <v>0.0690296</v>
      </c>
      <c r="EP632">
        <v>0</v>
      </c>
      <c r="EQ632">
        <v>24.6605</v>
      </c>
      <c r="ER632">
        <v>999.9</v>
      </c>
      <c r="ES632">
        <v>67.40000000000001</v>
      </c>
      <c r="ET632">
        <v>27.5</v>
      </c>
      <c r="EU632">
        <v>24.5851</v>
      </c>
      <c r="EV632">
        <v>60.9309</v>
      </c>
      <c r="EW632">
        <v>31.6546</v>
      </c>
      <c r="EX632">
        <v>1</v>
      </c>
      <c r="EY632">
        <v>0.291491</v>
      </c>
      <c r="EZ632">
        <v>0.165507</v>
      </c>
      <c r="FA632">
        <v>20.2895</v>
      </c>
      <c r="FB632">
        <v>5.18914</v>
      </c>
      <c r="FC632">
        <v>11.9441</v>
      </c>
      <c r="FD632">
        <v>4.95575</v>
      </c>
      <c r="FE632">
        <v>3.285</v>
      </c>
      <c r="FF632">
        <v>9999</v>
      </c>
      <c r="FG632">
        <v>9999</v>
      </c>
      <c r="FH632">
        <v>9999</v>
      </c>
      <c r="FI632">
        <v>999.9</v>
      </c>
      <c r="FJ632">
        <v>1.86127</v>
      </c>
      <c r="FK632">
        <v>1.86264</v>
      </c>
      <c r="FL632">
        <v>1.86005</v>
      </c>
      <c r="FM632">
        <v>1.85837</v>
      </c>
      <c r="FN632">
        <v>1.86215</v>
      </c>
      <c r="FO632">
        <v>1.85886</v>
      </c>
      <c r="FP632">
        <v>1.85791</v>
      </c>
      <c r="FQ632">
        <v>1.86081</v>
      </c>
      <c r="FR632">
        <v>0</v>
      </c>
      <c r="FS632">
        <v>0</v>
      </c>
      <c r="FT632">
        <v>0</v>
      </c>
      <c r="FU632">
        <v>4.5</v>
      </c>
      <c r="FV632" t="s">
        <v>361</v>
      </c>
      <c r="FW632" t="s">
        <v>362</v>
      </c>
      <c r="FX632" t="s">
        <v>363</v>
      </c>
      <c r="FY632" t="s">
        <v>364</v>
      </c>
      <c r="FZ632" t="s">
        <v>364</v>
      </c>
      <c r="GA632" t="s">
        <v>363</v>
      </c>
      <c r="GB632">
        <v>0</v>
      </c>
      <c r="GC632">
        <v>100</v>
      </c>
      <c r="GD632">
        <v>100</v>
      </c>
      <c r="GE632">
        <v>-0.361</v>
      </c>
      <c r="GF632">
        <v>0.2972</v>
      </c>
      <c r="GG632">
        <v>-1.589593225013521</v>
      </c>
      <c r="GH632">
        <v>0.00192992804097616</v>
      </c>
      <c r="GI632">
        <v>3.244687122451424E-06</v>
      </c>
      <c r="GJ632">
        <v>-2.087531120305573E-09</v>
      </c>
      <c r="GK632">
        <v>0.05776174702018427</v>
      </c>
      <c r="GL632">
        <v>0.005089068596103195</v>
      </c>
      <c r="GM632">
        <v>0.0003257216593697226</v>
      </c>
      <c r="GN632">
        <v>-1.562898368296355E-06</v>
      </c>
      <c r="GO632">
        <v>0</v>
      </c>
      <c r="GP632">
        <v>1257</v>
      </c>
      <c r="GQ632">
        <v>1</v>
      </c>
      <c r="GR632">
        <v>31</v>
      </c>
      <c r="GS632">
        <v>298.8</v>
      </c>
      <c r="GT632">
        <v>298.7</v>
      </c>
      <c r="GU632">
        <v>1.07666</v>
      </c>
      <c r="GV632">
        <v>2.3938</v>
      </c>
      <c r="GW632">
        <v>1.44775</v>
      </c>
      <c r="GX632">
        <v>2.20215</v>
      </c>
      <c r="GY632">
        <v>1.44653</v>
      </c>
      <c r="GZ632">
        <v>2.36572</v>
      </c>
      <c r="HA632">
        <v>33.1769</v>
      </c>
      <c r="HB632">
        <v>14.4998</v>
      </c>
      <c r="HC632">
        <v>18</v>
      </c>
      <c r="HD632">
        <v>532.075</v>
      </c>
      <c r="HE632">
        <v>523.172</v>
      </c>
      <c r="HF632">
        <v>25.0001</v>
      </c>
      <c r="HG632">
        <v>30.7172</v>
      </c>
      <c r="HH632">
        <v>30</v>
      </c>
      <c r="HI632">
        <v>31.097</v>
      </c>
      <c r="HJ632">
        <v>31.1089</v>
      </c>
      <c r="HK632">
        <v>21.5467</v>
      </c>
      <c r="HL632">
        <v>20.6043</v>
      </c>
      <c r="HM632">
        <v>100</v>
      </c>
      <c r="HN632">
        <v>25</v>
      </c>
      <c r="HO632">
        <v>420</v>
      </c>
      <c r="HP632">
        <v>21.5</v>
      </c>
      <c r="HQ632">
        <v>103.126</v>
      </c>
      <c r="HR632">
        <v>102.019</v>
      </c>
    </row>
    <row r="633" spans="1:226">
      <c r="A633">
        <v>615</v>
      </c>
      <c r="B633">
        <v>1774684252.6</v>
      </c>
      <c r="C633">
        <v>2506.599999904633</v>
      </c>
      <c r="D633" t="s">
        <v>1592</v>
      </c>
      <c r="E633" t="s">
        <v>1593</v>
      </c>
      <c r="F633">
        <v>5</v>
      </c>
      <c r="I633">
        <v>1774684249.7</v>
      </c>
      <c r="J633">
        <f>(K633)/1000</f>
        <v>0</v>
      </c>
      <c r="K633">
        <f>IF(BF633, AN633, AH633)</f>
        <v>0</v>
      </c>
      <c r="L633">
        <f>IF(BF633, AI633, AG633)</f>
        <v>0</v>
      </c>
      <c r="M633">
        <f>BH633 - IF(AU633&gt;1, L633*BB633*100.0/(AW633), 0)</f>
        <v>0</v>
      </c>
      <c r="N633">
        <f>((T633-J633/2)*M633-L633)/(T633+J633/2)</f>
        <v>0</v>
      </c>
      <c r="O633">
        <f>N633*(BO633+BP633)/1000.0</f>
        <v>0</v>
      </c>
      <c r="P633">
        <f>(BH633 - IF(AU633&gt;1, L633*BB633*100.0/(AW633), 0))*(BO633+BP633)/1000.0</f>
        <v>0</v>
      </c>
      <c r="Q633">
        <f>2.0/((1/S633-1/R633)+SIGN(S633)*SQRT((1/S633-1/R633)*(1/S633-1/R633) + 4*BC633/((BC633+1)*(BC633+1))*(2*1/S633*1/R633-1/R633*1/R633)))</f>
        <v>0</v>
      </c>
      <c r="R633">
        <f>IF(LEFT(BD633,1)&lt;&gt;"0",IF(LEFT(BD633,1)="1",3.0,BE633),$D$5+$E$5*(BV633*BO633/($K$5*1000))+$F$5*(BV633*BO633/($K$5*1000))*MAX(MIN(BB633,$J$5),$I$5)*MAX(MIN(BB633,$J$5),$I$5)+$G$5*MAX(MIN(BB633,$J$5),$I$5)*(BV633*BO633/($K$5*1000))+$H$5*(BV633*BO633/($K$5*1000))*(BV633*BO633/($K$5*1000)))</f>
        <v>0</v>
      </c>
      <c r="S633">
        <f>J633*(1000-(1000*0.61365*exp(17.502*W633/(240.97+W633))/(BO633+BP633)+BJ633)/2)/(1000*0.61365*exp(17.502*W633/(240.97+W633))/(BO633+BP633)-BJ633)</f>
        <v>0</v>
      </c>
      <c r="T633">
        <f>1/((BC633+1)/(Q633/1.6)+1/(R633/1.37)) + BC633/((BC633+1)/(Q633/1.6) + BC633/(R633/1.37))</f>
        <v>0</v>
      </c>
      <c r="U633">
        <f>(AX633*BA633)</f>
        <v>0</v>
      </c>
      <c r="V633">
        <f>(BQ633+(U633+2*0.95*5.67E-8*(((BQ633+$B$9)+273)^4-(BQ633+273)^4)-44100*J633)/(1.84*29.3*R633+8*0.95*5.67E-8*(BQ633+273)^3))</f>
        <v>0</v>
      </c>
      <c r="W633">
        <f>($C$9*BR633+$D$9*BS633+$E$9*V633)</f>
        <v>0</v>
      </c>
      <c r="X633">
        <f>0.61365*exp(17.502*W633/(240.97+W633))</f>
        <v>0</v>
      </c>
      <c r="Y633">
        <f>(Z633/AA633*100)</f>
        <v>0</v>
      </c>
      <c r="Z633">
        <f>BJ633*(BO633+BP633)/1000</f>
        <v>0</v>
      </c>
      <c r="AA633">
        <f>0.61365*exp(17.502*BQ633/(240.97+BQ633))</f>
        <v>0</v>
      </c>
      <c r="AB633">
        <f>(X633-BJ633*(BO633+BP633)/1000)</f>
        <v>0</v>
      </c>
      <c r="AC633">
        <f>(-J633*44100)</f>
        <v>0</v>
      </c>
      <c r="AD633">
        <f>2*29.3*R633*0.92*(BQ633-W633)</f>
        <v>0</v>
      </c>
      <c r="AE633">
        <f>2*0.95*5.67E-8*(((BQ633+$B$9)+273)^4-(W633+273)^4)</f>
        <v>0</v>
      </c>
      <c r="AF633">
        <f>U633+AE633+AC633+AD633</f>
        <v>0</v>
      </c>
      <c r="AG633">
        <f>BN633*AU633*(BI633-BH633*(1000-AU633*BK633)/(1000-AU633*BJ633))/(100*BB633)</f>
        <v>0</v>
      </c>
      <c r="AH633">
        <f>1000*BN633*AU633*(BJ633-BK633)/(100*BB633*(1000-AU633*BJ633))</f>
        <v>0</v>
      </c>
      <c r="AI633">
        <f>(AJ633 - AK633 - BO633*1E3/(8.314*(BQ633+273.15)) * AM633/BN633 * AL633) * BN633/(100*BB633) * (1000 - BK633)/1000</f>
        <v>0</v>
      </c>
      <c r="AJ633">
        <v>429.2191551003141</v>
      </c>
      <c r="AK633">
        <v>428.7668727272726</v>
      </c>
      <c r="AL633">
        <v>-8.234636761616592E-06</v>
      </c>
      <c r="AM633">
        <v>61.35787655002243</v>
      </c>
      <c r="AN633">
        <f>(AP633 - AO633 + BO633*1E3/(8.314*(BQ633+273.15)) * AR633/BN633 * AQ633) * BN633/(100*BB633) * 1000/(1000 - AP633)</f>
        <v>0</v>
      </c>
      <c r="AO633">
        <v>21.51376151534784</v>
      </c>
      <c r="AP633">
        <v>21.49977062937064</v>
      </c>
      <c r="AQ633">
        <v>-3.486785413179906E-07</v>
      </c>
      <c r="AR633">
        <v>91.88205700752289</v>
      </c>
      <c r="AS633">
        <v>0</v>
      </c>
      <c r="AT633">
        <v>0</v>
      </c>
      <c r="AU633">
        <f>IF(AS633*$H$15&gt;=AW633,1.0,(AW633/(AW633-AS633*$H$15)))</f>
        <v>0</v>
      </c>
      <c r="AV633">
        <f>(AU633-1)*100</f>
        <v>0</v>
      </c>
      <c r="AW633">
        <f>MAX(0,($B$15+$C$15*BV633)/(1+$D$15*BV633)*BO633/(BQ633+273)*$E$15)</f>
        <v>0</v>
      </c>
      <c r="AX633">
        <f>$B$13*BW633+$C$13*BX633+$F$13*CI633*(1-CL633)</f>
        <v>0</v>
      </c>
      <c r="AY633">
        <f>AX633*AZ633</f>
        <v>0</v>
      </c>
      <c r="AZ633">
        <f>($B$13*$D$11+$C$13*$D$11+$F$13*((CV633+CN633)/MAX(CV633+CN633+CW633, 0.1)*$I$11+CW633/MAX(CV633+CN633+CW633, 0.1)*$J$11))/($B$13+$C$13+$F$13)</f>
        <v>0</v>
      </c>
      <c r="BA633">
        <f>($B$13*$K$11+$C$13*$K$11+$F$13*((CV633+CN633)/MAX(CV633+CN633+CW633, 0.1)*$P$11+CW633/MAX(CV633+CN633+CW633, 0.1)*$Q$11))/($B$13+$C$13+$F$13)</f>
        <v>0</v>
      </c>
      <c r="BB633">
        <v>6</v>
      </c>
      <c r="BC633">
        <v>0.5</v>
      </c>
      <c r="BD633" t="s">
        <v>358</v>
      </c>
      <c r="BE633">
        <v>2</v>
      </c>
      <c r="BF633" t="b">
        <v>1</v>
      </c>
      <c r="BG633">
        <v>1774684249.7</v>
      </c>
      <c r="BH633">
        <v>419.57</v>
      </c>
      <c r="BI633">
        <v>420.0008</v>
      </c>
      <c r="BJ633">
        <v>21.49843</v>
      </c>
      <c r="BK633">
        <v>21.51351</v>
      </c>
      <c r="BL633">
        <v>419.9316</v>
      </c>
      <c r="BM633">
        <v>21.20125</v>
      </c>
      <c r="BN633">
        <v>500.0852</v>
      </c>
      <c r="BO633">
        <v>101.0406</v>
      </c>
      <c r="BP633">
        <v>0.10011336</v>
      </c>
      <c r="BQ633">
        <v>25.75894</v>
      </c>
      <c r="BR633">
        <v>25.79059</v>
      </c>
      <c r="BS633">
        <v>999.9</v>
      </c>
      <c r="BT633">
        <v>0</v>
      </c>
      <c r="BU633">
        <v>0</v>
      </c>
      <c r="BV633">
        <v>9995.797999999999</v>
      </c>
      <c r="BW633">
        <v>0</v>
      </c>
      <c r="BX633">
        <v>0.3833920000000001</v>
      </c>
      <c r="BY633">
        <v>-0.4306579</v>
      </c>
      <c r="BZ633">
        <v>428.7884000000001</v>
      </c>
      <c r="CA633">
        <v>429.2351</v>
      </c>
      <c r="CB633">
        <v>-0.01508332</v>
      </c>
      <c r="CC633">
        <v>420.0008</v>
      </c>
      <c r="CD633">
        <v>21.51351</v>
      </c>
      <c r="CE633">
        <v>2.172219</v>
      </c>
      <c r="CF633">
        <v>2.173744</v>
      </c>
      <c r="CG633">
        <v>18.75887</v>
      </c>
      <c r="CH633">
        <v>18.7701</v>
      </c>
      <c r="CI633">
        <v>79.99730999999998</v>
      </c>
      <c r="CJ633">
        <v>0</v>
      </c>
      <c r="CK633">
        <v>1</v>
      </c>
      <c r="CL633">
        <v>0</v>
      </c>
      <c r="CM633">
        <v>2.14395</v>
      </c>
      <c r="CN633">
        <v>0</v>
      </c>
      <c r="CO633">
        <v>3.92323</v>
      </c>
      <c r="CP633">
        <v>409.2393999999999</v>
      </c>
      <c r="CQ633">
        <v>35.7624</v>
      </c>
      <c r="CR633">
        <v>41.5061</v>
      </c>
      <c r="CS633">
        <v>38.4809</v>
      </c>
      <c r="CT633">
        <v>41.0998</v>
      </c>
      <c r="CU633">
        <v>36.9373</v>
      </c>
      <c r="CV633">
        <v>0</v>
      </c>
      <c r="CW633">
        <v>79.99600000000001</v>
      </c>
      <c r="CX633">
        <v>0</v>
      </c>
      <c r="CY633">
        <v>1774684251.2</v>
      </c>
      <c r="CZ633">
        <v>0</v>
      </c>
      <c r="DA633">
        <v>1774666326.5</v>
      </c>
      <c r="DB633" t="s">
        <v>359</v>
      </c>
      <c r="DC633">
        <v>1774666322</v>
      </c>
      <c r="DD633">
        <v>1774666326.5</v>
      </c>
      <c r="DE633">
        <v>2</v>
      </c>
      <c r="DF633">
        <v>0.343</v>
      </c>
      <c r="DG633">
        <v>-0.026</v>
      </c>
      <c r="DH633">
        <v>-0.36</v>
      </c>
      <c r="DI633">
        <v>0.298</v>
      </c>
      <c r="DJ633">
        <v>420</v>
      </c>
      <c r="DK633">
        <v>22</v>
      </c>
      <c r="DL633">
        <v>0.17</v>
      </c>
      <c r="DM633">
        <v>0.02</v>
      </c>
      <c r="DN633">
        <v>-0.4197171463414635</v>
      </c>
      <c r="DO633">
        <v>-0.2513556794425097</v>
      </c>
      <c r="DP633">
        <v>0.04417312573829</v>
      </c>
      <c r="DQ633">
        <v>0</v>
      </c>
      <c r="DR633">
        <v>-0.01726745853658537</v>
      </c>
      <c r="DS633">
        <v>0.008954778397212537</v>
      </c>
      <c r="DT633">
        <v>0.001400314432107514</v>
      </c>
      <c r="DU633">
        <v>1</v>
      </c>
      <c r="DV633">
        <v>1</v>
      </c>
      <c r="DW633">
        <v>2</v>
      </c>
      <c r="DX633" t="s">
        <v>367</v>
      </c>
      <c r="DY633">
        <v>3.13048</v>
      </c>
      <c r="DZ633">
        <v>2.80653</v>
      </c>
      <c r="EA633">
        <v>0.09975970000000001</v>
      </c>
      <c r="EB633">
        <v>0.0994792</v>
      </c>
      <c r="EC633">
        <v>0.105859</v>
      </c>
      <c r="ED633">
        <v>0.105594</v>
      </c>
      <c r="EE633">
        <v>21145.2</v>
      </c>
      <c r="EF633">
        <v>27418.3</v>
      </c>
      <c r="EG633">
        <v>26442.8</v>
      </c>
      <c r="EH633">
        <v>32999.8</v>
      </c>
      <c r="EI633">
        <v>34923.6</v>
      </c>
      <c r="EJ633">
        <v>40309.9</v>
      </c>
      <c r="EK633">
        <v>41089.4</v>
      </c>
      <c r="EL633">
        <v>46059.6</v>
      </c>
      <c r="EM633">
        <v>2.03487</v>
      </c>
      <c r="EN633">
        <v>2.00055</v>
      </c>
      <c r="EO633">
        <v>0.06839629999999999</v>
      </c>
      <c r="EP633">
        <v>0</v>
      </c>
      <c r="EQ633">
        <v>24.6603</v>
      </c>
      <c r="ER633">
        <v>999.9</v>
      </c>
      <c r="ES633">
        <v>67.40000000000001</v>
      </c>
      <c r="ET633">
        <v>27.5</v>
      </c>
      <c r="EU633">
        <v>24.5863</v>
      </c>
      <c r="EV633">
        <v>61.2809</v>
      </c>
      <c r="EW633">
        <v>31.5304</v>
      </c>
      <c r="EX633">
        <v>1</v>
      </c>
      <c r="EY633">
        <v>0.291334</v>
      </c>
      <c r="EZ633">
        <v>0.165398</v>
      </c>
      <c r="FA633">
        <v>20.2894</v>
      </c>
      <c r="FB633">
        <v>5.18929</v>
      </c>
      <c r="FC633">
        <v>11.9441</v>
      </c>
      <c r="FD633">
        <v>4.95565</v>
      </c>
      <c r="FE633">
        <v>3.285</v>
      </c>
      <c r="FF633">
        <v>9999</v>
      </c>
      <c r="FG633">
        <v>9999</v>
      </c>
      <c r="FH633">
        <v>9999</v>
      </c>
      <c r="FI633">
        <v>999.9</v>
      </c>
      <c r="FJ633">
        <v>1.86127</v>
      </c>
      <c r="FK633">
        <v>1.86264</v>
      </c>
      <c r="FL633">
        <v>1.86005</v>
      </c>
      <c r="FM633">
        <v>1.85837</v>
      </c>
      <c r="FN633">
        <v>1.86216</v>
      </c>
      <c r="FO633">
        <v>1.85887</v>
      </c>
      <c r="FP633">
        <v>1.85791</v>
      </c>
      <c r="FQ633">
        <v>1.8608</v>
      </c>
      <c r="FR633">
        <v>0</v>
      </c>
      <c r="FS633">
        <v>0</v>
      </c>
      <c r="FT633">
        <v>0</v>
      </c>
      <c r="FU633">
        <v>4.5</v>
      </c>
      <c r="FV633" t="s">
        <v>361</v>
      </c>
      <c r="FW633" t="s">
        <v>362</v>
      </c>
      <c r="FX633" t="s">
        <v>363</v>
      </c>
      <c r="FY633" t="s">
        <v>364</v>
      </c>
      <c r="FZ633" t="s">
        <v>364</v>
      </c>
      <c r="GA633" t="s">
        <v>363</v>
      </c>
      <c r="GB633">
        <v>0</v>
      </c>
      <c r="GC633">
        <v>100</v>
      </c>
      <c r="GD633">
        <v>100</v>
      </c>
      <c r="GE633">
        <v>-0.362</v>
      </c>
      <c r="GF633">
        <v>0.2971</v>
      </c>
      <c r="GG633">
        <v>-1.589593225013521</v>
      </c>
      <c r="GH633">
        <v>0.00192992804097616</v>
      </c>
      <c r="GI633">
        <v>3.244687122451424E-06</v>
      </c>
      <c r="GJ633">
        <v>-2.087531120305573E-09</v>
      </c>
      <c r="GK633">
        <v>0.05776174702018427</v>
      </c>
      <c r="GL633">
        <v>0.005089068596103195</v>
      </c>
      <c r="GM633">
        <v>0.0003257216593697226</v>
      </c>
      <c r="GN633">
        <v>-1.562898368296355E-06</v>
      </c>
      <c r="GO633">
        <v>0</v>
      </c>
      <c r="GP633">
        <v>1257</v>
      </c>
      <c r="GQ633">
        <v>1</v>
      </c>
      <c r="GR633">
        <v>31</v>
      </c>
      <c r="GS633">
        <v>298.8</v>
      </c>
      <c r="GT633">
        <v>298.8</v>
      </c>
      <c r="GU633">
        <v>1.07666</v>
      </c>
      <c r="GV633">
        <v>2.40112</v>
      </c>
      <c r="GW633">
        <v>1.44775</v>
      </c>
      <c r="GX633">
        <v>2.20215</v>
      </c>
      <c r="GY633">
        <v>1.44653</v>
      </c>
      <c r="GZ633">
        <v>2.25464</v>
      </c>
      <c r="HA633">
        <v>33.1769</v>
      </c>
      <c r="HB633">
        <v>14.4998</v>
      </c>
      <c r="HC633">
        <v>18</v>
      </c>
      <c r="HD633">
        <v>531.9160000000001</v>
      </c>
      <c r="HE633">
        <v>523.224</v>
      </c>
      <c r="HF633">
        <v>25</v>
      </c>
      <c r="HG633">
        <v>30.7172</v>
      </c>
      <c r="HH633">
        <v>30.0001</v>
      </c>
      <c r="HI633">
        <v>31.097</v>
      </c>
      <c r="HJ633">
        <v>31.1089</v>
      </c>
      <c r="HK633">
        <v>21.5462</v>
      </c>
      <c r="HL633">
        <v>20.6043</v>
      </c>
      <c r="HM633">
        <v>100</v>
      </c>
      <c r="HN633">
        <v>25</v>
      </c>
      <c r="HO633">
        <v>420</v>
      </c>
      <c r="HP633">
        <v>21.5</v>
      </c>
      <c r="HQ633">
        <v>103.126</v>
      </c>
      <c r="HR633">
        <v>102.02</v>
      </c>
    </row>
    <row r="634" spans="1:226">
      <c r="A634">
        <v>616</v>
      </c>
      <c r="B634">
        <v>1774684256.6</v>
      </c>
      <c r="C634">
        <v>2510.599999904633</v>
      </c>
      <c r="D634" t="s">
        <v>1594</v>
      </c>
      <c r="E634" t="s">
        <v>1595</v>
      </c>
      <c r="F634">
        <v>5</v>
      </c>
      <c r="I634">
        <v>1774684253.7</v>
      </c>
      <c r="J634">
        <f>(K634)/1000</f>
        <v>0</v>
      </c>
      <c r="K634">
        <f>IF(BF634, AN634, AH634)</f>
        <v>0</v>
      </c>
      <c r="L634">
        <f>IF(BF634, AI634, AG634)</f>
        <v>0</v>
      </c>
      <c r="M634">
        <f>BH634 - IF(AU634&gt;1, L634*BB634*100.0/(AW634), 0)</f>
        <v>0</v>
      </c>
      <c r="N634">
        <f>((T634-J634/2)*M634-L634)/(T634+J634/2)</f>
        <v>0</v>
      </c>
      <c r="O634">
        <f>N634*(BO634+BP634)/1000.0</f>
        <v>0</v>
      </c>
      <c r="P634">
        <f>(BH634 - IF(AU634&gt;1, L634*BB634*100.0/(AW634), 0))*(BO634+BP634)/1000.0</f>
        <v>0</v>
      </c>
      <c r="Q634">
        <f>2.0/((1/S634-1/R634)+SIGN(S634)*SQRT((1/S634-1/R634)*(1/S634-1/R634) + 4*BC634/((BC634+1)*(BC634+1))*(2*1/S634*1/R634-1/R634*1/R634)))</f>
        <v>0</v>
      </c>
      <c r="R634">
        <f>IF(LEFT(BD634,1)&lt;&gt;"0",IF(LEFT(BD634,1)="1",3.0,BE634),$D$5+$E$5*(BV634*BO634/($K$5*1000))+$F$5*(BV634*BO634/($K$5*1000))*MAX(MIN(BB634,$J$5),$I$5)*MAX(MIN(BB634,$J$5),$I$5)+$G$5*MAX(MIN(BB634,$J$5),$I$5)*(BV634*BO634/($K$5*1000))+$H$5*(BV634*BO634/($K$5*1000))*(BV634*BO634/($K$5*1000)))</f>
        <v>0</v>
      </c>
      <c r="S634">
        <f>J634*(1000-(1000*0.61365*exp(17.502*W634/(240.97+W634))/(BO634+BP634)+BJ634)/2)/(1000*0.61365*exp(17.502*W634/(240.97+W634))/(BO634+BP634)-BJ634)</f>
        <v>0</v>
      </c>
      <c r="T634">
        <f>1/((BC634+1)/(Q634/1.6)+1/(R634/1.37)) + BC634/((BC634+1)/(Q634/1.6) + BC634/(R634/1.37))</f>
        <v>0</v>
      </c>
      <c r="U634">
        <f>(AX634*BA634)</f>
        <v>0</v>
      </c>
      <c r="V634">
        <f>(BQ634+(U634+2*0.95*5.67E-8*(((BQ634+$B$9)+273)^4-(BQ634+273)^4)-44100*J634)/(1.84*29.3*R634+8*0.95*5.67E-8*(BQ634+273)^3))</f>
        <v>0</v>
      </c>
      <c r="W634">
        <f>($C$9*BR634+$D$9*BS634+$E$9*V634)</f>
        <v>0</v>
      </c>
      <c r="X634">
        <f>0.61365*exp(17.502*W634/(240.97+W634))</f>
        <v>0</v>
      </c>
      <c r="Y634">
        <f>(Z634/AA634*100)</f>
        <v>0</v>
      </c>
      <c r="Z634">
        <f>BJ634*(BO634+BP634)/1000</f>
        <v>0</v>
      </c>
      <c r="AA634">
        <f>0.61365*exp(17.502*BQ634/(240.97+BQ634))</f>
        <v>0</v>
      </c>
      <c r="AB634">
        <f>(X634-BJ634*(BO634+BP634)/1000)</f>
        <v>0</v>
      </c>
      <c r="AC634">
        <f>(-J634*44100)</f>
        <v>0</v>
      </c>
      <c r="AD634">
        <f>2*29.3*R634*0.92*(BQ634-W634)</f>
        <v>0</v>
      </c>
      <c r="AE634">
        <f>2*0.95*5.67E-8*(((BQ634+$B$9)+273)^4-(W634+273)^4)</f>
        <v>0</v>
      </c>
      <c r="AF634">
        <f>U634+AE634+AC634+AD634</f>
        <v>0</v>
      </c>
      <c r="AG634">
        <f>BN634*AU634*(BI634-BH634*(1000-AU634*BK634)/(1000-AU634*BJ634))/(100*BB634)</f>
        <v>0</v>
      </c>
      <c r="AH634">
        <f>1000*BN634*AU634*(BJ634-BK634)/(100*BB634*(1000-AU634*BJ634))</f>
        <v>0</v>
      </c>
      <c r="AI634">
        <f>(AJ634 - AK634 - BO634*1E3/(8.314*(BQ634+273.15)) * AM634/BN634 * AL634) * BN634/(100*BB634) * (1000 - BK634)/1000</f>
        <v>0</v>
      </c>
      <c r="AJ634">
        <v>429.2171226631447</v>
      </c>
      <c r="AK634">
        <v>428.7650303030303</v>
      </c>
      <c r="AL634">
        <v>-2.841494121545133E-06</v>
      </c>
      <c r="AM634">
        <v>61.35787655002243</v>
      </c>
      <c r="AN634">
        <f>(AP634 - AO634 + BO634*1E3/(8.314*(BQ634+273.15)) * AR634/BN634 * AQ634) * BN634/(100*BB634) * 1000/(1000 - AP634)</f>
        <v>0</v>
      </c>
      <c r="AO634">
        <v>21.51310554017087</v>
      </c>
      <c r="AP634">
        <v>21.49679860139861</v>
      </c>
      <c r="AQ634">
        <v>9.073935081514658E-08</v>
      </c>
      <c r="AR634">
        <v>91.88205700752289</v>
      </c>
      <c r="AS634">
        <v>0</v>
      </c>
      <c r="AT634">
        <v>0</v>
      </c>
      <c r="AU634">
        <f>IF(AS634*$H$15&gt;=AW634,1.0,(AW634/(AW634-AS634*$H$15)))</f>
        <v>0</v>
      </c>
      <c r="AV634">
        <f>(AU634-1)*100</f>
        <v>0</v>
      </c>
      <c r="AW634">
        <f>MAX(0,($B$15+$C$15*BV634)/(1+$D$15*BV634)*BO634/(BQ634+273)*$E$15)</f>
        <v>0</v>
      </c>
      <c r="AX634">
        <f>$B$13*BW634+$C$13*BX634+$F$13*CI634*(1-CL634)</f>
        <v>0</v>
      </c>
      <c r="AY634">
        <f>AX634*AZ634</f>
        <v>0</v>
      </c>
      <c r="AZ634">
        <f>($B$13*$D$11+$C$13*$D$11+$F$13*((CV634+CN634)/MAX(CV634+CN634+CW634, 0.1)*$I$11+CW634/MAX(CV634+CN634+CW634, 0.1)*$J$11))/($B$13+$C$13+$F$13)</f>
        <v>0</v>
      </c>
      <c r="BA634">
        <f>($B$13*$K$11+$C$13*$K$11+$F$13*((CV634+CN634)/MAX(CV634+CN634+CW634, 0.1)*$P$11+CW634/MAX(CV634+CN634+CW634, 0.1)*$Q$11))/($B$13+$C$13+$F$13)</f>
        <v>0</v>
      </c>
      <c r="BB634">
        <v>6</v>
      </c>
      <c r="BC634">
        <v>0.5</v>
      </c>
      <c r="BD634" t="s">
        <v>358</v>
      </c>
      <c r="BE634">
        <v>2</v>
      </c>
      <c r="BF634" t="b">
        <v>1</v>
      </c>
      <c r="BG634">
        <v>1774684253.7</v>
      </c>
      <c r="BH634">
        <v>419.5582000000001</v>
      </c>
      <c r="BI634">
        <v>419.9945</v>
      </c>
      <c r="BJ634">
        <v>21.49857</v>
      </c>
      <c r="BK634">
        <v>21.51329999999999</v>
      </c>
      <c r="BL634">
        <v>419.9199</v>
      </c>
      <c r="BM634">
        <v>21.2014</v>
      </c>
      <c r="BN634">
        <v>500.0372</v>
      </c>
      <c r="BO634">
        <v>101.0404</v>
      </c>
      <c r="BP634">
        <v>0.1001934</v>
      </c>
      <c r="BQ634">
        <v>25.76168</v>
      </c>
      <c r="BR634">
        <v>25.78516</v>
      </c>
      <c r="BS634">
        <v>999.9</v>
      </c>
      <c r="BT634">
        <v>0</v>
      </c>
      <c r="BU634">
        <v>0</v>
      </c>
      <c r="BV634">
        <v>9975.749</v>
      </c>
      <c r="BW634">
        <v>0</v>
      </c>
      <c r="BX634">
        <v>0.3791475</v>
      </c>
      <c r="BY634">
        <v>-0.4363374</v>
      </c>
      <c r="BZ634">
        <v>428.7762</v>
      </c>
      <c r="CA634">
        <v>429.2287</v>
      </c>
      <c r="CB634">
        <v>-0.01472093</v>
      </c>
      <c r="CC634">
        <v>419.9945</v>
      </c>
      <c r="CD634">
        <v>21.51329999999999</v>
      </c>
      <c r="CE634">
        <v>2.172226</v>
      </c>
      <c r="CF634">
        <v>2.173715</v>
      </c>
      <c r="CG634">
        <v>18.75894</v>
      </c>
      <c r="CH634">
        <v>18.76989</v>
      </c>
      <c r="CI634">
        <v>80.00218</v>
      </c>
      <c r="CJ634">
        <v>0</v>
      </c>
      <c r="CK634">
        <v>1</v>
      </c>
      <c r="CL634">
        <v>0</v>
      </c>
      <c r="CM634">
        <v>1.8462</v>
      </c>
      <c r="CN634">
        <v>0</v>
      </c>
      <c r="CO634">
        <v>3.94951</v>
      </c>
      <c r="CP634">
        <v>409.2642</v>
      </c>
      <c r="CQ634">
        <v>35.75</v>
      </c>
      <c r="CR634">
        <v>41.3184</v>
      </c>
      <c r="CS634">
        <v>38.3747</v>
      </c>
      <c r="CT634">
        <v>40.8685</v>
      </c>
      <c r="CU634">
        <v>36.8561</v>
      </c>
      <c r="CV634">
        <v>0</v>
      </c>
      <c r="CW634">
        <v>80.003</v>
      </c>
      <c r="CX634">
        <v>0</v>
      </c>
      <c r="CY634">
        <v>1774684254.8</v>
      </c>
      <c r="CZ634">
        <v>0</v>
      </c>
      <c r="DA634">
        <v>1774666326.5</v>
      </c>
      <c r="DB634" t="s">
        <v>359</v>
      </c>
      <c r="DC634">
        <v>1774666322</v>
      </c>
      <c r="DD634">
        <v>1774666326.5</v>
      </c>
      <c r="DE634">
        <v>2</v>
      </c>
      <c r="DF634">
        <v>0.343</v>
      </c>
      <c r="DG634">
        <v>-0.026</v>
      </c>
      <c r="DH634">
        <v>-0.36</v>
      </c>
      <c r="DI634">
        <v>0.298</v>
      </c>
      <c r="DJ634">
        <v>420</v>
      </c>
      <c r="DK634">
        <v>22</v>
      </c>
      <c r="DL634">
        <v>0.17</v>
      </c>
      <c r="DM634">
        <v>0.02</v>
      </c>
      <c r="DN634">
        <v>-0.431859487804878</v>
      </c>
      <c r="DO634">
        <v>-0.05827133101045325</v>
      </c>
      <c r="DP634">
        <v>0.03555691042651371</v>
      </c>
      <c r="DQ634">
        <v>1</v>
      </c>
      <c r="DR634">
        <v>-0.01673084634146341</v>
      </c>
      <c r="DS634">
        <v>0.01395672334494774</v>
      </c>
      <c r="DT634">
        <v>0.001727534440036147</v>
      </c>
      <c r="DU634">
        <v>1</v>
      </c>
      <c r="DV634">
        <v>2</v>
      </c>
      <c r="DW634">
        <v>2</v>
      </c>
      <c r="DX634" t="s">
        <v>360</v>
      </c>
      <c r="DY634">
        <v>3.13051</v>
      </c>
      <c r="DZ634">
        <v>2.80622</v>
      </c>
      <c r="EA634">
        <v>0.0997581</v>
      </c>
      <c r="EB634">
        <v>0.09948510000000001</v>
      </c>
      <c r="EC634">
        <v>0.105853</v>
      </c>
      <c r="ED634">
        <v>0.105598</v>
      </c>
      <c r="EE634">
        <v>21145.1</v>
      </c>
      <c r="EF634">
        <v>27418.2</v>
      </c>
      <c r="EG634">
        <v>26442.6</v>
      </c>
      <c r="EH634">
        <v>32999.9</v>
      </c>
      <c r="EI634">
        <v>34923.3</v>
      </c>
      <c r="EJ634">
        <v>40309.7</v>
      </c>
      <c r="EK634">
        <v>41088.7</v>
      </c>
      <c r="EL634">
        <v>46059.6</v>
      </c>
      <c r="EM634">
        <v>2.03513</v>
      </c>
      <c r="EN634">
        <v>2.00038</v>
      </c>
      <c r="EO634">
        <v>0.0687875</v>
      </c>
      <c r="EP634">
        <v>0</v>
      </c>
      <c r="EQ634">
        <v>24.6619</v>
      </c>
      <c r="ER634">
        <v>999.9</v>
      </c>
      <c r="ES634">
        <v>67.40000000000001</v>
      </c>
      <c r="ET634">
        <v>27.5</v>
      </c>
      <c r="EU634">
        <v>24.5827</v>
      </c>
      <c r="EV634">
        <v>61.3909</v>
      </c>
      <c r="EW634">
        <v>31.4984</v>
      </c>
      <c r="EX634">
        <v>1</v>
      </c>
      <c r="EY634">
        <v>0.291651</v>
      </c>
      <c r="EZ634">
        <v>0.165899</v>
      </c>
      <c r="FA634">
        <v>20.2894</v>
      </c>
      <c r="FB634">
        <v>5.18899</v>
      </c>
      <c r="FC634">
        <v>11.9441</v>
      </c>
      <c r="FD634">
        <v>4.95575</v>
      </c>
      <c r="FE634">
        <v>3.285</v>
      </c>
      <c r="FF634">
        <v>9999</v>
      </c>
      <c r="FG634">
        <v>9999</v>
      </c>
      <c r="FH634">
        <v>9999</v>
      </c>
      <c r="FI634">
        <v>999.9</v>
      </c>
      <c r="FJ634">
        <v>1.86127</v>
      </c>
      <c r="FK634">
        <v>1.86264</v>
      </c>
      <c r="FL634">
        <v>1.86005</v>
      </c>
      <c r="FM634">
        <v>1.85837</v>
      </c>
      <c r="FN634">
        <v>1.86214</v>
      </c>
      <c r="FO634">
        <v>1.85886</v>
      </c>
      <c r="FP634">
        <v>1.85791</v>
      </c>
      <c r="FQ634">
        <v>1.8608</v>
      </c>
      <c r="FR634">
        <v>0</v>
      </c>
      <c r="FS634">
        <v>0</v>
      </c>
      <c r="FT634">
        <v>0</v>
      </c>
      <c r="FU634">
        <v>4.5</v>
      </c>
      <c r="FV634" t="s">
        <v>361</v>
      </c>
      <c r="FW634" t="s">
        <v>362</v>
      </c>
      <c r="FX634" t="s">
        <v>363</v>
      </c>
      <c r="FY634" t="s">
        <v>364</v>
      </c>
      <c r="FZ634" t="s">
        <v>364</v>
      </c>
      <c r="GA634" t="s">
        <v>363</v>
      </c>
      <c r="GB634">
        <v>0</v>
      </c>
      <c r="GC634">
        <v>100</v>
      </c>
      <c r="GD634">
        <v>100</v>
      </c>
      <c r="GE634">
        <v>-0.362</v>
      </c>
      <c r="GF634">
        <v>0.2972</v>
      </c>
      <c r="GG634">
        <v>-1.589593225013521</v>
      </c>
      <c r="GH634">
        <v>0.00192992804097616</v>
      </c>
      <c r="GI634">
        <v>3.244687122451424E-06</v>
      </c>
      <c r="GJ634">
        <v>-2.087531120305573E-09</v>
      </c>
      <c r="GK634">
        <v>0.05776174702018427</v>
      </c>
      <c r="GL634">
        <v>0.005089068596103195</v>
      </c>
      <c r="GM634">
        <v>0.0003257216593697226</v>
      </c>
      <c r="GN634">
        <v>-1.562898368296355E-06</v>
      </c>
      <c r="GO634">
        <v>0</v>
      </c>
      <c r="GP634">
        <v>1257</v>
      </c>
      <c r="GQ634">
        <v>1</v>
      </c>
      <c r="GR634">
        <v>31</v>
      </c>
      <c r="GS634">
        <v>298.9</v>
      </c>
      <c r="GT634">
        <v>298.8</v>
      </c>
      <c r="GU634">
        <v>1.07788</v>
      </c>
      <c r="GV634">
        <v>2.40112</v>
      </c>
      <c r="GW634">
        <v>1.44775</v>
      </c>
      <c r="GX634">
        <v>2.20215</v>
      </c>
      <c r="GY634">
        <v>1.44653</v>
      </c>
      <c r="GZ634">
        <v>2.28271</v>
      </c>
      <c r="HA634">
        <v>33.1769</v>
      </c>
      <c r="HB634">
        <v>14.491</v>
      </c>
      <c r="HC634">
        <v>18</v>
      </c>
      <c r="HD634">
        <v>532.075</v>
      </c>
      <c r="HE634">
        <v>523.105</v>
      </c>
      <c r="HF634">
        <v>25</v>
      </c>
      <c r="HG634">
        <v>30.7172</v>
      </c>
      <c r="HH634">
        <v>30.0001</v>
      </c>
      <c r="HI634">
        <v>31.097</v>
      </c>
      <c r="HJ634">
        <v>31.1089</v>
      </c>
      <c r="HK634">
        <v>21.5455</v>
      </c>
      <c r="HL634">
        <v>20.6043</v>
      </c>
      <c r="HM634">
        <v>100</v>
      </c>
      <c r="HN634">
        <v>25</v>
      </c>
      <c r="HO634">
        <v>420</v>
      </c>
      <c r="HP634">
        <v>21.5</v>
      </c>
      <c r="HQ634">
        <v>103.125</v>
      </c>
      <c r="HR634">
        <v>102.02</v>
      </c>
    </row>
    <row r="635" spans="1:226">
      <c r="A635">
        <v>617</v>
      </c>
      <c r="B635">
        <v>1774684260.6</v>
      </c>
      <c r="C635">
        <v>2514.599999904633</v>
      </c>
      <c r="D635" t="s">
        <v>1596</v>
      </c>
      <c r="E635" t="s">
        <v>1597</v>
      </c>
      <c r="F635">
        <v>5</v>
      </c>
      <c r="I635">
        <v>1774684257.7</v>
      </c>
      <c r="J635">
        <f>(K635)/1000</f>
        <v>0</v>
      </c>
      <c r="K635">
        <f>IF(BF635, AN635, AH635)</f>
        <v>0</v>
      </c>
      <c r="L635">
        <f>IF(BF635, AI635, AG635)</f>
        <v>0</v>
      </c>
      <c r="M635">
        <f>BH635 - IF(AU635&gt;1, L635*BB635*100.0/(AW635), 0)</f>
        <v>0</v>
      </c>
      <c r="N635">
        <f>((T635-J635/2)*M635-L635)/(T635+J635/2)</f>
        <v>0</v>
      </c>
      <c r="O635">
        <f>N635*(BO635+BP635)/1000.0</f>
        <v>0</v>
      </c>
      <c r="P635">
        <f>(BH635 - IF(AU635&gt;1, L635*BB635*100.0/(AW635), 0))*(BO635+BP635)/1000.0</f>
        <v>0</v>
      </c>
      <c r="Q635">
        <f>2.0/((1/S635-1/R635)+SIGN(S635)*SQRT((1/S635-1/R635)*(1/S635-1/R635) + 4*BC635/((BC635+1)*(BC635+1))*(2*1/S635*1/R635-1/R635*1/R635)))</f>
        <v>0</v>
      </c>
      <c r="R635">
        <f>IF(LEFT(BD635,1)&lt;&gt;"0",IF(LEFT(BD635,1)="1",3.0,BE635),$D$5+$E$5*(BV635*BO635/($K$5*1000))+$F$5*(BV635*BO635/($K$5*1000))*MAX(MIN(BB635,$J$5),$I$5)*MAX(MIN(BB635,$J$5),$I$5)+$G$5*MAX(MIN(BB635,$J$5),$I$5)*(BV635*BO635/($K$5*1000))+$H$5*(BV635*BO635/($K$5*1000))*(BV635*BO635/($K$5*1000)))</f>
        <v>0</v>
      </c>
      <c r="S635">
        <f>J635*(1000-(1000*0.61365*exp(17.502*W635/(240.97+W635))/(BO635+BP635)+BJ635)/2)/(1000*0.61365*exp(17.502*W635/(240.97+W635))/(BO635+BP635)-BJ635)</f>
        <v>0</v>
      </c>
      <c r="T635">
        <f>1/((BC635+1)/(Q635/1.6)+1/(R635/1.37)) + BC635/((BC635+1)/(Q635/1.6) + BC635/(R635/1.37))</f>
        <v>0</v>
      </c>
      <c r="U635">
        <f>(AX635*BA635)</f>
        <v>0</v>
      </c>
      <c r="V635">
        <f>(BQ635+(U635+2*0.95*5.67E-8*(((BQ635+$B$9)+273)^4-(BQ635+273)^4)-44100*J635)/(1.84*29.3*R635+8*0.95*5.67E-8*(BQ635+273)^3))</f>
        <v>0</v>
      </c>
      <c r="W635">
        <f>($C$9*BR635+$D$9*BS635+$E$9*V635)</f>
        <v>0</v>
      </c>
      <c r="X635">
        <f>0.61365*exp(17.502*W635/(240.97+W635))</f>
        <v>0</v>
      </c>
      <c r="Y635">
        <f>(Z635/AA635*100)</f>
        <v>0</v>
      </c>
      <c r="Z635">
        <f>BJ635*(BO635+BP635)/1000</f>
        <v>0</v>
      </c>
      <c r="AA635">
        <f>0.61365*exp(17.502*BQ635/(240.97+BQ635))</f>
        <v>0</v>
      </c>
      <c r="AB635">
        <f>(X635-BJ635*(BO635+BP635)/1000)</f>
        <v>0</v>
      </c>
      <c r="AC635">
        <f>(-J635*44100)</f>
        <v>0</v>
      </c>
      <c r="AD635">
        <f>2*29.3*R635*0.92*(BQ635-W635)</f>
        <v>0</v>
      </c>
      <c r="AE635">
        <f>2*0.95*5.67E-8*(((BQ635+$B$9)+273)^4-(W635+273)^4)</f>
        <v>0</v>
      </c>
      <c r="AF635">
        <f>U635+AE635+AC635+AD635</f>
        <v>0</v>
      </c>
      <c r="AG635">
        <f>BN635*AU635*(BI635-BH635*(1000-AU635*BK635)/(1000-AU635*BJ635))/(100*BB635)</f>
        <v>0</v>
      </c>
      <c r="AH635">
        <f>1000*BN635*AU635*(BJ635-BK635)/(100*BB635*(1000-AU635*BJ635))</f>
        <v>0</v>
      </c>
      <c r="AI635">
        <f>(AJ635 - AK635 - BO635*1E3/(8.314*(BQ635+273.15)) * AM635/BN635 * AL635) * BN635/(100*BB635) * (1000 - BK635)/1000</f>
        <v>0</v>
      </c>
      <c r="AJ635">
        <v>429.2261794247868</v>
      </c>
      <c r="AK635">
        <v>428.7692484848487</v>
      </c>
      <c r="AL635">
        <v>1.663245782939397E-06</v>
      </c>
      <c r="AM635">
        <v>61.35787655002243</v>
      </c>
      <c r="AN635">
        <f>(AP635 - AO635 + BO635*1E3/(8.314*(BQ635+273.15)) * AR635/BN635 * AQ635) * BN635/(100*BB635) * 1000/(1000 - AP635)</f>
        <v>0</v>
      </c>
      <c r="AO635">
        <v>21.51364436467427</v>
      </c>
      <c r="AP635">
        <v>21.49876923076924</v>
      </c>
      <c r="AQ635">
        <v>1.464069906273378E-07</v>
      </c>
      <c r="AR635">
        <v>91.88205700752289</v>
      </c>
      <c r="AS635">
        <v>0</v>
      </c>
      <c r="AT635">
        <v>0</v>
      </c>
      <c r="AU635">
        <f>IF(AS635*$H$15&gt;=AW635,1.0,(AW635/(AW635-AS635*$H$15)))</f>
        <v>0</v>
      </c>
      <c r="AV635">
        <f>(AU635-1)*100</f>
        <v>0</v>
      </c>
      <c r="AW635">
        <f>MAX(0,($B$15+$C$15*BV635)/(1+$D$15*BV635)*BO635/(BQ635+273)*$E$15)</f>
        <v>0</v>
      </c>
      <c r="AX635">
        <f>$B$13*BW635+$C$13*BX635+$F$13*CI635*(1-CL635)</f>
        <v>0</v>
      </c>
      <c r="AY635">
        <f>AX635*AZ635</f>
        <v>0</v>
      </c>
      <c r="AZ635">
        <f>($B$13*$D$11+$C$13*$D$11+$F$13*((CV635+CN635)/MAX(CV635+CN635+CW635, 0.1)*$I$11+CW635/MAX(CV635+CN635+CW635, 0.1)*$J$11))/($B$13+$C$13+$F$13)</f>
        <v>0</v>
      </c>
      <c r="BA635">
        <f>($B$13*$K$11+$C$13*$K$11+$F$13*((CV635+CN635)/MAX(CV635+CN635+CW635, 0.1)*$P$11+CW635/MAX(CV635+CN635+CW635, 0.1)*$Q$11))/($B$13+$C$13+$F$13)</f>
        <v>0</v>
      </c>
      <c r="BB635">
        <v>6</v>
      </c>
      <c r="BC635">
        <v>0.5</v>
      </c>
      <c r="BD635" t="s">
        <v>358</v>
      </c>
      <c r="BE635">
        <v>2</v>
      </c>
      <c r="BF635" t="b">
        <v>1</v>
      </c>
      <c r="BG635">
        <v>1774684257.7</v>
      </c>
      <c r="BH635">
        <v>419.5474</v>
      </c>
      <c r="BI635">
        <v>419.9951</v>
      </c>
      <c r="BJ635">
        <v>21.49798</v>
      </c>
      <c r="BK635">
        <v>21.51415</v>
      </c>
      <c r="BL635">
        <v>419.9091</v>
      </c>
      <c r="BM635">
        <v>21.20081</v>
      </c>
      <c r="BN635">
        <v>499.9778</v>
      </c>
      <c r="BO635">
        <v>101.04</v>
      </c>
      <c r="BP635">
        <v>0.09992005</v>
      </c>
      <c r="BQ635">
        <v>25.76237</v>
      </c>
      <c r="BR635">
        <v>25.78366</v>
      </c>
      <c r="BS635">
        <v>999.9</v>
      </c>
      <c r="BT635">
        <v>0</v>
      </c>
      <c r="BU635">
        <v>0</v>
      </c>
      <c r="BV635">
        <v>9989.378999999999</v>
      </c>
      <c r="BW635">
        <v>0</v>
      </c>
      <c r="BX635">
        <v>0.3742184000000001</v>
      </c>
      <c r="BY635">
        <v>-0.4478822</v>
      </c>
      <c r="BZ635">
        <v>428.765</v>
      </c>
      <c r="CA635">
        <v>429.2298000000001</v>
      </c>
      <c r="CB635">
        <v>-0.01614779</v>
      </c>
      <c r="CC635">
        <v>419.9951</v>
      </c>
      <c r="CD635">
        <v>21.51415</v>
      </c>
      <c r="CE635">
        <v>2.172156</v>
      </c>
      <c r="CF635">
        <v>2.173789</v>
      </c>
      <c r="CG635">
        <v>18.75841</v>
      </c>
      <c r="CH635">
        <v>18.77042</v>
      </c>
      <c r="CI635">
        <v>80.00656000000001</v>
      </c>
      <c r="CJ635">
        <v>0</v>
      </c>
      <c r="CK635">
        <v>1</v>
      </c>
      <c r="CL635">
        <v>0</v>
      </c>
      <c r="CM635">
        <v>1.80504</v>
      </c>
      <c r="CN635">
        <v>0</v>
      </c>
      <c r="CO635">
        <v>4.19212</v>
      </c>
      <c r="CP635">
        <v>409.2866</v>
      </c>
      <c r="CQ635">
        <v>35.71850000000001</v>
      </c>
      <c r="CR635">
        <v>41.1435</v>
      </c>
      <c r="CS635">
        <v>38.2747</v>
      </c>
      <c r="CT635">
        <v>40.6622</v>
      </c>
      <c r="CU635">
        <v>36.781</v>
      </c>
      <c r="CV635">
        <v>0</v>
      </c>
      <c r="CW635">
        <v>80.00699999999999</v>
      </c>
      <c r="CX635">
        <v>0</v>
      </c>
      <c r="CY635">
        <v>1774684259</v>
      </c>
      <c r="CZ635">
        <v>0</v>
      </c>
      <c r="DA635">
        <v>1774666326.5</v>
      </c>
      <c r="DB635" t="s">
        <v>359</v>
      </c>
      <c r="DC635">
        <v>1774666322</v>
      </c>
      <c r="DD635">
        <v>1774666326.5</v>
      </c>
      <c r="DE635">
        <v>2</v>
      </c>
      <c r="DF635">
        <v>0.343</v>
      </c>
      <c r="DG635">
        <v>-0.026</v>
      </c>
      <c r="DH635">
        <v>-0.36</v>
      </c>
      <c r="DI635">
        <v>0.298</v>
      </c>
      <c r="DJ635">
        <v>420</v>
      </c>
      <c r="DK635">
        <v>22</v>
      </c>
      <c r="DL635">
        <v>0.17</v>
      </c>
      <c r="DM635">
        <v>0.02</v>
      </c>
      <c r="DN635">
        <v>-0.4396943414634146</v>
      </c>
      <c r="DO635">
        <v>-0.01387333797909365</v>
      </c>
      <c r="DP635">
        <v>0.03143700998443476</v>
      </c>
      <c r="DQ635">
        <v>1</v>
      </c>
      <c r="DR635">
        <v>-0.01628913170731707</v>
      </c>
      <c r="DS635">
        <v>0.009243878048780492</v>
      </c>
      <c r="DT635">
        <v>0.001538159967962834</v>
      </c>
      <c r="DU635">
        <v>1</v>
      </c>
      <c r="DV635">
        <v>2</v>
      </c>
      <c r="DW635">
        <v>2</v>
      </c>
      <c r="DX635" t="s">
        <v>360</v>
      </c>
      <c r="DY635">
        <v>3.13038</v>
      </c>
      <c r="DZ635">
        <v>2.80651</v>
      </c>
      <c r="EA635">
        <v>0.09975530000000001</v>
      </c>
      <c r="EB635">
        <v>0.0994805</v>
      </c>
      <c r="EC635">
        <v>0.105856</v>
      </c>
      <c r="ED635">
        <v>0.105599</v>
      </c>
      <c r="EE635">
        <v>21145.1</v>
      </c>
      <c r="EF635">
        <v>27418.4</v>
      </c>
      <c r="EG635">
        <v>26442.5</v>
      </c>
      <c r="EH635">
        <v>33000</v>
      </c>
      <c r="EI635">
        <v>34923.3</v>
      </c>
      <c r="EJ635">
        <v>40310</v>
      </c>
      <c r="EK635">
        <v>41088.9</v>
      </c>
      <c r="EL635">
        <v>46059.9</v>
      </c>
      <c r="EM635">
        <v>2.03485</v>
      </c>
      <c r="EN635">
        <v>2.0006</v>
      </c>
      <c r="EO635">
        <v>0.0677258</v>
      </c>
      <c r="EP635">
        <v>0</v>
      </c>
      <c r="EQ635">
        <v>24.6638</v>
      </c>
      <c r="ER635">
        <v>999.9</v>
      </c>
      <c r="ES635">
        <v>67.40000000000001</v>
      </c>
      <c r="ET635">
        <v>27.5</v>
      </c>
      <c r="EU635">
        <v>24.5831</v>
      </c>
      <c r="EV635">
        <v>61.1109</v>
      </c>
      <c r="EW635">
        <v>31.6506</v>
      </c>
      <c r="EX635">
        <v>1</v>
      </c>
      <c r="EY635">
        <v>0.29143</v>
      </c>
      <c r="EZ635">
        <v>0.165967</v>
      </c>
      <c r="FA635">
        <v>20.2895</v>
      </c>
      <c r="FB635">
        <v>5.18884</v>
      </c>
      <c r="FC635">
        <v>11.9441</v>
      </c>
      <c r="FD635">
        <v>4.95575</v>
      </c>
      <c r="FE635">
        <v>3.285</v>
      </c>
      <c r="FF635">
        <v>9999</v>
      </c>
      <c r="FG635">
        <v>9999</v>
      </c>
      <c r="FH635">
        <v>9999</v>
      </c>
      <c r="FI635">
        <v>999.9</v>
      </c>
      <c r="FJ635">
        <v>1.86127</v>
      </c>
      <c r="FK635">
        <v>1.86264</v>
      </c>
      <c r="FL635">
        <v>1.86005</v>
      </c>
      <c r="FM635">
        <v>1.85837</v>
      </c>
      <c r="FN635">
        <v>1.86212</v>
      </c>
      <c r="FO635">
        <v>1.85885</v>
      </c>
      <c r="FP635">
        <v>1.85791</v>
      </c>
      <c r="FQ635">
        <v>1.86078</v>
      </c>
      <c r="FR635">
        <v>0</v>
      </c>
      <c r="FS635">
        <v>0</v>
      </c>
      <c r="FT635">
        <v>0</v>
      </c>
      <c r="FU635">
        <v>4.5</v>
      </c>
      <c r="FV635" t="s">
        <v>361</v>
      </c>
      <c r="FW635" t="s">
        <v>362</v>
      </c>
      <c r="FX635" t="s">
        <v>363</v>
      </c>
      <c r="FY635" t="s">
        <v>364</v>
      </c>
      <c r="FZ635" t="s">
        <v>364</v>
      </c>
      <c r="GA635" t="s">
        <v>363</v>
      </c>
      <c r="GB635">
        <v>0</v>
      </c>
      <c r="GC635">
        <v>100</v>
      </c>
      <c r="GD635">
        <v>100</v>
      </c>
      <c r="GE635">
        <v>-0.362</v>
      </c>
      <c r="GF635">
        <v>0.2972</v>
      </c>
      <c r="GG635">
        <v>-1.589593225013521</v>
      </c>
      <c r="GH635">
        <v>0.00192992804097616</v>
      </c>
      <c r="GI635">
        <v>3.244687122451424E-06</v>
      </c>
      <c r="GJ635">
        <v>-2.087531120305573E-09</v>
      </c>
      <c r="GK635">
        <v>0.05776174702018427</v>
      </c>
      <c r="GL635">
        <v>0.005089068596103195</v>
      </c>
      <c r="GM635">
        <v>0.0003257216593697226</v>
      </c>
      <c r="GN635">
        <v>-1.562898368296355E-06</v>
      </c>
      <c r="GO635">
        <v>0</v>
      </c>
      <c r="GP635">
        <v>1257</v>
      </c>
      <c r="GQ635">
        <v>1</v>
      </c>
      <c r="GR635">
        <v>31</v>
      </c>
      <c r="GS635">
        <v>299</v>
      </c>
      <c r="GT635">
        <v>298.9</v>
      </c>
      <c r="GU635">
        <v>1.07788</v>
      </c>
      <c r="GV635">
        <v>2.39136</v>
      </c>
      <c r="GW635">
        <v>1.44775</v>
      </c>
      <c r="GX635">
        <v>2.20215</v>
      </c>
      <c r="GY635">
        <v>1.44653</v>
      </c>
      <c r="GZ635">
        <v>2.36084</v>
      </c>
      <c r="HA635">
        <v>33.1769</v>
      </c>
      <c r="HB635">
        <v>14.4998</v>
      </c>
      <c r="HC635">
        <v>18</v>
      </c>
      <c r="HD635">
        <v>531.9</v>
      </c>
      <c r="HE635">
        <v>523.258</v>
      </c>
      <c r="HF635">
        <v>24.9999</v>
      </c>
      <c r="HG635">
        <v>30.7172</v>
      </c>
      <c r="HH635">
        <v>30</v>
      </c>
      <c r="HI635">
        <v>31.097</v>
      </c>
      <c r="HJ635">
        <v>31.1089</v>
      </c>
      <c r="HK635">
        <v>21.5454</v>
      </c>
      <c r="HL635">
        <v>20.6043</v>
      </c>
      <c r="HM635">
        <v>100</v>
      </c>
      <c r="HN635">
        <v>25</v>
      </c>
      <c r="HO635">
        <v>420</v>
      </c>
      <c r="HP635">
        <v>21.5</v>
      </c>
      <c r="HQ635">
        <v>103.125</v>
      </c>
      <c r="HR635">
        <v>102.021</v>
      </c>
    </row>
    <row r="636" spans="1:226">
      <c r="A636">
        <v>618</v>
      </c>
      <c r="B636">
        <v>1774684264.6</v>
      </c>
      <c r="C636">
        <v>2518.599999904633</v>
      </c>
      <c r="D636" t="s">
        <v>1598</v>
      </c>
      <c r="E636" t="s">
        <v>1599</v>
      </c>
      <c r="F636">
        <v>5</v>
      </c>
      <c r="I636">
        <v>1774684261.7</v>
      </c>
      <c r="J636">
        <f>(K636)/1000</f>
        <v>0</v>
      </c>
      <c r="K636">
        <f>IF(BF636, AN636, AH636)</f>
        <v>0</v>
      </c>
      <c r="L636">
        <f>IF(BF636, AI636, AG636)</f>
        <v>0</v>
      </c>
      <c r="M636">
        <f>BH636 - IF(AU636&gt;1, L636*BB636*100.0/(AW636), 0)</f>
        <v>0</v>
      </c>
      <c r="N636">
        <f>((T636-J636/2)*M636-L636)/(T636+J636/2)</f>
        <v>0</v>
      </c>
      <c r="O636">
        <f>N636*(BO636+BP636)/1000.0</f>
        <v>0</v>
      </c>
      <c r="P636">
        <f>(BH636 - IF(AU636&gt;1, L636*BB636*100.0/(AW636), 0))*(BO636+BP636)/1000.0</f>
        <v>0</v>
      </c>
      <c r="Q636">
        <f>2.0/((1/S636-1/R636)+SIGN(S636)*SQRT((1/S636-1/R636)*(1/S636-1/R636) + 4*BC636/((BC636+1)*(BC636+1))*(2*1/S636*1/R636-1/R636*1/R636)))</f>
        <v>0</v>
      </c>
      <c r="R636">
        <f>IF(LEFT(BD636,1)&lt;&gt;"0",IF(LEFT(BD636,1)="1",3.0,BE636),$D$5+$E$5*(BV636*BO636/($K$5*1000))+$F$5*(BV636*BO636/($K$5*1000))*MAX(MIN(BB636,$J$5),$I$5)*MAX(MIN(BB636,$J$5),$I$5)+$G$5*MAX(MIN(BB636,$J$5),$I$5)*(BV636*BO636/($K$5*1000))+$H$5*(BV636*BO636/($K$5*1000))*(BV636*BO636/($K$5*1000)))</f>
        <v>0</v>
      </c>
      <c r="S636">
        <f>J636*(1000-(1000*0.61365*exp(17.502*W636/(240.97+W636))/(BO636+BP636)+BJ636)/2)/(1000*0.61365*exp(17.502*W636/(240.97+W636))/(BO636+BP636)-BJ636)</f>
        <v>0</v>
      </c>
      <c r="T636">
        <f>1/((BC636+1)/(Q636/1.6)+1/(R636/1.37)) + BC636/((BC636+1)/(Q636/1.6) + BC636/(R636/1.37))</f>
        <v>0</v>
      </c>
      <c r="U636">
        <f>(AX636*BA636)</f>
        <v>0</v>
      </c>
      <c r="V636">
        <f>(BQ636+(U636+2*0.95*5.67E-8*(((BQ636+$B$9)+273)^4-(BQ636+273)^4)-44100*J636)/(1.84*29.3*R636+8*0.95*5.67E-8*(BQ636+273)^3))</f>
        <v>0</v>
      </c>
      <c r="W636">
        <f>($C$9*BR636+$D$9*BS636+$E$9*V636)</f>
        <v>0</v>
      </c>
      <c r="X636">
        <f>0.61365*exp(17.502*W636/(240.97+W636))</f>
        <v>0</v>
      </c>
      <c r="Y636">
        <f>(Z636/AA636*100)</f>
        <v>0</v>
      </c>
      <c r="Z636">
        <f>BJ636*(BO636+BP636)/1000</f>
        <v>0</v>
      </c>
      <c r="AA636">
        <f>0.61365*exp(17.502*BQ636/(240.97+BQ636))</f>
        <v>0</v>
      </c>
      <c r="AB636">
        <f>(X636-BJ636*(BO636+BP636)/1000)</f>
        <v>0</v>
      </c>
      <c r="AC636">
        <f>(-J636*44100)</f>
        <v>0</v>
      </c>
      <c r="AD636">
        <f>2*29.3*R636*0.92*(BQ636-W636)</f>
        <v>0</v>
      </c>
      <c r="AE636">
        <f>2*0.95*5.67E-8*(((BQ636+$B$9)+273)^4-(W636+273)^4)</f>
        <v>0</v>
      </c>
      <c r="AF636">
        <f>U636+AE636+AC636+AD636</f>
        <v>0</v>
      </c>
      <c r="AG636">
        <f>BN636*AU636*(BI636-BH636*(1000-AU636*BK636)/(1000-AU636*BJ636))/(100*BB636)</f>
        <v>0</v>
      </c>
      <c r="AH636">
        <f>1000*BN636*AU636*(BJ636-BK636)/(100*BB636*(1000-AU636*BJ636))</f>
        <v>0</v>
      </c>
      <c r="AI636">
        <f>(AJ636 - AK636 - BO636*1E3/(8.314*(BQ636+273.15)) * AM636/BN636 * AL636) * BN636/(100*BB636) * (1000 - BK636)/1000</f>
        <v>0</v>
      </c>
      <c r="AJ636">
        <v>429.2227422228975</v>
      </c>
      <c r="AK636">
        <v>428.7725696969696</v>
      </c>
      <c r="AL636">
        <v>1.895282401881274E-06</v>
      </c>
      <c r="AM636">
        <v>61.35787655002243</v>
      </c>
      <c r="AN636">
        <f>(AP636 - AO636 + BO636*1E3/(8.314*(BQ636+273.15)) * AR636/BN636 * AQ636) * BN636/(100*BB636) * 1000/(1000 - AP636)</f>
        <v>0</v>
      </c>
      <c r="AO636">
        <v>21.5146855283509</v>
      </c>
      <c r="AP636">
        <v>21.49942937062938</v>
      </c>
      <c r="AQ636">
        <v>7.281815529709681E-08</v>
      </c>
      <c r="AR636">
        <v>91.88205700752289</v>
      </c>
      <c r="AS636">
        <v>0</v>
      </c>
      <c r="AT636">
        <v>0</v>
      </c>
      <c r="AU636">
        <f>IF(AS636*$H$15&gt;=AW636,1.0,(AW636/(AW636-AS636*$H$15)))</f>
        <v>0</v>
      </c>
      <c r="AV636">
        <f>(AU636-1)*100</f>
        <v>0</v>
      </c>
      <c r="AW636">
        <f>MAX(0,($B$15+$C$15*BV636)/(1+$D$15*BV636)*BO636/(BQ636+273)*$E$15)</f>
        <v>0</v>
      </c>
      <c r="AX636">
        <f>$B$13*BW636+$C$13*BX636+$F$13*CI636*(1-CL636)</f>
        <v>0</v>
      </c>
      <c r="AY636">
        <f>AX636*AZ636</f>
        <v>0</v>
      </c>
      <c r="AZ636">
        <f>($B$13*$D$11+$C$13*$D$11+$F$13*((CV636+CN636)/MAX(CV636+CN636+CW636, 0.1)*$I$11+CW636/MAX(CV636+CN636+CW636, 0.1)*$J$11))/($B$13+$C$13+$F$13)</f>
        <v>0</v>
      </c>
      <c r="BA636">
        <f>($B$13*$K$11+$C$13*$K$11+$F$13*((CV636+CN636)/MAX(CV636+CN636+CW636, 0.1)*$P$11+CW636/MAX(CV636+CN636+CW636, 0.1)*$Q$11))/($B$13+$C$13+$F$13)</f>
        <v>0</v>
      </c>
      <c r="BB636">
        <v>6</v>
      </c>
      <c r="BC636">
        <v>0.5</v>
      </c>
      <c r="BD636" t="s">
        <v>358</v>
      </c>
      <c r="BE636">
        <v>2</v>
      </c>
      <c r="BF636" t="b">
        <v>1</v>
      </c>
      <c r="BG636">
        <v>1774684261.7</v>
      </c>
      <c r="BH636">
        <v>419.5456</v>
      </c>
      <c r="BI636">
        <v>419.9875</v>
      </c>
      <c r="BJ636">
        <v>21.49886</v>
      </c>
      <c r="BK636">
        <v>21.51427</v>
      </c>
      <c r="BL636">
        <v>419.9073</v>
      </c>
      <c r="BM636">
        <v>21.2017</v>
      </c>
      <c r="BN636">
        <v>499.9835999999999</v>
      </c>
      <c r="BO636">
        <v>101.0401</v>
      </c>
      <c r="BP636">
        <v>0.09995684999999999</v>
      </c>
      <c r="BQ636">
        <v>25.76431</v>
      </c>
      <c r="BR636">
        <v>25.7781</v>
      </c>
      <c r="BS636">
        <v>999.9</v>
      </c>
      <c r="BT636">
        <v>0</v>
      </c>
      <c r="BU636">
        <v>0</v>
      </c>
      <c r="BV636">
        <v>10006.193</v>
      </c>
      <c r="BW636">
        <v>0</v>
      </c>
      <c r="BX636">
        <v>0.3831182</v>
      </c>
      <c r="BY636">
        <v>-0.4418518</v>
      </c>
      <c r="BZ636">
        <v>428.7637</v>
      </c>
      <c r="CA636">
        <v>429.2219</v>
      </c>
      <c r="CB636">
        <v>-0.01538411</v>
      </c>
      <c r="CC636">
        <v>419.9875</v>
      </c>
      <c r="CD636">
        <v>21.51427</v>
      </c>
      <c r="CE636">
        <v>2.172246</v>
      </c>
      <c r="CF636">
        <v>2.1738</v>
      </c>
      <c r="CG636">
        <v>18.75908</v>
      </c>
      <c r="CH636">
        <v>18.77053</v>
      </c>
      <c r="CI636">
        <v>80.00343999999998</v>
      </c>
      <c r="CJ636">
        <v>0</v>
      </c>
      <c r="CK636">
        <v>1</v>
      </c>
      <c r="CL636">
        <v>0</v>
      </c>
      <c r="CM636">
        <v>1.52951</v>
      </c>
      <c r="CN636">
        <v>0</v>
      </c>
      <c r="CO636">
        <v>4.55706</v>
      </c>
      <c r="CP636">
        <v>409.2708</v>
      </c>
      <c r="CQ636">
        <v>35.687</v>
      </c>
      <c r="CR636">
        <v>40.9623</v>
      </c>
      <c r="CS636">
        <v>38.181</v>
      </c>
      <c r="CT636">
        <v>40.431</v>
      </c>
      <c r="CU636">
        <v>36.7185</v>
      </c>
      <c r="CV636">
        <v>0</v>
      </c>
      <c r="CW636">
        <v>80.002</v>
      </c>
      <c r="CX636">
        <v>0</v>
      </c>
      <c r="CY636">
        <v>1774684263.2</v>
      </c>
      <c r="CZ636">
        <v>0</v>
      </c>
      <c r="DA636">
        <v>1774666326.5</v>
      </c>
      <c r="DB636" t="s">
        <v>359</v>
      </c>
      <c r="DC636">
        <v>1774666322</v>
      </c>
      <c r="DD636">
        <v>1774666326.5</v>
      </c>
      <c r="DE636">
        <v>2</v>
      </c>
      <c r="DF636">
        <v>0.343</v>
      </c>
      <c r="DG636">
        <v>-0.026</v>
      </c>
      <c r="DH636">
        <v>-0.36</v>
      </c>
      <c r="DI636">
        <v>0.298</v>
      </c>
      <c r="DJ636">
        <v>420</v>
      </c>
      <c r="DK636">
        <v>22</v>
      </c>
      <c r="DL636">
        <v>0.17</v>
      </c>
      <c r="DM636">
        <v>0.02</v>
      </c>
      <c r="DN636">
        <v>-0.4446106585365853</v>
      </c>
      <c r="DO636">
        <v>0.0359467735191633</v>
      </c>
      <c r="DP636">
        <v>0.0282361561275435</v>
      </c>
      <c r="DQ636">
        <v>1</v>
      </c>
      <c r="DR636">
        <v>-0.01583694878048781</v>
      </c>
      <c r="DS636">
        <v>0.00602668850174214</v>
      </c>
      <c r="DT636">
        <v>0.001406187171062049</v>
      </c>
      <c r="DU636">
        <v>1</v>
      </c>
      <c r="DV636">
        <v>2</v>
      </c>
      <c r="DW636">
        <v>2</v>
      </c>
      <c r="DX636" t="s">
        <v>360</v>
      </c>
      <c r="DY636">
        <v>3.13046</v>
      </c>
      <c r="DZ636">
        <v>2.80641</v>
      </c>
      <c r="EA636">
        <v>0.0997589</v>
      </c>
      <c r="EB636">
        <v>0.0994775</v>
      </c>
      <c r="EC636">
        <v>0.10586</v>
      </c>
      <c r="ED636">
        <v>0.105602</v>
      </c>
      <c r="EE636">
        <v>21145.2</v>
      </c>
      <c r="EF636">
        <v>27418.5</v>
      </c>
      <c r="EG636">
        <v>26442.8</v>
      </c>
      <c r="EH636">
        <v>33000</v>
      </c>
      <c r="EI636">
        <v>34923.4</v>
      </c>
      <c r="EJ636">
        <v>40309.6</v>
      </c>
      <c r="EK636">
        <v>41089.2</v>
      </c>
      <c r="EL636">
        <v>46059.6</v>
      </c>
      <c r="EM636">
        <v>2.03498</v>
      </c>
      <c r="EN636">
        <v>2.00047</v>
      </c>
      <c r="EO636">
        <v>0.0685267</v>
      </c>
      <c r="EP636">
        <v>0</v>
      </c>
      <c r="EQ636">
        <v>24.6654</v>
      </c>
      <c r="ER636">
        <v>999.9</v>
      </c>
      <c r="ES636">
        <v>67.40000000000001</v>
      </c>
      <c r="ET636">
        <v>27.5</v>
      </c>
      <c r="EU636">
        <v>24.5857</v>
      </c>
      <c r="EV636">
        <v>61.2209</v>
      </c>
      <c r="EW636">
        <v>31.7829</v>
      </c>
      <c r="EX636">
        <v>1</v>
      </c>
      <c r="EY636">
        <v>0.291494</v>
      </c>
      <c r="EZ636">
        <v>0.166449</v>
      </c>
      <c r="FA636">
        <v>20.2896</v>
      </c>
      <c r="FB636">
        <v>5.18929</v>
      </c>
      <c r="FC636">
        <v>11.9441</v>
      </c>
      <c r="FD636">
        <v>4.95575</v>
      </c>
      <c r="FE636">
        <v>3.285</v>
      </c>
      <c r="FF636">
        <v>9999</v>
      </c>
      <c r="FG636">
        <v>9999</v>
      </c>
      <c r="FH636">
        <v>9999</v>
      </c>
      <c r="FI636">
        <v>999.9</v>
      </c>
      <c r="FJ636">
        <v>1.86127</v>
      </c>
      <c r="FK636">
        <v>1.86264</v>
      </c>
      <c r="FL636">
        <v>1.86005</v>
      </c>
      <c r="FM636">
        <v>1.85837</v>
      </c>
      <c r="FN636">
        <v>1.86213</v>
      </c>
      <c r="FO636">
        <v>1.85888</v>
      </c>
      <c r="FP636">
        <v>1.85791</v>
      </c>
      <c r="FQ636">
        <v>1.86081</v>
      </c>
      <c r="FR636">
        <v>0</v>
      </c>
      <c r="FS636">
        <v>0</v>
      </c>
      <c r="FT636">
        <v>0</v>
      </c>
      <c r="FU636">
        <v>4.5</v>
      </c>
      <c r="FV636" t="s">
        <v>361</v>
      </c>
      <c r="FW636" t="s">
        <v>362</v>
      </c>
      <c r="FX636" t="s">
        <v>363</v>
      </c>
      <c r="FY636" t="s">
        <v>364</v>
      </c>
      <c r="FZ636" t="s">
        <v>364</v>
      </c>
      <c r="GA636" t="s">
        <v>363</v>
      </c>
      <c r="GB636">
        <v>0</v>
      </c>
      <c r="GC636">
        <v>100</v>
      </c>
      <c r="GD636">
        <v>100</v>
      </c>
      <c r="GE636">
        <v>-0.361</v>
      </c>
      <c r="GF636">
        <v>0.2972</v>
      </c>
      <c r="GG636">
        <v>-1.589593225013521</v>
      </c>
      <c r="GH636">
        <v>0.00192992804097616</v>
      </c>
      <c r="GI636">
        <v>3.244687122451424E-06</v>
      </c>
      <c r="GJ636">
        <v>-2.087531120305573E-09</v>
      </c>
      <c r="GK636">
        <v>0.05776174702018427</v>
      </c>
      <c r="GL636">
        <v>0.005089068596103195</v>
      </c>
      <c r="GM636">
        <v>0.0003257216593697226</v>
      </c>
      <c r="GN636">
        <v>-1.562898368296355E-06</v>
      </c>
      <c r="GO636">
        <v>0</v>
      </c>
      <c r="GP636">
        <v>1257</v>
      </c>
      <c r="GQ636">
        <v>1</v>
      </c>
      <c r="GR636">
        <v>31</v>
      </c>
      <c r="GS636">
        <v>299</v>
      </c>
      <c r="GT636">
        <v>299</v>
      </c>
      <c r="GU636">
        <v>1.07666</v>
      </c>
      <c r="GV636">
        <v>2.38403</v>
      </c>
      <c r="GW636">
        <v>1.44775</v>
      </c>
      <c r="GX636">
        <v>2.20215</v>
      </c>
      <c r="GY636">
        <v>1.44653</v>
      </c>
      <c r="GZ636">
        <v>2.38525</v>
      </c>
      <c r="HA636">
        <v>33.1769</v>
      </c>
      <c r="HB636">
        <v>14.5085</v>
      </c>
      <c r="HC636">
        <v>18</v>
      </c>
      <c r="HD636">
        <v>531.979</v>
      </c>
      <c r="HE636">
        <v>523.167</v>
      </c>
      <c r="HF636">
        <v>25</v>
      </c>
      <c r="HG636">
        <v>30.7172</v>
      </c>
      <c r="HH636">
        <v>30.0002</v>
      </c>
      <c r="HI636">
        <v>31.097</v>
      </c>
      <c r="HJ636">
        <v>31.1083</v>
      </c>
      <c r="HK636">
        <v>21.5468</v>
      </c>
      <c r="HL636">
        <v>20.6043</v>
      </c>
      <c r="HM636">
        <v>100</v>
      </c>
      <c r="HN636">
        <v>25</v>
      </c>
      <c r="HO636">
        <v>420</v>
      </c>
      <c r="HP636">
        <v>21.5</v>
      </c>
      <c r="HQ636">
        <v>103.126</v>
      </c>
      <c r="HR636">
        <v>102.02</v>
      </c>
    </row>
    <row r="637" spans="1:226">
      <c r="A637">
        <v>619</v>
      </c>
      <c r="B637">
        <v>1774684268.6</v>
      </c>
      <c r="C637">
        <v>2522.599999904633</v>
      </c>
      <c r="D637" t="s">
        <v>1600</v>
      </c>
      <c r="E637" t="s">
        <v>1601</v>
      </c>
      <c r="F637">
        <v>5</v>
      </c>
      <c r="I637">
        <v>1774684265.7</v>
      </c>
      <c r="J637">
        <f>(K637)/1000</f>
        <v>0</v>
      </c>
      <c r="K637">
        <f>IF(BF637, AN637, AH637)</f>
        <v>0</v>
      </c>
      <c r="L637">
        <f>IF(BF637, AI637, AG637)</f>
        <v>0</v>
      </c>
      <c r="M637">
        <f>BH637 - IF(AU637&gt;1, L637*BB637*100.0/(AW637), 0)</f>
        <v>0</v>
      </c>
      <c r="N637">
        <f>((T637-J637/2)*M637-L637)/(T637+J637/2)</f>
        <v>0</v>
      </c>
      <c r="O637">
        <f>N637*(BO637+BP637)/1000.0</f>
        <v>0</v>
      </c>
      <c r="P637">
        <f>(BH637 - IF(AU637&gt;1, L637*BB637*100.0/(AW637), 0))*(BO637+BP637)/1000.0</f>
        <v>0</v>
      </c>
      <c r="Q637">
        <f>2.0/((1/S637-1/R637)+SIGN(S637)*SQRT((1/S637-1/R637)*(1/S637-1/R637) + 4*BC637/((BC637+1)*(BC637+1))*(2*1/S637*1/R637-1/R637*1/R637)))</f>
        <v>0</v>
      </c>
      <c r="R637">
        <f>IF(LEFT(BD637,1)&lt;&gt;"0",IF(LEFT(BD637,1)="1",3.0,BE637),$D$5+$E$5*(BV637*BO637/($K$5*1000))+$F$5*(BV637*BO637/($K$5*1000))*MAX(MIN(BB637,$J$5),$I$5)*MAX(MIN(BB637,$J$5),$I$5)+$G$5*MAX(MIN(BB637,$J$5),$I$5)*(BV637*BO637/($K$5*1000))+$H$5*(BV637*BO637/($K$5*1000))*(BV637*BO637/($K$5*1000)))</f>
        <v>0</v>
      </c>
      <c r="S637">
        <f>J637*(1000-(1000*0.61365*exp(17.502*W637/(240.97+W637))/(BO637+BP637)+BJ637)/2)/(1000*0.61365*exp(17.502*W637/(240.97+W637))/(BO637+BP637)-BJ637)</f>
        <v>0</v>
      </c>
      <c r="T637">
        <f>1/((BC637+1)/(Q637/1.6)+1/(R637/1.37)) + BC637/((BC637+1)/(Q637/1.6) + BC637/(R637/1.37))</f>
        <v>0</v>
      </c>
      <c r="U637">
        <f>(AX637*BA637)</f>
        <v>0</v>
      </c>
      <c r="V637">
        <f>(BQ637+(U637+2*0.95*5.67E-8*(((BQ637+$B$9)+273)^4-(BQ637+273)^4)-44100*J637)/(1.84*29.3*R637+8*0.95*5.67E-8*(BQ637+273)^3))</f>
        <v>0</v>
      </c>
      <c r="W637">
        <f>($C$9*BR637+$D$9*BS637+$E$9*V637)</f>
        <v>0</v>
      </c>
      <c r="X637">
        <f>0.61365*exp(17.502*W637/(240.97+W637))</f>
        <v>0</v>
      </c>
      <c r="Y637">
        <f>(Z637/AA637*100)</f>
        <v>0</v>
      </c>
      <c r="Z637">
        <f>BJ637*(BO637+BP637)/1000</f>
        <v>0</v>
      </c>
      <c r="AA637">
        <f>0.61365*exp(17.502*BQ637/(240.97+BQ637))</f>
        <v>0</v>
      </c>
      <c r="AB637">
        <f>(X637-BJ637*(BO637+BP637)/1000)</f>
        <v>0</v>
      </c>
      <c r="AC637">
        <f>(-J637*44100)</f>
        <v>0</v>
      </c>
      <c r="AD637">
        <f>2*29.3*R637*0.92*(BQ637-W637)</f>
        <v>0</v>
      </c>
      <c r="AE637">
        <f>2*0.95*5.67E-8*(((BQ637+$B$9)+273)^4-(W637+273)^4)</f>
        <v>0</v>
      </c>
      <c r="AF637">
        <f>U637+AE637+AC637+AD637</f>
        <v>0</v>
      </c>
      <c r="AG637">
        <f>BN637*AU637*(BI637-BH637*(1000-AU637*BK637)/(1000-AU637*BJ637))/(100*BB637)</f>
        <v>0</v>
      </c>
      <c r="AH637">
        <f>1000*BN637*AU637*(BJ637-BK637)/(100*BB637*(1000-AU637*BJ637))</f>
        <v>0</v>
      </c>
      <c r="AI637">
        <f>(AJ637 - AK637 - BO637*1E3/(8.314*(BQ637+273.15)) * AM637/BN637 * AL637) * BN637/(100*BB637) * (1000 - BK637)/1000</f>
        <v>0</v>
      </c>
      <c r="AJ637">
        <v>429.2214845206887</v>
      </c>
      <c r="AK637">
        <v>428.8026969696968</v>
      </c>
      <c r="AL637">
        <v>4.29669962358039E-06</v>
      </c>
      <c r="AM637">
        <v>61.35787655002243</v>
      </c>
      <c r="AN637">
        <f>(AP637 - AO637 + BO637*1E3/(8.314*(BQ637+273.15)) * AR637/BN637 * AQ637) * BN637/(100*BB637) * 1000/(1000 - AP637)</f>
        <v>0</v>
      </c>
      <c r="AO637">
        <v>21.51494151335481</v>
      </c>
      <c r="AP637">
        <v>21.49956993006993</v>
      </c>
      <c r="AQ637">
        <v>5.846955294957087E-07</v>
      </c>
      <c r="AR637">
        <v>91.88205700752289</v>
      </c>
      <c r="AS637">
        <v>0</v>
      </c>
      <c r="AT637">
        <v>0</v>
      </c>
      <c r="AU637">
        <f>IF(AS637*$H$15&gt;=AW637,1.0,(AW637/(AW637-AS637*$H$15)))</f>
        <v>0</v>
      </c>
      <c r="AV637">
        <f>(AU637-1)*100</f>
        <v>0</v>
      </c>
      <c r="AW637">
        <f>MAX(0,($B$15+$C$15*BV637)/(1+$D$15*BV637)*BO637/(BQ637+273)*$E$15)</f>
        <v>0</v>
      </c>
      <c r="AX637">
        <f>$B$13*BW637+$C$13*BX637+$F$13*CI637*(1-CL637)</f>
        <v>0</v>
      </c>
      <c r="AY637">
        <f>AX637*AZ637</f>
        <v>0</v>
      </c>
      <c r="AZ637">
        <f>($B$13*$D$11+$C$13*$D$11+$F$13*((CV637+CN637)/MAX(CV637+CN637+CW637, 0.1)*$I$11+CW637/MAX(CV637+CN637+CW637, 0.1)*$J$11))/($B$13+$C$13+$F$13)</f>
        <v>0</v>
      </c>
      <c r="BA637">
        <f>($B$13*$K$11+$C$13*$K$11+$F$13*((CV637+CN637)/MAX(CV637+CN637+CW637, 0.1)*$P$11+CW637/MAX(CV637+CN637+CW637, 0.1)*$Q$11))/($B$13+$C$13+$F$13)</f>
        <v>0</v>
      </c>
      <c r="BB637">
        <v>6</v>
      </c>
      <c r="BC637">
        <v>0.5</v>
      </c>
      <c r="BD637" t="s">
        <v>358</v>
      </c>
      <c r="BE637">
        <v>2</v>
      </c>
      <c r="BF637" t="b">
        <v>1</v>
      </c>
      <c r="BG637">
        <v>1774684265.7</v>
      </c>
      <c r="BH637">
        <v>419.5687</v>
      </c>
      <c r="BI637">
        <v>419.9819000000001</v>
      </c>
      <c r="BJ637">
        <v>21.49978</v>
      </c>
      <c r="BK637">
        <v>21.51507</v>
      </c>
      <c r="BL637">
        <v>419.9303</v>
      </c>
      <c r="BM637">
        <v>21.20258</v>
      </c>
      <c r="BN637">
        <v>499.9949</v>
      </c>
      <c r="BO637">
        <v>101.0398</v>
      </c>
      <c r="BP637">
        <v>0.10006555</v>
      </c>
      <c r="BQ637">
        <v>25.76393</v>
      </c>
      <c r="BR637">
        <v>25.78839</v>
      </c>
      <c r="BS637">
        <v>999.9</v>
      </c>
      <c r="BT637">
        <v>0</v>
      </c>
      <c r="BU637">
        <v>0</v>
      </c>
      <c r="BV637">
        <v>9995.753000000001</v>
      </c>
      <c r="BW637">
        <v>0</v>
      </c>
      <c r="BX637">
        <v>0.3833920000000001</v>
      </c>
      <c r="BY637">
        <v>-0.4129577</v>
      </c>
      <c r="BZ637">
        <v>428.7876</v>
      </c>
      <c r="CA637">
        <v>429.2162999999999</v>
      </c>
      <c r="CB637">
        <v>-0.01527672</v>
      </c>
      <c r="CC637">
        <v>419.9819000000001</v>
      </c>
      <c r="CD637">
        <v>21.51507</v>
      </c>
      <c r="CE637">
        <v>2.172337</v>
      </c>
      <c r="CF637">
        <v>2.173879</v>
      </c>
      <c r="CG637">
        <v>18.75975</v>
      </c>
      <c r="CH637">
        <v>18.77112</v>
      </c>
      <c r="CI637">
        <v>80.00422</v>
      </c>
      <c r="CJ637">
        <v>0</v>
      </c>
      <c r="CK637">
        <v>1</v>
      </c>
      <c r="CL637">
        <v>0</v>
      </c>
      <c r="CM637">
        <v>1.40878</v>
      </c>
      <c r="CN637">
        <v>0</v>
      </c>
      <c r="CO637">
        <v>4.76538</v>
      </c>
      <c r="CP637">
        <v>409.2748</v>
      </c>
      <c r="CQ637">
        <v>35.656</v>
      </c>
      <c r="CR637">
        <v>40.7936</v>
      </c>
      <c r="CS637">
        <v>38.1061</v>
      </c>
      <c r="CT637">
        <v>40.2435</v>
      </c>
      <c r="CU637">
        <v>36.6436</v>
      </c>
      <c r="CV637">
        <v>0</v>
      </c>
      <c r="CW637">
        <v>80.005</v>
      </c>
      <c r="CX637">
        <v>0</v>
      </c>
      <c r="CY637">
        <v>1774684266.8</v>
      </c>
      <c r="CZ637">
        <v>0</v>
      </c>
      <c r="DA637">
        <v>1774666326.5</v>
      </c>
      <c r="DB637" t="s">
        <v>359</v>
      </c>
      <c r="DC637">
        <v>1774666322</v>
      </c>
      <c r="DD637">
        <v>1774666326.5</v>
      </c>
      <c r="DE637">
        <v>2</v>
      </c>
      <c r="DF637">
        <v>0.343</v>
      </c>
      <c r="DG637">
        <v>-0.026</v>
      </c>
      <c r="DH637">
        <v>-0.36</v>
      </c>
      <c r="DI637">
        <v>0.298</v>
      </c>
      <c r="DJ637">
        <v>420</v>
      </c>
      <c r="DK637">
        <v>22</v>
      </c>
      <c r="DL637">
        <v>0.17</v>
      </c>
      <c r="DM637">
        <v>0.02</v>
      </c>
      <c r="DN637">
        <v>-0.4313124390243903</v>
      </c>
      <c r="DO637">
        <v>0.01593499651567897</v>
      </c>
      <c r="DP637">
        <v>0.02244318533438601</v>
      </c>
      <c r="DQ637">
        <v>1</v>
      </c>
      <c r="DR637">
        <v>-0.01532387317073171</v>
      </c>
      <c r="DS637">
        <v>-0.001351666202090621</v>
      </c>
      <c r="DT637">
        <v>0.0009588377932009327</v>
      </c>
      <c r="DU637">
        <v>1</v>
      </c>
      <c r="DV637">
        <v>2</v>
      </c>
      <c r="DW637">
        <v>2</v>
      </c>
      <c r="DX637" t="s">
        <v>360</v>
      </c>
      <c r="DY637">
        <v>3.13045</v>
      </c>
      <c r="DZ637">
        <v>2.80643</v>
      </c>
      <c r="EA637">
        <v>0.09976409999999999</v>
      </c>
      <c r="EB637">
        <v>0.0994741</v>
      </c>
      <c r="EC637">
        <v>0.105859</v>
      </c>
      <c r="ED637">
        <v>0.1056</v>
      </c>
      <c r="EE637">
        <v>21145.2</v>
      </c>
      <c r="EF637">
        <v>27418.5</v>
      </c>
      <c r="EG637">
        <v>26442.9</v>
      </c>
      <c r="EH637">
        <v>32999.9</v>
      </c>
      <c r="EI637">
        <v>34923.6</v>
      </c>
      <c r="EJ637">
        <v>40309.4</v>
      </c>
      <c r="EK637">
        <v>41089.3</v>
      </c>
      <c r="EL637">
        <v>46059.4</v>
      </c>
      <c r="EM637">
        <v>2.03503</v>
      </c>
      <c r="EN637">
        <v>2.00052</v>
      </c>
      <c r="EO637">
        <v>0.06830319999999999</v>
      </c>
      <c r="EP637">
        <v>0</v>
      </c>
      <c r="EQ637">
        <v>24.6658</v>
      </c>
      <c r="ER637">
        <v>999.9</v>
      </c>
      <c r="ES637">
        <v>67.40000000000001</v>
      </c>
      <c r="ET637">
        <v>27.5</v>
      </c>
      <c r="EU637">
        <v>24.5855</v>
      </c>
      <c r="EV637">
        <v>61.5109</v>
      </c>
      <c r="EW637">
        <v>31.8029</v>
      </c>
      <c r="EX637">
        <v>1</v>
      </c>
      <c r="EY637">
        <v>0.29127</v>
      </c>
      <c r="EZ637">
        <v>0.166634</v>
      </c>
      <c r="FA637">
        <v>20.2897</v>
      </c>
      <c r="FB637">
        <v>5.18959</v>
      </c>
      <c r="FC637">
        <v>11.9441</v>
      </c>
      <c r="FD637">
        <v>4.956</v>
      </c>
      <c r="FE637">
        <v>3.285</v>
      </c>
      <c r="FF637">
        <v>9999</v>
      </c>
      <c r="FG637">
        <v>9999</v>
      </c>
      <c r="FH637">
        <v>9999</v>
      </c>
      <c r="FI637">
        <v>999.9</v>
      </c>
      <c r="FJ637">
        <v>1.86127</v>
      </c>
      <c r="FK637">
        <v>1.86264</v>
      </c>
      <c r="FL637">
        <v>1.86005</v>
      </c>
      <c r="FM637">
        <v>1.85837</v>
      </c>
      <c r="FN637">
        <v>1.86215</v>
      </c>
      <c r="FO637">
        <v>1.8589</v>
      </c>
      <c r="FP637">
        <v>1.85791</v>
      </c>
      <c r="FQ637">
        <v>1.86081</v>
      </c>
      <c r="FR637">
        <v>0</v>
      </c>
      <c r="FS637">
        <v>0</v>
      </c>
      <c r="FT637">
        <v>0</v>
      </c>
      <c r="FU637">
        <v>4.5</v>
      </c>
      <c r="FV637" t="s">
        <v>361</v>
      </c>
      <c r="FW637" t="s">
        <v>362</v>
      </c>
      <c r="FX637" t="s">
        <v>363</v>
      </c>
      <c r="FY637" t="s">
        <v>364</v>
      </c>
      <c r="FZ637" t="s">
        <v>364</v>
      </c>
      <c r="GA637" t="s">
        <v>363</v>
      </c>
      <c r="GB637">
        <v>0</v>
      </c>
      <c r="GC637">
        <v>100</v>
      </c>
      <c r="GD637">
        <v>100</v>
      </c>
      <c r="GE637">
        <v>-0.362</v>
      </c>
      <c r="GF637">
        <v>0.2972</v>
      </c>
      <c r="GG637">
        <v>-1.589593225013521</v>
      </c>
      <c r="GH637">
        <v>0.00192992804097616</v>
      </c>
      <c r="GI637">
        <v>3.244687122451424E-06</v>
      </c>
      <c r="GJ637">
        <v>-2.087531120305573E-09</v>
      </c>
      <c r="GK637">
        <v>0.05776174702018427</v>
      </c>
      <c r="GL637">
        <v>0.005089068596103195</v>
      </c>
      <c r="GM637">
        <v>0.0003257216593697226</v>
      </c>
      <c r="GN637">
        <v>-1.562898368296355E-06</v>
      </c>
      <c r="GO637">
        <v>0</v>
      </c>
      <c r="GP637">
        <v>1257</v>
      </c>
      <c r="GQ637">
        <v>1</v>
      </c>
      <c r="GR637">
        <v>31</v>
      </c>
      <c r="GS637">
        <v>299.1</v>
      </c>
      <c r="GT637">
        <v>299</v>
      </c>
      <c r="GU637">
        <v>1.07666</v>
      </c>
      <c r="GV637">
        <v>2.38403</v>
      </c>
      <c r="GW637">
        <v>1.44775</v>
      </c>
      <c r="GX637">
        <v>2.20215</v>
      </c>
      <c r="GY637">
        <v>1.44653</v>
      </c>
      <c r="GZ637">
        <v>2.39746</v>
      </c>
      <c r="HA637">
        <v>33.1769</v>
      </c>
      <c r="HB637">
        <v>14.4998</v>
      </c>
      <c r="HC637">
        <v>18</v>
      </c>
      <c r="HD637">
        <v>532.011</v>
      </c>
      <c r="HE637">
        <v>523.188</v>
      </c>
      <c r="HF637">
        <v>25</v>
      </c>
      <c r="HG637">
        <v>30.7172</v>
      </c>
      <c r="HH637">
        <v>30</v>
      </c>
      <c r="HI637">
        <v>31.097</v>
      </c>
      <c r="HJ637">
        <v>31.1067</v>
      </c>
      <c r="HK637">
        <v>21.5493</v>
      </c>
      <c r="HL637">
        <v>20.6043</v>
      </c>
      <c r="HM637">
        <v>100</v>
      </c>
      <c r="HN637">
        <v>25</v>
      </c>
      <c r="HO637">
        <v>420</v>
      </c>
      <c r="HP637">
        <v>21.5</v>
      </c>
      <c r="HQ637">
        <v>103.127</v>
      </c>
      <c r="HR637">
        <v>102.02</v>
      </c>
    </row>
    <row r="638" spans="1:226">
      <c r="A638">
        <v>620</v>
      </c>
      <c r="B638">
        <v>1774684272.6</v>
      </c>
      <c r="C638">
        <v>2526.599999904633</v>
      </c>
      <c r="D638" t="s">
        <v>1602</v>
      </c>
      <c r="E638" t="s">
        <v>1603</v>
      </c>
      <c r="F638">
        <v>5</v>
      </c>
      <c r="I638">
        <v>1774684269.7</v>
      </c>
      <c r="J638">
        <f>(K638)/1000</f>
        <v>0</v>
      </c>
      <c r="K638">
        <f>IF(BF638, AN638, AH638)</f>
        <v>0</v>
      </c>
      <c r="L638">
        <f>IF(BF638, AI638, AG638)</f>
        <v>0</v>
      </c>
      <c r="M638">
        <f>BH638 - IF(AU638&gt;1, L638*BB638*100.0/(AW638), 0)</f>
        <v>0</v>
      </c>
      <c r="N638">
        <f>((T638-J638/2)*M638-L638)/(T638+J638/2)</f>
        <v>0</v>
      </c>
      <c r="O638">
        <f>N638*(BO638+BP638)/1000.0</f>
        <v>0</v>
      </c>
      <c r="P638">
        <f>(BH638 - IF(AU638&gt;1, L638*BB638*100.0/(AW638), 0))*(BO638+BP638)/1000.0</f>
        <v>0</v>
      </c>
      <c r="Q638">
        <f>2.0/((1/S638-1/R638)+SIGN(S638)*SQRT((1/S638-1/R638)*(1/S638-1/R638) + 4*BC638/((BC638+1)*(BC638+1))*(2*1/S638*1/R638-1/R638*1/R638)))</f>
        <v>0</v>
      </c>
      <c r="R638">
        <f>IF(LEFT(BD638,1)&lt;&gt;"0",IF(LEFT(BD638,1)="1",3.0,BE638),$D$5+$E$5*(BV638*BO638/($K$5*1000))+$F$5*(BV638*BO638/($K$5*1000))*MAX(MIN(BB638,$J$5),$I$5)*MAX(MIN(BB638,$J$5),$I$5)+$G$5*MAX(MIN(BB638,$J$5),$I$5)*(BV638*BO638/($K$5*1000))+$H$5*(BV638*BO638/($K$5*1000))*(BV638*BO638/($K$5*1000)))</f>
        <v>0</v>
      </c>
      <c r="S638">
        <f>J638*(1000-(1000*0.61365*exp(17.502*W638/(240.97+W638))/(BO638+BP638)+BJ638)/2)/(1000*0.61365*exp(17.502*W638/(240.97+W638))/(BO638+BP638)-BJ638)</f>
        <v>0</v>
      </c>
      <c r="T638">
        <f>1/((BC638+1)/(Q638/1.6)+1/(R638/1.37)) + BC638/((BC638+1)/(Q638/1.6) + BC638/(R638/1.37))</f>
        <v>0</v>
      </c>
      <c r="U638">
        <f>(AX638*BA638)</f>
        <v>0</v>
      </c>
      <c r="V638">
        <f>(BQ638+(U638+2*0.95*5.67E-8*(((BQ638+$B$9)+273)^4-(BQ638+273)^4)-44100*J638)/(1.84*29.3*R638+8*0.95*5.67E-8*(BQ638+273)^3))</f>
        <v>0</v>
      </c>
      <c r="W638">
        <f>($C$9*BR638+$D$9*BS638+$E$9*V638)</f>
        <v>0</v>
      </c>
      <c r="X638">
        <f>0.61365*exp(17.502*W638/(240.97+W638))</f>
        <v>0</v>
      </c>
      <c r="Y638">
        <f>(Z638/AA638*100)</f>
        <v>0</v>
      </c>
      <c r="Z638">
        <f>BJ638*(BO638+BP638)/1000</f>
        <v>0</v>
      </c>
      <c r="AA638">
        <f>0.61365*exp(17.502*BQ638/(240.97+BQ638))</f>
        <v>0</v>
      </c>
      <c r="AB638">
        <f>(X638-BJ638*(BO638+BP638)/1000)</f>
        <v>0</v>
      </c>
      <c r="AC638">
        <f>(-J638*44100)</f>
        <v>0</v>
      </c>
      <c r="AD638">
        <f>2*29.3*R638*0.92*(BQ638-W638)</f>
        <v>0</v>
      </c>
      <c r="AE638">
        <f>2*0.95*5.67E-8*(((BQ638+$B$9)+273)^4-(W638+273)^4)</f>
        <v>0</v>
      </c>
      <c r="AF638">
        <f>U638+AE638+AC638+AD638</f>
        <v>0</v>
      </c>
      <c r="AG638">
        <f>BN638*AU638*(BI638-BH638*(1000-AU638*BK638)/(1000-AU638*BJ638))/(100*BB638)</f>
        <v>0</v>
      </c>
      <c r="AH638">
        <f>1000*BN638*AU638*(BJ638-BK638)/(100*BB638*(1000-AU638*BJ638))</f>
        <v>0</v>
      </c>
      <c r="AI638">
        <f>(AJ638 - AK638 - BO638*1E3/(8.314*(BQ638+273.15)) * AM638/BN638 * AL638) * BN638/(100*BB638) * (1000 - BK638)/1000</f>
        <v>0</v>
      </c>
      <c r="AJ638">
        <v>429.1970680645736</v>
      </c>
      <c r="AK638">
        <v>428.7744000000001</v>
      </c>
      <c r="AL638">
        <v>-5.433206531259631E-06</v>
      </c>
      <c r="AM638">
        <v>61.35787655002243</v>
      </c>
      <c r="AN638">
        <f>(AP638 - AO638 + BO638*1E3/(8.314*(BQ638+273.15)) * AR638/BN638 * AQ638) * BN638/(100*BB638) * 1000/(1000 - AP638)</f>
        <v>0</v>
      </c>
      <c r="AO638">
        <v>21.5151096914412</v>
      </c>
      <c r="AP638">
        <v>21.49919440559443</v>
      </c>
      <c r="AQ638">
        <v>-7.170004206998628E-07</v>
      </c>
      <c r="AR638">
        <v>91.88205700752289</v>
      </c>
      <c r="AS638">
        <v>0</v>
      </c>
      <c r="AT638">
        <v>0</v>
      </c>
      <c r="AU638">
        <f>IF(AS638*$H$15&gt;=AW638,1.0,(AW638/(AW638-AS638*$H$15)))</f>
        <v>0</v>
      </c>
      <c r="AV638">
        <f>(AU638-1)*100</f>
        <v>0</v>
      </c>
      <c r="AW638">
        <f>MAX(0,($B$15+$C$15*BV638)/(1+$D$15*BV638)*BO638/(BQ638+273)*$E$15)</f>
        <v>0</v>
      </c>
      <c r="AX638">
        <f>$B$13*BW638+$C$13*BX638+$F$13*CI638*(1-CL638)</f>
        <v>0</v>
      </c>
      <c r="AY638">
        <f>AX638*AZ638</f>
        <v>0</v>
      </c>
      <c r="AZ638">
        <f>($B$13*$D$11+$C$13*$D$11+$F$13*((CV638+CN638)/MAX(CV638+CN638+CW638, 0.1)*$I$11+CW638/MAX(CV638+CN638+CW638, 0.1)*$J$11))/($B$13+$C$13+$F$13)</f>
        <v>0</v>
      </c>
      <c r="BA638">
        <f>($B$13*$K$11+$C$13*$K$11+$F$13*((CV638+CN638)/MAX(CV638+CN638+CW638, 0.1)*$P$11+CW638/MAX(CV638+CN638+CW638, 0.1)*$Q$11))/($B$13+$C$13+$F$13)</f>
        <v>0</v>
      </c>
      <c r="BB638">
        <v>6</v>
      </c>
      <c r="BC638">
        <v>0.5</v>
      </c>
      <c r="BD638" t="s">
        <v>358</v>
      </c>
      <c r="BE638">
        <v>2</v>
      </c>
      <c r="BF638" t="b">
        <v>1</v>
      </c>
      <c r="BG638">
        <v>1774684269.7</v>
      </c>
      <c r="BH638">
        <v>419.5733</v>
      </c>
      <c r="BI638">
        <v>419.9838</v>
      </c>
      <c r="BJ638">
        <v>21.49906</v>
      </c>
      <c r="BK638">
        <v>21.51499</v>
      </c>
      <c r="BL638">
        <v>419.9349</v>
      </c>
      <c r="BM638">
        <v>21.20186</v>
      </c>
      <c r="BN638">
        <v>500.0113</v>
      </c>
      <c r="BO638">
        <v>101.0395</v>
      </c>
      <c r="BP638">
        <v>0.10000633</v>
      </c>
      <c r="BQ638">
        <v>25.76309</v>
      </c>
      <c r="BR638">
        <v>25.78704</v>
      </c>
      <c r="BS638">
        <v>999.9</v>
      </c>
      <c r="BT638">
        <v>0</v>
      </c>
      <c r="BU638">
        <v>0</v>
      </c>
      <c r="BV638">
        <v>9990.865000000002</v>
      </c>
      <c r="BW638">
        <v>0</v>
      </c>
      <c r="BX638">
        <v>0.3833920000000001</v>
      </c>
      <c r="BY638">
        <v>-0.4103118</v>
      </c>
      <c r="BZ638">
        <v>428.7921</v>
      </c>
      <c r="CA638">
        <v>429.2183</v>
      </c>
      <c r="CB638">
        <v>-0.01591494</v>
      </c>
      <c r="CC638">
        <v>419.9838</v>
      </c>
      <c r="CD638">
        <v>21.51499</v>
      </c>
      <c r="CE638">
        <v>2.172254</v>
      </c>
      <c r="CF638">
        <v>2.173861</v>
      </c>
      <c r="CG638">
        <v>18.75913</v>
      </c>
      <c r="CH638">
        <v>18.77098</v>
      </c>
      <c r="CI638">
        <v>80.00116999999999</v>
      </c>
      <c r="CJ638">
        <v>0</v>
      </c>
      <c r="CK638">
        <v>1</v>
      </c>
      <c r="CL638">
        <v>0</v>
      </c>
      <c r="CM638">
        <v>1.57185</v>
      </c>
      <c r="CN638">
        <v>0</v>
      </c>
      <c r="CO638">
        <v>4.83968</v>
      </c>
      <c r="CP638">
        <v>409.2592</v>
      </c>
      <c r="CQ638">
        <v>35.625</v>
      </c>
      <c r="CR638">
        <v>40.6497</v>
      </c>
      <c r="CS638">
        <v>38.031</v>
      </c>
      <c r="CT638">
        <v>40.0434</v>
      </c>
      <c r="CU638">
        <v>36.5935</v>
      </c>
      <c r="CV638">
        <v>0</v>
      </c>
      <c r="CW638">
        <v>80.001</v>
      </c>
      <c r="CX638">
        <v>0</v>
      </c>
      <c r="CY638">
        <v>1774684271</v>
      </c>
      <c r="CZ638">
        <v>0</v>
      </c>
      <c r="DA638">
        <v>1774666326.5</v>
      </c>
      <c r="DB638" t="s">
        <v>359</v>
      </c>
      <c r="DC638">
        <v>1774666322</v>
      </c>
      <c r="DD638">
        <v>1774666326.5</v>
      </c>
      <c r="DE638">
        <v>2</v>
      </c>
      <c r="DF638">
        <v>0.343</v>
      </c>
      <c r="DG638">
        <v>-0.026</v>
      </c>
      <c r="DH638">
        <v>-0.36</v>
      </c>
      <c r="DI638">
        <v>0.298</v>
      </c>
      <c r="DJ638">
        <v>420</v>
      </c>
      <c r="DK638">
        <v>22</v>
      </c>
      <c r="DL638">
        <v>0.17</v>
      </c>
      <c r="DM638">
        <v>0.02</v>
      </c>
      <c r="DN638">
        <v>-0.4267296097560975</v>
      </c>
      <c r="DO638">
        <v>0.1374786271777003</v>
      </c>
      <c r="DP638">
        <v>0.0255294406575376</v>
      </c>
      <c r="DQ638">
        <v>0</v>
      </c>
      <c r="DR638">
        <v>-0.01543813414634146</v>
      </c>
      <c r="DS638">
        <v>-0.00312804668989551</v>
      </c>
      <c r="DT638">
        <v>0.0008947746631741524</v>
      </c>
      <c r="DU638">
        <v>1</v>
      </c>
      <c r="DV638">
        <v>1</v>
      </c>
      <c r="DW638">
        <v>2</v>
      </c>
      <c r="DX638" t="s">
        <v>367</v>
      </c>
      <c r="DY638">
        <v>3.13045</v>
      </c>
      <c r="DZ638">
        <v>2.80634</v>
      </c>
      <c r="EA638">
        <v>0.0997562</v>
      </c>
      <c r="EB638">
        <v>0.09949280000000001</v>
      </c>
      <c r="EC638">
        <v>0.105856</v>
      </c>
      <c r="ED638">
        <v>0.1056</v>
      </c>
      <c r="EE638">
        <v>21145.3</v>
      </c>
      <c r="EF638">
        <v>27418</v>
      </c>
      <c r="EG638">
        <v>26442.8</v>
      </c>
      <c r="EH638">
        <v>33000</v>
      </c>
      <c r="EI638">
        <v>34923.4</v>
      </c>
      <c r="EJ638">
        <v>40309.8</v>
      </c>
      <c r="EK638">
        <v>41089.1</v>
      </c>
      <c r="EL638">
        <v>46059.8</v>
      </c>
      <c r="EM638">
        <v>2.03505</v>
      </c>
      <c r="EN638">
        <v>2.00057</v>
      </c>
      <c r="EO638">
        <v>0.0684522</v>
      </c>
      <c r="EP638">
        <v>0</v>
      </c>
      <c r="EQ638">
        <v>24.6658</v>
      </c>
      <c r="ER638">
        <v>999.9</v>
      </c>
      <c r="ES638">
        <v>67.40000000000001</v>
      </c>
      <c r="ET638">
        <v>27.5</v>
      </c>
      <c r="EU638">
        <v>24.5866</v>
      </c>
      <c r="EV638">
        <v>61.5009</v>
      </c>
      <c r="EW638">
        <v>31.7107</v>
      </c>
      <c r="EX638">
        <v>1</v>
      </c>
      <c r="EY638">
        <v>0.29158</v>
      </c>
      <c r="EZ638">
        <v>0.167505</v>
      </c>
      <c r="FA638">
        <v>20.2897</v>
      </c>
      <c r="FB638">
        <v>5.18989</v>
      </c>
      <c r="FC638">
        <v>11.9441</v>
      </c>
      <c r="FD638">
        <v>4.9557</v>
      </c>
      <c r="FE638">
        <v>3.285</v>
      </c>
      <c r="FF638">
        <v>9999</v>
      </c>
      <c r="FG638">
        <v>9999</v>
      </c>
      <c r="FH638">
        <v>9999</v>
      </c>
      <c r="FI638">
        <v>999.9</v>
      </c>
      <c r="FJ638">
        <v>1.86127</v>
      </c>
      <c r="FK638">
        <v>1.86263</v>
      </c>
      <c r="FL638">
        <v>1.86005</v>
      </c>
      <c r="FM638">
        <v>1.85837</v>
      </c>
      <c r="FN638">
        <v>1.86215</v>
      </c>
      <c r="FO638">
        <v>1.85891</v>
      </c>
      <c r="FP638">
        <v>1.85791</v>
      </c>
      <c r="FQ638">
        <v>1.86081</v>
      </c>
      <c r="FR638">
        <v>0</v>
      </c>
      <c r="FS638">
        <v>0</v>
      </c>
      <c r="FT638">
        <v>0</v>
      </c>
      <c r="FU638">
        <v>4.5</v>
      </c>
      <c r="FV638" t="s">
        <v>361</v>
      </c>
      <c r="FW638" t="s">
        <v>362</v>
      </c>
      <c r="FX638" t="s">
        <v>363</v>
      </c>
      <c r="FY638" t="s">
        <v>364</v>
      </c>
      <c r="FZ638" t="s">
        <v>364</v>
      </c>
      <c r="GA638" t="s">
        <v>363</v>
      </c>
      <c r="GB638">
        <v>0</v>
      </c>
      <c r="GC638">
        <v>100</v>
      </c>
      <c r="GD638">
        <v>100</v>
      </c>
      <c r="GE638">
        <v>-0.362</v>
      </c>
      <c r="GF638">
        <v>0.2972</v>
      </c>
      <c r="GG638">
        <v>-1.589593225013521</v>
      </c>
      <c r="GH638">
        <v>0.00192992804097616</v>
      </c>
      <c r="GI638">
        <v>3.244687122451424E-06</v>
      </c>
      <c r="GJ638">
        <v>-2.087531120305573E-09</v>
      </c>
      <c r="GK638">
        <v>0.05776174702018427</v>
      </c>
      <c r="GL638">
        <v>0.005089068596103195</v>
      </c>
      <c r="GM638">
        <v>0.0003257216593697226</v>
      </c>
      <c r="GN638">
        <v>-1.562898368296355E-06</v>
      </c>
      <c r="GO638">
        <v>0</v>
      </c>
      <c r="GP638">
        <v>1257</v>
      </c>
      <c r="GQ638">
        <v>1</v>
      </c>
      <c r="GR638">
        <v>31</v>
      </c>
      <c r="GS638">
        <v>299.2</v>
      </c>
      <c r="GT638">
        <v>299.1</v>
      </c>
      <c r="GU638">
        <v>1.07666</v>
      </c>
      <c r="GV638">
        <v>2.39014</v>
      </c>
      <c r="GW638">
        <v>1.44775</v>
      </c>
      <c r="GX638">
        <v>2.20215</v>
      </c>
      <c r="GY638">
        <v>1.44653</v>
      </c>
      <c r="GZ638">
        <v>2.34863</v>
      </c>
      <c r="HA638">
        <v>33.1769</v>
      </c>
      <c r="HB638">
        <v>14.4998</v>
      </c>
      <c r="HC638">
        <v>18</v>
      </c>
      <c r="HD638">
        <v>532.027</v>
      </c>
      <c r="HE638">
        <v>523.217</v>
      </c>
      <c r="HF638">
        <v>25.0001</v>
      </c>
      <c r="HG638">
        <v>30.7172</v>
      </c>
      <c r="HH638">
        <v>30.0001</v>
      </c>
      <c r="HI638">
        <v>31.097</v>
      </c>
      <c r="HJ638">
        <v>31.1062</v>
      </c>
      <c r="HK638">
        <v>21.5454</v>
      </c>
      <c r="HL638">
        <v>20.6043</v>
      </c>
      <c r="HM638">
        <v>100</v>
      </c>
      <c r="HN638">
        <v>25</v>
      </c>
      <c r="HO638">
        <v>420</v>
      </c>
      <c r="HP638">
        <v>21.5</v>
      </c>
      <c r="HQ638">
        <v>103.126</v>
      </c>
      <c r="HR638">
        <v>102.021</v>
      </c>
    </row>
    <row r="639" spans="1:226">
      <c r="A639">
        <v>621</v>
      </c>
      <c r="B639">
        <v>1774684276.6</v>
      </c>
      <c r="C639">
        <v>2530.599999904633</v>
      </c>
      <c r="D639" t="s">
        <v>1604</v>
      </c>
      <c r="E639" t="s">
        <v>1605</v>
      </c>
      <c r="F639">
        <v>5</v>
      </c>
      <c r="I639">
        <v>1774684273.7</v>
      </c>
      <c r="J639">
        <f>(K639)/1000</f>
        <v>0</v>
      </c>
      <c r="K639">
        <f>IF(BF639, AN639, AH639)</f>
        <v>0</v>
      </c>
      <c r="L639">
        <f>IF(BF639, AI639, AG639)</f>
        <v>0</v>
      </c>
      <c r="M639">
        <f>BH639 - IF(AU639&gt;1, L639*BB639*100.0/(AW639), 0)</f>
        <v>0</v>
      </c>
      <c r="N639">
        <f>((T639-J639/2)*M639-L639)/(T639+J639/2)</f>
        <v>0</v>
      </c>
      <c r="O639">
        <f>N639*(BO639+BP639)/1000.0</f>
        <v>0</v>
      </c>
      <c r="P639">
        <f>(BH639 - IF(AU639&gt;1, L639*BB639*100.0/(AW639), 0))*(BO639+BP639)/1000.0</f>
        <v>0</v>
      </c>
      <c r="Q639">
        <f>2.0/((1/S639-1/R639)+SIGN(S639)*SQRT((1/S639-1/R639)*(1/S639-1/R639) + 4*BC639/((BC639+1)*(BC639+1))*(2*1/S639*1/R639-1/R639*1/R639)))</f>
        <v>0</v>
      </c>
      <c r="R639">
        <f>IF(LEFT(BD639,1)&lt;&gt;"0",IF(LEFT(BD639,1)="1",3.0,BE639),$D$5+$E$5*(BV639*BO639/($K$5*1000))+$F$5*(BV639*BO639/($K$5*1000))*MAX(MIN(BB639,$J$5),$I$5)*MAX(MIN(BB639,$J$5),$I$5)+$G$5*MAX(MIN(BB639,$J$5),$I$5)*(BV639*BO639/($K$5*1000))+$H$5*(BV639*BO639/($K$5*1000))*(BV639*BO639/($K$5*1000)))</f>
        <v>0</v>
      </c>
      <c r="S639">
        <f>J639*(1000-(1000*0.61365*exp(17.502*W639/(240.97+W639))/(BO639+BP639)+BJ639)/2)/(1000*0.61365*exp(17.502*W639/(240.97+W639))/(BO639+BP639)-BJ639)</f>
        <v>0</v>
      </c>
      <c r="T639">
        <f>1/((BC639+1)/(Q639/1.6)+1/(R639/1.37)) + BC639/((BC639+1)/(Q639/1.6) + BC639/(R639/1.37))</f>
        <v>0</v>
      </c>
      <c r="U639">
        <f>(AX639*BA639)</f>
        <v>0</v>
      </c>
      <c r="V639">
        <f>(BQ639+(U639+2*0.95*5.67E-8*(((BQ639+$B$9)+273)^4-(BQ639+273)^4)-44100*J639)/(1.84*29.3*R639+8*0.95*5.67E-8*(BQ639+273)^3))</f>
        <v>0</v>
      </c>
      <c r="W639">
        <f>($C$9*BR639+$D$9*BS639+$E$9*V639)</f>
        <v>0</v>
      </c>
      <c r="X639">
        <f>0.61365*exp(17.502*W639/(240.97+W639))</f>
        <v>0</v>
      </c>
      <c r="Y639">
        <f>(Z639/AA639*100)</f>
        <v>0</v>
      </c>
      <c r="Z639">
        <f>BJ639*(BO639+BP639)/1000</f>
        <v>0</v>
      </c>
      <c r="AA639">
        <f>0.61365*exp(17.502*BQ639/(240.97+BQ639))</f>
        <v>0</v>
      </c>
      <c r="AB639">
        <f>(X639-BJ639*(BO639+BP639)/1000)</f>
        <v>0</v>
      </c>
      <c r="AC639">
        <f>(-J639*44100)</f>
        <v>0</v>
      </c>
      <c r="AD639">
        <f>2*29.3*R639*0.92*(BQ639-W639)</f>
        <v>0</v>
      </c>
      <c r="AE639">
        <f>2*0.95*5.67E-8*(((BQ639+$B$9)+273)^4-(W639+273)^4)</f>
        <v>0</v>
      </c>
      <c r="AF639">
        <f>U639+AE639+AC639+AD639</f>
        <v>0</v>
      </c>
      <c r="AG639">
        <f>BN639*AU639*(BI639-BH639*(1000-AU639*BK639)/(1000-AU639*BJ639))/(100*BB639)</f>
        <v>0</v>
      </c>
      <c r="AH639">
        <f>1000*BN639*AU639*(BJ639-BK639)/(100*BB639*(1000-AU639*BJ639))</f>
        <v>0</v>
      </c>
      <c r="AI639">
        <f>(AJ639 - AK639 - BO639*1E3/(8.314*(BQ639+273.15)) * AM639/BN639 * AL639) * BN639/(100*BB639) * (1000 - BK639)/1000</f>
        <v>0</v>
      </c>
      <c r="AJ639">
        <v>429.2925219201022</v>
      </c>
      <c r="AK639">
        <v>428.8150969696969</v>
      </c>
      <c r="AL639">
        <v>7.779378862266041E-06</v>
      </c>
      <c r="AM639">
        <v>61.35787655002243</v>
      </c>
      <c r="AN639">
        <f>(AP639 - AO639 + BO639*1E3/(8.314*(BQ639+273.15)) * AR639/BN639 * AQ639) * BN639/(100*BB639) * 1000/(1000 - AP639)</f>
        <v>0</v>
      </c>
      <c r="AO639">
        <v>21.51480571015751</v>
      </c>
      <c r="AP639">
        <v>21.50061328671329</v>
      </c>
      <c r="AQ639">
        <v>-1.018274640090921E-08</v>
      </c>
      <c r="AR639">
        <v>91.88205700752289</v>
      </c>
      <c r="AS639">
        <v>0</v>
      </c>
      <c r="AT639">
        <v>0</v>
      </c>
      <c r="AU639">
        <f>IF(AS639*$H$15&gt;=AW639,1.0,(AW639/(AW639-AS639*$H$15)))</f>
        <v>0</v>
      </c>
      <c r="AV639">
        <f>(AU639-1)*100</f>
        <v>0</v>
      </c>
      <c r="AW639">
        <f>MAX(0,($B$15+$C$15*BV639)/(1+$D$15*BV639)*BO639/(BQ639+273)*$E$15)</f>
        <v>0</v>
      </c>
      <c r="AX639">
        <f>$B$13*BW639+$C$13*BX639+$F$13*CI639*(1-CL639)</f>
        <v>0</v>
      </c>
      <c r="AY639">
        <f>AX639*AZ639</f>
        <v>0</v>
      </c>
      <c r="AZ639">
        <f>($B$13*$D$11+$C$13*$D$11+$F$13*((CV639+CN639)/MAX(CV639+CN639+CW639, 0.1)*$I$11+CW639/MAX(CV639+CN639+CW639, 0.1)*$J$11))/($B$13+$C$13+$F$13)</f>
        <v>0</v>
      </c>
      <c r="BA639">
        <f>($B$13*$K$11+$C$13*$K$11+$F$13*((CV639+CN639)/MAX(CV639+CN639+CW639, 0.1)*$P$11+CW639/MAX(CV639+CN639+CW639, 0.1)*$Q$11))/($B$13+$C$13+$F$13)</f>
        <v>0</v>
      </c>
      <c r="BB639">
        <v>6</v>
      </c>
      <c r="BC639">
        <v>0.5</v>
      </c>
      <c r="BD639" t="s">
        <v>358</v>
      </c>
      <c r="BE639">
        <v>2</v>
      </c>
      <c r="BF639" t="b">
        <v>1</v>
      </c>
      <c r="BG639">
        <v>1774684273.7</v>
      </c>
      <c r="BH639">
        <v>419.5822</v>
      </c>
      <c r="BI639">
        <v>420.0241</v>
      </c>
      <c r="BJ639">
        <v>21.49963</v>
      </c>
      <c r="BK639">
        <v>21.51533</v>
      </c>
      <c r="BL639">
        <v>419.9438</v>
      </c>
      <c r="BM639">
        <v>21.20245</v>
      </c>
      <c r="BN639">
        <v>500.0057999999999</v>
      </c>
      <c r="BO639">
        <v>101.0394</v>
      </c>
      <c r="BP639">
        <v>0.09993819</v>
      </c>
      <c r="BQ639">
        <v>25.76354</v>
      </c>
      <c r="BR639">
        <v>25.78719</v>
      </c>
      <c r="BS639">
        <v>999.9</v>
      </c>
      <c r="BT639">
        <v>0</v>
      </c>
      <c r="BU639">
        <v>0</v>
      </c>
      <c r="BV639">
        <v>10001.607</v>
      </c>
      <c r="BW639">
        <v>0</v>
      </c>
      <c r="BX639">
        <v>0.3818859</v>
      </c>
      <c r="BY639">
        <v>-0.4416227999999999</v>
      </c>
      <c r="BZ639">
        <v>428.8015</v>
      </c>
      <c r="CA639">
        <v>429.2595</v>
      </c>
      <c r="CB639">
        <v>-0.01569386</v>
      </c>
      <c r="CC639">
        <v>420.0241</v>
      </c>
      <c r="CD639">
        <v>21.51533</v>
      </c>
      <c r="CE639">
        <v>2.172313</v>
      </c>
      <c r="CF639">
        <v>2.173896</v>
      </c>
      <c r="CG639">
        <v>18.75955</v>
      </c>
      <c r="CH639">
        <v>18.77123</v>
      </c>
      <c r="CI639">
        <v>80.00060999999999</v>
      </c>
      <c r="CJ639">
        <v>0</v>
      </c>
      <c r="CK639">
        <v>1</v>
      </c>
      <c r="CL639">
        <v>0</v>
      </c>
      <c r="CM639">
        <v>1.80943</v>
      </c>
      <c r="CN639">
        <v>0</v>
      </c>
      <c r="CO639">
        <v>4.709339999999999</v>
      </c>
      <c r="CP639">
        <v>409.2564</v>
      </c>
      <c r="CQ639">
        <v>35.59350000000001</v>
      </c>
      <c r="CR639">
        <v>40.4809</v>
      </c>
      <c r="CS639">
        <v>37.9811</v>
      </c>
      <c r="CT639">
        <v>39.84349999999999</v>
      </c>
      <c r="CU639">
        <v>36.531</v>
      </c>
      <c r="CV639">
        <v>0</v>
      </c>
      <c r="CW639">
        <v>80.001</v>
      </c>
      <c r="CX639">
        <v>0</v>
      </c>
      <c r="CY639">
        <v>1774684275.2</v>
      </c>
      <c r="CZ639">
        <v>0</v>
      </c>
      <c r="DA639">
        <v>1774666326.5</v>
      </c>
      <c r="DB639" t="s">
        <v>359</v>
      </c>
      <c r="DC639">
        <v>1774666322</v>
      </c>
      <c r="DD639">
        <v>1774666326.5</v>
      </c>
      <c r="DE639">
        <v>2</v>
      </c>
      <c r="DF639">
        <v>0.343</v>
      </c>
      <c r="DG639">
        <v>-0.026</v>
      </c>
      <c r="DH639">
        <v>-0.36</v>
      </c>
      <c r="DI639">
        <v>0.298</v>
      </c>
      <c r="DJ639">
        <v>420</v>
      </c>
      <c r="DK639">
        <v>22</v>
      </c>
      <c r="DL639">
        <v>0.17</v>
      </c>
      <c r="DM639">
        <v>0.02</v>
      </c>
      <c r="DN639">
        <v>-0.434853375</v>
      </c>
      <c r="DO639">
        <v>0.05324594746716761</v>
      </c>
      <c r="DP639">
        <v>0.03249662458678401</v>
      </c>
      <c r="DQ639">
        <v>1</v>
      </c>
      <c r="DR639">
        <v>-0.01570688</v>
      </c>
      <c r="DS639">
        <v>0.000699984990619157</v>
      </c>
      <c r="DT639">
        <v>0.0005697858581081142</v>
      </c>
      <c r="DU639">
        <v>1</v>
      </c>
      <c r="DV639">
        <v>2</v>
      </c>
      <c r="DW639">
        <v>2</v>
      </c>
      <c r="DX639" t="s">
        <v>360</v>
      </c>
      <c r="DY639">
        <v>3.13052</v>
      </c>
      <c r="DZ639">
        <v>2.80653</v>
      </c>
      <c r="EA639">
        <v>0.0997632</v>
      </c>
      <c r="EB639">
        <v>0.0994763</v>
      </c>
      <c r="EC639">
        <v>0.105861</v>
      </c>
      <c r="ED639">
        <v>0.105607</v>
      </c>
      <c r="EE639">
        <v>21145.1</v>
      </c>
      <c r="EF639">
        <v>27418.5</v>
      </c>
      <c r="EG639">
        <v>26442.8</v>
      </c>
      <c r="EH639">
        <v>32999.9</v>
      </c>
      <c r="EI639">
        <v>34923.5</v>
      </c>
      <c r="EJ639">
        <v>40309.5</v>
      </c>
      <c r="EK639">
        <v>41089.4</v>
      </c>
      <c r="EL639">
        <v>46059.8</v>
      </c>
      <c r="EM639">
        <v>2.03495</v>
      </c>
      <c r="EN639">
        <v>2.00063</v>
      </c>
      <c r="EO639">
        <v>0.0684336</v>
      </c>
      <c r="EP639">
        <v>0</v>
      </c>
      <c r="EQ639">
        <v>24.6641</v>
      </c>
      <c r="ER639">
        <v>999.9</v>
      </c>
      <c r="ES639">
        <v>67.40000000000001</v>
      </c>
      <c r="ET639">
        <v>27.5</v>
      </c>
      <c r="EU639">
        <v>24.5853</v>
      </c>
      <c r="EV639">
        <v>61.3109</v>
      </c>
      <c r="EW639">
        <v>31.5545</v>
      </c>
      <c r="EX639">
        <v>1</v>
      </c>
      <c r="EY639">
        <v>0.291265</v>
      </c>
      <c r="EZ639">
        <v>0.167456</v>
      </c>
      <c r="FA639">
        <v>20.2896</v>
      </c>
      <c r="FB639">
        <v>5.18944</v>
      </c>
      <c r="FC639">
        <v>11.9441</v>
      </c>
      <c r="FD639">
        <v>4.95565</v>
      </c>
      <c r="FE639">
        <v>3.285</v>
      </c>
      <c r="FF639">
        <v>9999</v>
      </c>
      <c r="FG639">
        <v>9999</v>
      </c>
      <c r="FH639">
        <v>9999</v>
      </c>
      <c r="FI639">
        <v>999.9</v>
      </c>
      <c r="FJ639">
        <v>1.86127</v>
      </c>
      <c r="FK639">
        <v>1.86264</v>
      </c>
      <c r="FL639">
        <v>1.86005</v>
      </c>
      <c r="FM639">
        <v>1.85837</v>
      </c>
      <c r="FN639">
        <v>1.86216</v>
      </c>
      <c r="FO639">
        <v>1.85886</v>
      </c>
      <c r="FP639">
        <v>1.85791</v>
      </c>
      <c r="FQ639">
        <v>1.86081</v>
      </c>
      <c r="FR639">
        <v>0</v>
      </c>
      <c r="FS639">
        <v>0</v>
      </c>
      <c r="FT639">
        <v>0</v>
      </c>
      <c r="FU639">
        <v>4.5</v>
      </c>
      <c r="FV639" t="s">
        <v>361</v>
      </c>
      <c r="FW639" t="s">
        <v>362</v>
      </c>
      <c r="FX639" t="s">
        <v>363</v>
      </c>
      <c r="FY639" t="s">
        <v>364</v>
      </c>
      <c r="FZ639" t="s">
        <v>364</v>
      </c>
      <c r="GA639" t="s">
        <v>363</v>
      </c>
      <c r="GB639">
        <v>0</v>
      </c>
      <c r="GC639">
        <v>100</v>
      </c>
      <c r="GD639">
        <v>100</v>
      </c>
      <c r="GE639">
        <v>-0.362</v>
      </c>
      <c r="GF639">
        <v>0.2972</v>
      </c>
      <c r="GG639">
        <v>-1.589593225013521</v>
      </c>
      <c r="GH639">
        <v>0.00192992804097616</v>
      </c>
      <c r="GI639">
        <v>3.244687122451424E-06</v>
      </c>
      <c r="GJ639">
        <v>-2.087531120305573E-09</v>
      </c>
      <c r="GK639">
        <v>0.05776174702018427</v>
      </c>
      <c r="GL639">
        <v>0.005089068596103195</v>
      </c>
      <c r="GM639">
        <v>0.0003257216593697226</v>
      </c>
      <c r="GN639">
        <v>-1.562898368296355E-06</v>
      </c>
      <c r="GO639">
        <v>0</v>
      </c>
      <c r="GP639">
        <v>1257</v>
      </c>
      <c r="GQ639">
        <v>1</v>
      </c>
      <c r="GR639">
        <v>31</v>
      </c>
      <c r="GS639">
        <v>299.2</v>
      </c>
      <c r="GT639">
        <v>299.2</v>
      </c>
      <c r="GU639">
        <v>1.07666</v>
      </c>
      <c r="GV639">
        <v>2.3999</v>
      </c>
      <c r="GW639">
        <v>1.44775</v>
      </c>
      <c r="GX639">
        <v>2.20215</v>
      </c>
      <c r="GY639">
        <v>1.44653</v>
      </c>
      <c r="GZ639">
        <v>2.24854</v>
      </c>
      <c r="HA639">
        <v>33.1769</v>
      </c>
      <c r="HB639">
        <v>14.4998</v>
      </c>
      <c r="HC639">
        <v>18</v>
      </c>
      <c r="HD639">
        <v>531.9640000000001</v>
      </c>
      <c r="HE639">
        <v>523.251</v>
      </c>
      <c r="HF639">
        <v>25</v>
      </c>
      <c r="HG639">
        <v>30.7172</v>
      </c>
      <c r="HH639">
        <v>30.0001</v>
      </c>
      <c r="HI639">
        <v>31.097</v>
      </c>
      <c r="HJ639">
        <v>31.1062</v>
      </c>
      <c r="HK639">
        <v>21.5476</v>
      </c>
      <c r="HL639">
        <v>20.6043</v>
      </c>
      <c r="HM639">
        <v>100</v>
      </c>
      <c r="HN639">
        <v>25</v>
      </c>
      <c r="HO639">
        <v>420</v>
      </c>
      <c r="HP639">
        <v>21.5</v>
      </c>
      <c r="HQ639">
        <v>103.126</v>
      </c>
      <c r="HR639">
        <v>102.021</v>
      </c>
    </row>
    <row r="640" spans="1:226">
      <c r="A640">
        <v>622</v>
      </c>
      <c r="B640">
        <v>1774684280.6</v>
      </c>
      <c r="C640">
        <v>2534.599999904633</v>
      </c>
      <c r="D640" t="s">
        <v>1606</v>
      </c>
      <c r="E640" t="s">
        <v>1607</v>
      </c>
      <c r="F640">
        <v>5</v>
      </c>
      <c r="I640">
        <v>1774684277.7</v>
      </c>
      <c r="J640">
        <f>(K640)/1000</f>
        <v>0</v>
      </c>
      <c r="K640">
        <f>IF(BF640, AN640, AH640)</f>
        <v>0</v>
      </c>
      <c r="L640">
        <f>IF(BF640, AI640, AG640)</f>
        <v>0</v>
      </c>
      <c r="M640">
        <f>BH640 - IF(AU640&gt;1, L640*BB640*100.0/(AW640), 0)</f>
        <v>0</v>
      </c>
      <c r="N640">
        <f>((T640-J640/2)*M640-L640)/(T640+J640/2)</f>
        <v>0</v>
      </c>
      <c r="O640">
        <f>N640*(BO640+BP640)/1000.0</f>
        <v>0</v>
      </c>
      <c r="P640">
        <f>(BH640 - IF(AU640&gt;1, L640*BB640*100.0/(AW640), 0))*(BO640+BP640)/1000.0</f>
        <v>0</v>
      </c>
      <c r="Q640">
        <f>2.0/((1/S640-1/R640)+SIGN(S640)*SQRT((1/S640-1/R640)*(1/S640-1/R640) + 4*BC640/((BC640+1)*(BC640+1))*(2*1/S640*1/R640-1/R640*1/R640)))</f>
        <v>0</v>
      </c>
      <c r="R640">
        <f>IF(LEFT(BD640,1)&lt;&gt;"0",IF(LEFT(BD640,1)="1",3.0,BE640),$D$5+$E$5*(BV640*BO640/($K$5*1000))+$F$5*(BV640*BO640/($K$5*1000))*MAX(MIN(BB640,$J$5),$I$5)*MAX(MIN(BB640,$J$5),$I$5)+$G$5*MAX(MIN(BB640,$J$5),$I$5)*(BV640*BO640/($K$5*1000))+$H$5*(BV640*BO640/($K$5*1000))*(BV640*BO640/($K$5*1000)))</f>
        <v>0</v>
      </c>
      <c r="S640">
        <f>J640*(1000-(1000*0.61365*exp(17.502*W640/(240.97+W640))/(BO640+BP640)+BJ640)/2)/(1000*0.61365*exp(17.502*W640/(240.97+W640))/(BO640+BP640)-BJ640)</f>
        <v>0</v>
      </c>
      <c r="T640">
        <f>1/((BC640+1)/(Q640/1.6)+1/(R640/1.37)) + BC640/((BC640+1)/(Q640/1.6) + BC640/(R640/1.37))</f>
        <v>0</v>
      </c>
      <c r="U640">
        <f>(AX640*BA640)</f>
        <v>0</v>
      </c>
      <c r="V640">
        <f>(BQ640+(U640+2*0.95*5.67E-8*(((BQ640+$B$9)+273)^4-(BQ640+273)^4)-44100*J640)/(1.84*29.3*R640+8*0.95*5.67E-8*(BQ640+273)^3))</f>
        <v>0</v>
      </c>
      <c r="W640">
        <f>($C$9*BR640+$D$9*BS640+$E$9*V640)</f>
        <v>0</v>
      </c>
      <c r="X640">
        <f>0.61365*exp(17.502*W640/(240.97+W640))</f>
        <v>0</v>
      </c>
      <c r="Y640">
        <f>(Z640/AA640*100)</f>
        <v>0</v>
      </c>
      <c r="Z640">
        <f>BJ640*(BO640+BP640)/1000</f>
        <v>0</v>
      </c>
      <c r="AA640">
        <f>0.61365*exp(17.502*BQ640/(240.97+BQ640))</f>
        <v>0</v>
      </c>
      <c r="AB640">
        <f>(X640-BJ640*(BO640+BP640)/1000)</f>
        <v>0</v>
      </c>
      <c r="AC640">
        <f>(-J640*44100)</f>
        <v>0</v>
      </c>
      <c r="AD640">
        <f>2*29.3*R640*0.92*(BQ640-W640)</f>
        <v>0</v>
      </c>
      <c r="AE640">
        <f>2*0.95*5.67E-8*(((BQ640+$B$9)+273)^4-(W640+273)^4)</f>
        <v>0</v>
      </c>
      <c r="AF640">
        <f>U640+AE640+AC640+AD640</f>
        <v>0</v>
      </c>
      <c r="AG640">
        <f>BN640*AU640*(BI640-BH640*(1000-AU640*BK640)/(1000-AU640*BJ640))/(100*BB640)</f>
        <v>0</v>
      </c>
      <c r="AH640">
        <f>1000*BN640*AU640*(BJ640-BK640)/(100*BB640*(1000-AU640*BJ640))</f>
        <v>0</v>
      </c>
      <c r="AI640">
        <f>(AJ640 - AK640 - BO640*1E3/(8.314*(BQ640+273.15)) * AM640/BN640 * AL640) * BN640/(100*BB640) * (1000 - BK640)/1000</f>
        <v>0</v>
      </c>
      <c r="AJ640">
        <v>429.2156533135803</v>
      </c>
      <c r="AK640">
        <v>428.7792969696966</v>
      </c>
      <c r="AL640">
        <v>-4.529865640050069E-06</v>
      </c>
      <c r="AM640">
        <v>61.35787655002243</v>
      </c>
      <c r="AN640">
        <f>(AP640 - AO640 + BO640*1E3/(8.314*(BQ640+273.15)) * AR640/BN640 * AQ640) * BN640/(100*BB640) * 1000/(1000 - AP640)</f>
        <v>0</v>
      </c>
      <c r="AO640">
        <v>21.51686002173025</v>
      </c>
      <c r="AP640">
        <v>21.50036293706295</v>
      </c>
      <c r="AQ640">
        <v>1.544106661294857E-07</v>
      </c>
      <c r="AR640">
        <v>91.88205700752289</v>
      </c>
      <c r="AS640">
        <v>0</v>
      </c>
      <c r="AT640">
        <v>0</v>
      </c>
      <c r="AU640">
        <f>IF(AS640*$H$15&gt;=AW640,1.0,(AW640/(AW640-AS640*$H$15)))</f>
        <v>0</v>
      </c>
      <c r="AV640">
        <f>(AU640-1)*100</f>
        <v>0</v>
      </c>
      <c r="AW640">
        <f>MAX(0,($B$15+$C$15*BV640)/(1+$D$15*BV640)*BO640/(BQ640+273)*$E$15)</f>
        <v>0</v>
      </c>
      <c r="AX640">
        <f>$B$13*BW640+$C$13*BX640+$F$13*CI640*(1-CL640)</f>
        <v>0</v>
      </c>
      <c r="AY640">
        <f>AX640*AZ640</f>
        <v>0</v>
      </c>
      <c r="AZ640">
        <f>($B$13*$D$11+$C$13*$D$11+$F$13*((CV640+CN640)/MAX(CV640+CN640+CW640, 0.1)*$I$11+CW640/MAX(CV640+CN640+CW640, 0.1)*$J$11))/($B$13+$C$13+$F$13)</f>
        <v>0</v>
      </c>
      <c r="BA640">
        <f>($B$13*$K$11+$C$13*$K$11+$F$13*((CV640+CN640)/MAX(CV640+CN640+CW640, 0.1)*$P$11+CW640/MAX(CV640+CN640+CW640, 0.1)*$Q$11))/($B$13+$C$13+$F$13)</f>
        <v>0</v>
      </c>
      <c r="BB640">
        <v>6</v>
      </c>
      <c r="BC640">
        <v>0.5</v>
      </c>
      <c r="BD640" t="s">
        <v>358</v>
      </c>
      <c r="BE640">
        <v>2</v>
      </c>
      <c r="BF640" t="b">
        <v>1</v>
      </c>
      <c r="BG640">
        <v>1774684277.7</v>
      </c>
      <c r="BH640">
        <v>419.5643</v>
      </c>
      <c r="BI640">
        <v>420.0017</v>
      </c>
      <c r="BJ640">
        <v>21.50038</v>
      </c>
      <c r="BK640">
        <v>21.51726</v>
      </c>
      <c r="BL640">
        <v>419.926</v>
      </c>
      <c r="BM640">
        <v>21.20317</v>
      </c>
      <c r="BN640">
        <v>500.0199000000001</v>
      </c>
      <c r="BO640">
        <v>101.0396</v>
      </c>
      <c r="BP640">
        <v>0.10004075</v>
      </c>
      <c r="BQ640">
        <v>25.76344</v>
      </c>
      <c r="BR640">
        <v>25.79358999999999</v>
      </c>
      <c r="BS640">
        <v>999.9</v>
      </c>
      <c r="BT640">
        <v>0</v>
      </c>
      <c r="BU640">
        <v>0</v>
      </c>
      <c r="BV640">
        <v>10002.819</v>
      </c>
      <c r="BW640">
        <v>0</v>
      </c>
      <c r="BX640">
        <v>0.3738077</v>
      </c>
      <c r="BY640">
        <v>-0.437323</v>
      </c>
      <c r="BZ640">
        <v>428.7834</v>
      </c>
      <c r="CA640">
        <v>429.2377</v>
      </c>
      <c r="CB640">
        <v>-0.01688423</v>
      </c>
      <c r="CC640">
        <v>420.0017</v>
      </c>
      <c r="CD640">
        <v>21.51726</v>
      </c>
      <c r="CE640">
        <v>2.17239</v>
      </c>
      <c r="CF640">
        <v>2.174096</v>
      </c>
      <c r="CG640">
        <v>18.76014</v>
      </c>
      <c r="CH640">
        <v>18.7727</v>
      </c>
      <c r="CI640">
        <v>80.00256999999999</v>
      </c>
      <c r="CJ640">
        <v>0</v>
      </c>
      <c r="CK640">
        <v>1</v>
      </c>
      <c r="CL640">
        <v>0</v>
      </c>
      <c r="CM640">
        <v>1.67079</v>
      </c>
      <c r="CN640">
        <v>0</v>
      </c>
      <c r="CO640">
        <v>4.575740000000001</v>
      </c>
      <c r="CP640">
        <v>409.2662999999999</v>
      </c>
      <c r="CQ640">
        <v>35.562</v>
      </c>
      <c r="CR640">
        <v>40.3497</v>
      </c>
      <c r="CS640">
        <v>37.8936</v>
      </c>
      <c r="CT640">
        <v>39.6686</v>
      </c>
      <c r="CU640">
        <v>36.4811</v>
      </c>
      <c r="CV640">
        <v>0</v>
      </c>
      <c r="CW640">
        <v>80.002</v>
      </c>
      <c r="CX640">
        <v>0</v>
      </c>
      <c r="CY640">
        <v>1774684278.8</v>
      </c>
      <c r="CZ640">
        <v>0</v>
      </c>
      <c r="DA640">
        <v>1774666326.5</v>
      </c>
      <c r="DB640" t="s">
        <v>359</v>
      </c>
      <c r="DC640">
        <v>1774666322</v>
      </c>
      <c r="DD640">
        <v>1774666326.5</v>
      </c>
      <c r="DE640">
        <v>2</v>
      </c>
      <c r="DF640">
        <v>0.343</v>
      </c>
      <c r="DG640">
        <v>-0.026</v>
      </c>
      <c r="DH640">
        <v>-0.36</v>
      </c>
      <c r="DI640">
        <v>0.298</v>
      </c>
      <c r="DJ640">
        <v>420</v>
      </c>
      <c r="DK640">
        <v>22</v>
      </c>
      <c r="DL640">
        <v>0.17</v>
      </c>
      <c r="DM640">
        <v>0.02</v>
      </c>
      <c r="DN640">
        <v>-0.4288225853658537</v>
      </c>
      <c r="DO640">
        <v>-0.02896800000000113</v>
      </c>
      <c r="DP640">
        <v>0.03437530086642656</v>
      </c>
      <c r="DQ640">
        <v>1</v>
      </c>
      <c r="DR640">
        <v>-0.01590492195121952</v>
      </c>
      <c r="DS640">
        <v>-0.005236578397212546</v>
      </c>
      <c r="DT640">
        <v>0.0008517839859884877</v>
      </c>
      <c r="DU640">
        <v>1</v>
      </c>
      <c r="DV640">
        <v>2</v>
      </c>
      <c r="DW640">
        <v>2</v>
      </c>
      <c r="DX640" t="s">
        <v>360</v>
      </c>
      <c r="DY640">
        <v>3.1305</v>
      </c>
      <c r="DZ640">
        <v>2.8065</v>
      </c>
      <c r="EA640">
        <v>0.0997613</v>
      </c>
      <c r="EB640">
        <v>0.09948750000000001</v>
      </c>
      <c r="EC640">
        <v>0.105864</v>
      </c>
      <c r="ED640">
        <v>0.105611</v>
      </c>
      <c r="EE640">
        <v>21145.1</v>
      </c>
      <c r="EF640">
        <v>27418</v>
      </c>
      <c r="EG640">
        <v>26442.6</v>
      </c>
      <c r="EH640">
        <v>32999.7</v>
      </c>
      <c r="EI640">
        <v>34923.1</v>
      </c>
      <c r="EJ640">
        <v>40309.1</v>
      </c>
      <c r="EK640">
        <v>41089</v>
      </c>
      <c r="EL640">
        <v>46059.6</v>
      </c>
      <c r="EM640">
        <v>2.03495</v>
      </c>
      <c r="EN640">
        <v>2.00052</v>
      </c>
      <c r="EO640">
        <v>0.069309</v>
      </c>
      <c r="EP640">
        <v>0</v>
      </c>
      <c r="EQ640">
        <v>24.6638</v>
      </c>
      <c r="ER640">
        <v>999.9</v>
      </c>
      <c r="ES640">
        <v>67.40000000000001</v>
      </c>
      <c r="ET640">
        <v>27.5</v>
      </c>
      <c r="EU640">
        <v>24.5864</v>
      </c>
      <c r="EV640">
        <v>61.1809</v>
      </c>
      <c r="EW640">
        <v>31.4904</v>
      </c>
      <c r="EX640">
        <v>1</v>
      </c>
      <c r="EY640">
        <v>0.291443</v>
      </c>
      <c r="EZ640">
        <v>0.16866</v>
      </c>
      <c r="FA640">
        <v>20.2899</v>
      </c>
      <c r="FB640">
        <v>5.18929</v>
      </c>
      <c r="FC640">
        <v>11.9441</v>
      </c>
      <c r="FD640">
        <v>4.95575</v>
      </c>
      <c r="FE640">
        <v>3.285</v>
      </c>
      <c r="FF640">
        <v>9999</v>
      </c>
      <c r="FG640">
        <v>9999</v>
      </c>
      <c r="FH640">
        <v>9999</v>
      </c>
      <c r="FI640">
        <v>999.9</v>
      </c>
      <c r="FJ640">
        <v>1.86127</v>
      </c>
      <c r="FK640">
        <v>1.86264</v>
      </c>
      <c r="FL640">
        <v>1.86005</v>
      </c>
      <c r="FM640">
        <v>1.85836</v>
      </c>
      <c r="FN640">
        <v>1.86214</v>
      </c>
      <c r="FO640">
        <v>1.85886</v>
      </c>
      <c r="FP640">
        <v>1.85791</v>
      </c>
      <c r="FQ640">
        <v>1.8608</v>
      </c>
      <c r="FR640">
        <v>0</v>
      </c>
      <c r="FS640">
        <v>0</v>
      </c>
      <c r="FT640">
        <v>0</v>
      </c>
      <c r="FU640">
        <v>4.5</v>
      </c>
      <c r="FV640" t="s">
        <v>361</v>
      </c>
      <c r="FW640" t="s">
        <v>362</v>
      </c>
      <c r="FX640" t="s">
        <v>363</v>
      </c>
      <c r="FY640" t="s">
        <v>364</v>
      </c>
      <c r="FZ640" t="s">
        <v>364</v>
      </c>
      <c r="GA640" t="s">
        <v>363</v>
      </c>
      <c r="GB640">
        <v>0</v>
      </c>
      <c r="GC640">
        <v>100</v>
      </c>
      <c r="GD640">
        <v>100</v>
      </c>
      <c r="GE640">
        <v>-0.362</v>
      </c>
      <c r="GF640">
        <v>0.2972</v>
      </c>
      <c r="GG640">
        <v>-1.589593225013521</v>
      </c>
      <c r="GH640">
        <v>0.00192992804097616</v>
      </c>
      <c r="GI640">
        <v>3.244687122451424E-06</v>
      </c>
      <c r="GJ640">
        <v>-2.087531120305573E-09</v>
      </c>
      <c r="GK640">
        <v>0.05776174702018427</v>
      </c>
      <c r="GL640">
        <v>0.005089068596103195</v>
      </c>
      <c r="GM640">
        <v>0.0003257216593697226</v>
      </c>
      <c r="GN640">
        <v>-1.562898368296355E-06</v>
      </c>
      <c r="GO640">
        <v>0</v>
      </c>
      <c r="GP640">
        <v>1257</v>
      </c>
      <c r="GQ640">
        <v>1</v>
      </c>
      <c r="GR640">
        <v>31</v>
      </c>
      <c r="GS640">
        <v>299.3</v>
      </c>
      <c r="GT640">
        <v>299.2</v>
      </c>
      <c r="GU640">
        <v>1.07788</v>
      </c>
      <c r="GV640">
        <v>2.39746</v>
      </c>
      <c r="GW640">
        <v>1.44775</v>
      </c>
      <c r="GX640">
        <v>2.20215</v>
      </c>
      <c r="GY640">
        <v>1.44653</v>
      </c>
      <c r="GZ640">
        <v>2.30103</v>
      </c>
      <c r="HA640">
        <v>33.1769</v>
      </c>
      <c r="HB640">
        <v>14.491</v>
      </c>
      <c r="HC640">
        <v>18</v>
      </c>
      <c r="HD640">
        <v>531.9640000000001</v>
      </c>
      <c r="HE640">
        <v>523.183</v>
      </c>
      <c r="HF640">
        <v>25.0002</v>
      </c>
      <c r="HG640">
        <v>30.7149</v>
      </c>
      <c r="HH640">
        <v>30</v>
      </c>
      <c r="HI640">
        <v>31.097</v>
      </c>
      <c r="HJ640">
        <v>31.1062</v>
      </c>
      <c r="HK640">
        <v>21.5446</v>
      </c>
      <c r="HL640">
        <v>20.6043</v>
      </c>
      <c r="HM640">
        <v>100</v>
      </c>
      <c r="HN640">
        <v>25</v>
      </c>
      <c r="HO640">
        <v>420</v>
      </c>
      <c r="HP640">
        <v>21.5</v>
      </c>
      <c r="HQ640">
        <v>103.126</v>
      </c>
      <c r="HR640">
        <v>102.02</v>
      </c>
    </row>
    <row r="641" spans="1:226">
      <c r="A641">
        <v>623</v>
      </c>
      <c r="B641">
        <v>1774684284.6</v>
      </c>
      <c r="C641">
        <v>2538.599999904633</v>
      </c>
      <c r="D641" t="s">
        <v>1608</v>
      </c>
      <c r="E641" t="s">
        <v>1609</v>
      </c>
      <c r="F641">
        <v>5</v>
      </c>
      <c r="I641">
        <v>1774684281.7</v>
      </c>
      <c r="J641">
        <f>(K641)/1000</f>
        <v>0</v>
      </c>
      <c r="K641">
        <f>IF(BF641, AN641, AH641)</f>
        <v>0</v>
      </c>
      <c r="L641">
        <f>IF(BF641, AI641, AG641)</f>
        <v>0</v>
      </c>
      <c r="M641">
        <f>BH641 - IF(AU641&gt;1, L641*BB641*100.0/(AW641), 0)</f>
        <v>0</v>
      </c>
      <c r="N641">
        <f>((T641-J641/2)*M641-L641)/(T641+J641/2)</f>
        <v>0</v>
      </c>
      <c r="O641">
        <f>N641*(BO641+BP641)/1000.0</f>
        <v>0</v>
      </c>
      <c r="P641">
        <f>(BH641 - IF(AU641&gt;1, L641*BB641*100.0/(AW641), 0))*(BO641+BP641)/1000.0</f>
        <v>0</v>
      </c>
      <c r="Q641">
        <f>2.0/((1/S641-1/R641)+SIGN(S641)*SQRT((1/S641-1/R641)*(1/S641-1/R641) + 4*BC641/((BC641+1)*(BC641+1))*(2*1/S641*1/R641-1/R641*1/R641)))</f>
        <v>0</v>
      </c>
      <c r="R641">
        <f>IF(LEFT(BD641,1)&lt;&gt;"0",IF(LEFT(BD641,1)="1",3.0,BE641),$D$5+$E$5*(BV641*BO641/($K$5*1000))+$F$5*(BV641*BO641/($K$5*1000))*MAX(MIN(BB641,$J$5),$I$5)*MAX(MIN(BB641,$J$5),$I$5)+$G$5*MAX(MIN(BB641,$J$5),$I$5)*(BV641*BO641/($K$5*1000))+$H$5*(BV641*BO641/($K$5*1000))*(BV641*BO641/($K$5*1000)))</f>
        <v>0</v>
      </c>
      <c r="S641">
        <f>J641*(1000-(1000*0.61365*exp(17.502*W641/(240.97+W641))/(BO641+BP641)+BJ641)/2)/(1000*0.61365*exp(17.502*W641/(240.97+W641))/(BO641+BP641)-BJ641)</f>
        <v>0</v>
      </c>
      <c r="T641">
        <f>1/((BC641+1)/(Q641/1.6)+1/(R641/1.37)) + BC641/((BC641+1)/(Q641/1.6) + BC641/(R641/1.37))</f>
        <v>0</v>
      </c>
      <c r="U641">
        <f>(AX641*BA641)</f>
        <v>0</v>
      </c>
      <c r="V641">
        <f>(BQ641+(U641+2*0.95*5.67E-8*(((BQ641+$B$9)+273)^4-(BQ641+273)^4)-44100*J641)/(1.84*29.3*R641+8*0.95*5.67E-8*(BQ641+273)^3))</f>
        <v>0</v>
      </c>
      <c r="W641">
        <f>($C$9*BR641+$D$9*BS641+$E$9*V641)</f>
        <v>0</v>
      </c>
      <c r="X641">
        <f>0.61365*exp(17.502*W641/(240.97+W641))</f>
        <v>0</v>
      </c>
      <c r="Y641">
        <f>(Z641/AA641*100)</f>
        <v>0</v>
      </c>
      <c r="Z641">
        <f>BJ641*(BO641+BP641)/1000</f>
        <v>0</v>
      </c>
      <c r="AA641">
        <f>0.61365*exp(17.502*BQ641/(240.97+BQ641))</f>
        <v>0</v>
      </c>
      <c r="AB641">
        <f>(X641-BJ641*(BO641+BP641)/1000)</f>
        <v>0</v>
      </c>
      <c r="AC641">
        <f>(-J641*44100)</f>
        <v>0</v>
      </c>
      <c r="AD641">
        <f>2*29.3*R641*0.92*(BQ641-W641)</f>
        <v>0</v>
      </c>
      <c r="AE641">
        <f>2*0.95*5.67E-8*(((BQ641+$B$9)+273)^4-(W641+273)^4)</f>
        <v>0</v>
      </c>
      <c r="AF641">
        <f>U641+AE641+AC641+AD641</f>
        <v>0</v>
      </c>
      <c r="AG641">
        <f>BN641*AU641*(BI641-BH641*(1000-AU641*BK641)/(1000-AU641*BJ641))/(100*BB641)</f>
        <v>0</v>
      </c>
      <c r="AH641">
        <f>1000*BN641*AU641*(BJ641-BK641)/(100*BB641*(1000-AU641*BJ641))</f>
        <v>0</v>
      </c>
      <c r="AI641">
        <f>(AJ641 - AK641 - BO641*1E3/(8.314*(BQ641+273.15)) * AM641/BN641 * AL641) * BN641/(100*BB641) * (1000 - BK641)/1000</f>
        <v>0</v>
      </c>
      <c r="AJ641">
        <v>429.2649783447071</v>
      </c>
      <c r="AK641">
        <v>428.8188363636362</v>
      </c>
      <c r="AL641">
        <v>4.891562839963847E-06</v>
      </c>
      <c r="AM641">
        <v>61.35787655002243</v>
      </c>
      <c r="AN641">
        <f>(AP641 - AO641 + BO641*1E3/(8.314*(BQ641+273.15)) * AR641/BN641 * AQ641) * BN641/(100*BB641) * 1000/(1000 - AP641)</f>
        <v>0</v>
      </c>
      <c r="AO641">
        <v>21.51783688678895</v>
      </c>
      <c r="AP641">
        <v>21.5003083916084</v>
      </c>
      <c r="AQ641">
        <v>6.025787394970621E-07</v>
      </c>
      <c r="AR641">
        <v>91.88205700752289</v>
      </c>
      <c r="AS641">
        <v>0</v>
      </c>
      <c r="AT641">
        <v>0</v>
      </c>
      <c r="AU641">
        <f>IF(AS641*$H$15&gt;=AW641,1.0,(AW641/(AW641-AS641*$H$15)))</f>
        <v>0</v>
      </c>
      <c r="AV641">
        <f>(AU641-1)*100</f>
        <v>0</v>
      </c>
      <c r="AW641">
        <f>MAX(0,($B$15+$C$15*BV641)/(1+$D$15*BV641)*BO641/(BQ641+273)*$E$15)</f>
        <v>0</v>
      </c>
      <c r="AX641">
        <f>$B$13*BW641+$C$13*BX641+$F$13*CI641*(1-CL641)</f>
        <v>0</v>
      </c>
      <c r="AY641">
        <f>AX641*AZ641</f>
        <v>0</v>
      </c>
      <c r="AZ641">
        <f>($B$13*$D$11+$C$13*$D$11+$F$13*((CV641+CN641)/MAX(CV641+CN641+CW641, 0.1)*$I$11+CW641/MAX(CV641+CN641+CW641, 0.1)*$J$11))/($B$13+$C$13+$F$13)</f>
        <v>0</v>
      </c>
      <c r="BA641">
        <f>($B$13*$K$11+$C$13*$K$11+$F$13*((CV641+CN641)/MAX(CV641+CN641+CW641, 0.1)*$P$11+CW641/MAX(CV641+CN641+CW641, 0.1)*$Q$11))/($B$13+$C$13+$F$13)</f>
        <v>0</v>
      </c>
      <c r="BB641">
        <v>6</v>
      </c>
      <c r="BC641">
        <v>0.5</v>
      </c>
      <c r="BD641" t="s">
        <v>358</v>
      </c>
      <c r="BE641">
        <v>2</v>
      </c>
      <c r="BF641" t="b">
        <v>1</v>
      </c>
      <c r="BG641">
        <v>1774684281.7</v>
      </c>
      <c r="BH641">
        <v>419.5877</v>
      </c>
      <c r="BI641">
        <v>420.0247000000001</v>
      </c>
      <c r="BJ641">
        <v>21.50074</v>
      </c>
      <c r="BK641">
        <v>21.51767</v>
      </c>
      <c r="BL641">
        <v>419.9494</v>
      </c>
      <c r="BM641">
        <v>21.20352</v>
      </c>
      <c r="BN641">
        <v>499.9915000000001</v>
      </c>
      <c r="BO641">
        <v>101.0399</v>
      </c>
      <c r="BP641">
        <v>0.09991723</v>
      </c>
      <c r="BQ641">
        <v>25.76205</v>
      </c>
      <c r="BR641">
        <v>25.79356</v>
      </c>
      <c r="BS641">
        <v>999.9</v>
      </c>
      <c r="BT641">
        <v>0</v>
      </c>
      <c r="BU641">
        <v>0</v>
      </c>
      <c r="BV641">
        <v>10006.77</v>
      </c>
      <c r="BW641">
        <v>0</v>
      </c>
      <c r="BX641">
        <v>0.3807906</v>
      </c>
      <c r="BY641">
        <v>-0.4369599000000001</v>
      </c>
      <c r="BZ641">
        <v>428.8074</v>
      </c>
      <c r="CA641">
        <v>429.2615000000001</v>
      </c>
      <c r="CB641">
        <v>-0.01692732</v>
      </c>
      <c r="CC641">
        <v>420.0247000000001</v>
      </c>
      <c r="CD641">
        <v>21.51767</v>
      </c>
      <c r="CE641">
        <v>2.172431</v>
      </c>
      <c r="CF641">
        <v>2.174141</v>
      </c>
      <c r="CG641">
        <v>18.76044</v>
      </c>
      <c r="CH641">
        <v>18.77303</v>
      </c>
      <c r="CI641">
        <v>80.00367</v>
      </c>
      <c r="CJ641">
        <v>0</v>
      </c>
      <c r="CK641">
        <v>1</v>
      </c>
      <c r="CL641">
        <v>0</v>
      </c>
      <c r="CM641">
        <v>1.57088</v>
      </c>
      <c r="CN641">
        <v>0</v>
      </c>
      <c r="CO641">
        <v>4.74022</v>
      </c>
      <c r="CP641">
        <v>409.272</v>
      </c>
      <c r="CQ641">
        <v>35.531</v>
      </c>
      <c r="CR641">
        <v>40.2247</v>
      </c>
      <c r="CS641">
        <v>37.8435</v>
      </c>
      <c r="CT641">
        <v>39.5061</v>
      </c>
      <c r="CU641">
        <v>36.4184</v>
      </c>
      <c r="CV641">
        <v>0</v>
      </c>
      <c r="CW641">
        <v>80.002</v>
      </c>
      <c r="CX641">
        <v>0</v>
      </c>
      <c r="CY641">
        <v>1774684283</v>
      </c>
      <c r="CZ641">
        <v>0</v>
      </c>
      <c r="DA641">
        <v>1774666326.5</v>
      </c>
      <c r="DB641" t="s">
        <v>359</v>
      </c>
      <c r="DC641">
        <v>1774666322</v>
      </c>
      <c r="DD641">
        <v>1774666326.5</v>
      </c>
      <c r="DE641">
        <v>2</v>
      </c>
      <c r="DF641">
        <v>0.343</v>
      </c>
      <c r="DG641">
        <v>-0.026</v>
      </c>
      <c r="DH641">
        <v>-0.36</v>
      </c>
      <c r="DI641">
        <v>0.298</v>
      </c>
      <c r="DJ641">
        <v>420</v>
      </c>
      <c r="DK641">
        <v>22</v>
      </c>
      <c r="DL641">
        <v>0.17</v>
      </c>
      <c r="DM641">
        <v>0.02</v>
      </c>
      <c r="DN641">
        <v>-0.4267830975609757</v>
      </c>
      <c r="DO641">
        <v>-0.09377882926829359</v>
      </c>
      <c r="DP641">
        <v>0.0354336707527582</v>
      </c>
      <c r="DQ641">
        <v>1</v>
      </c>
      <c r="DR641">
        <v>-0.01610746585365854</v>
      </c>
      <c r="DS641">
        <v>-0.005773206271777028</v>
      </c>
      <c r="DT641">
        <v>0.0008337133804763161</v>
      </c>
      <c r="DU641">
        <v>1</v>
      </c>
      <c r="DV641">
        <v>2</v>
      </c>
      <c r="DW641">
        <v>2</v>
      </c>
      <c r="DX641" t="s">
        <v>360</v>
      </c>
      <c r="DY641">
        <v>3.13033</v>
      </c>
      <c r="DZ641">
        <v>2.80643</v>
      </c>
      <c r="EA641">
        <v>0.0997653</v>
      </c>
      <c r="EB641">
        <v>0.09948609999999999</v>
      </c>
      <c r="EC641">
        <v>0.10586</v>
      </c>
      <c r="ED641">
        <v>0.105608</v>
      </c>
      <c r="EE641">
        <v>21145.2</v>
      </c>
      <c r="EF641">
        <v>27418.4</v>
      </c>
      <c r="EG641">
        <v>26443</v>
      </c>
      <c r="EH641">
        <v>33000.1</v>
      </c>
      <c r="EI641">
        <v>34923.5</v>
      </c>
      <c r="EJ641">
        <v>40309.5</v>
      </c>
      <c r="EK641">
        <v>41089.3</v>
      </c>
      <c r="EL641">
        <v>46059.8</v>
      </c>
      <c r="EM641">
        <v>2.03468</v>
      </c>
      <c r="EN641">
        <v>2.00073</v>
      </c>
      <c r="EO641">
        <v>0.0683218</v>
      </c>
      <c r="EP641">
        <v>0</v>
      </c>
      <c r="EQ641">
        <v>24.6636</v>
      </c>
      <c r="ER641">
        <v>999.9</v>
      </c>
      <c r="ES641">
        <v>67.40000000000001</v>
      </c>
      <c r="ET641">
        <v>27.5</v>
      </c>
      <c r="EU641">
        <v>24.5844</v>
      </c>
      <c r="EV641">
        <v>61.2009</v>
      </c>
      <c r="EW641">
        <v>31.6306</v>
      </c>
      <c r="EX641">
        <v>1</v>
      </c>
      <c r="EY641">
        <v>0.291364</v>
      </c>
      <c r="EZ641">
        <v>0.168001</v>
      </c>
      <c r="FA641">
        <v>20.2898</v>
      </c>
      <c r="FB641">
        <v>5.18929</v>
      </c>
      <c r="FC641">
        <v>11.9441</v>
      </c>
      <c r="FD641">
        <v>4.95575</v>
      </c>
      <c r="FE641">
        <v>3.285</v>
      </c>
      <c r="FF641">
        <v>9999</v>
      </c>
      <c r="FG641">
        <v>9999</v>
      </c>
      <c r="FH641">
        <v>9999</v>
      </c>
      <c r="FI641">
        <v>999.9</v>
      </c>
      <c r="FJ641">
        <v>1.86127</v>
      </c>
      <c r="FK641">
        <v>1.86264</v>
      </c>
      <c r="FL641">
        <v>1.86005</v>
      </c>
      <c r="FM641">
        <v>1.85837</v>
      </c>
      <c r="FN641">
        <v>1.86215</v>
      </c>
      <c r="FO641">
        <v>1.85888</v>
      </c>
      <c r="FP641">
        <v>1.85791</v>
      </c>
      <c r="FQ641">
        <v>1.86081</v>
      </c>
      <c r="FR641">
        <v>0</v>
      </c>
      <c r="FS641">
        <v>0</v>
      </c>
      <c r="FT641">
        <v>0</v>
      </c>
      <c r="FU641">
        <v>4.5</v>
      </c>
      <c r="FV641" t="s">
        <v>361</v>
      </c>
      <c r="FW641" t="s">
        <v>362</v>
      </c>
      <c r="FX641" t="s">
        <v>363</v>
      </c>
      <c r="FY641" t="s">
        <v>364</v>
      </c>
      <c r="FZ641" t="s">
        <v>364</v>
      </c>
      <c r="GA641" t="s">
        <v>363</v>
      </c>
      <c r="GB641">
        <v>0</v>
      </c>
      <c r="GC641">
        <v>100</v>
      </c>
      <c r="GD641">
        <v>100</v>
      </c>
      <c r="GE641">
        <v>-0.361</v>
      </c>
      <c r="GF641">
        <v>0.2972</v>
      </c>
      <c r="GG641">
        <v>-1.589593225013521</v>
      </c>
      <c r="GH641">
        <v>0.00192992804097616</v>
      </c>
      <c r="GI641">
        <v>3.244687122451424E-06</v>
      </c>
      <c r="GJ641">
        <v>-2.087531120305573E-09</v>
      </c>
      <c r="GK641">
        <v>0.05776174702018427</v>
      </c>
      <c r="GL641">
        <v>0.005089068596103195</v>
      </c>
      <c r="GM641">
        <v>0.0003257216593697226</v>
      </c>
      <c r="GN641">
        <v>-1.562898368296355E-06</v>
      </c>
      <c r="GO641">
        <v>0</v>
      </c>
      <c r="GP641">
        <v>1257</v>
      </c>
      <c r="GQ641">
        <v>1</v>
      </c>
      <c r="GR641">
        <v>31</v>
      </c>
      <c r="GS641">
        <v>299.4</v>
      </c>
      <c r="GT641">
        <v>299.3</v>
      </c>
      <c r="GU641">
        <v>1.07788</v>
      </c>
      <c r="GV641">
        <v>2.39258</v>
      </c>
      <c r="GW641">
        <v>1.44775</v>
      </c>
      <c r="GX641">
        <v>2.20215</v>
      </c>
      <c r="GY641">
        <v>1.44653</v>
      </c>
      <c r="GZ641">
        <v>2.36694</v>
      </c>
      <c r="HA641">
        <v>33.1769</v>
      </c>
      <c r="HB641">
        <v>14.491</v>
      </c>
      <c r="HC641">
        <v>18</v>
      </c>
      <c r="HD641">
        <v>531.789</v>
      </c>
      <c r="HE641">
        <v>523.319</v>
      </c>
      <c r="HF641">
        <v>25</v>
      </c>
      <c r="HG641">
        <v>30.7145</v>
      </c>
      <c r="HH641">
        <v>30.0002</v>
      </c>
      <c r="HI641">
        <v>31.097</v>
      </c>
      <c r="HJ641">
        <v>31.1062</v>
      </c>
      <c r="HK641">
        <v>21.5455</v>
      </c>
      <c r="HL641">
        <v>20.6043</v>
      </c>
      <c r="HM641">
        <v>100</v>
      </c>
      <c r="HN641">
        <v>25</v>
      </c>
      <c r="HO641">
        <v>420</v>
      </c>
      <c r="HP641">
        <v>21.5</v>
      </c>
      <c r="HQ641">
        <v>103.127</v>
      </c>
      <c r="HR641">
        <v>102.021</v>
      </c>
    </row>
    <row r="642" spans="1:226">
      <c r="A642">
        <v>624</v>
      </c>
      <c r="B642">
        <v>1774684288.6</v>
      </c>
      <c r="C642">
        <v>2542.599999904633</v>
      </c>
      <c r="D642" t="s">
        <v>1610</v>
      </c>
      <c r="E642" t="s">
        <v>1611</v>
      </c>
      <c r="F642">
        <v>5</v>
      </c>
      <c r="I642">
        <v>1774684285.7</v>
      </c>
      <c r="J642">
        <f>(K642)/1000</f>
        <v>0</v>
      </c>
      <c r="K642">
        <f>IF(BF642, AN642, AH642)</f>
        <v>0</v>
      </c>
      <c r="L642">
        <f>IF(BF642, AI642, AG642)</f>
        <v>0</v>
      </c>
      <c r="M642">
        <f>BH642 - IF(AU642&gt;1, L642*BB642*100.0/(AW642), 0)</f>
        <v>0</v>
      </c>
      <c r="N642">
        <f>((T642-J642/2)*M642-L642)/(T642+J642/2)</f>
        <v>0</v>
      </c>
      <c r="O642">
        <f>N642*(BO642+BP642)/1000.0</f>
        <v>0</v>
      </c>
      <c r="P642">
        <f>(BH642 - IF(AU642&gt;1, L642*BB642*100.0/(AW642), 0))*(BO642+BP642)/1000.0</f>
        <v>0</v>
      </c>
      <c r="Q642">
        <f>2.0/((1/S642-1/R642)+SIGN(S642)*SQRT((1/S642-1/R642)*(1/S642-1/R642) + 4*BC642/((BC642+1)*(BC642+1))*(2*1/S642*1/R642-1/R642*1/R642)))</f>
        <v>0</v>
      </c>
      <c r="R642">
        <f>IF(LEFT(BD642,1)&lt;&gt;"0",IF(LEFT(BD642,1)="1",3.0,BE642),$D$5+$E$5*(BV642*BO642/($K$5*1000))+$F$5*(BV642*BO642/($K$5*1000))*MAX(MIN(BB642,$J$5),$I$5)*MAX(MIN(BB642,$J$5),$I$5)+$G$5*MAX(MIN(BB642,$J$5),$I$5)*(BV642*BO642/($K$5*1000))+$H$5*(BV642*BO642/($K$5*1000))*(BV642*BO642/($K$5*1000)))</f>
        <v>0</v>
      </c>
      <c r="S642">
        <f>J642*(1000-(1000*0.61365*exp(17.502*W642/(240.97+W642))/(BO642+BP642)+BJ642)/2)/(1000*0.61365*exp(17.502*W642/(240.97+W642))/(BO642+BP642)-BJ642)</f>
        <v>0</v>
      </c>
      <c r="T642">
        <f>1/((BC642+1)/(Q642/1.6)+1/(R642/1.37)) + BC642/((BC642+1)/(Q642/1.6) + BC642/(R642/1.37))</f>
        <v>0</v>
      </c>
      <c r="U642">
        <f>(AX642*BA642)</f>
        <v>0</v>
      </c>
      <c r="V642">
        <f>(BQ642+(U642+2*0.95*5.67E-8*(((BQ642+$B$9)+273)^4-(BQ642+273)^4)-44100*J642)/(1.84*29.3*R642+8*0.95*5.67E-8*(BQ642+273)^3))</f>
        <v>0</v>
      </c>
      <c r="W642">
        <f>($C$9*BR642+$D$9*BS642+$E$9*V642)</f>
        <v>0</v>
      </c>
      <c r="X642">
        <f>0.61365*exp(17.502*W642/(240.97+W642))</f>
        <v>0</v>
      </c>
      <c r="Y642">
        <f>(Z642/AA642*100)</f>
        <v>0</v>
      </c>
      <c r="Z642">
        <f>BJ642*(BO642+BP642)/1000</f>
        <v>0</v>
      </c>
      <c r="AA642">
        <f>0.61365*exp(17.502*BQ642/(240.97+BQ642))</f>
        <v>0</v>
      </c>
      <c r="AB642">
        <f>(X642-BJ642*(BO642+BP642)/1000)</f>
        <v>0</v>
      </c>
      <c r="AC642">
        <f>(-J642*44100)</f>
        <v>0</v>
      </c>
      <c r="AD642">
        <f>2*29.3*R642*0.92*(BQ642-W642)</f>
        <v>0</v>
      </c>
      <c r="AE642">
        <f>2*0.95*5.67E-8*(((BQ642+$B$9)+273)^4-(W642+273)^4)</f>
        <v>0</v>
      </c>
      <c r="AF642">
        <f>U642+AE642+AC642+AD642</f>
        <v>0</v>
      </c>
      <c r="AG642">
        <f>BN642*AU642*(BI642-BH642*(1000-AU642*BK642)/(1000-AU642*BJ642))/(100*BB642)</f>
        <v>0</v>
      </c>
      <c r="AH642">
        <f>1000*BN642*AU642*(BJ642-BK642)/(100*BB642*(1000-AU642*BJ642))</f>
        <v>0</v>
      </c>
      <c r="AI642">
        <f>(AJ642 - AK642 - BO642*1E3/(8.314*(BQ642+273.15)) * AM642/BN642 * AL642) * BN642/(100*BB642) * (1000 - BK642)/1000</f>
        <v>0</v>
      </c>
      <c r="AJ642">
        <v>429.2444960569395</v>
      </c>
      <c r="AK642">
        <v>428.7924242424242</v>
      </c>
      <c r="AL642">
        <v>-4.4062647905265E-06</v>
      </c>
      <c r="AM642">
        <v>61.35787655002243</v>
      </c>
      <c r="AN642">
        <f>(AP642 - AO642 + BO642*1E3/(8.314*(BQ642+273.15)) * AR642/BN642 * AQ642) * BN642/(100*BB642) * 1000/(1000 - AP642)</f>
        <v>0</v>
      </c>
      <c r="AO642">
        <v>21.51700817244189</v>
      </c>
      <c r="AP642">
        <v>21.50070279720281</v>
      </c>
      <c r="AQ642">
        <v>-6.803182972198396E-07</v>
      </c>
      <c r="AR642">
        <v>91.88205700752289</v>
      </c>
      <c r="AS642">
        <v>0</v>
      </c>
      <c r="AT642">
        <v>0</v>
      </c>
      <c r="AU642">
        <f>IF(AS642*$H$15&gt;=AW642,1.0,(AW642/(AW642-AS642*$H$15)))</f>
        <v>0</v>
      </c>
      <c r="AV642">
        <f>(AU642-1)*100</f>
        <v>0</v>
      </c>
      <c r="AW642">
        <f>MAX(0,($B$15+$C$15*BV642)/(1+$D$15*BV642)*BO642/(BQ642+273)*$E$15)</f>
        <v>0</v>
      </c>
      <c r="AX642">
        <f>$B$13*BW642+$C$13*BX642+$F$13*CI642*(1-CL642)</f>
        <v>0</v>
      </c>
      <c r="AY642">
        <f>AX642*AZ642</f>
        <v>0</v>
      </c>
      <c r="AZ642">
        <f>($B$13*$D$11+$C$13*$D$11+$F$13*((CV642+CN642)/MAX(CV642+CN642+CW642, 0.1)*$I$11+CW642/MAX(CV642+CN642+CW642, 0.1)*$J$11))/($B$13+$C$13+$F$13)</f>
        <v>0</v>
      </c>
      <c r="BA642">
        <f>($B$13*$K$11+$C$13*$K$11+$F$13*((CV642+CN642)/MAX(CV642+CN642+CW642, 0.1)*$P$11+CW642/MAX(CV642+CN642+CW642, 0.1)*$Q$11))/($B$13+$C$13+$F$13)</f>
        <v>0</v>
      </c>
      <c r="BB642">
        <v>6</v>
      </c>
      <c r="BC642">
        <v>0.5</v>
      </c>
      <c r="BD642" t="s">
        <v>358</v>
      </c>
      <c r="BE642">
        <v>2</v>
      </c>
      <c r="BF642" t="b">
        <v>1</v>
      </c>
      <c r="BG642">
        <v>1774684285.7</v>
      </c>
      <c r="BH642">
        <v>419.5919</v>
      </c>
      <c r="BI642">
        <v>420.0075000000001</v>
      </c>
      <c r="BJ642">
        <v>21.50027</v>
      </c>
      <c r="BK642">
        <v>21.51661</v>
      </c>
      <c r="BL642">
        <v>419.9533</v>
      </c>
      <c r="BM642">
        <v>21.20305</v>
      </c>
      <c r="BN642">
        <v>499.9584000000001</v>
      </c>
      <c r="BO642">
        <v>101.0399</v>
      </c>
      <c r="BP642">
        <v>0.09997671999999999</v>
      </c>
      <c r="BQ642">
        <v>25.76176</v>
      </c>
      <c r="BR642">
        <v>25.78741</v>
      </c>
      <c r="BS642">
        <v>999.9</v>
      </c>
      <c r="BT642">
        <v>0</v>
      </c>
      <c r="BU642">
        <v>0</v>
      </c>
      <c r="BV642">
        <v>9996.951000000001</v>
      </c>
      <c r="BW642">
        <v>0</v>
      </c>
      <c r="BX642">
        <v>0.3740814</v>
      </c>
      <c r="BY642">
        <v>-0.4156126999999999</v>
      </c>
      <c r="BZ642">
        <v>428.8113</v>
      </c>
      <c r="CA642">
        <v>429.2434</v>
      </c>
      <c r="CB642">
        <v>-0.01634405</v>
      </c>
      <c r="CC642">
        <v>420.0075000000001</v>
      </c>
      <c r="CD642">
        <v>21.51661</v>
      </c>
      <c r="CE642">
        <v>2.172383</v>
      </c>
      <c r="CF642">
        <v>2.174034</v>
      </c>
      <c r="CG642">
        <v>18.76008</v>
      </c>
      <c r="CH642">
        <v>18.77224</v>
      </c>
      <c r="CI642">
        <v>79.99931000000001</v>
      </c>
      <c r="CJ642">
        <v>0</v>
      </c>
      <c r="CK642">
        <v>1</v>
      </c>
      <c r="CL642">
        <v>0</v>
      </c>
      <c r="CM642">
        <v>1.6945</v>
      </c>
      <c r="CN642">
        <v>0</v>
      </c>
      <c r="CO642">
        <v>5.012</v>
      </c>
      <c r="CP642">
        <v>409.2495</v>
      </c>
      <c r="CQ642">
        <v>35.5</v>
      </c>
      <c r="CR642">
        <v>40.0997</v>
      </c>
      <c r="CS642">
        <v>37.7623</v>
      </c>
      <c r="CT642">
        <v>39.3373</v>
      </c>
      <c r="CU642">
        <v>36.375</v>
      </c>
      <c r="CV642">
        <v>0</v>
      </c>
      <c r="CW642">
        <v>79.999</v>
      </c>
      <c r="CX642">
        <v>0</v>
      </c>
      <c r="CY642">
        <v>1774684287.2</v>
      </c>
      <c r="CZ642">
        <v>0</v>
      </c>
      <c r="DA642">
        <v>1774666326.5</v>
      </c>
      <c r="DB642" t="s">
        <v>359</v>
      </c>
      <c r="DC642">
        <v>1774666322</v>
      </c>
      <c r="DD642">
        <v>1774666326.5</v>
      </c>
      <c r="DE642">
        <v>2</v>
      </c>
      <c r="DF642">
        <v>0.343</v>
      </c>
      <c r="DG642">
        <v>-0.026</v>
      </c>
      <c r="DH642">
        <v>-0.36</v>
      </c>
      <c r="DI642">
        <v>0.298</v>
      </c>
      <c r="DJ642">
        <v>420</v>
      </c>
      <c r="DK642">
        <v>22</v>
      </c>
      <c r="DL642">
        <v>0.17</v>
      </c>
      <c r="DM642">
        <v>0.02</v>
      </c>
      <c r="DN642">
        <v>-0.4274261951219512</v>
      </c>
      <c r="DO642">
        <v>-0.03065866202090594</v>
      </c>
      <c r="DP642">
        <v>0.03467712253107368</v>
      </c>
      <c r="DQ642">
        <v>1</v>
      </c>
      <c r="DR642">
        <v>-0.01635007073170732</v>
      </c>
      <c r="DS642">
        <v>-0.002576862020905931</v>
      </c>
      <c r="DT642">
        <v>0.0007621490678222935</v>
      </c>
      <c r="DU642">
        <v>1</v>
      </c>
      <c r="DV642">
        <v>2</v>
      </c>
      <c r="DW642">
        <v>2</v>
      </c>
      <c r="DX642" t="s">
        <v>360</v>
      </c>
      <c r="DY642">
        <v>3.13044</v>
      </c>
      <c r="DZ642">
        <v>2.80634</v>
      </c>
      <c r="EA642">
        <v>0.0997634</v>
      </c>
      <c r="EB642">
        <v>0.0994848</v>
      </c>
      <c r="EC642">
        <v>0.105862</v>
      </c>
      <c r="ED642">
        <v>0.105606</v>
      </c>
      <c r="EE642">
        <v>21145.1</v>
      </c>
      <c r="EF642">
        <v>27418.1</v>
      </c>
      <c r="EG642">
        <v>26442.8</v>
      </c>
      <c r="EH642">
        <v>32999.7</v>
      </c>
      <c r="EI642">
        <v>34923.3</v>
      </c>
      <c r="EJ642">
        <v>40308.9</v>
      </c>
      <c r="EK642">
        <v>41089.2</v>
      </c>
      <c r="EL642">
        <v>46059.1</v>
      </c>
      <c r="EM642">
        <v>2.03507</v>
      </c>
      <c r="EN642">
        <v>2.0005</v>
      </c>
      <c r="EO642">
        <v>0.0687316</v>
      </c>
      <c r="EP642">
        <v>0</v>
      </c>
      <c r="EQ642">
        <v>24.6617</v>
      </c>
      <c r="ER642">
        <v>999.9</v>
      </c>
      <c r="ES642">
        <v>67.40000000000001</v>
      </c>
      <c r="ET642">
        <v>27.5</v>
      </c>
      <c r="EU642">
        <v>24.5872</v>
      </c>
      <c r="EV642">
        <v>61.1909</v>
      </c>
      <c r="EW642">
        <v>31.8189</v>
      </c>
      <c r="EX642">
        <v>1</v>
      </c>
      <c r="EY642">
        <v>0.291324</v>
      </c>
      <c r="EZ642">
        <v>0.169651</v>
      </c>
      <c r="FA642">
        <v>20.2897</v>
      </c>
      <c r="FB642">
        <v>5.18959</v>
      </c>
      <c r="FC642">
        <v>11.9441</v>
      </c>
      <c r="FD642">
        <v>4.9558</v>
      </c>
      <c r="FE642">
        <v>3.285</v>
      </c>
      <c r="FF642">
        <v>9999</v>
      </c>
      <c r="FG642">
        <v>9999</v>
      </c>
      <c r="FH642">
        <v>9999</v>
      </c>
      <c r="FI642">
        <v>999.9</v>
      </c>
      <c r="FJ642">
        <v>1.86127</v>
      </c>
      <c r="FK642">
        <v>1.86264</v>
      </c>
      <c r="FL642">
        <v>1.86005</v>
      </c>
      <c r="FM642">
        <v>1.85837</v>
      </c>
      <c r="FN642">
        <v>1.86216</v>
      </c>
      <c r="FO642">
        <v>1.85889</v>
      </c>
      <c r="FP642">
        <v>1.85791</v>
      </c>
      <c r="FQ642">
        <v>1.86081</v>
      </c>
      <c r="FR642">
        <v>0</v>
      </c>
      <c r="FS642">
        <v>0</v>
      </c>
      <c r="FT642">
        <v>0</v>
      </c>
      <c r="FU642">
        <v>4.5</v>
      </c>
      <c r="FV642" t="s">
        <v>361</v>
      </c>
      <c r="FW642" t="s">
        <v>362</v>
      </c>
      <c r="FX642" t="s">
        <v>363</v>
      </c>
      <c r="FY642" t="s">
        <v>364</v>
      </c>
      <c r="FZ642" t="s">
        <v>364</v>
      </c>
      <c r="GA642" t="s">
        <v>363</v>
      </c>
      <c r="GB642">
        <v>0</v>
      </c>
      <c r="GC642">
        <v>100</v>
      </c>
      <c r="GD642">
        <v>100</v>
      </c>
      <c r="GE642">
        <v>-0.362</v>
      </c>
      <c r="GF642">
        <v>0.2972</v>
      </c>
      <c r="GG642">
        <v>-1.589593225013521</v>
      </c>
      <c r="GH642">
        <v>0.00192992804097616</v>
      </c>
      <c r="GI642">
        <v>3.244687122451424E-06</v>
      </c>
      <c r="GJ642">
        <v>-2.087531120305573E-09</v>
      </c>
      <c r="GK642">
        <v>0.05776174702018427</v>
      </c>
      <c r="GL642">
        <v>0.005089068596103195</v>
      </c>
      <c r="GM642">
        <v>0.0003257216593697226</v>
      </c>
      <c r="GN642">
        <v>-1.562898368296355E-06</v>
      </c>
      <c r="GO642">
        <v>0</v>
      </c>
      <c r="GP642">
        <v>1257</v>
      </c>
      <c r="GQ642">
        <v>1</v>
      </c>
      <c r="GR642">
        <v>31</v>
      </c>
      <c r="GS642">
        <v>299.4</v>
      </c>
      <c r="GT642">
        <v>299.4</v>
      </c>
      <c r="GU642">
        <v>1.07666</v>
      </c>
      <c r="GV642">
        <v>2.38281</v>
      </c>
      <c r="GW642">
        <v>1.44775</v>
      </c>
      <c r="GX642">
        <v>2.20215</v>
      </c>
      <c r="GY642">
        <v>1.44653</v>
      </c>
      <c r="GZ642">
        <v>2.38281</v>
      </c>
      <c r="HA642">
        <v>33.1769</v>
      </c>
      <c r="HB642">
        <v>14.4998</v>
      </c>
      <c r="HC642">
        <v>18</v>
      </c>
      <c r="HD642">
        <v>532.043</v>
      </c>
      <c r="HE642">
        <v>523.1660000000001</v>
      </c>
      <c r="HF642">
        <v>25.0001</v>
      </c>
      <c r="HG642">
        <v>30.7145</v>
      </c>
      <c r="HH642">
        <v>30</v>
      </c>
      <c r="HI642">
        <v>31.097</v>
      </c>
      <c r="HJ642">
        <v>31.1062</v>
      </c>
      <c r="HK642">
        <v>21.5442</v>
      </c>
      <c r="HL642">
        <v>20.6043</v>
      </c>
      <c r="HM642">
        <v>100</v>
      </c>
      <c r="HN642">
        <v>25</v>
      </c>
      <c r="HO642">
        <v>420</v>
      </c>
      <c r="HP642">
        <v>21.5</v>
      </c>
      <c r="HQ642">
        <v>103.126</v>
      </c>
      <c r="HR642">
        <v>102.019</v>
      </c>
    </row>
    <row r="643" spans="1:226">
      <c r="A643">
        <v>625</v>
      </c>
      <c r="B643">
        <v>1774684292.6</v>
      </c>
      <c r="C643">
        <v>2546.599999904633</v>
      </c>
      <c r="D643" t="s">
        <v>1612</v>
      </c>
      <c r="E643" t="s">
        <v>1613</v>
      </c>
      <c r="F643">
        <v>5</v>
      </c>
      <c r="I643">
        <v>1774684289.7</v>
      </c>
      <c r="J643">
        <f>(K643)/1000</f>
        <v>0</v>
      </c>
      <c r="K643">
        <f>IF(BF643, AN643, AH643)</f>
        <v>0</v>
      </c>
      <c r="L643">
        <f>IF(BF643, AI643, AG643)</f>
        <v>0</v>
      </c>
      <c r="M643">
        <f>BH643 - IF(AU643&gt;1, L643*BB643*100.0/(AW643), 0)</f>
        <v>0</v>
      </c>
      <c r="N643">
        <f>((T643-J643/2)*M643-L643)/(T643+J643/2)</f>
        <v>0</v>
      </c>
      <c r="O643">
        <f>N643*(BO643+BP643)/1000.0</f>
        <v>0</v>
      </c>
      <c r="P643">
        <f>(BH643 - IF(AU643&gt;1, L643*BB643*100.0/(AW643), 0))*(BO643+BP643)/1000.0</f>
        <v>0</v>
      </c>
      <c r="Q643">
        <f>2.0/((1/S643-1/R643)+SIGN(S643)*SQRT((1/S643-1/R643)*(1/S643-1/R643) + 4*BC643/((BC643+1)*(BC643+1))*(2*1/S643*1/R643-1/R643*1/R643)))</f>
        <v>0</v>
      </c>
      <c r="R643">
        <f>IF(LEFT(BD643,1)&lt;&gt;"0",IF(LEFT(BD643,1)="1",3.0,BE643),$D$5+$E$5*(BV643*BO643/($K$5*1000))+$F$5*(BV643*BO643/($K$5*1000))*MAX(MIN(BB643,$J$5),$I$5)*MAX(MIN(BB643,$J$5),$I$5)+$G$5*MAX(MIN(BB643,$J$5),$I$5)*(BV643*BO643/($K$5*1000))+$H$5*(BV643*BO643/($K$5*1000))*(BV643*BO643/($K$5*1000)))</f>
        <v>0</v>
      </c>
      <c r="S643">
        <f>J643*(1000-(1000*0.61365*exp(17.502*W643/(240.97+W643))/(BO643+BP643)+BJ643)/2)/(1000*0.61365*exp(17.502*W643/(240.97+W643))/(BO643+BP643)-BJ643)</f>
        <v>0</v>
      </c>
      <c r="T643">
        <f>1/((BC643+1)/(Q643/1.6)+1/(R643/1.37)) + BC643/((BC643+1)/(Q643/1.6) + BC643/(R643/1.37))</f>
        <v>0</v>
      </c>
      <c r="U643">
        <f>(AX643*BA643)</f>
        <v>0</v>
      </c>
      <c r="V643">
        <f>(BQ643+(U643+2*0.95*5.67E-8*(((BQ643+$B$9)+273)^4-(BQ643+273)^4)-44100*J643)/(1.84*29.3*R643+8*0.95*5.67E-8*(BQ643+273)^3))</f>
        <v>0</v>
      </c>
      <c r="W643">
        <f>($C$9*BR643+$D$9*BS643+$E$9*V643)</f>
        <v>0</v>
      </c>
      <c r="X643">
        <f>0.61365*exp(17.502*W643/(240.97+W643))</f>
        <v>0</v>
      </c>
      <c r="Y643">
        <f>(Z643/AA643*100)</f>
        <v>0</v>
      </c>
      <c r="Z643">
        <f>BJ643*(BO643+BP643)/1000</f>
        <v>0</v>
      </c>
      <c r="AA643">
        <f>0.61365*exp(17.502*BQ643/(240.97+BQ643))</f>
        <v>0</v>
      </c>
      <c r="AB643">
        <f>(X643-BJ643*(BO643+BP643)/1000)</f>
        <v>0</v>
      </c>
      <c r="AC643">
        <f>(-J643*44100)</f>
        <v>0</v>
      </c>
      <c r="AD643">
        <f>2*29.3*R643*0.92*(BQ643-W643)</f>
        <v>0</v>
      </c>
      <c r="AE643">
        <f>2*0.95*5.67E-8*(((BQ643+$B$9)+273)^4-(W643+273)^4)</f>
        <v>0</v>
      </c>
      <c r="AF643">
        <f>U643+AE643+AC643+AD643</f>
        <v>0</v>
      </c>
      <c r="AG643">
        <f>BN643*AU643*(BI643-BH643*(1000-AU643*BK643)/(1000-AU643*BJ643))/(100*BB643)</f>
        <v>0</v>
      </c>
      <c r="AH643">
        <f>1000*BN643*AU643*(BJ643-BK643)/(100*BB643*(1000-AU643*BJ643))</f>
        <v>0</v>
      </c>
      <c r="AI643">
        <f>(AJ643 - AK643 - BO643*1E3/(8.314*(BQ643+273.15)) * AM643/BN643 * AL643) * BN643/(100*BB643) * (1000 - BK643)/1000</f>
        <v>0</v>
      </c>
      <c r="AJ643">
        <v>429.2583660095607</v>
      </c>
      <c r="AK643">
        <v>428.8008666666663</v>
      </c>
      <c r="AL643">
        <v>-7.347980010898886E-07</v>
      </c>
      <c r="AM643">
        <v>61.35787655002243</v>
      </c>
      <c r="AN643">
        <f>(AP643 - AO643 + BO643*1E3/(8.314*(BQ643+273.15)) * AR643/BN643 * AQ643) * BN643/(100*BB643) * 1000/(1000 - AP643)</f>
        <v>0</v>
      </c>
      <c r="AO643">
        <v>21.51651927842417</v>
      </c>
      <c r="AP643">
        <v>21.50087552447554</v>
      </c>
      <c r="AQ643">
        <v>1.100476626283067E-07</v>
      </c>
      <c r="AR643">
        <v>91.88205700752289</v>
      </c>
      <c r="AS643">
        <v>0</v>
      </c>
      <c r="AT643">
        <v>0</v>
      </c>
      <c r="AU643">
        <f>IF(AS643*$H$15&gt;=AW643,1.0,(AW643/(AW643-AS643*$H$15)))</f>
        <v>0</v>
      </c>
      <c r="AV643">
        <f>(AU643-1)*100</f>
        <v>0</v>
      </c>
      <c r="AW643">
        <f>MAX(0,($B$15+$C$15*BV643)/(1+$D$15*BV643)*BO643/(BQ643+273)*$E$15)</f>
        <v>0</v>
      </c>
      <c r="AX643">
        <f>$B$13*BW643+$C$13*BX643+$F$13*CI643*(1-CL643)</f>
        <v>0</v>
      </c>
      <c r="AY643">
        <f>AX643*AZ643</f>
        <v>0</v>
      </c>
      <c r="AZ643">
        <f>($B$13*$D$11+$C$13*$D$11+$F$13*((CV643+CN643)/MAX(CV643+CN643+CW643, 0.1)*$I$11+CW643/MAX(CV643+CN643+CW643, 0.1)*$J$11))/($B$13+$C$13+$F$13)</f>
        <v>0</v>
      </c>
      <c r="BA643">
        <f>($B$13*$K$11+$C$13*$K$11+$F$13*((CV643+CN643)/MAX(CV643+CN643+CW643, 0.1)*$P$11+CW643/MAX(CV643+CN643+CW643, 0.1)*$Q$11))/($B$13+$C$13+$F$13)</f>
        <v>0</v>
      </c>
      <c r="BB643">
        <v>6</v>
      </c>
      <c r="BC643">
        <v>0.5</v>
      </c>
      <c r="BD643" t="s">
        <v>358</v>
      </c>
      <c r="BE643">
        <v>2</v>
      </c>
      <c r="BF643" t="b">
        <v>1</v>
      </c>
      <c r="BG643">
        <v>1774684289.7</v>
      </c>
      <c r="BH643">
        <v>419.5785</v>
      </c>
      <c r="BI643">
        <v>420.004</v>
      </c>
      <c r="BJ643">
        <v>21.5006</v>
      </c>
      <c r="BK643">
        <v>21.51722</v>
      </c>
      <c r="BL643">
        <v>419.9397000000001</v>
      </c>
      <c r="BM643">
        <v>21.20338</v>
      </c>
      <c r="BN643">
        <v>499.9877</v>
      </c>
      <c r="BO643">
        <v>101.0393</v>
      </c>
      <c r="BP643">
        <v>0.10001359</v>
      </c>
      <c r="BQ643">
        <v>25.76136</v>
      </c>
      <c r="BR643">
        <v>25.7877</v>
      </c>
      <c r="BS643">
        <v>999.9</v>
      </c>
      <c r="BT643">
        <v>0</v>
      </c>
      <c r="BU643">
        <v>0</v>
      </c>
      <c r="BV643">
        <v>9997.190999999999</v>
      </c>
      <c r="BW643">
        <v>0</v>
      </c>
      <c r="BX643">
        <v>0.3790106000000001</v>
      </c>
      <c r="BY643">
        <v>-0.425766</v>
      </c>
      <c r="BZ643">
        <v>428.7977</v>
      </c>
      <c r="CA643">
        <v>429.2401</v>
      </c>
      <c r="CB643">
        <v>-0.01663094</v>
      </c>
      <c r="CC643">
        <v>420.004</v>
      </c>
      <c r="CD643">
        <v>21.51722</v>
      </c>
      <c r="CE643">
        <v>2.172408</v>
      </c>
      <c r="CF643">
        <v>2.174087</v>
      </c>
      <c r="CG643">
        <v>18.76026</v>
      </c>
      <c r="CH643">
        <v>18.77264</v>
      </c>
      <c r="CI643">
        <v>80.00543</v>
      </c>
      <c r="CJ643">
        <v>0</v>
      </c>
      <c r="CK643">
        <v>1</v>
      </c>
      <c r="CL643">
        <v>0</v>
      </c>
      <c r="CM643">
        <v>1.90347</v>
      </c>
      <c r="CN643">
        <v>0</v>
      </c>
      <c r="CO643">
        <v>4.78579</v>
      </c>
      <c r="CP643">
        <v>409.2808000000001</v>
      </c>
      <c r="CQ643">
        <v>35.4559</v>
      </c>
      <c r="CR643">
        <v>39.9747</v>
      </c>
      <c r="CS643">
        <v>37.6996</v>
      </c>
      <c r="CT643">
        <v>39.181</v>
      </c>
      <c r="CU643">
        <v>36.3309</v>
      </c>
      <c r="CV643">
        <v>0</v>
      </c>
      <c r="CW643">
        <v>80.005</v>
      </c>
      <c r="CX643">
        <v>0</v>
      </c>
      <c r="CY643">
        <v>1774684290.8</v>
      </c>
      <c r="CZ643">
        <v>0</v>
      </c>
      <c r="DA643">
        <v>1774666326.5</v>
      </c>
      <c r="DB643" t="s">
        <v>359</v>
      </c>
      <c r="DC643">
        <v>1774666322</v>
      </c>
      <c r="DD643">
        <v>1774666326.5</v>
      </c>
      <c r="DE643">
        <v>2</v>
      </c>
      <c r="DF643">
        <v>0.343</v>
      </c>
      <c r="DG643">
        <v>-0.026</v>
      </c>
      <c r="DH643">
        <v>-0.36</v>
      </c>
      <c r="DI643">
        <v>0.298</v>
      </c>
      <c r="DJ643">
        <v>420</v>
      </c>
      <c r="DK643">
        <v>22</v>
      </c>
      <c r="DL643">
        <v>0.17</v>
      </c>
      <c r="DM643">
        <v>0.02</v>
      </c>
      <c r="DN643">
        <v>-0.4348233414634146</v>
      </c>
      <c r="DO643">
        <v>0.104650829268292</v>
      </c>
      <c r="DP643">
        <v>0.02969431284188431</v>
      </c>
      <c r="DQ643">
        <v>0</v>
      </c>
      <c r="DR643">
        <v>-0.01650000487804878</v>
      </c>
      <c r="DS643">
        <v>-0.002587325435540123</v>
      </c>
      <c r="DT643">
        <v>0.0007994555949325062</v>
      </c>
      <c r="DU643">
        <v>1</v>
      </c>
      <c r="DV643">
        <v>1</v>
      </c>
      <c r="DW643">
        <v>2</v>
      </c>
      <c r="DX643" t="s">
        <v>367</v>
      </c>
      <c r="DY643">
        <v>3.13052</v>
      </c>
      <c r="DZ643">
        <v>2.80645</v>
      </c>
      <c r="EA643">
        <v>0.09975970000000001</v>
      </c>
      <c r="EB643">
        <v>0.0994767</v>
      </c>
      <c r="EC643">
        <v>0.105864</v>
      </c>
      <c r="ED643">
        <v>0.105612</v>
      </c>
      <c r="EE643">
        <v>21145.2</v>
      </c>
      <c r="EF643">
        <v>27418.5</v>
      </c>
      <c r="EG643">
        <v>26442.8</v>
      </c>
      <c r="EH643">
        <v>33000</v>
      </c>
      <c r="EI643">
        <v>34923.2</v>
      </c>
      <c r="EJ643">
        <v>40309.1</v>
      </c>
      <c r="EK643">
        <v>41089.2</v>
      </c>
      <c r="EL643">
        <v>46059.6</v>
      </c>
      <c r="EM643">
        <v>2.0351</v>
      </c>
      <c r="EN643">
        <v>2.0005</v>
      </c>
      <c r="EO643">
        <v>0.0688434</v>
      </c>
      <c r="EP643">
        <v>0</v>
      </c>
      <c r="EQ643">
        <v>24.6616</v>
      </c>
      <c r="ER643">
        <v>999.9</v>
      </c>
      <c r="ES643">
        <v>67.40000000000001</v>
      </c>
      <c r="ET643">
        <v>27.5</v>
      </c>
      <c r="EU643">
        <v>24.5866</v>
      </c>
      <c r="EV643">
        <v>61.2409</v>
      </c>
      <c r="EW643">
        <v>31.7788</v>
      </c>
      <c r="EX643">
        <v>1</v>
      </c>
      <c r="EY643">
        <v>0.291395</v>
      </c>
      <c r="EZ643">
        <v>0.168543</v>
      </c>
      <c r="FA643">
        <v>20.2898</v>
      </c>
      <c r="FB643">
        <v>5.18914</v>
      </c>
      <c r="FC643">
        <v>11.9441</v>
      </c>
      <c r="FD643">
        <v>4.95565</v>
      </c>
      <c r="FE643">
        <v>3.285</v>
      </c>
      <c r="FF643">
        <v>9999</v>
      </c>
      <c r="FG643">
        <v>9999</v>
      </c>
      <c r="FH643">
        <v>9999</v>
      </c>
      <c r="FI643">
        <v>999.9</v>
      </c>
      <c r="FJ643">
        <v>1.86127</v>
      </c>
      <c r="FK643">
        <v>1.86264</v>
      </c>
      <c r="FL643">
        <v>1.86005</v>
      </c>
      <c r="FM643">
        <v>1.85837</v>
      </c>
      <c r="FN643">
        <v>1.86214</v>
      </c>
      <c r="FO643">
        <v>1.85891</v>
      </c>
      <c r="FP643">
        <v>1.85791</v>
      </c>
      <c r="FQ643">
        <v>1.8608</v>
      </c>
      <c r="FR643">
        <v>0</v>
      </c>
      <c r="FS643">
        <v>0</v>
      </c>
      <c r="FT643">
        <v>0</v>
      </c>
      <c r="FU643">
        <v>4.5</v>
      </c>
      <c r="FV643" t="s">
        <v>361</v>
      </c>
      <c r="FW643" t="s">
        <v>362</v>
      </c>
      <c r="FX643" t="s">
        <v>363</v>
      </c>
      <c r="FY643" t="s">
        <v>364</v>
      </c>
      <c r="FZ643" t="s">
        <v>364</v>
      </c>
      <c r="GA643" t="s">
        <v>363</v>
      </c>
      <c r="GB643">
        <v>0</v>
      </c>
      <c r="GC643">
        <v>100</v>
      </c>
      <c r="GD643">
        <v>100</v>
      </c>
      <c r="GE643">
        <v>-0.362</v>
      </c>
      <c r="GF643">
        <v>0.2972</v>
      </c>
      <c r="GG643">
        <v>-1.589593225013521</v>
      </c>
      <c r="GH643">
        <v>0.00192992804097616</v>
      </c>
      <c r="GI643">
        <v>3.244687122451424E-06</v>
      </c>
      <c r="GJ643">
        <v>-2.087531120305573E-09</v>
      </c>
      <c r="GK643">
        <v>0.05776174702018427</v>
      </c>
      <c r="GL643">
        <v>0.005089068596103195</v>
      </c>
      <c r="GM643">
        <v>0.0003257216593697226</v>
      </c>
      <c r="GN643">
        <v>-1.562898368296355E-06</v>
      </c>
      <c r="GO643">
        <v>0</v>
      </c>
      <c r="GP643">
        <v>1257</v>
      </c>
      <c r="GQ643">
        <v>1</v>
      </c>
      <c r="GR643">
        <v>31</v>
      </c>
      <c r="GS643">
        <v>299.5</v>
      </c>
      <c r="GT643">
        <v>299.4</v>
      </c>
      <c r="GU643">
        <v>1.07666</v>
      </c>
      <c r="GV643">
        <v>2.38281</v>
      </c>
      <c r="GW643">
        <v>1.44775</v>
      </c>
      <c r="GX643">
        <v>2.20215</v>
      </c>
      <c r="GY643">
        <v>1.44653</v>
      </c>
      <c r="GZ643">
        <v>2.3938</v>
      </c>
      <c r="HA643">
        <v>33.1769</v>
      </c>
      <c r="HB643">
        <v>14.491</v>
      </c>
      <c r="HC643">
        <v>18</v>
      </c>
      <c r="HD643">
        <v>532.059</v>
      </c>
      <c r="HE643">
        <v>523.1660000000001</v>
      </c>
      <c r="HF643">
        <v>24.9999</v>
      </c>
      <c r="HG643">
        <v>30.7145</v>
      </c>
      <c r="HH643">
        <v>30.0001</v>
      </c>
      <c r="HI643">
        <v>31.097</v>
      </c>
      <c r="HJ643">
        <v>31.1062</v>
      </c>
      <c r="HK643">
        <v>21.5469</v>
      </c>
      <c r="HL643">
        <v>20.6043</v>
      </c>
      <c r="HM643">
        <v>100</v>
      </c>
      <c r="HN643">
        <v>25</v>
      </c>
      <c r="HO643">
        <v>420</v>
      </c>
      <c r="HP643">
        <v>21.5</v>
      </c>
      <c r="HQ643">
        <v>103.126</v>
      </c>
      <c r="HR643">
        <v>102.02</v>
      </c>
    </row>
    <row r="644" spans="1:226">
      <c r="A644">
        <v>626</v>
      </c>
      <c r="B644">
        <v>1774684296.6</v>
      </c>
      <c r="C644">
        <v>2550.599999904633</v>
      </c>
      <c r="D644" t="s">
        <v>1614</v>
      </c>
      <c r="E644" t="s">
        <v>1615</v>
      </c>
      <c r="F644">
        <v>5</v>
      </c>
      <c r="I644">
        <v>1774684293.7</v>
      </c>
      <c r="J644">
        <f>(K644)/1000</f>
        <v>0</v>
      </c>
      <c r="K644">
        <f>IF(BF644, AN644, AH644)</f>
        <v>0</v>
      </c>
      <c r="L644">
        <f>IF(BF644, AI644, AG644)</f>
        <v>0</v>
      </c>
      <c r="M644">
        <f>BH644 - IF(AU644&gt;1, L644*BB644*100.0/(AW644), 0)</f>
        <v>0</v>
      </c>
      <c r="N644">
        <f>((T644-J644/2)*M644-L644)/(T644+J644/2)</f>
        <v>0</v>
      </c>
      <c r="O644">
        <f>N644*(BO644+BP644)/1000.0</f>
        <v>0</v>
      </c>
      <c r="P644">
        <f>(BH644 - IF(AU644&gt;1, L644*BB644*100.0/(AW644), 0))*(BO644+BP644)/1000.0</f>
        <v>0</v>
      </c>
      <c r="Q644">
        <f>2.0/((1/S644-1/R644)+SIGN(S644)*SQRT((1/S644-1/R644)*(1/S644-1/R644) + 4*BC644/((BC644+1)*(BC644+1))*(2*1/S644*1/R644-1/R644*1/R644)))</f>
        <v>0</v>
      </c>
      <c r="R644">
        <f>IF(LEFT(BD644,1)&lt;&gt;"0",IF(LEFT(BD644,1)="1",3.0,BE644),$D$5+$E$5*(BV644*BO644/($K$5*1000))+$F$5*(BV644*BO644/($K$5*1000))*MAX(MIN(BB644,$J$5),$I$5)*MAX(MIN(BB644,$J$5),$I$5)+$G$5*MAX(MIN(BB644,$J$5),$I$5)*(BV644*BO644/($K$5*1000))+$H$5*(BV644*BO644/($K$5*1000))*(BV644*BO644/($K$5*1000)))</f>
        <v>0</v>
      </c>
      <c r="S644">
        <f>J644*(1000-(1000*0.61365*exp(17.502*W644/(240.97+W644))/(BO644+BP644)+BJ644)/2)/(1000*0.61365*exp(17.502*W644/(240.97+W644))/(BO644+BP644)-BJ644)</f>
        <v>0</v>
      </c>
      <c r="T644">
        <f>1/((BC644+1)/(Q644/1.6)+1/(R644/1.37)) + BC644/((BC644+1)/(Q644/1.6) + BC644/(R644/1.37))</f>
        <v>0</v>
      </c>
      <c r="U644">
        <f>(AX644*BA644)</f>
        <v>0</v>
      </c>
      <c r="V644">
        <f>(BQ644+(U644+2*0.95*5.67E-8*(((BQ644+$B$9)+273)^4-(BQ644+273)^4)-44100*J644)/(1.84*29.3*R644+8*0.95*5.67E-8*(BQ644+273)^3))</f>
        <v>0</v>
      </c>
      <c r="W644">
        <f>($C$9*BR644+$D$9*BS644+$E$9*V644)</f>
        <v>0</v>
      </c>
      <c r="X644">
        <f>0.61365*exp(17.502*W644/(240.97+W644))</f>
        <v>0</v>
      </c>
      <c r="Y644">
        <f>(Z644/AA644*100)</f>
        <v>0</v>
      </c>
      <c r="Z644">
        <f>BJ644*(BO644+BP644)/1000</f>
        <v>0</v>
      </c>
      <c r="AA644">
        <f>0.61365*exp(17.502*BQ644/(240.97+BQ644))</f>
        <v>0</v>
      </c>
      <c r="AB644">
        <f>(X644-BJ644*(BO644+BP644)/1000)</f>
        <v>0</v>
      </c>
      <c r="AC644">
        <f>(-J644*44100)</f>
        <v>0</v>
      </c>
      <c r="AD644">
        <f>2*29.3*R644*0.92*(BQ644-W644)</f>
        <v>0</v>
      </c>
      <c r="AE644">
        <f>2*0.95*5.67E-8*(((BQ644+$B$9)+273)^4-(W644+273)^4)</f>
        <v>0</v>
      </c>
      <c r="AF644">
        <f>U644+AE644+AC644+AD644</f>
        <v>0</v>
      </c>
      <c r="AG644">
        <f>BN644*AU644*(BI644-BH644*(1000-AU644*BK644)/(1000-AU644*BJ644))/(100*BB644)</f>
        <v>0</v>
      </c>
      <c r="AH644">
        <f>1000*BN644*AU644*(BJ644-BK644)/(100*BB644*(1000-AU644*BJ644))</f>
        <v>0</v>
      </c>
      <c r="AI644">
        <f>(AJ644 - AK644 - BO644*1E3/(8.314*(BQ644+273.15)) * AM644/BN644 * AL644) * BN644/(100*BB644) * (1000 - BK644)/1000</f>
        <v>0</v>
      </c>
      <c r="AJ644">
        <v>429.2159360156393</v>
      </c>
      <c r="AK644">
        <v>428.8129636363635</v>
      </c>
      <c r="AL644">
        <v>5.532640039043423E-06</v>
      </c>
      <c r="AM644">
        <v>61.35787655002243</v>
      </c>
      <c r="AN644">
        <f>(AP644 - AO644 + BO644*1E3/(8.314*(BQ644+273.15)) * AR644/BN644 * AQ644) * BN644/(100*BB644) * 1000/(1000 - AP644)</f>
        <v>0</v>
      </c>
      <c r="AO644">
        <v>21.51839904062917</v>
      </c>
      <c r="AP644">
        <v>21.50231608391609</v>
      </c>
      <c r="AQ644">
        <v>3.773542818258153E-07</v>
      </c>
      <c r="AR644">
        <v>91.88205700752289</v>
      </c>
      <c r="AS644">
        <v>0</v>
      </c>
      <c r="AT644">
        <v>0</v>
      </c>
      <c r="AU644">
        <f>IF(AS644*$H$15&gt;=AW644,1.0,(AW644/(AW644-AS644*$H$15)))</f>
        <v>0</v>
      </c>
      <c r="AV644">
        <f>(AU644-1)*100</f>
        <v>0</v>
      </c>
      <c r="AW644">
        <f>MAX(0,($B$15+$C$15*BV644)/(1+$D$15*BV644)*BO644/(BQ644+273)*$E$15)</f>
        <v>0</v>
      </c>
      <c r="AX644">
        <f>$B$13*BW644+$C$13*BX644+$F$13*CI644*(1-CL644)</f>
        <v>0</v>
      </c>
      <c r="AY644">
        <f>AX644*AZ644</f>
        <v>0</v>
      </c>
      <c r="AZ644">
        <f>($B$13*$D$11+$C$13*$D$11+$F$13*((CV644+CN644)/MAX(CV644+CN644+CW644, 0.1)*$I$11+CW644/MAX(CV644+CN644+CW644, 0.1)*$J$11))/($B$13+$C$13+$F$13)</f>
        <v>0</v>
      </c>
      <c r="BA644">
        <f>($B$13*$K$11+$C$13*$K$11+$F$13*((CV644+CN644)/MAX(CV644+CN644+CW644, 0.1)*$P$11+CW644/MAX(CV644+CN644+CW644, 0.1)*$Q$11))/($B$13+$C$13+$F$13)</f>
        <v>0</v>
      </c>
      <c r="BB644">
        <v>6</v>
      </c>
      <c r="BC644">
        <v>0.5</v>
      </c>
      <c r="BD644" t="s">
        <v>358</v>
      </c>
      <c r="BE644">
        <v>2</v>
      </c>
      <c r="BF644" t="b">
        <v>1</v>
      </c>
      <c r="BG644">
        <v>1774684293.7</v>
      </c>
      <c r="BH644">
        <v>419.5754000000001</v>
      </c>
      <c r="BI644">
        <v>419.9854</v>
      </c>
      <c r="BJ644">
        <v>21.50163999999999</v>
      </c>
      <c r="BK644">
        <v>21.51888</v>
      </c>
      <c r="BL644">
        <v>419.9371</v>
      </c>
      <c r="BM644">
        <v>21.20439</v>
      </c>
      <c r="BN644">
        <v>500.0096</v>
      </c>
      <c r="BO644">
        <v>101.0396</v>
      </c>
      <c r="BP644">
        <v>0.10003017</v>
      </c>
      <c r="BQ644">
        <v>25.75971</v>
      </c>
      <c r="BR644">
        <v>25.7925</v>
      </c>
      <c r="BS644">
        <v>999.9</v>
      </c>
      <c r="BT644">
        <v>0</v>
      </c>
      <c r="BU644">
        <v>0</v>
      </c>
      <c r="BV644">
        <v>9994.439999999999</v>
      </c>
      <c r="BW644">
        <v>0</v>
      </c>
      <c r="BX644">
        <v>0.3833920000000001</v>
      </c>
      <c r="BY644">
        <v>-0.410135</v>
      </c>
      <c r="BZ644">
        <v>428.7952</v>
      </c>
      <c r="CA644">
        <v>429.222</v>
      </c>
      <c r="CB644">
        <v>-0.0172451</v>
      </c>
      <c r="CC644">
        <v>419.9854</v>
      </c>
      <c r="CD644">
        <v>21.51888</v>
      </c>
      <c r="CE644">
        <v>2.172515</v>
      </c>
      <c r="CF644">
        <v>2.174257</v>
      </c>
      <c r="CG644">
        <v>18.76107</v>
      </c>
      <c r="CH644">
        <v>18.77389</v>
      </c>
      <c r="CI644">
        <v>79.99929999999999</v>
      </c>
      <c r="CJ644">
        <v>0</v>
      </c>
      <c r="CK644">
        <v>1</v>
      </c>
      <c r="CL644">
        <v>0</v>
      </c>
      <c r="CM644">
        <v>1.62163</v>
      </c>
      <c r="CN644">
        <v>0</v>
      </c>
      <c r="CO644">
        <v>4.864680000000001</v>
      </c>
      <c r="CP644">
        <v>409.2495</v>
      </c>
      <c r="CQ644">
        <v>35.406</v>
      </c>
      <c r="CR644">
        <v>39.8497</v>
      </c>
      <c r="CS644">
        <v>37.6373</v>
      </c>
      <c r="CT644">
        <v>39.0373</v>
      </c>
      <c r="CU644">
        <v>36.281</v>
      </c>
      <c r="CV644">
        <v>0</v>
      </c>
      <c r="CW644">
        <v>80</v>
      </c>
      <c r="CX644">
        <v>0</v>
      </c>
      <c r="CY644">
        <v>1774684295</v>
      </c>
      <c r="CZ644">
        <v>0</v>
      </c>
      <c r="DA644">
        <v>1774666326.5</v>
      </c>
      <c r="DB644" t="s">
        <v>359</v>
      </c>
      <c r="DC644">
        <v>1774666322</v>
      </c>
      <c r="DD644">
        <v>1774666326.5</v>
      </c>
      <c r="DE644">
        <v>2</v>
      </c>
      <c r="DF644">
        <v>0.343</v>
      </c>
      <c r="DG644">
        <v>-0.026</v>
      </c>
      <c r="DH644">
        <v>-0.36</v>
      </c>
      <c r="DI644">
        <v>0.298</v>
      </c>
      <c r="DJ644">
        <v>420</v>
      </c>
      <c r="DK644">
        <v>22</v>
      </c>
      <c r="DL644">
        <v>0.17</v>
      </c>
      <c r="DM644">
        <v>0.02</v>
      </c>
      <c r="DN644">
        <v>-0.4234165121951219</v>
      </c>
      <c r="DO644">
        <v>0.05030464808362353</v>
      </c>
      <c r="DP644">
        <v>0.02387894981361347</v>
      </c>
      <c r="DQ644">
        <v>1</v>
      </c>
      <c r="DR644">
        <v>-0.01677554390243902</v>
      </c>
      <c r="DS644">
        <v>-0.0008669331010452899</v>
      </c>
      <c r="DT644">
        <v>0.0007014044437286749</v>
      </c>
      <c r="DU644">
        <v>1</v>
      </c>
      <c r="DV644">
        <v>2</v>
      </c>
      <c r="DW644">
        <v>2</v>
      </c>
      <c r="DX644" t="s">
        <v>360</v>
      </c>
      <c r="DY644">
        <v>3.13045</v>
      </c>
      <c r="DZ644">
        <v>2.80653</v>
      </c>
      <c r="EA644">
        <v>0.09976169999999999</v>
      </c>
      <c r="EB644">
        <v>0.09947839999999999</v>
      </c>
      <c r="EC644">
        <v>0.105869</v>
      </c>
      <c r="ED644">
        <v>0.105619</v>
      </c>
      <c r="EE644">
        <v>21145.1</v>
      </c>
      <c r="EF644">
        <v>27418.7</v>
      </c>
      <c r="EG644">
        <v>26442.7</v>
      </c>
      <c r="EH644">
        <v>33000.3</v>
      </c>
      <c r="EI644">
        <v>34922.9</v>
      </c>
      <c r="EJ644">
        <v>40309.4</v>
      </c>
      <c r="EK644">
        <v>41089</v>
      </c>
      <c r="EL644">
        <v>46060.3</v>
      </c>
      <c r="EM644">
        <v>2.03482</v>
      </c>
      <c r="EN644">
        <v>2.00058</v>
      </c>
      <c r="EO644">
        <v>0.06914140000000001</v>
      </c>
      <c r="EP644">
        <v>0</v>
      </c>
      <c r="EQ644">
        <v>24.6596</v>
      </c>
      <c r="ER644">
        <v>999.9</v>
      </c>
      <c r="ES644">
        <v>67.40000000000001</v>
      </c>
      <c r="ET644">
        <v>27.5</v>
      </c>
      <c r="EU644">
        <v>24.5859</v>
      </c>
      <c r="EV644">
        <v>61.3509</v>
      </c>
      <c r="EW644">
        <v>31.6867</v>
      </c>
      <c r="EX644">
        <v>1</v>
      </c>
      <c r="EY644">
        <v>0.291197</v>
      </c>
      <c r="EZ644">
        <v>0.168129</v>
      </c>
      <c r="FA644">
        <v>20.2897</v>
      </c>
      <c r="FB644">
        <v>5.18929</v>
      </c>
      <c r="FC644">
        <v>11.9441</v>
      </c>
      <c r="FD644">
        <v>4.9558</v>
      </c>
      <c r="FE644">
        <v>3.285</v>
      </c>
      <c r="FF644">
        <v>9999</v>
      </c>
      <c r="FG644">
        <v>9999</v>
      </c>
      <c r="FH644">
        <v>9999</v>
      </c>
      <c r="FI644">
        <v>999.9</v>
      </c>
      <c r="FJ644">
        <v>1.86127</v>
      </c>
      <c r="FK644">
        <v>1.86264</v>
      </c>
      <c r="FL644">
        <v>1.86005</v>
      </c>
      <c r="FM644">
        <v>1.85837</v>
      </c>
      <c r="FN644">
        <v>1.86214</v>
      </c>
      <c r="FO644">
        <v>1.85891</v>
      </c>
      <c r="FP644">
        <v>1.85791</v>
      </c>
      <c r="FQ644">
        <v>1.8608</v>
      </c>
      <c r="FR644">
        <v>0</v>
      </c>
      <c r="FS644">
        <v>0</v>
      </c>
      <c r="FT644">
        <v>0</v>
      </c>
      <c r="FU644">
        <v>4.5</v>
      </c>
      <c r="FV644" t="s">
        <v>361</v>
      </c>
      <c r="FW644" t="s">
        <v>362</v>
      </c>
      <c r="FX644" t="s">
        <v>363</v>
      </c>
      <c r="FY644" t="s">
        <v>364</v>
      </c>
      <c r="FZ644" t="s">
        <v>364</v>
      </c>
      <c r="GA644" t="s">
        <v>363</v>
      </c>
      <c r="GB644">
        <v>0</v>
      </c>
      <c r="GC644">
        <v>100</v>
      </c>
      <c r="GD644">
        <v>100</v>
      </c>
      <c r="GE644">
        <v>-0.362</v>
      </c>
      <c r="GF644">
        <v>0.2973</v>
      </c>
      <c r="GG644">
        <v>-1.589593225013521</v>
      </c>
      <c r="GH644">
        <v>0.00192992804097616</v>
      </c>
      <c r="GI644">
        <v>3.244687122451424E-06</v>
      </c>
      <c r="GJ644">
        <v>-2.087531120305573E-09</v>
      </c>
      <c r="GK644">
        <v>0.05776174702018427</v>
      </c>
      <c r="GL644">
        <v>0.005089068596103195</v>
      </c>
      <c r="GM644">
        <v>0.0003257216593697226</v>
      </c>
      <c r="GN644">
        <v>-1.562898368296355E-06</v>
      </c>
      <c r="GO644">
        <v>0</v>
      </c>
      <c r="GP644">
        <v>1257</v>
      </c>
      <c r="GQ644">
        <v>1</v>
      </c>
      <c r="GR644">
        <v>31</v>
      </c>
      <c r="GS644">
        <v>299.6</v>
      </c>
      <c r="GT644">
        <v>299.5</v>
      </c>
      <c r="GU644">
        <v>1.07666</v>
      </c>
      <c r="GV644">
        <v>2.38892</v>
      </c>
      <c r="GW644">
        <v>1.44775</v>
      </c>
      <c r="GX644">
        <v>2.20215</v>
      </c>
      <c r="GY644">
        <v>1.44653</v>
      </c>
      <c r="GZ644">
        <v>2.37061</v>
      </c>
      <c r="HA644">
        <v>33.1769</v>
      </c>
      <c r="HB644">
        <v>14.491</v>
      </c>
      <c r="HC644">
        <v>18</v>
      </c>
      <c r="HD644">
        <v>531.8680000000001</v>
      </c>
      <c r="HE644">
        <v>523.217</v>
      </c>
      <c r="HF644">
        <v>24.9998</v>
      </c>
      <c r="HG644">
        <v>30.7145</v>
      </c>
      <c r="HH644">
        <v>30.0001</v>
      </c>
      <c r="HI644">
        <v>31.095</v>
      </c>
      <c r="HJ644">
        <v>31.1062</v>
      </c>
      <c r="HK644">
        <v>21.5458</v>
      </c>
      <c r="HL644">
        <v>20.6043</v>
      </c>
      <c r="HM644">
        <v>100</v>
      </c>
      <c r="HN644">
        <v>25</v>
      </c>
      <c r="HO644">
        <v>420</v>
      </c>
      <c r="HP644">
        <v>21.5</v>
      </c>
      <c r="HQ644">
        <v>103.126</v>
      </c>
      <c r="HR644">
        <v>102.022</v>
      </c>
    </row>
    <row r="645" spans="1:226">
      <c r="A645">
        <v>627</v>
      </c>
      <c r="B645">
        <v>1774684300.6</v>
      </c>
      <c r="C645">
        <v>2554.599999904633</v>
      </c>
      <c r="D645" t="s">
        <v>1616</v>
      </c>
      <c r="E645" t="s">
        <v>1617</v>
      </c>
      <c r="F645">
        <v>5</v>
      </c>
      <c r="I645">
        <v>1774684297.7</v>
      </c>
      <c r="J645">
        <f>(K645)/1000</f>
        <v>0</v>
      </c>
      <c r="K645">
        <f>IF(BF645, AN645, AH645)</f>
        <v>0</v>
      </c>
      <c r="L645">
        <f>IF(BF645, AI645, AG645)</f>
        <v>0</v>
      </c>
      <c r="M645">
        <f>BH645 - IF(AU645&gt;1, L645*BB645*100.0/(AW645), 0)</f>
        <v>0</v>
      </c>
      <c r="N645">
        <f>((T645-J645/2)*M645-L645)/(T645+J645/2)</f>
        <v>0</v>
      </c>
      <c r="O645">
        <f>N645*(BO645+BP645)/1000.0</f>
        <v>0</v>
      </c>
      <c r="P645">
        <f>(BH645 - IF(AU645&gt;1, L645*BB645*100.0/(AW645), 0))*(BO645+BP645)/1000.0</f>
        <v>0</v>
      </c>
      <c r="Q645">
        <f>2.0/((1/S645-1/R645)+SIGN(S645)*SQRT((1/S645-1/R645)*(1/S645-1/R645) + 4*BC645/((BC645+1)*(BC645+1))*(2*1/S645*1/R645-1/R645*1/R645)))</f>
        <v>0</v>
      </c>
      <c r="R645">
        <f>IF(LEFT(BD645,1)&lt;&gt;"0",IF(LEFT(BD645,1)="1",3.0,BE645),$D$5+$E$5*(BV645*BO645/($K$5*1000))+$F$5*(BV645*BO645/($K$5*1000))*MAX(MIN(BB645,$J$5),$I$5)*MAX(MIN(BB645,$J$5),$I$5)+$G$5*MAX(MIN(BB645,$J$5),$I$5)*(BV645*BO645/($K$5*1000))+$H$5*(BV645*BO645/($K$5*1000))*(BV645*BO645/($K$5*1000)))</f>
        <v>0</v>
      </c>
      <c r="S645">
        <f>J645*(1000-(1000*0.61365*exp(17.502*W645/(240.97+W645))/(BO645+BP645)+BJ645)/2)/(1000*0.61365*exp(17.502*W645/(240.97+W645))/(BO645+BP645)-BJ645)</f>
        <v>0</v>
      </c>
      <c r="T645">
        <f>1/((BC645+1)/(Q645/1.6)+1/(R645/1.37)) + BC645/((BC645+1)/(Q645/1.6) + BC645/(R645/1.37))</f>
        <v>0</v>
      </c>
      <c r="U645">
        <f>(AX645*BA645)</f>
        <v>0</v>
      </c>
      <c r="V645">
        <f>(BQ645+(U645+2*0.95*5.67E-8*(((BQ645+$B$9)+273)^4-(BQ645+273)^4)-44100*J645)/(1.84*29.3*R645+8*0.95*5.67E-8*(BQ645+273)^3))</f>
        <v>0</v>
      </c>
      <c r="W645">
        <f>($C$9*BR645+$D$9*BS645+$E$9*V645)</f>
        <v>0</v>
      </c>
      <c r="X645">
        <f>0.61365*exp(17.502*W645/(240.97+W645))</f>
        <v>0</v>
      </c>
      <c r="Y645">
        <f>(Z645/AA645*100)</f>
        <v>0</v>
      </c>
      <c r="Z645">
        <f>BJ645*(BO645+BP645)/1000</f>
        <v>0</v>
      </c>
      <c r="AA645">
        <f>0.61365*exp(17.502*BQ645/(240.97+BQ645))</f>
        <v>0</v>
      </c>
      <c r="AB645">
        <f>(X645-BJ645*(BO645+BP645)/1000)</f>
        <v>0</v>
      </c>
      <c r="AC645">
        <f>(-J645*44100)</f>
        <v>0</v>
      </c>
      <c r="AD645">
        <f>2*29.3*R645*0.92*(BQ645-W645)</f>
        <v>0</v>
      </c>
      <c r="AE645">
        <f>2*0.95*5.67E-8*(((BQ645+$B$9)+273)^4-(W645+273)^4)</f>
        <v>0</v>
      </c>
      <c r="AF645">
        <f>U645+AE645+AC645+AD645</f>
        <v>0</v>
      </c>
      <c r="AG645">
        <f>BN645*AU645*(BI645-BH645*(1000-AU645*BK645)/(1000-AU645*BJ645))/(100*BB645)</f>
        <v>0</v>
      </c>
      <c r="AH645">
        <f>1000*BN645*AU645*(BJ645-BK645)/(100*BB645*(1000-AU645*BJ645))</f>
        <v>0</v>
      </c>
      <c r="AI645">
        <f>(AJ645 - AK645 - BO645*1E3/(8.314*(BQ645+273.15)) * AM645/BN645 * AL645) * BN645/(100*BB645) * (1000 - BK645)/1000</f>
        <v>0</v>
      </c>
      <c r="AJ645">
        <v>429.2047906850501</v>
      </c>
      <c r="AK645">
        <v>428.7726363636364</v>
      </c>
      <c r="AL645">
        <v>-5.592722328526301E-06</v>
      </c>
      <c r="AM645">
        <v>61.35787655002243</v>
      </c>
      <c r="AN645">
        <f>(AP645 - AO645 + BO645*1E3/(8.314*(BQ645+273.15)) * AR645/BN645 * AQ645) * BN645/(100*BB645) * 1000/(1000 - AP645)</f>
        <v>0</v>
      </c>
      <c r="AO645">
        <v>21.52010327933059</v>
      </c>
      <c r="AP645">
        <v>21.50233496503497</v>
      </c>
      <c r="AQ645">
        <v>1.622904845330512E-07</v>
      </c>
      <c r="AR645">
        <v>91.88205700752289</v>
      </c>
      <c r="AS645">
        <v>0</v>
      </c>
      <c r="AT645">
        <v>0</v>
      </c>
      <c r="AU645">
        <f>IF(AS645*$H$15&gt;=AW645,1.0,(AW645/(AW645-AS645*$H$15)))</f>
        <v>0</v>
      </c>
      <c r="AV645">
        <f>(AU645-1)*100</f>
        <v>0</v>
      </c>
      <c r="AW645">
        <f>MAX(0,($B$15+$C$15*BV645)/(1+$D$15*BV645)*BO645/(BQ645+273)*$E$15)</f>
        <v>0</v>
      </c>
      <c r="AX645">
        <f>$B$13*BW645+$C$13*BX645+$F$13*CI645*(1-CL645)</f>
        <v>0</v>
      </c>
      <c r="AY645">
        <f>AX645*AZ645</f>
        <v>0</v>
      </c>
      <c r="AZ645">
        <f>($B$13*$D$11+$C$13*$D$11+$F$13*((CV645+CN645)/MAX(CV645+CN645+CW645, 0.1)*$I$11+CW645/MAX(CV645+CN645+CW645, 0.1)*$J$11))/($B$13+$C$13+$F$13)</f>
        <v>0</v>
      </c>
      <c r="BA645">
        <f>($B$13*$K$11+$C$13*$K$11+$F$13*((CV645+CN645)/MAX(CV645+CN645+CW645, 0.1)*$P$11+CW645/MAX(CV645+CN645+CW645, 0.1)*$Q$11))/($B$13+$C$13+$F$13)</f>
        <v>0</v>
      </c>
      <c r="BB645">
        <v>6</v>
      </c>
      <c r="BC645">
        <v>0.5</v>
      </c>
      <c r="BD645" t="s">
        <v>358</v>
      </c>
      <c r="BE645">
        <v>2</v>
      </c>
      <c r="BF645" t="b">
        <v>1</v>
      </c>
      <c r="BG645">
        <v>1774684297.7</v>
      </c>
      <c r="BH645">
        <v>419.5676999999999</v>
      </c>
      <c r="BI645">
        <v>419.9889</v>
      </c>
      <c r="BJ645">
        <v>21.50229</v>
      </c>
      <c r="BK645">
        <v>21.52081</v>
      </c>
      <c r="BL645">
        <v>419.9296000000001</v>
      </c>
      <c r="BM645">
        <v>21.20505</v>
      </c>
      <c r="BN645">
        <v>500.0468</v>
      </c>
      <c r="BO645">
        <v>101.0391</v>
      </c>
      <c r="BP645">
        <v>0.09991183000000001</v>
      </c>
      <c r="BQ645">
        <v>25.76185</v>
      </c>
      <c r="BR645">
        <v>25.79017</v>
      </c>
      <c r="BS645">
        <v>999.9</v>
      </c>
      <c r="BT645">
        <v>0</v>
      </c>
      <c r="BU645">
        <v>0</v>
      </c>
      <c r="BV645">
        <v>10013.622</v>
      </c>
      <c r="BW645">
        <v>0</v>
      </c>
      <c r="BX645">
        <v>0.3740814</v>
      </c>
      <c r="BY645">
        <v>-0.4210511</v>
      </c>
      <c r="BZ645">
        <v>428.7877999999999</v>
      </c>
      <c r="CA645">
        <v>429.2261</v>
      </c>
      <c r="CB645">
        <v>-0.01852416</v>
      </c>
      <c r="CC645">
        <v>419.9889</v>
      </c>
      <c r="CD645">
        <v>21.52081</v>
      </c>
      <c r="CE645">
        <v>2.17257</v>
      </c>
      <c r="CF645">
        <v>2.17444</v>
      </c>
      <c r="CG645">
        <v>18.76146000000001</v>
      </c>
      <c r="CH645">
        <v>18.77524</v>
      </c>
      <c r="CI645">
        <v>80.00371</v>
      </c>
      <c r="CJ645">
        <v>0</v>
      </c>
      <c r="CK645">
        <v>1</v>
      </c>
      <c r="CL645">
        <v>0</v>
      </c>
      <c r="CM645">
        <v>1.65408</v>
      </c>
      <c r="CN645">
        <v>0</v>
      </c>
      <c r="CO645">
        <v>4.816450000000001</v>
      </c>
      <c r="CP645">
        <v>409.2722</v>
      </c>
      <c r="CQ645">
        <v>35.375</v>
      </c>
      <c r="CR645">
        <v>39.7309</v>
      </c>
      <c r="CS645">
        <v>37.5746</v>
      </c>
      <c r="CT645">
        <v>38.9123</v>
      </c>
      <c r="CU645">
        <v>36.2311</v>
      </c>
      <c r="CV645">
        <v>0</v>
      </c>
      <c r="CW645">
        <v>80.003</v>
      </c>
      <c r="CX645">
        <v>0</v>
      </c>
      <c r="CY645">
        <v>1774684299.2</v>
      </c>
      <c r="CZ645">
        <v>0</v>
      </c>
      <c r="DA645">
        <v>1774666326.5</v>
      </c>
      <c r="DB645" t="s">
        <v>359</v>
      </c>
      <c r="DC645">
        <v>1774666322</v>
      </c>
      <c r="DD645">
        <v>1774666326.5</v>
      </c>
      <c r="DE645">
        <v>2</v>
      </c>
      <c r="DF645">
        <v>0.343</v>
      </c>
      <c r="DG645">
        <v>-0.026</v>
      </c>
      <c r="DH645">
        <v>-0.36</v>
      </c>
      <c r="DI645">
        <v>0.298</v>
      </c>
      <c r="DJ645">
        <v>420</v>
      </c>
      <c r="DK645">
        <v>22</v>
      </c>
      <c r="DL645">
        <v>0.17</v>
      </c>
      <c r="DM645">
        <v>0.02</v>
      </c>
      <c r="DN645">
        <v>-0.4230302195121951</v>
      </c>
      <c r="DO645">
        <v>0.07766811846689924</v>
      </c>
      <c r="DP645">
        <v>0.02358727956326708</v>
      </c>
      <c r="DQ645">
        <v>1</v>
      </c>
      <c r="DR645">
        <v>-0.0171057</v>
      </c>
      <c r="DS645">
        <v>-0.00582277630662021</v>
      </c>
      <c r="DT645">
        <v>0.0009876885324195937</v>
      </c>
      <c r="DU645">
        <v>1</v>
      </c>
      <c r="DV645">
        <v>2</v>
      </c>
      <c r="DW645">
        <v>2</v>
      </c>
      <c r="DX645" t="s">
        <v>360</v>
      </c>
      <c r="DY645">
        <v>3.13044</v>
      </c>
      <c r="DZ645">
        <v>2.80648</v>
      </c>
      <c r="EA645">
        <v>0.099759</v>
      </c>
      <c r="EB645">
        <v>0.09949139999999999</v>
      </c>
      <c r="EC645">
        <v>0.10587</v>
      </c>
      <c r="ED645">
        <v>0.105627</v>
      </c>
      <c r="EE645">
        <v>21145.1</v>
      </c>
      <c r="EF645">
        <v>27417.8</v>
      </c>
      <c r="EG645">
        <v>26442.7</v>
      </c>
      <c r="EH645">
        <v>32999.7</v>
      </c>
      <c r="EI645">
        <v>34922.7</v>
      </c>
      <c r="EJ645">
        <v>40308.3</v>
      </c>
      <c r="EK645">
        <v>41088.9</v>
      </c>
      <c r="EL645">
        <v>46059.4</v>
      </c>
      <c r="EM645">
        <v>2.03478</v>
      </c>
      <c r="EN645">
        <v>2.00077</v>
      </c>
      <c r="EO645">
        <v>0.0688247</v>
      </c>
      <c r="EP645">
        <v>0</v>
      </c>
      <c r="EQ645">
        <v>24.6596</v>
      </c>
      <c r="ER645">
        <v>999.9</v>
      </c>
      <c r="ES645">
        <v>67.40000000000001</v>
      </c>
      <c r="ET645">
        <v>27.5</v>
      </c>
      <c r="EU645">
        <v>24.584</v>
      </c>
      <c r="EV645">
        <v>61.1009</v>
      </c>
      <c r="EW645">
        <v>31.5905</v>
      </c>
      <c r="EX645">
        <v>1</v>
      </c>
      <c r="EY645">
        <v>0.291352</v>
      </c>
      <c r="EZ645">
        <v>0.168001</v>
      </c>
      <c r="FA645">
        <v>20.2898</v>
      </c>
      <c r="FB645">
        <v>5.18884</v>
      </c>
      <c r="FC645">
        <v>11.9441</v>
      </c>
      <c r="FD645">
        <v>4.9557</v>
      </c>
      <c r="FE645">
        <v>3.285</v>
      </c>
      <c r="FF645">
        <v>9999</v>
      </c>
      <c r="FG645">
        <v>9999</v>
      </c>
      <c r="FH645">
        <v>9999</v>
      </c>
      <c r="FI645">
        <v>999.9</v>
      </c>
      <c r="FJ645">
        <v>1.86127</v>
      </c>
      <c r="FK645">
        <v>1.86264</v>
      </c>
      <c r="FL645">
        <v>1.86005</v>
      </c>
      <c r="FM645">
        <v>1.85837</v>
      </c>
      <c r="FN645">
        <v>1.86215</v>
      </c>
      <c r="FO645">
        <v>1.85889</v>
      </c>
      <c r="FP645">
        <v>1.85791</v>
      </c>
      <c r="FQ645">
        <v>1.8608</v>
      </c>
      <c r="FR645">
        <v>0</v>
      </c>
      <c r="FS645">
        <v>0</v>
      </c>
      <c r="FT645">
        <v>0</v>
      </c>
      <c r="FU645">
        <v>4.5</v>
      </c>
      <c r="FV645" t="s">
        <v>361</v>
      </c>
      <c r="FW645" t="s">
        <v>362</v>
      </c>
      <c r="FX645" t="s">
        <v>363</v>
      </c>
      <c r="FY645" t="s">
        <v>364</v>
      </c>
      <c r="FZ645" t="s">
        <v>364</v>
      </c>
      <c r="GA645" t="s">
        <v>363</v>
      </c>
      <c r="GB645">
        <v>0</v>
      </c>
      <c r="GC645">
        <v>100</v>
      </c>
      <c r="GD645">
        <v>100</v>
      </c>
      <c r="GE645">
        <v>-0.361</v>
      </c>
      <c r="GF645">
        <v>0.2972</v>
      </c>
      <c r="GG645">
        <v>-1.589593225013521</v>
      </c>
      <c r="GH645">
        <v>0.00192992804097616</v>
      </c>
      <c r="GI645">
        <v>3.244687122451424E-06</v>
      </c>
      <c r="GJ645">
        <v>-2.087531120305573E-09</v>
      </c>
      <c r="GK645">
        <v>0.05776174702018427</v>
      </c>
      <c r="GL645">
        <v>0.005089068596103195</v>
      </c>
      <c r="GM645">
        <v>0.0003257216593697226</v>
      </c>
      <c r="GN645">
        <v>-1.562898368296355E-06</v>
      </c>
      <c r="GO645">
        <v>0</v>
      </c>
      <c r="GP645">
        <v>1257</v>
      </c>
      <c r="GQ645">
        <v>1</v>
      </c>
      <c r="GR645">
        <v>31</v>
      </c>
      <c r="GS645">
        <v>299.6</v>
      </c>
      <c r="GT645">
        <v>299.6</v>
      </c>
      <c r="GU645">
        <v>1.07666</v>
      </c>
      <c r="GV645">
        <v>2.40356</v>
      </c>
      <c r="GW645">
        <v>1.44775</v>
      </c>
      <c r="GX645">
        <v>2.20215</v>
      </c>
      <c r="GY645">
        <v>1.44653</v>
      </c>
      <c r="GZ645">
        <v>2.24487</v>
      </c>
      <c r="HA645">
        <v>33.1769</v>
      </c>
      <c r="HB645">
        <v>14.491</v>
      </c>
      <c r="HC645">
        <v>18</v>
      </c>
      <c r="HD645">
        <v>531.8339999999999</v>
      </c>
      <c r="HE645">
        <v>523.353</v>
      </c>
      <c r="HF645">
        <v>24.9999</v>
      </c>
      <c r="HG645">
        <v>30.7145</v>
      </c>
      <c r="HH645">
        <v>30</v>
      </c>
      <c r="HI645">
        <v>31.0947</v>
      </c>
      <c r="HJ645">
        <v>31.1062</v>
      </c>
      <c r="HK645">
        <v>21.5448</v>
      </c>
      <c r="HL645">
        <v>20.6043</v>
      </c>
      <c r="HM645">
        <v>100</v>
      </c>
      <c r="HN645">
        <v>25</v>
      </c>
      <c r="HO645">
        <v>420</v>
      </c>
      <c r="HP645">
        <v>21.5</v>
      </c>
      <c r="HQ645">
        <v>103.126</v>
      </c>
      <c r="HR645">
        <v>102.02</v>
      </c>
    </row>
    <row r="646" spans="1:226">
      <c r="A646">
        <v>628</v>
      </c>
      <c r="B646">
        <v>1774684304.6</v>
      </c>
      <c r="C646">
        <v>2558.599999904633</v>
      </c>
      <c r="D646" t="s">
        <v>1618</v>
      </c>
      <c r="E646" t="s">
        <v>1619</v>
      </c>
      <c r="F646">
        <v>5</v>
      </c>
      <c r="I646">
        <v>1774684301.7</v>
      </c>
      <c r="J646">
        <f>(K646)/1000</f>
        <v>0</v>
      </c>
      <c r="K646">
        <f>IF(BF646, AN646, AH646)</f>
        <v>0</v>
      </c>
      <c r="L646">
        <f>IF(BF646, AI646, AG646)</f>
        <v>0</v>
      </c>
      <c r="M646">
        <f>BH646 - IF(AU646&gt;1, L646*BB646*100.0/(AW646), 0)</f>
        <v>0</v>
      </c>
      <c r="N646">
        <f>((T646-J646/2)*M646-L646)/(T646+J646/2)</f>
        <v>0</v>
      </c>
      <c r="O646">
        <f>N646*(BO646+BP646)/1000.0</f>
        <v>0</v>
      </c>
      <c r="P646">
        <f>(BH646 - IF(AU646&gt;1, L646*BB646*100.0/(AW646), 0))*(BO646+BP646)/1000.0</f>
        <v>0</v>
      </c>
      <c r="Q646">
        <f>2.0/((1/S646-1/R646)+SIGN(S646)*SQRT((1/S646-1/R646)*(1/S646-1/R646) + 4*BC646/((BC646+1)*(BC646+1))*(2*1/S646*1/R646-1/R646*1/R646)))</f>
        <v>0</v>
      </c>
      <c r="R646">
        <f>IF(LEFT(BD646,1)&lt;&gt;"0",IF(LEFT(BD646,1)="1",3.0,BE646),$D$5+$E$5*(BV646*BO646/($K$5*1000))+$F$5*(BV646*BO646/($K$5*1000))*MAX(MIN(BB646,$J$5),$I$5)*MAX(MIN(BB646,$J$5),$I$5)+$G$5*MAX(MIN(BB646,$J$5),$I$5)*(BV646*BO646/($K$5*1000))+$H$5*(BV646*BO646/($K$5*1000))*(BV646*BO646/($K$5*1000)))</f>
        <v>0</v>
      </c>
      <c r="S646">
        <f>J646*(1000-(1000*0.61365*exp(17.502*W646/(240.97+W646))/(BO646+BP646)+BJ646)/2)/(1000*0.61365*exp(17.502*W646/(240.97+W646))/(BO646+BP646)-BJ646)</f>
        <v>0</v>
      </c>
      <c r="T646">
        <f>1/((BC646+1)/(Q646/1.6)+1/(R646/1.37)) + BC646/((BC646+1)/(Q646/1.6) + BC646/(R646/1.37))</f>
        <v>0</v>
      </c>
      <c r="U646">
        <f>(AX646*BA646)</f>
        <v>0</v>
      </c>
      <c r="V646">
        <f>(BQ646+(U646+2*0.95*5.67E-8*(((BQ646+$B$9)+273)^4-(BQ646+273)^4)-44100*J646)/(1.84*29.3*R646+8*0.95*5.67E-8*(BQ646+273)^3))</f>
        <v>0</v>
      </c>
      <c r="W646">
        <f>($C$9*BR646+$D$9*BS646+$E$9*V646)</f>
        <v>0</v>
      </c>
      <c r="X646">
        <f>0.61365*exp(17.502*W646/(240.97+W646))</f>
        <v>0</v>
      </c>
      <c r="Y646">
        <f>(Z646/AA646*100)</f>
        <v>0</v>
      </c>
      <c r="Z646">
        <f>BJ646*(BO646+BP646)/1000</f>
        <v>0</v>
      </c>
      <c r="AA646">
        <f>0.61365*exp(17.502*BQ646/(240.97+BQ646))</f>
        <v>0</v>
      </c>
      <c r="AB646">
        <f>(X646-BJ646*(BO646+BP646)/1000)</f>
        <v>0</v>
      </c>
      <c r="AC646">
        <f>(-J646*44100)</f>
        <v>0</v>
      </c>
      <c r="AD646">
        <f>2*29.3*R646*0.92*(BQ646-W646)</f>
        <v>0</v>
      </c>
      <c r="AE646">
        <f>2*0.95*5.67E-8*(((BQ646+$B$9)+273)^4-(W646+273)^4)</f>
        <v>0</v>
      </c>
      <c r="AF646">
        <f>U646+AE646+AC646+AD646</f>
        <v>0</v>
      </c>
      <c r="AG646">
        <f>BN646*AU646*(BI646-BH646*(1000-AU646*BK646)/(1000-AU646*BJ646))/(100*BB646)</f>
        <v>0</v>
      </c>
      <c r="AH646">
        <f>1000*BN646*AU646*(BJ646-BK646)/(100*BB646*(1000-AU646*BJ646))</f>
        <v>0</v>
      </c>
      <c r="AI646">
        <f>(AJ646 - AK646 - BO646*1E3/(8.314*(BQ646+273.15)) * AM646/BN646 * AL646) * BN646/(100*BB646) * (1000 - BK646)/1000</f>
        <v>0</v>
      </c>
      <c r="AJ646">
        <v>429.2910098131555</v>
      </c>
      <c r="AK646">
        <v>428.8141030303028</v>
      </c>
      <c r="AL646">
        <v>5.816043561451916E-06</v>
      </c>
      <c r="AM646">
        <v>61.35787655002243</v>
      </c>
      <c r="AN646">
        <f>(AP646 - AO646 + BO646*1E3/(8.314*(BQ646+273.15)) * AR646/BN646 * AQ646) * BN646/(100*BB646) * 1000/(1000 - AP646)</f>
        <v>0</v>
      </c>
      <c r="AO646">
        <v>21.52298093290791</v>
      </c>
      <c r="AP646">
        <v>21.50497132867135</v>
      </c>
      <c r="AQ646">
        <v>2.400491665746532E-07</v>
      </c>
      <c r="AR646">
        <v>91.88205700752289</v>
      </c>
      <c r="AS646">
        <v>0</v>
      </c>
      <c r="AT646">
        <v>0</v>
      </c>
      <c r="AU646">
        <f>IF(AS646*$H$15&gt;=AW646,1.0,(AW646/(AW646-AS646*$H$15)))</f>
        <v>0</v>
      </c>
      <c r="AV646">
        <f>(AU646-1)*100</f>
        <v>0</v>
      </c>
      <c r="AW646">
        <f>MAX(0,($B$15+$C$15*BV646)/(1+$D$15*BV646)*BO646/(BQ646+273)*$E$15)</f>
        <v>0</v>
      </c>
      <c r="AX646">
        <f>$B$13*BW646+$C$13*BX646+$F$13*CI646*(1-CL646)</f>
        <v>0</v>
      </c>
      <c r="AY646">
        <f>AX646*AZ646</f>
        <v>0</v>
      </c>
      <c r="AZ646">
        <f>($B$13*$D$11+$C$13*$D$11+$F$13*((CV646+CN646)/MAX(CV646+CN646+CW646, 0.1)*$I$11+CW646/MAX(CV646+CN646+CW646, 0.1)*$J$11))/($B$13+$C$13+$F$13)</f>
        <v>0</v>
      </c>
      <c r="BA646">
        <f>($B$13*$K$11+$C$13*$K$11+$F$13*((CV646+CN646)/MAX(CV646+CN646+CW646, 0.1)*$P$11+CW646/MAX(CV646+CN646+CW646, 0.1)*$Q$11))/($B$13+$C$13+$F$13)</f>
        <v>0</v>
      </c>
      <c r="BB646">
        <v>6</v>
      </c>
      <c r="BC646">
        <v>0.5</v>
      </c>
      <c r="BD646" t="s">
        <v>358</v>
      </c>
      <c r="BE646">
        <v>2</v>
      </c>
      <c r="BF646" t="b">
        <v>1</v>
      </c>
      <c r="BG646">
        <v>1774684301.7</v>
      </c>
      <c r="BH646">
        <v>419.579</v>
      </c>
      <c r="BI646">
        <v>420.0303</v>
      </c>
      <c r="BJ646">
        <v>21.50353</v>
      </c>
      <c r="BK646">
        <v>21.52345</v>
      </c>
      <c r="BL646">
        <v>419.9408</v>
      </c>
      <c r="BM646">
        <v>21.20626</v>
      </c>
      <c r="BN646">
        <v>500.0359</v>
      </c>
      <c r="BO646">
        <v>101.0389</v>
      </c>
      <c r="BP646">
        <v>0.10003878</v>
      </c>
      <c r="BQ646">
        <v>25.76379</v>
      </c>
      <c r="BR646">
        <v>25.7889</v>
      </c>
      <c r="BS646">
        <v>999.9</v>
      </c>
      <c r="BT646">
        <v>0</v>
      </c>
      <c r="BU646">
        <v>0</v>
      </c>
      <c r="BV646">
        <v>10005.63</v>
      </c>
      <c r="BW646">
        <v>0</v>
      </c>
      <c r="BX646">
        <v>0.3790106000000001</v>
      </c>
      <c r="BY646">
        <v>-0.4511443</v>
      </c>
      <c r="BZ646">
        <v>428.8001</v>
      </c>
      <c r="CA646">
        <v>429.2696</v>
      </c>
      <c r="CB646">
        <v>-0.0199293</v>
      </c>
      <c r="CC646">
        <v>420.0303</v>
      </c>
      <c r="CD646">
        <v>21.52345</v>
      </c>
      <c r="CE646">
        <v>2.172693</v>
      </c>
      <c r="CF646">
        <v>2.174707</v>
      </c>
      <c r="CG646">
        <v>18.76237</v>
      </c>
      <c r="CH646">
        <v>18.77719</v>
      </c>
      <c r="CI646">
        <v>80.00413</v>
      </c>
      <c r="CJ646">
        <v>0</v>
      </c>
      <c r="CK646">
        <v>1</v>
      </c>
      <c r="CL646">
        <v>0</v>
      </c>
      <c r="CM646">
        <v>1.57361</v>
      </c>
      <c r="CN646">
        <v>0</v>
      </c>
      <c r="CO646">
        <v>4.98663</v>
      </c>
      <c r="CP646">
        <v>409.2742999999999</v>
      </c>
      <c r="CQ646">
        <v>35.3561</v>
      </c>
      <c r="CR646">
        <v>39.6247</v>
      </c>
      <c r="CS646">
        <v>37.531</v>
      </c>
      <c r="CT646">
        <v>38.7873</v>
      </c>
      <c r="CU646">
        <v>36.187</v>
      </c>
      <c r="CV646">
        <v>0</v>
      </c>
      <c r="CW646">
        <v>80.005</v>
      </c>
      <c r="CX646">
        <v>0</v>
      </c>
      <c r="CY646">
        <v>1774684302.8</v>
      </c>
      <c r="CZ646">
        <v>0</v>
      </c>
      <c r="DA646">
        <v>1774666326.5</v>
      </c>
      <c r="DB646" t="s">
        <v>359</v>
      </c>
      <c r="DC646">
        <v>1774666322</v>
      </c>
      <c r="DD646">
        <v>1774666326.5</v>
      </c>
      <c r="DE646">
        <v>2</v>
      </c>
      <c r="DF646">
        <v>0.343</v>
      </c>
      <c r="DG646">
        <v>-0.026</v>
      </c>
      <c r="DH646">
        <v>-0.36</v>
      </c>
      <c r="DI646">
        <v>0.298</v>
      </c>
      <c r="DJ646">
        <v>420</v>
      </c>
      <c r="DK646">
        <v>22</v>
      </c>
      <c r="DL646">
        <v>0.17</v>
      </c>
      <c r="DM646">
        <v>0.02</v>
      </c>
      <c r="DN646">
        <v>-0.426632024390244</v>
      </c>
      <c r="DO646">
        <v>-0.09264411846689981</v>
      </c>
      <c r="DP646">
        <v>0.02691757620144096</v>
      </c>
      <c r="DQ646">
        <v>1</v>
      </c>
      <c r="DR646">
        <v>-0.01776066585365853</v>
      </c>
      <c r="DS646">
        <v>-0.01277660905923345</v>
      </c>
      <c r="DT646">
        <v>0.001489406371452006</v>
      </c>
      <c r="DU646">
        <v>1</v>
      </c>
      <c r="DV646">
        <v>2</v>
      </c>
      <c r="DW646">
        <v>2</v>
      </c>
      <c r="DX646" t="s">
        <v>360</v>
      </c>
      <c r="DY646">
        <v>3.13056</v>
      </c>
      <c r="DZ646">
        <v>2.80661</v>
      </c>
      <c r="EA646">
        <v>0.0997651</v>
      </c>
      <c r="EB646">
        <v>0.0994792</v>
      </c>
      <c r="EC646">
        <v>0.105879</v>
      </c>
      <c r="ED646">
        <v>0.105633</v>
      </c>
      <c r="EE646">
        <v>21145.1</v>
      </c>
      <c r="EF646">
        <v>27418.8</v>
      </c>
      <c r="EG646">
        <v>26442.8</v>
      </c>
      <c r="EH646">
        <v>33000.4</v>
      </c>
      <c r="EI646">
        <v>34922.6</v>
      </c>
      <c r="EJ646">
        <v>40308.7</v>
      </c>
      <c r="EK646">
        <v>41089.1</v>
      </c>
      <c r="EL646">
        <v>46060.2</v>
      </c>
      <c r="EM646">
        <v>2.0349</v>
      </c>
      <c r="EN646">
        <v>2.00063</v>
      </c>
      <c r="EO646">
        <v>0.06861979999999999</v>
      </c>
      <c r="EP646">
        <v>0</v>
      </c>
      <c r="EQ646">
        <v>24.6584</v>
      </c>
      <c r="ER646">
        <v>999.9</v>
      </c>
      <c r="ES646">
        <v>67.40000000000001</v>
      </c>
      <c r="ET646">
        <v>27.5</v>
      </c>
      <c r="EU646">
        <v>24.5859</v>
      </c>
      <c r="EV646">
        <v>61.1209</v>
      </c>
      <c r="EW646">
        <v>31.5024</v>
      </c>
      <c r="EX646">
        <v>1</v>
      </c>
      <c r="EY646">
        <v>0.291113</v>
      </c>
      <c r="EZ646">
        <v>0.167674</v>
      </c>
      <c r="FA646">
        <v>20.2898</v>
      </c>
      <c r="FB646">
        <v>5.18914</v>
      </c>
      <c r="FC646">
        <v>11.9441</v>
      </c>
      <c r="FD646">
        <v>4.9558</v>
      </c>
      <c r="FE646">
        <v>3.285</v>
      </c>
      <c r="FF646">
        <v>9999</v>
      </c>
      <c r="FG646">
        <v>9999</v>
      </c>
      <c r="FH646">
        <v>9999</v>
      </c>
      <c r="FI646">
        <v>999.9</v>
      </c>
      <c r="FJ646">
        <v>1.86127</v>
      </c>
      <c r="FK646">
        <v>1.86264</v>
      </c>
      <c r="FL646">
        <v>1.86005</v>
      </c>
      <c r="FM646">
        <v>1.85837</v>
      </c>
      <c r="FN646">
        <v>1.86214</v>
      </c>
      <c r="FO646">
        <v>1.85884</v>
      </c>
      <c r="FP646">
        <v>1.85791</v>
      </c>
      <c r="FQ646">
        <v>1.86079</v>
      </c>
      <c r="FR646">
        <v>0</v>
      </c>
      <c r="FS646">
        <v>0</v>
      </c>
      <c r="FT646">
        <v>0</v>
      </c>
      <c r="FU646">
        <v>4.5</v>
      </c>
      <c r="FV646" t="s">
        <v>361</v>
      </c>
      <c r="FW646" t="s">
        <v>362</v>
      </c>
      <c r="FX646" t="s">
        <v>363</v>
      </c>
      <c r="FY646" t="s">
        <v>364</v>
      </c>
      <c r="FZ646" t="s">
        <v>364</v>
      </c>
      <c r="GA646" t="s">
        <v>363</v>
      </c>
      <c r="GB646">
        <v>0</v>
      </c>
      <c r="GC646">
        <v>100</v>
      </c>
      <c r="GD646">
        <v>100</v>
      </c>
      <c r="GE646">
        <v>-0.361</v>
      </c>
      <c r="GF646">
        <v>0.2973</v>
      </c>
      <c r="GG646">
        <v>-1.589593225013521</v>
      </c>
      <c r="GH646">
        <v>0.00192992804097616</v>
      </c>
      <c r="GI646">
        <v>3.244687122451424E-06</v>
      </c>
      <c r="GJ646">
        <v>-2.087531120305573E-09</v>
      </c>
      <c r="GK646">
        <v>0.05776174702018427</v>
      </c>
      <c r="GL646">
        <v>0.005089068596103195</v>
      </c>
      <c r="GM646">
        <v>0.0003257216593697226</v>
      </c>
      <c r="GN646">
        <v>-1.562898368296355E-06</v>
      </c>
      <c r="GO646">
        <v>0</v>
      </c>
      <c r="GP646">
        <v>1257</v>
      </c>
      <c r="GQ646">
        <v>1</v>
      </c>
      <c r="GR646">
        <v>31</v>
      </c>
      <c r="GS646">
        <v>299.7</v>
      </c>
      <c r="GT646">
        <v>299.6</v>
      </c>
      <c r="GU646">
        <v>1.07788</v>
      </c>
      <c r="GV646">
        <v>2.3999</v>
      </c>
      <c r="GW646">
        <v>1.44775</v>
      </c>
      <c r="GX646">
        <v>2.20215</v>
      </c>
      <c r="GY646">
        <v>1.44653</v>
      </c>
      <c r="GZ646">
        <v>2.31445</v>
      </c>
      <c r="HA646">
        <v>33.1769</v>
      </c>
      <c r="HB646">
        <v>14.4823</v>
      </c>
      <c r="HC646">
        <v>18</v>
      </c>
      <c r="HD646">
        <v>531.91</v>
      </c>
      <c r="HE646">
        <v>523.251</v>
      </c>
      <c r="HF646">
        <v>24.9999</v>
      </c>
      <c r="HG646">
        <v>30.7145</v>
      </c>
      <c r="HH646">
        <v>30.0001</v>
      </c>
      <c r="HI646">
        <v>31.0943</v>
      </c>
      <c r="HJ646">
        <v>31.1062</v>
      </c>
      <c r="HK646">
        <v>21.5454</v>
      </c>
      <c r="HL646">
        <v>20.6043</v>
      </c>
      <c r="HM646">
        <v>100</v>
      </c>
      <c r="HN646">
        <v>25</v>
      </c>
      <c r="HO646">
        <v>420</v>
      </c>
      <c r="HP646">
        <v>21.5</v>
      </c>
      <c r="HQ646">
        <v>103.126</v>
      </c>
      <c r="HR646">
        <v>102.021</v>
      </c>
    </row>
    <row r="647" spans="1:226">
      <c r="A647">
        <v>629</v>
      </c>
      <c r="B647">
        <v>1774684308.6</v>
      </c>
      <c r="C647">
        <v>2562.599999904633</v>
      </c>
      <c r="D647" t="s">
        <v>1620</v>
      </c>
      <c r="E647" t="s">
        <v>1621</v>
      </c>
      <c r="F647">
        <v>5</v>
      </c>
      <c r="I647">
        <v>1774684305.7</v>
      </c>
      <c r="J647">
        <f>(K647)/1000</f>
        <v>0</v>
      </c>
      <c r="K647">
        <f>IF(BF647, AN647, AH647)</f>
        <v>0</v>
      </c>
      <c r="L647">
        <f>IF(BF647, AI647, AG647)</f>
        <v>0</v>
      </c>
      <c r="M647">
        <f>BH647 - IF(AU647&gt;1, L647*BB647*100.0/(AW647), 0)</f>
        <v>0</v>
      </c>
      <c r="N647">
        <f>((T647-J647/2)*M647-L647)/(T647+J647/2)</f>
        <v>0</v>
      </c>
      <c r="O647">
        <f>N647*(BO647+BP647)/1000.0</f>
        <v>0</v>
      </c>
      <c r="P647">
        <f>(BH647 - IF(AU647&gt;1, L647*BB647*100.0/(AW647), 0))*(BO647+BP647)/1000.0</f>
        <v>0</v>
      </c>
      <c r="Q647">
        <f>2.0/((1/S647-1/R647)+SIGN(S647)*SQRT((1/S647-1/R647)*(1/S647-1/R647) + 4*BC647/((BC647+1)*(BC647+1))*(2*1/S647*1/R647-1/R647*1/R647)))</f>
        <v>0</v>
      </c>
      <c r="R647">
        <f>IF(LEFT(BD647,1)&lt;&gt;"0",IF(LEFT(BD647,1)="1",3.0,BE647),$D$5+$E$5*(BV647*BO647/($K$5*1000))+$F$5*(BV647*BO647/($K$5*1000))*MAX(MIN(BB647,$J$5),$I$5)*MAX(MIN(BB647,$J$5),$I$5)+$G$5*MAX(MIN(BB647,$J$5),$I$5)*(BV647*BO647/($K$5*1000))+$H$5*(BV647*BO647/($K$5*1000))*(BV647*BO647/($K$5*1000)))</f>
        <v>0</v>
      </c>
      <c r="S647">
        <f>J647*(1000-(1000*0.61365*exp(17.502*W647/(240.97+W647))/(BO647+BP647)+BJ647)/2)/(1000*0.61365*exp(17.502*W647/(240.97+W647))/(BO647+BP647)-BJ647)</f>
        <v>0</v>
      </c>
      <c r="T647">
        <f>1/((BC647+1)/(Q647/1.6)+1/(R647/1.37)) + BC647/((BC647+1)/(Q647/1.6) + BC647/(R647/1.37))</f>
        <v>0</v>
      </c>
      <c r="U647">
        <f>(AX647*BA647)</f>
        <v>0</v>
      </c>
      <c r="V647">
        <f>(BQ647+(U647+2*0.95*5.67E-8*(((BQ647+$B$9)+273)^4-(BQ647+273)^4)-44100*J647)/(1.84*29.3*R647+8*0.95*5.67E-8*(BQ647+273)^3))</f>
        <v>0</v>
      </c>
      <c r="W647">
        <f>($C$9*BR647+$D$9*BS647+$E$9*V647)</f>
        <v>0</v>
      </c>
      <c r="X647">
        <f>0.61365*exp(17.502*W647/(240.97+W647))</f>
        <v>0</v>
      </c>
      <c r="Y647">
        <f>(Z647/AA647*100)</f>
        <v>0</v>
      </c>
      <c r="Z647">
        <f>BJ647*(BO647+BP647)/1000</f>
        <v>0</v>
      </c>
      <c r="AA647">
        <f>0.61365*exp(17.502*BQ647/(240.97+BQ647))</f>
        <v>0</v>
      </c>
      <c r="AB647">
        <f>(X647-BJ647*(BO647+BP647)/1000)</f>
        <v>0</v>
      </c>
      <c r="AC647">
        <f>(-J647*44100)</f>
        <v>0</v>
      </c>
      <c r="AD647">
        <f>2*29.3*R647*0.92*(BQ647-W647)</f>
        <v>0</v>
      </c>
      <c r="AE647">
        <f>2*0.95*5.67E-8*(((BQ647+$B$9)+273)^4-(W647+273)^4)</f>
        <v>0</v>
      </c>
      <c r="AF647">
        <f>U647+AE647+AC647+AD647</f>
        <v>0</v>
      </c>
      <c r="AG647">
        <f>BN647*AU647*(BI647-BH647*(1000-AU647*BK647)/(1000-AU647*BJ647))/(100*BB647)</f>
        <v>0</v>
      </c>
      <c r="AH647">
        <f>1000*BN647*AU647*(BJ647-BK647)/(100*BB647*(1000-AU647*BJ647))</f>
        <v>0</v>
      </c>
      <c r="AI647">
        <f>(AJ647 - AK647 - BO647*1E3/(8.314*(BQ647+273.15)) * AM647/BN647 * AL647) * BN647/(100*BB647) * (1000 - BK647)/1000</f>
        <v>0</v>
      </c>
      <c r="AJ647">
        <v>429.2164128981581</v>
      </c>
      <c r="AK647">
        <v>428.7875575757575</v>
      </c>
      <c r="AL647">
        <v>-5.778671354543592E-06</v>
      </c>
      <c r="AM647">
        <v>61.35787655002243</v>
      </c>
      <c r="AN647">
        <f>(AP647 - AO647 + BO647*1E3/(8.314*(BQ647+273.15)) * AR647/BN647 * AQ647) * BN647/(100*BB647) * 1000/(1000 - AP647)</f>
        <v>0</v>
      </c>
      <c r="AO647">
        <v>21.52475300543887</v>
      </c>
      <c r="AP647">
        <v>21.50566853146853</v>
      </c>
      <c r="AQ647">
        <v>6.966248871972644E-07</v>
      </c>
      <c r="AR647">
        <v>91.88205700752289</v>
      </c>
      <c r="AS647">
        <v>0</v>
      </c>
      <c r="AT647">
        <v>0</v>
      </c>
      <c r="AU647">
        <f>IF(AS647*$H$15&gt;=AW647,1.0,(AW647/(AW647-AS647*$H$15)))</f>
        <v>0</v>
      </c>
      <c r="AV647">
        <f>(AU647-1)*100</f>
        <v>0</v>
      </c>
      <c r="AW647">
        <f>MAX(0,($B$15+$C$15*BV647)/(1+$D$15*BV647)*BO647/(BQ647+273)*$E$15)</f>
        <v>0</v>
      </c>
      <c r="AX647">
        <f>$B$13*BW647+$C$13*BX647+$F$13*CI647*(1-CL647)</f>
        <v>0</v>
      </c>
      <c r="AY647">
        <f>AX647*AZ647</f>
        <v>0</v>
      </c>
      <c r="AZ647">
        <f>($B$13*$D$11+$C$13*$D$11+$F$13*((CV647+CN647)/MAX(CV647+CN647+CW647, 0.1)*$I$11+CW647/MAX(CV647+CN647+CW647, 0.1)*$J$11))/($B$13+$C$13+$F$13)</f>
        <v>0</v>
      </c>
      <c r="BA647">
        <f>($B$13*$K$11+$C$13*$K$11+$F$13*((CV647+CN647)/MAX(CV647+CN647+CW647, 0.1)*$P$11+CW647/MAX(CV647+CN647+CW647, 0.1)*$Q$11))/($B$13+$C$13+$F$13)</f>
        <v>0</v>
      </c>
      <c r="BB647">
        <v>6</v>
      </c>
      <c r="BC647">
        <v>0.5</v>
      </c>
      <c r="BD647" t="s">
        <v>358</v>
      </c>
      <c r="BE647">
        <v>2</v>
      </c>
      <c r="BF647" t="b">
        <v>1</v>
      </c>
      <c r="BG647">
        <v>1774684305.7</v>
      </c>
      <c r="BH647">
        <v>419.5845</v>
      </c>
      <c r="BI647">
        <v>419.9922</v>
      </c>
      <c r="BJ647">
        <v>21.50533</v>
      </c>
      <c r="BK647">
        <v>21.52411</v>
      </c>
      <c r="BL647">
        <v>419.9461</v>
      </c>
      <c r="BM647">
        <v>21.20804</v>
      </c>
      <c r="BN647">
        <v>500.0254000000001</v>
      </c>
      <c r="BO647">
        <v>101.0395</v>
      </c>
      <c r="BP647">
        <v>0.10005196</v>
      </c>
      <c r="BQ647">
        <v>25.7634</v>
      </c>
      <c r="BR647">
        <v>25.78462</v>
      </c>
      <c r="BS647">
        <v>999.9</v>
      </c>
      <c r="BT647">
        <v>0</v>
      </c>
      <c r="BU647">
        <v>0</v>
      </c>
      <c r="BV647">
        <v>9996.931</v>
      </c>
      <c r="BW647">
        <v>0</v>
      </c>
      <c r="BX647">
        <v>0.3833920000000001</v>
      </c>
      <c r="BY647">
        <v>-0.4076446</v>
      </c>
      <c r="BZ647">
        <v>428.8061999999999</v>
      </c>
      <c r="CA647">
        <v>429.2309</v>
      </c>
      <c r="CB647">
        <v>-0.01877613</v>
      </c>
      <c r="CC647">
        <v>419.9922</v>
      </c>
      <c r="CD647">
        <v>21.52411</v>
      </c>
      <c r="CE647">
        <v>2.172886</v>
      </c>
      <c r="CF647">
        <v>2.174786</v>
      </c>
      <c r="CG647">
        <v>18.76381</v>
      </c>
      <c r="CH647">
        <v>18.77777</v>
      </c>
      <c r="CI647">
        <v>80.00186000000001</v>
      </c>
      <c r="CJ647">
        <v>0</v>
      </c>
      <c r="CK647">
        <v>1</v>
      </c>
      <c r="CL647">
        <v>0</v>
      </c>
      <c r="CM647">
        <v>1.70605</v>
      </c>
      <c r="CN647">
        <v>0</v>
      </c>
      <c r="CO647">
        <v>4.92327</v>
      </c>
      <c r="CP647">
        <v>409.2627</v>
      </c>
      <c r="CQ647">
        <v>35.312</v>
      </c>
      <c r="CR647">
        <v>39.531</v>
      </c>
      <c r="CS647">
        <v>37.4559</v>
      </c>
      <c r="CT647">
        <v>38.6623</v>
      </c>
      <c r="CU647">
        <v>36.156</v>
      </c>
      <c r="CV647">
        <v>0</v>
      </c>
      <c r="CW647">
        <v>80.003</v>
      </c>
      <c r="CX647">
        <v>0</v>
      </c>
      <c r="CY647">
        <v>1774684307</v>
      </c>
      <c r="CZ647">
        <v>0</v>
      </c>
      <c r="DA647">
        <v>1774666326.5</v>
      </c>
      <c r="DB647" t="s">
        <v>359</v>
      </c>
      <c r="DC647">
        <v>1774666322</v>
      </c>
      <c r="DD647">
        <v>1774666326.5</v>
      </c>
      <c r="DE647">
        <v>2</v>
      </c>
      <c r="DF647">
        <v>0.343</v>
      </c>
      <c r="DG647">
        <v>-0.026</v>
      </c>
      <c r="DH647">
        <v>-0.36</v>
      </c>
      <c r="DI647">
        <v>0.298</v>
      </c>
      <c r="DJ647">
        <v>420</v>
      </c>
      <c r="DK647">
        <v>22</v>
      </c>
      <c r="DL647">
        <v>0.17</v>
      </c>
      <c r="DM647">
        <v>0.02</v>
      </c>
      <c r="DN647">
        <v>-0.4224779268292683</v>
      </c>
      <c r="DO647">
        <v>0.02472246689895431</v>
      </c>
      <c r="DP647">
        <v>0.02961179592776867</v>
      </c>
      <c r="DQ647">
        <v>1</v>
      </c>
      <c r="DR647">
        <v>-0.01816665609756098</v>
      </c>
      <c r="DS647">
        <v>-0.01095688641114982</v>
      </c>
      <c r="DT647">
        <v>0.001461693228808886</v>
      </c>
      <c r="DU647">
        <v>1</v>
      </c>
      <c r="DV647">
        <v>2</v>
      </c>
      <c r="DW647">
        <v>2</v>
      </c>
      <c r="DX647" t="s">
        <v>360</v>
      </c>
      <c r="DY647">
        <v>3.13042</v>
      </c>
      <c r="DZ647">
        <v>2.80638</v>
      </c>
      <c r="EA647">
        <v>0.099761</v>
      </c>
      <c r="EB647">
        <v>0.09948319999999999</v>
      </c>
      <c r="EC647">
        <v>0.105883</v>
      </c>
      <c r="ED647">
        <v>0.105628</v>
      </c>
      <c r="EE647">
        <v>21145.1</v>
      </c>
      <c r="EF647">
        <v>27418.6</v>
      </c>
      <c r="EG647">
        <v>26442.7</v>
      </c>
      <c r="EH647">
        <v>33000.3</v>
      </c>
      <c r="EI647">
        <v>34922.3</v>
      </c>
      <c r="EJ647">
        <v>40308.8</v>
      </c>
      <c r="EK647">
        <v>41089</v>
      </c>
      <c r="EL647">
        <v>46060.1</v>
      </c>
      <c r="EM647">
        <v>2.03488</v>
      </c>
      <c r="EN647">
        <v>2.00075</v>
      </c>
      <c r="EO647">
        <v>0.06876889999999999</v>
      </c>
      <c r="EP647">
        <v>0</v>
      </c>
      <c r="EQ647">
        <v>24.6576</v>
      </c>
      <c r="ER647">
        <v>999.9</v>
      </c>
      <c r="ES647">
        <v>67.40000000000001</v>
      </c>
      <c r="ET647">
        <v>27.5</v>
      </c>
      <c r="EU647">
        <v>24.5865</v>
      </c>
      <c r="EV647">
        <v>61.2909</v>
      </c>
      <c r="EW647">
        <v>31.6386</v>
      </c>
      <c r="EX647">
        <v>1</v>
      </c>
      <c r="EY647">
        <v>0.291357</v>
      </c>
      <c r="EZ647">
        <v>0.167974</v>
      </c>
      <c r="FA647">
        <v>20.2898</v>
      </c>
      <c r="FB647">
        <v>5.18899</v>
      </c>
      <c r="FC647">
        <v>11.9441</v>
      </c>
      <c r="FD647">
        <v>4.9556</v>
      </c>
      <c r="FE647">
        <v>3.285</v>
      </c>
      <c r="FF647">
        <v>9999</v>
      </c>
      <c r="FG647">
        <v>9999</v>
      </c>
      <c r="FH647">
        <v>9999</v>
      </c>
      <c r="FI647">
        <v>999.9</v>
      </c>
      <c r="FJ647">
        <v>1.86127</v>
      </c>
      <c r="FK647">
        <v>1.86264</v>
      </c>
      <c r="FL647">
        <v>1.86005</v>
      </c>
      <c r="FM647">
        <v>1.85837</v>
      </c>
      <c r="FN647">
        <v>1.86216</v>
      </c>
      <c r="FO647">
        <v>1.85887</v>
      </c>
      <c r="FP647">
        <v>1.85791</v>
      </c>
      <c r="FQ647">
        <v>1.8608</v>
      </c>
      <c r="FR647">
        <v>0</v>
      </c>
      <c r="FS647">
        <v>0</v>
      </c>
      <c r="FT647">
        <v>0</v>
      </c>
      <c r="FU647">
        <v>4.5</v>
      </c>
      <c r="FV647" t="s">
        <v>361</v>
      </c>
      <c r="FW647" t="s">
        <v>362</v>
      </c>
      <c r="FX647" t="s">
        <v>363</v>
      </c>
      <c r="FY647" t="s">
        <v>364</v>
      </c>
      <c r="FZ647" t="s">
        <v>364</v>
      </c>
      <c r="GA647" t="s">
        <v>363</v>
      </c>
      <c r="GB647">
        <v>0</v>
      </c>
      <c r="GC647">
        <v>100</v>
      </c>
      <c r="GD647">
        <v>100</v>
      </c>
      <c r="GE647">
        <v>-0.362</v>
      </c>
      <c r="GF647">
        <v>0.2973</v>
      </c>
      <c r="GG647">
        <v>-1.589593225013521</v>
      </c>
      <c r="GH647">
        <v>0.00192992804097616</v>
      </c>
      <c r="GI647">
        <v>3.244687122451424E-06</v>
      </c>
      <c r="GJ647">
        <v>-2.087531120305573E-09</v>
      </c>
      <c r="GK647">
        <v>0.05776174702018427</v>
      </c>
      <c r="GL647">
        <v>0.005089068596103195</v>
      </c>
      <c r="GM647">
        <v>0.0003257216593697226</v>
      </c>
      <c r="GN647">
        <v>-1.562898368296355E-06</v>
      </c>
      <c r="GO647">
        <v>0</v>
      </c>
      <c r="GP647">
        <v>1257</v>
      </c>
      <c r="GQ647">
        <v>1</v>
      </c>
      <c r="GR647">
        <v>31</v>
      </c>
      <c r="GS647">
        <v>299.8</v>
      </c>
      <c r="GT647">
        <v>299.7</v>
      </c>
      <c r="GU647">
        <v>1.07788</v>
      </c>
      <c r="GV647">
        <v>2.39014</v>
      </c>
      <c r="GW647">
        <v>1.44775</v>
      </c>
      <c r="GX647">
        <v>2.20215</v>
      </c>
      <c r="GY647">
        <v>1.44653</v>
      </c>
      <c r="GZ647">
        <v>2.3645</v>
      </c>
      <c r="HA647">
        <v>33.1769</v>
      </c>
      <c r="HB647">
        <v>14.491</v>
      </c>
      <c r="HC647">
        <v>18</v>
      </c>
      <c r="HD647">
        <v>531.894</v>
      </c>
      <c r="HE647">
        <v>523.336</v>
      </c>
      <c r="HF647">
        <v>24.9999</v>
      </c>
      <c r="HG647">
        <v>30.7145</v>
      </c>
      <c r="HH647">
        <v>30.0001</v>
      </c>
      <c r="HI647">
        <v>31.0943</v>
      </c>
      <c r="HJ647">
        <v>31.1062</v>
      </c>
      <c r="HK647">
        <v>21.5441</v>
      </c>
      <c r="HL647">
        <v>20.6043</v>
      </c>
      <c r="HM647">
        <v>100</v>
      </c>
      <c r="HN647">
        <v>25</v>
      </c>
      <c r="HO647">
        <v>420</v>
      </c>
      <c r="HP647">
        <v>21.5</v>
      </c>
      <c r="HQ647">
        <v>103.126</v>
      </c>
      <c r="HR647">
        <v>102.021</v>
      </c>
    </row>
    <row r="648" spans="1:226">
      <c r="A648">
        <v>630</v>
      </c>
      <c r="B648">
        <v>1774684312.6</v>
      </c>
      <c r="C648">
        <v>2566.599999904633</v>
      </c>
      <c r="D648" t="s">
        <v>1622</v>
      </c>
      <c r="E648" t="s">
        <v>1623</v>
      </c>
      <c r="F648">
        <v>5</v>
      </c>
      <c r="I648">
        <v>1774684309.7</v>
      </c>
      <c r="J648">
        <f>(K648)/1000</f>
        <v>0</v>
      </c>
      <c r="K648">
        <f>IF(BF648, AN648, AH648)</f>
        <v>0</v>
      </c>
      <c r="L648">
        <f>IF(BF648, AI648, AG648)</f>
        <v>0</v>
      </c>
      <c r="M648">
        <f>BH648 - IF(AU648&gt;1, L648*BB648*100.0/(AW648), 0)</f>
        <v>0</v>
      </c>
      <c r="N648">
        <f>((T648-J648/2)*M648-L648)/(T648+J648/2)</f>
        <v>0</v>
      </c>
      <c r="O648">
        <f>N648*(BO648+BP648)/1000.0</f>
        <v>0</v>
      </c>
      <c r="P648">
        <f>(BH648 - IF(AU648&gt;1, L648*BB648*100.0/(AW648), 0))*(BO648+BP648)/1000.0</f>
        <v>0</v>
      </c>
      <c r="Q648">
        <f>2.0/((1/S648-1/R648)+SIGN(S648)*SQRT((1/S648-1/R648)*(1/S648-1/R648) + 4*BC648/((BC648+1)*(BC648+1))*(2*1/S648*1/R648-1/R648*1/R648)))</f>
        <v>0</v>
      </c>
      <c r="R648">
        <f>IF(LEFT(BD648,1)&lt;&gt;"0",IF(LEFT(BD648,1)="1",3.0,BE648),$D$5+$E$5*(BV648*BO648/($K$5*1000))+$F$5*(BV648*BO648/($K$5*1000))*MAX(MIN(BB648,$J$5),$I$5)*MAX(MIN(BB648,$J$5),$I$5)+$G$5*MAX(MIN(BB648,$J$5),$I$5)*(BV648*BO648/($K$5*1000))+$H$5*(BV648*BO648/($K$5*1000))*(BV648*BO648/($K$5*1000)))</f>
        <v>0</v>
      </c>
      <c r="S648">
        <f>J648*(1000-(1000*0.61365*exp(17.502*W648/(240.97+W648))/(BO648+BP648)+BJ648)/2)/(1000*0.61365*exp(17.502*W648/(240.97+W648))/(BO648+BP648)-BJ648)</f>
        <v>0</v>
      </c>
      <c r="T648">
        <f>1/((BC648+1)/(Q648/1.6)+1/(R648/1.37)) + BC648/((BC648+1)/(Q648/1.6) + BC648/(R648/1.37))</f>
        <v>0</v>
      </c>
      <c r="U648">
        <f>(AX648*BA648)</f>
        <v>0</v>
      </c>
      <c r="V648">
        <f>(BQ648+(U648+2*0.95*5.67E-8*(((BQ648+$B$9)+273)^4-(BQ648+273)^4)-44100*J648)/(1.84*29.3*R648+8*0.95*5.67E-8*(BQ648+273)^3))</f>
        <v>0</v>
      </c>
      <c r="W648">
        <f>($C$9*BR648+$D$9*BS648+$E$9*V648)</f>
        <v>0</v>
      </c>
      <c r="X648">
        <f>0.61365*exp(17.502*W648/(240.97+W648))</f>
        <v>0</v>
      </c>
      <c r="Y648">
        <f>(Z648/AA648*100)</f>
        <v>0</v>
      </c>
      <c r="Z648">
        <f>BJ648*(BO648+BP648)/1000</f>
        <v>0</v>
      </c>
      <c r="AA648">
        <f>0.61365*exp(17.502*BQ648/(240.97+BQ648))</f>
        <v>0</v>
      </c>
      <c r="AB648">
        <f>(X648-BJ648*(BO648+BP648)/1000)</f>
        <v>0</v>
      </c>
      <c r="AC648">
        <f>(-J648*44100)</f>
        <v>0</v>
      </c>
      <c r="AD648">
        <f>2*29.3*R648*0.92*(BQ648-W648)</f>
        <v>0</v>
      </c>
      <c r="AE648">
        <f>2*0.95*5.67E-8*(((BQ648+$B$9)+273)^4-(W648+273)^4)</f>
        <v>0</v>
      </c>
      <c r="AF648">
        <f>U648+AE648+AC648+AD648</f>
        <v>0</v>
      </c>
      <c r="AG648">
        <f>BN648*AU648*(BI648-BH648*(1000-AU648*BK648)/(1000-AU648*BJ648))/(100*BB648)</f>
        <v>0</v>
      </c>
      <c r="AH648">
        <f>1000*BN648*AU648*(BJ648-BK648)/(100*BB648*(1000-AU648*BJ648))</f>
        <v>0</v>
      </c>
      <c r="AI648">
        <f>(AJ648 - AK648 - BO648*1E3/(8.314*(BQ648+273.15)) * AM648/BN648 * AL648) * BN648/(100*BB648) * (1000 - BK648)/1000</f>
        <v>0</v>
      </c>
      <c r="AJ648">
        <v>429.2531037117039</v>
      </c>
      <c r="AK648">
        <v>428.7699939393939</v>
      </c>
      <c r="AL648">
        <v>-3.166846294894036E-06</v>
      </c>
      <c r="AM648">
        <v>61.35787655002243</v>
      </c>
      <c r="AN648">
        <f>(AP648 - AO648 + BO648*1E3/(8.314*(BQ648+273.15)) * AR648/BN648 * AQ648) * BN648/(100*BB648) * 1000/(1000 - AP648)</f>
        <v>0</v>
      </c>
      <c r="AO648">
        <v>21.52240238439332</v>
      </c>
      <c r="AP648">
        <v>21.50683776223777</v>
      </c>
      <c r="AQ648">
        <v>-2.923193355148493E-07</v>
      </c>
      <c r="AR648">
        <v>91.88205700752289</v>
      </c>
      <c r="AS648">
        <v>0</v>
      </c>
      <c r="AT648">
        <v>0</v>
      </c>
      <c r="AU648">
        <f>IF(AS648*$H$15&gt;=AW648,1.0,(AW648/(AW648-AS648*$H$15)))</f>
        <v>0</v>
      </c>
      <c r="AV648">
        <f>(AU648-1)*100</f>
        <v>0</v>
      </c>
      <c r="AW648">
        <f>MAX(0,($B$15+$C$15*BV648)/(1+$D$15*BV648)*BO648/(BQ648+273)*$E$15)</f>
        <v>0</v>
      </c>
      <c r="AX648">
        <f>$B$13*BW648+$C$13*BX648+$F$13*CI648*(1-CL648)</f>
        <v>0</v>
      </c>
      <c r="AY648">
        <f>AX648*AZ648</f>
        <v>0</v>
      </c>
      <c r="AZ648">
        <f>($B$13*$D$11+$C$13*$D$11+$F$13*((CV648+CN648)/MAX(CV648+CN648+CW648, 0.1)*$I$11+CW648/MAX(CV648+CN648+CW648, 0.1)*$J$11))/($B$13+$C$13+$F$13)</f>
        <v>0</v>
      </c>
      <c r="BA648">
        <f>($B$13*$K$11+$C$13*$K$11+$F$13*((CV648+CN648)/MAX(CV648+CN648+CW648, 0.1)*$P$11+CW648/MAX(CV648+CN648+CW648, 0.1)*$Q$11))/($B$13+$C$13+$F$13)</f>
        <v>0</v>
      </c>
      <c r="BB648">
        <v>6</v>
      </c>
      <c r="BC648">
        <v>0.5</v>
      </c>
      <c r="BD648" t="s">
        <v>358</v>
      </c>
      <c r="BE648">
        <v>2</v>
      </c>
      <c r="BF648" t="b">
        <v>1</v>
      </c>
      <c r="BG648">
        <v>1774684309.7</v>
      </c>
      <c r="BH648">
        <v>419.5604</v>
      </c>
      <c r="BI648">
        <v>420.0041</v>
      </c>
      <c r="BJ648">
        <v>21.506</v>
      </c>
      <c r="BK648">
        <v>21.52287</v>
      </c>
      <c r="BL648">
        <v>419.9218</v>
      </c>
      <c r="BM648">
        <v>21.20871</v>
      </c>
      <c r="BN648">
        <v>499.973</v>
      </c>
      <c r="BO648">
        <v>101.0397</v>
      </c>
      <c r="BP648">
        <v>0.09997734999999999</v>
      </c>
      <c r="BQ648">
        <v>25.76436</v>
      </c>
      <c r="BR648">
        <v>25.78749</v>
      </c>
      <c r="BS648">
        <v>999.9</v>
      </c>
      <c r="BT648">
        <v>0</v>
      </c>
      <c r="BU648">
        <v>0</v>
      </c>
      <c r="BV648">
        <v>10000.508</v>
      </c>
      <c r="BW648">
        <v>0</v>
      </c>
      <c r="BX648">
        <v>0.3833920000000001</v>
      </c>
      <c r="BY648">
        <v>-0.4438325</v>
      </c>
      <c r="BZ648">
        <v>428.7817</v>
      </c>
      <c r="CA648">
        <v>429.2425999999999</v>
      </c>
      <c r="CB648">
        <v>-0.01685944</v>
      </c>
      <c r="CC648">
        <v>420.0041</v>
      </c>
      <c r="CD648">
        <v>21.52287</v>
      </c>
      <c r="CE648">
        <v>2.172961</v>
      </c>
      <c r="CF648">
        <v>2.174664</v>
      </c>
      <c r="CG648">
        <v>18.76437</v>
      </c>
      <c r="CH648">
        <v>18.77689</v>
      </c>
      <c r="CI648">
        <v>79.99844</v>
      </c>
      <c r="CJ648">
        <v>0</v>
      </c>
      <c r="CK648">
        <v>1</v>
      </c>
      <c r="CL648">
        <v>0</v>
      </c>
      <c r="CM648">
        <v>1.5812</v>
      </c>
      <c r="CN648">
        <v>0</v>
      </c>
      <c r="CO648">
        <v>4.98449</v>
      </c>
      <c r="CP648">
        <v>409.2452</v>
      </c>
      <c r="CQ648">
        <v>35.281</v>
      </c>
      <c r="CR648">
        <v>39.4373</v>
      </c>
      <c r="CS648">
        <v>37.406</v>
      </c>
      <c r="CT648">
        <v>38.5373</v>
      </c>
      <c r="CU648">
        <v>36.0935</v>
      </c>
      <c r="CV648">
        <v>0</v>
      </c>
      <c r="CW648">
        <v>79.997</v>
      </c>
      <c r="CX648">
        <v>0</v>
      </c>
      <c r="CY648">
        <v>1774684311.2</v>
      </c>
      <c r="CZ648">
        <v>0</v>
      </c>
      <c r="DA648">
        <v>1774666326.5</v>
      </c>
      <c r="DB648" t="s">
        <v>359</v>
      </c>
      <c r="DC648">
        <v>1774666322</v>
      </c>
      <c r="DD648">
        <v>1774666326.5</v>
      </c>
      <c r="DE648">
        <v>2</v>
      </c>
      <c r="DF648">
        <v>0.343</v>
      </c>
      <c r="DG648">
        <v>-0.026</v>
      </c>
      <c r="DH648">
        <v>-0.36</v>
      </c>
      <c r="DI648">
        <v>0.298</v>
      </c>
      <c r="DJ648">
        <v>420</v>
      </c>
      <c r="DK648">
        <v>22</v>
      </c>
      <c r="DL648">
        <v>0.17</v>
      </c>
      <c r="DM648">
        <v>0.02</v>
      </c>
      <c r="DN648">
        <v>-0.4266916097560975</v>
      </c>
      <c r="DO648">
        <v>-0.1044506968641124</v>
      </c>
      <c r="DP648">
        <v>0.03230052224140071</v>
      </c>
      <c r="DQ648">
        <v>0</v>
      </c>
      <c r="DR648">
        <v>-0.01821778048780488</v>
      </c>
      <c r="DS648">
        <v>0.0005527358885017369</v>
      </c>
      <c r="DT648">
        <v>0.001353215927323034</v>
      </c>
      <c r="DU648">
        <v>1</v>
      </c>
      <c r="DV648">
        <v>1</v>
      </c>
      <c r="DW648">
        <v>2</v>
      </c>
      <c r="DX648" t="s">
        <v>367</v>
      </c>
      <c r="DY648">
        <v>3.13042</v>
      </c>
      <c r="DZ648">
        <v>2.80646</v>
      </c>
      <c r="EA648">
        <v>0.0997565</v>
      </c>
      <c r="EB648">
        <v>0.0994811</v>
      </c>
      <c r="EC648">
        <v>0.105882</v>
      </c>
      <c r="ED648">
        <v>0.105629</v>
      </c>
      <c r="EE648">
        <v>21145.4</v>
      </c>
      <c r="EF648">
        <v>27418.5</v>
      </c>
      <c r="EG648">
        <v>26442.9</v>
      </c>
      <c r="EH648">
        <v>33000.1</v>
      </c>
      <c r="EI648">
        <v>34922.7</v>
      </c>
      <c r="EJ648">
        <v>40308.4</v>
      </c>
      <c r="EK648">
        <v>41089.4</v>
      </c>
      <c r="EL648">
        <v>46059.7</v>
      </c>
      <c r="EM648">
        <v>2.03505</v>
      </c>
      <c r="EN648">
        <v>2.00067</v>
      </c>
      <c r="EO648">
        <v>0.0691973</v>
      </c>
      <c r="EP648">
        <v>0</v>
      </c>
      <c r="EQ648">
        <v>24.6576</v>
      </c>
      <c r="ER648">
        <v>999.9</v>
      </c>
      <c r="ES648">
        <v>67.40000000000001</v>
      </c>
      <c r="ET648">
        <v>27.5</v>
      </c>
      <c r="EU648">
        <v>24.5872</v>
      </c>
      <c r="EV648">
        <v>61.1309</v>
      </c>
      <c r="EW648">
        <v>31.7909</v>
      </c>
      <c r="EX648">
        <v>1</v>
      </c>
      <c r="EY648">
        <v>0.291067</v>
      </c>
      <c r="EZ648">
        <v>0.167947</v>
      </c>
      <c r="FA648">
        <v>20.2898</v>
      </c>
      <c r="FB648">
        <v>5.18914</v>
      </c>
      <c r="FC648">
        <v>11.9441</v>
      </c>
      <c r="FD648">
        <v>4.9557</v>
      </c>
      <c r="FE648">
        <v>3.285</v>
      </c>
      <c r="FF648">
        <v>9999</v>
      </c>
      <c r="FG648">
        <v>9999</v>
      </c>
      <c r="FH648">
        <v>9999</v>
      </c>
      <c r="FI648">
        <v>999.9</v>
      </c>
      <c r="FJ648">
        <v>1.86127</v>
      </c>
      <c r="FK648">
        <v>1.86264</v>
      </c>
      <c r="FL648">
        <v>1.86005</v>
      </c>
      <c r="FM648">
        <v>1.85837</v>
      </c>
      <c r="FN648">
        <v>1.86216</v>
      </c>
      <c r="FO648">
        <v>1.85885</v>
      </c>
      <c r="FP648">
        <v>1.85791</v>
      </c>
      <c r="FQ648">
        <v>1.86079</v>
      </c>
      <c r="FR648">
        <v>0</v>
      </c>
      <c r="FS648">
        <v>0</v>
      </c>
      <c r="FT648">
        <v>0</v>
      </c>
      <c r="FU648">
        <v>4.5</v>
      </c>
      <c r="FV648" t="s">
        <v>361</v>
      </c>
      <c r="FW648" t="s">
        <v>362</v>
      </c>
      <c r="FX648" t="s">
        <v>363</v>
      </c>
      <c r="FY648" t="s">
        <v>364</v>
      </c>
      <c r="FZ648" t="s">
        <v>364</v>
      </c>
      <c r="GA648" t="s">
        <v>363</v>
      </c>
      <c r="GB648">
        <v>0</v>
      </c>
      <c r="GC648">
        <v>100</v>
      </c>
      <c r="GD648">
        <v>100</v>
      </c>
      <c r="GE648">
        <v>-0.362</v>
      </c>
      <c r="GF648">
        <v>0.2973</v>
      </c>
      <c r="GG648">
        <v>-1.589593225013521</v>
      </c>
      <c r="GH648">
        <v>0.00192992804097616</v>
      </c>
      <c r="GI648">
        <v>3.244687122451424E-06</v>
      </c>
      <c r="GJ648">
        <v>-2.087531120305573E-09</v>
      </c>
      <c r="GK648">
        <v>0.05776174702018427</v>
      </c>
      <c r="GL648">
        <v>0.005089068596103195</v>
      </c>
      <c r="GM648">
        <v>0.0003257216593697226</v>
      </c>
      <c r="GN648">
        <v>-1.562898368296355E-06</v>
      </c>
      <c r="GO648">
        <v>0</v>
      </c>
      <c r="GP648">
        <v>1257</v>
      </c>
      <c r="GQ648">
        <v>1</v>
      </c>
      <c r="GR648">
        <v>31</v>
      </c>
      <c r="GS648">
        <v>299.8</v>
      </c>
      <c r="GT648">
        <v>299.8</v>
      </c>
      <c r="GU648">
        <v>1.07666</v>
      </c>
      <c r="GV648">
        <v>2.38281</v>
      </c>
      <c r="GW648">
        <v>1.44775</v>
      </c>
      <c r="GX648">
        <v>2.20093</v>
      </c>
      <c r="GY648">
        <v>1.44653</v>
      </c>
      <c r="GZ648">
        <v>2.38159</v>
      </c>
      <c r="HA648">
        <v>33.1769</v>
      </c>
      <c r="HB648">
        <v>14.4998</v>
      </c>
      <c r="HC648">
        <v>18</v>
      </c>
      <c r="HD648">
        <v>532.005</v>
      </c>
      <c r="HE648">
        <v>523.2670000000001</v>
      </c>
      <c r="HF648">
        <v>24.9999</v>
      </c>
      <c r="HG648">
        <v>30.7145</v>
      </c>
      <c r="HH648">
        <v>30.0001</v>
      </c>
      <c r="HI648">
        <v>31.0943</v>
      </c>
      <c r="HJ648">
        <v>31.104</v>
      </c>
      <c r="HK648">
        <v>21.5452</v>
      </c>
      <c r="HL648">
        <v>20.6043</v>
      </c>
      <c r="HM648">
        <v>100</v>
      </c>
      <c r="HN648">
        <v>25</v>
      </c>
      <c r="HO648">
        <v>420</v>
      </c>
      <c r="HP648">
        <v>21.5</v>
      </c>
      <c r="HQ648">
        <v>103.127</v>
      </c>
      <c r="HR648">
        <v>102.021</v>
      </c>
    </row>
    <row r="649" spans="1:226">
      <c r="A649">
        <v>631</v>
      </c>
      <c r="B649">
        <v>1774684316.6</v>
      </c>
      <c r="C649">
        <v>2570.599999904633</v>
      </c>
      <c r="D649" t="s">
        <v>1624</v>
      </c>
      <c r="E649" t="s">
        <v>1625</v>
      </c>
      <c r="F649">
        <v>5</v>
      </c>
      <c r="I649">
        <v>1774684313.7</v>
      </c>
      <c r="J649">
        <f>(K649)/1000</f>
        <v>0</v>
      </c>
      <c r="K649">
        <f>IF(BF649, AN649, AH649)</f>
        <v>0</v>
      </c>
      <c r="L649">
        <f>IF(BF649, AI649, AG649)</f>
        <v>0</v>
      </c>
      <c r="M649">
        <f>BH649 - IF(AU649&gt;1, L649*BB649*100.0/(AW649), 0)</f>
        <v>0</v>
      </c>
      <c r="N649">
        <f>((T649-J649/2)*M649-L649)/(T649+J649/2)</f>
        <v>0</v>
      </c>
      <c r="O649">
        <f>N649*(BO649+BP649)/1000.0</f>
        <v>0</v>
      </c>
      <c r="P649">
        <f>(BH649 - IF(AU649&gt;1, L649*BB649*100.0/(AW649), 0))*(BO649+BP649)/1000.0</f>
        <v>0</v>
      </c>
      <c r="Q649">
        <f>2.0/((1/S649-1/R649)+SIGN(S649)*SQRT((1/S649-1/R649)*(1/S649-1/R649) + 4*BC649/((BC649+1)*(BC649+1))*(2*1/S649*1/R649-1/R649*1/R649)))</f>
        <v>0</v>
      </c>
      <c r="R649">
        <f>IF(LEFT(BD649,1)&lt;&gt;"0",IF(LEFT(BD649,1)="1",3.0,BE649),$D$5+$E$5*(BV649*BO649/($K$5*1000))+$F$5*(BV649*BO649/($K$5*1000))*MAX(MIN(BB649,$J$5),$I$5)*MAX(MIN(BB649,$J$5),$I$5)+$G$5*MAX(MIN(BB649,$J$5),$I$5)*(BV649*BO649/($K$5*1000))+$H$5*(BV649*BO649/($K$5*1000))*(BV649*BO649/($K$5*1000)))</f>
        <v>0</v>
      </c>
      <c r="S649">
        <f>J649*(1000-(1000*0.61365*exp(17.502*W649/(240.97+W649))/(BO649+BP649)+BJ649)/2)/(1000*0.61365*exp(17.502*W649/(240.97+W649))/(BO649+BP649)-BJ649)</f>
        <v>0</v>
      </c>
      <c r="T649">
        <f>1/((BC649+1)/(Q649/1.6)+1/(R649/1.37)) + BC649/((BC649+1)/(Q649/1.6) + BC649/(R649/1.37))</f>
        <v>0</v>
      </c>
      <c r="U649">
        <f>(AX649*BA649)</f>
        <v>0</v>
      </c>
      <c r="V649">
        <f>(BQ649+(U649+2*0.95*5.67E-8*(((BQ649+$B$9)+273)^4-(BQ649+273)^4)-44100*J649)/(1.84*29.3*R649+8*0.95*5.67E-8*(BQ649+273)^3))</f>
        <v>0</v>
      </c>
      <c r="W649">
        <f>($C$9*BR649+$D$9*BS649+$E$9*V649)</f>
        <v>0</v>
      </c>
      <c r="X649">
        <f>0.61365*exp(17.502*W649/(240.97+W649))</f>
        <v>0</v>
      </c>
      <c r="Y649">
        <f>(Z649/AA649*100)</f>
        <v>0</v>
      </c>
      <c r="Z649">
        <f>BJ649*(BO649+BP649)/1000</f>
        <v>0</v>
      </c>
      <c r="AA649">
        <f>0.61365*exp(17.502*BQ649/(240.97+BQ649))</f>
        <v>0</v>
      </c>
      <c r="AB649">
        <f>(X649-BJ649*(BO649+BP649)/1000)</f>
        <v>0</v>
      </c>
      <c r="AC649">
        <f>(-J649*44100)</f>
        <v>0</v>
      </c>
      <c r="AD649">
        <f>2*29.3*R649*0.92*(BQ649-W649)</f>
        <v>0</v>
      </c>
      <c r="AE649">
        <f>2*0.95*5.67E-8*(((BQ649+$B$9)+273)^4-(W649+273)^4)</f>
        <v>0</v>
      </c>
      <c r="AF649">
        <f>U649+AE649+AC649+AD649</f>
        <v>0</v>
      </c>
      <c r="AG649">
        <f>BN649*AU649*(BI649-BH649*(1000-AU649*BK649)/(1000-AU649*BJ649))/(100*BB649)</f>
        <v>0</v>
      </c>
      <c r="AH649">
        <f>1000*BN649*AU649*(BJ649-BK649)/(100*BB649*(1000-AU649*BJ649))</f>
        <v>0</v>
      </c>
      <c r="AI649">
        <f>(AJ649 - AK649 - BO649*1E3/(8.314*(BQ649+273.15)) * AM649/BN649 * AL649) * BN649/(100*BB649) * (1000 - BK649)/1000</f>
        <v>0</v>
      </c>
      <c r="AJ649">
        <v>429.2474453604196</v>
      </c>
      <c r="AK649">
        <v>428.7883030303031</v>
      </c>
      <c r="AL649">
        <v>4.179339367421862E-06</v>
      </c>
      <c r="AM649">
        <v>61.35787655002243</v>
      </c>
      <c r="AN649">
        <f>(AP649 - AO649 + BO649*1E3/(8.314*(BQ649+273.15)) * AR649/BN649 * AQ649) * BN649/(100*BB649) * 1000/(1000 - AP649)</f>
        <v>0</v>
      </c>
      <c r="AO649">
        <v>21.52303923960273</v>
      </c>
      <c r="AP649">
        <v>21.50537552447554</v>
      </c>
      <c r="AQ649">
        <v>5.719412495481517E-08</v>
      </c>
      <c r="AR649">
        <v>91.88205700752289</v>
      </c>
      <c r="AS649">
        <v>0</v>
      </c>
      <c r="AT649">
        <v>0</v>
      </c>
      <c r="AU649">
        <f>IF(AS649*$H$15&gt;=AW649,1.0,(AW649/(AW649-AS649*$H$15)))</f>
        <v>0</v>
      </c>
      <c r="AV649">
        <f>(AU649-1)*100</f>
        <v>0</v>
      </c>
      <c r="AW649">
        <f>MAX(0,($B$15+$C$15*BV649)/(1+$D$15*BV649)*BO649/(BQ649+273)*$E$15)</f>
        <v>0</v>
      </c>
      <c r="AX649">
        <f>$B$13*BW649+$C$13*BX649+$F$13*CI649*(1-CL649)</f>
        <v>0</v>
      </c>
      <c r="AY649">
        <f>AX649*AZ649</f>
        <v>0</v>
      </c>
      <c r="AZ649">
        <f>($B$13*$D$11+$C$13*$D$11+$F$13*((CV649+CN649)/MAX(CV649+CN649+CW649, 0.1)*$I$11+CW649/MAX(CV649+CN649+CW649, 0.1)*$J$11))/($B$13+$C$13+$F$13)</f>
        <v>0</v>
      </c>
      <c r="BA649">
        <f>($B$13*$K$11+$C$13*$K$11+$F$13*((CV649+CN649)/MAX(CV649+CN649+CW649, 0.1)*$P$11+CW649/MAX(CV649+CN649+CW649, 0.1)*$Q$11))/($B$13+$C$13+$F$13)</f>
        <v>0</v>
      </c>
      <c r="BB649">
        <v>6</v>
      </c>
      <c r="BC649">
        <v>0.5</v>
      </c>
      <c r="BD649" t="s">
        <v>358</v>
      </c>
      <c r="BE649">
        <v>2</v>
      </c>
      <c r="BF649" t="b">
        <v>1</v>
      </c>
      <c r="BG649">
        <v>1774684313.7</v>
      </c>
      <c r="BH649">
        <v>419.5494</v>
      </c>
      <c r="BI649">
        <v>420.0196999999999</v>
      </c>
      <c r="BJ649">
        <v>21.50623</v>
      </c>
      <c r="BK649">
        <v>21.52295</v>
      </c>
      <c r="BL649">
        <v>419.9111</v>
      </c>
      <c r="BM649">
        <v>21.20893</v>
      </c>
      <c r="BN649">
        <v>499.9838</v>
      </c>
      <c r="BO649">
        <v>101.039</v>
      </c>
      <c r="BP649">
        <v>0.0998081</v>
      </c>
      <c r="BQ649">
        <v>25.76262000000001</v>
      </c>
      <c r="BR649">
        <v>25.79111</v>
      </c>
      <c r="BS649">
        <v>999.9</v>
      </c>
      <c r="BT649">
        <v>0</v>
      </c>
      <c r="BU649">
        <v>0</v>
      </c>
      <c r="BV649">
        <v>10024.26</v>
      </c>
      <c r="BW649">
        <v>0</v>
      </c>
      <c r="BX649">
        <v>0.3833920000000001</v>
      </c>
      <c r="BY649">
        <v>-0.4703888</v>
      </c>
      <c r="BZ649">
        <v>428.7706999999999</v>
      </c>
      <c r="CA649">
        <v>429.2586</v>
      </c>
      <c r="CB649">
        <v>-0.01672783</v>
      </c>
      <c r="CC649">
        <v>420.0196999999999</v>
      </c>
      <c r="CD649">
        <v>21.52295</v>
      </c>
      <c r="CE649">
        <v>2.172969</v>
      </c>
      <c r="CF649">
        <v>2.174656999999999</v>
      </c>
      <c r="CG649">
        <v>18.7644</v>
      </c>
      <c r="CH649">
        <v>18.77685</v>
      </c>
      <c r="CI649">
        <v>79.99839999999999</v>
      </c>
      <c r="CJ649">
        <v>0</v>
      </c>
      <c r="CK649">
        <v>1</v>
      </c>
      <c r="CL649">
        <v>0</v>
      </c>
      <c r="CM649">
        <v>1.66317</v>
      </c>
      <c r="CN649">
        <v>0</v>
      </c>
      <c r="CO649">
        <v>4.94832</v>
      </c>
      <c r="CP649">
        <v>409.2452</v>
      </c>
      <c r="CQ649">
        <v>35.25</v>
      </c>
      <c r="CR649">
        <v>39.3373</v>
      </c>
      <c r="CS649">
        <v>37.3435</v>
      </c>
      <c r="CT649">
        <v>38.4186</v>
      </c>
      <c r="CU649">
        <v>36.0558</v>
      </c>
      <c r="CV649">
        <v>0</v>
      </c>
      <c r="CW649">
        <v>79.998</v>
      </c>
      <c r="CX649">
        <v>0</v>
      </c>
      <c r="CY649">
        <v>1774684314.8</v>
      </c>
      <c r="CZ649">
        <v>0</v>
      </c>
      <c r="DA649">
        <v>1774666326.5</v>
      </c>
      <c r="DB649" t="s">
        <v>359</v>
      </c>
      <c r="DC649">
        <v>1774666322</v>
      </c>
      <c r="DD649">
        <v>1774666326.5</v>
      </c>
      <c r="DE649">
        <v>2</v>
      </c>
      <c r="DF649">
        <v>0.343</v>
      </c>
      <c r="DG649">
        <v>-0.026</v>
      </c>
      <c r="DH649">
        <v>-0.36</v>
      </c>
      <c r="DI649">
        <v>0.298</v>
      </c>
      <c r="DJ649">
        <v>420</v>
      </c>
      <c r="DK649">
        <v>22</v>
      </c>
      <c r="DL649">
        <v>0.17</v>
      </c>
      <c r="DM649">
        <v>0.02</v>
      </c>
      <c r="DN649">
        <v>-0.4375394634146342</v>
      </c>
      <c r="DO649">
        <v>-0.1591968501742166</v>
      </c>
      <c r="DP649">
        <v>0.03587463923374144</v>
      </c>
      <c r="DQ649">
        <v>0</v>
      </c>
      <c r="DR649">
        <v>-0.0181293</v>
      </c>
      <c r="DS649">
        <v>0.009150995121951189</v>
      </c>
      <c r="DT649">
        <v>0.001438131737579748</v>
      </c>
      <c r="DU649">
        <v>1</v>
      </c>
      <c r="DV649">
        <v>1</v>
      </c>
      <c r="DW649">
        <v>2</v>
      </c>
      <c r="DX649" t="s">
        <v>367</v>
      </c>
      <c r="DY649">
        <v>3.13045</v>
      </c>
      <c r="DZ649">
        <v>2.8065</v>
      </c>
      <c r="EA649">
        <v>0.09975870000000001</v>
      </c>
      <c r="EB649">
        <v>0.0994921</v>
      </c>
      <c r="EC649">
        <v>0.105879</v>
      </c>
      <c r="ED649">
        <v>0.105629</v>
      </c>
      <c r="EE649">
        <v>21145.4</v>
      </c>
      <c r="EF649">
        <v>27418.4</v>
      </c>
      <c r="EG649">
        <v>26443</v>
      </c>
      <c r="EH649">
        <v>33000.4</v>
      </c>
      <c r="EI649">
        <v>34922.6</v>
      </c>
      <c r="EJ649">
        <v>40308.8</v>
      </c>
      <c r="EK649">
        <v>41089.2</v>
      </c>
      <c r="EL649">
        <v>46060.1</v>
      </c>
      <c r="EM649">
        <v>2.03482</v>
      </c>
      <c r="EN649">
        <v>2.00055</v>
      </c>
      <c r="EO649">
        <v>0.0690669</v>
      </c>
      <c r="EP649">
        <v>0</v>
      </c>
      <c r="EQ649">
        <v>24.6576</v>
      </c>
      <c r="ER649">
        <v>999.9</v>
      </c>
      <c r="ES649">
        <v>67.40000000000001</v>
      </c>
      <c r="ET649">
        <v>27.5</v>
      </c>
      <c r="EU649">
        <v>24.586</v>
      </c>
      <c r="EV649">
        <v>61.1509</v>
      </c>
      <c r="EW649">
        <v>31.7989</v>
      </c>
      <c r="EX649">
        <v>1</v>
      </c>
      <c r="EY649">
        <v>0.291319</v>
      </c>
      <c r="EZ649">
        <v>0.168576</v>
      </c>
      <c r="FA649">
        <v>20.2899</v>
      </c>
      <c r="FB649">
        <v>5.18944</v>
      </c>
      <c r="FC649">
        <v>11.9441</v>
      </c>
      <c r="FD649">
        <v>4.95575</v>
      </c>
      <c r="FE649">
        <v>3.285</v>
      </c>
      <c r="FF649">
        <v>9999</v>
      </c>
      <c r="FG649">
        <v>9999</v>
      </c>
      <c r="FH649">
        <v>9999</v>
      </c>
      <c r="FI649">
        <v>999.9</v>
      </c>
      <c r="FJ649">
        <v>1.86127</v>
      </c>
      <c r="FK649">
        <v>1.86264</v>
      </c>
      <c r="FL649">
        <v>1.86005</v>
      </c>
      <c r="FM649">
        <v>1.85837</v>
      </c>
      <c r="FN649">
        <v>1.86213</v>
      </c>
      <c r="FO649">
        <v>1.85886</v>
      </c>
      <c r="FP649">
        <v>1.85791</v>
      </c>
      <c r="FQ649">
        <v>1.8608</v>
      </c>
      <c r="FR649">
        <v>0</v>
      </c>
      <c r="FS649">
        <v>0</v>
      </c>
      <c r="FT649">
        <v>0</v>
      </c>
      <c r="FU649">
        <v>4.5</v>
      </c>
      <c r="FV649" t="s">
        <v>361</v>
      </c>
      <c r="FW649" t="s">
        <v>362</v>
      </c>
      <c r="FX649" t="s">
        <v>363</v>
      </c>
      <c r="FY649" t="s">
        <v>364</v>
      </c>
      <c r="FZ649" t="s">
        <v>364</v>
      </c>
      <c r="GA649" t="s">
        <v>363</v>
      </c>
      <c r="GB649">
        <v>0</v>
      </c>
      <c r="GC649">
        <v>100</v>
      </c>
      <c r="GD649">
        <v>100</v>
      </c>
      <c r="GE649">
        <v>-0.362</v>
      </c>
      <c r="GF649">
        <v>0.2973</v>
      </c>
      <c r="GG649">
        <v>-1.589593225013521</v>
      </c>
      <c r="GH649">
        <v>0.00192992804097616</v>
      </c>
      <c r="GI649">
        <v>3.244687122451424E-06</v>
      </c>
      <c r="GJ649">
        <v>-2.087531120305573E-09</v>
      </c>
      <c r="GK649">
        <v>0.05776174702018427</v>
      </c>
      <c r="GL649">
        <v>0.005089068596103195</v>
      </c>
      <c r="GM649">
        <v>0.0003257216593697226</v>
      </c>
      <c r="GN649">
        <v>-1.562898368296355E-06</v>
      </c>
      <c r="GO649">
        <v>0</v>
      </c>
      <c r="GP649">
        <v>1257</v>
      </c>
      <c r="GQ649">
        <v>1</v>
      </c>
      <c r="GR649">
        <v>31</v>
      </c>
      <c r="GS649">
        <v>299.9</v>
      </c>
      <c r="GT649">
        <v>299.8</v>
      </c>
      <c r="GU649">
        <v>1.07666</v>
      </c>
      <c r="GV649">
        <v>2.38159</v>
      </c>
      <c r="GW649">
        <v>1.44775</v>
      </c>
      <c r="GX649">
        <v>2.20215</v>
      </c>
      <c r="GY649">
        <v>1.44653</v>
      </c>
      <c r="GZ649">
        <v>2.37427</v>
      </c>
      <c r="HA649">
        <v>33.1769</v>
      </c>
      <c r="HB649">
        <v>14.491</v>
      </c>
      <c r="HC649">
        <v>18</v>
      </c>
      <c r="HD649">
        <v>531.8630000000001</v>
      </c>
      <c r="HE649">
        <v>523.177</v>
      </c>
      <c r="HF649">
        <v>25</v>
      </c>
      <c r="HG649">
        <v>30.7145</v>
      </c>
      <c r="HH649">
        <v>30.0002</v>
      </c>
      <c r="HI649">
        <v>31.0943</v>
      </c>
      <c r="HJ649">
        <v>31.1035</v>
      </c>
      <c r="HK649">
        <v>21.5443</v>
      </c>
      <c r="HL649">
        <v>20.6043</v>
      </c>
      <c r="HM649">
        <v>100</v>
      </c>
      <c r="HN649">
        <v>25</v>
      </c>
      <c r="HO649">
        <v>420</v>
      </c>
      <c r="HP649">
        <v>21.5</v>
      </c>
      <c r="HQ649">
        <v>103.126</v>
      </c>
      <c r="HR649">
        <v>102.021</v>
      </c>
    </row>
    <row r="650" spans="1:226">
      <c r="A650">
        <v>632</v>
      </c>
      <c r="B650">
        <v>1774684320.6</v>
      </c>
      <c r="C650">
        <v>2574.599999904633</v>
      </c>
      <c r="D650" t="s">
        <v>1626</v>
      </c>
      <c r="E650" t="s">
        <v>1627</v>
      </c>
      <c r="F650">
        <v>5</v>
      </c>
      <c r="I650">
        <v>1774684317.7</v>
      </c>
      <c r="J650">
        <f>(K650)/1000</f>
        <v>0</v>
      </c>
      <c r="K650">
        <f>IF(BF650, AN650, AH650)</f>
        <v>0</v>
      </c>
      <c r="L650">
        <f>IF(BF650, AI650, AG650)</f>
        <v>0</v>
      </c>
      <c r="M650">
        <f>BH650 - IF(AU650&gt;1, L650*BB650*100.0/(AW650), 0)</f>
        <v>0</v>
      </c>
      <c r="N650">
        <f>((T650-J650/2)*M650-L650)/(T650+J650/2)</f>
        <v>0</v>
      </c>
      <c r="O650">
        <f>N650*(BO650+BP650)/1000.0</f>
        <v>0</v>
      </c>
      <c r="P650">
        <f>(BH650 - IF(AU650&gt;1, L650*BB650*100.0/(AW650), 0))*(BO650+BP650)/1000.0</f>
        <v>0</v>
      </c>
      <c r="Q650">
        <f>2.0/((1/S650-1/R650)+SIGN(S650)*SQRT((1/S650-1/R650)*(1/S650-1/R650) + 4*BC650/((BC650+1)*(BC650+1))*(2*1/S650*1/R650-1/R650*1/R650)))</f>
        <v>0</v>
      </c>
      <c r="R650">
        <f>IF(LEFT(BD650,1)&lt;&gt;"0",IF(LEFT(BD650,1)="1",3.0,BE650),$D$5+$E$5*(BV650*BO650/($K$5*1000))+$F$5*(BV650*BO650/($K$5*1000))*MAX(MIN(BB650,$J$5),$I$5)*MAX(MIN(BB650,$J$5),$I$5)+$G$5*MAX(MIN(BB650,$J$5),$I$5)*(BV650*BO650/($K$5*1000))+$H$5*(BV650*BO650/($K$5*1000))*(BV650*BO650/($K$5*1000)))</f>
        <v>0</v>
      </c>
      <c r="S650">
        <f>J650*(1000-(1000*0.61365*exp(17.502*W650/(240.97+W650))/(BO650+BP650)+BJ650)/2)/(1000*0.61365*exp(17.502*W650/(240.97+W650))/(BO650+BP650)-BJ650)</f>
        <v>0</v>
      </c>
      <c r="T650">
        <f>1/((BC650+1)/(Q650/1.6)+1/(R650/1.37)) + BC650/((BC650+1)/(Q650/1.6) + BC650/(R650/1.37))</f>
        <v>0</v>
      </c>
      <c r="U650">
        <f>(AX650*BA650)</f>
        <v>0</v>
      </c>
      <c r="V650">
        <f>(BQ650+(U650+2*0.95*5.67E-8*(((BQ650+$B$9)+273)^4-(BQ650+273)^4)-44100*J650)/(1.84*29.3*R650+8*0.95*5.67E-8*(BQ650+273)^3))</f>
        <v>0</v>
      </c>
      <c r="W650">
        <f>($C$9*BR650+$D$9*BS650+$E$9*V650)</f>
        <v>0</v>
      </c>
      <c r="X650">
        <f>0.61365*exp(17.502*W650/(240.97+W650))</f>
        <v>0</v>
      </c>
      <c r="Y650">
        <f>(Z650/AA650*100)</f>
        <v>0</v>
      </c>
      <c r="Z650">
        <f>BJ650*(BO650+BP650)/1000</f>
        <v>0</v>
      </c>
      <c r="AA650">
        <f>0.61365*exp(17.502*BQ650/(240.97+BQ650))</f>
        <v>0</v>
      </c>
      <c r="AB650">
        <f>(X650-BJ650*(BO650+BP650)/1000)</f>
        <v>0</v>
      </c>
      <c r="AC650">
        <f>(-J650*44100)</f>
        <v>0</v>
      </c>
      <c r="AD650">
        <f>2*29.3*R650*0.92*(BQ650-W650)</f>
        <v>0</v>
      </c>
      <c r="AE650">
        <f>2*0.95*5.67E-8*(((BQ650+$B$9)+273)^4-(W650+273)^4)</f>
        <v>0</v>
      </c>
      <c r="AF650">
        <f>U650+AE650+AC650+AD650</f>
        <v>0</v>
      </c>
      <c r="AG650">
        <f>BN650*AU650*(BI650-BH650*(1000-AU650*BK650)/(1000-AU650*BJ650))/(100*BB650)</f>
        <v>0</v>
      </c>
      <c r="AH650">
        <f>1000*BN650*AU650*(BJ650-BK650)/(100*BB650*(1000-AU650*BJ650))</f>
        <v>0</v>
      </c>
      <c r="AI650">
        <f>(AJ650 - AK650 - BO650*1E3/(8.314*(BQ650+273.15)) * AM650/BN650 * AL650) * BN650/(100*BB650) * (1000 - BK650)/1000</f>
        <v>0</v>
      </c>
      <c r="AJ650">
        <v>429.2871251689139</v>
      </c>
      <c r="AK650">
        <v>428.7681636363636</v>
      </c>
      <c r="AL650">
        <v>-3.045424178865111E-06</v>
      </c>
      <c r="AM650">
        <v>61.35787655002243</v>
      </c>
      <c r="AN650">
        <f>(AP650 - AO650 + BO650*1E3/(8.314*(BQ650+273.15)) * AR650/BN650 * AQ650) * BN650/(100*BB650) * 1000/(1000 - AP650)</f>
        <v>0</v>
      </c>
      <c r="AO650">
        <v>21.52308940517636</v>
      </c>
      <c r="AP650">
        <v>21.50597552447553</v>
      </c>
      <c r="AQ650">
        <v>-1.291240536017992E-07</v>
      </c>
      <c r="AR650">
        <v>91.88205700752289</v>
      </c>
      <c r="AS650">
        <v>0</v>
      </c>
      <c r="AT650">
        <v>0</v>
      </c>
      <c r="AU650">
        <f>IF(AS650*$H$15&gt;=AW650,1.0,(AW650/(AW650-AS650*$H$15)))</f>
        <v>0</v>
      </c>
      <c r="AV650">
        <f>(AU650-1)*100</f>
        <v>0</v>
      </c>
      <c r="AW650">
        <f>MAX(0,($B$15+$C$15*BV650)/(1+$D$15*BV650)*BO650/(BQ650+273)*$E$15)</f>
        <v>0</v>
      </c>
      <c r="AX650">
        <f>$B$13*BW650+$C$13*BX650+$F$13*CI650*(1-CL650)</f>
        <v>0</v>
      </c>
      <c r="AY650">
        <f>AX650*AZ650</f>
        <v>0</v>
      </c>
      <c r="AZ650">
        <f>($B$13*$D$11+$C$13*$D$11+$F$13*((CV650+CN650)/MAX(CV650+CN650+CW650, 0.1)*$I$11+CW650/MAX(CV650+CN650+CW650, 0.1)*$J$11))/($B$13+$C$13+$F$13)</f>
        <v>0</v>
      </c>
      <c r="BA650">
        <f>($B$13*$K$11+$C$13*$K$11+$F$13*((CV650+CN650)/MAX(CV650+CN650+CW650, 0.1)*$P$11+CW650/MAX(CV650+CN650+CW650, 0.1)*$Q$11))/($B$13+$C$13+$F$13)</f>
        <v>0</v>
      </c>
      <c r="BB650">
        <v>6</v>
      </c>
      <c r="BC650">
        <v>0.5</v>
      </c>
      <c r="BD650" t="s">
        <v>358</v>
      </c>
      <c r="BE650">
        <v>2</v>
      </c>
      <c r="BF650" t="b">
        <v>1</v>
      </c>
      <c r="BG650">
        <v>1774684317.7</v>
      </c>
      <c r="BH650">
        <v>419.5567</v>
      </c>
      <c r="BI650">
        <v>420.0339</v>
      </c>
      <c r="BJ650">
        <v>21.50558</v>
      </c>
      <c r="BK650">
        <v>21.52321</v>
      </c>
      <c r="BL650">
        <v>419.9183</v>
      </c>
      <c r="BM650">
        <v>21.20829</v>
      </c>
      <c r="BN650">
        <v>500.0402</v>
      </c>
      <c r="BO650">
        <v>101.039</v>
      </c>
      <c r="BP650">
        <v>0.10004198</v>
      </c>
      <c r="BQ650">
        <v>25.76256</v>
      </c>
      <c r="BR650">
        <v>25.78903</v>
      </c>
      <c r="BS650">
        <v>999.9</v>
      </c>
      <c r="BT650">
        <v>0</v>
      </c>
      <c r="BU650">
        <v>0</v>
      </c>
      <c r="BV650">
        <v>10001.553</v>
      </c>
      <c r="BW650">
        <v>0</v>
      </c>
      <c r="BX650">
        <v>0.3833920000000001</v>
      </c>
      <c r="BY650">
        <v>-0.4770569</v>
      </c>
      <c r="BZ650">
        <v>428.7778</v>
      </c>
      <c r="CA650">
        <v>429.273</v>
      </c>
      <c r="CB650">
        <v>-0.01763191</v>
      </c>
      <c r="CC650">
        <v>420.0339</v>
      </c>
      <c r="CD650">
        <v>21.52321</v>
      </c>
      <c r="CE650">
        <v>2.172904</v>
      </c>
      <c r="CF650">
        <v>2.174684</v>
      </c>
      <c r="CG650">
        <v>18.76392</v>
      </c>
      <c r="CH650">
        <v>18.77704</v>
      </c>
      <c r="CI650">
        <v>80.00312</v>
      </c>
      <c r="CJ650">
        <v>0</v>
      </c>
      <c r="CK650">
        <v>1</v>
      </c>
      <c r="CL650">
        <v>0</v>
      </c>
      <c r="CM650">
        <v>1.73287</v>
      </c>
      <c r="CN650">
        <v>0</v>
      </c>
      <c r="CO650">
        <v>5.025679999999999</v>
      </c>
      <c r="CP650">
        <v>409.2691</v>
      </c>
      <c r="CQ650">
        <v>35.2059</v>
      </c>
      <c r="CR650">
        <v>39.2561</v>
      </c>
      <c r="CS650">
        <v>37.2934</v>
      </c>
      <c r="CT650">
        <v>38.2999</v>
      </c>
      <c r="CU650">
        <v>36.0124</v>
      </c>
      <c r="CV650">
        <v>0</v>
      </c>
      <c r="CW650">
        <v>80.002</v>
      </c>
      <c r="CX650">
        <v>0</v>
      </c>
      <c r="CY650">
        <v>1774684319</v>
      </c>
      <c r="CZ650">
        <v>0</v>
      </c>
      <c r="DA650">
        <v>1774666326.5</v>
      </c>
      <c r="DB650" t="s">
        <v>359</v>
      </c>
      <c r="DC650">
        <v>1774666322</v>
      </c>
      <c r="DD650">
        <v>1774666326.5</v>
      </c>
      <c r="DE650">
        <v>2</v>
      </c>
      <c r="DF650">
        <v>0.343</v>
      </c>
      <c r="DG650">
        <v>-0.026</v>
      </c>
      <c r="DH650">
        <v>-0.36</v>
      </c>
      <c r="DI650">
        <v>0.298</v>
      </c>
      <c r="DJ650">
        <v>420</v>
      </c>
      <c r="DK650">
        <v>22</v>
      </c>
      <c r="DL650">
        <v>0.17</v>
      </c>
      <c r="DM650">
        <v>0.02</v>
      </c>
      <c r="DN650">
        <v>-0.451449487804878</v>
      </c>
      <c r="DO650">
        <v>-0.1315358048780504</v>
      </c>
      <c r="DP650">
        <v>0.03543247737504079</v>
      </c>
      <c r="DQ650">
        <v>0</v>
      </c>
      <c r="DR650">
        <v>-0.01803816585365853</v>
      </c>
      <c r="DS650">
        <v>0.0101572724738676</v>
      </c>
      <c r="DT650">
        <v>0.001426281058336895</v>
      </c>
      <c r="DU650">
        <v>1</v>
      </c>
      <c r="DV650">
        <v>1</v>
      </c>
      <c r="DW650">
        <v>2</v>
      </c>
      <c r="DX650" t="s">
        <v>367</v>
      </c>
      <c r="DY650">
        <v>3.13055</v>
      </c>
      <c r="DZ650">
        <v>2.80642</v>
      </c>
      <c r="EA650">
        <v>0.0997569</v>
      </c>
      <c r="EB650">
        <v>0.099482</v>
      </c>
      <c r="EC650">
        <v>0.105881</v>
      </c>
      <c r="ED650">
        <v>0.105631</v>
      </c>
      <c r="EE650">
        <v>21145.3</v>
      </c>
      <c r="EF650">
        <v>27418.4</v>
      </c>
      <c r="EG650">
        <v>26442.8</v>
      </c>
      <c r="EH650">
        <v>33000</v>
      </c>
      <c r="EI650">
        <v>34922.4</v>
      </c>
      <c r="EJ650">
        <v>40308.3</v>
      </c>
      <c r="EK650">
        <v>41089</v>
      </c>
      <c r="EL650">
        <v>46059.7</v>
      </c>
      <c r="EM650">
        <v>2.03492</v>
      </c>
      <c r="EN650">
        <v>2.0006</v>
      </c>
      <c r="EO650">
        <v>0.06876889999999999</v>
      </c>
      <c r="EP650">
        <v>0</v>
      </c>
      <c r="EQ650">
        <v>24.6576</v>
      </c>
      <c r="ER650">
        <v>999.9</v>
      </c>
      <c r="ES650">
        <v>67.40000000000001</v>
      </c>
      <c r="ET650">
        <v>27.5</v>
      </c>
      <c r="EU650">
        <v>24.5863</v>
      </c>
      <c r="EV650">
        <v>60.8709</v>
      </c>
      <c r="EW650">
        <v>31.6466</v>
      </c>
      <c r="EX650">
        <v>1</v>
      </c>
      <c r="EY650">
        <v>0.291062</v>
      </c>
      <c r="EZ650">
        <v>0.169349</v>
      </c>
      <c r="FA650">
        <v>20.2899</v>
      </c>
      <c r="FB650">
        <v>5.18974</v>
      </c>
      <c r="FC650">
        <v>11.9441</v>
      </c>
      <c r="FD650">
        <v>4.95575</v>
      </c>
      <c r="FE650">
        <v>3.285</v>
      </c>
      <c r="FF650">
        <v>9999</v>
      </c>
      <c r="FG650">
        <v>9999</v>
      </c>
      <c r="FH650">
        <v>9999</v>
      </c>
      <c r="FI650">
        <v>999.9</v>
      </c>
      <c r="FJ650">
        <v>1.86126</v>
      </c>
      <c r="FK650">
        <v>1.86263</v>
      </c>
      <c r="FL650">
        <v>1.86005</v>
      </c>
      <c r="FM650">
        <v>1.85837</v>
      </c>
      <c r="FN650">
        <v>1.86211</v>
      </c>
      <c r="FO650">
        <v>1.85886</v>
      </c>
      <c r="FP650">
        <v>1.85791</v>
      </c>
      <c r="FQ650">
        <v>1.86081</v>
      </c>
      <c r="FR650">
        <v>0</v>
      </c>
      <c r="FS650">
        <v>0</v>
      </c>
      <c r="FT650">
        <v>0</v>
      </c>
      <c r="FU650">
        <v>4.5</v>
      </c>
      <c r="FV650" t="s">
        <v>361</v>
      </c>
      <c r="FW650" t="s">
        <v>362</v>
      </c>
      <c r="FX650" t="s">
        <v>363</v>
      </c>
      <c r="FY650" t="s">
        <v>364</v>
      </c>
      <c r="FZ650" t="s">
        <v>364</v>
      </c>
      <c r="GA650" t="s">
        <v>363</v>
      </c>
      <c r="GB650">
        <v>0</v>
      </c>
      <c r="GC650">
        <v>100</v>
      </c>
      <c r="GD650">
        <v>100</v>
      </c>
      <c r="GE650">
        <v>-0.362</v>
      </c>
      <c r="GF650">
        <v>0.2973</v>
      </c>
      <c r="GG650">
        <v>-1.589593225013521</v>
      </c>
      <c r="GH650">
        <v>0.00192992804097616</v>
      </c>
      <c r="GI650">
        <v>3.244687122451424E-06</v>
      </c>
      <c r="GJ650">
        <v>-2.087531120305573E-09</v>
      </c>
      <c r="GK650">
        <v>0.05776174702018427</v>
      </c>
      <c r="GL650">
        <v>0.005089068596103195</v>
      </c>
      <c r="GM650">
        <v>0.0003257216593697226</v>
      </c>
      <c r="GN650">
        <v>-1.562898368296355E-06</v>
      </c>
      <c r="GO650">
        <v>0</v>
      </c>
      <c r="GP650">
        <v>1257</v>
      </c>
      <c r="GQ650">
        <v>1</v>
      </c>
      <c r="GR650">
        <v>31</v>
      </c>
      <c r="GS650">
        <v>300</v>
      </c>
      <c r="GT650">
        <v>299.9</v>
      </c>
      <c r="GU650">
        <v>1.07666</v>
      </c>
      <c r="GV650">
        <v>2.3938</v>
      </c>
      <c r="GW650">
        <v>1.44775</v>
      </c>
      <c r="GX650">
        <v>2.20215</v>
      </c>
      <c r="GY650">
        <v>1.44653</v>
      </c>
      <c r="GZ650">
        <v>2.33765</v>
      </c>
      <c r="HA650">
        <v>33.1545</v>
      </c>
      <c r="HB650">
        <v>14.491</v>
      </c>
      <c r="HC650">
        <v>18</v>
      </c>
      <c r="HD650">
        <v>531.926</v>
      </c>
      <c r="HE650">
        <v>523.211</v>
      </c>
      <c r="HF650">
        <v>25</v>
      </c>
      <c r="HG650">
        <v>30.7145</v>
      </c>
      <c r="HH650">
        <v>30</v>
      </c>
      <c r="HI650">
        <v>31.0943</v>
      </c>
      <c r="HJ650">
        <v>31.1035</v>
      </c>
      <c r="HK650">
        <v>21.5429</v>
      </c>
      <c r="HL650">
        <v>20.6043</v>
      </c>
      <c r="HM650">
        <v>100</v>
      </c>
      <c r="HN650">
        <v>25</v>
      </c>
      <c r="HO650">
        <v>420</v>
      </c>
      <c r="HP650">
        <v>21.5</v>
      </c>
      <c r="HQ650">
        <v>103.126</v>
      </c>
      <c r="HR650">
        <v>102.02</v>
      </c>
    </row>
    <row r="651" spans="1:226">
      <c r="A651">
        <v>633</v>
      </c>
      <c r="B651">
        <v>1774684324.6</v>
      </c>
      <c r="C651">
        <v>2578.599999904633</v>
      </c>
      <c r="D651" t="s">
        <v>1628</v>
      </c>
      <c r="E651" t="s">
        <v>1629</v>
      </c>
      <c r="F651">
        <v>5</v>
      </c>
      <c r="I651">
        <v>1774684321.7</v>
      </c>
      <c r="J651">
        <f>(K651)/1000</f>
        <v>0</v>
      </c>
      <c r="K651">
        <f>IF(BF651, AN651, AH651)</f>
        <v>0</v>
      </c>
      <c r="L651">
        <f>IF(BF651, AI651, AG651)</f>
        <v>0</v>
      </c>
      <c r="M651">
        <f>BH651 - IF(AU651&gt;1, L651*BB651*100.0/(AW651), 0)</f>
        <v>0</v>
      </c>
      <c r="N651">
        <f>((T651-J651/2)*M651-L651)/(T651+J651/2)</f>
        <v>0</v>
      </c>
      <c r="O651">
        <f>N651*(BO651+BP651)/1000.0</f>
        <v>0</v>
      </c>
      <c r="P651">
        <f>(BH651 - IF(AU651&gt;1, L651*BB651*100.0/(AW651), 0))*(BO651+BP651)/1000.0</f>
        <v>0</v>
      </c>
      <c r="Q651">
        <f>2.0/((1/S651-1/R651)+SIGN(S651)*SQRT((1/S651-1/R651)*(1/S651-1/R651) + 4*BC651/((BC651+1)*(BC651+1))*(2*1/S651*1/R651-1/R651*1/R651)))</f>
        <v>0</v>
      </c>
      <c r="R651">
        <f>IF(LEFT(BD651,1)&lt;&gt;"0",IF(LEFT(BD651,1)="1",3.0,BE651),$D$5+$E$5*(BV651*BO651/($K$5*1000))+$F$5*(BV651*BO651/($K$5*1000))*MAX(MIN(BB651,$J$5),$I$5)*MAX(MIN(BB651,$J$5),$I$5)+$G$5*MAX(MIN(BB651,$J$5),$I$5)*(BV651*BO651/($K$5*1000))+$H$5*(BV651*BO651/($K$5*1000))*(BV651*BO651/($K$5*1000)))</f>
        <v>0</v>
      </c>
      <c r="S651">
        <f>J651*(1000-(1000*0.61365*exp(17.502*W651/(240.97+W651))/(BO651+BP651)+BJ651)/2)/(1000*0.61365*exp(17.502*W651/(240.97+W651))/(BO651+BP651)-BJ651)</f>
        <v>0</v>
      </c>
      <c r="T651">
        <f>1/((BC651+1)/(Q651/1.6)+1/(R651/1.37)) + BC651/((BC651+1)/(Q651/1.6) + BC651/(R651/1.37))</f>
        <v>0</v>
      </c>
      <c r="U651">
        <f>(AX651*BA651)</f>
        <v>0</v>
      </c>
      <c r="V651">
        <f>(BQ651+(U651+2*0.95*5.67E-8*(((BQ651+$B$9)+273)^4-(BQ651+273)^4)-44100*J651)/(1.84*29.3*R651+8*0.95*5.67E-8*(BQ651+273)^3))</f>
        <v>0</v>
      </c>
      <c r="W651">
        <f>($C$9*BR651+$D$9*BS651+$E$9*V651)</f>
        <v>0</v>
      </c>
      <c r="X651">
        <f>0.61365*exp(17.502*W651/(240.97+W651))</f>
        <v>0</v>
      </c>
      <c r="Y651">
        <f>(Z651/AA651*100)</f>
        <v>0</v>
      </c>
      <c r="Z651">
        <f>BJ651*(BO651+BP651)/1000</f>
        <v>0</v>
      </c>
      <c r="AA651">
        <f>0.61365*exp(17.502*BQ651/(240.97+BQ651))</f>
        <v>0</v>
      </c>
      <c r="AB651">
        <f>(X651-BJ651*(BO651+BP651)/1000)</f>
        <v>0</v>
      </c>
      <c r="AC651">
        <f>(-J651*44100)</f>
        <v>0</v>
      </c>
      <c r="AD651">
        <f>2*29.3*R651*0.92*(BQ651-W651)</f>
        <v>0</v>
      </c>
      <c r="AE651">
        <f>2*0.95*5.67E-8*(((BQ651+$B$9)+273)^4-(W651+273)^4)</f>
        <v>0</v>
      </c>
      <c r="AF651">
        <f>U651+AE651+AC651+AD651</f>
        <v>0</v>
      </c>
      <c r="AG651">
        <f>BN651*AU651*(BI651-BH651*(1000-AU651*BK651)/(1000-AU651*BJ651))/(100*BB651)</f>
        <v>0</v>
      </c>
      <c r="AH651">
        <f>1000*BN651*AU651*(BJ651-BK651)/(100*BB651*(1000-AU651*BJ651))</f>
        <v>0</v>
      </c>
      <c r="AI651">
        <f>(AJ651 - AK651 - BO651*1E3/(8.314*(BQ651+273.15)) * AM651/BN651 * AL651) * BN651/(100*BB651) * (1000 - BK651)/1000</f>
        <v>0</v>
      </c>
      <c r="AJ651">
        <v>429.2361791195951</v>
      </c>
      <c r="AK651">
        <v>428.7441696969695</v>
      </c>
      <c r="AL651">
        <v>-5.383164667276231E-06</v>
      </c>
      <c r="AM651">
        <v>61.35787655002243</v>
      </c>
      <c r="AN651">
        <f>(AP651 - AO651 + BO651*1E3/(8.314*(BQ651+273.15)) * AR651/BN651 * AQ651) * BN651/(100*BB651) * 1000/(1000 - AP651)</f>
        <v>0</v>
      </c>
      <c r="AO651">
        <v>21.52349737037197</v>
      </c>
      <c r="AP651">
        <v>21.50771118881121</v>
      </c>
      <c r="AQ651">
        <v>-1.513320843244187E-07</v>
      </c>
      <c r="AR651">
        <v>91.88205700752289</v>
      </c>
      <c r="AS651">
        <v>0</v>
      </c>
      <c r="AT651">
        <v>0</v>
      </c>
      <c r="AU651">
        <f>IF(AS651*$H$15&gt;=AW651,1.0,(AW651/(AW651-AS651*$H$15)))</f>
        <v>0</v>
      </c>
      <c r="AV651">
        <f>(AU651-1)*100</f>
        <v>0</v>
      </c>
      <c r="AW651">
        <f>MAX(0,($B$15+$C$15*BV651)/(1+$D$15*BV651)*BO651/(BQ651+273)*$E$15)</f>
        <v>0</v>
      </c>
      <c r="AX651">
        <f>$B$13*BW651+$C$13*BX651+$F$13*CI651*(1-CL651)</f>
        <v>0</v>
      </c>
      <c r="AY651">
        <f>AX651*AZ651</f>
        <v>0</v>
      </c>
      <c r="AZ651">
        <f>($B$13*$D$11+$C$13*$D$11+$F$13*((CV651+CN651)/MAX(CV651+CN651+CW651, 0.1)*$I$11+CW651/MAX(CV651+CN651+CW651, 0.1)*$J$11))/($B$13+$C$13+$F$13)</f>
        <v>0</v>
      </c>
      <c r="BA651">
        <f>($B$13*$K$11+$C$13*$K$11+$F$13*((CV651+CN651)/MAX(CV651+CN651+CW651, 0.1)*$P$11+CW651/MAX(CV651+CN651+CW651, 0.1)*$Q$11))/($B$13+$C$13+$F$13)</f>
        <v>0</v>
      </c>
      <c r="BB651">
        <v>6</v>
      </c>
      <c r="BC651">
        <v>0.5</v>
      </c>
      <c r="BD651" t="s">
        <v>358</v>
      </c>
      <c r="BE651">
        <v>2</v>
      </c>
      <c r="BF651" t="b">
        <v>1</v>
      </c>
      <c r="BG651">
        <v>1774684321.7</v>
      </c>
      <c r="BH651">
        <v>419.5387000000001</v>
      </c>
      <c r="BI651">
        <v>419.9979</v>
      </c>
      <c r="BJ651">
        <v>21.50651</v>
      </c>
      <c r="BK651">
        <v>21.52296</v>
      </c>
      <c r="BL651">
        <v>419.9001999999999</v>
      </c>
      <c r="BM651">
        <v>21.2092</v>
      </c>
      <c r="BN651">
        <v>500.0558</v>
      </c>
      <c r="BO651">
        <v>101.0393</v>
      </c>
      <c r="BP651">
        <v>0.10002491</v>
      </c>
      <c r="BQ651">
        <v>25.76069</v>
      </c>
      <c r="BR651">
        <v>25.78569</v>
      </c>
      <c r="BS651">
        <v>999.9</v>
      </c>
      <c r="BT651">
        <v>0</v>
      </c>
      <c r="BU651">
        <v>0</v>
      </c>
      <c r="BV651">
        <v>9994.119999999999</v>
      </c>
      <c r="BW651">
        <v>0</v>
      </c>
      <c r="BX651">
        <v>0.3833920000000001</v>
      </c>
      <c r="BY651">
        <v>-0.4592224</v>
      </c>
      <c r="BZ651">
        <v>428.7598</v>
      </c>
      <c r="CA651">
        <v>429.2362</v>
      </c>
      <c r="CB651">
        <v>-0.01644878</v>
      </c>
      <c r="CC651">
        <v>419.9979</v>
      </c>
      <c r="CD651">
        <v>21.52296</v>
      </c>
      <c r="CE651">
        <v>2.173001</v>
      </c>
      <c r="CF651">
        <v>2.174663</v>
      </c>
      <c r="CG651">
        <v>18.76464</v>
      </c>
      <c r="CH651">
        <v>18.77687</v>
      </c>
      <c r="CI651">
        <v>80.00585000000001</v>
      </c>
      <c r="CJ651">
        <v>0</v>
      </c>
      <c r="CK651">
        <v>1</v>
      </c>
      <c r="CL651">
        <v>0</v>
      </c>
      <c r="CM651">
        <v>1.73335</v>
      </c>
      <c r="CN651">
        <v>0</v>
      </c>
      <c r="CO651">
        <v>5.11026</v>
      </c>
      <c r="CP651">
        <v>409.2829</v>
      </c>
      <c r="CQ651">
        <v>35.156</v>
      </c>
      <c r="CR651">
        <v>39.181</v>
      </c>
      <c r="CS651">
        <v>37.2311</v>
      </c>
      <c r="CT651">
        <v>38.1997</v>
      </c>
      <c r="CU651">
        <v>35.9937</v>
      </c>
      <c r="CV651">
        <v>0</v>
      </c>
      <c r="CW651">
        <v>80.005</v>
      </c>
      <c r="CX651">
        <v>0</v>
      </c>
      <c r="CY651">
        <v>1774684323.2</v>
      </c>
      <c r="CZ651">
        <v>0</v>
      </c>
      <c r="DA651">
        <v>1774666326.5</v>
      </c>
      <c r="DB651" t="s">
        <v>359</v>
      </c>
      <c r="DC651">
        <v>1774666322</v>
      </c>
      <c r="DD651">
        <v>1774666326.5</v>
      </c>
      <c r="DE651">
        <v>2</v>
      </c>
      <c r="DF651">
        <v>0.343</v>
      </c>
      <c r="DG651">
        <v>-0.026</v>
      </c>
      <c r="DH651">
        <v>-0.36</v>
      </c>
      <c r="DI651">
        <v>0.298</v>
      </c>
      <c r="DJ651">
        <v>420</v>
      </c>
      <c r="DK651">
        <v>22</v>
      </c>
      <c r="DL651">
        <v>0.17</v>
      </c>
      <c r="DM651">
        <v>0.02</v>
      </c>
      <c r="DN651">
        <v>-0.449909975</v>
      </c>
      <c r="DO651">
        <v>-0.2284962439024383</v>
      </c>
      <c r="DP651">
        <v>0.0343176373716836</v>
      </c>
      <c r="DQ651">
        <v>0</v>
      </c>
      <c r="DR651">
        <v>-0.0173970225</v>
      </c>
      <c r="DS651">
        <v>0.005391524577861142</v>
      </c>
      <c r="DT651">
        <v>0.001079337607166428</v>
      </c>
      <c r="DU651">
        <v>1</v>
      </c>
      <c r="DV651">
        <v>1</v>
      </c>
      <c r="DW651">
        <v>2</v>
      </c>
      <c r="DX651" t="s">
        <v>367</v>
      </c>
      <c r="DY651">
        <v>3.13048</v>
      </c>
      <c r="DZ651">
        <v>2.80645</v>
      </c>
      <c r="EA651">
        <v>0.09974959999999999</v>
      </c>
      <c r="EB651">
        <v>0.0994819</v>
      </c>
      <c r="EC651">
        <v>0.105888</v>
      </c>
      <c r="ED651">
        <v>0.105625</v>
      </c>
      <c r="EE651">
        <v>21145.4</v>
      </c>
      <c r="EF651">
        <v>27418.3</v>
      </c>
      <c r="EG651">
        <v>26442.8</v>
      </c>
      <c r="EH651">
        <v>32999.9</v>
      </c>
      <c r="EI651">
        <v>34922.4</v>
      </c>
      <c r="EJ651">
        <v>40308.2</v>
      </c>
      <c r="EK651">
        <v>41089.3</v>
      </c>
      <c r="EL651">
        <v>46059.2</v>
      </c>
      <c r="EM651">
        <v>2.03465</v>
      </c>
      <c r="EN651">
        <v>2.00073</v>
      </c>
      <c r="EO651">
        <v>0.068713</v>
      </c>
      <c r="EP651">
        <v>0</v>
      </c>
      <c r="EQ651">
        <v>24.6576</v>
      </c>
      <c r="ER651">
        <v>999.9</v>
      </c>
      <c r="ES651">
        <v>67.40000000000001</v>
      </c>
      <c r="ET651">
        <v>27.5</v>
      </c>
      <c r="EU651">
        <v>24.5875</v>
      </c>
      <c r="EV651">
        <v>61.3709</v>
      </c>
      <c r="EW651">
        <v>31.5104</v>
      </c>
      <c r="EX651">
        <v>1</v>
      </c>
      <c r="EY651">
        <v>0.291199</v>
      </c>
      <c r="EZ651">
        <v>0.170343</v>
      </c>
      <c r="FA651">
        <v>20.29</v>
      </c>
      <c r="FB651">
        <v>5.18974</v>
      </c>
      <c r="FC651">
        <v>11.9441</v>
      </c>
      <c r="FD651">
        <v>4.9556</v>
      </c>
      <c r="FE651">
        <v>3.285</v>
      </c>
      <c r="FF651">
        <v>9999</v>
      </c>
      <c r="FG651">
        <v>9999</v>
      </c>
      <c r="FH651">
        <v>9999</v>
      </c>
      <c r="FI651">
        <v>999.9</v>
      </c>
      <c r="FJ651">
        <v>1.86127</v>
      </c>
      <c r="FK651">
        <v>1.86264</v>
      </c>
      <c r="FL651">
        <v>1.86005</v>
      </c>
      <c r="FM651">
        <v>1.85837</v>
      </c>
      <c r="FN651">
        <v>1.86211</v>
      </c>
      <c r="FO651">
        <v>1.85886</v>
      </c>
      <c r="FP651">
        <v>1.85791</v>
      </c>
      <c r="FQ651">
        <v>1.8608</v>
      </c>
      <c r="FR651">
        <v>0</v>
      </c>
      <c r="FS651">
        <v>0</v>
      </c>
      <c r="FT651">
        <v>0</v>
      </c>
      <c r="FU651">
        <v>4.5</v>
      </c>
      <c r="FV651" t="s">
        <v>361</v>
      </c>
      <c r="FW651" t="s">
        <v>362</v>
      </c>
      <c r="FX651" t="s">
        <v>363</v>
      </c>
      <c r="FY651" t="s">
        <v>364</v>
      </c>
      <c r="FZ651" t="s">
        <v>364</v>
      </c>
      <c r="GA651" t="s">
        <v>363</v>
      </c>
      <c r="GB651">
        <v>0</v>
      </c>
      <c r="GC651">
        <v>100</v>
      </c>
      <c r="GD651">
        <v>100</v>
      </c>
      <c r="GE651">
        <v>-0.361</v>
      </c>
      <c r="GF651">
        <v>0.2974</v>
      </c>
      <c r="GG651">
        <v>-1.589593225013521</v>
      </c>
      <c r="GH651">
        <v>0.00192992804097616</v>
      </c>
      <c r="GI651">
        <v>3.244687122451424E-06</v>
      </c>
      <c r="GJ651">
        <v>-2.087531120305573E-09</v>
      </c>
      <c r="GK651">
        <v>0.05776174702018427</v>
      </c>
      <c r="GL651">
        <v>0.005089068596103195</v>
      </c>
      <c r="GM651">
        <v>0.0003257216593697226</v>
      </c>
      <c r="GN651">
        <v>-1.562898368296355E-06</v>
      </c>
      <c r="GO651">
        <v>0</v>
      </c>
      <c r="GP651">
        <v>1257</v>
      </c>
      <c r="GQ651">
        <v>1</v>
      </c>
      <c r="GR651">
        <v>31</v>
      </c>
      <c r="GS651">
        <v>300</v>
      </c>
      <c r="GT651">
        <v>300</v>
      </c>
      <c r="GU651">
        <v>1.07788</v>
      </c>
      <c r="GV651">
        <v>2.40112</v>
      </c>
      <c r="GW651">
        <v>1.44775</v>
      </c>
      <c r="GX651">
        <v>2.20215</v>
      </c>
      <c r="GY651">
        <v>1.44653</v>
      </c>
      <c r="GZ651">
        <v>2.26196</v>
      </c>
      <c r="HA651">
        <v>33.1769</v>
      </c>
      <c r="HB651">
        <v>14.4823</v>
      </c>
      <c r="HC651">
        <v>18</v>
      </c>
      <c r="HD651">
        <v>531.752</v>
      </c>
      <c r="HE651">
        <v>523.296</v>
      </c>
      <c r="HF651">
        <v>25.0001</v>
      </c>
      <c r="HG651">
        <v>30.7145</v>
      </c>
      <c r="HH651">
        <v>30.0001</v>
      </c>
      <c r="HI651">
        <v>31.0943</v>
      </c>
      <c r="HJ651">
        <v>31.1035</v>
      </c>
      <c r="HK651">
        <v>21.5444</v>
      </c>
      <c r="HL651">
        <v>20.6043</v>
      </c>
      <c r="HM651">
        <v>100</v>
      </c>
      <c r="HN651">
        <v>25</v>
      </c>
      <c r="HO651">
        <v>420</v>
      </c>
      <c r="HP651">
        <v>21.5</v>
      </c>
      <c r="HQ651">
        <v>103.126</v>
      </c>
      <c r="HR651">
        <v>102.02</v>
      </c>
    </row>
    <row r="652" spans="1:226">
      <c r="A652">
        <v>634</v>
      </c>
      <c r="B652">
        <v>1774684328.6</v>
      </c>
      <c r="C652">
        <v>2582.599999904633</v>
      </c>
      <c r="D652" t="s">
        <v>1630</v>
      </c>
      <c r="E652" t="s">
        <v>1631</v>
      </c>
      <c r="F652">
        <v>5</v>
      </c>
      <c r="I652">
        <v>1774684325.7</v>
      </c>
      <c r="J652">
        <f>(K652)/1000</f>
        <v>0</v>
      </c>
      <c r="K652">
        <f>IF(BF652, AN652, AH652)</f>
        <v>0</v>
      </c>
      <c r="L652">
        <f>IF(BF652, AI652, AG652)</f>
        <v>0</v>
      </c>
      <c r="M652">
        <f>BH652 - IF(AU652&gt;1, L652*BB652*100.0/(AW652), 0)</f>
        <v>0</v>
      </c>
      <c r="N652">
        <f>((T652-J652/2)*M652-L652)/(T652+J652/2)</f>
        <v>0</v>
      </c>
      <c r="O652">
        <f>N652*(BO652+BP652)/1000.0</f>
        <v>0</v>
      </c>
      <c r="P652">
        <f>(BH652 - IF(AU652&gt;1, L652*BB652*100.0/(AW652), 0))*(BO652+BP652)/1000.0</f>
        <v>0</v>
      </c>
      <c r="Q652">
        <f>2.0/((1/S652-1/R652)+SIGN(S652)*SQRT((1/S652-1/R652)*(1/S652-1/R652) + 4*BC652/((BC652+1)*(BC652+1))*(2*1/S652*1/R652-1/R652*1/R652)))</f>
        <v>0</v>
      </c>
      <c r="R652">
        <f>IF(LEFT(BD652,1)&lt;&gt;"0",IF(LEFT(BD652,1)="1",3.0,BE652),$D$5+$E$5*(BV652*BO652/($K$5*1000))+$F$5*(BV652*BO652/($K$5*1000))*MAX(MIN(BB652,$J$5),$I$5)*MAX(MIN(BB652,$J$5),$I$5)+$G$5*MAX(MIN(BB652,$J$5),$I$5)*(BV652*BO652/($K$5*1000))+$H$5*(BV652*BO652/($K$5*1000))*(BV652*BO652/($K$5*1000)))</f>
        <v>0</v>
      </c>
      <c r="S652">
        <f>J652*(1000-(1000*0.61365*exp(17.502*W652/(240.97+W652))/(BO652+BP652)+BJ652)/2)/(1000*0.61365*exp(17.502*W652/(240.97+W652))/(BO652+BP652)-BJ652)</f>
        <v>0</v>
      </c>
      <c r="T652">
        <f>1/((BC652+1)/(Q652/1.6)+1/(R652/1.37)) + BC652/((BC652+1)/(Q652/1.6) + BC652/(R652/1.37))</f>
        <v>0</v>
      </c>
      <c r="U652">
        <f>(AX652*BA652)</f>
        <v>0</v>
      </c>
      <c r="V652">
        <f>(BQ652+(U652+2*0.95*5.67E-8*(((BQ652+$B$9)+273)^4-(BQ652+273)^4)-44100*J652)/(1.84*29.3*R652+8*0.95*5.67E-8*(BQ652+273)^3))</f>
        <v>0</v>
      </c>
      <c r="W652">
        <f>($C$9*BR652+$D$9*BS652+$E$9*V652)</f>
        <v>0</v>
      </c>
      <c r="X652">
        <f>0.61365*exp(17.502*W652/(240.97+W652))</f>
        <v>0</v>
      </c>
      <c r="Y652">
        <f>(Z652/AA652*100)</f>
        <v>0</v>
      </c>
      <c r="Z652">
        <f>BJ652*(BO652+BP652)/1000</f>
        <v>0</v>
      </c>
      <c r="AA652">
        <f>0.61365*exp(17.502*BQ652/(240.97+BQ652))</f>
        <v>0</v>
      </c>
      <c r="AB652">
        <f>(X652-BJ652*(BO652+BP652)/1000)</f>
        <v>0</v>
      </c>
      <c r="AC652">
        <f>(-J652*44100)</f>
        <v>0</v>
      </c>
      <c r="AD652">
        <f>2*29.3*R652*0.92*(BQ652-W652)</f>
        <v>0</v>
      </c>
      <c r="AE652">
        <f>2*0.95*5.67E-8*(((BQ652+$B$9)+273)^4-(W652+273)^4)</f>
        <v>0</v>
      </c>
      <c r="AF652">
        <f>U652+AE652+AC652+AD652</f>
        <v>0</v>
      </c>
      <c r="AG652">
        <f>BN652*AU652*(BI652-BH652*(1000-AU652*BK652)/(1000-AU652*BJ652))/(100*BB652)</f>
        <v>0</v>
      </c>
      <c r="AH652">
        <f>1000*BN652*AU652*(BJ652-BK652)/(100*BB652*(1000-AU652*BJ652))</f>
        <v>0</v>
      </c>
      <c r="AI652">
        <f>(AJ652 - AK652 - BO652*1E3/(8.314*(BQ652+273.15)) * AM652/BN652 * AL652) * BN652/(100*BB652) * (1000 - BK652)/1000</f>
        <v>0</v>
      </c>
      <c r="AJ652">
        <v>429.2144768900848</v>
      </c>
      <c r="AK652">
        <v>428.7704484848484</v>
      </c>
      <c r="AL652">
        <v>7.29282537306723E-06</v>
      </c>
      <c r="AM652">
        <v>61.35787655002243</v>
      </c>
      <c r="AN652">
        <f>(AP652 - AO652 + BO652*1E3/(8.314*(BQ652+273.15)) * AR652/BN652 * AQ652) * BN652/(100*BB652) * 1000/(1000 - AP652)</f>
        <v>0</v>
      </c>
      <c r="AO652">
        <v>21.52204771945078</v>
      </c>
      <c r="AP652">
        <v>21.50702097902099</v>
      </c>
      <c r="AQ652">
        <v>3.068828877470642E-07</v>
      </c>
      <c r="AR652">
        <v>91.88205700752289</v>
      </c>
      <c r="AS652">
        <v>0</v>
      </c>
      <c r="AT652">
        <v>0</v>
      </c>
      <c r="AU652">
        <f>IF(AS652*$H$15&gt;=AW652,1.0,(AW652/(AW652-AS652*$H$15)))</f>
        <v>0</v>
      </c>
      <c r="AV652">
        <f>(AU652-1)*100</f>
        <v>0</v>
      </c>
      <c r="AW652">
        <f>MAX(0,($B$15+$C$15*BV652)/(1+$D$15*BV652)*BO652/(BQ652+273)*$E$15)</f>
        <v>0</v>
      </c>
      <c r="AX652">
        <f>$B$13*BW652+$C$13*BX652+$F$13*CI652*(1-CL652)</f>
        <v>0</v>
      </c>
      <c r="AY652">
        <f>AX652*AZ652</f>
        <v>0</v>
      </c>
      <c r="AZ652">
        <f>($B$13*$D$11+$C$13*$D$11+$F$13*((CV652+CN652)/MAX(CV652+CN652+CW652, 0.1)*$I$11+CW652/MAX(CV652+CN652+CW652, 0.1)*$J$11))/($B$13+$C$13+$F$13)</f>
        <v>0</v>
      </c>
      <c r="BA652">
        <f>($B$13*$K$11+$C$13*$K$11+$F$13*((CV652+CN652)/MAX(CV652+CN652+CW652, 0.1)*$P$11+CW652/MAX(CV652+CN652+CW652, 0.1)*$Q$11))/($B$13+$C$13+$F$13)</f>
        <v>0</v>
      </c>
      <c r="BB652">
        <v>6</v>
      </c>
      <c r="BC652">
        <v>0.5</v>
      </c>
      <c r="BD652" t="s">
        <v>358</v>
      </c>
      <c r="BE652">
        <v>2</v>
      </c>
      <c r="BF652" t="b">
        <v>1</v>
      </c>
      <c r="BG652">
        <v>1774684325.7</v>
      </c>
      <c r="BH652">
        <v>419.5291999999999</v>
      </c>
      <c r="BI652">
        <v>419.9907999999999</v>
      </c>
      <c r="BJ652">
        <v>21.50726</v>
      </c>
      <c r="BK652">
        <v>21.52244</v>
      </c>
      <c r="BL652">
        <v>419.8908</v>
      </c>
      <c r="BM652">
        <v>21.20994</v>
      </c>
      <c r="BN652">
        <v>500.0043000000001</v>
      </c>
      <c r="BO652">
        <v>101.0398</v>
      </c>
      <c r="BP652">
        <v>0.10011854</v>
      </c>
      <c r="BQ652">
        <v>25.76108</v>
      </c>
      <c r="BR652">
        <v>25.78591</v>
      </c>
      <c r="BS652">
        <v>999.9</v>
      </c>
      <c r="BT652">
        <v>0</v>
      </c>
      <c r="BU652">
        <v>0</v>
      </c>
      <c r="BV652">
        <v>9978.124</v>
      </c>
      <c r="BW652">
        <v>0</v>
      </c>
      <c r="BX652">
        <v>0.3791475</v>
      </c>
      <c r="BY652">
        <v>-0.4614349</v>
      </c>
      <c r="BZ652">
        <v>428.7504</v>
      </c>
      <c r="CA652">
        <v>429.2287</v>
      </c>
      <c r="CB652">
        <v>-0.01517353</v>
      </c>
      <c r="CC652">
        <v>419.9907999999999</v>
      </c>
      <c r="CD652">
        <v>21.52244</v>
      </c>
      <c r="CE652">
        <v>2.173086000000001</v>
      </c>
      <c r="CF652">
        <v>2.17462</v>
      </c>
      <c r="CG652">
        <v>18.76527</v>
      </c>
      <c r="CH652">
        <v>18.77655</v>
      </c>
      <c r="CI652">
        <v>80.00687000000001</v>
      </c>
      <c r="CJ652">
        <v>0</v>
      </c>
      <c r="CK652">
        <v>1</v>
      </c>
      <c r="CL652">
        <v>0</v>
      </c>
      <c r="CM652">
        <v>1.74707</v>
      </c>
      <c r="CN652">
        <v>0</v>
      </c>
      <c r="CO652">
        <v>5.105849999999999</v>
      </c>
      <c r="CP652">
        <v>409.2885</v>
      </c>
      <c r="CQ652">
        <v>35.125</v>
      </c>
      <c r="CR652">
        <v>39.0935</v>
      </c>
      <c r="CS652">
        <v>37.187</v>
      </c>
      <c r="CT652">
        <v>38.1059</v>
      </c>
      <c r="CU652">
        <v>35.9434</v>
      </c>
      <c r="CV652">
        <v>0</v>
      </c>
      <c r="CW652">
        <v>80.00699999999999</v>
      </c>
      <c r="CX652">
        <v>0</v>
      </c>
      <c r="CY652">
        <v>1774684326.8</v>
      </c>
      <c r="CZ652">
        <v>0</v>
      </c>
      <c r="DA652">
        <v>1774666326.5</v>
      </c>
      <c r="DB652" t="s">
        <v>359</v>
      </c>
      <c r="DC652">
        <v>1774666322</v>
      </c>
      <c r="DD652">
        <v>1774666326.5</v>
      </c>
      <c r="DE652">
        <v>2</v>
      </c>
      <c r="DF652">
        <v>0.343</v>
      </c>
      <c r="DG652">
        <v>-0.026</v>
      </c>
      <c r="DH652">
        <v>-0.36</v>
      </c>
      <c r="DI652">
        <v>0.298</v>
      </c>
      <c r="DJ652">
        <v>420</v>
      </c>
      <c r="DK652">
        <v>22</v>
      </c>
      <c r="DL652">
        <v>0.17</v>
      </c>
      <c r="DM652">
        <v>0.02</v>
      </c>
      <c r="DN652">
        <v>-0.4624261463414635</v>
      </c>
      <c r="DO652">
        <v>-0.03663911498257877</v>
      </c>
      <c r="DP652">
        <v>0.0230405260648371</v>
      </c>
      <c r="DQ652">
        <v>1</v>
      </c>
      <c r="DR652">
        <v>-0.01653736097560976</v>
      </c>
      <c r="DS652">
        <v>0.005399629965156784</v>
      </c>
      <c r="DT652">
        <v>0.001065636113217908</v>
      </c>
      <c r="DU652">
        <v>1</v>
      </c>
      <c r="DV652">
        <v>2</v>
      </c>
      <c r="DW652">
        <v>2</v>
      </c>
      <c r="DX652" t="s">
        <v>360</v>
      </c>
      <c r="DY652">
        <v>3.13041</v>
      </c>
      <c r="DZ652">
        <v>2.80631</v>
      </c>
      <c r="EA652">
        <v>0.0997606</v>
      </c>
      <c r="EB652">
        <v>0.0994815</v>
      </c>
      <c r="EC652">
        <v>0.105886</v>
      </c>
      <c r="ED652">
        <v>0.105631</v>
      </c>
      <c r="EE652">
        <v>21145.2</v>
      </c>
      <c r="EF652">
        <v>27418.5</v>
      </c>
      <c r="EG652">
        <v>26442.8</v>
      </c>
      <c r="EH652">
        <v>33000.2</v>
      </c>
      <c r="EI652">
        <v>34922.2</v>
      </c>
      <c r="EJ652">
        <v>40308.6</v>
      </c>
      <c r="EK652">
        <v>41089</v>
      </c>
      <c r="EL652">
        <v>46060</v>
      </c>
      <c r="EM652">
        <v>2.03485</v>
      </c>
      <c r="EN652">
        <v>2.00063</v>
      </c>
      <c r="EO652">
        <v>0.0689924</v>
      </c>
      <c r="EP652">
        <v>0</v>
      </c>
      <c r="EQ652">
        <v>24.6576</v>
      </c>
      <c r="ER652">
        <v>999.9</v>
      </c>
      <c r="ES652">
        <v>67.40000000000001</v>
      </c>
      <c r="ET652">
        <v>27.5</v>
      </c>
      <c r="EU652">
        <v>24.5847</v>
      </c>
      <c r="EV652">
        <v>61.3909</v>
      </c>
      <c r="EW652">
        <v>31.5505</v>
      </c>
      <c r="EX652">
        <v>1</v>
      </c>
      <c r="EY652">
        <v>0.291065</v>
      </c>
      <c r="EZ652">
        <v>0.171479</v>
      </c>
      <c r="FA652">
        <v>20.2899</v>
      </c>
      <c r="FB652">
        <v>5.18959</v>
      </c>
      <c r="FC652">
        <v>11.9441</v>
      </c>
      <c r="FD652">
        <v>4.95585</v>
      </c>
      <c r="FE652">
        <v>3.285</v>
      </c>
      <c r="FF652">
        <v>9999</v>
      </c>
      <c r="FG652">
        <v>9999</v>
      </c>
      <c r="FH652">
        <v>9999</v>
      </c>
      <c r="FI652">
        <v>999.9</v>
      </c>
      <c r="FJ652">
        <v>1.86127</v>
      </c>
      <c r="FK652">
        <v>1.86264</v>
      </c>
      <c r="FL652">
        <v>1.86005</v>
      </c>
      <c r="FM652">
        <v>1.85837</v>
      </c>
      <c r="FN652">
        <v>1.8621</v>
      </c>
      <c r="FO652">
        <v>1.85886</v>
      </c>
      <c r="FP652">
        <v>1.85791</v>
      </c>
      <c r="FQ652">
        <v>1.86081</v>
      </c>
      <c r="FR652">
        <v>0</v>
      </c>
      <c r="FS652">
        <v>0</v>
      </c>
      <c r="FT652">
        <v>0</v>
      </c>
      <c r="FU652">
        <v>4.5</v>
      </c>
      <c r="FV652" t="s">
        <v>361</v>
      </c>
      <c r="FW652" t="s">
        <v>362</v>
      </c>
      <c r="FX652" t="s">
        <v>363</v>
      </c>
      <c r="FY652" t="s">
        <v>364</v>
      </c>
      <c r="FZ652" t="s">
        <v>364</v>
      </c>
      <c r="GA652" t="s">
        <v>363</v>
      </c>
      <c r="GB652">
        <v>0</v>
      </c>
      <c r="GC652">
        <v>100</v>
      </c>
      <c r="GD652">
        <v>100</v>
      </c>
      <c r="GE652">
        <v>-0.362</v>
      </c>
      <c r="GF652">
        <v>0.2973</v>
      </c>
      <c r="GG652">
        <v>-1.589593225013521</v>
      </c>
      <c r="GH652">
        <v>0.00192992804097616</v>
      </c>
      <c r="GI652">
        <v>3.244687122451424E-06</v>
      </c>
      <c r="GJ652">
        <v>-2.087531120305573E-09</v>
      </c>
      <c r="GK652">
        <v>0.05776174702018427</v>
      </c>
      <c r="GL652">
        <v>0.005089068596103195</v>
      </c>
      <c r="GM652">
        <v>0.0003257216593697226</v>
      </c>
      <c r="GN652">
        <v>-1.562898368296355E-06</v>
      </c>
      <c r="GO652">
        <v>0</v>
      </c>
      <c r="GP652">
        <v>1257</v>
      </c>
      <c r="GQ652">
        <v>1</v>
      </c>
      <c r="GR652">
        <v>31</v>
      </c>
      <c r="GS652">
        <v>300.1</v>
      </c>
      <c r="GT652">
        <v>300</v>
      </c>
      <c r="GU652">
        <v>1.07788</v>
      </c>
      <c r="GV652">
        <v>2.39868</v>
      </c>
      <c r="GW652">
        <v>1.44775</v>
      </c>
      <c r="GX652">
        <v>2.20215</v>
      </c>
      <c r="GY652">
        <v>1.44653</v>
      </c>
      <c r="GZ652">
        <v>2.30957</v>
      </c>
      <c r="HA652">
        <v>33.1769</v>
      </c>
      <c r="HB652">
        <v>14.4823</v>
      </c>
      <c r="HC652">
        <v>18</v>
      </c>
      <c r="HD652">
        <v>531.878</v>
      </c>
      <c r="HE652">
        <v>523.228</v>
      </c>
      <c r="HF652">
        <v>25.0002</v>
      </c>
      <c r="HG652">
        <v>30.7145</v>
      </c>
      <c r="HH652">
        <v>30.0001</v>
      </c>
      <c r="HI652">
        <v>31.0943</v>
      </c>
      <c r="HJ652">
        <v>31.1035</v>
      </c>
      <c r="HK652">
        <v>21.5441</v>
      </c>
      <c r="HL652">
        <v>20.6043</v>
      </c>
      <c r="HM652">
        <v>100</v>
      </c>
      <c r="HN652">
        <v>25</v>
      </c>
      <c r="HO652">
        <v>420</v>
      </c>
      <c r="HP652">
        <v>21.5</v>
      </c>
      <c r="HQ652">
        <v>103.126</v>
      </c>
      <c r="HR652">
        <v>102.021</v>
      </c>
    </row>
    <row r="653" spans="1:226">
      <c r="A653">
        <v>635</v>
      </c>
      <c r="B653">
        <v>1774684332.6</v>
      </c>
      <c r="C653">
        <v>2586.599999904633</v>
      </c>
      <c r="D653" t="s">
        <v>1632</v>
      </c>
      <c r="E653" t="s">
        <v>1633</v>
      </c>
      <c r="F653">
        <v>5</v>
      </c>
      <c r="I653">
        <v>1774684329.7</v>
      </c>
      <c r="J653">
        <f>(K653)/1000</f>
        <v>0</v>
      </c>
      <c r="K653">
        <f>IF(BF653, AN653, AH653)</f>
        <v>0</v>
      </c>
      <c r="L653">
        <f>IF(BF653, AI653, AG653)</f>
        <v>0</v>
      </c>
      <c r="M653">
        <f>BH653 - IF(AU653&gt;1, L653*BB653*100.0/(AW653), 0)</f>
        <v>0</v>
      </c>
      <c r="N653">
        <f>((T653-J653/2)*M653-L653)/(T653+J653/2)</f>
        <v>0</v>
      </c>
      <c r="O653">
        <f>N653*(BO653+BP653)/1000.0</f>
        <v>0</v>
      </c>
      <c r="P653">
        <f>(BH653 - IF(AU653&gt;1, L653*BB653*100.0/(AW653), 0))*(BO653+BP653)/1000.0</f>
        <v>0</v>
      </c>
      <c r="Q653">
        <f>2.0/((1/S653-1/R653)+SIGN(S653)*SQRT((1/S653-1/R653)*(1/S653-1/R653) + 4*BC653/((BC653+1)*(BC653+1))*(2*1/S653*1/R653-1/R653*1/R653)))</f>
        <v>0</v>
      </c>
      <c r="R653">
        <f>IF(LEFT(BD653,1)&lt;&gt;"0",IF(LEFT(BD653,1)="1",3.0,BE653),$D$5+$E$5*(BV653*BO653/($K$5*1000))+$F$5*(BV653*BO653/($K$5*1000))*MAX(MIN(BB653,$J$5),$I$5)*MAX(MIN(BB653,$J$5),$I$5)+$G$5*MAX(MIN(BB653,$J$5),$I$5)*(BV653*BO653/($K$5*1000))+$H$5*(BV653*BO653/($K$5*1000))*(BV653*BO653/($K$5*1000)))</f>
        <v>0</v>
      </c>
      <c r="S653">
        <f>J653*(1000-(1000*0.61365*exp(17.502*W653/(240.97+W653))/(BO653+BP653)+BJ653)/2)/(1000*0.61365*exp(17.502*W653/(240.97+W653))/(BO653+BP653)-BJ653)</f>
        <v>0</v>
      </c>
      <c r="T653">
        <f>1/((BC653+1)/(Q653/1.6)+1/(R653/1.37)) + BC653/((BC653+1)/(Q653/1.6) + BC653/(R653/1.37))</f>
        <v>0</v>
      </c>
      <c r="U653">
        <f>(AX653*BA653)</f>
        <v>0</v>
      </c>
      <c r="V653">
        <f>(BQ653+(U653+2*0.95*5.67E-8*(((BQ653+$B$9)+273)^4-(BQ653+273)^4)-44100*J653)/(1.84*29.3*R653+8*0.95*5.67E-8*(BQ653+273)^3))</f>
        <v>0</v>
      </c>
      <c r="W653">
        <f>($C$9*BR653+$D$9*BS653+$E$9*V653)</f>
        <v>0</v>
      </c>
      <c r="X653">
        <f>0.61365*exp(17.502*W653/(240.97+W653))</f>
        <v>0</v>
      </c>
      <c r="Y653">
        <f>(Z653/AA653*100)</f>
        <v>0</v>
      </c>
      <c r="Z653">
        <f>BJ653*(BO653+BP653)/1000</f>
        <v>0</v>
      </c>
      <c r="AA653">
        <f>0.61365*exp(17.502*BQ653/(240.97+BQ653))</f>
        <v>0</v>
      </c>
      <c r="AB653">
        <f>(X653-BJ653*(BO653+BP653)/1000)</f>
        <v>0</v>
      </c>
      <c r="AC653">
        <f>(-J653*44100)</f>
        <v>0</v>
      </c>
      <c r="AD653">
        <f>2*29.3*R653*0.92*(BQ653-W653)</f>
        <v>0</v>
      </c>
      <c r="AE653">
        <f>2*0.95*5.67E-8*(((BQ653+$B$9)+273)^4-(W653+273)^4)</f>
        <v>0</v>
      </c>
      <c r="AF653">
        <f>U653+AE653+AC653+AD653</f>
        <v>0</v>
      </c>
      <c r="AG653">
        <f>BN653*AU653*(BI653-BH653*(1000-AU653*BK653)/(1000-AU653*BJ653))/(100*BB653)</f>
        <v>0</v>
      </c>
      <c r="AH653">
        <f>1000*BN653*AU653*(BJ653-BK653)/(100*BB653*(1000-AU653*BJ653))</f>
        <v>0</v>
      </c>
      <c r="AI653">
        <f>(AJ653 - AK653 - BO653*1E3/(8.314*(BQ653+273.15)) * AM653/BN653 * AL653) * BN653/(100*BB653) * (1000 - BK653)/1000</f>
        <v>0</v>
      </c>
      <c r="AJ653">
        <v>429.1945599587135</v>
      </c>
      <c r="AK653">
        <v>428.750933333333</v>
      </c>
      <c r="AL653">
        <v>-5.908324808903235E-06</v>
      </c>
      <c r="AM653">
        <v>61.35787655002243</v>
      </c>
      <c r="AN653">
        <f>(AP653 - AO653 + BO653*1E3/(8.314*(BQ653+273.15)) * AR653/BN653 * AQ653) * BN653/(100*BB653) * 1000/(1000 - AP653)</f>
        <v>0</v>
      </c>
      <c r="AO653">
        <v>21.52350685376231</v>
      </c>
      <c r="AP653">
        <v>21.50753986013986</v>
      </c>
      <c r="AQ653">
        <v>3.412966906737396E-08</v>
      </c>
      <c r="AR653">
        <v>91.88205700752289</v>
      </c>
      <c r="AS653">
        <v>0</v>
      </c>
      <c r="AT653">
        <v>0</v>
      </c>
      <c r="AU653">
        <f>IF(AS653*$H$15&gt;=AW653,1.0,(AW653/(AW653-AS653*$H$15)))</f>
        <v>0</v>
      </c>
      <c r="AV653">
        <f>(AU653-1)*100</f>
        <v>0</v>
      </c>
      <c r="AW653">
        <f>MAX(0,($B$15+$C$15*BV653)/(1+$D$15*BV653)*BO653/(BQ653+273)*$E$15)</f>
        <v>0</v>
      </c>
      <c r="AX653">
        <f>$B$13*BW653+$C$13*BX653+$F$13*CI653*(1-CL653)</f>
        <v>0</v>
      </c>
      <c r="AY653">
        <f>AX653*AZ653</f>
        <v>0</v>
      </c>
      <c r="AZ653">
        <f>($B$13*$D$11+$C$13*$D$11+$F$13*((CV653+CN653)/MAX(CV653+CN653+CW653, 0.1)*$I$11+CW653/MAX(CV653+CN653+CW653, 0.1)*$J$11))/($B$13+$C$13+$F$13)</f>
        <v>0</v>
      </c>
      <c r="BA653">
        <f>($B$13*$K$11+$C$13*$K$11+$F$13*((CV653+CN653)/MAX(CV653+CN653+CW653, 0.1)*$P$11+CW653/MAX(CV653+CN653+CW653, 0.1)*$Q$11))/($B$13+$C$13+$F$13)</f>
        <v>0</v>
      </c>
      <c r="BB653">
        <v>6</v>
      </c>
      <c r="BC653">
        <v>0.5</v>
      </c>
      <c r="BD653" t="s">
        <v>358</v>
      </c>
      <c r="BE653">
        <v>2</v>
      </c>
      <c r="BF653" t="b">
        <v>1</v>
      </c>
      <c r="BG653">
        <v>1774684329.7</v>
      </c>
      <c r="BH653">
        <v>419.5452</v>
      </c>
      <c r="BI653">
        <v>419.9549999999999</v>
      </c>
      <c r="BJ653">
        <v>21.50745</v>
      </c>
      <c r="BK653">
        <v>21.52417</v>
      </c>
      <c r="BL653">
        <v>419.9069000000001</v>
      </c>
      <c r="BM653">
        <v>21.21014</v>
      </c>
      <c r="BN653">
        <v>499.9669</v>
      </c>
      <c r="BO653">
        <v>101.0402</v>
      </c>
      <c r="BP653">
        <v>0.09986482999999999</v>
      </c>
      <c r="BQ653">
        <v>25.7621</v>
      </c>
      <c r="BR653">
        <v>25.7896</v>
      </c>
      <c r="BS653">
        <v>999.9</v>
      </c>
      <c r="BT653">
        <v>0</v>
      </c>
      <c r="BU653">
        <v>0</v>
      </c>
      <c r="BV653">
        <v>10008.252</v>
      </c>
      <c r="BW653">
        <v>0</v>
      </c>
      <c r="BX653">
        <v>0.3672352</v>
      </c>
      <c r="BY653">
        <v>-0.4096222</v>
      </c>
      <c r="BZ653">
        <v>428.767</v>
      </c>
      <c r="CA653">
        <v>429.193</v>
      </c>
      <c r="CB653">
        <v>-0.01670571</v>
      </c>
      <c r="CC653">
        <v>419.9549999999999</v>
      </c>
      <c r="CD653">
        <v>21.52417</v>
      </c>
      <c r="CE653">
        <v>2.173114</v>
      </c>
      <c r="CF653">
        <v>2.174803</v>
      </c>
      <c r="CG653">
        <v>18.76547</v>
      </c>
      <c r="CH653">
        <v>18.7779</v>
      </c>
      <c r="CI653">
        <v>80.00145999999999</v>
      </c>
      <c r="CJ653">
        <v>0</v>
      </c>
      <c r="CK653">
        <v>1</v>
      </c>
      <c r="CL653">
        <v>0</v>
      </c>
      <c r="CM653">
        <v>1.6507</v>
      </c>
      <c r="CN653">
        <v>0</v>
      </c>
      <c r="CO653">
        <v>5.17141</v>
      </c>
      <c r="CP653">
        <v>409.2606</v>
      </c>
      <c r="CQ653">
        <v>35.0935</v>
      </c>
      <c r="CR653">
        <v>39.031</v>
      </c>
      <c r="CS653">
        <v>37.1436</v>
      </c>
      <c r="CT653">
        <v>38.0123</v>
      </c>
      <c r="CU653">
        <v>35.8874</v>
      </c>
      <c r="CV653">
        <v>0</v>
      </c>
      <c r="CW653">
        <v>80.002</v>
      </c>
      <c r="CX653">
        <v>0</v>
      </c>
      <c r="CY653">
        <v>1774684331</v>
      </c>
      <c r="CZ653">
        <v>0</v>
      </c>
      <c r="DA653">
        <v>1774666326.5</v>
      </c>
      <c r="DB653" t="s">
        <v>359</v>
      </c>
      <c r="DC653">
        <v>1774666322</v>
      </c>
      <c r="DD653">
        <v>1774666326.5</v>
      </c>
      <c r="DE653">
        <v>2</v>
      </c>
      <c r="DF653">
        <v>0.343</v>
      </c>
      <c r="DG653">
        <v>-0.026</v>
      </c>
      <c r="DH653">
        <v>-0.36</v>
      </c>
      <c r="DI653">
        <v>0.298</v>
      </c>
      <c r="DJ653">
        <v>420</v>
      </c>
      <c r="DK653">
        <v>22</v>
      </c>
      <c r="DL653">
        <v>0.17</v>
      </c>
      <c r="DM653">
        <v>0.02</v>
      </c>
      <c r="DN653">
        <v>-0.454531</v>
      </c>
      <c r="DO653">
        <v>0.2048564529616722</v>
      </c>
      <c r="DP653">
        <v>0.03368510513130866</v>
      </c>
      <c r="DQ653">
        <v>0</v>
      </c>
      <c r="DR653">
        <v>-0.01654480731707317</v>
      </c>
      <c r="DS653">
        <v>0.003479872473867583</v>
      </c>
      <c r="DT653">
        <v>0.001085768676659422</v>
      </c>
      <c r="DU653">
        <v>1</v>
      </c>
      <c r="DV653">
        <v>1</v>
      </c>
      <c r="DW653">
        <v>2</v>
      </c>
      <c r="DX653" t="s">
        <v>367</v>
      </c>
      <c r="DY653">
        <v>3.13045</v>
      </c>
      <c r="DZ653">
        <v>2.80656</v>
      </c>
      <c r="EA653">
        <v>0.0997541</v>
      </c>
      <c r="EB653">
        <v>0.09947</v>
      </c>
      <c r="EC653">
        <v>0.105888</v>
      </c>
      <c r="ED653">
        <v>0.105637</v>
      </c>
      <c r="EE653">
        <v>21145.3</v>
      </c>
      <c r="EF653">
        <v>27418.8</v>
      </c>
      <c r="EG653">
        <v>26442.7</v>
      </c>
      <c r="EH653">
        <v>33000</v>
      </c>
      <c r="EI653">
        <v>34922.1</v>
      </c>
      <c r="EJ653">
        <v>40308.2</v>
      </c>
      <c r="EK653">
        <v>41089</v>
      </c>
      <c r="EL653">
        <v>46059.9</v>
      </c>
      <c r="EM653">
        <v>2.03503</v>
      </c>
      <c r="EN653">
        <v>2.00065</v>
      </c>
      <c r="EO653">
        <v>0.06916</v>
      </c>
      <c r="EP653">
        <v>0</v>
      </c>
      <c r="EQ653">
        <v>24.6582</v>
      </c>
      <c r="ER653">
        <v>999.9</v>
      </c>
      <c r="ES653">
        <v>67.40000000000001</v>
      </c>
      <c r="ET653">
        <v>27.5</v>
      </c>
      <c r="EU653">
        <v>24.588</v>
      </c>
      <c r="EV653">
        <v>61.1709</v>
      </c>
      <c r="EW653">
        <v>31.7067</v>
      </c>
      <c r="EX653">
        <v>1</v>
      </c>
      <c r="EY653">
        <v>0.291245</v>
      </c>
      <c r="EZ653">
        <v>0.172432</v>
      </c>
      <c r="FA653">
        <v>20.29</v>
      </c>
      <c r="FB653">
        <v>5.18989</v>
      </c>
      <c r="FC653">
        <v>11.9441</v>
      </c>
      <c r="FD653">
        <v>4.95575</v>
      </c>
      <c r="FE653">
        <v>3.285</v>
      </c>
      <c r="FF653">
        <v>9999</v>
      </c>
      <c r="FG653">
        <v>9999</v>
      </c>
      <c r="FH653">
        <v>9999</v>
      </c>
      <c r="FI653">
        <v>999.9</v>
      </c>
      <c r="FJ653">
        <v>1.86127</v>
      </c>
      <c r="FK653">
        <v>1.86264</v>
      </c>
      <c r="FL653">
        <v>1.86005</v>
      </c>
      <c r="FM653">
        <v>1.85837</v>
      </c>
      <c r="FN653">
        <v>1.86214</v>
      </c>
      <c r="FO653">
        <v>1.85888</v>
      </c>
      <c r="FP653">
        <v>1.85791</v>
      </c>
      <c r="FQ653">
        <v>1.86081</v>
      </c>
      <c r="FR653">
        <v>0</v>
      </c>
      <c r="FS653">
        <v>0</v>
      </c>
      <c r="FT653">
        <v>0</v>
      </c>
      <c r="FU653">
        <v>4.5</v>
      </c>
      <c r="FV653" t="s">
        <v>361</v>
      </c>
      <c r="FW653" t="s">
        <v>362</v>
      </c>
      <c r="FX653" t="s">
        <v>363</v>
      </c>
      <c r="FY653" t="s">
        <v>364</v>
      </c>
      <c r="FZ653" t="s">
        <v>364</v>
      </c>
      <c r="GA653" t="s">
        <v>363</v>
      </c>
      <c r="GB653">
        <v>0</v>
      </c>
      <c r="GC653">
        <v>100</v>
      </c>
      <c r="GD653">
        <v>100</v>
      </c>
      <c r="GE653">
        <v>-0.361</v>
      </c>
      <c r="GF653">
        <v>0.2973</v>
      </c>
      <c r="GG653">
        <v>-1.589593225013521</v>
      </c>
      <c r="GH653">
        <v>0.00192992804097616</v>
      </c>
      <c r="GI653">
        <v>3.244687122451424E-06</v>
      </c>
      <c r="GJ653">
        <v>-2.087531120305573E-09</v>
      </c>
      <c r="GK653">
        <v>0.05776174702018427</v>
      </c>
      <c r="GL653">
        <v>0.005089068596103195</v>
      </c>
      <c r="GM653">
        <v>0.0003257216593697226</v>
      </c>
      <c r="GN653">
        <v>-1.562898368296355E-06</v>
      </c>
      <c r="GO653">
        <v>0</v>
      </c>
      <c r="GP653">
        <v>1257</v>
      </c>
      <c r="GQ653">
        <v>1</v>
      </c>
      <c r="GR653">
        <v>31</v>
      </c>
      <c r="GS653">
        <v>300.2</v>
      </c>
      <c r="GT653">
        <v>300.1</v>
      </c>
      <c r="GU653">
        <v>1.07788</v>
      </c>
      <c r="GV653">
        <v>2.3877</v>
      </c>
      <c r="GW653">
        <v>1.44775</v>
      </c>
      <c r="GX653">
        <v>2.20215</v>
      </c>
      <c r="GY653">
        <v>1.44653</v>
      </c>
      <c r="GZ653">
        <v>2.38525</v>
      </c>
      <c r="HA653">
        <v>33.1769</v>
      </c>
      <c r="HB653">
        <v>14.4998</v>
      </c>
      <c r="HC653">
        <v>18</v>
      </c>
      <c r="HD653">
        <v>531.989</v>
      </c>
      <c r="HE653">
        <v>523.245</v>
      </c>
      <c r="HF653">
        <v>25.0002</v>
      </c>
      <c r="HG653">
        <v>30.7145</v>
      </c>
      <c r="HH653">
        <v>30.0001</v>
      </c>
      <c r="HI653">
        <v>31.0943</v>
      </c>
      <c r="HJ653">
        <v>31.1035</v>
      </c>
      <c r="HK653">
        <v>21.5468</v>
      </c>
      <c r="HL653">
        <v>20.6043</v>
      </c>
      <c r="HM653">
        <v>100</v>
      </c>
      <c r="HN653">
        <v>25</v>
      </c>
      <c r="HO653">
        <v>420</v>
      </c>
      <c r="HP653">
        <v>21.5</v>
      </c>
      <c r="HQ653">
        <v>103.126</v>
      </c>
      <c r="HR653">
        <v>102.021</v>
      </c>
    </row>
    <row r="654" spans="1:226">
      <c r="A654">
        <v>636</v>
      </c>
      <c r="B654">
        <v>1774684336.6</v>
      </c>
      <c r="C654">
        <v>2590.599999904633</v>
      </c>
      <c r="D654" t="s">
        <v>1634</v>
      </c>
      <c r="E654" t="s">
        <v>1635</v>
      </c>
      <c r="F654">
        <v>5</v>
      </c>
      <c r="I654">
        <v>1774684333.7</v>
      </c>
      <c r="J654">
        <f>(K654)/1000</f>
        <v>0</v>
      </c>
      <c r="K654">
        <f>IF(BF654, AN654, AH654)</f>
        <v>0</v>
      </c>
      <c r="L654">
        <f>IF(BF654, AI654, AG654)</f>
        <v>0</v>
      </c>
      <c r="M654">
        <f>BH654 - IF(AU654&gt;1, L654*BB654*100.0/(AW654), 0)</f>
        <v>0</v>
      </c>
      <c r="N654">
        <f>((T654-J654/2)*M654-L654)/(T654+J654/2)</f>
        <v>0</v>
      </c>
      <c r="O654">
        <f>N654*(BO654+BP654)/1000.0</f>
        <v>0</v>
      </c>
      <c r="P654">
        <f>(BH654 - IF(AU654&gt;1, L654*BB654*100.0/(AW654), 0))*(BO654+BP654)/1000.0</f>
        <v>0</v>
      </c>
      <c r="Q654">
        <f>2.0/((1/S654-1/R654)+SIGN(S654)*SQRT((1/S654-1/R654)*(1/S654-1/R654) + 4*BC654/((BC654+1)*(BC654+1))*(2*1/S654*1/R654-1/R654*1/R654)))</f>
        <v>0</v>
      </c>
      <c r="R654">
        <f>IF(LEFT(BD654,1)&lt;&gt;"0",IF(LEFT(BD654,1)="1",3.0,BE654),$D$5+$E$5*(BV654*BO654/($K$5*1000))+$F$5*(BV654*BO654/($K$5*1000))*MAX(MIN(BB654,$J$5),$I$5)*MAX(MIN(BB654,$J$5),$I$5)+$G$5*MAX(MIN(BB654,$J$5),$I$5)*(BV654*BO654/($K$5*1000))+$H$5*(BV654*BO654/($K$5*1000))*(BV654*BO654/($K$5*1000)))</f>
        <v>0</v>
      </c>
      <c r="S654">
        <f>J654*(1000-(1000*0.61365*exp(17.502*W654/(240.97+W654))/(BO654+BP654)+BJ654)/2)/(1000*0.61365*exp(17.502*W654/(240.97+W654))/(BO654+BP654)-BJ654)</f>
        <v>0</v>
      </c>
      <c r="T654">
        <f>1/((BC654+1)/(Q654/1.6)+1/(R654/1.37)) + BC654/((BC654+1)/(Q654/1.6) + BC654/(R654/1.37))</f>
        <v>0</v>
      </c>
      <c r="U654">
        <f>(AX654*BA654)</f>
        <v>0</v>
      </c>
      <c r="V654">
        <f>(BQ654+(U654+2*0.95*5.67E-8*(((BQ654+$B$9)+273)^4-(BQ654+273)^4)-44100*J654)/(1.84*29.3*R654+8*0.95*5.67E-8*(BQ654+273)^3))</f>
        <v>0</v>
      </c>
      <c r="W654">
        <f>($C$9*BR654+$D$9*BS654+$E$9*V654)</f>
        <v>0</v>
      </c>
      <c r="X654">
        <f>0.61365*exp(17.502*W654/(240.97+W654))</f>
        <v>0</v>
      </c>
      <c r="Y654">
        <f>(Z654/AA654*100)</f>
        <v>0</v>
      </c>
      <c r="Z654">
        <f>BJ654*(BO654+BP654)/1000</f>
        <v>0</v>
      </c>
      <c r="AA654">
        <f>0.61365*exp(17.502*BQ654/(240.97+BQ654))</f>
        <v>0</v>
      </c>
      <c r="AB654">
        <f>(X654-BJ654*(BO654+BP654)/1000)</f>
        <v>0</v>
      </c>
      <c r="AC654">
        <f>(-J654*44100)</f>
        <v>0</v>
      </c>
      <c r="AD654">
        <f>2*29.3*R654*0.92*(BQ654-W654)</f>
        <v>0</v>
      </c>
      <c r="AE654">
        <f>2*0.95*5.67E-8*(((BQ654+$B$9)+273)^4-(W654+273)^4)</f>
        <v>0</v>
      </c>
      <c r="AF654">
        <f>U654+AE654+AC654+AD654</f>
        <v>0</v>
      </c>
      <c r="AG654">
        <f>BN654*AU654*(BI654-BH654*(1000-AU654*BK654)/(1000-AU654*BJ654))/(100*BB654)</f>
        <v>0</v>
      </c>
      <c r="AH654">
        <f>1000*BN654*AU654*(BJ654-BK654)/(100*BB654*(1000-AU654*BJ654))</f>
        <v>0</v>
      </c>
      <c r="AI654">
        <f>(AJ654 - AK654 - BO654*1E3/(8.314*(BQ654+273.15)) * AM654/BN654 * AL654) * BN654/(100*BB654) * (1000 - BK654)/1000</f>
        <v>0</v>
      </c>
      <c r="AJ654">
        <v>429.2407518090988</v>
      </c>
      <c r="AK654">
        <v>428.7725454545453</v>
      </c>
      <c r="AL654">
        <v>3.717020983065539E-06</v>
      </c>
      <c r="AM654">
        <v>61.35787655002243</v>
      </c>
      <c r="AN654">
        <f>(AP654 - AO654 + BO654*1E3/(8.314*(BQ654+273.15)) * AR654/BN654 * AQ654) * BN654/(100*BB654) * 1000/(1000 - AP654)</f>
        <v>0</v>
      </c>
      <c r="AO654">
        <v>21.52518919964647</v>
      </c>
      <c r="AP654">
        <v>21.50795454545456</v>
      </c>
      <c r="AQ654">
        <v>-7.154967345286113E-08</v>
      </c>
      <c r="AR654">
        <v>91.88205700752289</v>
      </c>
      <c r="AS654">
        <v>0</v>
      </c>
      <c r="AT654">
        <v>0</v>
      </c>
      <c r="AU654">
        <f>IF(AS654*$H$15&gt;=AW654,1.0,(AW654/(AW654-AS654*$H$15)))</f>
        <v>0</v>
      </c>
      <c r="AV654">
        <f>(AU654-1)*100</f>
        <v>0</v>
      </c>
      <c r="AW654">
        <f>MAX(0,($B$15+$C$15*BV654)/(1+$D$15*BV654)*BO654/(BQ654+273)*$E$15)</f>
        <v>0</v>
      </c>
      <c r="AX654">
        <f>$B$13*BW654+$C$13*BX654+$F$13*CI654*(1-CL654)</f>
        <v>0</v>
      </c>
      <c r="AY654">
        <f>AX654*AZ654</f>
        <v>0</v>
      </c>
      <c r="AZ654">
        <f>($B$13*$D$11+$C$13*$D$11+$F$13*((CV654+CN654)/MAX(CV654+CN654+CW654, 0.1)*$I$11+CW654/MAX(CV654+CN654+CW654, 0.1)*$J$11))/($B$13+$C$13+$F$13)</f>
        <v>0</v>
      </c>
      <c r="BA654">
        <f>($B$13*$K$11+$C$13*$K$11+$F$13*((CV654+CN654)/MAX(CV654+CN654+CW654, 0.1)*$P$11+CW654/MAX(CV654+CN654+CW654, 0.1)*$Q$11))/($B$13+$C$13+$F$13)</f>
        <v>0</v>
      </c>
      <c r="BB654">
        <v>6</v>
      </c>
      <c r="BC654">
        <v>0.5</v>
      </c>
      <c r="BD654" t="s">
        <v>358</v>
      </c>
      <c r="BE654">
        <v>2</v>
      </c>
      <c r="BF654" t="b">
        <v>1</v>
      </c>
      <c r="BG654">
        <v>1774684333.7</v>
      </c>
      <c r="BH654">
        <v>419.5445</v>
      </c>
      <c r="BI654">
        <v>419.9841</v>
      </c>
      <c r="BJ654">
        <v>21.50762</v>
      </c>
      <c r="BK654">
        <v>21.52467</v>
      </c>
      <c r="BL654">
        <v>419.9062</v>
      </c>
      <c r="BM654">
        <v>21.21029</v>
      </c>
      <c r="BN654">
        <v>499.9915</v>
      </c>
      <c r="BO654">
        <v>101.0389</v>
      </c>
      <c r="BP654">
        <v>0.09995064000000001</v>
      </c>
      <c r="BQ654">
        <v>25.76143</v>
      </c>
      <c r="BR654">
        <v>25.79266</v>
      </c>
      <c r="BS654">
        <v>999.9</v>
      </c>
      <c r="BT654">
        <v>0</v>
      </c>
      <c r="BU654">
        <v>0</v>
      </c>
      <c r="BV654">
        <v>10013.998</v>
      </c>
      <c r="BW654">
        <v>0</v>
      </c>
      <c r="BX654">
        <v>0.3694261</v>
      </c>
      <c r="BY654">
        <v>-0.4395082</v>
      </c>
      <c r="BZ654">
        <v>428.7664</v>
      </c>
      <c r="CA654">
        <v>429.2230000000001</v>
      </c>
      <c r="CB654">
        <v>-0.01705246</v>
      </c>
      <c r="CC654">
        <v>419.9841</v>
      </c>
      <c r="CD654">
        <v>21.52467</v>
      </c>
      <c r="CE654">
        <v>2.173103</v>
      </c>
      <c r="CF654">
        <v>2.174828</v>
      </c>
      <c r="CG654">
        <v>18.76538</v>
      </c>
      <c r="CH654">
        <v>18.77809</v>
      </c>
      <c r="CI654">
        <v>79.99544</v>
      </c>
      <c r="CJ654">
        <v>0</v>
      </c>
      <c r="CK654">
        <v>1</v>
      </c>
      <c r="CL654">
        <v>0</v>
      </c>
      <c r="CM654">
        <v>1.61594</v>
      </c>
      <c r="CN654">
        <v>0</v>
      </c>
      <c r="CO654">
        <v>5.46156</v>
      </c>
      <c r="CP654">
        <v>409.2298</v>
      </c>
      <c r="CQ654">
        <v>35.062</v>
      </c>
      <c r="CR654">
        <v>38.9497</v>
      </c>
      <c r="CS654">
        <v>37.0935</v>
      </c>
      <c r="CT654">
        <v>37.9186</v>
      </c>
      <c r="CU654">
        <v>35.8435</v>
      </c>
      <c r="CV654">
        <v>0</v>
      </c>
      <c r="CW654">
        <v>79.995</v>
      </c>
      <c r="CX654">
        <v>0</v>
      </c>
      <c r="CY654">
        <v>1774684335.2</v>
      </c>
      <c r="CZ654">
        <v>0</v>
      </c>
      <c r="DA654">
        <v>1774666326.5</v>
      </c>
      <c r="DB654" t="s">
        <v>359</v>
      </c>
      <c r="DC654">
        <v>1774666322</v>
      </c>
      <c r="DD654">
        <v>1774666326.5</v>
      </c>
      <c r="DE654">
        <v>2</v>
      </c>
      <c r="DF654">
        <v>0.343</v>
      </c>
      <c r="DG654">
        <v>-0.026</v>
      </c>
      <c r="DH654">
        <v>-0.36</v>
      </c>
      <c r="DI654">
        <v>0.298</v>
      </c>
      <c r="DJ654">
        <v>420</v>
      </c>
      <c r="DK654">
        <v>22</v>
      </c>
      <c r="DL654">
        <v>0.17</v>
      </c>
      <c r="DM654">
        <v>0.02</v>
      </c>
      <c r="DN654">
        <v>-0.4512373902439025</v>
      </c>
      <c r="DO654">
        <v>0.1718907595818802</v>
      </c>
      <c r="DP654">
        <v>0.03661586243085128</v>
      </c>
      <c r="DQ654">
        <v>0</v>
      </c>
      <c r="DR654">
        <v>-0.01664399268292683</v>
      </c>
      <c r="DS654">
        <v>0.001552948432055711</v>
      </c>
      <c r="DT654">
        <v>0.001128602343153181</v>
      </c>
      <c r="DU654">
        <v>1</v>
      </c>
      <c r="DV654">
        <v>1</v>
      </c>
      <c r="DW654">
        <v>2</v>
      </c>
      <c r="DX654" t="s">
        <v>367</v>
      </c>
      <c r="DY654">
        <v>3.13046</v>
      </c>
      <c r="DZ654">
        <v>2.80652</v>
      </c>
      <c r="EA654">
        <v>0.0997571</v>
      </c>
      <c r="EB654">
        <v>0.0994868</v>
      </c>
      <c r="EC654">
        <v>0.105887</v>
      </c>
      <c r="ED654">
        <v>0.105631</v>
      </c>
      <c r="EE654">
        <v>21145.2</v>
      </c>
      <c r="EF654">
        <v>27418</v>
      </c>
      <c r="EG654">
        <v>26442.6</v>
      </c>
      <c r="EH654">
        <v>32999.7</v>
      </c>
      <c r="EI654">
        <v>34922.1</v>
      </c>
      <c r="EJ654">
        <v>40308</v>
      </c>
      <c r="EK654">
        <v>41088.9</v>
      </c>
      <c r="EL654">
        <v>46059.3</v>
      </c>
      <c r="EM654">
        <v>2.03505</v>
      </c>
      <c r="EN654">
        <v>2.00052</v>
      </c>
      <c r="EO654">
        <v>0.0689924</v>
      </c>
      <c r="EP654">
        <v>0</v>
      </c>
      <c r="EQ654">
        <v>24.6596</v>
      </c>
      <c r="ER654">
        <v>999.9</v>
      </c>
      <c r="ES654">
        <v>67.40000000000001</v>
      </c>
      <c r="ET654">
        <v>27.5</v>
      </c>
      <c r="EU654">
        <v>24.5867</v>
      </c>
      <c r="EV654">
        <v>61.0409</v>
      </c>
      <c r="EW654">
        <v>31.7909</v>
      </c>
      <c r="EX654">
        <v>1</v>
      </c>
      <c r="EY654">
        <v>0.291301</v>
      </c>
      <c r="EZ654">
        <v>0.173587</v>
      </c>
      <c r="FA654">
        <v>20.29</v>
      </c>
      <c r="FB654">
        <v>5.18944</v>
      </c>
      <c r="FC654">
        <v>11.9441</v>
      </c>
      <c r="FD654">
        <v>4.9557</v>
      </c>
      <c r="FE654">
        <v>3.285</v>
      </c>
      <c r="FF654">
        <v>9999</v>
      </c>
      <c r="FG654">
        <v>9999</v>
      </c>
      <c r="FH654">
        <v>9999</v>
      </c>
      <c r="FI654">
        <v>999.9</v>
      </c>
      <c r="FJ654">
        <v>1.86127</v>
      </c>
      <c r="FK654">
        <v>1.86264</v>
      </c>
      <c r="FL654">
        <v>1.86005</v>
      </c>
      <c r="FM654">
        <v>1.85837</v>
      </c>
      <c r="FN654">
        <v>1.86215</v>
      </c>
      <c r="FO654">
        <v>1.85887</v>
      </c>
      <c r="FP654">
        <v>1.85791</v>
      </c>
      <c r="FQ654">
        <v>1.86081</v>
      </c>
      <c r="FR654">
        <v>0</v>
      </c>
      <c r="FS654">
        <v>0</v>
      </c>
      <c r="FT654">
        <v>0</v>
      </c>
      <c r="FU654">
        <v>4.5</v>
      </c>
      <c r="FV654" t="s">
        <v>361</v>
      </c>
      <c r="FW654" t="s">
        <v>362</v>
      </c>
      <c r="FX654" t="s">
        <v>363</v>
      </c>
      <c r="FY654" t="s">
        <v>364</v>
      </c>
      <c r="FZ654" t="s">
        <v>364</v>
      </c>
      <c r="GA654" t="s">
        <v>363</v>
      </c>
      <c r="GB654">
        <v>0</v>
      </c>
      <c r="GC654">
        <v>100</v>
      </c>
      <c r="GD654">
        <v>100</v>
      </c>
      <c r="GE654">
        <v>-0.362</v>
      </c>
      <c r="GF654">
        <v>0.2973</v>
      </c>
      <c r="GG654">
        <v>-1.589593225013521</v>
      </c>
      <c r="GH654">
        <v>0.00192992804097616</v>
      </c>
      <c r="GI654">
        <v>3.244687122451424E-06</v>
      </c>
      <c r="GJ654">
        <v>-2.087531120305573E-09</v>
      </c>
      <c r="GK654">
        <v>0.05776174702018427</v>
      </c>
      <c r="GL654">
        <v>0.005089068596103195</v>
      </c>
      <c r="GM654">
        <v>0.0003257216593697226</v>
      </c>
      <c r="GN654">
        <v>-1.562898368296355E-06</v>
      </c>
      <c r="GO654">
        <v>0</v>
      </c>
      <c r="GP654">
        <v>1257</v>
      </c>
      <c r="GQ654">
        <v>1</v>
      </c>
      <c r="GR654">
        <v>31</v>
      </c>
      <c r="GS654">
        <v>300.2</v>
      </c>
      <c r="GT654">
        <v>300.2</v>
      </c>
      <c r="GU654">
        <v>1.07666</v>
      </c>
      <c r="GV654">
        <v>2.38281</v>
      </c>
      <c r="GW654">
        <v>1.44775</v>
      </c>
      <c r="GX654">
        <v>2.20215</v>
      </c>
      <c r="GY654">
        <v>1.44653</v>
      </c>
      <c r="GZ654">
        <v>2.40112</v>
      </c>
      <c r="HA654">
        <v>33.1769</v>
      </c>
      <c r="HB654">
        <v>14.4998</v>
      </c>
      <c r="HC654">
        <v>18</v>
      </c>
      <c r="HD654">
        <v>532.005</v>
      </c>
      <c r="HE654">
        <v>523.16</v>
      </c>
      <c r="HF654">
        <v>25.0002</v>
      </c>
      <c r="HG654">
        <v>30.7145</v>
      </c>
      <c r="HH654">
        <v>30.0001</v>
      </c>
      <c r="HI654">
        <v>31.0943</v>
      </c>
      <c r="HJ654">
        <v>31.1035</v>
      </c>
      <c r="HK654">
        <v>21.5467</v>
      </c>
      <c r="HL654">
        <v>20.6043</v>
      </c>
      <c r="HM654">
        <v>100</v>
      </c>
      <c r="HN654">
        <v>25</v>
      </c>
      <c r="HO654">
        <v>420</v>
      </c>
      <c r="HP654">
        <v>21.5</v>
      </c>
      <c r="HQ654">
        <v>103.126</v>
      </c>
      <c r="HR654">
        <v>102.02</v>
      </c>
    </row>
    <row r="655" spans="1:226">
      <c r="A655">
        <v>637</v>
      </c>
      <c r="B655">
        <v>1774684340.6</v>
      </c>
      <c r="C655">
        <v>2594.599999904633</v>
      </c>
      <c r="D655" t="s">
        <v>1636</v>
      </c>
      <c r="E655" t="s">
        <v>1637</v>
      </c>
      <c r="F655">
        <v>5</v>
      </c>
      <c r="I655">
        <v>1774684337.7</v>
      </c>
      <c r="J655">
        <f>(K655)/1000</f>
        <v>0</v>
      </c>
      <c r="K655">
        <f>IF(BF655, AN655, AH655)</f>
        <v>0</v>
      </c>
      <c r="L655">
        <f>IF(BF655, AI655, AG655)</f>
        <v>0</v>
      </c>
      <c r="M655">
        <f>BH655 - IF(AU655&gt;1, L655*BB655*100.0/(AW655), 0)</f>
        <v>0</v>
      </c>
      <c r="N655">
        <f>((T655-J655/2)*M655-L655)/(T655+J655/2)</f>
        <v>0</v>
      </c>
      <c r="O655">
        <f>N655*(BO655+BP655)/1000.0</f>
        <v>0</v>
      </c>
      <c r="P655">
        <f>(BH655 - IF(AU655&gt;1, L655*BB655*100.0/(AW655), 0))*(BO655+BP655)/1000.0</f>
        <v>0</v>
      </c>
      <c r="Q655">
        <f>2.0/((1/S655-1/R655)+SIGN(S655)*SQRT((1/S655-1/R655)*(1/S655-1/R655) + 4*BC655/((BC655+1)*(BC655+1))*(2*1/S655*1/R655-1/R655*1/R655)))</f>
        <v>0</v>
      </c>
      <c r="R655">
        <f>IF(LEFT(BD655,1)&lt;&gt;"0",IF(LEFT(BD655,1)="1",3.0,BE655),$D$5+$E$5*(BV655*BO655/($K$5*1000))+$F$5*(BV655*BO655/($K$5*1000))*MAX(MIN(BB655,$J$5),$I$5)*MAX(MIN(BB655,$J$5),$I$5)+$G$5*MAX(MIN(BB655,$J$5),$I$5)*(BV655*BO655/($K$5*1000))+$H$5*(BV655*BO655/($K$5*1000))*(BV655*BO655/($K$5*1000)))</f>
        <v>0</v>
      </c>
      <c r="S655">
        <f>J655*(1000-(1000*0.61365*exp(17.502*W655/(240.97+W655))/(BO655+BP655)+BJ655)/2)/(1000*0.61365*exp(17.502*W655/(240.97+W655))/(BO655+BP655)-BJ655)</f>
        <v>0</v>
      </c>
      <c r="T655">
        <f>1/((BC655+1)/(Q655/1.6)+1/(R655/1.37)) + BC655/((BC655+1)/(Q655/1.6) + BC655/(R655/1.37))</f>
        <v>0</v>
      </c>
      <c r="U655">
        <f>(AX655*BA655)</f>
        <v>0</v>
      </c>
      <c r="V655">
        <f>(BQ655+(U655+2*0.95*5.67E-8*(((BQ655+$B$9)+273)^4-(BQ655+273)^4)-44100*J655)/(1.84*29.3*R655+8*0.95*5.67E-8*(BQ655+273)^3))</f>
        <v>0</v>
      </c>
      <c r="W655">
        <f>($C$9*BR655+$D$9*BS655+$E$9*V655)</f>
        <v>0</v>
      </c>
      <c r="X655">
        <f>0.61365*exp(17.502*W655/(240.97+W655))</f>
        <v>0</v>
      </c>
      <c r="Y655">
        <f>(Z655/AA655*100)</f>
        <v>0</v>
      </c>
      <c r="Z655">
        <f>BJ655*(BO655+BP655)/1000</f>
        <v>0</v>
      </c>
      <c r="AA655">
        <f>0.61365*exp(17.502*BQ655/(240.97+BQ655))</f>
        <v>0</v>
      </c>
      <c r="AB655">
        <f>(X655-BJ655*(BO655+BP655)/1000)</f>
        <v>0</v>
      </c>
      <c r="AC655">
        <f>(-J655*44100)</f>
        <v>0</v>
      </c>
      <c r="AD655">
        <f>2*29.3*R655*0.92*(BQ655-W655)</f>
        <v>0</v>
      </c>
      <c r="AE655">
        <f>2*0.95*5.67E-8*(((BQ655+$B$9)+273)^4-(W655+273)^4)</f>
        <v>0</v>
      </c>
      <c r="AF655">
        <f>U655+AE655+AC655+AD655</f>
        <v>0</v>
      </c>
      <c r="AG655">
        <f>BN655*AU655*(BI655-BH655*(1000-AU655*BK655)/(1000-AU655*BJ655))/(100*BB655)</f>
        <v>0</v>
      </c>
      <c r="AH655">
        <f>1000*BN655*AU655*(BJ655-BK655)/(100*BB655*(1000-AU655*BJ655))</f>
        <v>0</v>
      </c>
      <c r="AI655">
        <f>(AJ655 - AK655 - BO655*1E3/(8.314*(BQ655+273.15)) * AM655/BN655 * AL655) * BN655/(100*BB655) * (1000 - BK655)/1000</f>
        <v>0</v>
      </c>
      <c r="AJ655">
        <v>429.2693178069619</v>
      </c>
      <c r="AK655">
        <v>428.8017030303029</v>
      </c>
      <c r="AL655">
        <v>5.090720581384491E-06</v>
      </c>
      <c r="AM655">
        <v>61.35787655002243</v>
      </c>
      <c r="AN655">
        <f>(AP655 - AO655 + BO655*1E3/(8.314*(BQ655+273.15)) * AR655/BN655 * AQ655) * BN655/(100*BB655) * 1000/(1000 - AP655)</f>
        <v>0</v>
      </c>
      <c r="AO655">
        <v>21.52412753310174</v>
      </c>
      <c r="AP655">
        <v>21.50617902097904</v>
      </c>
      <c r="AQ655">
        <v>1.886447625476363E-07</v>
      </c>
      <c r="AR655">
        <v>91.88205700752289</v>
      </c>
      <c r="AS655">
        <v>0</v>
      </c>
      <c r="AT655">
        <v>0</v>
      </c>
      <c r="AU655">
        <f>IF(AS655*$H$15&gt;=AW655,1.0,(AW655/(AW655-AS655*$H$15)))</f>
        <v>0</v>
      </c>
      <c r="AV655">
        <f>(AU655-1)*100</f>
        <v>0</v>
      </c>
      <c r="AW655">
        <f>MAX(0,($B$15+$C$15*BV655)/(1+$D$15*BV655)*BO655/(BQ655+273)*$E$15)</f>
        <v>0</v>
      </c>
      <c r="AX655">
        <f>$B$13*BW655+$C$13*BX655+$F$13*CI655*(1-CL655)</f>
        <v>0</v>
      </c>
      <c r="AY655">
        <f>AX655*AZ655</f>
        <v>0</v>
      </c>
      <c r="AZ655">
        <f>($B$13*$D$11+$C$13*$D$11+$F$13*((CV655+CN655)/MAX(CV655+CN655+CW655, 0.1)*$I$11+CW655/MAX(CV655+CN655+CW655, 0.1)*$J$11))/($B$13+$C$13+$F$13)</f>
        <v>0</v>
      </c>
      <c r="BA655">
        <f>($B$13*$K$11+$C$13*$K$11+$F$13*((CV655+CN655)/MAX(CV655+CN655+CW655, 0.1)*$P$11+CW655/MAX(CV655+CN655+CW655, 0.1)*$Q$11))/($B$13+$C$13+$F$13)</f>
        <v>0</v>
      </c>
      <c r="BB655">
        <v>6</v>
      </c>
      <c r="BC655">
        <v>0.5</v>
      </c>
      <c r="BD655" t="s">
        <v>358</v>
      </c>
      <c r="BE655">
        <v>2</v>
      </c>
      <c r="BF655" t="b">
        <v>1</v>
      </c>
      <c r="BG655">
        <v>1774684337.7</v>
      </c>
      <c r="BH655">
        <v>419.5601</v>
      </c>
      <c r="BI655">
        <v>420.0344</v>
      </c>
      <c r="BJ655">
        <v>21.50729</v>
      </c>
      <c r="BK655">
        <v>21.52387</v>
      </c>
      <c r="BL655">
        <v>419.9218000000001</v>
      </c>
      <c r="BM655">
        <v>21.20998</v>
      </c>
      <c r="BN655">
        <v>499.9845</v>
      </c>
      <c r="BO655">
        <v>101.0387</v>
      </c>
      <c r="BP655">
        <v>0.10001017</v>
      </c>
      <c r="BQ655">
        <v>25.75912</v>
      </c>
      <c r="BR655">
        <v>25.78908</v>
      </c>
      <c r="BS655">
        <v>999.9</v>
      </c>
      <c r="BT655">
        <v>0</v>
      </c>
      <c r="BU655">
        <v>0</v>
      </c>
      <c r="BV655">
        <v>10002.121</v>
      </c>
      <c r="BW655">
        <v>0</v>
      </c>
      <c r="BX655">
        <v>0.376683</v>
      </c>
      <c r="BY655">
        <v>-0.4744080000000001</v>
      </c>
      <c r="BZ655">
        <v>428.7821</v>
      </c>
      <c r="CA655">
        <v>429.274</v>
      </c>
      <c r="CB655">
        <v>-0.01656456</v>
      </c>
      <c r="CC655">
        <v>420.0344</v>
      </c>
      <c r="CD655">
        <v>21.52387</v>
      </c>
      <c r="CE655">
        <v>2.173068999999999</v>
      </c>
      <c r="CF655">
        <v>2.174742</v>
      </c>
      <c r="CG655">
        <v>18.76512</v>
      </c>
      <c r="CH655">
        <v>18.77746</v>
      </c>
      <c r="CI655">
        <v>79.99705999999999</v>
      </c>
      <c r="CJ655">
        <v>0</v>
      </c>
      <c r="CK655">
        <v>1</v>
      </c>
      <c r="CL655">
        <v>0</v>
      </c>
      <c r="CM655">
        <v>2.02402</v>
      </c>
      <c r="CN655">
        <v>0</v>
      </c>
      <c r="CO655">
        <v>5.03502</v>
      </c>
      <c r="CP655">
        <v>409.2381</v>
      </c>
      <c r="CQ655">
        <v>35.031</v>
      </c>
      <c r="CR655">
        <v>38.8811</v>
      </c>
      <c r="CS655">
        <v>37.0434</v>
      </c>
      <c r="CT655">
        <v>37.8373</v>
      </c>
      <c r="CU655">
        <v>35.812</v>
      </c>
      <c r="CV655">
        <v>0</v>
      </c>
      <c r="CW655">
        <v>79.997</v>
      </c>
      <c r="CX655">
        <v>0</v>
      </c>
      <c r="CY655">
        <v>1774684338.8</v>
      </c>
      <c r="CZ655">
        <v>0</v>
      </c>
      <c r="DA655">
        <v>1774666326.5</v>
      </c>
      <c r="DB655" t="s">
        <v>359</v>
      </c>
      <c r="DC655">
        <v>1774666322</v>
      </c>
      <c r="DD655">
        <v>1774666326.5</v>
      </c>
      <c r="DE655">
        <v>2</v>
      </c>
      <c r="DF655">
        <v>0.343</v>
      </c>
      <c r="DG655">
        <v>-0.026</v>
      </c>
      <c r="DH655">
        <v>-0.36</v>
      </c>
      <c r="DI655">
        <v>0.298</v>
      </c>
      <c r="DJ655">
        <v>420</v>
      </c>
      <c r="DK655">
        <v>22</v>
      </c>
      <c r="DL655">
        <v>0.17</v>
      </c>
      <c r="DM655">
        <v>0.02</v>
      </c>
      <c r="DN655">
        <v>-0.448331475</v>
      </c>
      <c r="DO655">
        <v>-0.008380041275796684</v>
      </c>
      <c r="DP655">
        <v>0.03337466981633488</v>
      </c>
      <c r="DQ655">
        <v>1</v>
      </c>
      <c r="DR655">
        <v>-0.01642156</v>
      </c>
      <c r="DS655">
        <v>-0.00217369981238268</v>
      </c>
      <c r="DT655">
        <v>0.001028653189806944</v>
      </c>
      <c r="DU655">
        <v>1</v>
      </c>
      <c r="DV655">
        <v>2</v>
      </c>
      <c r="DW655">
        <v>2</v>
      </c>
      <c r="DX655" t="s">
        <v>360</v>
      </c>
      <c r="DY655">
        <v>3.13045</v>
      </c>
      <c r="DZ655">
        <v>2.80641</v>
      </c>
      <c r="EA655">
        <v>0.0997608</v>
      </c>
      <c r="EB655">
        <v>0.0994881</v>
      </c>
      <c r="EC655">
        <v>0.105883</v>
      </c>
      <c r="ED655">
        <v>0.10563</v>
      </c>
      <c r="EE655">
        <v>21145.1</v>
      </c>
      <c r="EF655">
        <v>27418.2</v>
      </c>
      <c r="EG655">
        <v>26442.6</v>
      </c>
      <c r="EH655">
        <v>33000</v>
      </c>
      <c r="EI655">
        <v>34922.1</v>
      </c>
      <c r="EJ655">
        <v>40308.3</v>
      </c>
      <c r="EK655">
        <v>41088.7</v>
      </c>
      <c r="EL655">
        <v>46059.6</v>
      </c>
      <c r="EM655">
        <v>2.0348</v>
      </c>
      <c r="EN655">
        <v>2.00073</v>
      </c>
      <c r="EO655">
        <v>0.0685453</v>
      </c>
      <c r="EP655">
        <v>0</v>
      </c>
      <c r="EQ655">
        <v>24.6596</v>
      </c>
      <c r="ER655">
        <v>999.9</v>
      </c>
      <c r="ES655">
        <v>67.40000000000001</v>
      </c>
      <c r="ET655">
        <v>27.5</v>
      </c>
      <c r="EU655">
        <v>24.5861</v>
      </c>
      <c r="EV655">
        <v>61.0609</v>
      </c>
      <c r="EW655">
        <v>31.7588</v>
      </c>
      <c r="EX655">
        <v>1</v>
      </c>
      <c r="EY655">
        <v>0.291052</v>
      </c>
      <c r="EZ655">
        <v>0.174586</v>
      </c>
      <c r="FA655">
        <v>20.29</v>
      </c>
      <c r="FB655">
        <v>5.18899</v>
      </c>
      <c r="FC655">
        <v>11.9441</v>
      </c>
      <c r="FD655">
        <v>4.95535</v>
      </c>
      <c r="FE655">
        <v>3.285</v>
      </c>
      <c r="FF655">
        <v>9999</v>
      </c>
      <c r="FG655">
        <v>9999</v>
      </c>
      <c r="FH655">
        <v>9999</v>
      </c>
      <c r="FI655">
        <v>999.9</v>
      </c>
      <c r="FJ655">
        <v>1.86127</v>
      </c>
      <c r="FK655">
        <v>1.86264</v>
      </c>
      <c r="FL655">
        <v>1.86005</v>
      </c>
      <c r="FM655">
        <v>1.85837</v>
      </c>
      <c r="FN655">
        <v>1.86215</v>
      </c>
      <c r="FO655">
        <v>1.85886</v>
      </c>
      <c r="FP655">
        <v>1.85791</v>
      </c>
      <c r="FQ655">
        <v>1.86081</v>
      </c>
      <c r="FR655">
        <v>0</v>
      </c>
      <c r="FS655">
        <v>0</v>
      </c>
      <c r="FT655">
        <v>0</v>
      </c>
      <c r="FU655">
        <v>4.5</v>
      </c>
      <c r="FV655" t="s">
        <v>361</v>
      </c>
      <c r="FW655" t="s">
        <v>362</v>
      </c>
      <c r="FX655" t="s">
        <v>363</v>
      </c>
      <c r="FY655" t="s">
        <v>364</v>
      </c>
      <c r="FZ655" t="s">
        <v>364</v>
      </c>
      <c r="GA655" t="s">
        <v>363</v>
      </c>
      <c r="GB655">
        <v>0</v>
      </c>
      <c r="GC655">
        <v>100</v>
      </c>
      <c r="GD655">
        <v>100</v>
      </c>
      <c r="GE655">
        <v>-0.361</v>
      </c>
      <c r="GF655">
        <v>0.2973</v>
      </c>
      <c r="GG655">
        <v>-1.589593225013521</v>
      </c>
      <c r="GH655">
        <v>0.00192992804097616</v>
      </c>
      <c r="GI655">
        <v>3.244687122451424E-06</v>
      </c>
      <c r="GJ655">
        <v>-2.087531120305573E-09</v>
      </c>
      <c r="GK655">
        <v>0.05776174702018427</v>
      </c>
      <c r="GL655">
        <v>0.005089068596103195</v>
      </c>
      <c r="GM655">
        <v>0.0003257216593697226</v>
      </c>
      <c r="GN655">
        <v>-1.562898368296355E-06</v>
      </c>
      <c r="GO655">
        <v>0</v>
      </c>
      <c r="GP655">
        <v>1257</v>
      </c>
      <c r="GQ655">
        <v>1</v>
      </c>
      <c r="GR655">
        <v>31</v>
      </c>
      <c r="GS655">
        <v>300.3</v>
      </c>
      <c r="GT655">
        <v>300.2</v>
      </c>
      <c r="GU655">
        <v>1.07666</v>
      </c>
      <c r="GV655">
        <v>2.38403</v>
      </c>
      <c r="GW655">
        <v>1.44775</v>
      </c>
      <c r="GX655">
        <v>2.20215</v>
      </c>
      <c r="GY655">
        <v>1.44653</v>
      </c>
      <c r="GZ655">
        <v>2.36694</v>
      </c>
      <c r="HA655">
        <v>33.1769</v>
      </c>
      <c r="HB655">
        <v>14.4823</v>
      </c>
      <c r="HC655">
        <v>18</v>
      </c>
      <c r="HD655">
        <v>531.847</v>
      </c>
      <c r="HE655">
        <v>523.296</v>
      </c>
      <c r="HF655">
        <v>25.0002</v>
      </c>
      <c r="HG655">
        <v>30.7135</v>
      </c>
      <c r="HH655">
        <v>30.0001</v>
      </c>
      <c r="HI655">
        <v>31.0943</v>
      </c>
      <c r="HJ655">
        <v>31.1035</v>
      </c>
      <c r="HK655">
        <v>21.5439</v>
      </c>
      <c r="HL655">
        <v>20.6043</v>
      </c>
      <c r="HM655">
        <v>100</v>
      </c>
      <c r="HN655">
        <v>25</v>
      </c>
      <c r="HO655">
        <v>420</v>
      </c>
      <c r="HP655">
        <v>21.5</v>
      </c>
      <c r="HQ655">
        <v>103.125</v>
      </c>
      <c r="HR655">
        <v>102.02</v>
      </c>
    </row>
    <row r="656" spans="1:226">
      <c r="A656">
        <v>638</v>
      </c>
      <c r="B656">
        <v>1774684344.6</v>
      </c>
      <c r="C656">
        <v>2598.599999904633</v>
      </c>
      <c r="D656" t="s">
        <v>1638</v>
      </c>
      <c r="E656" t="s">
        <v>1639</v>
      </c>
      <c r="F656">
        <v>5</v>
      </c>
      <c r="I656">
        <v>1774684341.7</v>
      </c>
      <c r="J656">
        <f>(K656)/1000</f>
        <v>0</v>
      </c>
      <c r="K656">
        <f>IF(BF656, AN656, AH656)</f>
        <v>0</v>
      </c>
      <c r="L656">
        <f>IF(BF656, AI656, AG656)</f>
        <v>0</v>
      </c>
      <c r="M656">
        <f>BH656 - IF(AU656&gt;1, L656*BB656*100.0/(AW656), 0)</f>
        <v>0</v>
      </c>
      <c r="N656">
        <f>((T656-J656/2)*M656-L656)/(T656+J656/2)</f>
        <v>0</v>
      </c>
      <c r="O656">
        <f>N656*(BO656+BP656)/1000.0</f>
        <v>0</v>
      </c>
      <c r="P656">
        <f>(BH656 - IF(AU656&gt;1, L656*BB656*100.0/(AW656), 0))*(BO656+BP656)/1000.0</f>
        <v>0</v>
      </c>
      <c r="Q656">
        <f>2.0/((1/S656-1/R656)+SIGN(S656)*SQRT((1/S656-1/R656)*(1/S656-1/R656) + 4*BC656/((BC656+1)*(BC656+1))*(2*1/S656*1/R656-1/R656*1/R656)))</f>
        <v>0</v>
      </c>
      <c r="R656">
        <f>IF(LEFT(BD656,1)&lt;&gt;"0",IF(LEFT(BD656,1)="1",3.0,BE656),$D$5+$E$5*(BV656*BO656/($K$5*1000))+$F$5*(BV656*BO656/($K$5*1000))*MAX(MIN(BB656,$J$5),$I$5)*MAX(MIN(BB656,$J$5),$I$5)+$G$5*MAX(MIN(BB656,$J$5),$I$5)*(BV656*BO656/($K$5*1000))+$H$5*(BV656*BO656/($K$5*1000))*(BV656*BO656/($K$5*1000)))</f>
        <v>0</v>
      </c>
      <c r="S656">
        <f>J656*(1000-(1000*0.61365*exp(17.502*W656/(240.97+W656))/(BO656+BP656)+BJ656)/2)/(1000*0.61365*exp(17.502*W656/(240.97+W656))/(BO656+BP656)-BJ656)</f>
        <v>0</v>
      </c>
      <c r="T656">
        <f>1/((BC656+1)/(Q656/1.6)+1/(R656/1.37)) + BC656/((BC656+1)/(Q656/1.6) + BC656/(R656/1.37))</f>
        <v>0</v>
      </c>
      <c r="U656">
        <f>(AX656*BA656)</f>
        <v>0</v>
      </c>
      <c r="V656">
        <f>(BQ656+(U656+2*0.95*5.67E-8*(((BQ656+$B$9)+273)^4-(BQ656+273)^4)-44100*J656)/(1.84*29.3*R656+8*0.95*5.67E-8*(BQ656+273)^3))</f>
        <v>0</v>
      </c>
      <c r="W656">
        <f>($C$9*BR656+$D$9*BS656+$E$9*V656)</f>
        <v>0</v>
      </c>
      <c r="X656">
        <f>0.61365*exp(17.502*W656/(240.97+W656))</f>
        <v>0</v>
      </c>
      <c r="Y656">
        <f>(Z656/AA656*100)</f>
        <v>0</v>
      </c>
      <c r="Z656">
        <f>BJ656*(BO656+BP656)/1000</f>
        <v>0</v>
      </c>
      <c r="AA656">
        <f>0.61365*exp(17.502*BQ656/(240.97+BQ656))</f>
        <v>0</v>
      </c>
      <c r="AB656">
        <f>(X656-BJ656*(BO656+BP656)/1000)</f>
        <v>0</v>
      </c>
      <c r="AC656">
        <f>(-J656*44100)</f>
        <v>0</v>
      </c>
      <c r="AD656">
        <f>2*29.3*R656*0.92*(BQ656-W656)</f>
        <v>0</v>
      </c>
      <c r="AE656">
        <f>2*0.95*5.67E-8*(((BQ656+$B$9)+273)^4-(W656+273)^4)</f>
        <v>0</v>
      </c>
      <c r="AF656">
        <f>U656+AE656+AC656+AD656</f>
        <v>0</v>
      </c>
      <c r="AG656">
        <f>BN656*AU656*(BI656-BH656*(1000-AU656*BK656)/(1000-AU656*BJ656))/(100*BB656)</f>
        <v>0</v>
      </c>
      <c r="AH656">
        <f>1000*BN656*AU656*(BJ656-BK656)/(100*BB656*(1000-AU656*BJ656))</f>
        <v>0</v>
      </c>
      <c r="AI656">
        <f>(AJ656 - AK656 - BO656*1E3/(8.314*(BQ656+273.15)) * AM656/BN656 * AL656) * BN656/(100*BB656) * (1000 - BK656)/1000</f>
        <v>0</v>
      </c>
      <c r="AJ656">
        <v>429.254991124483</v>
      </c>
      <c r="AK656">
        <v>428.8009515151512</v>
      </c>
      <c r="AL656">
        <v>1.362725444101738E-06</v>
      </c>
      <c r="AM656">
        <v>61.35787655002243</v>
      </c>
      <c r="AN656">
        <f>(AP656 - AO656 + BO656*1E3/(8.314*(BQ656+273.15)) * AR656/BN656 * AQ656) * BN656/(100*BB656) * 1000/(1000 - AP656)</f>
        <v>0</v>
      </c>
      <c r="AO656">
        <v>21.52315316453518</v>
      </c>
      <c r="AP656">
        <v>21.50794265734266</v>
      </c>
      <c r="AQ656">
        <v>-7.506827024380615E-08</v>
      </c>
      <c r="AR656">
        <v>91.88205700752289</v>
      </c>
      <c r="AS656">
        <v>0</v>
      </c>
      <c r="AT656">
        <v>0</v>
      </c>
      <c r="AU656">
        <f>IF(AS656*$H$15&gt;=AW656,1.0,(AW656/(AW656-AS656*$H$15)))</f>
        <v>0</v>
      </c>
      <c r="AV656">
        <f>(AU656-1)*100</f>
        <v>0</v>
      </c>
      <c r="AW656">
        <f>MAX(0,($B$15+$C$15*BV656)/(1+$D$15*BV656)*BO656/(BQ656+273)*$E$15)</f>
        <v>0</v>
      </c>
      <c r="AX656">
        <f>$B$13*BW656+$C$13*BX656+$F$13*CI656*(1-CL656)</f>
        <v>0</v>
      </c>
      <c r="AY656">
        <f>AX656*AZ656</f>
        <v>0</v>
      </c>
      <c r="AZ656">
        <f>($B$13*$D$11+$C$13*$D$11+$F$13*((CV656+CN656)/MAX(CV656+CN656+CW656, 0.1)*$I$11+CW656/MAX(CV656+CN656+CW656, 0.1)*$J$11))/($B$13+$C$13+$F$13)</f>
        <v>0</v>
      </c>
      <c r="BA656">
        <f>($B$13*$K$11+$C$13*$K$11+$F$13*((CV656+CN656)/MAX(CV656+CN656+CW656, 0.1)*$P$11+CW656/MAX(CV656+CN656+CW656, 0.1)*$Q$11))/($B$13+$C$13+$F$13)</f>
        <v>0</v>
      </c>
      <c r="BB656">
        <v>6</v>
      </c>
      <c r="BC656">
        <v>0.5</v>
      </c>
      <c r="BD656" t="s">
        <v>358</v>
      </c>
      <c r="BE656">
        <v>2</v>
      </c>
      <c r="BF656" t="b">
        <v>1</v>
      </c>
      <c r="BG656">
        <v>1774684341.7</v>
      </c>
      <c r="BH656">
        <v>419.5772</v>
      </c>
      <c r="BI656">
        <v>420.0239</v>
      </c>
      <c r="BJ656">
        <v>21.50704</v>
      </c>
      <c r="BK656">
        <v>21.52391</v>
      </c>
      <c r="BL656">
        <v>419.9388</v>
      </c>
      <c r="BM656">
        <v>21.20972</v>
      </c>
      <c r="BN656">
        <v>500.0253000000001</v>
      </c>
      <c r="BO656">
        <v>101.0392</v>
      </c>
      <c r="BP656">
        <v>0.09989444</v>
      </c>
      <c r="BQ656">
        <v>25.75787</v>
      </c>
      <c r="BR656">
        <v>25.78449</v>
      </c>
      <c r="BS656">
        <v>999.9</v>
      </c>
      <c r="BT656">
        <v>0</v>
      </c>
      <c r="BU656">
        <v>0</v>
      </c>
      <c r="BV656">
        <v>10012.054</v>
      </c>
      <c r="BW656">
        <v>0</v>
      </c>
      <c r="BX656">
        <v>0.3818859</v>
      </c>
      <c r="BY656">
        <v>-0.4467132</v>
      </c>
      <c r="BZ656">
        <v>428.7993</v>
      </c>
      <c r="CA656">
        <v>429.2633</v>
      </c>
      <c r="CB656">
        <v>-0.0168684</v>
      </c>
      <c r="CC656">
        <v>420.0239</v>
      </c>
      <c r="CD656">
        <v>21.52391</v>
      </c>
      <c r="CE656">
        <v>2.173054</v>
      </c>
      <c r="CF656">
        <v>2.17476</v>
      </c>
      <c r="CG656">
        <v>18.76504</v>
      </c>
      <c r="CH656">
        <v>18.77757</v>
      </c>
      <c r="CI656">
        <v>80.00384</v>
      </c>
      <c r="CJ656">
        <v>0</v>
      </c>
      <c r="CK656">
        <v>1</v>
      </c>
      <c r="CL656">
        <v>0</v>
      </c>
      <c r="CM656">
        <v>1.7899</v>
      </c>
      <c r="CN656">
        <v>0</v>
      </c>
      <c r="CO656">
        <v>5.116110000000001</v>
      </c>
      <c r="CP656">
        <v>409.2727</v>
      </c>
      <c r="CQ656">
        <v>34.9937</v>
      </c>
      <c r="CR656">
        <v>38.7936</v>
      </c>
      <c r="CS656">
        <v>36.9937</v>
      </c>
      <c r="CT656">
        <v>37.7435</v>
      </c>
      <c r="CU656">
        <v>35.7686</v>
      </c>
      <c r="CV656">
        <v>0</v>
      </c>
      <c r="CW656">
        <v>80.00399999999999</v>
      </c>
      <c r="CX656">
        <v>0</v>
      </c>
      <c r="CY656">
        <v>1774684343</v>
      </c>
      <c r="CZ656">
        <v>0</v>
      </c>
      <c r="DA656">
        <v>1774666326.5</v>
      </c>
      <c r="DB656" t="s">
        <v>359</v>
      </c>
      <c r="DC656">
        <v>1774666322</v>
      </c>
      <c r="DD656">
        <v>1774666326.5</v>
      </c>
      <c r="DE656">
        <v>2</v>
      </c>
      <c r="DF656">
        <v>0.343</v>
      </c>
      <c r="DG656">
        <v>-0.026</v>
      </c>
      <c r="DH656">
        <v>-0.36</v>
      </c>
      <c r="DI656">
        <v>0.298</v>
      </c>
      <c r="DJ656">
        <v>420</v>
      </c>
      <c r="DK656">
        <v>22</v>
      </c>
      <c r="DL656">
        <v>0.17</v>
      </c>
      <c r="DM656">
        <v>0.02</v>
      </c>
      <c r="DN656">
        <v>-0.4465108780487805</v>
      </c>
      <c r="DO656">
        <v>-0.0314472543554011</v>
      </c>
      <c r="DP656">
        <v>0.0330402869393398</v>
      </c>
      <c r="DQ656">
        <v>1</v>
      </c>
      <c r="DR656">
        <v>-0.01642148292682927</v>
      </c>
      <c r="DS656">
        <v>-0.005792295470383285</v>
      </c>
      <c r="DT656">
        <v>0.000944930621508587</v>
      </c>
      <c r="DU656">
        <v>1</v>
      </c>
      <c r="DV656">
        <v>2</v>
      </c>
      <c r="DW656">
        <v>2</v>
      </c>
      <c r="DX656" t="s">
        <v>360</v>
      </c>
      <c r="DY656">
        <v>3.13044</v>
      </c>
      <c r="DZ656">
        <v>2.80646</v>
      </c>
      <c r="EA656">
        <v>0.0997613</v>
      </c>
      <c r="EB656">
        <v>0.099483</v>
      </c>
      <c r="EC656">
        <v>0.105887</v>
      </c>
      <c r="ED656">
        <v>0.105635</v>
      </c>
      <c r="EE656">
        <v>21145.1</v>
      </c>
      <c r="EF656">
        <v>27418.1</v>
      </c>
      <c r="EG656">
        <v>26442.7</v>
      </c>
      <c r="EH656">
        <v>32999.7</v>
      </c>
      <c r="EI656">
        <v>34922</v>
      </c>
      <c r="EJ656">
        <v>40308</v>
      </c>
      <c r="EK656">
        <v>41088.8</v>
      </c>
      <c r="EL656">
        <v>46059.5</v>
      </c>
      <c r="EM656">
        <v>2.03478</v>
      </c>
      <c r="EN656">
        <v>2.0008</v>
      </c>
      <c r="EO656">
        <v>0.06876889999999999</v>
      </c>
      <c r="EP656">
        <v>0</v>
      </c>
      <c r="EQ656">
        <v>24.6596</v>
      </c>
      <c r="ER656">
        <v>999.9</v>
      </c>
      <c r="ES656">
        <v>67.40000000000001</v>
      </c>
      <c r="ET656">
        <v>27.5</v>
      </c>
      <c r="EU656">
        <v>24.5868</v>
      </c>
      <c r="EV656">
        <v>60.9309</v>
      </c>
      <c r="EW656">
        <v>31.6066</v>
      </c>
      <c r="EX656">
        <v>1</v>
      </c>
      <c r="EY656">
        <v>0.291067</v>
      </c>
      <c r="EZ656">
        <v>0.175482</v>
      </c>
      <c r="FA656">
        <v>20.2902</v>
      </c>
      <c r="FB656">
        <v>5.18959</v>
      </c>
      <c r="FC656">
        <v>11.9441</v>
      </c>
      <c r="FD656">
        <v>4.9557</v>
      </c>
      <c r="FE656">
        <v>3.285</v>
      </c>
      <c r="FF656">
        <v>9999</v>
      </c>
      <c r="FG656">
        <v>9999</v>
      </c>
      <c r="FH656">
        <v>9999</v>
      </c>
      <c r="FI656">
        <v>999.9</v>
      </c>
      <c r="FJ656">
        <v>1.86127</v>
      </c>
      <c r="FK656">
        <v>1.86264</v>
      </c>
      <c r="FL656">
        <v>1.86005</v>
      </c>
      <c r="FM656">
        <v>1.85837</v>
      </c>
      <c r="FN656">
        <v>1.86216</v>
      </c>
      <c r="FO656">
        <v>1.8589</v>
      </c>
      <c r="FP656">
        <v>1.85791</v>
      </c>
      <c r="FQ656">
        <v>1.86081</v>
      </c>
      <c r="FR656">
        <v>0</v>
      </c>
      <c r="FS656">
        <v>0</v>
      </c>
      <c r="FT656">
        <v>0</v>
      </c>
      <c r="FU656">
        <v>4.5</v>
      </c>
      <c r="FV656" t="s">
        <v>361</v>
      </c>
      <c r="FW656" t="s">
        <v>362</v>
      </c>
      <c r="FX656" t="s">
        <v>363</v>
      </c>
      <c r="FY656" t="s">
        <v>364</v>
      </c>
      <c r="FZ656" t="s">
        <v>364</v>
      </c>
      <c r="GA656" t="s">
        <v>363</v>
      </c>
      <c r="GB656">
        <v>0</v>
      </c>
      <c r="GC656">
        <v>100</v>
      </c>
      <c r="GD656">
        <v>100</v>
      </c>
      <c r="GE656">
        <v>-0.361</v>
      </c>
      <c r="GF656">
        <v>0.2973</v>
      </c>
      <c r="GG656">
        <v>-1.589593225013521</v>
      </c>
      <c r="GH656">
        <v>0.00192992804097616</v>
      </c>
      <c r="GI656">
        <v>3.244687122451424E-06</v>
      </c>
      <c r="GJ656">
        <v>-2.087531120305573E-09</v>
      </c>
      <c r="GK656">
        <v>0.05776174702018427</v>
      </c>
      <c r="GL656">
        <v>0.005089068596103195</v>
      </c>
      <c r="GM656">
        <v>0.0003257216593697226</v>
      </c>
      <c r="GN656">
        <v>-1.562898368296355E-06</v>
      </c>
      <c r="GO656">
        <v>0</v>
      </c>
      <c r="GP656">
        <v>1257</v>
      </c>
      <c r="GQ656">
        <v>1</v>
      </c>
      <c r="GR656">
        <v>31</v>
      </c>
      <c r="GS656">
        <v>300.4</v>
      </c>
      <c r="GT656">
        <v>300.3</v>
      </c>
      <c r="GU656">
        <v>1.07666</v>
      </c>
      <c r="GV656">
        <v>2.39258</v>
      </c>
      <c r="GW656">
        <v>1.44775</v>
      </c>
      <c r="GX656">
        <v>2.20215</v>
      </c>
      <c r="GY656">
        <v>1.44653</v>
      </c>
      <c r="GZ656">
        <v>2.28516</v>
      </c>
      <c r="HA656">
        <v>33.1769</v>
      </c>
      <c r="HB656">
        <v>14.491</v>
      </c>
      <c r="HC656">
        <v>18</v>
      </c>
      <c r="HD656">
        <v>531.823</v>
      </c>
      <c r="HE656">
        <v>523.347</v>
      </c>
      <c r="HF656">
        <v>25.0002</v>
      </c>
      <c r="HG656">
        <v>30.7119</v>
      </c>
      <c r="HH656">
        <v>30.0001</v>
      </c>
      <c r="HI656">
        <v>31.0933</v>
      </c>
      <c r="HJ656">
        <v>31.1035</v>
      </c>
      <c r="HK656">
        <v>21.5445</v>
      </c>
      <c r="HL656">
        <v>20.6043</v>
      </c>
      <c r="HM656">
        <v>100</v>
      </c>
      <c r="HN656">
        <v>25</v>
      </c>
      <c r="HO656">
        <v>420</v>
      </c>
      <c r="HP656">
        <v>21.5</v>
      </c>
      <c r="HQ656">
        <v>103.125</v>
      </c>
      <c r="HR656">
        <v>102.02</v>
      </c>
    </row>
    <row r="657" spans="1:226">
      <c r="A657">
        <v>639</v>
      </c>
      <c r="B657">
        <v>1774684348.6</v>
      </c>
      <c r="C657">
        <v>2602.599999904633</v>
      </c>
      <c r="D657" t="s">
        <v>1640</v>
      </c>
      <c r="E657" t="s">
        <v>1641</v>
      </c>
      <c r="F657">
        <v>5</v>
      </c>
      <c r="I657">
        <v>1774684345.7</v>
      </c>
      <c r="J657">
        <f>(K657)/1000</f>
        <v>0</v>
      </c>
      <c r="K657">
        <f>IF(BF657, AN657, AH657)</f>
        <v>0</v>
      </c>
      <c r="L657">
        <f>IF(BF657, AI657, AG657)</f>
        <v>0</v>
      </c>
      <c r="M657">
        <f>BH657 - IF(AU657&gt;1, L657*BB657*100.0/(AW657), 0)</f>
        <v>0</v>
      </c>
      <c r="N657">
        <f>((T657-J657/2)*M657-L657)/(T657+J657/2)</f>
        <v>0</v>
      </c>
      <c r="O657">
        <f>N657*(BO657+BP657)/1000.0</f>
        <v>0</v>
      </c>
      <c r="P657">
        <f>(BH657 - IF(AU657&gt;1, L657*BB657*100.0/(AW657), 0))*(BO657+BP657)/1000.0</f>
        <v>0</v>
      </c>
      <c r="Q657">
        <f>2.0/((1/S657-1/R657)+SIGN(S657)*SQRT((1/S657-1/R657)*(1/S657-1/R657) + 4*BC657/((BC657+1)*(BC657+1))*(2*1/S657*1/R657-1/R657*1/R657)))</f>
        <v>0</v>
      </c>
      <c r="R657">
        <f>IF(LEFT(BD657,1)&lt;&gt;"0",IF(LEFT(BD657,1)="1",3.0,BE657),$D$5+$E$5*(BV657*BO657/($K$5*1000))+$F$5*(BV657*BO657/($K$5*1000))*MAX(MIN(BB657,$J$5),$I$5)*MAX(MIN(BB657,$J$5),$I$5)+$G$5*MAX(MIN(BB657,$J$5),$I$5)*(BV657*BO657/($K$5*1000))+$H$5*(BV657*BO657/($K$5*1000))*(BV657*BO657/($K$5*1000)))</f>
        <v>0</v>
      </c>
      <c r="S657">
        <f>J657*(1000-(1000*0.61365*exp(17.502*W657/(240.97+W657))/(BO657+BP657)+BJ657)/2)/(1000*0.61365*exp(17.502*W657/(240.97+W657))/(BO657+BP657)-BJ657)</f>
        <v>0</v>
      </c>
      <c r="T657">
        <f>1/((BC657+1)/(Q657/1.6)+1/(R657/1.37)) + BC657/((BC657+1)/(Q657/1.6) + BC657/(R657/1.37))</f>
        <v>0</v>
      </c>
      <c r="U657">
        <f>(AX657*BA657)</f>
        <v>0</v>
      </c>
      <c r="V657">
        <f>(BQ657+(U657+2*0.95*5.67E-8*(((BQ657+$B$9)+273)^4-(BQ657+273)^4)-44100*J657)/(1.84*29.3*R657+8*0.95*5.67E-8*(BQ657+273)^3))</f>
        <v>0</v>
      </c>
      <c r="W657">
        <f>($C$9*BR657+$D$9*BS657+$E$9*V657)</f>
        <v>0</v>
      </c>
      <c r="X657">
        <f>0.61365*exp(17.502*W657/(240.97+W657))</f>
        <v>0</v>
      </c>
      <c r="Y657">
        <f>(Z657/AA657*100)</f>
        <v>0</v>
      </c>
      <c r="Z657">
        <f>BJ657*(BO657+BP657)/1000</f>
        <v>0</v>
      </c>
      <c r="AA657">
        <f>0.61365*exp(17.502*BQ657/(240.97+BQ657))</f>
        <v>0</v>
      </c>
      <c r="AB657">
        <f>(X657-BJ657*(BO657+BP657)/1000)</f>
        <v>0</v>
      </c>
      <c r="AC657">
        <f>(-J657*44100)</f>
        <v>0</v>
      </c>
      <c r="AD657">
        <f>2*29.3*R657*0.92*(BQ657-W657)</f>
        <v>0</v>
      </c>
      <c r="AE657">
        <f>2*0.95*5.67E-8*(((BQ657+$B$9)+273)^4-(W657+273)^4)</f>
        <v>0</v>
      </c>
      <c r="AF657">
        <f>U657+AE657+AC657+AD657</f>
        <v>0</v>
      </c>
      <c r="AG657">
        <f>BN657*AU657*(BI657-BH657*(1000-AU657*BK657)/(1000-AU657*BJ657))/(100*BB657)</f>
        <v>0</v>
      </c>
      <c r="AH657">
        <f>1000*BN657*AU657*(BJ657-BK657)/(100*BB657*(1000-AU657*BJ657))</f>
        <v>0</v>
      </c>
      <c r="AI657">
        <f>(AJ657 - AK657 - BO657*1E3/(8.314*(BQ657+273.15)) * AM657/BN657 * AL657) * BN657/(100*BB657) * (1000 - BK657)/1000</f>
        <v>0</v>
      </c>
      <c r="AJ657">
        <v>429.2232219903908</v>
      </c>
      <c r="AK657">
        <v>428.7532606060606</v>
      </c>
      <c r="AL657">
        <v>-8.943973563330358E-06</v>
      </c>
      <c r="AM657">
        <v>61.35787655002243</v>
      </c>
      <c r="AN657">
        <f>(AP657 - AO657 + BO657*1E3/(8.314*(BQ657+273.15)) * AR657/BN657 * AQ657) * BN657/(100*BB657) * 1000/(1000 - AP657)</f>
        <v>0</v>
      </c>
      <c r="AO657">
        <v>21.52464905770991</v>
      </c>
      <c r="AP657">
        <v>21.50675244755245</v>
      </c>
      <c r="AQ657">
        <v>4.721740478249525E-07</v>
      </c>
      <c r="AR657">
        <v>91.88205700752289</v>
      </c>
      <c r="AS657">
        <v>0</v>
      </c>
      <c r="AT657">
        <v>0</v>
      </c>
      <c r="AU657">
        <f>IF(AS657*$H$15&gt;=AW657,1.0,(AW657/(AW657-AS657*$H$15)))</f>
        <v>0</v>
      </c>
      <c r="AV657">
        <f>(AU657-1)*100</f>
        <v>0</v>
      </c>
      <c r="AW657">
        <f>MAX(0,($B$15+$C$15*BV657)/(1+$D$15*BV657)*BO657/(BQ657+273)*$E$15)</f>
        <v>0</v>
      </c>
      <c r="AX657">
        <f>$B$13*BW657+$C$13*BX657+$F$13*CI657*(1-CL657)</f>
        <v>0</v>
      </c>
      <c r="AY657">
        <f>AX657*AZ657</f>
        <v>0</v>
      </c>
      <c r="AZ657">
        <f>($B$13*$D$11+$C$13*$D$11+$F$13*((CV657+CN657)/MAX(CV657+CN657+CW657, 0.1)*$I$11+CW657/MAX(CV657+CN657+CW657, 0.1)*$J$11))/($B$13+$C$13+$F$13)</f>
        <v>0</v>
      </c>
      <c r="BA657">
        <f>($B$13*$K$11+$C$13*$K$11+$F$13*((CV657+CN657)/MAX(CV657+CN657+CW657, 0.1)*$P$11+CW657/MAX(CV657+CN657+CW657, 0.1)*$Q$11))/($B$13+$C$13+$F$13)</f>
        <v>0</v>
      </c>
      <c r="BB657">
        <v>6</v>
      </c>
      <c r="BC657">
        <v>0.5</v>
      </c>
      <c r="BD657" t="s">
        <v>358</v>
      </c>
      <c r="BE657">
        <v>2</v>
      </c>
      <c r="BF657" t="b">
        <v>1</v>
      </c>
      <c r="BG657">
        <v>1774684345.7</v>
      </c>
      <c r="BH657">
        <v>419.5567</v>
      </c>
      <c r="BI657">
        <v>419.9831</v>
      </c>
      <c r="BJ657">
        <v>21.50756</v>
      </c>
      <c r="BK657">
        <v>21.52412</v>
      </c>
      <c r="BL657">
        <v>419.9183</v>
      </c>
      <c r="BM657">
        <v>21.21023</v>
      </c>
      <c r="BN657">
        <v>500.0299</v>
      </c>
      <c r="BO657">
        <v>101.0386</v>
      </c>
      <c r="BP657">
        <v>0.10002001</v>
      </c>
      <c r="BQ657">
        <v>25.75837</v>
      </c>
      <c r="BR657">
        <v>25.78894</v>
      </c>
      <c r="BS657">
        <v>999.9</v>
      </c>
      <c r="BT657">
        <v>0</v>
      </c>
      <c r="BU657">
        <v>0</v>
      </c>
      <c r="BV657">
        <v>9997.505000000001</v>
      </c>
      <c r="BW657">
        <v>0</v>
      </c>
      <c r="BX657">
        <v>0.3653181</v>
      </c>
      <c r="BY657">
        <v>-0.4263947</v>
      </c>
      <c r="BZ657">
        <v>428.7787</v>
      </c>
      <c r="CA657">
        <v>429.2216999999999</v>
      </c>
      <c r="CB657">
        <v>-0.01655483</v>
      </c>
      <c r="CC657">
        <v>419.9831</v>
      </c>
      <c r="CD657">
        <v>21.52412</v>
      </c>
      <c r="CE657">
        <v>2.173095</v>
      </c>
      <c r="CF657">
        <v>2.174769</v>
      </c>
      <c r="CG657">
        <v>18.76535</v>
      </c>
      <c r="CH657">
        <v>18.77765</v>
      </c>
      <c r="CI657">
        <v>80.00109999999999</v>
      </c>
      <c r="CJ657">
        <v>0</v>
      </c>
      <c r="CK657">
        <v>1</v>
      </c>
      <c r="CL657">
        <v>0</v>
      </c>
      <c r="CM657">
        <v>1.71474</v>
      </c>
      <c r="CN657">
        <v>0</v>
      </c>
      <c r="CO657">
        <v>5.23736</v>
      </c>
      <c r="CP657">
        <v>409.2588000000001</v>
      </c>
      <c r="CQ657">
        <v>34.9496</v>
      </c>
      <c r="CR657">
        <v>38.7311</v>
      </c>
      <c r="CS657">
        <v>36.9496</v>
      </c>
      <c r="CT657">
        <v>37.656</v>
      </c>
      <c r="CU657">
        <v>35.7311</v>
      </c>
      <c r="CV657">
        <v>0</v>
      </c>
      <c r="CW657">
        <v>80.001</v>
      </c>
      <c r="CX657">
        <v>0</v>
      </c>
      <c r="CY657">
        <v>1774684347.2</v>
      </c>
      <c r="CZ657">
        <v>0</v>
      </c>
      <c r="DA657">
        <v>1774666326.5</v>
      </c>
      <c r="DB657" t="s">
        <v>359</v>
      </c>
      <c r="DC657">
        <v>1774666322</v>
      </c>
      <c r="DD657">
        <v>1774666326.5</v>
      </c>
      <c r="DE657">
        <v>2</v>
      </c>
      <c r="DF657">
        <v>0.343</v>
      </c>
      <c r="DG657">
        <v>-0.026</v>
      </c>
      <c r="DH657">
        <v>-0.36</v>
      </c>
      <c r="DI657">
        <v>0.298</v>
      </c>
      <c r="DJ657">
        <v>420</v>
      </c>
      <c r="DK657">
        <v>22</v>
      </c>
      <c r="DL657">
        <v>0.17</v>
      </c>
      <c r="DM657">
        <v>0.02</v>
      </c>
      <c r="DN657">
        <v>-0.44017795</v>
      </c>
      <c r="DO657">
        <v>-0.0572936735459655</v>
      </c>
      <c r="DP657">
        <v>0.03262542299108932</v>
      </c>
      <c r="DQ657">
        <v>1</v>
      </c>
      <c r="DR657">
        <v>-0.0167236375</v>
      </c>
      <c r="DS657">
        <v>0.0007259493433396464</v>
      </c>
      <c r="DT657">
        <v>0.0005879554407808045</v>
      </c>
      <c r="DU657">
        <v>1</v>
      </c>
      <c r="DV657">
        <v>2</v>
      </c>
      <c r="DW657">
        <v>2</v>
      </c>
      <c r="DX657" t="s">
        <v>360</v>
      </c>
      <c r="DY657">
        <v>3.13055</v>
      </c>
      <c r="DZ657">
        <v>2.80646</v>
      </c>
      <c r="EA657">
        <v>0.0997547</v>
      </c>
      <c r="EB657">
        <v>0.0994737</v>
      </c>
      <c r="EC657">
        <v>0.105889</v>
      </c>
      <c r="ED657">
        <v>0.105633</v>
      </c>
      <c r="EE657">
        <v>21145.2</v>
      </c>
      <c r="EF657">
        <v>27419</v>
      </c>
      <c r="EG657">
        <v>26442.7</v>
      </c>
      <c r="EH657">
        <v>33000.4</v>
      </c>
      <c r="EI657">
        <v>34922</v>
      </c>
      <c r="EJ657">
        <v>40308.7</v>
      </c>
      <c r="EK657">
        <v>41088.9</v>
      </c>
      <c r="EL657">
        <v>46060.2</v>
      </c>
      <c r="EM657">
        <v>2.03517</v>
      </c>
      <c r="EN657">
        <v>2.00073</v>
      </c>
      <c r="EO657">
        <v>0.0689179</v>
      </c>
      <c r="EP657">
        <v>0</v>
      </c>
      <c r="EQ657">
        <v>24.6596</v>
      </c>
      <c r="ER657">
        <v>999.9</v>
      </c>
      <c r="ES657">
        <v>67.40000000000001</v>
      </c>
      <c r="ET657">
        <v>27.5</v>
      </c>
      <c r="EU657">
        <v>24.5852</v>
      </c>
      <c r="EV657">
        <v>61.1309</v>
      </c>
      <c r="EW657">
        <v>31.4784</v>
      </c>
      <c r="EX657">
        <v>1</v>
      </c>
      <c r="EY657">
        <v>0.291006</v>
      </c>
      <c r="EZ657">
        <v>0.176718</v>
      </c>
      <c r="FA657">
        <v>20.2902</v>
      </c>
      <c r="FB657">
        <v>5.18989</v>
      </c>
      <c r="FC657">
        <v>11.9441</v>
      </c>
      <c r="FD657">
        <v>4.9558</v>
      </c>
      <c r="FE657">
        <v>3.285</v>
      </c>
      <c r="FF657">
        <v>9999</v>
      </c>
      <c r="FG657">
        <v>9999</v>
      </c>
      <c r="FH657">
        <v>9999</v>
      </c>
      <c r="FI657">
        <v>999.9</v>
      </c>
      <c r="FJ657">
        <v>1.86127</v>
      </c>
      <c r="FK657">
        <v>1.86264</v>
      </c>
      <c r="FL657">
        <v>1.86005</v>
      </c>
      <c r="FM657">
        <v>1.85837</v>
      </c>
      <c r="FN657">
        <v>1.86215</v>
      </c>
      <c r="FO657">
        <v>1.85891</v>
      </c>
      <c r="FP657">
        <v>1.85791</v>
      </c>
      <c r="FQ657">
        <v>1.86081</v>
      </c>
      <c r="FR657">
        <v>0</v>
      </c>
      <c r="FS657">
        <v>0</v>
      </c>
      <c r="FT657">
        <v>0</v>
      </c>
      <c r="FU657">
        <v>4.5</v>
      </c>
      <c r="FV657" t="s">
        <v>361</v>
      </c>
      <c r="FW657" t="s">
        <v>362</v>
      </c>
      <c r="FX657" t="s">
        <v>363</v>
      </c>
      <c r="FY657" t="s">
        <v>364</v>
      </c>
      <c r="FZ657" t="s">
        <v>364</v>
      </c>
      <c r="GA657" t="s">
        <v>363</v>
      </c>
      <c r="GB657">
        <v>0</v>
      </c>
      <c r="GC657">
        <v>100</v>
      </c>
      <c r="GD657">
        <v>100</v>
      </c>
      <c r="GE657">
        <v>-0.361</v>
      </c>
      <c r="GF657">
        <v>0.2973</v>
      </c>
      <c r="GG657">
        <v>-1.589593225013521</v>
      </c>
      <c r="GH657">
        <v>0.00192992804097616</v>
      </c>
      <c r="GI657">
        <v>3.244687122451424E-06</v>
      </c>
      <c r="GJ657">
        <v>-2.087531120305573E-09</v>
      </c>
      <c r="GK657">
        <v>0.05776174702018427</v>
      </c>
      <c r="GL657">
        <v>0.005089068596103195</v>
      </c>
      <c r="GM657">
        <v>0.0003257216593697226</v>
      </c>
      <c r="GN657">
        <v>-1.562898368296355E-06</v>
      </c>
      <c r="GO657">
        <v>0</v>
      </c>
      <c r="GP657">
        <v>1257</v>
      </c>
      <c r="GQ657">
        <v>1</v>
      </c>
      <c r="GR657">
        <v>31</v>
      </c>
      <c r="GS657">
        <v>300.4</v>
      </c>
      <c r="GT657">
        <v>300.4</v>
      </c>
      <c r="GU657">
        <v>1.07788</v>
      </c>
      <c r="GV657">
        <v>2.40356</v>
      </c>
      <c r="GW657">
        <v>1.44775</v>
      </c>
      <c r="GX657">
        <v>2.20215</v>
      </c>
      <c r="GY657">
        <v>1.44653</v>
      </c>
      <c r="GZ657">
        <v>2.27173</v>
      </c>
      <c r="HA657">
        <v>33.1769</v>
      </c>
      <c r="HB657">
        <v>14.4823</v>
      </c>
      <c r="HC657">
        <v>18</v>
      </c>
      <c r="HD657">
        <v>532.062</v>
      </c>
      <c r="HE657">
        <v>523.296</v>
      </c>
      <c r="HF657">
        <v>25.0002</v>
      </c>
      <c r="HG657">
        <v>30.7119</v>
      </c>
      <c r="HH657">
        <v>30</v>
      </c>
      <c r="HI657">
        <v>31.0916</v>
      </c>
      <c r="HJ657">
        <v>31.1035</v>
      </c>
      <c r="HK657">
        <v>21.5449</v>
      </c>
      <c r="HL657">
        <v>20.6043</v>
      </c>
      <c r="HM657">
        <v>100</v>
      </c>
      <c r="HN657">
        <v>25</v>
      </c>
      <c r="HO657">
        <v>420</v>
      </c>
      <c r="HP657">
        <v>21.5</v>
      </c>
      <c r="HQ657">
        <v>103.125</v>
      </c>
      <c r="HR657">
        <v>102.022</v>
      </c>
    </row>
    <row r="658" spans="1:226">
      <c r="A658">
        <v>640</v>
      </c>
      <c r="B658">
        <v>1774684352.6</v>
      </c>
      <c r="C658">
        <v>2606.599999904633</v>
      </c>
      <c r="D658" t="s">
        <v>1642</v>
      </c>
      <c r="E658" t="s">
        <v>1643</v>
      </c>
      <c r="F658">
        <v>5</v>
      </c>
      <c r="I658">
        <v>1774684349.7</v>
      </c>
      <c r="J658">
        <f>(K658)/1000</f>
        <v>0</v>
      </c>
      <c r="K658">
        <f>IF(BF658, AN658, AH658)</f>
        <v>0</v>
      </c>
      <c r="L658">
        <f>IF(BF658, AI658, AG658)</f>
        <v>0</v>
      </c>
      <c r="M658">
        <f>BH658 - IF(AU658&gt;1, L658*BB658*100.0/(AW658), 0)</f>
        <v>0</v>
      </c>
      <c r="N658">
        <f>((T658-J658/2)*M658-L658)/(T658+J658/2)</f>
        <v>0</v>
      </c>
      <c r="O658">
        <f>N658*(BO658+BP658)/1000.0</f>
        <v>0</v>
      </c>
      <c r="P658">
        <f>(BH658 - IF(AU658&gt;1, L658*BB658*100.0/(AW658), 0))*(BO658+BP658)/1000.0</f>
        <v>0</v>
      </c>
      <c r="Q658">
        <f>2.0/((1/S658-1/R658)+SIGN(S658)*SQRT((1/S658-1/R658)*(1/S658-1/R658) + 4*BC658/((BC658+1)*(BC658+1))*(2*1/S658*1/R658-1/R658*1/R658)))</f>
        <v>0</v>
      </c>
      <c r="R658">
        <f>IF(LEFT(BD658,1)&lt;&gt;"0",IF(LEFT(BD658,1)="1",3.0,BE658),$D$5+$E$5*(BV658*BO658/($K$5*1000))+$F$5*(BV658*BO658/($K$5*1000))*MAX(MIN(BB658,$J$5),$I$5)*MAX(MIN(BB658,$J$5),$I$5)+$G$5*MAX(MIN(BB658,$J$5),$I$5)*(BV658*BO658/($K$5*1000))+$H$5*(BV658*BO658/($K$5*1000))*(BV658*BO658/($K$5*1000)))</f>
        <v>0</v>
      </c>
      <c r="S658">
        <f>J658*(1000-(1000*0.61365*exp(17.502*W658/(240.97+W658))/(BO658+BP658)+BJ658)/2)/(1000*0.61365*exp(17.502*W658/(240.97+W658))/(BO658+BP658)-BJ658)</f>
        <v>0</v>
      </c>
      <c r="T658">
        <f>1/((BC658+1)/(Q658/1.6)+1/(R658/1.37)) + BC658/((BC658+1)/(Q658/1.6) + BC658/(R658/1.37))</f>
        <v>0</v>
      </c>
      <c r="U658">
        <f>(AX658*BA658)</f>
        <v>0</v>
      </c>
      <c r="V658">
        <f>(BQ658+(U658+2*0.95*5.67E-8*(((BQ658+$B$9)+273)^4-(BQ658+273)^4)-44100*J658)/(1.84*29.3*R658+8*0.95*5.67E-8*(BQ658+273)^3))</f>
        <v>0</v>
      </c>
      <c r="W658">
        <f>($C$9*BR658+$D$9*BS658+$E$9*V658)</f>
        <v>0</v>
      </c>
      <c r="X658">
        <f>0.61365*exp(17.502*W658/(240.97+W658))</f>
        <v>0</v>
      </c>
      <c r="Y658">
        <f>(Z658/AA658*100)</f>
        <v>0</v>
      </c>
      <c r="Z658">
        <f>BJ658*(BO658+BP658)/1000</f>
        <v>0</v>
      </c>
      <c r="AA658">
        <f>0.61365*exp(17.502*BQ658/(240.97+BQ658))</f>
        <v>0</v>
      </c>
      <c r="AB658">
        <f>(X658-BJ658*(BO658+BP658)/1000)</f>
        <v>0</v>
      </c>
      <c r="AC658">
        <f>(-J658*44100)</f>
        <v>0</v>
      </c>
      <c r="AD658">
        <f>2*29.3*R658*0.92*(BQ658-W658)</f>
        <v>0</v>
      </c>
      <c r="AE658">
        <f>2*0.95*5.67E-8*(((BQ658+$B$9)+273)^4-(W658+273)^4)</f>
        <v>0</v>
      </c>
      <c r="AF658">
        <f>U658+AE658+AC658+AD658</f>
        <v>0</v>
      </c>
      <c r="AG658">
        <f>BN658*AU658*(BI658-BH658*(1000-AU658*BK658)/(1000-AU658*BJ658))/(100*BB658)</f>
        <v>0</v>
      </c>
      <c r="AH658">
        <f>1000*BN658*AU658*(BJ658-BK658)/(100*BB658*(1000-AU658*BJ658))</f>
        <v>0</v>
      </c>
      <c r="AI658">
        <f>(AJ658 - AK658 - BO658*1E3/(8.314*(BQ658+273.15)) * AM658/BN658 * AL658) * BN658/(100*BB658) * (1000 - BK658)/1000</f>
        <v>0</v>
      </c>
      <c r="AJ658">
        <v>429.2012927922943</v>
      </c>
      <c r="AK658">
        <v>428.7459090909092</v>
      </c>
      <c r="AL658">
        <v>-1.239143901503593E-06</v>
      </c>
      <c r="AM658">
        <v>61.35787655002243</v>
      </c>
      <c r="AN658">
        <f>(AP658 - AO658 + BO658*1E3/(8.314*(BQ658+273.15)) * AR658/BN658 * AQ658) * BN658/(100*BB658) * 1000/(1000 - AP658)</f>
        <v>0</v>
      </c>
      <c r="AO658">
        <v>21.52430662271388</v>
      </c>
      <c r="AP658">
        <v>21.50791468531469</v>
      </c>
      <c r="AQ658">
        <v>1.569276667744001E-07</v>
      </c>
      <c r="AR658">
        <v>91.88205700752289</v>
      </c>
      <c r="AS658">
        <v>0</v>
      </c>
      <c r="AT658">
        <v>0</v>
      </c>
      <c r="AU658">
        <f>IF(AS658*$H$15&gt;=AW658,1.0,(AW658/(AW658-AS658*$H$15)))</f>
        <v>0</v>
      </c>
      <c r="AV658">
        <f>(AU658-1)*100</f>
        <v>0</v>
      </c>
      <c r="AW658">
        <f>MAX(0,($B$15+$C$15*BV658)/(1+$D$15*BV658)*BO658/(BQ658+273)*$E$15)</f>
        <v>0</v>
      </c>
      <c r="AX658">
        <f>$B$13*BW658+$C$13*BX658+$F$13*CI658*(1-CL658)</f>
        <v>0</v>
      </c>
      <c r="AY658">
        <f>AX658*AZ658</f>
        <v>0</v>
      </c>
      <c r="AZ658">
        <f>($B$13*$D$11+$C$13*$D$11+$F$13*((CV658+CN658)/MAX(CV658+CN658+CW658, 0.1)*$I$11+CW658/MAX(CV658+CN658+CW658, 0.1)*$J$11))/($B$13+$C$13+$F$13)</f>
        <v>0</v>
      </c>
      <c r="BA658">
        <f>($B$13*$K$11+$C$13*$K$11+$F$13*((CV658+CN658)/MAX(CV658+CN658+CW658, 0.1)*$P$11+CW658/MAX(CV658+CN658+CW658, 0.1)*$Q$11))/($B$13+$C$13+$F$13)</f>
        <v>0</v>
      </c>
      <c r="BB658">
        <v>6</v>
      </c>
      <c r="BC658">
        <v>0.5</v>
      </c>
      <c r="BD658" t="s">
        <v>358</v>
      </c>
      <c r="BE658">
        <v>2</v>
      </c>
      <c r="BF658" t="b">
        <v>1</v>
      </c>
      <c r="BG658">
        <v>1774684349.7</v>
      </c>
      <c r="BH658">
        <v>419.5293</v>
      </c>
      <c r="BI658">
        <v>419.9694000000001</v>
      </c>
      <c r="BJ658">
        <v>21.50755</v>
      </c>
      <c r="BK658">
        <v>21.52449</v>
      </c>
      <c r="BL658">
        <v>419.8911</v>
      </c>
      <c r="BM658">
        <v>21.21025</v>
      </c>
      <c r="BN658">
        <v>500.0401</v>
      </c>
      <c r="BO658">
        <v>101.0392</v>
      </c>
      <c r="BP658">
        <v>0.10007367</v>
      </c>
      <c r="BQ658">
        <v>25.75705</v>
      </c>
      <c r="BR658">
        <v>25.78797</v>
      </c>
      <c r="BS658">
        <v>999.9</v>
      </c>
      <c r="BT658">
        <v>0</v>
      </c>
      <c r="BU658">
        <v>0</v>
      </c>
      <c r="BV658">
        <v>9989.315000000001</v>
      </c>
      <c r="BW658">
        <v>0</v>
      </c>
      <c r="BX658">
        <v>0.3551855</v>
      </c>
      <c r="BY658">
        <v>-0.4401855</v>
      </c>
      <c r="BZ658">
        <v>428.7507000000001</v>
      </c>
      <c r="CA658">
        <v>429.2079</v>
      </c>
      <c r="CB658">
        <v>-0.01691762</v>
      </c>
      <c r="CC658">
        <v>419.9694000000001</v>
      </c>
      <c r="CD658">
        <v>21.52449</v>
      </c>
      <c r="CE658">
        <v>2.173106</v>
      </c>
      <c r="CF658">
        <v>2.174814</v>
      </c>
      <c r="CG658">
        <v>18.76542</v>
      </c>
      <c r="CH658">
        <v>18.778</v>
      </c>
      <c r="CI658">
        <v>79.99660999999999</v>
      </c>
      <c r="CJ658">
        <v>0</v>
      </c>
      <c r="CK658">
        <v>1</v>
      </c>
      <c r="CL658">
        <v>0</v>
      </c>
      <c r="CM658">
        <v>1.80679</v>
      </c>
      <c r="CN658">
        <v>0</v>
      </c>
      <c r="CO658">
        <v>5.19365</v>
      </c>
      <c r="CP658">
        <v>409.2358</v>
      </c>
      <c r="CQ658">
        <v>34.906</v>
      </c>
      <c r="CR658">
        <v>38.6808</v>
      </c>
      <c r="CS658">
        <v>36.906</v>
      </c>
      <c r="CT658">
        <v>37.5935</v>
      </c>
      <c r="CU658">
        <v>35.687</v>
      </c>
      <c r="CV658">
        <v>0</v>
      </c>
      <c r="CW658">
        <v>79.997</v>
      </c>
      <c r="CX658">
        <v>0</v>
      </c>
      <c r="CY658">
        <v>1774684350.8</v>
      </c>
      <c r="CZ658">
        <v>0</v>
      </c>
      <c r="DA658">
        <v>1774666326.5</v>
      </c>
      <c r="DB658" t="s">
        <v>359</v>
      </c>
      <c r="DC658">
        <v>1774666322</v>
      </c>
      <c r="DD658">
        <v>1774666326.5</v>
      </c>
      <c r="DE658">
        <v>2</v>
      </c>
      <c r="DF658">
        <v>0.343</v>
      </c>
      <c r="DG658">
        <v>-0.026</v>
      </c>
      <c r="DH658">
        <v>-0.36</v>
      </c>
      <c r="DI658">
        <v>0.298</v>
      </c>
      <c r="DJ658">
        <v>420</v>
      </c>
      <c r="DK658">
        <v>22</v>
      </c>
      <c r="DL658">
        <v>0.17</v>
      </c>
      <c r="DM658">
        <v>0.02</v>
      </c>
      <c r="DN658">
        <v>-0.4437018048780488</v>
      </c>
      <c r="DO658">
        <v>0.03047958188153239</v>
      </c>
      <c r="DP658">
        <v>0.03030491180120807</v>
      </c>
      <c r="DQ658">
        <v>1</v>
      </c>
      <c r="DR658">
        <v>-0.0168233756097561</v>
      </c>
      <c r="DS658">
        <v>0.001211974912891958</v>
      </c>
      <c r="DT658">
        <v>0.0005280650005169532</v>
      </c>
      <c r="DU658">
        <v>1</v>
      </c>
      <c r="DV658">
        <v>2</v>
      </c>
      <c r="DW658">
        <v>2</v>
      </c>
      <c r="DX658" t="s">
        <v>360</v>
      </c>
      <c r="DY658">
        <v>3.1304</v>
      </c>
      <c r="DZ658">
        <v>2.80636</v>
      </c>
      <c r="EA658">
        <v>0.0997538</v>
      </c>
      <c r="EB658">
        <v>0.09948559999999999</v>
      </c>
      <c r="EC658">
        <v>0.105887</v>
      </c>
      <c r="ED658">
        <v>0.105631</v>
      </c>
      <c r="EE658">
        <v>21145.1</v>
      </c>
      <c r="EF658">
        <v>27418.6</v>
      </c>
      <c r="EG658">
        <v>26442.4</v>
      </c>
      <c r="EH658">
        <v>33000.4</v>
      </c>
      <c r="EI658">
        <v>34921.8</v>
      </c>
      <c r="EJ658">
        <v>40308.9</v>
      </c>
      <c r="EK658">
        <v>41088.6</v>
      </c>
      <c r="EL658">
        <v>46060.3</v>
      </c>
      <c r="EM658">
        <v>2.03492</v>
      </c>
      <c r="EN658">
        <v>2.00067</v>
      </c>
      <c r="EO658">
        <v>0.0685453</v>
      </c>
      <c r="EP658">
        <v>0</v>
      </c>
      <c r="EQ658">
        <v>24.6596</v>
      </c>
      <c r="ER658">
        <v>999.9</v>
      </c>
      <c r="ES658">
        <v>67.40000000000001</v>
      </c>
      <c r="ET658">
        <v>27.5</v>
      </c>
      <c r="EU658">
        <v>24.5857</v>
      </c>
      <c r="EV658">
        <v>60.9709</v>
      </c>
      <c r="EW658">
        <v>31.5946</v>
      </c>
      <c r="EX658">
        <v>1</v>
      </c>
      <c r="EY658">
        <v>0.291037</v>
      </c>
      <c r="EZ658">
        <v>0.176934</v>
      </c>
      <c r="FA658">
        <v>20.2903</v>
      </c>
      <c r="FB658">
        <v>5.18899</v>
      </c>
      <c r="FC658">
        <v>11.9441</v>
      </c>
      <c r="FD658">
        <v>4.95565</v>
      </c>
      <c r="FE658">
        <v>3.285</v>
      </c>
      <c r="FF658">
        <v>9999</v>
      </c>
      <c r="FG658">
        <v>9999</v>
      </c>
      <c r="FH658">
        <v>9999</v>
      </c>
      <c r="FI658">
        <v>999.9</v>
      </c>
      <c r="FJ658">
        <v>1.86127</v>
      </c>
      <c r="FK658">
        <v>1.86264</v>
      </c>
      <c r="FL658">
        <v>1.86005</v>
      </c>
      <c r="FM658">
        <v>1.85837</v>
      </c>
      <c r="FN658">
        <v>1.86216</v>
      </c>
      <c r="FO658">
        <v>1.8589</v>
      </c>
      <c r="FP658">
        <v>1.85791</v>
      </c>
      <c r="FQ658">
        <v>1.86081</v>
      </c>
      <c r="FR658">
        <v>0</v>
      </c>
      <c r="FS658">
        <v>0</v>
      </c>
      <c r="FT658">
        <v>0</v>
      </c>
      <c r="FU658">
        <v>4.5</v>
      </c>
      <c r="FV658" t="s">
        <v>361</v>
      </c>
      <c r="FW658" t="s">
        <v>362</v>
      </c>
      <c r="FX658" t="s">
        <v>363</v>
      </c>
      <c r="FY658" t="s">
        <v>364</v>
      </c>
      <c r="FZ658" t="s">
        <v>364</v>
      </c>
      <c r="GA658" t="s">
        <v>363</v>
      </c>
      <c r="GB658">
        <v>0</v>
      </c>
      <c r="GC658">
        <v>100</v>
      </c>
      <c r="GD658">
        <v>100</v>
      </c>
      <c r="GE658">
        <v>-0.362</v>
      </c>
      <c r="GF658">
        <v>0.2973</v>
      </c>
      <c r="GG658">
        <v>-1.589593225013521</v>
      </c>
      <c r="GH658">
        <v>0.00192992804097616</v>
      </c>
      <c r="GI658">
        <v>3.244687122451424E-06</v>
      </c>
      <c r="GJ658">
        <v>-2.087531120305573E-09</v>
      </c>
      <c r="GK658">
        <v>0.05776174702018427</v>
      </c>
      <c r="GL658">
        <v>0.005089068596103195</v>
      </c>
      <c r="GM658">
        <v>0.0003257216593697226</v>
      </c>
      <c r="GN658">
        <v>-1.562898368296355E-06</v>
      </c>
      <c r="GO658">
        <v>0</v>
      </c>
      <c r="GP658">
        <v>1257</v>
      </c>
      <c r="GQ658">
        <v>1</v>
      </c>
      <c r="GR658">
        <v>31</v>
      </c>
      <c r="GS658">
        <v>300.5</v>
      </c>
      <c r="GT658">
        <v>300.4</v>
      </c>
      <c r="GU658">
        <v>1.07788</v>
      </c>
      <c r="GV658">
        <v>2.3938</v>
      </c>
      <c r="GW658">
        <v>1.44775</v>
      </c>
      <c r="GX658">
        <v>2.20215</v>
      </c>
      <c r="GY658">
        <v>1.44653</v>
      </c>
      <c r="GZ658">
        <v>2.34497</v>
      </c>
      <c r="HA658">
        <v>33.1992</v>
      </c>
      <c r="HB658">
        <v>14.4823</v>
      </c>
      <c r="HC658">
        <v>18</v>
      </c>
      <c r="HD658">
        <v>531.904</v>
      </c>
      <c r="HE658">
        <v>523.2619999999999</v>
      </c>
      <c r="HF658">
        <v>25.0001</v>
      </c>
      <c r="HG658">
        <v>30.7119</v>
      </c>
      <c r="HH658">
        <v>30.0001</v>
      </c>
      <c r="HI658">
        <v>31.0916</v>
      </c>
      <c r="HJ658">
        <v>31.1035</v>
      </c>
      <c r="HK658">
        <v>21.545</v>
      </c>
      <c r="HL658">
        <v>20.6043</v>
      </c>
      <c r="HM658">
        <v>100</v>
      </c>
      <c r="HN658">
        <v>25</v>
      </c>
      <c r="HO658">
        <v>420</v>
      </c>
      <c r="HP658">
        <v>21.5</v>
      </c>
      <c r="HQ658">
        <v>103.125</v>
      </c>
      <c r="HR658">
        <v>102.022</v>
      </c>
    </row>
    <row r="659" spans="1:226">
      <c r="A659">
        <v>641</v>
      </c>
      <c r="B659">
        <v>1774684356.6</v>
      </c>
      <c r="C659">
        <v>2610.599999904633</v>
      </c>
      <c r="D659" t="s">
        <v>1644</v>
      </c>
      <c r="E659" t="s">
        <v>1645</v>
      </c>
      <c r="F659">
        <v>5</v>
      </c>
      <c r="I659">
        <v>1774684353.7</v>
      </c>
      <c r="J659">
        <f>(K659)/1000</f>
        <v>0</v>
      </c>
      <c r="K659">
        <f>IF(BF659, AN659, AH659)</f>
        <v>0</v>
      </c>
      <c r="L659">
        <f>IF(BF659, AI659, AG659)</f>
        <v>0</v>
      </c>
      <c r="M659">
        <f>BH659 - IF(AU659&gt;1, L659*BB659*100.0/(AW659), 0)</f>
        <v>0</v>
      </c>
      <c r="N659">
        <f>((T659-J659/2)*M659-L659)/(T659+J659/2)</f>
        <v>0</v>
      </c>
      <c r="O659">
        <f>N659*(BO659+BP659)/1000.0</f>
        <v>0</v>
      </c>
      <c r="P659">
        <f>(BH659 - IF(AU659&gt;1, L659*BB659*100.0/(AW659), 0))*(BO659+BP659)/1000.0</f>
        <v>0</v>
      </c>
      <c r="Q659">
        <f>2.0/((1/S659-1/R659)+SIGN(S659)*SQRT((1/S659-1/R659)*(1/S659-1/R659) + 4*BC659/((BC659+1)*(BC659+1))*(2*1/S659*1/R659-1/R659*1/R659)))</f>
        <v>0</v>
      </c>
      <c r="R659">
        <f>IF(LEFT(BD659,1)&lt;&gt;"0",IF(LEFT(BD659,1)="1",3.0,BE659),$D$5+$E$5*(BV659*BO659/($K$5*1000))+$F$5*(BV659*BO659/($K$5*1000))*MAX(MIN(BB659,$J$5),$I$5)*MAX(MIN(BB659,$J$5),$I$5)+$G$5*MAX(MIN(BB659,$J$5),$I$5)*(BV659*BO659/($K$5*1000))+$H$5*(BV659*BO659/($K$5*1000))*(BV659*BO659/($K$5*1000)))</f>
        <v>0</v>
      </c>
      <c r="S659">
        <f>J659*(1000-(1000*0.61365*exp(17.502*W659/(240.97+W659))/(BO659+BP659)+BJ659)/2)/(1000*0.61365*exp(17.502*W659/(240.97+W659))/(BO659+BP659)-BJ659)</f>
        <v>0</v>
      </c>
      <c r="T659">
        <f>1/((BC659+1)/(Q659/1.6)+1/(R659/1.37)) + BC659/((BC659+1)/(Q659/1.6) + BC659/(R659/1.37))</f>
        <v>0</v>
      </c>
      <c r="U659">
        <f>(AX659*BA659)</f>
        <v>0</v>
      </c>
      <c r="V659">
        <f>(BQ659+(U659+2*0.95*5.67E-8*(((BQ659+$B$9)+273)^4-(BQ659+273)^4)-44100*J659)/(1.84*29.3*R659+8*0.95*5.67E-8*(BQ659+273)^3))</f>
        <v>0</v>
      </c>
      <c r="W659">
        <f>($C$9*BR659+$D$9*BS659+$E$9*V659)</f>
        <v>0</v>
      </c>
      <c r="X659">
        <f>0.61365*exp(17.502*W659/(240.97+W659))</f>
        <v>0</v>
      </c>
      <c r="Y659">
        <f>(Z659/AA659*100)</f>
        <v>0</v>
      </c>
      <c r="Z659">
        <f>BJ659*(BO659+BP659)/1000</f>
        <v>0</v>
      </c>
      <c r="AA659">
        <f>0.61365*exp(17.502*BQ659/(240.97+BQ659))</f>
        <v>0</v>
      </c>
      <c r="AB659">
        <f>(X659-BJ659*(BO659+BP659)/1000)</f>
        <v>0</v>
      </c>
      <c r="AC659">
        <f>(-J659*44100)</f>
        <v>0</v>
      </c>
      <c r="AD659">
        <f>2*29.3*R659*0.92*(BQ659-W659)</f>
        <v>0</v>
      </c>
      <c r="AE659">
        <f>2*0.95*5.67E-8*(((BQ659+$B$9)+273)^4-(W659+273)^4)</f>
        <v>0</v>
      </c>
      <c r="AF659">
        <f>U659+AE659+AC659+AD659</f>
        <v>0</v>
      </c>
      <c r="AG659">
        <f>BN659*AU659*(BI659-BH659*(1000-AU659*BK659)/(1000-AU659*BJ659))/(100*BB659)</f>
        <v>0</v>
      </c>
      <c r="AH659">
        <f>1000*BN659*AU659*(BJ659-BK659)/(100*BB659*(1000-AU659*BJ659))</f>
        <v>0</v>
      </c>
      <c r="AI659">
        <f>(AJ659 - AK659 - BO659*1E3/(8.314*(BQ659+273.15)) * AM659/BN659 * AL659) * BN659/(100*BB659) * (1000 - BK659)/1000</f>
        <v>0</v>
      </c>
      <c r="AJ659">
        <v>429.2600949597488</v>
      </c>
      <c r="AK659">
        <v>428.7728848484846</v>
      </c>
      <c r="AL659">
        <v>5.09694368649609E-06</v>
      </c>
      <c r="AM659">
        <v>61.35787655002243</v>
      </c>
      <c r="AN659">
        <f>(AP659 - AO659 + BO659*1E3/(8.314*(BQ659+273.15)) * AR659/BN659 * AQ659) * BN659/(100*BB659) * 1000/(1000 - AP659)</f>
        <v>0</v>
      </c>
      <c r="AO659">
        <v>21.52395733526301</v>
      </c>
      <c r="AP659">
        <v>21.50828041958043</v>
      </c>
      <c r="AQ659">
        <v>-6.090045943583719E-07</v>
      </c>
      <c r="AR659">
        <v>91.88205700752289</v>
      </c>
      <c r="AS659">
        <v>0</v>
      </c>
      <c r="AT659">
        <v>0</v>
      </c>
      <c r="AU659">
        <f>IF(AS659*$H$15&gt;=AW659,1.0,(AW659/(AW659-AS659*$H$15)))</f>
        <v>0</v>
      </c>
      <c r="AV659">
        <f>(AU659-1)*100</f>
        <v>0</v>
      </c>
      <c r="AW659">
        <f>MAX(0,($B$15+$C$15*BV659)/(1+$D$15*BV659)*BO659/(BQ659+273)*$E$15)</f>
        <v>0</v>
      </c>
      <c r="AX659">
        <f>$B$13*BW659+$C$13*BX659+$F$13*CI659*(1-CL659)</f>
        <v>0</v>
      </c>
      <c r="AY659">
        <f>AX659*AZ659</f>
        <v>0</v>
      </c>
      <c r="AZ659">
        <f>($B$13*$D$11+$C$13*$D$11+$F$13*((CV659+CN659)/MAX(CV659+CN659+CW659, 0.1)*$I$11+CW659/MAX(CV659+CN659+CW659, 0.1)*$J$11))/($B$13+$C$13+$F$13)</f>
        <v>0</v>
      </c>
      <c r="BA659">
        <f>($B$13*$K$11+$C$13*$K$11+$F$13*((CV659+CN659)/MAX(CV659+CN659+CW659, 0.1)*$P$11+CW659/MAX(CV659+CN659+CW659, 0.1)*$Q$11))/($B$13+$C$13+$F$13)</f>
        <v>0</v>
      </c>
      <c r="BB659">
        <v>6</v>
      </c>
      <c r="BC659">
        <v>0.5</v>
      </c>
      <c r="BD659" t="s">
        <v>358</v>
      </c>
      <c r="BE659">
        <v>2</v>
      </c>
      <c r="BF659" t="b">
        <v>1</v>
      </c>
      <c r="BG659">
        <v>1774684353.7</v>
      </c>
      <c r="BH659">
        <v>419.5350999999999</v>
      </c>
      <c r="BI659">
        <v>420.0011</v>
      </c>
      <c r="BJ659">
        <v>21.50768</v>
      </c>
      <c r="BK659">
        <v>21.52383</v>
      </c>
      <c r="BL659">
        <v>419.897</v>
      </c>
      <c r="BM659">
        <v>21.21036</v>
      </c>
      <c r="BN659">
        <v>499.9692</v>
      </c>
      <c r="BO659">
        <v>101.0389</v>
      </c>
      <c r="BP659">
        <v>0.09991195</v>
      </c>
      <c r="BQ659">
        <v>25.7569</v>
      </c>
      <c r="BR659">
        <v>25.78378</v>
      </c>
      <c r="BS659">
        <v>999.9</v>
      </c>
      <c r="BT659">
        <v>0</v>
      </c>
      <c r="BU659">
        <v>0</v>
      </c>
      <c r="BV659">
        <v>10004.935</v>
      </c>
      <c r="BW659">
        <v>0</v>
      </c>
      <c r="BX659">
        <v>0.3764089</v>
      </c>
      <c r="BY659">
        <v>-0.4659302</v>
      </c>
      <c r="BZ659">
        <v>428.7569</v>
      </c>
      <c r="CA659">
        <v>429.24</v>
      </c>
      <c r="CB659">
        <v>-0.01614059</v>
      </c>
      <c r="CC659">
        <v>420.0011</v>
      </c>
      <c r="CD659">
        <v>21.52383</v>
      </c>
      <c r="CE659">
        <v>2.173108</v>
      </c>
      <c r="CF659">
        <v>2.174739</v>
      </c>
      <c r="CG659">
        <v>18.76543</v>
      </c>
      <c r="CH659">
        <v>18.77744</v>
      </c>
      <c r="CI659">
        <v>80.00597999999999</v>
      </c>
      <c r="CJ659">
        <v>0</v>
      </c>
      <c r="CK659">
        <v>1</v>
      </c>
      <c r="CL659">
        <v>0</v>
      </c>
      <c r="CM659">
        <v>1.86055</v>
      </c>
      <c r="CN659">
        <v>0</v>
      </c>
      <c r="CO659">
        <v>5.18172</v>
      </c>
      <c r="CP659">
        <v>409.2838</v>
      </c>
      <c r="CQ659">
        <v>34.875</v>
      </c>
      <c r="CR659">
        <v>38.6311</v>
      </c>
      <c r="CS659">
        <v>36.8687</v>
      </c>
      <c r="CT659">
        <v>37.5186</v>
      </c>
      <c r="CU659">
        <v>35.6808</v>
      </c>
      <c r="CV659">
        <v>0</v>
      </c>
      <c r="CW659">
        <v>80.006</v>
      </c>
      <c r="CX659">
        <v>0</v>
      </c>
      <c r="CY659">
        <v>1774684355</v>
      </c>
      <c r="CZ659">
        <v>0</v>
      </c>
      <c r="DA659">
        <v>1774666326.5</v>
      </c>
      <c r="DB659" t="s">
        <v>359</v>
      </c>
      <c r="DC659">
        <v>1774666322</v>
      </c>
      <c r="DD659">
        <v>1774666326.5</v>
      </c>
      <c r="DE659">
        <v>2</v>
      </c>
      <c r="DF659">
        <v>0.343</v>
      </c>
      <c r="DG659">
        <v>-0.026</v>
      </c>
      <c r="DH659">
        <v>-0.36</v>
      </c>
      <c r="DI659">
        <v>0.298</v>
      </c>
      <c r="DJ659">
        <v>420</v>
      </c>
      <c r="DK659">
        <v>22</v>
      </c>
      <c r="DL659">
        <v>0.17</v>
      </c>
      <c r="DM659">
        <v>0.02</v>
      </c>
      <c r="DN659">
        <v>-0.4520665609756097</v>
      </c>
      <c r="DO659">
        <v>0.01767570731707223</v>
      </c>
      <c r="DP659">
        <v>0.02614056664159832</v>
      </c>
      <c r="DQ659">
        <v>1</v>
      </c>
      <c r="DR659">
        <v>-0.01657002682926829</v>
      </c>
      <c r="DS659">
        <v>0.0009740132404181052</v>
      </c>
      <c r="DT659">
        <v>0.0005280184254103955</v>
      </c>
      <c r="DU659">
        <v>1</v>
      </c>
      <c r="DV659">
        <v>2</v>
      </c>
      <c r="DW659">
        <v>2</v>
      </c>
      <c r="DX659" t="s">
        <v>360</v>
      </c>
      <c r="DY659">
        <v>3.13038</v>
      </c>
      <c r="DZ659">
        <v>2.80652</v>
      </c>
      <c r="EA659">
        <v>0.0997579</v>
      </c>
      <c r="EB659">
        <v>0.0994749</v>
      </c>
      <c r="EC659">
        <v>0.10589</v>
      </c>
      <c r="ED659">
        <v>0.105631</v>
      </c>
      <c r="EE659">
        <v>21145.1</v>
      </c>
      <c r="EF659">
        <v>27418.9</v>
      </c>
      <c r="EG659">
        <v>26442.6</v>
      </c>
      <c r="EH659">
        <v>33000.3</v>
      </c>
      <c r="EI659">
        <v>34921.9</v>
      </c>
      <c r="EJ659">
        <v>40308.9</v>
      </c>
      <c r="EK659">
        <v>41088.9</v>
      </c>
      <c r="EL659">
        <v>46060.3</v>
      </c>
      <c r="EM659">
        <v>2.03482</v>
      </c>
      <c r="EN659">
        <v>2.00075</v>
      </c>
      <c r="EO659">
        <v>0.0684708</v>
      </c>
      <c r="EP659">
        <v>0</v>
      </c>
      <c r="EQ659">
        <v>24.6596</v>
      </c>
      <c r="ER659">
        <v>999.9</v>
      </c>
      <c r="ES659">
        <v>67.40000000000001</v>
      </c>
      <c r="ET659">
        <v>27.5</v>
      </c>
      <c r="EU659">
        <v>24.5871</v>
      </c>
      <c r="EV659">
        <v>61.0809</v>
      </c>
      <c r="EW659">
        <v>31.7668</v>
      </c>
      <c r="EX659">
        <v>1</v>
      </c>
      <c r="EY659">
        <v>0.291067</v>
      </c>
      <c r="EZ659">
        <v>0.176983</v>
      </c>
      <c r="FA659">
        <v>20.2904</v>
      </c>
      <c r="FB659">
        <v>5.18974</v>
      </c>
      <c r="FC659">
        <v>11.9441</v>
      </c>
      <c r="FD659">
        <v>4.9558</v>
      </c>
      <c r="FE659">
        <v>3.285</v>
      </c>
      <c r="FF659">
        <v>9999</v>
      </c>
      <c r="FG659">
        <v>9999</v>
      </c>
      <c r="FH659">
        <v>9999</v>
      </c>
      <c r="FI659">
        <v>999.9</v>
      </c>
      <c r="FJ659">
        <v>1.86127</v>
      </c>
      <c r="FK659">
        <v>1.86264</v>
      </c>
      <c r="FL659">
        <v>1.86005</v>
      </c>
      <c r="FM659">
        <v>1.85837</v>
      </c>
      <c r="FN659">
        <v>1.86216</v>
      </c>
      <c r="FO659">
        <v>1.85891</v>
      </c>
      <c r="FP659">
        <v>1.85791</v>
      </c>
      <c r="FQ659">
        <v>1.86081</v>
      </c>
      <c r="FR659">
        <v>0</v>
      </c>
      <c r="FS659">
        <v>0</v>
      </c>
      <c r="FT659">
        <v>0</v>
      </c>
      <c r="FU659">
        <v>4.5</v>
      </c>
      <c r="FV659" t="s">
        <v>361</v>
      </c>
      <c r="FW659" t="s">
        <v>362</v>
      </c>
      <c r="FX659" t="s">
        <v>363</v>
      </c>
      <c r="FY659" t="s">
        <v>364</v>
      </c>
      <c r="FZ659" t="s">
        <v>364</v>
      </c>
      <c r="GA659" t="s">
        <v>363</v>
      </c>
      <c r="GB659">
        <v>0</v>
      </c>
      <c r="GC659">
        <v>100</v>
      </c>
      <c r="GD659">
        <v>100</v>
      </c>
      <c r="GE659">
        <v>-0.362</v>
      </c>
      <c r="GF659">
        <v>0.2973</v>
      </c>
      <c r="GG659">
        <v>-1.589593225013521</v>
      </c>
      <c r="GH659">
        <v>0.00192992804097616</v>
      </c>
      <c r="GI659">
        <v>3.244687122451424E-06</v>
      </c>
      <c r="GJ659">
        <v>-2.087531120305573E-09</v>
      </c>
      <c r="GK659">
        <v>0.05776174702018427</v>
      </c>
      <c r="GL659">
        <v>0.005089068596103195</v>
      </c>
      <c r="GM659">
        <v>0.0003257216593697226</v>
      </c>
      <c r="GN659">
        <v>-1.562898368296355E-06</v>
      </c>
      <c r="GO659">
        <v>0</v>
      </c>
      <c r="GP659">
        <v>1257</v>
      </c>
      <c r="GQ659">
        <v>1</v>
      </c>
      <c r="GR659">
        <v>31</v>
      </c>
      <c r="GS659">
        <v>300.6</v>
      </c>
      <c r="GT659">
        <v>300.5</v>
      </c>
      <c r="GU659">
        <v>1.07788</v>
      </c>
      <c r="GV659">
        <v>2.38525</v>
      </c>
      <c r="GW659">
        <v>1.44775</v>
      </c>
      <c r="GX659">
        <v>2.20215</v>
      </c>
      <c r="GY659">
        <v>1.44653</v>
      </c>
      <c r="GZ659">
        <v>2.38525</v>
      </c>
      <c r="HA659">
        <v>33.1769</v>
      </c>
      <c r="HB659">
        <v>14.491</v>
      </c>
      <c r="HC659">
        <v>18</v>
      </c>
      <c r="HD659">
        <v>531.84</v>
      </c>
      <c r="HE659">
        <v>523.313</v>
      </c>
      <c r="HF659">
        <v>25</v>
      </c>
      <c r="HG659">
        <v>30.7119</v>
      </c>
      <c r="HH659">
        <v>30.0001</v>
      </c>
      <c r="HI659">
        <v>31.0916</v>
      </c>
      <c r="HJ659">
        <v>31.1035</v>
      </c>
      <c r="HK659">
        <v>21.547</v>
      </c>
      <c r="HL659">
        <v>20.6043</v>
      </c>
      <c r="HM659">
        <v>100</v>
      </c>
      <c r="HN659">
        <v>25</v>
      </c>
      <c r="HO659">
        <v>420</v>
      </c>
      <c r="HP659">
        <v>21.5</v>
      </c>
      <c r="HQ659">
        <v>103.125</v>
      </c>
      <c r="HR659">
        <v>102.022</v>
      </c>
    </row>
    <row r="660" spans="1:226">
      <c r="A660">
        <v>642</v>
      </c>
      <c r="B660">
        <v>1774684360.6</v>
      </c>
      <c r="C660">
        <v>2614.599999904633</v>
      </c>
      <c r="D660" t="s">
        <v>1646</v>
      </c>
      <c r="E660" t="s">
        <v>1647</v>
      </c>
      <c r="F660">
        <v>5</v>
      </c>
      <c r="I660">
        <v>1774684357.7</v>
      </c>
      <c r="J660">
        <f>(K660)/1000</f>
        <v>0</v>
      </c>
      <c r="K660">
        <f>IF(BF660, AN660, AH660)</f>
        <v>0</v>
      </c>
      <c r="L660">
        <f>IF(BF660, AI660, AG660)</f>
        <v>0</v>
      </c>
      <c r="M660">
        <f>BH660 - IF(AU660&gt;1, L660*BB660*100.0/(AW660), 0)</f>
        <v>0</v>
      </c>
      <c r="N660">
        <f>((T660-J660/2)*M660-L660)/(T660+J660/2)</f>
        <v>0</v>
      </c>
      <c r="O660">
        <f>N660*(BO660+BP660)/1000.0</f>
        <v>0</v>
      </c>
      <c r="P660">
        <f>(BH660 - IF(AU660&gt;1, L660*BB660*100.0/(AW660), 0))*(BO660+BP660)/1000.0</f>
        <v>0</v>
      </c>
      <c r="Q660">
        <f>2.0/((1/S660-1/R660)+SIGN(S660)*SQRT((1/S660-1/R660)*(1/S660-1/R660) + 4*BC660/((BC660+1)*(BC660+1))*(2*1/S660*1/R660-1/R660*1/R660)))</f>
        <v>0</v>
      </c>
      <c r="R660">
        <f>IF(LEFT(BD660,1)&lt;&gt;"0",IF(LEFT(BD660,1)="1",3.0,BE660),$D$5+$E$5*(BV660*BO660/($K$5*1000))+$F$5*(BV660*BO660/($K$5*1000))*MAX(MIN(BB660,$J$5),$I$5)*MAX(MIN(BB660,$J$5),$I$5)+$G$5*MAX(MIN(BB660,$J$5),$I$5)*(BV660*BO660/($K$5*1000))+$H$5*(BV660*BO660/($K$5*1000))*(BV660*BO660/($K$5*1000)))</f>
        <v>0</v>
      </c>
      <c r="S660">
        <f>J660*(1000-(1000*0.61365*exp(17.502*W660/(240.97+W660))/(BO660+BP660)+BJ660)/2)/(1000*0.61365*exp(17.502*W660/(240.97+W660))/(BO660+BP660)-BJ660)</f>
        <v>0</v>
      </c>
      <c r="T660">
        <f>1/((BC660+1)/(Q660/1.6)+1/(R660/1.37)) + BC660/((BC660+1)/(Q660/1.6) + BC660/(R660/1.37))</f>
        <v>0</v>
      </c>
      <c r="U660">
        <f>(AX660*BA660)</f>
        <v>0</v>
      </c>
      <c r="V660">
        <f>(BQ660+(U660+2*0.95*5.67E-8*(((BQ660+$B$9)+273)^4-(BQ660+273)^4)-44100*J660)/(1.84*29.3*R660+8*0.95*5.67E-8*(BQ660+273)^3))</f>
        <v>0</v>
      </c>
      <c r="W660">
        <f>($C$9*BR660+$D$9*BS660+$E$9*V660)</f>
        <v>0</v>
      </c>
      <c r="X660">
        <f>0.61365*exp(17.502*W660/(240.97+W660))</f>
        <v>0</v>
      </c>
      <c r="Y660">
        <f>(Z660/AA660*100)</f>
        <v>0</v>
      </c>
      <c r="Z660">
        <f>BJ660*(BO660+BP660)/1000</f>
        <v>0</v>
      </c>
      <c r="AA660">
        <f>0.61365*exp(17.502*BQ660/(240.97+BQ660))</f>
        <v>0</v>
      </c>
      <c r="AB660">
        <f>(X660-BJ660*(BO660+BP660)/1000)</f>
        <v>0</v>
      </c>
      <c r="AC660">
        <f>(-J660*44100)</f>
        <v>0</v>
      </c>
      <c r="AD660">
        <f>2*29.3*R660*0.92*(BQ660-W660)</f>
        <v>0</v>
      </c>
      <c r="AE660">
        <f>2*0.95*5.67E-8*(((BQ660+$B$9)+273)^4-(W660+273)^4)</f>
        <v>0</v>
      </c>
      <c r="AF660">
        <f>U660+AE660+AC660+AD660</f>
        <v>0</v>
      </c>
      <c r="AG660">
        <f>BN660*AU660*(BI660-BH660*(1000-AU660*BK660)/(1000-AU660*BJ660))/(100*BB660)</f>
        <v>0</v>
      </c>
      <c r="AH660">
        <f>1000*BN660*AU660*(BJ660-BK660)/(100*BB660*(1000-AU660*BJ660))</f>
        <v>0</v>
      </c>
      <c r="AI660">
        <f>(AJ660 - AK660 - BO660*1E3/(8.314*(BQ660+273.15)) * AM660/BN660 * AL660) * BN660/(100*BB660) * (1000 - BK660)/1000</f>
        <v>0</v>
      </c>
      <c r="AJ660">
        <v>429.2310347726647</v>
      </c>
      <c r="AK660">
        <v>428.7958363636363</v>
      </c>
      <c r="AL660">
        <v>2.484882635611152E-06</v>
      </c>
      <c r="AM660">
        <v>61.35787655002243</v>
      </c>
      <c r="AN660">
        <f>(AP660 - AO660 + BO660*1E3/(8.314*(BQ660+273.15)) * AR660/BN660 * AQ660) * BN660/(100*BB660) * 1000/(1000 - AP660)</f>
        <v>0</v>
      </c>
      <c r="AO660">
        <v>21.52386413125951</v>
      </c>
      <c r="AP660">
        <v>21.50862027972029</v>
      </c>
      <c r="AQ660">
        <v>2.810468564182278E-07</v>
      </c>
      <c r="AR660">
        <v>91.88205700752289</v>
      </c>
      <c r="AS660">
        <v>0</v>
      </c>
      <c r="AT660">
        <v>0</v>
      </c>
      <c r="AU660">
        <f>IF(AS660*$H$15&gt;=AW660,1.0,(AW660/(AW660-AS660*$H$15)))</f>
        <v>0</v>
      </c>
      <c r="AV660">
        <f>(AU660-1)*100</f>
        <v>0</v>
      </c>
      <c r="AW660">
        <f>MAX(0,($B$15+$C$15*BV660)/(1+$D$15*BV660)*BO660/(BQ660+273)*$E$15)</f>
        <v>0</v>
      </c>
      <c r="AX660">
        <f>$B$13*BW660+$C$13*BX660+$F$13*CI660*(1-CL660)</f>
        <v>0</v>
      </c>
      <c r="AY660">
        <f>AX660*AZ660</f>
        <v>0</v>
      </c>
      <c r="AZ660">
        <f>($B$13*$D$11+$C$13*$D$11+$F$13*((CV660+CN660)/MAX(CV660+CN660+CW660, 0.1)*$I$11+CW660/MAX(CV660+CN660+CW660, 0.1)*$J$11))/($B$13+$C$13+$F$13)</f>
        <v>0</v>
      </c>
      <c r="BA660">
        <f>($B$13*$K$11+$C$13*$K$11+$F$13*((CV660+CN660)/MAX(CV660+CN660+CW660, 0.1)*$P$11+CW660/MAX(CV660+CN660+CW660, 0.1)*$Q$11))/($B$13+$C$13+$F$13)</f>
        <v>0</v>
      </c>
      <c r="BB660">
        <v>6</v>
      </c>
      <c r="BC660">
        <v>0.5</v>
      </c>
      <c r="BD660" t="s">
        <v>358</v>
      </c>
      <c r="BE660">
        <v>2</v>
      </c>
      <c r="BF660" t="b">
        <v>1</v>
      </c>
      <c r="BG660">
        <v>1774684357.7</v>
      </c>
      <c r="BH660">
        <v>419.5681000000001</v>
      </c>
      <c r="BI660">
        <v>420.0041</v>
      </c>
      <c r="BJ660">
        <v>21.50825</v>
      </c>
      <c r="BK660">
        <v>21.52448</v>
      </c>
      <c r="BL660">
        <v>419.9295999999999</v>
      </c>
      <c r="BM660">
        <v>21.21091</v>
      </c>
      <c r="BN660">
        <v>499.9662999999999</v>
      </c>
      <c r="BO660">
        <v>101.0378</v>
      </c>
      <c r="BP660">
        <v>0.10003269</v>
      </c>
      <c r="BQ660">
        <v>25.75451</v>
      </c>
      <c r="BR660">
        <v>25.78358</v>
      </c>
      <c r="BS660">
        <v>999.9</v>
      </c>
      <c r="BT660">
        <v>0</v>
      </c>
      <c r="BU660">
        <v>0</v>
      </c>
      <c r="BV660">
        <v>9997.130000000001</v>
      </c>
      <c r="BW660">
        <v>0</v>
      </c>
      <c r="BX660">
        <v>0.3833920000000001</v>
      </c>
      <c r="BY660">
        <v>-0.4361787</v>
      </c>
      <c r="BZ660">
        <v>428.7907999999999</v>
      </c>
      <c r="CA660">
        <v>429.2434999999999</v>
      </c>
      <c r="CB660">
        <v>-0.01622469</v>
      </c>
      <c r="CC660">
        <v>420.0041</v>
      </c>
      <c r="CD660">
        <v>21.52448</v>
      </c>
      <c r="CE660">
        <v>2.173146</v>
      </c>
      <c r="CF660">
        <v>2.174785</v>
      </c>
      <c r="CG660">
        <v>18.76571</v>
      </c>
      <c r="CH660">
        <v>18.77778</v>
      </c>
      <c r="CI660">
        <v>80.01075</v>
      </c>
      <c r="CJ660">
        <v>0</v>
      </c>
      <c r="CK660">
        <v>1</v>
      </c>
      <c r="CL660">
        <v>0</v>
      </c>
      <c r="CM660">
        <v>1.7891</v>
      </c>
      <c r="CN660">
        <v>0</v>
      </c>
      <c r="CO660">
        <v>5.39212</v>
      </c>
      <c r="CP660">
        <v>409.3081</v>
      </c>
      <c r="CQ660">
        <v>34.8561</v>
      </c>
      <c r="CR660">
        <v>38.5684</v>
      </c>
      <c r="CS660">
        <v>36.8246</v>
      </c>
      <c r="CT660">
        <v>37.4623</v>
      </c>
      <c r="CU660">
        <v>35.6311</v>
      </c>
      <c r="CV660">
        <v>0</v>
      </c>
      <c r="CW660">
        <v>80.00999999999999</v>
      </c>
      <c r="CX660">
        <v>0</v>
      </c>
      <c r="CY660">
        <v>1774684359.2</v>
      </c>
      <c r="CZ660">
        <v>0</v>
      </c>
      <c r="DA660">
        <v>1774666326.5</v>
      </c>
      <c r="DB660" t="s">
        <v>359</v>
      </c>
      <c r="DC660">
        <v>1774666322</v>
      </c>
      <c r="DD660">
        <v>1774666326.5</v>
      </c>
      <c r="DE660">
        <v>2</v>
      </c>
      <c r="DF660">
        <v>0.343</v>
      </c>
      <c r="DG660">
        <v>-0.026</v>
      </c>
      <c r="DH660">
        <v>-0.36</v>
      </c>
      <c r="DI660">
        <v>0.298</v>
      </c>
      <c r="DJ660">
        <v>420</v>
      </c>
      <c r="DK660">
        <v>22</v>
      </c>
      <c r="DL660">
        <v>0.17</v>
      </c>
      <c r="DM660">
        <v>0.02</v>
      </c>
      <c r="DN660">
        <v>-0.442048625</v>
      </c>
      <c r="DO660">
        <v>0.005639065666042276</v>
      </c>
      <c r="DP660">
        <v>0.02655224239088622</v>
      </c>
      <c r="DQ660">
        <v>1</v>
      </c>
      <c r="DR660">
        <v>-0.0165279975</v>
      </c>
      <c r="DS660">
        <v>0.002372860412757973</v>
      </c>
      <c r="DT660">
        <v>0.0006008330864256314</v>
      </c>
      <c r="DU660">
        <v>1</v>
      </c>
      <c r="DV660">
        <v>2</v>
      </c>
      <c r="DW660">
        <v>2</v>
      </c>
      <c r="DX660" t="s">
        <v>360</v>
      </c>
      <c r="DY660">
        <v>3.1305</v>
      </c>
      <c r="DZ660">
        <v>2.80649</v>
      </c>
      <c r="EA660">
        <v>0.0997581</v>
      </c>
      <c r="EB660">
        <v>0.0994881</v>
      </c>
      <c r="EC660">
        <v>0.10589</v>
      </c>
      <c r="ED660">
        <v>0.105635</v>
      </c>
      <c r="EE660">
        <v>21145</v>
      </c>
      <c r="EF660">
        <v>27418.6</v>
      </c>
      <c r="EG660">
        <v>26442.4</v>
      </c>
      <c r="EH660">
        <v>33000.5</v>
      </c>
      <c r="EI660">
        <v>34921.7</v>
      </c>
      <c r="EJ660">
        <v>40308.9</v>
      </c>
      <c r="EK660">
        <v>41088.6</v>
      </c>
      <c r="EL660">
        <v>46060.6</v>
      </c>
      <c r="EM660">
        <v>2.03498</v>
      </c>
      <c r="EN660">
        <v>2.00055</v>
      </c>
      <c r="EO660">
        <v>0.0686012</v>
      </c>
      <c r="EP660">
        <v>0</v>
      </c>
      <c r="EQ660">
        <v>24.6596</v>
      </c>
      <c r="ER660">
        <v>999.9</v>
      </c>
      <c r="ES660">
        <v>67.40000000000001</v>
      </c>
      <c r="ET660">
        <v>27.5</v>
      </c>
      <c r="EU660">
        <v>24.5851</v>
      </c>
      <c r="EV660">
        <v>61.0409</v>
      </c>
      <c r="EW660">
        <v>31.8309</v>
      </c>
      <c r="EX660">
        <v>1</v>
      </c>
      <c r="EY660">
        <v>0.291044</v>
      </c>
      <c r="EZ660">
        <v>0.176337</v>
      </c>
      <c r="FA660">
        <v>20.2905</v>
      </c>
      <c r="FB660">
        <v>5.18959</v>
      </c>
      <c r="FC660">
        <v>11.9441</v>
      </c>
      <c r="FD660">
        <v>4.9557</v>
      </c>
      <c r="FE660">
        <v>3.285</v>
      </c>
      <c r="FF660">
        <v>9999</v>
      </c>
      <c r="FG660">
        <v>9999</v>
      </c>
      <c r="FH660">
        <v>9999</v>
      </c>
      <c r="FI660">
        <v>999.9</v>
      </c>
      <c r="FJ660">
        <v>1.86127</v>
      </c>
      <c r="FK660">
        <v>1.86264</v>
      </c>
      <c r="FL660">
        <v>1.86005</v>
      </c>
      <c r="FM660">
        <v>1.85837</v>
      </c>
      <c r="FN660">
        <v>1.86216</v>
      </c>
      <c r="FO660">
        <v>1.85887</v>
      </c>
      <c r="FP660">
        <v>1.85791</v>
      </c>
      <c r="FQ660">
        <v>1.86081</v>
      </c>
      <c r="FR660">
        <v>0</v>
      </c>
      <c r="FS660">
        <v>0</v>
      </c>
      <c r="FT660">
        <v>0</v>
      </c>
      <c r="FU660">
        <v>4.5</v>
      </c>
      <c r="FV660" t="s">
        <v>361</v>
      </c>
      <c r="FW660" t="s">
        <v>362</v>
      </c>
      <c r="FX660" t="s">
        <v>363</v>
      </c>
      <c r="FY660" t="s">
        <v>364</v>
      </c>
      <c r="FZ660" t="s">
        <v>364</v>
      </c>
      <c r="GA660" t="s">
        <v>363</v>
      </c>
      <c r="GB660">
        <v>0</v>
      </c>
      <c r="GC660">
        <v>100</v>
      </c>
      <c r="GD660">
        <v>100</v>
      </c>
      <c r="GE660">
        <v>-0.361</v>
      </c>
      <c r="GF660">
        <v>0.2974</v>
      </c>
      <c r="GG660">
        <v>-1.589593225013521</v>
      </c>
      <c r="GH660">
        <v>0.00192992804097616</v>
      </c>
      <c r="GI660">
        <v>3.244687122451424E-06</v>
      </c>
      <c r="GJ660">
        <v>-2.087531120305573E-09</v>
      </c>
      <c r="GK660">
        <v>0.05776174702018427</v>
      </c>
      <c r="GL660">
        <v>0.005089068596103195</v>
      </c>
      <c r="GM660">
        <v>0.0003257216593697226</v>
      </c>
      <c r="GN660">
        <v>-1.562898368296355E-06</v>
      </c>
      <c r="GO660">
        <v>0</v>
      </c>
      <c r="GP660">
        <v>1257</v>
      </c>
      <c r="GQ660">
        <v>1</v>
      </c>
      <c r="GR660">
        <v>31</v>
      </c>
      <c r="GS660">
        <v>300.6</v>
      </c>
      <c r="GT660">
        <v>300.6</v>
      </c>
      <c r="GU660">
        <v>1.07666</v>
      </c>
      <c r="GV660">
        <v>2.38037</v>
      </c>
      <c r="GW660">
        <v>1.44775</v>
      </c>
      <c r="GX660">
        <v>2.20215</v>
      </c>
      <c r="GY660">
        <v>1.44653</v>
      </c>
      <c r="GZ660">
        <v>2.37793</v>
      </c>
      <c r="HA660">
        <v>33.1992</v>
      </c>
      <c r="HB660">
        <v>14.491</v>
      </c>
      <c r="HC660">
        <v>18</v>
      </c>
      <c r="HD660">
        <v>531.9349999999999</v>
      </c>
      <c r="HE660">
        <v>523.177</v>
      </c>
      <c r="HF660">
        <v>24.9999</v>
      </c>
      <c r="HG660">
        <v>30.7119</v>
      </c>
      <c r="HH660">
        <v>30.0001</v>
      </c>
      <c r="HI660">
        <v>31.0916</v>
      </c>
      <c r="HJ660">
        <v>31.1035</v>
      </c>
      <c r="HK660">
        <v>21.5442</v>
      </c>
      <c r="HL660">
        <v>20.6043</v>
      </c>
      <c r="HM660">
        <v>100</v>
      </c>
      <c r="HN660">
        <v>25</v>
      </c>
      <c r="HO660">
        <v>420</v>
      </c>
      <c r="HP660">
        <v>21.5</v>
      </c>
      <c r="HQ660">
        <v>103.125</v>
      </c>
      <c r="HR660">
        <v>102.022</v>
      </c>
    </row>
    <row r="661" spans="1:226">
      <c r="A661">
        <v>643</v>
      </c>
      <c r="B661">
        <v>1774684364.6</v>
      </c>
      <c r="C661">
        <v>2618.599999904633</v>
      </c>
      <c r="D661" t="s">
        <v>1648</v>
      </c>
      <c r="E661" t="s">
        <v>1649</v>
      </c>
      <c r="F661">
        <v>5</v>
      </c>
      <c r="I661">
        <v>1774684361.7</v>
      </c>
      <c r="J661">
        <f>(K661)/1000</f>
        <v>0</v>
      </c>
      <c r="K661">
        <f>IF(BF661, AN661, AH661)</f>
        <v>0</v>
      </c>
      <c r="L661">
        <f>IF(BF661, AI661, AG661)</f>
        <v>0</v>
      </c>
      <c r="M661">
        <f>BH661 - IF(AU661&gt;1, L661*BB661*100.0/(AW661), 0)</f>
        <v>0</v>
      </c>
      <c r="N661">
        <f>((T661-J661/2)*M661-L661)/(T661+J661/2)</f>
        <v>0</v>
      </c>
      <c r="O661">
        <f>N661*(BO661+BP661)/1000.0</f>
        <v>0</v>
      </c>
      <c r="P661">
        <f>(BH661 - IF(AU661&gt;1, L661*BB661*100.0/(AW661), 0))*(BO661+BP661)/1000.0</f>
        <v>0</v>
      </c>
      <c r="Q661">
        <f>2.0/((1/S661-1/R661)+SIGN(S661)*SQRT((1/S661-1/R661)*(1/S661-1/R661) + 4*BC661/((BC661+1)*(BC661+1))*(2*1/S661*1/R661-1/R661*1/R661)))</f>
        <v>0</v>
      </c>
      <c r="R661">
        <f>IF(LEFT(BD661,1)&lt;&gt;"0",IF(LEFT(BD661,1)="1",3.0,BE661),$D$5+$E$5*(BV661*BO661/($K$5*1000))+$F$5*(BV661*BO661/($K$5*1000))*MAX(MIN(BB661,$J$5),$I$5)*MAX(MIN(BB661,$J$5),$I$5)+$G$5*MAX(MIN(BB661,$J$5),$I$5)*(BV661*BO661/($K$5*1000))+$H$5*(BV661*BO661/($K$5*1000))*(BV661*BO661/($K$5*1000)))</f>
        <v>0</v>
      </c>
      <c r="S661">
        <f>J661*(1000-(1000*0.61365*exp(17.502*W661/(240.97+W661))/(BO661+BP661)+BJ661)/2)/(1000*0.61365*exp(17.502*W661/(240.97+W661))/(BO661+BP661)-BJ661)</f>
        <v>0</v>
      </c>
      <c r="T661">
        <f>1/((BC661+1)/(Q661/1.6)+1/(R661/1.37)) + BC661/((BC661+1)/(Q661/1.6) + BC661/(R661/1.37))</f>
        <v>0</v>
      </c>
      <c r="U661">
        <f>(AX661*BA661)</f>
        <v>0</v>
      </c>
      <c r="V661">
        <f>(BQ661+(U661+2*0.95*5.67E-8*(((BQ661+$B$9)+273)^4-(BQ661+273)^4)-44100*J661)/(1.84*29.3*R661+8*0.95*5.67E-8*(BQ661+273)^3))</f>
        <v>0</v>
      </c>
      <c r="W661">
        <f>($C$9*BR661+$D$9*BS661+$E$9*V661)</f>
        <v>0</v>
      </c>
      <c r="X661">
        <f>0.61365*exp(17.502*W661/(240.97+W661))</f>
        <v>0</v>
      </c>
      <c r="Y661">
        <f>(Z661/AA661*100)</f>
        <v>0</v>
      </c>
      <c r="Z661">
        <f>BJ661*(BO661+BP661)/1000</f>
        <v>0</v>
      </c>
      <c r="AA661">
        <f>0.61365*exp(17.502*BQ661/(240.97+BQ661))</f>
        <v>0</v>
      </c>
      <c r="AB661">
        <f>(X661-BJ661*(BO661+BP661)/1000)</f>
        <v>0</v>
      </c>
      <c r="AC661">
        <f>(-J661*44100)</f>
        <v>0</v>
      </c>
      <c r="AD661">
        <f>2*29.3*R661*0.92*(BQ661-W661)</f>
        <v>0</v>
      </c>
      <c r="AE661">
        <f>2*0.95*5.67E-8*(((BQ661+$B$9)+273)^4-(W661+273)^4)</f>
        <v>0</v>
      </c>
      <c r="AF661">
        <f>U661+AE661+AC661+AD661</f>
        <v>0</v>
      </c>
      <c r="AG661">
        <f>BN661*AU661*(BI661-BH661*(1000-AU661*BK661)/(1000-AU661*BJ661))/(100*BB661)</f>
        <v>0</v>
      </c>
      <c r="AH661">
        <f>1000*BN661*AU661*(BJ661-BK661)/(100*BB661*(1000-AU661*BJ661))</f>
        <v>0</v>
      </c>
      <c r="AI661">
        <f>(AJ661 - AK661 - BO661*1E3/(8.314*(BQ661+273.15)) * AM661/BN661 * AL661) * BN661/(100*BB661) * (1000 - BK661)/1000</f>
        <v>0</v>
      </c>
      <c r="AJ661">
        <v>429.2583299365107</v>
      </c>
      <c r="AK661">
        <v>428.8052545454543</v>
      </c>
      <c r="AL661">
        <v>3.900714756526716E-06</v>
      </c>
      <c r="AM661">
        <v>61.35787655002243</v>
      </c>
      <c r="AN661">
        <f>(AP661 - AO661 + BO661*1E3/(8.314*(BQ661+273.15)) * AR661/BN661 * AQ661) * BN661/(100*BB661) * 1000/(1000 - AP661)</f>
        <v>0</v>
      </c>
      <c r="AO661">
        <v>21.52532491480591</v>
      </c>
      <c r="AP661">
        <v>21.50917272727273</v>
      </c>
      <c r="AQ661">
        <v>2.410731473809252E-07</v>
      </c>
      <c r="AR661">
        <v>91.88205700752289</v>
      </c>
      <c r="AS661">
        <v>0</v>
      </c>
      <c r="AT661">
        <v>0</v>
      </c>
      <c r="AU661">
        <f>IF(AS661*$H$15&gt;=AW661,1.0,(AW661/(AW661-AS661*$H$15)))</f>
        <v>0</v>
      </c>
      <c r="AV661">
        <f>(AU661-1)*100</f>
        <v>0</v>
      </c>
      <c r="AW661">
        <f>MAX(0,($B$15+$C$15*BV661)/(1+$D$15*BV661)*BO661/(BQ661+273)*$E$15)</f>
        <v>0</v>
      </c>
      <c r="AX661">
        <f>$B$13*BW661+$C$13*BX661+$F$13*CI661*(1-CL661)</f>
        <v>0</v>
      </c>
      <c r="AY661">
        <f>AX661*AZ661</f>
        <v>0</v>
      </c>
      <c r="AZ661">
        <f>($B$13*$D$11+$C$13*$D$11+$F$13*((CV661+CN661)/MAX(CV661+CN661+CW661, 0.1)*$I$11+CW661/MAX(CV661+CN661+CW661, 0.1)*$J$11))/($B$13+$C$13+$F$13)</f>
        <v>0</v>
      </c>
      <c r="BA661">
        <f>($B$13*$K$11+$C$13*$K$11+$F$13*((CV661+CN661)/MAX(CV661+CN661+CW661, 0.1)*$P$11+CW661/MAX(CV661+CN661+CW661, 0.1)*$Q$11))/($B$13+$C$13+$F$13)</f>
        <v>0</v>
      </c>
      <c r="BB661">
        <v>6</v>
      </c>
      <c r="BC661">
        <v>0.5</v>
      </c>
      <c r="BD661" t="s">
        <v>358</v>
      </c>
      <c r="BE661">
        <v>2</v>
      </c>
      <c r="BF661" t="b">
        <v>1</v>
      </c>
      <c r="BG661">
        <v>1774684361.7</v>
      </c>
      <c r="BH661">
        <v>419.5652</v>
      </c>
      <c r="BI661">
        <v>420.0247000000001</v>
      </c>
      <c r="BJ661">
        <v>21.50903</v>
      </c>
      <c r="BK661">
        <v>21.52452</v>
      </c>
      <c r="BL661">
        <v>419.9268999999999</v>
      </c>
      <c r="BM661">
        <v>21.2117</v>
      </c>
      <c r="BN661">
        <v>499.9920999999999</v>
      </c>
      <c r="BO661">
        <v>101.038</v>
      </c>
      <c r="BP661">
        <v>0.09999592</v>
      </c>
      <c r="BQ661">
        <v>25.75394</v>
      </c>
      <c r="BR661">
        <v>25.7851</v>
      </c>
      <c r="BS661">
        <v>999.9</v>
      </c>
      <c r="BT661">
        <v>0</v>
      </c>
      <c r="BU661">
        <v>0</v>
      </c>
      <c r="BV661">
        <v>9996.123</v>
      </c>
      <c r="BW661">
        <v>0</v>
      </c>
      <c r="BX661">
        <v>0.3833920000000001</v>
      </c>
      <c r="BY661">
        <v>-0.4595154</v>
      </c>
      <c r="BZ661">
        <v>428.788</v>
      </c>
      <c r="CA661">
        <v>429.2644</v>
      </c>
      <c r="CB661">
        <v>-0.01546916</v>
      </c>
      <c r="CC661">
        <v>420.0247000000001</v>
      </c>
      <c r="CD661">
        <v>21.52452</v>
      </c>
      <c r="CE661">
        <v>2.173232</v>
      </c>
      <c r="CF661">
        <v>2.174794</v>
      </c>
      <c r="CG661">
        <v>18.76633</v>
      </c>
      <c r="CH661">
        <v>18.77783</v>
      </c>
      <c r="CI661">
        <v>80.00502999999999</v>
      </c>
      <c r="CJ661">
        <v>0</v>
      </c>
      <c r="CK661">
        <v>1</v>
      </c>
      <c r="CL661">
        <v>0</v>
      </c>
      <c r="CM661">
        <v>1.84998</v>
      </c>
      <c r="CN661">
        <v>0</v>
      </c>
      <c r="CO661">
        <v>5.387480000000001</v>
      </c>
      <c r="CP661">
        <v>409.2789</v>
      </c>
      <c r="CQ661">
        <v>34.8058</v>
      </c>
      <c r="CR661">
        <v>38.5124</v>
      </c>
      <c r="CS661">
        <v>36.781</v>
      </c>
      <c r="CT661">
        <v>37.3811</v>
      </c>
      <c r="CU661">
        <v>35.5746</v>
      </c>
      <c r="CV661">
        <v>0</v>
      </c>
      <c r="CW661">
        <v>80.005</v>
      </c>
      <c r="CX661">
        <v>0</v>
      </c>
      <c r="CY661">
        <v>1774684362.8</v>
      </c>
      <c r="CZ661">
        <v>0</v>
      </c>
      <c r="DA661">
        <v>1774666326.5</v>
      </c>
      <c r="DB661" t="s">
        <v>359</v>
      </c>
      <c r="DC661">
        <v>1774666322</v>
      </c>
      <c r="DD661">
        <v>1774666326.5</v>
      </c>
      <c r="DE661">
        <v>2</v>
      </c>
      <c r="DF661">
        <v>0.343</v>
      </c>
      <c r="DG661">
        <v>-0.026</v>
      </c>
      <c r="DH661">
        <v>-0.36</v>
      </c>
      <c r="DI661">
        <v>0.298</v>
      </c>
      <c r="DJ661">
        <v>420</v>
      </c>
      <c r="DK661">
        <v>22</v>
      </c>
      <c r="DL661">
        <v>0.17</v>
      </c>
      <c r="DM661">
        <v>0.02</v>
      </c>
      <c r="DN661">
        <v>-0.4458699999999999</v>
      </c>
      <c r="DO661">
        <v>-0.0846635331010461</v>
      </c>
      <c r="DP661">
        <v>0.02752437265849855</v>
      </c>
      <c r="DQ661">
        <v>1</v>
      </c>
      <c r="DR661">
        <v>-0.01625405853658536</v>
      </c>
      <c r="DS661">
        <v>0.004495988153310088</v>
      </c>
      <c r="DT661">
        <v>0.0008347242465586947</v>
      </c>
      <c r="DU661">
        <v>1</v>
      </c>
      <c r="DV661">
        <v>2</v>
      </c>
      <c r="DW661">
        <v>2</v>
      </c>
      <c r="DX661" t="s">
        <v>360</v>
      </c>
      <c r="DY661">
        <v>3.13042</v>
      </c>
      <c r="DZ661">
        <v>2.80636</v>
      </c>
      <c r="EA661">
        <v>0.09976409999999999</v>
      </c>
      <c r="EB661">
        <v>0.0994881</v>
      </c>
      <c r="EC661">
        <v>0.105891</v>
      </c>
      <c r="ED661">
        <v>0.105631</v>
      </c>
      <c r="EE661">
        <v>21145</v>
      </c>
      <c r="EF661">
        <v>27418.5</v>
      </c>
      <c r="EG661">
        <v>26442.6</v>
      </c>
      <c r="EH661">
        <v>33000.4</v>
      </c>
      <c r="EI661">
        <v>34921.9</v>
      </c>
      <c r="EJ661">
        <v>40308.5</v>
      </c>
      <c r="EK661">
        <v>41088.8</v>
      </c>
      <c r="EL661">
        <v>46060</v>
      </c>
      <c r="EM661">
        <v>2.03495</v>
      </c>
      <c r="EN661">
        <v>2.0005</v>
      </c>
      <c r="EO661">
        <v>0.0687316</v>
      </c>
      <c r="EP661">
        <v>0</v>
      </c>
      <c r="EQ661">
        <v>24.6596</v>
      </c>
      <c r="ER661">
        <v>999.9</v>
      </c>
      <c r="ES661">
        <v>67.40000000000001</v>
      </c>
      <c r="ET661">
        <v>27.5</v>
      </c>
      <c r="EU661">
        <v>24.5844</v>
      </c>
      <c r="EV661">
        <v>61.1509</v>
      </c>
      <c r="EW661">
        <v>31.7468</v>
      </c>
      <c r="EX661">
        <v>1</v>
      </c>
      <c r="EY661">
        <v>0.291044</v>
      </c>
      <c r="EZ661">
        <v>0.175449</v>
      </c>
      <c r="FA661">
        <v>20.2903</v>
      </c>
      <c r="FB661">
        <v>5.18884</v>
      </c>
      <c r="FC661">
        <v>11.9441</v>
      </c>
      <c r="FD661">
        <v>4.9557</v>
      </c>
      <c r="FE661">
        <v>3.285</v>
      </c>
      <c r="FF661">
        <v>9999</v>
      </c>
      <c r="FG661">
        <v>9999</v>
      </c>
      <c r="FH661">
        <v>9999</v>
      </c>
      <c r="FI661">
        <v>999.9</v>
      </c>
      <c r="FJ661">
        <v>1.86127</v>
      </c>
      <c r="FK661">
        <v>1.86264</v>
      </c>
      <c r="FL661">
        <v>1.86005</v>
      </c>
      <c r="FM661">
        <v>1.85837</v>
      </c>
      <c r="FN661">
        <v>1.86216</v>
      </c>
      <c r="FO661">
        <v>1.85888</v>
      </c>
      <c r="FP661">
        <v>1.85791</v>
      </c>
      <c r="FQ661">
        <v>1.86081</v>
      </c>
      <c r="FR661">
        <v>0</v>
      </c>
      <c r="FS661">
        <v>0</v>
      </c>
      <c r="FT661">
        <v>0</v>
      </c>
      <c r="FU661">
        <v>4.5</v>
      </c>
      <c r="FV661" t="s">
        <v>361</v>
      </c>
      <c r="FW661" t="s">
        <v>362</v>
      </c>
      <c r="FX661" t="s">
        <v>363</v>
      </c>
      <c r="FY661" t="s">
        <v>364</v>
      </c>
      <c r="FZ661" t="s">
        <v>364</v>
      </c>
      <c r="GA661" t="s">
        <v>363</v>
      </c>
      <c r="GB661">
        <v>0</v>
      </c>
      <c r="GC661">
        <v>100</v>
      </c>
      <c r="GD661">
        <v>100</v>
      </c>
      <c r="GE661">
        <v>-0.362</v>
      </c>
      <c r="GF661">
        <v>0.2973</v>
      </c>
      <c r="GG661">
        <v>-1.589593225013521</v>
      </c>
      <c r="GH661">
        <v>0.00192992804097616</v>
      </c>
      <c r="GI661">
        <v>3.244687122451424E-06</v>
      </c>
      <c r="GJ661">
        <v>-2.087531120305573E-09</v>
      </c>
      <c r="GK661">
        <v>0.05776174702018427</v>
      </c>
      <c r="GL661">
        <v>0.005089068596103195</v>
      </c>
      <c r="GM661">
        <v>0.0003257216593697226</v>
      </c>
      <c r="GN661">
        <v>-1.562898368296355E-06</v>
      </c>
      <c r="GO661">
        <v>0</v>
      </c>
      <c r="GP661">
        <v>1257</v>
      </c>
      <c r="GQ661">
        <v>1</v>
      </c>
      <c r="GR661">
        <v>31</v>
      </c>
      <c r="GS661">
        <v>300.7</v>
      </c>
      <c r="GT661">
        <v>300.6</v>
      </c>
      <c r="GU661">
        <v>1.07666</v>
      </c>
      <c r="GV661">
        <v>2.38403</v>
      </c>
      <c r="GW661">
        <v>1.44775</v>
      </c>
      <c r="GX661">
        <v>2.20215</v>
      </c>
      <c r="GY661">
        <v>1.44653</v>
      </c>
      <c r="GZ661">
        <v>2.36084</v>
      </c>
      <c r="HA661">
        <v>33.1992</v>
      </c>
      <c r="HB661">
        <v>14.4823</v>
      </c>
      <c r="HC661">
        <v>18</v>
      </c>
      <c r="HD661">
        <v>531.919</v>
      </c>
      <c r="HE661">
        <v>523.1420000000001</v>
      </c>
      <c r="HF661">
        <v>24.9998</v>
      </c>
      <c r="HG661">
        <v>30.7119</v>
      </c>
      <c r="HH661">
        <v>30.0001</v>
      </c>
      <c r="HI661">
        <v>31.0916</v>
      </c>
      <c r="HJ661">
        <v>31.1033</v>
      </c>
      <c r="HK661">
        <v>21.5426</v>
      </c>
      <c r="HL661">
        <v>20.6043</v>
      </c>
      <c r="HM661">
        <v>100</v>
      </c>
      <c r="HN661">
        <v>25</v>
      </c>
      <c r="HO661">
        <v>420</v>
      </c>
      <c r="HP661">
        <v>21.5</v>
      </c>
      <c r="HQ661">
        <v>103.125</v>
      </c>
      <c r="HR661">
        <v>102.021</v>
      </c>
    </row>
    <row r="662" spans="1:226">
      <c r="A662">
        <v>644</v>
      </c>
      <c r="B662">
        <v>1774684368.6</v>
      </c>
      <c r="C662">
        <v>2622.599999904633</v>
      </c>
      <c r="D662" t="s">
        <v>1650</v>
      </c>
      <c r="E662" t="s">
        <v>1651</v>
      </c>
      <c r="F662">
        <v>5</v>
      </c>
      <c r="I662">
        <v>1774684365.7</v>
      </c>
      <c r="J662">
        <f>(K662)/1000</f>
        <v>0</v>
      </c>
      <c r="K662">
        <f>IF(BF662, AN662, AH662)</f>
        <v>0</v>
      </c>
      <c r="L662">
        <f>IF(BF662, AI662, AG662)</f>
        <v>0</v>
      </c>
      <c r="M662">
        <f>BH662 - IF(AU662&gt;1, L662*BB662*100.0/(AW662), 0)</f>
        <v>0</v>
      </c>
      <c r="N662">
        <f>((T662-J662/2)*M662-L662)/(T662+J662/2)</f>
        <v>0</v>
      </c>
      <c r="O662">
        <f>N662*(BO662+BP662)/1000.0</f>
        <v>0</v>
      </c>
      <c r="P662">
        <f>(BH662 - IF(AU662&gt;1, L662*BB662*100.0/(AW662), 0))*(BO662+BP662)/1000.0</f>
        <v>0</v>
      </c>
      <c r="Q662">
        <f>2.0/((1/S662-1/R662)+SIGN(S662)*SQRT((1/S662-1/R662)*(1/S662-1/R662) + 4*BC662/((BC662+1)*(BC662+1))*(2*1/S662*1/R662-1/R662*1/R662)))</f>
        <v>0</v>
      </c>
      <c r="R662">
        <f>IF(LEFT(BD662,1)&lt;&gt;"0",IF(LEFT(BD662,1)="1",3.0,BE662),$D$5+$E$5*(BV662*BO662/($K$5*1000))+$F$5*(BV662*BO662/($K$5*1000))*MAX(MIN(BB662,$J$5),$I$5)*MAX(MIN(BB662,$J$5),$I$5)+$G$5*MAX(MIN(BB662,$J$5),$I$5)*(BV662*BO662/($K$5*1000))+$H$5*(BV662*BO662/($K$5*1000))*(BV662*BO662/($K$5*1000)))</f>
        <v>0</v>
      </c>
      <c r="S662">
        <f>J662*(1000-(1000*0.61365*exp(17.502*W662/(240.97+W662))/(BO662+BP662)+BJ662)/2)/(1000*0.61365*exp(17.502*W662/(240.97+W662))/(BO662+BP662)-BJ662)</f>
        <v>0</v>
      </c>
      <c r="T662">
        <f>1/((BC662+1)/(Q662/1.6)+1/(R662/1.37)) + BC662/((BC662+1)/(Q662/1.6) + BC662/(R662/1.37))</f>
        <v>0</v>
      </c>
      <c r="U662">
        <f>(AX662*BA662)</f>
        <v>0</v>
      </c>
      <c r="V662">
        <f>(BQ662+(U662+2*0.95*5.67E-8*(((BQ662+$B$9)+273)^4-(BQ662+273)^4)-44100*J662)/(1.84*29.3*R662+8*0.95*5.67E-8*(BQ662+273)^3))</f>
        <v>0</v>
      </c>
      <c r="W662">
        <f>($C$9*BR662+$D$9*BS662+$E$9*V662)</f>
        <v>0</v>
      </c>
      <c r="X662">
        <f>0.61365*exp(17.502*W662/(240.97+W662))</f>
        <v>0</v>
      </c>
      <c r="Y662">
        <f>(Z662/AA662*100)</f>
        <v>0</v>
      </c>
      <c r="Z662">
        <f>BJ662*(BO662+BP662)/1000</f>
        <v>0</v>
      </c>
      <c r="AA662">
        <f>0.61365*exp(17.502*BQ662/(240.97+BQ662))</f>
        <v>0</v>
      </c>
      <c r="AB662">
        <f>(X662-BJ662*(BO662+BP662)/1000)</f>
        <v>0</v>
      </c>
      <c r="AC662">
        <f>(-J662*44100)</f>
        <v>0</v>
      </c>
      <c r="AD662">
        <f>2*29.3*R662*0.92*(BQ662-W662)</f>
        <v>0</v>
      </c>
      <c r="AE662">
        <f>2*0.95*5.67E-8*(((BQ662+$B$9)+273)^4-(W662+273)^4)</f>
        <v>0</v>
      </c>
      <c r="AF662">
        <f>U662+AE662+AC662+AD662</f>
        <v>0</v>
      </c>
      <c r="AG662">
        <f>BN662*AU662*(BI662-BH662*(1000-AU662*BK662)/(1000-AU662*BJ662))/(100*BB662)</f>
        <v>0</v>
      </c>
      <c r="AH662">
        <f>1000*BN662*AU662*(BJ662-BK662)/(100*BB662*(1000-AU662*BJ662))</f>
        <v>0</v>
      </c>
      <c r="AI662">
        <f>(AJ662 - AK662 - BO662*1E3/(8.314*(BQ662+273.15)) * AM662/BN662 * AL662) * BN662/(100*BB662) * (1000 - BK662)/1000</f>
        <v>0</v>
      </c>
      <c r="AJ662">
        <v>429.2750689553049</v>
      </c>
      <c r="AK662">
        <v>428.7964181818182</v>
      </c>
      <c r="AL662">
        <v>-2.972476070958408E-06</v>
      </c>
      <c r="AM662">
        <v>61.35787655002243</v>
      </c>
      <c r="AN662">
        <f>(AP662 - AO662 + BO662*1E3/(8.314*(BQ662+273.15)) * AR662/BN662 * AQ662) * BN662/(100*BB662) * 1000/(1000 - AP662)</f>
        <v>0</v>
      </c>
      <c r="AO662">
        <v>21.52377174664013</v>
      </c>
      <c r="AP662">
        <v>21.50854965034966</v>
      </c>
      <c r="AQ662">
        <v>-6.141477625342083E-07</v>
      </c>
      <c r="AR662">
        <v>91.88205700752289</v>
      </c>
      <c r="AS662">
        <v>0</v>
      </c>
      <c r="AT662">
        <v>0</v>
      </c>
      <c r="AU662">
        <f>IF(AS662*$H$15&gt;=AW662,1.0,(AW662/(AW662-AS662*$H$15)))</f>
        <v>0</v>
      </c>
      <c r="AV662">
        <f>(AU662-1)*100</f>
        <v>0</v>
      </c>
      <c r="AW662">
        <f>MAX(0,($B$15+$C$15*BV662)/(1+$D$15*BV662)*BO662/(BQ662+273)*$E$15)</f>
        <v>0</v>
      </c>
      <c r="AX662">
        <f>$B$13*BW662+$C$13*BX662+$F$13*CI662*(1-CL662)</f>
        <v>0</v>
      </c>
      <c r="AY662">
        <f>AX662*AZ662</f>
        <v>0</v>
      </c>
      <c r="AZ662">
        <f>($B$13*$D$11+$C$13*$D$11+$F$13*((CV662+CN662)/MAX(CV662+CN662+CW662, 0.1)*$I$11+CW662/MAX(CV662+CN662+CW662, 0.1)*$J$11))/($B$13+$C$13+$F$13)</f>
        <v>0</v>
      </c>
      <c r="BA662">
        <f>($B$13*$K$11+$C$13*$K$11+$F$13*((CV662+CN662)/MAX(CV662+CN662+CW662, 0.1)*$P$11+CW662/MAX(CV662+CN662+CW662, 0.1)*$Q$11))/($B$13+$C$13+$F$13)</f>
        <v>0</v>
      </c>
      <c r="BB662">
        <v>6</v>
      </c>
      <c r="BC662">
        <v>0.5</v>
      </c>
      <c r="BD662" t="s">
        <v>358</v>
      </c>
      <c r="BE662">
        <v>2</v>
      </c>
      <c r="BF662" t="b">
        <v>1</v>
      </c>
      <c r="BG662">
        <v>1774684365.7</v>
      </c>
      <c r="BH662">
        <v>419.5847</v>
      </c>
      <c r="BI662">
        <v>420.0188</v>
      </c>
      <c r="BJ662">
        <v>21.50855</v>
      </c>
      <c r="BK662">
        <v>21.52409</v>
      </c>
      <c r="BL662">
        <v>419.9464</v>
      </c>
      <c r="BM662">
        <v>21.21119</v>
      </c>
      <c r="BN662">
        <v>500.0305</v>
      </c>
      <c r="BO662">
        <v>101.0378</v>
      </c>
      <c r="BP662">
        <v>0.10003727</v>
      </c>
      <c r="BQ662">
        <v>25.75475</v>
      </c>
      <c r="BR662">
        <v>25.78396</v>
      </c>
      <c r="BS662">
        <v>999.9</v>
      </c>
      <c r="BT662">
        <v>0</v>
      </c>
      <c r="BU662">
        <v>0</v>
      </c>
      <c r="BV662">
        <v>9996.489</v>
      </c>
      <c r="BW662">
        <v>0</v>
      </c>
      <c r="BX662">
        <v>0.3833920000000001</v>
      </c>
      <c r="BY662">
        <v>-0.4339601</v>
      </c>
      <c r="BZ662">
        <v>428.8077999999999</v>
      </c>
      <c r="CA662">
        <v>429.2581</v>
      </c>
      <c r="CB662">
        <v>-0.0155489</v>
      </c>
      <c r="CC662">
        <v>420.0188</v>
      </c>
      <c r="CD662">
        <v>21.52409</v>
      </c>
      <c r="CE662">
        <v>2.173176</v>
      </c>
      <c r="CF662">
        <v>2.174746</v>
      </c>
      <c r="CG662">
        <v>18.76592</v>
      </c>
      <c r="CH662">
        <v>18.77749</v>
      </c>
      <c r="CI662">
        <v>80.00303</v>
      </c>
      <c r="CJ662">
        <v>0</v>
      </c>
      <c r="CK662">
        <v>1</v>
      </c>
      <c r="CL662">
        <v>0</v>
      </c>
      <c r="CM662">
        <v>1.9222</v>
      </c>
      <c r="CN662">
        <v>0</v>
      </c>
      <c r="CO662">
        <v>5.184480000000001</v>
      </c>
      <c r="CP662">
        <v>409.2685</v>
      </c>
      <c r="CQ662">
        <v>34.7624</v>
      </c>
      <c r="CR662">
        <v>38.4559</v>
      </c>
      <c r="CS662">
        <v>36.7185</v>
      </c>
      <c r="CT662">
        <v>37.3246</v>
      </c>
      <c r="CU662">
        <v>35.5558</v>
      </c>
      <c r="CV662">
        <v>0</v>
      </c>
      <c r="CW662">
        <v>80.002</v>
      </c>
      <c r="CX662">
        <v>0</v>
      </c>
      <c r="CY662">
        <v>1774684367</v>
      </c>
      <c r="CZ662">
        <v>0</v>
      </c>
      <c r="DA662">
        <v>1774666326.5</v>
      </c>
      <c r="DB662" t="s">
        <v>359</v>
      </c>
      <c r="DC662">
        <v>1774666322</v>
      </c>
      <c r="DD662">
        <v>1774666326.5</v>
      </c>
      <c r="DE662">
        <v>2</v>
      </c>
      <c r="DF662">
        <v>0.343</v>
      </c>
      <c r="DG662">
        <v>-0.026</v>
      </c>
      <c r="DH662">
        <v>-0.36</v>
      </c>
      <c r="DI662">
        <v>0.298</v>
      </c>
      <c r="DJ662">
        <v>420</v>
      </c>
      <c r="DK662">
        <v>22</v>
      </c>
      <c r="DL662">
        <v>0.17</v>
      </c>
      <c r="DM662">
        <v>0.02</v>
      </c>
      <c r="DN662">
        <v>-0.4471778292682927</v>
      </c>
      <c r="DO662">
        <v>0.0004053240418114377</v>
      </c>
      <c r="DP662">
        <v>0.02679657241632843</v>
      </c>
      <c r="DQ662">
        <v>1</v>
      </c>
      <c r="DR662">
        <v>-0.01612231463414634</v>
      </c>
      <c r="DS662">
        <v>0.004492503135888478</v>
      </c>
      <c r="DT662">
        <v>0.0008395484409275565</v>
      </c>
      <c r="DU662">
        <v>1</v>
      </c>
      <c r="DV662">
        <v>2</v>
      </c>
      <c r="DW662">
        <v>2</v>
      </c>
      <c r="DX662" t="s">
        <v>360</v>
      </c>
      <c r="DY662">
        <v>3.13056</v>
      </c>
      <c r="DZ662">
        <v>2.80653</v>
      </c>
      <c r="EA662">
        <v>0.09976019999999999</v>
      </c>
      <c r="EB662">
        <v>0.09948</v>
      </c>
      <c r="EC662">
        <v>0.105888</v>
      </c>
      <c r="ED662">
        <v>0.10563</v>
      </c>
      <c r="EE662">
        <v>21144.9</v>
      </c>
      <c r="EF662">
        <v>27419.1</v>
      </c>
      <c r="EG662">
        <v>26442.4</v>
      </c>
      <c r="EH662">
        <v>33000.7</v>
      </c>
      <c r="EI662">
        <v>34921.8</v>
      </c>
      <c r="EJ662">
        <v>40309</v>
      </c>
      <c r="EK662">
        <v>41088.6</v>
      </c>
      <c r="EL662">
        <v>46060.4</v>
      </c>
      <c r="EM662">
        <v>2.0353</v>
      </c>
      <c r="EN662">
        <v>2.0004</v>
      </c>
      <c r="EO662">
        <v>0.0680983</v>
      </c>
      <c r="EP662">
        <v>0</v>
      </c>
      <c r="EQ662">
        <v>24.6596</v>
      </c>
      <c r="ER662">
        <v>999.9</v>
      </c>
      <c r="ES662">
        <v>67.40000000000001</v>
      </c>
      <c r="ET662">
        <v>27.5</v>
      </c>
      <c r="EU662">
        <v>24.5861</v>
      </c>
      <c r="EV662">
        <v>61.0209</v>
      </c>
      <c r="EW662">
        <v>31.5505</v>
      </c>
      <c r="EX662">
        <v>1</v>
      </c>
      <c r="EY662">
        <v>0.291026</v>
      </c>
      <c r="EZ662">
        <v>0.175245</v>
      </c>
      <c r="FA662">
        <v>20.2903</v>
      </c>
      <c r="FB662">
        <v>5.18974</v>
      </c>
      <c r="FC662">
        <v>11.9441</v>
      </c>
      <c r="FD662">
        <v>4.95565</v>
      </c>
      <c r="FE662">
        <v>3.285</v>
      </c>
      <c r="FF662">
        <v>9999</v>
      </c>
      <c r="FG662">
        <v>9999</v>
      </c>
      <c r="FH662">
        <v>9999</v>
      </c>
      <c r="FI662">
        <v>999.9</v>
      </c>
      <c r="FJ662">
        <v>1.86127</v>
      </c>
      <c r="FK662">
        <v>1.86264</v>
      </c>
      <c r="FL662">
        <v>1.86005</v>
      </c>
      <c r="FM662">
        <v>1.85837</v>
      </c>
      <c r="FN662">
        <v>1.86216</v>
      </c>
      <c r="FO662">
        <v>1.8589</v>
      </c>
      <c r="FP662">
        <v>1.85791</v>
      </c>
      <c r="FQ662">
        <v>1.86081</v>
      </c>
      <c r="FR662">
        <v>0</v>
      </c>
      <c r="FS662">
        <v>0</v>
      </c>
      <c r="FT662">
        <v>0</v>
      </c>
      <c r="FU662">
        <v>4.5</v>
      </c>
      <c r="FV662" t="s">
        <v>361</v>
      </c>
      <c r="FW662" t="s">
        <v>362</v>
      </c>
      <c r="FX662" t="s">
        <v>363</v>
      </c>
      <c r="FY662" t="s">
        <v>364</v>
      </c>
      <c r="FZ662" t="s">
        <v>364</v>
      </c>
      <c r="GA662" t="s">
        <v>363</v>
      </c>
      <c r="GB662">
        <v>0</v>
      </c>
      <c r="GC662">
        <v>100</v>
      </c>
      <c r="GD662">
        <v>100</v>
      </c>
      <c r="GE662">
        <v>-0.362</v>
      </c>
      <c r="GF662">
        <v>0.2973</v>
      </c>
      <c r="GG662">
        <v>-1.589593225013521</v>
      </c>
      <c r="GH662">
        <v>0.00192992804097616</v>
      </c>
      <c r="GI662">
        <v>3.244687122451424E-06</v>
      </c>
      <c r="GJ662">
        <v>-2.087531120305573E-09</v>
      </c>
      <c r="GK662">
        <v>0.05776174702018427</v>
      </c>
      <c r="GL662">
        <v>0.005089068596103195</v>
      </c>
      <c r="GM662">
        <v>0.0003257216593697226</v>
      </c>
      <c r="GN662">
        <v>-1.562898368296355E-06</v>
      </c>
      <c r="GO662">
        <v>0</v>
      </c>
      <c r="GP662">
        <v>1257</v>
      </c>
      <c r="GQ662">
        <v>1</v>
      </c>
      <c r="GR662">
        <v>31</v>
      </c>
      <c r="GS662">
        <v>300.8</v>
      </c>
      <c r="GT662">
        <v>300.7</v>
      </c>
      <c r="GU662">
        <v>1.07666</v>
      </c>
      <c r="GV662">
        <v>2.3999</v>
      </c>
      <c r="GW662">
        <v>1.44775</v>
      </c>
      <c r="GX662">
        <v>2.20215</v>
      </c>
      <c r="GY662">
        <v>1.44653</v>
      </c>
      <c r="GZ662">
        <v>2.25952</v>
      </c>
      <c r="HA662">
        <v>33.1769</v>
      </c>
      <c r="HB662">
        <v>14.4823</v>
      </c>
      <c r="HC662">
        <v>18</v>
      </c>
      <c r="HD662">
        <v>532.141</v>
      </c>
      <c r="HE662">
        <v>523.052</v>
      </c>
      <c r="HF662">
        <v>24.9998</v>
      </c>
      <c r="HG662">
        <v>30.7119</v>
      </c>
      <c r="HH662">
        <v>30</v>
      </c>
      <c r="HI662">
        <v>31.0916</v>
      </c>
      <c r="HJ662">
        <v>31.1009</v>
      </c>
      <c r="HK662">
        <v>21.5442</v>
      </c>
      <c r="HL662">
        <v>20.6043</v>
      </c>
      <c r="HM662">
        <v>100</v>
      </c>
      <c r="HN662">
        <v>25</v>
      </c>
      <c r="HO662">
        <v>420</v>
      </c>
      <c r="HP662">
        <v>21.5</v>
      </c>
      <c r="HQ662">
        <v>103.125</v>
      </c>
      <c r="HR662">
        <v>102.022</v>
      </c>
    </row>
    <row r="663" spans="1:226">
      <c r="A663">
        <v>645</v>
      </c>
      <c r="B663">
        <v>1774684372.6</v>
      </c>
      <c r="C663">
        <v>2626.599999904633</v>
      </c>
      <c r="D663" t="s">
        <v>1652</v>
      </c>
      <c r="E663" t="s">
        <v>1653</v>
      </c>
      <c r="F663">
        <v>5</v>
      </c>
      <c r="I663">
        <v>1774684369.7</v>
      </c>
      <c r="J663">
        <f>(K663)/1000</f>
        <v>0</v>
      </c>
      <c r="K663">
        <f>IF(BF663, AN663, AH663)</f>
        <v>0</v>
      </c>
      <c r="L663">
        <f>IF(BF663, AI663, AG663)</f>
        <v>0</v>
      </c>
      <c r="M663">
        <f>BH663 - IF(AU663&gt;1, L663*BB663*100.0/(AW663), 0)</f>
        <v>0</v>
      </c>
      <c r="N663">
        <f>((T663-J663/2)*M663-L663)/(T663+J663/2)</f>
        <v>0</v>
      </c>
      <c r="O663">
        <f>N663*(BO663+BP663)/1000.0</f>
        <v>0</v>
      </c>
      <c r="P663">
        <f>(BH663 - IF(AU663&gt;1, L663*BB663*100.0/(AW663), 0))*(BO663+BP663)/1000.0</f>
        <v>0</v>
      </c>
      <c r="Q663">
        <f>2.0/((1/S663-1/R663)+SIGN(S663)*SQRT((1/S663-1/R663)*(1/S663-1/R663) + 4*BC663/((BC663+1)*(BC663+1))*(2*1/S663*1/R663-1/R663*1/R663)))</f>
        <v>0</v>
      </c>
      <c r="R663">
        <f>IF(LEFT(BD663,1)&lt;&gt;"0",IF(LEFT(BD663,1)="1",3.0,BE663),$D$5+$E$5*(BV663*BO663/($K$5*1000))+$F$5*(BV663*BO663/($K$5*1000))*MAX(MIN(BB663,$J$5),$I$5)*MAX(MIN(BB663,$J$5),$I$5)+$G$5*MAX(MIN(BB663,$J$5),$I$5)*(BV663*BO663/($K$5*1000))+$H$5*(BV663*BO663/($K$5*1000))*(BV663*BO663/($K$5*1000)))</f>
        <v>0</v>
      </c>
      <c r="S663">
        <f>J663*(1000-(1000*0.61365*exp(17.502*W663/(240.97+W663))/(BO663+BP663)+BJ663)/2)/(1000*0.61365*exp(17.502*W663/(240.97+W663))/(BO663+BP663)-BJ663)</f>
        <v>0</v>
      </c>
      <c r="T663">
        <f>1/((BC663+1)/(Q663/1.6)+1/(R663/1.37)) + BC663/((BC663+1)/(Q663/1.6) + BC663/(R663/1.37))</f>
        <v>0</v>
      </c>
      <c r="U663">
        <f>(AX663*BA663)</f>
        <v>0</v>
      </c>
      <c r="V663">
        <f>(BQ663+(U663+2*0.95*5.67E-8*(((BQ663+$B$9)+273)^4-(BQ663+273)^4)-44100*J663)/(1.84*29.3*R663+8*0.95*5.67E-8*(BQ663+273)^3))</f>
        <v>0</v>
      </c>
      <c r="W663">
        <f>($C$9*BR663+$D$9*BS663+$E$9*V663)</f>
        <v>0</v>
      </c>
      <c r="X663">
        <f>0.61365*exp(17.502*W663/(240.97+W663))</f>
        <v>0</v>
      </c>
      <c r="Y663">
        <f>(Z663/AA663*100)</f>
        <v>0</v>
      </c>
      <c r="Z663">
        <f>BJ663*(BO663+BP663)/1000</f>
        <v>0</v>
      </c>
      <c r="AA663">
        <f>0.61365*exp(17.502*BQ663/(240.97+BQ663))</f>
        <v>0</v>
      </c>
      <c r="AB663">
        <f>(X663-BJ663*(BO663+BP663)/1000)</f>
        <v>0</v>
      </c>
      <c r="AC663">
        <f>(-J663*44100)</f>
        <v>0</v>
      </c>
      <c r="AD663">
        <f>2*29.3*R663*0.92*(BQ663-W663)</f>
        <v>0</v>
      </c>
      <c r="AE663">
        <f>2*0.95*5.67E-8*(((BQ663+$B$9)+273)^4-(W663+273)^4)</f>
        <v>0</v>
      </c>
      <c r="AF663">
        <f>U663+AE663+AC663+AD663</f>
        <v>0</v>
      </c>
      <c r="AG663">
        <f>BN663*AU663*(BI663-BH663*(1000-AU663*BK663)/(1000-AU663*BJ663))/(100*BB663)</f>
        <v>0</v>
      </c>
      <c r="AH663">
        <f>1000*BN663*AU663*(BJ663-BK663)/(100*BB663*(1000-AU663*BJ663))</f>
        <v>0</v>
      </c>
      <c r="AI663">
        <f>(AJ663 - AK663 - BO663*1E3/(8.314*(BQ663+273.15)) * AM663/BN663 * AL663) * BN663/(100*BB663) * (1000 - BK663)/1000</f>
        <v>0</v>
      </c>
      <c r="AJ663">
        <v>429.2074998312656</v>
      </c>
      <c r="AK663">
        <v>428.7820666666668</v>
      </c>
      <c r="AL663">
        <v>-1.807852753832312E-06</v>
      </c>
      <c r="AM663">
        <v>61.35787655002243</v>
      </c>
      <c r="AN663">
        <f>(AP663 - AO663 + BO663*1E3/(8.314*(BQ663+273.15)) * AR663/BN663 * AQ663) * BN663/(100*BB663) * 1000/(1000 - AP663)</f>
        <v>0</v>
      </c>
      <c r="AO663">
        <v>21.5240144574018</v>
      </c>
      <c r="AP663">
        <v>21.50679650349651</v>
      </c>
      <c r="AQ663">
        <v>1.28345472265731E-07</v>
      </c>
      <c r="AR663">
        <v>91.88205700752289</v>
      </c>
      <c r="AS663">
        <v>0</v>
      </c>
      <c r="AT663">
        <v>0</v>
      </c>
      <c r="AU663">
        <f>IF(AS663*$H$15&gt;=AW663,1.0,(AW663/(AW663-AS663*$H$15)))</f>
        <v>0</v>
      </c>
      <c r="AV663">
        <f>(AU663-1)*100</f>
        <v>0</v>
      </c>
      <c r="AW663">
        <f>MAX(0,($B$15+$C$15*BV663)/(1+$D$15*BV663)*BO663/(BQ663+273)*$E$15)</f>
        <v>0</v>
      </c>
      <c r="AX663">
        <f>$B$13*BW663+$C$13*BX663+$F$13*CI663*(1-CL663)</f>
        <v>0</v>
      </c>
      <c r="AY663">
        <f>AX663*AZ663</f>
        <v>0</v>
      </c>
      <c r="AZ663">
        <f>($B$13*$D$11+$C$13*$D$11+$F$13*((CV663+CN663)/MAX(CV663+CN663+CW663, 0.1)*$I$11+CW663/MAX(CV663+CN663+CW663, 0.1)*$J$11))/($B$13+$C$13+$F$13)</f>
        <v>0</v>
      </c>
      <c r="BA663">
        <f>($B$13*$K$11+$C$13*$K$11+$F$13*((CV663+CN663)/MAX(CV663+CN663+CW663, 0.1)*$P$11+CW663/MAX(CV663+CN663+CW663, 0.1)*$Q$11))/($B$13+$C$13+$F$13)</f>
        <v>0</v>
      </c>
      <c r="BB663">
        <v>6</v>
      </c>
      <c r="BC663">
        <v>0.5</v>
      </c>
      <c r="BD663" t="s">
        <v>358</v>
      </c>
      <c r="BE663">
        <v>2</v>
      </c>
      <c r="BF663" t="b">
        <v>1</v>
      </c>
      <c r="BG663">
        <v>1774684369.7</v>
      </c>
      <c r="BH663">
        <v>419.5673</v>
      </c>
      <c r="BI663">
        <v>419.9794000000001</v>
      </c>
      <c r="BJ663">
        <v>21.50787</v>
      </c>
      <c r="BK663">
        <v>21.52419</v>
      </c>
      <c r="BL663">
        <v>419.9288</v>
      </c>
      <c r="BM663">
        <v>21.21054</v>
      </c>
      <c r="BN663">
        <v>500.0516</v>
      </c>
      <c r="BO663">
        <v>101.0383</v>
      </c>
      <c r="BP663">
        <v>0.10006836</v>
      </c>
      <c r="BQ663">
        <v>25.75052</v>
      </c>
      <c r="BR663">
        <v>25.7782</v>
      </c>
      <c r="BS663">
        <v>999.9</v>
      </c>
      <c r="BT663">
        <v>0</v>
      </c>
      <c r="BU663">
        <v>0</v>
      </c>
      <c r="BV663">
        <v>9997.617000000002</v>
      </c>
      <c r="BW663">
        <v>0</v>
      </c>
      <c r="BX663">
        <v>0.3833920000000001</v>
      </c>
      <c r="BY663">
        <v>-0.4120971</v>
      </c>
      <c r="BZ663">
        <v>428.7896</v>
      </c>
      <c r="CA663">
        <v>429.2178</v>
      </c>
      <c r="CB663">
        <v>-0.01631222</v>
      </c>
      <c r="CC663">
        <v>419.9794000000001</v>
      </c>
      <c r="CD663">
        <v>21.52419</v>
      </c>
      <c r="CE663">
        <v>2.173117</v>
      </c>
      <c r="CF663">
        <v>2.174763</v>
      </c>
      <c r="CG663">
        <v>18.76547</v>
      </c>
      <c r="CH663">
        <v>18.77764</v>
      </c>
      <c r="CI663">
        <v>79.99120000000002</v>
      </c>
      <c r="CJ663">
        <v>0</v>
      </c>
      <c r="CK663">
        <v>1</v>
      </c>
      <c r="CL663">
        <v>0</v>
      </c>
      <c r="CM663">
        <v>1.6437</v>
      </c>
      <c r="CN663">
        <v>0</v>
      </c>
      <c r="CO663">
        <v>5.18012</v>
      </c>
      <c r="CP663">
        <v>409.2083</v>
      </c>
      <c r="CQ663">
        <v>34.75</v>
      </c>
      <c r="CR663">
        <v>38.3936</v>
      </c>
      <c r="CS663">
        <v>36.687</v>
      </c>
      <c r="CT663">
        <v>37.281</v>
      </c>
      <c r="CU663">
        <v>35.5124</v>
      </c>
      <c r="CV663">
        <v>0</v>
      </c>
      <c r="CW663">
        <v>79.992</v>
      </c>
      <c r="CX663">
        <v>0</v>
      </c>
      <c r="CY663">
        <v>1774684371.2</v>
      </c>
      <c r="CZ663">
        <v>0</v>
      </c>
      <c r="DA663">
        <v>1774666326.5</v>
      </c>
      <c r="DB663" t="s">
        <v>359</v>
      </c>
      <c r="DC663">
        <v>1774666322</v>
      </c>
      <c r="DD663">
        <v>1774666326.5</v>
      </c>
      <c r="DE663">
        <v>2</v>
      </c>
      <c r="DF663">
        <v>0.343</v>
      </c>
      <c r="DG663">
        <v>-0.026</v>
      </c>
      <c r="DH663">
        <v>-0.36</v>
      </c>
      <c r="DI663">
        <v>0.298</v>
      </c>
      <c r="DJ663">
        <v>420</v>
      </c>
      <c r="DK663">
        <v>22</v>
      </c>
      <c r="DL663">
        <v>0.17</v>
      </c>
      <c r="DM663">
        <v>0.02</v>
      </c>
      <c r="DN663">
        <v>-0.4436630499999999</v>
      </c>
      <c r="DO663">
        <v>0.1885632495309568</v>
      </c>
      <c r="DP663">
        <v>0.02961552039045574</v>
      </c>
      <c r="DQ663">
        <v>0</v>
      </c>
      <c r="DR663">
        <v>-0.0159235575</v>
      </c>
      <c r="DS663">
        <v>0.001469285178236434</v>
      </c>
      <c r="DT663">
        <v>0.0007527664092822887</v>
      </c>
      <c r="DU663">
        <v>1</v>
      </c>
      <c r="DV663">
        <v>1</v>
      </c>
      <c r="DW663">
        <v>2</v>
      </c>
      <c r="DX663" t="s">
        <v>367</v>
      </c>
      <c r="DY663">
        <v>3.13045</v>
      </c>
      <c r="DZ663">
        <v>2.80641</v>
      </c>
      <c r="EA663">
        <v>0.0997571</v>
      </c>
      <c r="EB663">
        <v>0.0994775</v>
      </c>
      <c r="EC663">
        <v>0.105888</v>
      </c>
      <c r="ED663">
        <v>0.105635</v>
      </c>
      <c r="EE663">
        <v>21145</v>
      </c>
      <c r="EF663">
        <v>27419.1</v>
      </c>
      <c r="EG663">
        <v>26442.5</v>
      </c>
      <c r="EH663">
        <v>33000.6</v>
      </c>
      <c r="EI663">
        <v>34921.8</v>
      </c>
      <c r="EJ663">
        <v>40308.8</v>
      </c>
      <c r="EK663">
        <v>41088.7</v>
      </c>
      <c r="EL663">
        <v>46060.5</v>
      </c>
      <c r="EM663">
        <v>2.03505</v>
      </c>
      <c r="EN663">
        <v>2.00045</v>
      </c>
      <c r="EO663">
        <v>0.0682287</v>
      </c>
      <c r="EP663">
        <v>0</v>
      </c>
      <c r="EQ663">
        <v>24.6595</v>
      </c>
      <c r="ER663">
        <v>999.9</v>
      </c>
      <c r="ES663">
        <v>67.40000000000001</v>
      </c>
      <c r="ET663">
        <v>27.5</v>
      </c>
      <c r="EU663">
        <v>24.5861</v>
      </c>
      <c r="EV663">
        <v>61.2809</v>
      </c>
      <c r="EW663">
        <v>31.5224</v>
      </c>
      <c r="EX663">
        <v>1</v>
      </c>
      <c r="EY663">
        <v>0.290978</v>
      </c>
      <c r="EZ663">
        <v>0.174733</v>
      </c>
      <c r="FA663">
        <v>20.2905</v>
      </c>
      <c r="FB663">
        <v>5.18929</v>
      </c>
      <c r="FC663">
        <v>11.9441</v>
      </c>
      <c r="FD663">
        <v>4.95575</v>
      </c>
      <c r="FE663">
        <v>3.285</v>
      </c>
      <c r="FF663">
        <v>9999</v>
      </c>
      <c r="FG663">
        <v>9999</v>
      </c>
      <c r="FH663">
        <v>9999</v>
      </c>
      <c r="FI663">
        <v>999.9</v>
      </c>
      <c r="FJ663">
        <v>1.86127</v>
      </c>
      <c r="FK663">
        <v>1.86264</v>
      </c>
      <c r="FL663">
        <v>1.86005</v>
      </c>
      <c r="FM663">
        <v>1.85837</v>
      </c>
      <c r="FN663">
        <v>1.86213</v>
      </c>
      <c r="FO663">
        <v>1.85892</v>
      </c>
      <c r="FP663">
        <v>1.85791</v>
      </c>
      <c r="FQ663">
        <v>1.86081</v>
      </c>
      <c r="FR663">
        <v>0</v>
      </c>
      <c r="FS663">
        <v>0</v>
      </c>
      <c r="FT663">
        <v>0</v>
      </c>
      <c r="FU663">
        <v>4.5</v>
      </c>
      <c r="FV663" t="s">
        <v>361</v>
      </c>
      <c r="FW663" t="s">
        <v>362</v>
      </c>
      <c r="FX663" t="s">
        <v>363</v>
      </c>
      <c r="FY663" t="s">
        <v>364</v>
      </c>
      <c r="FZ663" t="s">
        <v>364</v>
      </c>
      <c r="GA663" t="s">
        <v>363</v>
      </c>
      <c r="GB663">
        <v>0</v>
      </c>
      <c r="GC663">
        <v>100</v>
      </c>
      <c r="GD663">
        <v>100</v>
      </c>
      <c r="GE663">
        <v>-0.362</v>
      </c>
      <c r="GF663">
        <v>0.2974</v>
      </c>
      <c r="GG663">
        <v>-1.589593225013521</v>
      </c>
      <c r="GH663">
        <v>0.00192992804097616</v>
      </c>
      <c r="GI663">
        <v>3.244687122451424E-06</v>
      </c>
      <c r="GJ663">
        <v>-2.087531120305573E-09</v>
      </c>
      <c r="GK663">
        <v>0.05776174702018427</v>
      </c>
      <c r="GL663">
        <v>0.005089068596103195</v>
      </c>
      <c r="GM663">
        <v>0.0003257216593697226</v>
      </c>
      <c r="GN663">
        <v>-1.562898368296355E-06</v>
      </c>
      <c r="GO663">
        <v>0</v>
      </c>
      <c r="GP663">
        <v>1257</v>
      </c>
      <c r="GQ663">
        <v>1</v>
      </c>
      <c r="GR663">
        <v>31</v>
      </c>
      <c r="GS663">
        <v>300.8</v>
      </c>
      <c r="GT663">
        <v>300.8</v>
      </c>
      <c r="GU663">
        <v>1.07788</v>
      </c>
      <c r="GV663">
        <v>2.39868</v>
      </c>
      <c r="GW663">
        <v>1.44775</v>
      </c>
      <c r="GX663">
        <v>2.20215</v>
      </c>
      <c r="GY663">
        <v>1.44653</v>
      </c>
      <c r="GZ663">
        <v>2.31201</v>
      </c>
      <c r="HA663">
        <v>33.1992</v>
      </c>
      <c r="HB663">
        <v>14.4823</v>
      </c>
      <c r="HC663">
        <v>18</v>
      </c>
      <c r="HD663">
        <v>531.9829999999999</v>
      </c>
      <c r="HE663">
        <v>523.086</v>
      </c>
      <c r="HF663">
        <v>24.9998</v>
      </c>
      <c r="HG663">
        <v>30.7119</v>
      </c>
      <c r="HH663">
        <v>30</v>
      </c>
      <c r="HI663">
        <v>31.0916</v>
      </c>
      <c r="HJ663">
        <v>31.1009</v>
      </c>
      <c r="HK663">
        <v>21.5457</v>
      </c>
      <c r="HL663">
        <v>20.6043</v>
      </c>
      <c r="HM663">
        <v>100</v>
      </c>
      <c r="HN663">
        <v>25</v>
      </c>
      <c r="HO663">
        <v>420</v>
      </c>
      <c r="HP663">
        <v>21.5</v>
      </c>
      <c r="HQ663">
        <v>103.125</v>
      </c>
      <c r="HR663">
        <v>102.022</v>
      </c>
    </row>
    <row r="664" spans="1:226">
      <c r="A664">
        <v>646</v>
      </c>
      <c r="B664">
        <v>1774684376.6</v>
      </c>
      <c r="C664">
        <v>2630.599999904633</v>
      </c>
      <c r="D664" t="s">
        <v>1654</v>
      </c>
      <c r="E664" t="s">
        <v>1655</v>
      </c>
      <c r="F664">
        <v>5</v>
      </c>
      <c r="I664">
        <v>1774684373.7</v>
      </c>
      <c r="J664">
        <f>(K664)/1000</f>
        <v>0</v>
      </c>
      <c r="K664">
        <f>IF(BF664, AN664, AH664)</f>
        <v>0</v>
      </c>
      <c r="L664">
        <f>IF(BF664, AI664, AG664)</f>
        <v>0</v>
      </c>
      <c r="M664">
        <f>BH664 - IF(AU664&gt;1, L664*BB664*100.0/(AW664), 0)</f>
        <v>0</v>
      </c>
      <c r="N664">
        <f>((T664-J664/2)*M664-L664)/(T664+J664/2)</f>
        <v>0</v>
      </c>
      <c r="O664">
        <f>N664*(BO664+BP664)/1000.0</f>
        <v>0</v>
      </c>
      <c r="P664">
        <f>(BH664 - IF(AU664&gt;1, L664*BB664*100.0/(AW664), 0))*(BO664+BP664)/1000.0</f>
        <v>0</v>
      </c>
      <c r="Q664">
        <f>2.0/((1/S664-1/R664)+SIGN(S664)*SQRT((1/S664-1/R664)*(1/S664-1/R664) + 4*BC664/((BC664+1)*(BC664+1))*(2*1/S664*1/R664-1/R664*1/R664)))</f>
        <v>0</v>
      </c>
      <c r="R664">
        <f>IF(LEFT(BD664,1)&lt;&gt;"0",IF(LEFT(BD664,1)="1",3.0,BE664),$D$5+$E$5*(BV664*BO664/($K$5*1000))+$F$5*(BV664*BO664/($K$5*1000))*MAX(MIN(BB664,$J$5),$I$5)*MAX(MIN(BB664,$J$5),$I$5)+$G$5*MAX(MIN(BB664,$J$5),$I$5)*(BV664*BO664/($K$5*1000))+$H$5*(BV664*BO664/($K$5*1000))*(BV664*BO664/($K$5*1000)))</f>
        <v>0</v>
      </c>
      <c r="S664">
        <f>J664*(1000-(1000*0.61365*exp(17.502*W664/(240.97+W664))/(BO664+BP664)+BJ664)/2)/(1000*0.61365*exp(17.502*W664/(240.97+W664))/(BO664+BP664)-BJ664)</f>
        <v>0</v>
      </c>
      <c r="T664">
        <f>1/((BC664+1)/(Q664/1.6)+1/(R664/1.37)) + BC664/((BC664+1)/(Q664/1.6) + BC664/(R664/1.37))</f>
        <v>0</v>
      </c>
      <c r="U664">
        <f>(AX664*BA664)</f>
        <v>0</v>
      </c>
      <c r="V664">
        <f>(BQ664+(U664+2*0.95*5.67E-8*(((BQ664+$B$9)+273)^4-(BQ664+273)^4)-44100*J664)/(1.84*29.3*R664+8*0.95*5.67E-8*(BQ664+273)^3))</f>
        <v>0</v>
      </c>
      <c r="W664">
        <f>($C$9*BR664+$D$9*BS664+$E$9*V664)</f>
        <v>0</v>
      </c>
      <c r="X664">
        <f>0.61365*exp(17.502*W664/(240.97+W664))</f>
        <v>0</v>
      </c>
      <c r="Y664">
        <f>(Z664/AA664*100)</f>
        <v>0</v>
      </c>
      <c r="Z664">
        <f>BJ664*(BO664+BP664)/1000</f>
        <v>0</v>
      </c>
      <c r="AA664">
        <f>0.61365*exp(17.502*BQ664/(240.97+BQ664))</f>
        <v>0</v>
      </c>
      <c r="AB664">
        <f>(X664-BJ664*(BO664+BP664)/1000)</f>
        <v>0</v>
      </c>
      <c r="AC664">
        <f>(-J664*44100)</f>
        <v>0</v>
      </c>
      <c r="AD664">
        <f>2*29.3*R664*0.92*(BQ664-W664)</f>
        <v>0</v>
      </c>
      <c r="AE664">
        <f>2*0.95*5.67E-8*(((BQ664+$B$9)+273)^4-(W664+273)^4)</f>
        <v>0</v>
      </c>
      <c r="AF664">
        <f>U664+AE664+AC664+AD664</f>
        <v>0</v>
      </c>
      <c r="AG664">
        <f>BN664*AU664*(BI664-BH664*(1000-AU664*BK664)/(1000-AU664*BJ664))/(100*BB664)</f>
        <v>0</v>
      </c>
      <c r="AH664">
        <f>1000*BN664*AU664*(BJ664-BK664)/(100*BB664*(1000-AU664*BJ664))</f>
        <v>0</v>
      </c>
      <c r="AI664">
        <f>(AJ664 - AK664 - BO664*1E3/(8.314*(BQ664+273.15)) * AM664/BN664 * AL664) * BN664/(100*BB664) * (1000 - BK664)/1000</f>
        <v>0</v>
      </c>
      <c r="AJ664">
        <v>429.2493464947704</v>
      </c>
      <c r="AK664">
        <v>428.7411757575756</v>
      </c>
      <c r="AL664">
        <v>-5.672014025557047E-06</v>
      </c>
      <c r="AM664">
        <v>61.35787655002243</v>
      </c>
      <c r="AN664">
        <f>(AP664 - AO664 + BO664*1E3/(8.314*(BQ664+273.15)) * AR664/BN664 * AQ664) * BN664/(100*BB664) * 1000/(1000 - AP664)</f>
        <v>0</v>
      </c>
      <c r="AO664">
        <v>21.52430241981455</v>
      </c>
      <c r="AP664">
        <v>21.50637692307693</v>
      </c>
      <c r="AQ664">
        <v>-5.964957436927567E-08</v>
      </c>
      <c r="AR664">
        <v>91.88205700752289</v>
      </c>
      <c r="AS664">
        <v>0</v>
      </c>
      <c r="AT664">
        <v>0</v>
      </c>
      <c r="AU664">
        <f>IF(AS664*$H$15&gt;=AW664,1.0,(AW664/(AW664-AS664*$H$15)))</f>
        <v>0</v>
      </c>
      <c r="AV664">
        <f>(AU664-1)*100</f>
        <v>0</v>
      </c>
      <c r="AW664">
        <f>MAX(0,($B$15+$C$15*BV664)/(1+$D$15*BV664)*BO664/(BQ664+273)*$E$15)</f>
        <v>0</v>
      </c>
      <c r="AX664">
        <f>$B$13*BW664+$C$13*BX664+$F$13*CI664*(1-CL664)</f>
        <v>0</v>
      </c>
      <c r="AY664">
        <f>AX664*AZ664</f>
        <v>0</v>
      </c>
      <c r="AZ664">
        <f>($B$13*$D$11+$C$13*$D$11+$F$13*((CV664+CN664)/MAX(CV664+CN664+CW664, 0.1)*$I$11+CW664/MAX(CV664+CN664+CW664, 0.1)*$J$11))/($B$13+$C$13+$F$13)</f>
        <v>0</v>
      </c>
      <c r="BA664">
        <f>($B$13*$K$11+$C$13*$K$11+$F$13*((CV664+CN664)/MAX(CV664+CN664+CW664, 0.1)*$P$11+CW664/MAX(CV664+CN664+CW664, 0.1)*$Q$11))/($B$13+$C$13+$F$13)</f>
        <v>0</v>
      </c>
      <c r="BB664">
        <v>6</v>
      </c>
      <c r="BC664">
        <v>0.5</v>
      </c>
      <c r="BD664" t="s">
        <v>358</v>
      </c>
      <c r="BE664">
        <v>2</v>
      </c>
      <c r="BF664" t="b">
        <v>1</v>
      </c>
      <c r="BG664">
        <v>1774684373.7</v>
      </c>
      <c r="BH664">
        <v>419.5393999999999</v>
      </c>
      <c r="BI664">
        <v>420.0019</v>
      </c>
      <c r="BJ664">
        <v>21.50687</v>
      </c>
      <c r="BK664">
        <v>21.52392</v>
      </c>
      <c r="BL664">
        <v>419.901</v>
      </c>
      <c r="BM664">
        <v>21.20956</v>
      </c>
      <c r="BN664">
        <v>499.9918000000001</v>
      </c>
      <c r="BO664">
        <v>101.0391</v>
      </c>
      <c r="BP664">
        <v>0.10008</v>
      </c>
      <c r="BQ664">
        <v>25.74728</v>
      </c>
      <c r="BR664">
        <v>25.77953</v>
      </c>
      <c r="BS664">
        <v>999.9</v>
      </c>
      <c r="BT664">
        <v>0</v>
      </c>
      <c r="BU664">
        <v>0</v>
      </c>
      <c r="BV664">
        <v>9980.063</v>
      </c>
      <c r="BW664">
        <v>0</v>
      </c>
      <c r="BX664">
        <v>0.3833920000000001</v>
      </c>
      <c r="BY664">
        <v>-0.4623809</v>
      </c>
      <c r="BZ664">
        <v>428.7606</v>
      </c>
      <c r="CA664">
        <v>429.2406</v>
      </c>
      <c r="CB664">
        <v>-0.01703186</v>
      </c>
      <c r="CC664">
        <v>420.0019</v>
      </c>
      <c r="CD664">
        <v>21.52392</v>
      </c>
      <c r="CE664">
        <v>2.173038</v>
      </c>
      <c r="CF664">
        <v>2.174758999999999</v>
      </c>
      <c r="CG664">
        <v>18.76491</v>
      </c>
      <c r="CH664">
        <v>18.77758</v>
      </c>
      <c r="CI664">
        <v>79.99906999999999</v>
      </c>
      <c r="CJ664">
        <v>0</v>
      </c>
      <c r="CK664">
        <v>1</v>
      </c>
      <c r="CL664">
        <v>0</v>
      </c>
      <c r="CM664">
        <v>1.61286</v>
      </c>
      <c r="CN664">
        <v>0</v>
      </c>
      <c r="CO664">
        <v>5.362730000000001</v>
      </c>
      <c r="CP664">
        <v>409.2485</v>
      </c>
      <c r="CQ664">
        <v>34.7059</v>
      </c>
      <c r="CR664">
        <v>38.3435</v>
      </c>
      <c r="CS664">
        <v>36.656</v>
      </c>
      <c r="CT664">
        <v>37.2185</v>
      </c>
      <c r="CU664">
        <v>35.4937</v>
      </c>
      <c r="CV664">
        <v>0</v>
      </c>
      <c r="CW664">
        <v>80</v>
      </c>
      <c r="CX664">
        <v>0</v>
      </c>
      <c r="CY664">
        <v>1774684374.8</v>
      </c>
      <c r="CZ664">
        <v>0</v>
      </c>
      <c r="DA664">
        <v>1774666326.5</v>
      </c>
      <c r="DB664" t="s">
        <v>359</v>
      </c>
      <c r="DC664">
        <v>1774666322</v>
      </c>
      <c r="DD664">
        <v>1774666326.5</v>
      </c>
      <c r="DE664">
        <v>2</v>
      </c>
      <c r="DF664">
        <v>0.343</v>
      </c>
      <c r="DG664">
        <v>-0.026</v>
      </c>
      <c r="DH664">
        <v>-0.36</v>
      </c>
      <c r="DI664">
        <v>0.298</v>
      </c>
      <c r="DJ664">
        <v>420</v>
      </c>
      <c r="DK664">
        <v>22</v>
      </c>
      <c r="DL664">
        <v>0.17</v>
      </c>
      <c r="DM664">
        <v>0.02</v>
      </c>
      <c r="DN664">
        <v>-0.4401059268292682</v>
      </c>
      <c r="DO664">
        <v>-0.05664447386759711</v>
      </c>
      <c r="DP664">
        <v>0.03071535826799407</v>
      </c>
      <c r="DQ664">
        <v>1</v>
      </c>
      <c r="DR664">
        <v>-0.01611216829268293</v>
      </c>
      <c r="DS664">
        <v>-0.003661411149825784</v>
      </c>
      <c r="DT664">
        <v>0.0008791524570023008</v>
      </c>
      <c r="DU664">
        <v>1</v>
      </c>
      <c r="DV664">
        <v>2</v>
      </c>
      <c r="DW664">
        <v>2</v>
      </c>
      <c r="DX664" t="s">
        <v>360</v>
      </c>
      <c r="DY664">
        <v>3.13042</v>
      </c>
      <c r="DZ664">
        <v>2.80631</v>
      </c>
      <c r="EA664">
        <v>0.099756</v>
      </c>
      <c r="EB664">
        <v>0.0994858</v>
      </c>
      <c r="EC664">
        <v>0.105882</v>
      </c>
      <c r="ED664">
        <v>0.105632</v>
      </c>
      <c r="EE664">
        <v>21145</v>
      </c>
      <c r="EF664">
        <v>27418.3</v>
      </c>
      <c r="EG664">
        <v>26442.3</v>
      </c>
      <c r="EH664">
        <v>33000</v>
      </c>
      <c r="EI664">
        <v>34921.9</v>
      </c>
      <c r="EJ664">
        <v>40308.1</v>
      </c>
      <c r="EK664">
        <v>41088.5</v>
      </c>
      <c r="EL664">
        <v>46059.4</v>
      </c>
      <c r="EM664">
        <v>2.03507</v>
      </c>
      <c r="EN664">
        <v>2.00047</v>
      </c>
      <c r="EO664">
        <v>0.068564</v>
      </c>
      <c r="EP664">
        <v>0</v>
      </c>
      <c r="EQ664">
        <v>24.6576</v>
      </c>
      <c r="ER664">
        <v>999.9</v>
      </c>
      <c r="ES664">
        <v>67.40000000000001</v>
      </c>
      <c r="ET664">
        <v>27.5</v>
      </c>
      <c r="EU664">
        <v>24.585</v>
      </c>
      <c r="EV664">
        <v>61.3309</v>
      </c>
      <c r="EW664">
        <v>31.6186</v>
      </c>
      <c r="EX664">
        <v>1</v>
      </c>
      <c r="EY664">
        <v>0.290971</v>
      </c>
      <c r="EZ664">
        <v>0.175054</v>
      </c>
      <c r="FA664">
        <v>20.2902</v>
      </c>
      <c r="FB664">
        <v>5.18944</v>
      </c>
      <c r="FC664">
        <v>11.9441</v>
      </c>
      <c r="FD664">
        <v>4.9558</v>
      </c>
      <c r="FE664">
        <v>3.285</v>
      </c>
      <c r="FF664">
        <v>9999</v>
      </c>
      <c r="FG664">
        <v>9999</v>
      </c>
      <c r="FH664">
        <v>9999</v>
      </c>
      <c r="FI664">
        <v>999.9</v>
      </c>
      <c r="FJ664">
        <v>1.86127</v>
      </c>
      <c r="FK664">
        <v>1.86264</v>
      </c>
      <c r="FL664">
        <v>1.86005</v>
      </c>
      <c r="FM664">
        <v>1.85837</v>
      </c>
      <c r="FN664">
        <v>1.86217</v>
      </c>
      <c r="FO664">
        <v>1.85894</v>
      </c>
      <c r="FP664">
        <v>1.85791</v>
      </c>
      <c r="FQ664">
        <v>1.86081</v>
      </c>
      <c r="FR664">
        <v>0</v>
      </c>
      <c r="FS664">
        <v>0</v>
      </c>
      <c r="FT664">
        <v>0</v>
      </c>
      <c r="FU664">
        <v>4.5</v>
      </c>
      <c r="FV664" t="s">
        <v>361</v>
      </c>
      <c r="FW664" t="s">
        <v>362</v>
      </c>
      <c r="FX664" t="s">
        <v>363</v>
      </c>
      <c r="FY664" t="s">
        <v>364</v>
      </c>
      <c r="FZ664" t="s">
        <v>364</v>
      </c>
      <c r="GA664" t="s">
        <v>363</v>
      </c>
      <c r="GB664">
        <v>0</v>
      </c>
      <c r="GC664">
        <v>100</v>
      </c>
      <c r="GD664">
        <v>100</v>
      </c>
      <c r="GE664">
        <v>-0.361</v>
      </c>
      <c r="GF664">
        <v>0.2973</v>
      </c>
      <c r="GG664">
        <v>-1.589593225013521</v>
      </c>
      <c r="GH664">
        <v>0.00192992804097616</v>
      </c>
      <c r="GI664">
        <v>3.244687122451424E-06</v>
      </c>
      <c r="GJ664">
        <v>-2.087531120305573E-09</v>
      </c>
      <c r="GK664">
        <v>0.05776174702018427</v>
      </c>
      <c r="GL664">
        <v>0.005089068596103195</v>
      </c>
      <c r="GM664">
        <v>0.0003257216593697226</v>
      </c>
      <c r="GN664">
        <v>-1.562898368296355E-06</v>
      </c>
      <c r="GO664">
        <v>0</v>
      </c>
      <c r="GP664">
        <v>1257</v>
      </c>
      <c r="GQ664">
        <v>1</v>
      </c>
      <c r="GR664">
        <v>31</v>
      </c>
      <c r="GS664">
        <v>300.9</v>
      </c>
      <c r="GT664">
        <v>300.8</v>
      </c>
      <c r="GU664">
        <v>1.07788</v>
      </c>
      <c r="GV664">
        <v>2.3938</v>
      </c>
      <c r="GW664">
        <v>1.44775</v>
      </c>
      <c r="GX664">
        <v>2.20215</v>
      </c>
      <c r="GY664">
        <v>1.44653</v>
      </c>
      <c r="GZ664">
        <v>2.35596</v>
      </c>
      <c r="HA664">
        <v>33.1992</v>
      </c>
      <c r="HB664">
        <v>14.4823</v>
      </c>
      <c r="HC664">
        <v>18</v>
      </c>
      <c r="HD664">
        <v>531.998</v>
      </c>
      <c r="HE664">
        <v>523.103</v>
      </c>
      <c r="HF664">
        <v>24.9999</v>
      </c>
      <c r="HG664">
        <v>30.7119</v>
      </c>
      <c r="HH664">
        <v>30</v>
      </c>
      <c r="HI664">
        <v>31.0916</v>
      </c>
      <c r="HJ664">
        <v>31.1009</v>
      </c>
      <c r="HK664">
        <v>21.5448</v>
      </c>
      <c r="HL664">
        <v>20.6043</v>
      </c>
      <c r="HM664">
        <v>100</v>
      </c>
      <c r="HN664">
        <v>25</v>
      </c>
      <c r="HO664">
        <v>420</v>
      </c>
      <c r="HP664">
        <v>21.5</v>
      </c>
      <c r="HQ664">
        <v>103.124</v>
      </c>
      <c r="HR664">
        <v>102.02</v>
      </c>
    </row>
    <row r="665" spans="1:226">
      <c r="A665">
        <v>647</v>
      </c>
      <c r="B665">
        <v>1774684380.6</v>
      </c>
      <c r="C665">
        <v>2634.599999904633</v>
      </c>
      <c r="D665" t="s">
        <v>1656</v>
      </c>
      <c r="E665" t="s">
        <v>1657</v>
      </c>
      <c r="F665">
        <v>5</v>
      </c>
      <c r="I665">
        <v>1774684377.7</v>
      </c>
      <c r="J665">
        <f>(K665)/1000</f>
        <v>0</v>
      </c>
      <c r="K665">
        <f>IF(BF665, AN665, AH665)</f>
        <v>0</v>
      </c>
      <c r="L665">
        <f>IF(BF665, AI665, AG665)</f>
        <v>0</v>
      </c>
      <c r="M665">
        <f>BH665 - IF(AU665&gt;1, L665*BB665*100.0/(AW665), 0)</f>
        <v>0</v>
      </c>
      <c r="N665">
        <f>((T665-J665/2)*M665-L665)/(T665+J665/2)</f>
        <v>0</v>
      </c>
      <c r="O665">
        <f>N665*(BO665+BP665)/1000.0</f>
        <v>0</v>
      </c>
      <c r="P665">
        <f>(BH665 - IF(AU665&gt;1, L665*BB665*100.0/(AW665), 0))*(BO665+BP665)/1000.0</f>
        <v>0</v>
      </c>
      <c r="Q665">
        <f>2.0/((1/S665-1/R665)+SIGN(S665)*SQRT((1/S665-1/R665)*(1/S665-1/R665) + 4*BC665/((BC665+1)*(BC665+1))*(2*1/S665*1/R665-1/R665*1/R665)))</f>
        <v>0</v>
      </c>
      <c r="R665">
        <f>IF(LEFT(BD665,1)&lt;&gt;"0",IF(LEFT(BD665,1)="1",3.0,BE665),$D$5+$E$5*(BV665*BO665/($K$5*1000))+$F$5*(BV665*BO665/($K$5*1000))*MAX(MIN(BB665,$J$5),$I$5)*MAX(MIN(BB665,$J$5),$I$5)+$G$5*MAX(MIN(BB665,$J$5),$I$5)*(BV665*BO665/($K$5*1000))+$H$5*(BV665*BO665/($K$5*1000))*(BV665*BO665/($K$5*1000)))</f>
        <v>0</v>
      </c>
      <c r="S665">
        <f>J665*(1000-(1000*0.61365*exp(17.502*W665/(240.97+W665))/(BO665+BP665)+BJ665)/2)/(1000*0.61365*exp(17.502*W665/(240.97+W665))/(BO665+BP665)-BJ665)</f>
        <v>0</v>
      </c>
      <c r="T665">
        <f>1/((BC665+1)/(Q665/1.6)+1/(R665/1.37)) + BC665/((BC665+1)/(Q665/1.6) + BC665/(R665/1.37))</f>
        <v>0</v>
      </c>
      <c r="U665">
        <f>(AX665*BA665)</f>
        <v>0</v>
      </c>
      <c r="V665">
        <f>(BQ665+(U665+2*0.95*5.67E-8*(((BQ665+$B$9)+273)^4-(BQ665+273)^4)-44100*J665)/(1.84*29.3*R665+8*0.95*5.67E-8*(BQ665+273)^3))</f>
        <v>0</v>
      </c>
      <c r="W665">
        <f>($C$9*BR665+$D$9*BS665+$E$9*V665)</f>
        <v>0</v>
      </c>
      <c r="X665">
        <f>0.61365*exp(17.502*W665/(240.97+W665))</f>
        <v>0</v>
      </c>
      <c r="Y665">
        <f>(Z665/AA665*100)</f>
        <v>0</v>
      </c>
      <c r="Z665">
        <f>BJ665*(BO665+BP665)/1000</f>
        <v>0</v>
      </c>
      <c r="AA665">
        <f>0.61365*exp(17.502*BQ665/(240.97+BQ665))</f>
        <v>0</v>
      </c>
      <c r="AB665">
        <f>(X665-BJ665*(BO665+BP665)/1000)</f>
        <v>0</v>
      </c>
      <c r="AC665">
        <f>(-J665*44100)</f>
        <v>0</v>
      </c>
      <c r="AD665">
        <f>2*29.3*R665*0.92*(BQ665-W665)</f>
        <v>0</v>
      </c>
      <c r="AE665">
        <f>2*0.95*5.67E-8*(((BQ665+$B$9)+273)^4-(W665+273)^4)</f>
        <v>0</v>
      </c>
      <c r="AF665">
        <f>U665+AE665+AC665+AD665</f>
        <v>0</v>
      </c>
      <c r="AG665">
        <f>BN665*AU665*(BI665-BH665*(1000-AU665*BK665)/(1000-AU665*BJ665))/(100*BB665)</f>
        <v>0</v>
      </c>
      <c r="AH665">
        <f>1000*BN665*AU665*(BJ665-BK665)/(100*BB665*(1000-AU665*BJ665))</f>
        <v>0</v>
      </c>
      <c r="AI665">
        <f>(AJ665 - AK665 - BO665*1E3/(8.314*(BQ665+273.15)) * AM665/BN665 * AL665) * BN665/(100*BB665) * (1000 - BK665)/1000</f>
        <v>0</v>
      </c>
      <c r="AJ665">
        <v>429.2191694543382</v>
      </c>
      <c r="AK665">
        <v>428.8056606060606</v>
      </c>
      <c r="AL665">
        <v>1.041558273742024E-05</v>
      </c>
      <c r="AM665">
        <v>61.35787655002243</v>
      </c>
      <c r="AN665">
        <f>(AP665 - AO665 + BO665*1E3/(8.314*(BQ665+273.15)) * AR665/BN665 * AQ665) * BN665/(100*BB665) * 1000/(1000 - AP665)</f>
        <v>0</v>
      </c>
      <c r="AO665">
        <v>21.52379276502625</v>
      </c>
      <c r="AP665">
        <v>21.5072153846154</v>
      </c>
      <c r="AQ665">
        <v>-2.458269581056911E-07</v>
      </c>
      <c r="AR665">
        <v>91.88205700752289</v>
      </c>
      <c r="AS665">
        <v>0</v>
      </c>
      <c r="AT665">
        <v>0</v>
      </c>
      <c r="AU665">
        <f>IF(AS665*$H$15&gt;=AW665,1.0,(AW665/(AW665-AS665*$H$15)))</f>
        <v>0</v>
      </c>
      <c r="AV665">
        <f>(AU665-1)*100</f>
        <v>0</v>
      </c>
      <c r="AW665">
        <f>MAX(0,($B$15+$C$15*BV665)/(1+$D$15*BV665)*BO665/(BQ665+273)*$E$15)</f>
        <v>0</v>
      </c>
      <c r="AX665">
        <f>$B$13*BW665+$C$13*BX665+$F$13*CI665*(1-CL665)</f>
        <v>0</v>
      </c>
      <c r="AY665">
        <f>AX665*AZ665</f>
        <v>0</v>
      </c>
      <c r="AZ665">
        <f>($B$13*$D$11+$C$13*$D$11+$F$13*((CV665+CN665)/MAX(CV665+CN665+CW665, 0.1)*$I$11+CW665/MAX(CV665+CN665+CW665, 0.1)*$J$11))/($B$13+$C$13+$F$13)</f>
        <v>0</v>
      </c>
      <c r="BA665">
        <f>($B$13*$K$11+$C$13*$K$11+$F$13*((CV665+CN665)/MAX(CV665+CN665+CW665, 0.1)*$P$11+CW665/MAX(CV665+CN665+CW665, 0.1)*$Q$11))/($B$13+$C$13+$F$13)</f>
        <v>0</v>
      </c>
      <c r="BB665">
        <v>6</v>
      </c>
      <c r="BC665">
        <v>0.5</v>
      </c>
      <c r="BD665" t="s">
        <v>358</v>
      </c>
      <c r="BE665">
        <v>2</v>
      </c>
      <c r="BF665" t="b">
        <v>1</v>
      </c>
      <c r="BG665">
        <v>1774684377.7</v>
      </c>
      <c r="BH665">
        <v>419.5439</v>
      </c>
      <c r="BI665">
        <v>419.9964</v>
      </c>
      <c r="BJ665">
        <v>21.50658</v>
      </c>
      <c r="BK665">
        <v>21.52456</v>
      </c>
      <c r="BL665">
        <v>419.9056</v>
      </c>
      <c r="BM665">
        <v>21.20927</v>
      </c>
      <c r="BN665">
        <v>499.9501999999999</v>
      </c>
      <c r="BO665">
        <v>101.0382</v>
      </c>
      <c r="BP665">
        <v>0.09990867</v>
      </c>
      <c r="BQ665">
        <v>25.74471</v>
      </c>
      <c r="BR665">
        <v>25.77673</v>
      </c>
      <c r="BS665">
        <v>999.9</v>
      </c>
      <c r="BT665">
        <v>0</v>
      </c>
      <c r="BU665">
        <v>0</v>
      </c>
      <c r="BV665">
        <v>9998.123</v>
      </c>
      <c r="BW665">
        <v>0</v>
      </c>
      <c r="BX665">
        <v>0.3833920000000001</v>
      </c>
      <c r="BY665">
        <v>-0.4524718</v>
      </c>
      <c r="BZ665">
        <v>428.7653</v>
      </c>
      <c r="CA665">
        <v>429.2356</v>
      </c>
      <c r="CB665">
        <v>-0.01797561</v>
      </c>
      <c r="CC665">
        <v>419.9964</v>
      </c>
      <c r="CD665">
        <v>21.52456</v>
      </c>
      <c r="CE665">
        <v>2.172989</v>
      </c>
      <c r="CF665">
        <v>2.174804</v>
      </c>
      <c r="CG665">
        <v>18.76454</v>
      </c>
      <c r="CH665">
        <v>18.7779</v>
      </c>
      <c r="CI665">
        <v>79.99495</v>
      </c>
      <c r="CJ665">
        <v>0</v>
      </c>
      <c r="CK665">
        <v>1</v>
      </c>
      <c r="CL665">
        <v>0</v>
      </c>
      <c r="CM665">
        <v>1.65244</v>
      </c>
      <c r="CN665">
        <v>0</v>
      </c>
      <c r="CO665">
        <v>5.30932</v>
      </c>
      <c r="CP665">
        <v>409.2274</v>
      </c>
      <c r="CQ665">
        <v>34.656</v>
      </c>
      <c r="CR665">
        <v>38.281</v>
      </c>
      <c r="CS665">
        <v>36.6187</v>
      </c>
      <c r="CT665">
        <v>37.156</v>
      </c>
      <c r="CU665">
        <v>35.4496</v>
      </c>
      <c r="CV665">
        <v>0</v>
      </c>
      <c r="CW665">
        <v>79.99600000000001</v>
      </c>
      <c r="CX665">
        <v>0</v>
      </c>
      <c r="CY665">
        <v>1774684379</v>
      </c>
      <c r="CZ665">
        <v>0</v>
      </c>
      <c r="DA665">
        <v>1774666326.5</v>
      </c>
      <c r="DB665" t="s">
        <v>359</v>
      </c>
      <c r="DC665">
        <v>1774666322</v>
      </c>
      <c r="DD665">
        <v>1774666326.5</v>
      </c>
      <c r="DE665">
        <v>2</v>
      </c>
      <c r="DF665">
        <v>0.343</v>
      </c>
      <c r="DG665">
        <v>-0.026</v>
      </c>
      <c r="DH665">
        <v>-0.36</v>
      </c>
      <c r="DI665">
        <v>0.298</v>
      </c>
      <c r="DJ665">
        <v>420</v>
      </c>
      <c r="DK665">
        <v>22</v>
      </c>
      <c r="DL665">
        <v>0.17</v>
      </c>
      <c r="DM665">
        <v>0.02</v>
      </c>
      <c r="DN665">
        <v>-0.4449857073170732</v>
      </c>
      <c r="DO665">
        <v>0.02470622299651449</v>
      </c>
      <c r="DP665">
        <v>0.03126792665542394</v>
      </c>
      <c r="DQ665">
        <v>1</v>
      </c>
      <c r="DR665">
        <v>-0.01651219268292683</v>
      </c>
      <c r="DS665">
        <v>-0.009031818815331013</v>
      </c>
      <c r="DT665">
        <v>0.001169677185691397</v>
      </c>
      <c r="DU665">
        <v>1</v>
      </c>
      <c r="DV665">
        <v>2</v>
      </c>
      <c r="DW665">
        <v>2</v>
      </c>
      <c r="DX665" t="s">
        <v>360</v>
      </c>
      <c r="DY665">
        <v>3.13035</v>
      </c>
      <c r="DZ665">
        <v>2.80644</v>
      </c>
      <c r="EA665">
        <v>0.0997609</v>
      </c>
      <c r="EB665">
        <v>0.0994831</v>
      </c>
      <c r="EC665">
        <v>0.105886</v>
      </c>
      <c r="ED665">
        <v>0.105636</v>
      </c>
      <c r="EE665">
        <v>21144.9</v>
      </c>
      <c r="EF665">
        <v>27418.5</v>
      </c>
      <c r="EG665">
        <v>26442.4</v>
      </c>
      <c r="EH665">
        <v>33000.1</v>
      </c>
      <c r="EI665">
        <v>34921.8</v>
      </c>
      <c r="EJ665">
        <v>40308.4</v>
      </c>
      <c r="EK665">
        <v>41088.5</v>
      </c>
      <c r="EL665">
        <v>46060</v>
      </c>
      <c r="EM665">
        <v>2.03495</v>
      </c>
      <c r="EN665">
        <v>2.00028</v>
      </c>
      <c r="EO665">
        <v>0.0680238</v>
      </c>
      <c r="EP665">
        <v>0</v>
      </c>
      <c r="EQ665">
        <v>24.6569</v>
      </c>
      <c r="ER665">
        <v>999.9</v>
      </c>
      <c r="ES665">
        <v>67.40000000000001</v>
      </c>
      <c r="ET665">
        <v>27.5</v>
      </c>
      <c r="EU665">
        <v>24.5863</v>
      </c>
      <c r="EV665">
        <v>61.2609</v>
      </c>
      <c r="EW665">
        <v>31.8069</v>
      </c>
      <c r="EX665">
        <v>1</v>
      </c>
      <c r="EY665">
        <v>0.290965</v>
      </c>
      <c r="EZ665">
        <v>0.175381</v>
      </c>
      <c r="FA665">
        <v>20.2903</v>
      </c>
      <c r="FB665">
        <v>5.19004</v>
      </c>
      <c r="FC665">
        <v>11.9441</v>
      </c>
      <c r="FD665">
        <v>4.9557</v>
      </c>
      <c r="FE665">
        <v>3.285</v>
      </c>
      <c r="FF665">
        <v>9999</v>
      </c>
      <c r="FG665">
        <v>9999</v>
      </c>
      <c r="FH665">
        <v>9999</v>
      </c>
      <c r="FI665">
        <v>999.9</v>
      </c>
      <c r="FJ665">
        <v>1.86127</v>
      </c>
      <c r="FK665">
        <v>1.86264</v>
      </c>
      <c r="FL665">
        <v>1.86005</v>
      </c>
      <c r="FM665">
        <v>1.85837</v>
      </c>
      <c r="FN665">
        <v>1.86217</v>
      </c>
      <c r="FO665">
        <v>1.85891</v>
      </c>
      <c r="FP665">
        <v>1.85791</v>
      </c>
      <c r="FQ665">
        <v>1.86081</v>
      </c>
      <c r="FR665">
        <v>0</v>
      </c>
      <c r="FS665">
        <v>0</v>
      </c>
      <c r="FT665">
        <v>0</v>
      </c>
      <c r="FU665">
        <v>4.5</v>
      </c>
      <c r="FV665" t="s">
        <v>361</v>
      </c>
      <c r="FW665" t="s">
        <v>362</v>
      </c>
      <c r="FX665" t="s">
        <v>363</v>
      </c>
      <c r="FY665" t="s">
        <v>364</v>
      </c>
      <c r="FZ665" t="s">
        <v>364</v>
      </c>
      <c r="GA665" t="s">
        <v>363</v>
      </c>
      <c r="GB665">
        <v>0</v>
      </c>
      <c r="GC665">
        <v>100</v>
      </c>
      <c r="GD665">
        <v>100</v>
      </c>
      <c r="GE665">
        <v>-0.362</v>
      </c>
      <c r="GF665">
        <v>0.2974</v>
      </c>
      <c r="GG665">
        <v>-1.589593225013521</v>
      </c>
      <c r="GH665">
        <v>0.00192992804097616</v>
      </c>
      <c r="GI665">
        <v>3.244687122451424E-06</v>
      </c>
      <c r="GJ665">
        <v>-2.087531120305573E-09</v>
      </c>
      <c r="GK665">
        <v>0.05776174702018427</v>
      </c>
      <c r="GL665">
        <v>0.005089068596103195</v>
      </c>
      <c r="GM665">
        <v>0.0003257216593697226</v>
      </c>
      <c r="GN665">
        <v>-1.562898368296355E-06</v>
      </c>
      <c r="GO665">
        <v>0</v>
      </c>
      <c r="GP665">
        <v>1257</v>
      </c>
      <c r="GQ665">
        <v>1</v>
      </c>
      <c r="GR665">
        <v>31</v>
      </c>
      <c r="GS665">
        <v>301</v>
      </c>
      <c r="GT665">
        <v>300.9</v>
      </c>
      <c r="GU665">
        <v>1.07666</v>
      </c>
      <c r="GV665">
        <v>2.3877</v>
      </c>
      <c r="GW665">
        <v>1.44775</v>
      </c>
      <c r="GX665">
        <v>2.20215</v>
      </c>
      <c r="GY665">
        <v>1.44653</v>
      </c>
      <c r="GZ665">
        <v>2.3877</v>
      </c>
      <c r="HA665">
        <v>33.1992</v>
      </c>
      <c r="HB665">
        <v>14.491</v>
      </c>
      <c r="HC665">
        <v>18</v>
      </c>
      <c r="HD665">
        <v>531.919</v>
      </c>
      <c r="HE665">
        <v>522.967</v>
      </c>
      <c r="HF665">
        <v>25</v>
      </c>
      <c r="HG665">
        <v>30.7119</v>
      </c>
      <c r="HH665">
        <v>30</v>
      </c>
      <c r="HI665">
        <v>31.0916</v>
      </c>
      <c r="HJ665">
        <v>31.1009</v>
      </c>
      <c r="HK665">
        <v>21.5439</v>
      </c>
      <c r="HL665">
        <v>20.6043</v>
      </c>
      <c r="HM665">
        <v>100</v>
      </c>
      <c r="HN665">
        <v>25</v>
      </c>
      <c r="HO665">
        <v>420</v>
      </c>
      <c r="HP665">
        <v>21.5</v>
      </c>
      <c r="HQ665">
        <v>103.124</v>
      </c>
      <c r="HR665">
        <v>102.021</v>
      </c>
    </row>
    <row r="666" spans="1:226">
      <c r="A666">
        <v>648</v>
      </c>
      <c r="B666">
        <v>1774684384.6</v>
      </c>
      <c r="C666">
        <v>2638.599999904633</v>
      </c>
      <c r="D666" t="s">
        <v>1658</v>
      </c>
      <c r="E666" t="s">
        <v>1659</v>
      </c>
      <c r="F666">
        <v>5</v>
      </c>
      <c r="I666">
        <v>1774684381.7</v>
      </c>
      <c r="J666">
        <f>(K666)/1000</f>
        <v>0</v>
      </c>
      <c r="K666">
        <f>IF(BF666, AN666, AH666)</f>
        <v>0</v>
      </c>
      <c r="L666">
        <f>IF(BF666, AI666, AG666)</f>
        <v>0</v>
      </c>
      <c r="M666">
        <f>BH666 - IF(AU666&gt;1, L666*BB666*100.0/(AW666), 0)</f>
        <v>0</v>
      </c>
      <c r="N666">
        <f>((T666-J666/2)*M666-L666)/(T666+J666/2)</f>
        <v>0</v>
      </c>
      <c r="O666">
        <f>N666*(BO666+BP666)/1000.0</f>
        <v>0</v>
      </c>
      <c r="P666">
        <f>(BH666 - IF(AU666&gt;1, L666*BB666*100.0/(AW666), 0))*(BO666+BP666)/1000.0</f>
        <v>0</v>
      </c>
      <c r="Q666">
        <f>2.0/((1/S666-1/R666)+SIGN(S666)*SQRT((1/S666-1/R666)*(1/S666-1/R666) + 4*BC666/((BC666+1)*(BC666+1))*(2*1/S666*1/R666-1/R666*1/R666)))</f>
        <v>0</v>
      </c>
      <c r="R666">
        <f>IF(LEFT(BD666,1)&lt;&gt;"0",IF(LEFT(BD666,1)="1",3.0,BE666),$D$5+$E$5*(BV666*BO666/($K$5*1000))+$F$5*(BV666*BO666/($K$5*1000))*MAX(MIN(BB666,$J$5),$I$5)*MAX(MIN(BB666,$J$5),$I$5)+$G$5*MAX(MIN(BB666,$J$5),$I$5)*(BV666*BO666/($K$5*1000))+$H$5*(BV666*BO666/($K$5*1000))*(BV666*BO666/($K$5*1000)))</f>
        <v>0</v>
      </c>
      <c r="S666">
        <f>J666*(1000-(1000*0.61365*exp(17.502*W666/(240.97+W666))/(BO666+BP666)+BJ666)/2)/(1000*0.61365*exp(17.502*W666/(240.97+W666))/(BO666+BP666)-BJ666)</f>
        <v>0</v>
      </c>
      <c r="T666">
        <f>1/((BC666+1)/(Q666/1.6)+1/(R666/1.37)) + BC666/((BC666+1)/(Q666/1.6) + BC666/(R666/1.37))</f>
        <v>0</v>
      </c>
      <c r="U666">
        <f>(AX666*BA666)</f>
        <v>0</v>
      </c>
      <c r="V666">
        <f>(BQ666+(U666+2*0.95*5.67E-8*(((BQ666+$B$9)+273)^4-(BQ666+273)^4)-44100*J666)/(1.84*29.3*R666+8*0.95*5.67E-8*(BQ666+273)^3))</f>
        <v>0</v>
      </c>
      <c r="W666">
        <f>($C$9*BR666+$D$9*BS666+$E$9*V666)</f>
        <v>0</v>
      </c>
      <c r="X666">
        <f>0.61365*exp(17.502*W666/(240.97+W666))</f>
        <v>0</v>
      </c>
      <c r="Y666">
        <f>(Z666/AA666*100)</f>
        <v>0</v>
      </c>
      <c r="Z666">
        <f>BJ666*(BO666+BP666)/1000</f>
        <v>0</v>
      </c>
      <c r="AA666">
        <f>0.61365*exp(17.502*BQ666/(240.97+BQ666))</f>
        <v>0</v>
      </c>
      <c r="AB666">
        <f>(X666-BJ666*(BO666+BP666)/1000)</f>
        <v>0</v>
      </c>
      <c r="AC666">
        <f>(-J666*44100)</f>
        <v>0</v>
      </c>
      <c r="AD666">
        <f>2*29.3*R666*0.92*(BQ666-W666)</f>
        <v>0</v>
      </c>
      <c r="AE666">
        <f>2*0.95*5.67E-8*(((BQ666+$B$9)+273)^4-(W666+273)^4)</f>
        <v>0</v>
      </c>
      <c r="AF666">
        <f>U666+AE666+AC666+AD666</f>
        <v>0</v>
      </c>
      <c r="AG666">
        <f>BN666*AU666*(BI666-BH666*(1000-AU666*BK666)/(1000-AU666*BJ666))/(100*BB666)</f>
        <v>0</v>
      </c>
      <c r="AH666">
        <f>1000*BN666*AU666*(BJ666-BK666)/(100*BB666*(1000-AU666*BJ666))</f>
        <v>0</v>
      </c>
      <c r="AI666">
        <f>(AJ666 - AK666 - BO666*1E3/(8.314*(BQ666+273.15)) * AM666/BN666 * AL666) * BN666/(100*BB666) * (1000 - BK666)/1000</f>
        <v>0</v>
      </c>
      <c r="AJ666">
        <v>429.2542145416646</v>
      </c>
      <c r="AK666">
        <v>428.7609757575756</v>
      </c>
      <c r="AL666">
        <v>-9.689050478284638E-06</v>
      </c>
      <c r="AM666">
        <v>61.35787655002243</v>
      </c>
      <c r="AN666">
        <f>(AP666 - AO666 + BO666*1E3/(8.314*(BQ666+273.15)) * AR666/BN666 * AQ666) * BN666/(100*BB666) * 1000/(1000 - AP666)</f>
        <v>0</v>
      </c>
      <c r="AO666">
        <v>21.52579350363226</v>
      </c>
      <c r="AP666">
        <v>21.50750419580421</v>
      </c>
      <c r="AQ666">
        <v>4.964548509354289E-07</v>
      </c>
      <c r="AR666">
        <v>91.88205700752289</v>
      </c>
      <c r="AS666">
        <v>0</v>
      </c>
      <c r="AT666">
        <v>0</v>
      </c>
      <c r="AU666">
        <f>IF(AS666*$H$15&gt;=AW666,1.0,(AW666/(AW666-AS666*$H$15)))</f>
        <v>0</v>
      </c>
      <c r="AV666">
        <f>(AU666-1)*100</f>
        <v>0</v>
      </c>
      <c r="AW666">
        <f>MAX(0,($B$15+$C$15*BV666)/(1+$D$15*BV666)*BO666/(BQ666+273)*$E$15)</f>
        <v>0</v>
      </c>
      <c r="AX666">
        <f>$B$13*BW666+$C$13*BX666+$F$13*CI666*(1-CL666)</f>
        <v>0</v>
      </c>
      <c r="AY666">
        <f>AX666*AZ666</f>
        <v>0</v>
      </c>
      <c r="AZ666">
        <f>($B$13*$D$11+$C$13*$D$11+$F$13*((CV666+CN666)/MAX(CV666+CN666+CW666, 0.1)*$I$11+CW666/MAX(CV666+CN666+CW666, 0.1)*$J$11))/($B$13+$C$13+$F$13)</f>
        <v>0</v>
      </c>
      <c r="BA666">
        <f>($B$13*$K$11+$C$13*$K$11+$F$13*((CV666+CN666)/MAX(CV666+CN666+CW666, 0.1)*$P$11+CW666/MAX(CV666+CN666+CW666, 0.1)*$Q$11))/($B$13+$C$13+$F$13)</f>
        <v>0</v>
      </c>
      <c r="BB666">
        <v>6</v>
      </c>
      <c r="BC666">
        <v>0.5</v>
      </c>
      <c r="BD666" t="s">
        <v>358</v>
      </c>
      <c r="BE666">
        <v>2</v>
      </c>
      <c r="BF666" t="b">
        <v>1</v>
      </c>
      <c r="BG666">
        <v>1774684381.7</v>
      </c>
      <c r="BH666">
        <v>419.5733999999999</v>
      </c>
      <c r="BI666">
        <v>420.0082</v>
      </c>
      <c r="BJ666">
        <v>21.50754</v>
      </c>
      <c r="BK666">
        <v>21.5257</v>
      </c>
      <c r="BL666">
        <v>419.9351</v>
      </c>
      <c r="BM666">
        <v>21.21021</v>
      </c>
      <c r="BN666">
        <v>499.9555</v>
      </c>
      <c r="BO666">
        <v>101.0383</v>
      </c>
      <c r="BP666">
        <v>0.09999970999999999</v>
      </c>
      <c r="BQ666">
        <v>25.74170999999999</v>
      </c>
      <c r="BR666">
        <v>25.77148</v>
      </c>
      <c r="BS666">
        <v>999.9</v>
      </c>
      <c r="BT666">
        <v>0</v>
      </c>
      <c r="BU666">
        <v>0</v>
      </c>
      <c r="BV666">
        <v>9996.375</v>
      </c>
      <c r="BW666">
        <v>0</v>
      </c>
      <c r="BX666">
        <v>0.3833920000000001</v>
      </c>
      <c r="BY666">
        <v>-0.4345733</v>
      </c>
      <c r="BZ666">
        <v>428.7959</v>
      </c>
      <c r="CA666">
        <v>429.248</v>
      </c>
      <c r="CB666">
        <v>-0.01817913</v>
      </c>
      <c r="CC666">
        <v>420.0082</v>
      </c>
      <c r="CD666">
        <v>21.5257</v>
      </c>
      <c r="CE666">
        <v>2.173085</v>
      </c>
      <c r="CF666">
        <v>2.17492</v>
      </c>
      <c r="CG666">
        <v>18.76524</v>
      </c>
      <c r="CH666">
        <v>18.77878</v>
      </c>
      <c r="CI666">
        <v>80.00107</v>
      </c>
      <c r="CJ666">
        <v>0</v>
      </c>
      <c r="CK666">
        <v>1</v>
      </c>
      <c r="CL666">
        <v>0</v>
      </c>
      <c r="CM666">
        <v>1.94952</v>
      </c>
      <c r="CN666">
        <v>0</v>
      </c>
      <c r="CO666">
        <v>5.30369</v>
      </c>
      <c r="CP666">
        <v>409.2587</v>
      </c>
      <c r="CQ666">
        <v>34.625</v>
      </c>
      <c r="CR666">
        <v>38.25</v>
      </c>
      <c r="CS666">
        <v>36.5746</v>
      </c>
      <c r="CT666">
        <v>37.1061</v>
      </c>
      <c r="CU666">
        <v>35.406</v>
      </c>
      <c r="CV666">
        <v>0</v>
      </c>
      <c r="CW666">
        <v>80.002</v>
      </c>
      <c r="CX666">
        <v>0</v>
      </c>
      <c r="CY666">
        <v>1774684383.2</v>
      </c>
      <c r="CZ666">
        <v>0</v>
      </c>
      <c r="DA666">
        <v>1774666326.5</v>
      </c>
      <c r="DB666" t="s">
        <v>359</v>
      </c>
      <c r="DC666">
        <v>1774666322</v>
      </c>
      <c r="DD666">
        <v>1774666326.5</v>
      </c>
      <c r="DE666">
        <v>2</v>
      </c>
      <c r="DF666">
        <v>0.343</v>
      </c>
      <c r="DG666">
        <v>-0.026</v>
      </c>
      <c r="DH666">
        <v>-0.36</v>
      </c>
      <c r="DI666">
        <v>0.298</v>
      </c>
      <c r="DJ666">
        <v>420</v>
      </c>
      <c r="DK666">
        <v>22</v>
      </c>
      <c r="DL666">
        <v>0.17</v>
      </c>
      <c r="DM666">
        <v>0.02</v>
      </c>
      <c r="DN666">
        <v>-0.4387452439024391</v>
      </c>
      <c r="DO666">
        <v>-0.04639028571428692</v>
      </c>
      <c r="DP666">
        <v>0.02988140068694375</v>
      </c>
      <c r="DQ666">
        <v>1</v>
      </c>
      <c r="DR666">
        <v>-0.01696437804878049</v>
      </c>
      <c r="DS666">
        <v>-0.01019248013937284</v>
      </c>
      <c r="DT666">
        <v>0.001146166278855924</v>
      </c>
      <c r="DU666">
        <v>1</v>
      </c>
      <c r="DV666">
        <v>2</v>
      </c>
      <c r="DW666">
        <v>2</v>
      </c>
      <c r="DX666" t="s">
        <v>360</v>
      </c>
      <c r="DY666">
        <v>3.13051</v>
      </c>
      <c r="DZ666">
        <v>2.80646</v>
      </c>
      <c r="EA666">
        <v>0.09975879999999999</v>
      </c>
      <c r="EB666">
        <v>0.0994829</v>
      </c>
      <c r="EC666">
        <v>0.105886</v>
      </c>
      <c r="ED666">
        <v>0.10564</v>
      </c>
      <c r="EE666">
        <v>21144.9</v>
      </c>
      <c r="EF666">
        <v>27418.5</v>
      </c>
      <c r="EG666">
        <v>26442.4</v>
      </c>
      <c r="EH666">
        <v>33000.1</v>
      </c>
      <c r="EI666">
        <v>34921.9</v>
      </c>
      <c r="EJ666">
        <v>40308.4</v>
      </c>
      <c r="EK666">
        <v>41088.6</v>
      </c>
      <c r="EL666">
        <v>46060.2</v>
      </c>
      <c r="EM666">
        <v>2.03525</v>
      </c>
      <c r="EN666">
        <v>2.00032</v>
      </c>
      <c r="EO666">
        <v>0.0680424</v>
      </c>
      <c r="EP666">
        <v>0</v>
      </c>
      <c r="EQ666">
        <v>24.6555</v>
      </c>
      <c r="ER666">
        <v>999.9</v>
      </c>
      <c r="ES666">
        <v>67.40000000000001</v>
      </c>
      <c r="ET666">
        <v>27.5</v>
      </c>
      <c r="EU666">
        <v>24.587</v>
      </c>
      <c r="EV666">
        <v>61.2509</v>
      </c>
      <c r="EW666">
        <v>31.8229</v>
      </c>
      <c r="EX666">
        <v>1</v>
      </c>
      <c r="EY666">
        <v>0.290935</v>
      </c>
      <c r="EZ666">
        <v>0.175027</v>
      </c>
      <c r="FA666">
        <v>20.2903</v>
      </c>
      <c r="FB666">
        <v>5.18974</v>
      </c>
      <c r="FC666">
        <v>11.9441</v>
      </c>
      <c r="FD666">
        <v>4.9557</v>
      </c>
      <c r="FE666">
        <v>3.285</v>
      </c>
      <c r="FF666">
        <v>9999</v>
      </c>
      <c r="FG666">
        <v>9999</v>
      </c>
      <c r="FH666">
        <v>9999</v>
      </c>
      <c r="FI666">
        <v>999.9</v>
      </c>
      <c r="FJ666">
        <v>1.86127</v>
      </c>
      <c r="FK666">
        <v>1.86264</v>
      </c>
      <c r="FL666">
        <v>1.86005</v>
      </c>
      <c r="FM666">
        <v>1.85837</v>
      </c>
      <c r="FN666">
        <v>1.86215</v>
      </c>
      <c r="FO666">
        <v>1.85891</v>
      </c>
      <c r="FP666">
        <v>1.85791</v>
      </c>
      <c r="FQ666">
        <v>1.86081</v>
      </c>
      <c r="FR666">
        <v>0</v>
      </c>
      <c r="FS666">
        <v>0</v>
      </c>
      <c r="FT666">
        <v>0</v>
      </c>
      <c r="FU666">
        <v>4.5</v>
      </c>
      <c r="FV666" t="s">
        <v>361</v>
      </c>
      <c r="FW666" t="s">
        <v>362</v>
      </c>
      <c r="FX666" t="s">
        <v>363</v>
      </c>
      <c r="FY666" t="s">
        <v>364</v>
      </c>
      <c r="FZ666" t="s">
        <v>364</v>
      </c>
      <c r="GA666" t="s">
        <v>363</v>
      </c>
      <c r="GB666">
        <v>0</v>
      </c>
      <c r="GC666">
        <v>100</v>
      </c>
      <c r="GD666">
        <v>100</v>
      </c>
      <c r="GE666">
        <v>-0.362</v>
      </c>
      <c r="GF666">
        <v>0.2973</v>
      </c>
      <c r="GG666">
        <v>-1.589593225013521</v>
      </c>
      <c r="GH666">
        <v>0.00192992804097616</v>
      </c>
      <c r="GI666">
        <v>3.244687122451424E-06</v>
      </c>
      <c r="GJ666">
        <v>-2.087531120305573E-09</v>
      </c>
      <c r="GK666">
        <v>0.05776174702018427</v>
      </c>
      <c r="GL666">
        <v>0.005089068596103195</v>
      </c>
      <c r="GM666">
        <v>0.0003257216593697226</v>
      </c>
      <c r="GN666">
        <v>-1.562898368296355E-06</v>
      </c>
      <c r="GO666">
        <v>0</v>
      </c>
      <c r="GP666">
        <v>1257</v>
      </c>
      <c r="GQ666">
        <v>1</v>
      </c>
      <c r="GR666">
        <v>31</v>
      </c>
      <c r="GS666">
        <v>301</v>
      </c>
      <c r="GT666">
        <v>301</v>
      </c>
      <c r="GU666">
        <v>1.07666</v>
      </c>
      <c r="GV666">
        <v>2.38159</v>
      </c>
      <c r="GW666">
        <v>1.44775</v>
      </c>
      <c r="GX666">
        <v>2.20215</v>
      </c>
      <c r="GY666">
        <v>1.44653</v>
      </c>
      <c r="GZ666">
        <v>2.39502</v>
      </c>
      <c r="HA666">
        <v>33.1992</v>
      </c>
      <c r="HB666">
        <v>14.491</v>
      </c>
      <c r="HC666">
        <v>18</v>
      </c>
      <c r="HD666">
        <v>532.109</v>
      </c>
      <c r="HE666">
        <v>523.001</v>
      </c>
      <c r="HF666">
        <v>24.9999</v>
      </c>
      <c r="HG666">
        <v>30.7119</v>
      </c>
      <c r="HH666">
        <v>30</v>
      </c>
      <c r="HI666">
        <v>31.0916</v>
      </c>
      <c r="HJ666">
        <v>31.1009</v>
      </c>
      <c r="HK666">
        <v>21.5449</v>
      </c>
      <c r="HL666">
        <v>20.6043</v>
      </c>
      <c r="HM666">
        <v>100</v>
      </c>
      <c r="HN666">
        <v>25</v>
      </c>
      <c r="HO666">
        <v>420</v>
      </c>
      <c r="HP666">
        <v>21.5</v>
      </c>
      <c r="HQ666">
        <v>103.125</v>
      </c>
      <c r="HR666">
        <v>102.021</v>
      </c>
    </row>
    <row r="667" spans="1:226">
      <c r="A667">
        <v>649</v>
      </c>
      <c r="B667">
        <v>1774684388.6</v>
      </c>
      <c r="C667">
        <v>2642.599999904633</v>
      </c>
      <c r="D667" t="s">
        <v>1660</v>
      </c>
      <c r="E667" t="s">
        <v>1661</v>
      </c>
      <c r="F667">
        <v>5</v>
      </c>
      <c r="I667">
        <v>1774684385.7</v>
      </c>
      <c r="J667">
        <f>(K667)/1000</f>
        <v>0</v>
      </c>
      <c r="K667">
        <f>IF(BF667, AN667, AH667)</f>
        <v>0</v>
      </c>
      <c r="L667">
        <f>IF(BF667, AI667, AG667)</f>
        <v>0</v>
      </c>
      <c r="M667">
        <f>BH667 - IF(AU667&gt;1, L667*BB667*100.0/(AW667), 0)</f>
        <v>0</v>
      </c>
      <c r="N667">
        <f>((T667-J667/2)*M667-L667)/(T667+J667/2)</f>
        <v>0</v>
      </c>
      <c r="O667">
        <f>N667*(BO667+BP667)/1000.0</f>
        <v>0</v>
      </c>
      <c r="P667">
        <f>(BH667 - IF(AU667&gt;1, L667*BB667*100.0/(AW667), 0))*(BO667+BP667)/1000.0</f>
        <v>0</v>
      </c>
      <c r="Q667">
        <f>2.0/((1/S667-1/R667)+SIGN(S667)*SQRT((1/S667-1/R667)*(1/S667-1/R667) + 4*BC667/((BC667+1)*(BC667+1))*(2*1/S667*1/R667-1/R667*1/R667)))</f>
        <v>0</v>
      </c>
      <c r="R667">
        <f>IF(LEFT(BD667,1)&lt;&gt;"0",IF(LEFT(BD667,1)="1",3.0,BE667),$D$5+$E$5*(BV667*BO667/($K$5*1000))+$F$5*(BV667*BO667/($K$5*1000))*MAX(MIN(BB667,$J$5),$I$5)*MAX(MIN(BB667,$J$5),$I$5)+$G$5*MAX(MIN(BB667,$J$5),$I$5)*(BV667*BO667/($K$5*1000))+$H$5*(BV667*BO667/($K$5*1000))*(BV667*BO667/($K$5*1000)))</f>
        <v>0</v>
      </c>
      <c r="S667">
        <f>J667*(1000-(1000*0.61365*exp(17.502*W667/(240.97+W667))/(BO667+BP667)+BJ667)/2)/(1000*0.61365*exp(17.502*W667/(240.97+W667))/(BO667+BP667)-BJ667)</f>
        <v>0</v>
      </c>
      <c r="T667">
        <f>1/((BC667+1)/(Q667/1.6)+1/(R667/1.37)) + BC667/((BC667+1)/(Q667/1.6) + BC667/(R667/1.37))</f>
        <v>0</v>
      </c>
      <c r="U667">
        <f>(AX667*BA667)</f>
        <v>0</v>
      </c>
      <c r="V667">
        <f>(BQ667+(U667+2*0.95*5.67E-8*(((BQ667+$B$9)+273)^4-(BQ667+273)^4)-44100*J667)/(1.84*29.3*R667+8*0.95*5.67E-8*(BQ667+273)^3))</f>
        <v>0</v>
      </c>
      <c r="W667">
        <f>($C$9*BR667+$D$9*BS667+$E$9*V667)</f>
        <v>0</v>
      </c>
      <c r="X667">
        <f>0.61365*exp(17.502*W667/(240.97+W667))</f>
        <v>0</v>
      </c>
      <c r="Y667">
        <f>(Z667/AA667*100)</f>
        <v>0</v>
      </c>
      <c r="Z667">
        <f>BJ667*(BO667+BP667)/1000</f>
        <v>0</v>
      </c>
      <c r="AA667">
        <f>0.61365*exp(17.502*BQ667/(240.97+BQ667))</f>
        <v>0</v>
      </c>
      <c r="AB667">
        <f>(X667-BJ667*(BO667+BP667)/1000)</f>
        <v>0</v>
      </c>
      <c r="AC667">
        <f>(-J667*44100)</f>
        <v>0</v>
      </c>
      <c r="AD667">
        <f>2*29.3*R667*0.92*(BQ667-W667)</f>
        <v>0</v>
      </c>
      <c r="AE667">
        <f>2*0.95*5.67E-8*(((BQ667+$B$9)+273)^4-(W667+273)^4)</f>
        <v>0</v>
      </c>
      <c r="AF667">
        <f>U667+AE667+AC667+AD667</f>
        <v>0</v>
      </c>
      <c r="AG667">
        <f>BN667*AU667*(BI667-BH667*(1000-AU667*BK667)/(1000-AU667*BJ667))/(100*BB667)</f>
        <v>0</v>
      </c>
      <c r="AH667">
        <f>1000*BN667*AU667*(BJ667-BK667)/(100*BB667*(1000-AU667*BJ667))</f>
        <v>0</v>
      </c>
      <c r="AI667">
        <f>(AJ667 - AK667 - BO667*1E3/(8.314*(BQ667+273.15)) * AM667/BN667 * AL667) * BN667/(100*BB667) * (1000 - BK667)/1000</f>
        <v>0</v>
      </c>
      <c r="AJ667">
        <v>429.2145178296828</v>
      </c>
      <c r="AK667">
        <v>428.7463696969699</v>
      </c>
      <c r="AL667">
        <v>-3.948425565247598E-06</v>
      </c>
      <c r="AM667">
        <v>61.35787655002243</v>
      </c>
      <c r="AN667">
        <f>(AP667 - AO667 + BO667*1E3/(8.314*(BQ667+273.15)) * AR667/BN667 * AQ667) * BN667/(100*BB667) * 1000/(1000 - AP667)</f>
        <v>0</v>
      </c>
      <c r="AO667">
        <v>21.52581145060183</v>
      </c>
      <c r="AP667">
        <v>21.50609300699302</v>
      </c>
      <c r="AQ667">
        <v>2.013431645910122E-07</v>
      </c>
      <c r="AR667">
        <v>91.88205700752289</v>
      </c>
      <c r="AS667">
        <v>0</v>
      </c>
      <c r="AT667">
        <v>0</v>
      </c>
      <c r="AU667">
        <f>IF(AS667*$H$15&gt;=AW667,1.0,(AW667/(AW667-AS667*$H$15)))</f>
        <v>0</v>
      </c>
      <c r="AV667">
        <f>(AU667-1)*100</f>
        <v>0</v>
      </c>
      <c r="AW667">
        <f>MAX(0,($B$15+$C$15*BV667)/(1+$D$15*BV667)*BO667/(BQ667+273)*$E$15)</f>
        <v>0</v>
      </c>
      <c r="AX667">
        <f>$B$13*BW667+$C$13*BX667+$F$13*CI667*(1-CL667)</f>
        <v>0</v>
      </c>
      <c r="AY667">
        <f>AX667*AZ667</f>
        <v>0</v>
      </c>
      <c r="AZ667">
        <f>($B$13*$D$11+$C$13*$D$11+$F$13*((CV667+CN667)/MAX(CV667+CN667+CW667, 0.1)*$I$11+CW667/MAX(CV667+CN667+CW667, 0.1)*$J$11))/($B$13+$C$13+$F$13)</f>
        <v>0</v>
      </c>
      <c r="BA667">
        <f>($B$13*$K$11+$C$13*$K$11+$F$13*((CV667+CN667)/MAX(CV667+CN667+CW667, 0.1)*$P$11+CW667/MAX(CV667+CN667+CW667, 0.1)*$Q$11))/($B$13+$C$13+$F$13)</f>
        <v>0</v>
      </c>
      <c r="BB667">
        <v>6</v>
      </c>
      <c r="BC667">
        <v>0.5</v>
      </c>
      <c r="BD667" t="s">
        <v>358</v>
      </c>
      <c r="BE667">
        <v>2</v>
      </c>
      <c r="BF667" t="b">
        <v>1</v>
      </c>
      <c r="BG667">
        <v>1774684385.7</v>
      </c>
      <c r="BH667">
        <v>419.5354</v>
      </c>
      <c r="BI667">
        <v>419.987</v>
      </c>
      <c r="BJ667">
        <v>21.50715</v>
      </c>
      <c r="BK667">
        <v>21.52511</v>
      </c>
      <c r="BL667">
        <v>419.897</v>
      </c>
      <c r="BM667">
        <v>21.20981</v>
      </c>
      <c r="BN667">
        <v>500.0735</v>
      </c>
      <c r="BO667">
        <v>101.0396</v>
      </c>
      <c r="BP667">
        <v>0.1000248</v>
      </c>
      <c r="BQ667">
        <v>25.74134</v>
      </c>
      <c r="BR667">
        <v>25.77617</v>
      </c>
      <c r="BS667">
        <v>999.9</v>
      </c>
      <c r="BT667">
        <v>0</v>
      </c>
      <c r="BU667">
        <v>0</v>
      </c>
      <c r="BV667">
        <v>10000.19</v>
      </c>
      <c r="BW667">
        <v>0</v>
      </c>
      <c r="BX667">
        <v>0.3833920000000001</v>
      </c>
      <c r="BY667">
        <v>-0.4514006</v>
      </c>
      <c r="BZ667">
        <v>428.7569</v>
      </c>
      <c r="CA667">
        <v>429.226</v>
      </c>
      <c r="CB667">
        <v>-0.01798</v>
      </c>
      <c r="CC667">
        <v>419.987</v>
      </c>
      <c r="CD667">
        <v>21.52511</v>
      </c>
      <c r="CE667">
        <v>2.173072</v>
      </c>
      <c r="CF667">
        <v>2.174888999999999</v>
      </c>
      <c r="CG667">
        <v>18.76516</v>
      </c>
      <c r="CH667">
        <v>18.77855</v>
      </c>
      <c r="CI667">
        <v>79.99800999999999</v>
      </c>
      <c r="CJ667">
        <v>0</v>
      </c>
      <c r="CK667">
        <v>1</v>
      </c>
      <c r="CL667">
        <v>0</v>
      </c>
      <c r="CM667">
        <v>1.82859</v>
      </c>
      <c r="CN667">
        <v>0</v>
      </c>
      <c r="CO667">
        <v>5.25315</v>
      </c>
      <c r="CP667">
        <v>409.2431</v>
      </c>
      <c r="CQ667">
        <v>34.5935</v>
      </c>
      <c r="CR667">
        <v>38.2059</v>
      </c>
      <c r="CS667">
        <v>36.531</v>
      </c>
      <c r="CT667">
        <v>37.0558</v>
      </c>
      <c r="CU667">
        <v>35.375</v>
      </c>
      <c r="CV667">
        <v>0</v>
      </c>
      <c r="CW667">
        <v>79.998</v>
      </c>
      <c r="CX667">
        <v>0</v>
      </c>
      <c r="CY667">
        <v>1774684386.8</v>
      </c>
      <c r="CZ667">
        <v>0</v>
      </c>
      <c r="DA667">
        <v>1774666326.5</v>
      </c>
      <c r="DB667" t="s">
        <v>359</v>
      </c>
      <c r="DC667">
        <v>1774666322</v>
      </c>
      <c r="DD667">
        <v>1774666326.5</v>
      </c>
      <c r="DE667">
        <v>2</v>
      </c>
      <c r="DF667">
        <v>0.343</v>
      </c>
      <c r="DG667">
        <v>-0.026</v>
      </c>
      <c r="DH667">
        <v>-0.36</v>
      </c>
      <c r="DI667">
        <v>0.298</v>
      </c>
      <c r="DJ667">
        <v>420</v>
      </c>
      <c r="DK667">
        <v>22</v>
      </c>
      <c r="DL667">
        <v>0.17</v>
      </c>
      <c r="DM667">
        <v>0.02</v>
      </c>
      <c r="DN667">
        <v>-0.4404683170731707</v>
      </c>
      <c r="DO667">
        <v>-0.07558693379791029</v>
      </c>
      <c r="DP667">
        <v>0.03021287536508721</v>
      </c>
      <c r="DQ667">
        <v>1</v>
      </c>
      <c r="DR667">
        <v>-0.0174571243902439</v>
      </c>
      <c r="DS667">
        <v>-0.00725740139372819</v>
      </c>
      <c r="DT667">
        <v>0.0009364286705429687</v>
      </c>
      <c r="DU667">
        <v>1</v>
      </c>
      <c r="DV667">
        <v>2</v>
      </c>
      <c r="DW667">
        <v>2</v>
      </c>
      <c r="DX667" t="s">
        <v>360</v>
      </c>
      <c r="DY667">
        <v>3.13057</v>
      </c>
      <c r="DZ667">
        <v>2.80647</v>
      </c>
      <c r="EA667">
        <v>0.0997523</v>
      </c>
      <c r="EB667">
        <v>0.0994838</v>
      </c>
      <c r="EC667">
        <v>0.105883</v>
      </c>
      <c r="ED667">
        <v>0.105634</v>
      </c>
      <c r="EE667">
        <v>21145</v>
      </c>
      <c r="EF667">
        <v>27418.4</v>
      </c>
      <c r="EG667">
        <v>26442.2</v>
      </c>
      <c r="EH667">
        <v>33000</v>
      </c>
      <c r="EI667">
        <v>34921.8</v>
      </c>
      <c r="EJ667">
        <v>40308</v>
      </c>
      <c r="EK667">
        <v>41088.3</v>
      </c>
      <c r="EL667">
        <v>46059.5</v>
      </c>
      <c r="EM667">
        <v>2.0351</v>
      </c>
      <c r="EN667">
        <v>2.0004</v>
      </c>
      <c r="EO667">
        <v>0.0684522</v>
      </c>
      <c r="EP667">
        <v>0</v>
      </c>
      <c r="EQ667">
        <v>24.6548</v>
      </c>
      <c r="ER667">
        <v>999.9</v>
      </c>
      <c r="ES667">
        <v>67.5</v>
      </c>
      <c r="ET667">
        <v>27.5</v>
      </c>
      <c r="EU667">
        <v>24.6213</v>
      </c>
      <c r="EV667">
        <v>61.2409</v>
      </c>
      <c r="EW667">
        <v>31.6426</v>
      </c>
      <c r="EX667">
        <v>1</v>
      </c>
      <c r="EY667">
        <v>0.290935</v>
      </c>
      <c r="EZ667">
        <v>0.175174</v>
      </c>
      <c r="FA667">
        <v>20.2902</v>
      </c>
      <c r="FB667">
        <v>5.18944</v>
      </c>
      <c r="FC667">
        <v>11.9441</v>
      </c>
      <c r="FD667">
        <v>4.95575</v>
      </c>
      <c r="FE667">
        <v>3.285</v>
      </c>
      <c r="FF667">
        <v>9999</v>
      </c>
      <c r="FG667">
        <v>9999</v>
      </c>
      <c r="FH667">
        <v>9999</v>
      </c>
      <c r="FI667">
        <v>999.9</v>
      </c>
      <c r="FJ667">
        <v>1.86127</v>
      </c>
      <c r="FK667">
        <v>1.86264</v>
      </c>
      <c r="FL667">
        <v>1.86005</v>
      </c>
      <c r="FM667">
        <v>1.85837</v>
      </c>
      <c r="FN667">
        <v>1.86217</v>
      </c>
      <c r="FO667">
        <v>1.85886</v>
      </c>
      <c r="FP667">
        <v>1.85791</v>
      </c>
      <c r="FQ667">
        <v>1.86081</v>
      </c>
      <c r="FR667">
        <v>0</v>
      </c>
      <c r="FS667">
        <v>0</v>
      </c>
      <c r="FT667">
        <v>0</v>
      </c>
      <c r="FU667">
        <v>4.5</v>
      </c>
      <c r="FV667" t="s">
        <v>361</v>
      </c>
      <c r="FW667" t="s">
        <v>362</v>
      </c>
      <c r="FX667" t="s">
        <v>363</v>
      </c>
      <c r="FY667" t="s">
        <v>364</v>
      </c>
      <c r="FZ667" t="s">
        <v>364</v>
      </c>
      <c r="GA667" t="s">
        <v>363</v>
      </c>
      <c r="GB667">
        <v>0</v>
      </c>
      <c r="GC667">
        <v>100</v>
      </c>
      <c r="GD667">
        <v>100</v>
      </c>
      <c r="GE667">
        <v>-0.362</v>
      </c>
      <c r="GF667">
        <v>0.2973</v>
      </c>
      <c r="GG667">
        <v>-1.589593225013521</v>
      </c>
      <c r="GH667">
        <v>0.00192992804097616</v>
      </c>
      <c r="GI667">
        <v>3.244687122451424E-06</v>
      </c>
      <c r="GJ667">
        <v>-2.087531120305573E-09</v>
      </c>
      <c r="GK667">
        <v>0.05776174702018427</v>
      </c>
      <c r="GL667">
        <v>0.005089068596103195</v>
      </c>
      <c r="GM667">
        <v>0.0003257216593697226</v>
      </c>
      <c r="GN667">
        <v>-1.562898368296355E-06</v>
      </c>
      <c r="GO667">
        <v>0</v>
      </c>
      <c r="GP667">
        <v>1257</v>
      </c>
      <c r="GQ667">
        <v>1</v>
      </c>
      <c r="GR667">
        <v>31</v>
      </c>
      <c r="GS667">
        <v>301.1</v>
      </c>
      <c r="GT667">
        <v>301</v>
      </c>
      <c r="GU667">
        <v>1.07666</v>
      </c>
      <c r="GV667">
        <v>2.39258</v>
      </c>
      <c r="GW667">
        <v>1.44775</v>
      </c>
      <c r="GX667">
        <v>2.20215</v>
      </c>
      <c r="GY667">
        <v>1.44653</v>
      </c>
      <c r="GZ667">
        <v>2.34619</v>
      </c>
      <c r="HA667">
        <v>33.1769</v>
      </c>
      <c r="HB667">
        <v>14.4823</v>
      </c>
      <c r="HC667">
        <v>18</v>
      </c>
      <c r="HD667">
        <v>532.014</v>
      </c>
      <c r="HE667">
        <v>523.052</v>
      </c>
      <c r="HF667">
        <v>24.9999</v>
      </c>
      <c r="HG667">
        <v>30.7119</v>
      </c>
      <c r="HH667">
        <v>30</v>
      </c>
      <c r="HI667">
        <v>31.0916</v>
      </c>
      <c r="HJ667">
        <v>31.1009</v>
      </c>
      <c r="HK667">
        <v>21.5441</v>
      </c>
      <c r="HL667">
        <v>20.6043</v>
      </c>
      <c r="HM667">
        <v>100</v>
      </c>
      <c r="HN667">
        <v>25</v>
      </c>
      <c r="HO667">
        <v>420</v>
      </c>
      <c r="HP667">
        <v>21.5</v>
      </c>
      <c r="HQ667">
        <v>103.124</v>
      </c>
      <c r="HR667">
        <v>102.02</v>
      </c>
    </row>
    <row r="668" spans="1:226">
      <c r="A668">
        <v>650</v>
      </c>
      <c r="B668">
        <v>1774684392.6</v>
      </c>
      <c r="C668">
        <v>2646.599999904633</v>
      </c>
      <c r="D668" t="s">
        <v>1662</v>
      </c>
      <c r="E668" t="s">
        <v>1663</v>
      </c>
      <c r="F668">
        <v>5</v>
      </c>
      <c r="I668">
        <v>1774684389.7</v>
      </c>
      <c r="J668">
        <f>(K668)/1000</f>
        <v>0</v>
      </c>
      <c r="K668">
        <f>IF(BF668, AN668, AH668)</f>
        <v>0</v>
      </c>
      <c r="L668">
        <f>IF(BF668, AI668, AG668)</f>
        <v>0</v>
      </c>
      <c r="M668">
        <f>BH668 - IF(AU668&gt;1, L668*BB668*100.0/(AW668), 0)</f>
        <v>0</v>
      </c>
      <c r="N668">
        <f>((T668-J668/2)*M668-L668)/(T668+J668/2)</f>
        <v>0</v>
      </c>
      <c r="O668">
        <f>N668*(BO668+BP668)/1000.0</f>
        <v>0</v>
      </c>
      <c r="P668">
        <f>(BH668 - IF(AU668&gt;1, L668*BB668*100.0/(AW668), 0))*(BO668+BP668)/1000.0</f>
        <v>0</v>
      </c>
      <c r="Q668">
        <f>2.0/((1/S668-1/R668)+SIGN(S668)*SQRT((1/S668-1/R668)*(1/S668-1/R668) + 4*BC668/((BC668+1)*(BC668+1))*(2*1/S668*1/R668-1/R668*1/R668)))</f>
        <v>0</v>
      </c>
      <c r="R668">
        <f>IF(LEFT(BD668,1)&lt;&gt;"0",IF(LEFT(BD668,1)="1",3.0,BE668),$D$5+$E$5*(BV668*BO668/($K$5*1000))+$F$5*(BV668*BO668/($K$5*1000))*MAX(MIN(BB668,$J$5),$I$5)*MAX(MIN(BB668,$J$5),$I$5)+$G$5*MAX(MIN(BB668,$J$5),$I$5)*(BV668*BO668/($K$5*1000))+$H$5*(BV668*BO668/($K$5*1000))*(BV668*BO668/($K$5*1000)))</f>
        <v>0</v>
      </c>
      <c r="S668">
        <f>J668*(1000-(1000*0.61365*exp(17.502*W668/(240.97+W668))/(BO668+BP668)+BJ668)/2)/(1000*0.61365*exp(17.502*W668/(240.97+W668))/(BO668+BP668)-BJ668)</f>
        <v>0</v>
      </c>
      <c r="T668">
        <f>1/((BC668+1)/(Q668/1.6)+1/(R668/1.37)) + BC668/((BC668+1)/(Q668/1.6) + BC668/(R668/1.37))</f>
        <v>0</v>
      </c>
      <c r="U668">
        <f>(AX668*BA668)</f>
        <v>0</v>
      </c>
      <c r="V668">
        <f>(BQ668+(U668+2*0.95*5.67E-8*(((BQ668+$B$9)+273)^4-(BQ668+273)^4)-44100*J668)/(1.84*29.3*R668+8*0.95*5.67E-8*(BQ668+273)^3))</f>
        <v>0</v>
      </c>
      <c r="W668">
        <f>($C$9*BR668+$D$9*BS668+$E$9*V668)</f>
        <v>0</v>
      </c>
      <c r="X668">
        <f>0.61365*exp(17.502*W668/(240.97+W668))</f>
        <v>0</v>
      </c>
      <c r="Y668">
        <f>(Z668/AA668*100)</f>
        <v>0</v>
      </c>
      <c r="Z668">
        <f>BJ668*(BO668+BP668)/1000</f>
        <v>0</v>
      </c>
      <c r="AA668">
        <f>0.61365*exp(17.502*BQ668/(240.97+BQ668))</f>
        <v>0</v>
      </c>
      <c r="AB668">
        <f>(X668-BJ668*(BO668+BP668)/1000)</f>
        <v>0</v>
      </c>
      <c r="AC668">
        <f>(-J668*44100)</f>
        <v>0</v>
      </c>
      <c r="AD668">
        <f>2*29.3*R668*0.92*(BQ668-W668)</f>
        <v>0</v>
      </c>
      <c r="AE668">
        <f>2*0.95*5.67E-8*(((BQ668+$B$9)+273)^4-(W668+273)^4)</f>
        <v>0</v>
      </c>
      <c r="AF668">
        <f>U668+AE668+AC668+AD668</f>
        <v>0</v>
      </c>
      <c r="AG668">
        <f>BN668*AU668*(BI668-BH668*(1000-AU668*BK668)/(1000-AU668*BJ668))/(100*BB668)</f>
        <v>0</v>
      </c>
      <c r="AH668">
        <f>1000*BN668*AU668*(BJ668-BK668)/(100*BB668*(1000-AU668*BJ668))</f>
        <v>0</v>
      </c>
      <c r="AI668">
        <f>(AJ668 - AK668 - BO668*1E3/(8.314*(BQ668+273.15)) * AM668/BN668 * AL668) * BN668/(100*BB668) * (1000 - BK668)/1000</f>
        <v>0</v>
      </c>
      <c r="AJ668">
        <v>429.2576349955935</v>
      </c>
      <c r="AK668">
        <v>428.7758606060609</v>
      </c>
      <c r="AL668">
        <v>6.756923328119572E-06</v>
      </c>
      <c r="AM668">
        <v>61.35787655002243</v>
      </c>
      <c r="AN668">
        <f>(AP668 - AO668 + BO668*1E3/(8.314*(BQ668+273.15)) * AR668/BN668 * AQ668) * BN668/(100*BB668) * 1000/(1000 - AP668)</f>
        <v>0</v>
      </c>
      <c r="AO668">
        <v>21.52388019516749</v>
      </c>
      <c r="AP668">
        <v>21.50820349650352</v>
      </c>
      <c r="AQ668">
        <v>-8.255015200450213E-07</v>
      </c>
      <c r="AR668">
        <v>91.88205700752289</v>
      </c>
      <c r="AS668">
        <v>0</v>
      </c>
      <c r="AT668">
        <v>0</v>
      </c>
      <c r="AU668">
        <f>IF(AS668*$H$15&gt;=AW668,1.0,(AW668/(AW668-AS668*$H$15)))</f>
        <v>0</v>
      </c>
      <c r="AV668">
        <f>(AU668-1)*100</f>
        <v>0</v>
      </c>
      <c r="AW668">
        <f>MAX(0,($B$15+$C$15*BV668)/(1+$D$15*BV668)*BO668/(BQ668+273)*$E$15)</f>
        <v>0</v>
      </c>
      <c r="AX668">
        <f>$B$13*BW668+$C$13*BX668+$F$13*CI668*(1-CL668)</f>
        <v>0</v>
      </c>
      <c r="AY668">
        <f>AX668*AZ668</f>
        <v>0</v>
      </c>
      <c r="AZ668">
        <f>($B$13*$D$11+$C$13*$D$11+$F$13*((CV668+CN668)/MAX(CV668+CN668+CW668, 0.1)*$I$11+CW668/MAX(CV668+CN668+CW668, 0.1)*$J$11))/($B$13+$C$13+$F$13)</f>
        <v>0</v>
      </c>
      <c r="BA668">
        <f>($B$13*$K$11+$C$13*$K$11+$F$13*((CV668+CN668)/MAX(CV668+CN668+CW668, 0.1)*$P$11+CW668/MAX(CV668+CN668+CW668, 0.1)*$Q$11))/($B$13+$C$13+$F$13)</f>
        <v>0</v>
      </c>
      <c r="BB668">
        <v>6</v>
      </c>
      <c r="BC668">
        <v>0.5</v>
      </c>
      <c r="BD668" t="s">
        <v>358</v>
      </c>
      <c r="BE668">
        <v>2</v>
      </c>
      <c r="BF668" t="b">
        <v>1</v>
      </c>
      <c r="BG668">
        <v>1774684389.7</v>
      </c>
      <c r="BH668">
        <v>419.535</v>
      </c>
      <c r="BI668">
        <v>419.9917</v>
      </c>
      <c r="BJ668">
        <v>21.50654</v>
      </c>
      <c r="BK668">
        <v>21.52419</v>
      </c>
      <c r="BL668">
        <v>419.8968</v>
      </c>
      <c r="BM668">
        <v>21.20923</v>
      </c>
      <c r="BN668">
        <v>500.0717</v>
      </c>
      <c r="BO668">
        <v>101.04</v>
      </c>
      <c r="BP668">
        <v>0.1000317</v>
      </c>
      <c r="BQ668">
        <v>25.74124</v>
      </c>
      <c r="BR668">
        <v>25.77873</v>
      </c>
      <c r="BS668">
        <v>999.9</v>
      </c>
      <c r="BT668">
        <v>0</v>
      </c>
      <c r="BU668">
        <v>0</v>
      </c>
      <c r="BV668">
        <v>10003.32</v>
      </c>
      <c r="BW668">
        <v>0</v>
      </c>
      <c r="BX668">
        <v>0.3833920000000001</v>
      </c>
      <c r="BY668">
        <v>-0.4566130999999999</v>
      </c>
      <c r="BZ668">
        <v>428.7563</v>
      </c>
      <c r="CA668">
        <v>429.2305</v>
      </c>
      <c r="CB668">
        <v>-0.01765765</v>
      </c>
      <c r="CC668">
        <v>419.9917</v>
      </c>
      <c r="CD668">
        <v>21.52419</v>
      </c>
      <c r="CE668">
        <v>2.173018</v>
      </c>
      <c r="CF668">
        <v>2.174802</v>
      </c>
      <c r="CG668">
        <v>18.76475</v>
      </c>
      <c r="CH668">
        <v>18.7779</v>
      </c>
      <c r="CI668">
        <v>79.99806</v>
      </c>
      <c r="CJ668">
        <v>0</v>
      </c>
      <c r="CK668">
        <v>1</v>
      </c>
      <c r="CL668">
        <v>0</v>
      </c>
      <c r="CM668">
        <v>1.58578</v>
      </c>
      <c r="CN668">
        <v>0</v>
      </c>
      <c r="CO668">
        <v>5.20159</v>
      </c>
      <c r="CP668">
        <v>409.2433</v>
      </c>
      <c r="CQ668">
        <v>34.562</v>
      </c>
      <c r="CR668">
        <v>38.156</v>
      </c>
      <c r="CS668">
        <v>36.5</v>
      </c>
      <c r="CT668">
        <v>37.0061</v>
      </c>
      <c r="CU668">
        <v>35.3561</v>
      </c>
      <c r="CV668">
        <v>0</v>
      </c>
      <c r="CW668">
        <v>80</v>
      </c>
      <c r="CX668">
        <v>0</v>
      </c>
      <c r="CY668">
        <v>1774684391</v>
      </c>
      <c r="CZ668">
        <v>0</v>
      </c>
      <c r="DA668">
        <v>1774666326.5</v>
      </c>
      <c r="DB668" t="s">
        <v>359</v>
      </c>
      <c r="DC668">
        <v>1774666322</v>
      </c>
      <c r="DD668">
        <v>1774666326.5</v>
      </c>
      <c r="DE668">
        <v>2</v>
      </c>
      <c r="DF668">
        <v>0.343</v>
      </c>
      <c r="DG668">
        <v>-0.026</v>
      </c>
      <c r="DH668">
        <v>-0.36</v>
      </c>
      <c r="DI668">
        <v>0.298</v>
      </c>
      <c r="DJ668">
        <v>420</v>
      </c>
      <c r="DK668">
        <v>22</v>
      </c>
      <c r="DL668">
        <v>0.17</v>
      </c>
      <c r="DM668">
        <v>0.02</v>
      </c>
      <c r="DN668">
        <v>-0.4520359512195122</v>
      </c>
      <c r="DO668">
        <v>-0.02770898257839857</v>
      </c>
      <c r="DP668">
        <v>0.02836089038038743</v>
      </c>
      <c r="DQ668">
        <v>1</v>
      </c>
      <c r="DR668">
        <v>-0.01780100243902439</v>
      </c>
      <c r="DS668">
        <v>-0.001789365156794447</v>
      </c>
      <c r="DT668">
        <v>0.0006514519859468164</v>
      </c>
      <c r="DU668">
        <v>1</v>
      </c>
      <c r="DV668">
        <v>2</v>
      </c>
      <c r="DW668">
        <v>2</v>
      </c>
      <c r="DX668" t="s">
        <v>360</v>
      </c>
      <c r="DY668">
        <v>3.1305</v>
      </c>
      <c r="DZ668">
        <v>2.8065</v>
      </c>
      <c r="EA668">
        <v>0.0997605</v>
      </c>
      <c r="EB668">
        <v>0.09947549999999999</v>
      </c>
      <c r="EC668">
        <v>0.105891</v>
      </c>
      <c r="ED668">
        <v>0.105634</v>
      </c>
      <c r="EE668">
        <v>21145</v>
      </c>
      <c r="EF668">
        <v>27418.7</v>
      </c>
      <c r="EG668">
        <v>26442.5</v>
      </c>
      <c r="EH668">
        <v>33000.1</v>
      </c>
      <c r="EI668">
        <v>34921.8</v>
      </c>
      <c r="EJ668">
        <v>40308.3</v>
      </c>
      <c r="EK668">
        <v>41088.7</v>
      </c>
      <c r="EL668">
        <v>46059.8</v>
      </c>
      <c r="EM668">
        <v>2.03505</v>
      </c>
      <c r="EN668">
        <v>2.00063</v>
      </c>
      <c r="EO668">
        <v>0.0686012</v>
      </c>
      <c r="EP668">
        <v>0</v>
      </c>
      <c r="EQ668">
        <v>24.6534</v>
      </c>
      <c r="ER668">
        <v>999.9</v>
      </c>
      <c r="ES668">
        <v>67.40000000000001</v>
      </c>
      <c r="ET668">
        <v>27.5</v>
      </c>
      <c r="EU668">
        <v>24.5874</v>
      </c>
      <c r="EV668">
        <v>61.2909</v>
      </c>
      <c r="EW668">
        <v>31.5385</v>
      </c>
      <c r="EX668">
        <v>1</v>
      </c>
      <c r="EY668">
        <v>0.290663</v>
      </c>
      <c r="EZ668">
        <v>0.175101</v>
      </c>
      <c r="FA668">
        <v>20.2905</v>
      </c>
      <c r="FB668">
        <v>5.18959</v>
      </c>
      <c r="FC668">
        <v>11.9441</v>
      </c>
      <c r="FD668">
        <v>4.95575</v>
      </c>
      <c r="FE668">
        <v>3.285</v>
      </c>
      <c r="FF668">
        <v>9999</v>
      </c>
      <c r="FG668">
        <v>9999</v>
      </c>
      <c r="FH668">
        <v>9999</v>
      </c>
      <c r="FI668">
        <v>999.9</v>
      </c>
      <c r="FJ668">
        <v>1.86127</v>
      </c>
      <c r="FK668">
        <v>1.86264</v>
      </c>
      <c r="FL668">
        <v>1.86005</v>
      </c>
      <c r="FM668">
        <v>1.85837</v>
      </c>
      <c r="FN668">
        <v>1.86215</v>
      </c>
      <c r="FO668">
        <v>1.85886</v>
      </c>
      <c r="FP668">
        <v>1.85791</v>
      </c>
      <c r="FQ668">
        <v>1.86081</v>
      </c>
      <c r="FR668">
        <v>0</v>
      </c>
      <c r="FS668">
        <v>0</v>
      </c>
      <c r="FT668">
        <v>0</v>
      </c>
      <c r="FU668">
        <v>4.5</v>
      </c>
      <c r="FV668" t="s">
        <v>361</v>
      </c>
      <c r="FW668" t="s">
        <v>362</v>
      </c>
      <c r="FX668" t="s">
        <v>363</v>
      </c>
      <c r="FY668" t="s">
        <v>364</v>
      </c>
      <c r="FZ668" t="s">
        <v>364</v>
      </c>
      <c r="GA668" t="s">
        <v>363</v>
      </c>
      <c r="GB668">
        <v>0</v>
      </c>
      <c r="GC668">
        <v>100</v>
      </c>
      <c r="GD668">
        <v>100</v>
      </c>
      <c r="GE668">
        <v>-0.361</v>
      </c>
      <c r="GF668">
        <v>0.2973</v>
      </c>
      <c r="GG668">
        <v>-1.589593225013521</v>
      </c>
      <c r="GH668">
        <v>0.00192992804097616</v>
      </c>
      <c r="GI668">
        <v>3.244687122451424E-06</v>
      </c>
      <c r="GJ668">
        <v>-2.087531120305573E-09</v>
      </c>
      <c r="GK668">
        <v>0.05776174702018427</v>
      </c>
      <c r="GL668">
        <v>0.005089068596103195</v>
      </c>
      <c r="GM668">
        <v>0.0003257216593697226</v>
      </c>
      <c r="GN668">
        <v>-1.562898368296355E-06</v>
      </c>
      <c r="GO668">
        <v>0</v>
      </c>
      <c r="GP668">
        <v>1257</v>
      </c>
      <c r="GQ668">
        <v>1</v>
      </c>
      <c r="GR668">
        <v>31</v>
      </c>
      <c r="GS668">
        <v>301.2</v>
      </c>
      <c r="GT668">
        <v>301.1</v>
      </c>
      <c r="GU668">
        <v>1.07788</v>
      </c>
      <c r="GV668">
        <v>2.40479</v>
      </c>
      <c r="GW668">
        <v>1.44775</v>
      </c>
      <c r="GX668">
        <v>2.20215</v>
      </c>
      <c r="GY668">
        <v>1.44653</v>
      </c>
      <c r="GZ668">
        <v>2.26807</v>
      </c>
      <c r="HA668">
        <v>33.1769</v>
      </c>
      <c r="HB668">
        <v>14.4735</v>
      </c>
      <c r="HC668">
        <v>18</v>
      </c>
      <c r="HD668">
        <v>531.9829999999999</v>
      </c>
      <c r="HE668">
        <v>523.205</v>
      </c>
      <c r="HF668">
        <v>24.9999</v>
      </c>
      <c r="HG668">
        <v>30.7119</v>
      </c>
      <c r="HH668">
        <v>30</v>
      </c>
      <c r="HI668">
        <v>31.0916</v>
      </c>
      <c r="HJ668">
        <v>31.1009</v>
      </c>
      <c r="HK668">
        <v>21.5458</v>
      </c>
      <c r="HL668">
        <v>20.6043</v>
      </c>
      <c r="HM668">
        <v>100</v>
      </c>
      <c r="HN668">
        <v>25</v>
      </c>
      <c r="HO668">
        <v>420</v>
      </c>
      <c r="HP668">
        <v>21.5</v>
      </c>
      <c r="HQ668">
        <v>103.125</v>
      </c>
      <c r="HR668">
        <v>102.021</v>
      </c>
    </row>
    <row r="669" spans="1:226">
      <c r="A669">
        <v>651</v>
      </c>
      <c r="B669">
        <v>1774684396.6</v>
      </c>
      <c r="C669">
        <v>2650.599999904633</v>
      </c>
      <c r="D669" t="s">
        <v>1664</v>
      </c>
      <c r="E669" t="s">
        <v>1665</v>
      </c>
      <c r="F669">
        <v>5</v>
      </c>
      <c r="I669">
        <v>1774684393.7</v>
      </c>
      <c r="J669">
        <f>(K669)/1000</f>
        <v>0</v>
      </c>
      <c r="K669">
        <f>IF(BF669, AN669, AH669)</f>
        <v>0</v>
      </c>
      <c r="L669">
        <f>IF(BF669, AI669, AG669)</f>
        <v>0</v>
      </c>
      <c r="M669">
        <f>BH669 - IF(AU669&gt;1, L669*BB669*100.0/(AW669), 0)</f>
        <v>0</v>
      </c>
      <c r="N669">
        <f>((T669-J669/2)*M669-L669)/(T669+J669/2)</f>
        <v>0</v>
      </c>
      <c r="O669">
        <f>N669*(BO669+BP669)/1000.0</f>
        <v>0</v>
      </c>
      <c r="P669">
        <f>(BH669 - IF(AU669&gt;1, L669*BB669*100.0/(AW669), 0))*(BO669+BP669)/1000.0</f>
        <v>0</v>
      </c>
      <c r="Q669">
        <f>2.0/((1/S669-1/R669)+SIGN(S669)*SQRT((1/S669-1/R669)*(1/S669-1/R669) + 4*BC669/((BC669+1)*(BC669+1))*(2*1/S669*1/R669-1/R669*1/R669)))</f>
        <v>0</v>
      </c>
      <c r="R669">
        <f>IF(LEFT(BD669,1)&lt;&gt;"0",IF(LEFT(BD669,1)="1",3.0,BE669),$D$5+$E$5*(BV669*BO669/($K$5*1000))+$F$5*(BV669*BO669/($K$5*1000))*MAX(MIN(BB669,$J$5),$I$5)*MAX(MIN(BB669,$J$5),$I$5)+$G$5*MAX(MIN(BB669,$J$5),$I$5)*(BV669*BO669/($K$5*1000))+$H$5*(BV669*BO669/($K$5*1000))*(BV669*BO669/($K$5*1000)))</f>
        <v>0</v>
      </c>
      <c r="S669">
        <f>J669*(1000-(1000*0.61365*exp(17.502*W669/(240.97+W669))/(BO669+BP669)+BJ669)/2)/(1000*0.61365*exp(17.502*W669/(240.97+W669))/(BO669+BP669)-BJ669)</f>
        <v>0</v>
      </c>
      <c r="T669">
        <f>1/((BC669+1)/(Q669/1.6)+1/(R669/1.37)) + BC669/((BC669+1)/(Q669/1.6) + BC669/(R669/1.37))</f>
        <v>0</v>
      </c>
      <c r="U669">
        <f>(AX669*BA669)</f>
        <v>0</v>
      </c>
      <c r="V669">
        <f>(BQ669+(U669+2*0.95*5.67E-8*(((BQ669+$B$9)+273)^4-(BQ669+273)^4)-44100*J669)/(1.84*29.3*R669+8*0.95*5.67E-8*(BQ669+273)^3))</f>
        <v>0</v>
      </c>
      <c r="W669">
        <f>($C$9*BR669+$D$9*BS669+$E$9*V669)</f>
        <v>0</v>
      </c>
      <c r="X669">
        <f>0.61365*exp(17.502*W669/(240.97+W669))</f>
        <v>0</v>
      </c>
      <c r="Y669">
        <f>(Z669/AA669*100)</f>
        <v>0</v>
      </c>
      <c r="Z669">
        <f>BJ669*(BO669+BP669)/1000</f>
        <v>0</v>
      </c>
      <c r="AA669">
        <f>0.61365*exp(17.502*BQ669/(240.97+BQ669))</f>
        <v>0</v>
      </c>
      <c r="AB669">
        <f>(X669-BJ669*(BO669+BP669)/1000)</f>
        <v>0</v>
      </c>
      <c r="AC669">
        <f>(-J669*44100)</f>
        <v>0</v>
      </c>
      <c r="AD669">
        <f>2*29.3*R669*0.92*(BQ669-W669)</f>
        <v>0</v>
      </c>
      <c r="AE669">
        <f>2*0.95*5.67E-8*(((BQ669+$B$9)+273)^4-(W669+273)^4)</f>
        <v>0</v>
      </c>
      <c r="AF669">
        <f>U669+AE669+AC669+AD669</f>
        <v>0</v>
      </c>
      <c r="AG669">
        <f>BN669*AU669*(BI669-BH669*(1000-AU669*BK669)/(1000-AU669*BJ669))/(100*BB669)</f>
        <v>0</v>
      </c>
      <c r="AH669">
        <f>1000*BN669*AU669*(BJ669-BK669)/(100*BB669*(1000-AU669*BJ669))</f>
        <v>0</v>
      </c>
      <c r="AI669">
        <f>(AJ669 - AK669 - BO669*1E3/(8.314*(BQ669+273.15)) * AM669/BN669 * AL669) * BN669/(100*BB669) * (1000 - BK669)/1000</f>
        <v>0</v>
      </c>
      <c r="AJ669">
        <v>429.2022790489075</v>
      </c>
      <c r="AK669">
        <v>428.7926969696967</v>
      </c>
      <c r="AL669">
        <v>2.977978012062573E-06</v>
      </c>
      <c r="AM669">
        <v>61.35787655002243</v>
      </c>
      <c r="AN669">
        <f>(AP669 - AO669 + BO669*1E3/(8.314*(BQ669+273.15)) * AR669/BN669 * AQ669) * BN669/(100*BB669) * 1000/(1000 - AP669)</f>
        <v>0</v>
      </c>
      <c r="AO669">
        <v>21.52410839003278</v>
      </c>
      <c r="AP669">
        <v>21.50752727272728</v>
      </c>
      <c r="AQ669">
        <v>4.174785271754701E-07</v>
      </c>
      <c r="AR669">
        <v>91.88205700752289</v>
      </c>
      <c r="AS669">
        <v>0</v>
      </c>
      <c r="AT669">
        <v>0</v>
      </c>
      <c r="AU669">
        <f>IF(AS669*$H$15&gt;=AW669,1.0,(AW669/(AW669-AS669*$H$15)))</f>
        <v>0</v>
      </c>
      <c r="AV669">
        <f>(AU669-1)*100</f>
        <v>0</v>
      </c>
      <c r="AW669">
        <f>MAX(0,($B$15+$C$15*BV669)/(1+$D$15*BV669)*BO669/(BQ669+273)*$E$15)</f>
        <v>0</v>
      </c>
      <c r="AX669">
        <f>$B$13*BW669+$C$13*BX669+$F$13*CI669*(1-CL669)</f>
        <v>0</v>
      </c>
      <c r="AY669">
        <f>AX669*AZ669</f>
        <v>0</v>
      </c>
      <c r="AZ669">
        <f>($B$13*$D$11+$C$13*$D$11+$F$13*((CV669+CN669)/MAX(CV669+CN669+CW669, 0.1)*$I$11+CW669/MAX(CV669+CN669+CW669, 0.1)*$J$11))/($B$13+$C$13+$F$13)</f>
        <v>0</v>
      </c>
      <c r="BA669">
        <f>($B$13*$K$11+$C$13*$K$11+$F$13*((CV669+CN669)/MAX(CV669+CN669+CW669, 0.1)*$P$11+CW669/MAX(CV669+CN669+CW669, 0.1)*$Q$11))/($B$13+$C$13+$F$13)</f>
        <v>0</v>
      </c>
      <c r="BB669">
        <v>6</v>
      </c>
      <c r="BC669">
        <v>0.5</v>
      </c>
      <c r="BD669" t="s">
        <v>358</v>
      </c>
      <c r="BE669">
        <v>2</v>
      </c>
      <c r="BF669" t="b">
        <v>1</v>
      </c>
      <c r="BG669">
        <v>1774684393.7</v>
      </c>
      <c r="BH669">
        <v>419.5561</v>
      </c>
      <c r="BI669">
        <v>419.9884</v>
      </c>
      <c r="BJ669">
        <v>21.50784</v>
      </c>
      <c r="BK669">
        <v>21.52439</v>
      </c>
      <c r="BL669">
        <v>419.9174</v>
      </c>
      <c r="BM669">
        <v>21.21052</v>
      </c>
      <c r="BN669">
        <v>499.9787</v>
      </c>
      <c r="BO669">
        <v>101.0399</v>
      </c>
      <c r="BP669">
        <v>0.09994272</v>
      </c>
      <c r="BQ669">
        <v>25.74065</v>
      </c>
      <c r="BR669">
        <v>25.77357</v>
      </c>
      <c r="BS669">
        <v>999.9</v>
      </c>
      <c r="BT669">
        <v>0</v>
      </c>
      <c r="BU669">
        <v>0</v>
      </c>
      <c r="BV669">
        <v>9999.305000000002</v>
      </c>
      <c r="BW669">
        <v>0</v>
      </c>
      <c r="BX669">
        <v>0.3833920000000001</v>
      </c>
      <c r="BY669">
        <v>-0.4325103</v>
      </c>
      <c r="BZ669">
        <v>428.7781</v>
      </c>
      <c r="CA669">
        <v>429.2273</v>
      </c>
      <c r="CB669">
        <v>-0.01653843</v>
      </c>
      <c r="CC669">
        <v>419.9884</v>
      </c>
      <c r="CD669">
        <v>21.52439</v>
      </c>
      <c r="CE669">
        <v>2.173151</v>
      </c>
      <c r="CF669">
        <v>2.174824</v>
      </c>
      <c r="CG669">
        <v>18.76574</v>
      </c>
      <c r="CH669">
        <v>18.77806</v>
      </c>
      <c r="CI669">
        <v>79.99930000000002</v>
      </c>
      <c r="CJ669">
        <v>0</v>
      </c>
      <c r="CK669">
        <v>1</v>
      </c>
      <c r="CL669">
        <v>0</v>
      </c>
      <c r="CM669">
        <v>1.52792</v>
      </c>
      <c r="CN669">
        <v>0</v>
      </c>
      <c r="CO669">
        <v>5.376520000000001</v>
      </c>
      <c r="CP669">
        <v>409.2494</v>
      </c>
      <c r="CQ669">
        <v>34.5434</v>
      </c>
      <c r="CR669">
        <v>38.1061</v>
      </c>
      <c r="CS669">
        <v>36.4559</v>
      </c>
      <c r="CT669">
        <v>36.9622</v>
      </c>
      <c r="CU669">
        <v>35.312</v>
      </c>
      <c r="CV669">
        <v>0</v>
      </c>
      <c r="CW669">
        <v>80</v>
      </c>
      <c r="CX669">
        <v>0</v>
      </c>
      <c r="CY669">
        <v>1774684395.2</v>
      </c>
      <c r="CZ669">
        <v>0</v>
      </c>
      <c r="DA669">
        <v>1774666326.5</v>
      </c>
      <c r="DB669" t="s">
        <v>359</v>
      </c>
      <c r="DC669">
        <v>1774666322</v>
      </c>
      <c r="DD669">
        <v>1774666326.5</v>
      </c>
      <c r="DE669">
        <v>2</v>
      </c>
      <c r="DF669">
        <v>0.343</v>
      </c>
      <c r="DG669">
        <v>-0.026</v>
      </c>
      <c r="DH669">
        <v>-0.36</v>
      </c>
      <c r="DI669">
        <v>0.298</v>
      </c>
      <c r="DJ669">
        <v>420</v>
      </c>
      <c r="DK669">
        <v>22</v>
      </c>
      <c r="DL669">
        <v>0.17</v>
      </c>
      <c r="DM669">
        <v>0.02</v>
      </c>
      <c r="DN669">
        <v>-0.4447242</v>
      </c>
      <c r="DO669">
        <v>0.06478378986867001</v>
      </c>
      <c r="DP669">
        <v>0.02830360710863547</v>
      </c>
      <c r="DQ669">
        <v>1</v>
      </c>
      <c r="DR669">
        <v>-0.0176384875</v>
      </c>
      <c r="DS669">
        <v>0.004996886679174523</v>
      </c>
      <c r="DT669">
        <v>0.0009339730266949627</v>
      </c>
      <c r="DU669">
        <v>1</v>
      </c>
      <c r="DV669">
        <v>2</v>
      </c>
      <c r="DW669">
        <v>2</v>
      </c>
      <c r="DX669" t="s">
        <v>360</v>
      </c>
      <c r="DY669">
        <v>3.1304</v>
      </c>
      <c r="DZ669">
        <v>2.80631</v>
      </c>
      <c r="EA669">
        <v>0.09976450000000001</v>
      </c>
      <c r="EB669">
        <v>0.0994922</v>
      </c>
      <c r="EC669">
        <v>0.105889</v>
      </c>
      <c r="ED669">
        <v>0.10564</v>
      </c>
      <c r="EE669">
        <v>21144.8</v>
      </c>
      <c r="EF669">
        <v>27418.2</v>
      </c>
      <c r="EG669">
        <v>26442.4</v>
      </c>
      <c r="EH669">
        <v>33000.2</v>
      </c>
      <c r="EI669">
        <v>34921.6</v>
      </c>
      <c r="EJ669">
        <v>40308.1</v>
      </c>
      <c r="EK669">
        <v>41088.4</v>
      </c>
      <c r="EL669">
        <v>46059.9</v>
      </c>
      <c r="EM669">
        <v>2.03472</v>
      </c>
      <c r="EN669">
        <v>2.00073</v>
      </c>
      <c r="EO669">
        <v>0.0680424</v>
      </c>
      <c r="EP669">
        <v>0</v>
      </c>
      <c r="EQ669">
        <v>24.6534</v>
      </c>
      <c r="ER669">
        <v>999.9</v>
      </c>
      <c r="ES669">
        <v>67.40000000000001</v>
      </c>
      <c r="ET669">
        <v>27.5</v>
      </c>
      <c r="EU669">
        <v>24.584</v>
      </c>
      <c r="EV669">
        <v>60.9509</v>
      </c>
      <c r="EW669">
        <v>31.5224</v>
      </c>
      <c r="EX669">
        <v>1</v>
      </c>
      <c r="EY669">
        <v>0.291021</v>
      </c>
      <c r="EZ669">
        <v>0.175155</v>
      </c>
      <c r="FA669">
        <v>20.2902</v>
      </c>
      <c r="FB669">
        <v>5.18974</v>
      </c>
      <c r="FC669">
        <v>11.9441</v>
      </c>
      <c r="FD669">
        <v>4.9558</v>
      </c>
      <c r="FE669">
        <v>3.285</v>
      </c>
      <c r="FF669">
        <v>9999</v>
      </c>
      <c r="FG669">
        <v>9999</v>
      </c>
      <c r="FH669">
        <v>9999</v>
      </c>
      <c r="FI669">
        <v>999.9</v>
      </c>
      <c r="FJ669">
        <v>1.86127</v>
      </c>
      <c r="FK669">
        <v>1.86264</v>
      </c>
      <c r="FL669">
        <v>1.86005</v>
      </c>
      <c r="FM669">
        <v>1.85837</v>
      </c>
      <c r="FN669">
        <v>1.86213</v>
      </c>
      <c r="FO669">
        <v>1.85887</v>
      </c>
      <c r="FP669">
        <v>1.85791</v>
      </c>
      <c r="FQ669">
        <v>1.86081</v>
      </c>
      <c r="FR669">
        <v>0</v>
      </c>
      <c r="FS669">
        <v>0</v>
      </c>
      <c r="FT669">
        <v>0</v>
      </c>
      <c r="FU669">
        <v>4.5</v>
      </c>
      <c r="FV669" t="s">
        <v>361</v>
      </c>
      <c r="FW669" t="s">
        <v>362</v>
      </c>
      <c r="FX669" t="s">
        <v>363</v>
      </c>
      <c r="FY669" t="s">
        <v>364</v>
      </c>
      <c r="FZ669" t="s">
        <v>364</v>
      </c>
      <c r="GA669" t="s">
        <v>363</v>
      </c>
      <c r="GB669">
        <v>0</v>
      </c>
      <c r="GC669">
        <v>100</v>
      </c>
      <c r="GD669">
        <v>100</v>
      </c>
      <c r="GE669">
        <v>-0.362</v>
      </c>
      <c r="GF669">
        <v>0.2973</v>
      </c>
      <c r="GG669">
        <v>-1.589593225013521</v>
      </c>
      <c r="GH669">
        <v>0.00192992804097616</v>
      </c>
      <c r="GI669">
        <v>3.244687122451424E-06</v>
      </c>
      <c r="GJ669">
        <v>-2.087531120305573E-09</v>
      </c>
      <c r="GK669">
        <v>0.05776174702018427</v>
      </c>
      <c r="GL669">
        <v>0.005089068596103195</v>
      </c>
      <c r="GM669">
        <v>0.0003257216593697226</v>
      </c>
      <c r="GN669">
        <v>-1.562898368296355E-06</v>
      </c>
      <c r="GO669">
        <v>0</v>
      </c>
      <c r="GP669">
        <v>1257</v>
      </c>
      <c r="GQ669">
        <v>1</v>
      </c>
      <c r="GR669">
        <v>31</v>
      </c>
      <c r="GS669">
        <v>301.2</v>
      </c>
      <c r="GT669">
        <v>301.2</v>
      </c>
      <c r="GU669">
        <v>1.07788</v>
      </c>
      <c r="GV669">
        <v>2.3938</v>
      </c>
      <c r="GW669">
        <v>1.44775</v>
      </c>
      <c r="GX669">
        <v>2.20215</v>
      </c>
      <c r="GY669">
        <v>1.44653</v>
      </c>
      <c r="GZ669">
        <v>2.31079</v>
      </c>
      <c r="HA669">
        <v>33.1769</v>
      </c>
      <c r="HB669">
        <v>14.4735</v>
      </c>
      <c r="HC669">
        <v>18</v>
      </c>
      <c r="HD669">
        <v>531.777</v>
      </c>
      <c r="HE669">
        <v>523.273</v>
      </c>
      <c r="HF669">
        <v>24.9999</v>
      </c>
      <c r="HG669">
        <v>30.7119</v>
      </c>
      <c r="HH669">
        <v>30.0002</v>
      </c>
      <c r="HI669">
        <v>31.0916</v>
      </c>
      <c r="HJ669">
        <v>31.1009</v>
      </c>
      <c r="HK669">
        <v>21.5453</v>
      </c>
      <c r="HL669">
        <v>20.6043</v>
      </c>
      <c r="HM669">
        <v>100</v>
      </c>
      <c r="HN669">
        <v>25</v>
      </c>
      <c r="HO669">
        <v>420</v>
      </c>
      <c r="HP669">
        <v>21.5</v>
      </c>
      <c r="HQ669">
        <v>103.124</v>
      </c>
      <c r="HR669">
        <v>102.021</v>
      </c>
    </row>
    <row r="670" spans="1:226">
      <c r="A670">
        <v>652</v>
      </c>
      <c r="B670">
        <v>1774684400.6</v>
      </c>
      <c r="C670">
        <v>2654.599999904633</v>
      </c>
      <c r="D670" t="s">
        <v>1666</v>
      </c>
      <c r="E670" t="s">
        <v>1667</v>
      </c>
      <c r="F670">
        <v>5</v>
      </c>
      <c r="I670">
        <v>1774684397.7</v>
      </c>
      <c r="J670">
        <f>(K670)/1000</f>
        <v>0</v>
      </c>
      <c r="K670">
        <f>IF(BF670, AN670, AH670)</f>
        <v>0</v>
      </c>
      <c r="L670">
        <f>IF(BF670, AI670, AG670)</f>
        <v>0</v>
      </c>
      <c r="M670">
        <f>BH670 - IF(AU670&gt;1, L670*BB670*100.0/(AW670), 0)</f>
        <v>0</v>
      </c>
      <c r="N670">
        <f>((T670-J670/2)*M670-L670)/(T670+J670/2)</f>
        <v>0</v>
      </c>
      <c r="O670">
        <f>N670*(BO670+BP670)/1000.0</f>
        <v>0</v>
      </c>
      <c r="P670">
        <f>(BH670 - IF(AU670&gt;1, L670*BB670*100.0/(AW670), 0))*(BO670+BP670)/1000.0</f>
        <v>0</v>
      </c>
      <c r="Q670">
        <f>2.0/((1/S670-1/R670)+SIGN(S670)*SQRT((1/S670-1/R670)*(1/S670-1/R670) + 4*BC670/((BC670+1)*(BC670+1))*(2*1/S670*1/R670-1/R670*1/R670)))</f>
        <v>0</v>
      </c>
      <c r="R670">
        <f>IF(LEFT(BD670,1)&lt;&gt;"0",IF(LEFT(BD670,1)="1",3.0,BE670),$D$5+$E$5*(BV670*BO670/($K$5*1000))+$F$5*(BV670*BO670/($K$5*1000))*MAX(MIN(BB670,$J$5),$I$5)*MAX(MIN(BB670,$J$5),$I$5)+$G$5*MAX(MIN(BB670,$J$5),$I$5)*(BV670*BO670/($K$5*1000))+$H$5*(BV670*BO670/($K$5*1000))*(BV670*BO670/($K$5*1000)))</f>
        <v>0</v>
      </c>
      <c r="S670">
        <f>J670*(1000-(1000*0.61365*exp(17.502*W670/(240.97+W670))/(BO670+BP670)+BJ670)/2)/(1000*0.61365*exp(17.502*W670/(240.97+W670))/(BO670+BP670)-BJ670)</f>
        <v>0</v>
      </c>
      <c r="T670">
        <f>1/((BC670+1)/(Q670/1.6)+1/(R670/1.37)) + BC670/((BC670+1)/(Q670/1.6) + BC670/(R670/1.37))</f>
        <v>0</v>
      </c>
      <c r="U670">
        <f>(AX670*BA670)</f>
        <v>0</v>
      </c>
      <c r="V670">
        <f>(BQ670+(U670+2*0.95*5.67E-8*(((BQ670+$B$9)+273)^4-(BQ670+273)^4)-44100*J670)/(1.84*29.3*R670+8*0.95*5.67E-8*(BQ670+273)^3))</f>
        <v>0</v>
      </c>
      <c r="W670">
        <f>($C$9*BR670+$D$9*BS670+$E$9*V670)</f>
        <v>0</v>
      </c>
      <c r="X670">
        <f>0.61365*exp(17.502*W670/(240.97+W670))</f>
        <v>0</v>
      </c>
      <c r="Y670">
        <f>(Z670/AA670*100)</f>
        <v>0</v>
      </c>
      <c r="Z670">
        <f>BJ670*(BO670+BP670)/1000</f>
        <v>0</v>
      </c>
      <c r="AA670">
        <f>0.61365*exp(17.502*BQ670/(240.97+BQ670))</f>
        <v>0</v>
      </c>
      <c r="AB670">
        <f>(X670-BJ670*(BO670+BP670)/1000)</f>
        <v>0</v>
      </c>
      <c r="AC670">
        <f>(-J670*44100)</f>
        <v>0</v>
      </c>
      <c r="AD670">
        <f>2*29.3*R670*0.92*(BQ670-W670)</f>
        <v>0</v>
      </c>
      <c r="AE670">
        <f>2*0.95*5.67E-8*(((BQ670+$B$9)+273)^4-(W670+273)^4)</f>
        <v>0</v>
      </c>
      <c r="AF670">
        <f>U670+AE670+AC670+AD670</f>
        <v>0</v>
      </c>
      <c r="AG670">
        <f>BN670*AU670*(BI670-BH670*(1000-AU670*BK670)/(1000-AU670*BJ670))/(100*BB670)</f>
        <v>0</v>
      </c>
      <c r="AH670">
        <f>1000*BN670*AU670*(BJ670-BK670)/(100*BB670*(1000-AU670*BJ670))</f>
        <v>0</v>
      </c>
      <c r="AI670">
        <f>(AJ670 - AK670 - BO670*1E3/(8.314*(BQ670+273.15)) * AM670/BN670 * AL670) * BN670/(100*BB670) * (1000 - BK670)/1000</f>
        <v>0</v>
      </c>
      <c r="AJ670">
        <v>429.2726979973022</v>
      </c>
      <c r="AK670">
        <v>428.8469818181816</v>
      </c>
      <c r="AL670">
        <v>8.061978552994731E-06</v>
      </c>
      <c r="AM670">
        <v>61.35787655002243</v>
      </c>
      <c r="AN670">
        <f>(AP670 - AO670 + BO670*1E3/(8.314*(BQ670+273.15)) * AR670/BN670 * AQ670) * BN670/(100*BB670) * 1000/(1000 - AP670)</f>
        <v>0</v>
      </c>
      <c r="AO670">
        <v>21.52590760417045</v>
      </c>
      <c r="AP670">
        <v>21.50915524475525</v>
      </c>
      <c r="AQ670">
        <v>7.135209841478116E-08</v>
      </c>
      <c r="AR670">
        <v>91.88205700752289</v>
      </c>
      <c r="AS670">
        <v>0</v>
      </c>
      <c r="AT670">
        <v>0</v>
      </c>
      <c r="AU670">
        <f>IF(AS670*$H$15&gt;=AW670,1.0,(AW670/(AW670-AS670*$H$15)))</f>
        <v>0</v>
      </c>
      <c r="AV670">
        <f>(AU670-1)*100</f>
        <v>0</v>
      </c>
      <c r="AW670">
        <f>MAX(0,($B$15+$C$15*BV670)/(1+$D$15*BV670)*BO670/(BQ670+273)*$E$15)</f>
        <v>0</v>
      </c>
      <c r="AX670">
        <f>$B$13*BW670+$C$13*BX670+$F$13*CI670*(1-CL670)</f>
        <v>0</v>
      </c>
      <c r="AY670">
        <f>AX670*AZ670</f>
        <v>0</v>
      </c>
      <c r="AZ670">
        <f>($B$13*$D$11+$C$13*$D$11+$F$13*((CV670+CN670)/MAX(CV670+CN670+CW670, 0.1)*$I$11+CW670/MAX(CV670+CN670+CW670, 0.1)*$J$11))/($B$13+$C$13+$F$13)</f>
        <v>0</v>
      </c>
      <c r="BA670">
        <f>($B$13*$K$11+$C$13*$K$11+$F$13*((CV670+CN670)/MAX(CV670+CN670+CW670, 0.1)*$P$11+CW670/MAX(CV670+CN670+CW670, 0.1)*$Q$11))/($B$13+$C$13+$F$13)</f>
        <v>0</v>
      </c>
      <c r="BB670">
        <v>6</v>
      </c>
      <c r="BC670">
        <v>0.5</v>
      </c>
      <c r="BD670" t="s">
        <v>358</v>
      </c>
      <c r="BE670">
        <v>2</v>
      </c>
      <c r="BF670" t="b">
        <v>1</v>
      </c>
      <c r="BG670">
        <v>1774684397.7</v>
      </c>
      <c r="BH670">
        <v>419.6028</v>
      </c>
      <c r="BI670">
        <v>420.0113</v>
      </c>
      <c r="BJ670">
        <v>21.50827</v>
      </c>
      <c r="BK670">
        <v>21.52608</v>
      </c>
      <c r="BL670">
        <v>419.9639999999999</v>
      </c>
      <c r="BM670">
        <v>21.21096</v>
      </c>
      <c r="BN670">
        <v>499.9669000000001</v>
      </c>
      <c r="BO670">
        <v>101.0389</v>
      </c>
      <c r="BP670">
        <v>0.09994423999999999</v>
      </c>
      <c r="BQ670">
        <v>25.73806</v>
      </c>
      <c r="BR670">
        <v>25.7707</v>
      </c>
      <c r="BS670">
        <v>999.9</v>
      </c>
      <c r="BT670">
        <v>0</v>
      </c>
      <c r="BU670">
        <v>0</v>
      </c>
      <c r="BV670">
        <v>10003.808</v>
      </c>
      <c r="BW670">
        <v>0</v>
      </c>
      <c r="BX670">
        <v>0.3833920000000001</v>
      </c>
      <c r="BY670">
        <v>-0.4086456</v>
      </c>
      <c r="BZ670">
        <v>428.8259999999999</v>
      </c>
      <c r="CA670">
        <v>429.2513999999999</v>
      </c>
      <c r="CB670">
        <v>-0.01779576</v>
      </c>
      <c r="CC670">
        <v>420.0113</v>
      </c>
      <c r="CD670">
        <v>21.52608</v>
      </c>
      <c r="CE670">
        <v>2.173175</v>
      </c>
      <c r="CF670">
        <v>2.174975</v>
      </c>
      <c r="CG670">
        <v>18.76592</v>
      </c>
      <c r="CH670">
        <v>18.77914</v>
      </c>
      <c r="CI670">
        <v>79.99482</v>
      </c>
      <c r="CJ670">
        <v>0</v>
      </c>
      <c r="CK670">
        <v>1</v>
      </c>
      <c r="CL670">
        <v>0</v>
      </c>
      <c r="CM670">
        <v>1.77689</v>
      </c>
      <c r="CN670">
        <v>0</v>
      </c>
      <c r="CO670">
        <v>5.1169</v>
      </c>
      <c r="CP670">
        <v>409.2264</v>
      </c>
      <c r="CQ670">
        <v>34.5</v>
      </c>
      <c r="CR670">
        <v>38.062</v>
      </c>
      <c r="CS670">
        <v>36.4308</v>
      </c>
      <c r="CT670">
        <v>36.8936</v>
      </c>
      <c r="CU670">
        <v>35.2934</v>
      </c>
      <c r="CV670">
        <v>0</v>
      </c>
      <c r="CW670">
        <v>79.994</v>
      </c>
      <c r="CX670">
        <v>0</v>
      </c>
      <c r="CY670">
        <v>1774684398.8</v>
      </c>
      <c r="CZ670">
        <v>0</v>
      </c>
      <c r="DA670">
        <v>1774666326.5</v>
      </c>
      <c r="DB670" t="s">
        <v>359</v>
      </c>
      <c r="DC670">
        <v>1774666322</v>
      </c>
      <c r="DD670">
        <v>1774666326.5</v>
      </c>
      <c r="DE670">
        <v>2</v>
      </c>
      <c r="DF670">
        <v>0.343</v>
      </c>
      <c r="DG670">
        <v>-0.026</v>
      </c>
      <c r="DH670">
        <v>-0.36</v>
      </c>
      <c r="DI670">
        <v>0.298</v>
      </c>
      <c r="DJ670">
        <v>420</v>
      </c>
      <c r="DK670">
        <v>22</v>
      </c>
      <c r="DL670">
        <v>0.17</v>
      </c>
      <c r="DM670">
        <v>0.02</v>
      </c>
      <c r="DN670">
        <v>-0.4361385609756098</v>
      </c>
      <c r="DO670">
        <v>0.1012122020905926</v>
      </c>
      <c r="DP670">
        <v>0.03506792300111507</v>
      </c>
      <c r="DQ670">
        <v>0</v>
      </c>
      <c r="DR670">
        <v>-0.01769638048780488</v>
      </c>
      <c r="DS670">
        <v>0.002872141463414633</v>
      </c>
      <c r="DT670">
        <v>0.0009258973132811354</v>
      </c>
      <c r="DU670">
        <v>1</v>
      </c>
      <c r="DV670">
        <v>1</v>
      </c>
      <c r="DW670">
        <v>2</v>
      </c>
      <c r="DX670" t="s">
        <v>367</v>
      </c>
      <c r="DY670">
        <v>3.13046</v>
      </c>
      <c r="DZ670">
        <v>2.80656</v>
      </c>
      <c r="EA670">
        <v>0.0997633</v>
      </c>
      <c r="EB670">
        <v>0.09947300000000001</v>
      </c>
      <c r="EC670">
        <v>0.105894</v>
      </c>
      <c r="ED670">
        <v>0.10564</v>
      </c>
      <c r="EE670">
        <v>21144.9</v>
      </c>
      <c r="EF670">
        <v>27419</v>
      </c>
      <c r="EG670">
        <v>26442.4</v>
      </c>
      <c r="EH670">
        <v>33000.4</v>
      </c>
      <c r="EI670">
        <v>34921.6</v>
      </c>
      <c r="EJ670">
        <v>40308.2</v>
      </c>
      <c r="EK670">
        <v>41088.7</v>
      </c>
      <c r="EL670">
        <v>46060</v>
      </c>
      <c r="EM670">
        <v>2.03503</v>
      </c>
      <c r="EN670">
        <v>2.00052</v>
      </c>
      <c r="EO670">
        <v>0.0683218</v>
      </c>
      <c r="EP670">
        <v>0</v>
      </c>
      <c r="EQ670">
        <v>24.6534</v>
      </c>
      <c r="ER670">
        <v>999.9</v>
      </c>
      <c r="ES670">
        <v>67.5</v>
      </c>
      <c r="ET670">
        <v>27.5</v>
      </c>
      <c r="EU670">
        <v>24.6227</v>
      </c>
      <c r="EV670">
        <v>61.2409</v>
      </c>
      <c r="EW670">
        <v>31.6266</v>
      </c>
      <c r="EX670">
        <v>1</v>
      </c>
      <c r="EY670">
        <v>0.290678</v>
      </c>
      <c r="EZ670">
        <v>0.174523</v>
      </c>
      <c r="FA670">
        <v>20.2903</v>
      </c>
      <c r="FB670">
        <v>5.18929</v>
      </c>
      <c r="FC670">
        <v>11.9441</v>
      </c>
      <c r="FD670">
        <v>4.9558</v>
      </c>
      <c r="FE670">
        <v>3.285</v>
      </c>
      <c r="FF670">
        <v>9999</v>
      </c>
      <c r="FG670">
        <v>9999</v>
      </c>
      <c r="FH670">
        <v>9999</v>
      </c>
      <c r="FI670">
        <v>999.9</v>
      </c>
      <c r="FJ670">
        <v>1.86127</v>
      </c>
      <c r="FK670">
        <v>1.86264</v>
      </c>
      <c r="FL670">
        <v>1.86005</v>
      </c>
      <c r="FM670">
        <v>1.85837</v>
      </c>
      <c r="FN670">
        <v>1.86215</v>
      </c>
      <c r="FO670">
        <v>1.85886</v>
      </c>
      <c r="FP670">
        <v>1.85791</v>
      </c>
      <c r="FQ670">
        <v>1.86081</v>
      </c>
      <c r="FR670">
        <v>0</v>
      </c>
      <c r="FS670">
        <v>0</v>
      </c>
      <c r="FT670">
        <v>0</v>
      </c>
      <c r="FU670">
        <v>4.5</v>
      </c>
      <c r="FV670" t="s">
        <v>361</v>
      </c>
      <c r="FW670" t="s">
        <v>362</v>
      </c>
      <c r="FX670" t="s">
        <v>363</v>
      </c>
      <c r="FY670" t="s">
        <v>364</v>
      </c>
      <c r="FZ670" t="s">
        <v>364</v>
      </c>
      <c r="GA670" t="s">
        <v>363</v>
      </c>
      <c r="GB670">
        <v>0</v>
      </c>
      <c r="GC670">
        <v>100</v>
      </c>
      <c r="GD670">
        <v>100</v>
      </c>
      <c r="GE670">
        <v>-0.361</v>
      </c>
      <c r="GF670">
        <v>0.2973</v>
      </c>
      <c r="GG670">
        <v>-1.589593225013521</v>
      </c>
      <c r="GH670">
        <v>0.00192992804097616</v>
      </c>
      <c r="GI670">
        <v>3.244687122451424E-06</v>
      </c>
      <c r="GJ670">
        <v>-2.087531120305573E-09</v>
      </c>
      <c r="GK670">
        <v>0.05776174702018427</v>
      </c>
      <c r="GL670">
        <v>0.005089068596103195</v>
      </c>
      <c r="GM670">
        <v>0.0003257216593697226</v>
      </c>
      <c r="GN670">
        <v>-1.562898368296355E-06</v>
      </c>
      <c r="GO670">
        <v>0</v>
      </c>
      <c r="GP670">
        <v>1257</v>
      </c>
      <c r="GQ670">
        <v>1</v>
      </c>
      <c r="GR670">
        <v>31</v>
      </c>
      <c r="GS670">
        <v>301.3</v>
      </c>
      <c r="GT670">
        <v>301.2</v>
      </c>
      <c r="GU670">
        <v>1.07788</v>
      </c>
      <c r="GV670">
        <v>2.39136</v>
      </c>
      <c r="GW670">
        <v>1.44775</v>
      </c>
      <c r="GX670">
        <v>2.20215</v>
      </c>
      <c r="GY670">
        <v>1.44653</v>
      </c>
      <c r="GZ670">
        <v>2.36084</v>
      </c>
      <c r="HA670">
        <v>33.1769</v>
      </c>
      <c r="HB670">
        <v>14.4735</v>
      </c>
      <c r="HC670">
        <v>18</v>
      </c>
      <c r="HD670">
        <v>531.967</v>
      </c>
      <c r="HE670">
        <v>523.1369999999999</v>
      </c>
      <c r="HF670">
        <v>24.9998</v>
      </c>
      <c r="HG670">
        <v>30.7119</v>
      </c>
      <c r="HH670">
        <v>30</v>
      </c>
      <c r="HI670">
        <v>31.0916</v>
      </c>
      <c r="HJ670">
        <v>31.1009</v>
      </c>
      <c r="HK670">
        <v>21.5453</v>
      </c>
      <c r="HL670">
        <v>20.6043</v>
      </c>
      <c r="HM670">
        <v>100</v>
      </c>
      <c r="HN670">
        <v>25</v>
      </c>
      <c r="HO670">
        <v>420</v>
      </c>
      <c r="HP670">
        <v>21.5</v>
      </c>
      <c r="HQ670">
        <v>103.125</v>
      </c>
      <c r="HR670">
        <v>102.021</v>
      </c>
    </row>
    <row r="671" spans="1:226">
      <c r="A671">
        <v>653</v>
      </c>
      <c r="B671">
        <v>1774684404.6</v>
      </c>
      <c r="C671">
        <v>2658.599999904633</v>
      </c>
      <c r="D671" t="s">
        <v>1668</v>
      </c>
      <c r="E671" t="s">
        <v>1669</v>
      </c>
      <c r="F671">
        <v>5</v>
      </c>
      <c r="I671">
        <v>1774684401.7</v>
      </c>
      <c r="J671">
        <f>(K671)/1000</f>
        <v>0</v>
      </c>
      <c r="K671">
        <f>IF(BF671, AN671, AH671)</f>
        <v>0</v>
      </c>
      <c r="L671">
        <f>IF(BF671, AI671, AG671)</f>
        <v>0</v>
      </c>
      <c r="M671">
        <f>BH671 - IF(AU671&gt;1, L671*BB671*100.0/(AW671), 0)</f>
        <v>0</v>
      </c>
      <c r="N671">
        <f>((T671-J671/2)*M671-L671)/(T671+J671/2)</f>
        <v>0</v>
      </c>
      <c r="O671">
        <f>N671*(BO671+BP671)/1000.0</f>
        <v>0</v>
      </c>
      <c r="P671">
        <f>(BH671 - IF(AU671&gt;1, L671*BB671*100.0/(AW671), 0))*(BO671+BP671)/1000.0</f>
        <v>0</v>
      </c>
      <c r="Q671">
        <f>2.0/((1/S671-1/R671)+SIGN(S671)*SQRT((1/S671-1/R671)*(1/S671-1/R671) + 4*BC671/((BC671+1)*(BC671+1))*(2*1/S671*1/R671-1/R671*1/R671)))</f>
        <v>0</v>
      </c>
      <c r="R671">
        <f>IF(LEFT(BD671,1)&lt;&gt;"0",IF(LEFT(BD671,1)="1",3.0,BE671),$D$5+$E$5*(BV671*BO671/($K$5*1000))+$F$5*(BV671*BO671/($K$5*1000))*MAX(MIN(BB671,$J$5),$I$5)*MAX(MIN(BB671,$J$5),$I$5)+$G$5*MAX(MIN(BB671,$J$5),$I$5)*(BV671*BO671/($K$5*1000))+$H$5*(BV671*BO671/($K$5*1000))*(BV671*BO671/($K$5*1000)))</f>
        <v>0</v>
      </c>
      <c r="S671">
        <f>J671*(1000-(1000*0.61365*exp(17.502*W671/(240.97+W671))/(BO671+BP671)+BJ671)/2)/(1000*0.61365*exp(17.502*W671/(240.97+W671))/(BO671+BP671)-BJ671)</f>
        <v>0</v>
      </c>
      <c r="T671">
        <f>1/((BC671+1)/(Q671/1.6)+1/(R671/1.37)) + BC671/((BC671+1)/(Q671/1.6) + BC671/(R671/1.37))</f>
        <v>0</v>
      </c>
      <c r="U671">
        <f>(AX671*BA671)</f>
        <v>0</v>
      </c>
      <c r="V671">
        <f>(BQ671+(U671+2*0.95*5.67E-8*(((BQ671+$B$9)+273)^4-(BQ671+273)^4)-44100*J671)/(1.84*29.3*R671+8*0.95*5.67E-8*(BQ671+273)^3))</f>
        <v>0</v>
      </c>
      <c r="W671">
        <f>($C$9*BR671+$D$9*BS671+$E$9*V671)</f>
        <v>0</v>
      </c>
      <c r="X671">
        <f>0.61365*exp(17.502*W671/(240.97+W671))</f>
        <v>0</v>
      </c>
      <c r="Y671">
        <f>(Z671/AA671*100)</f>
        <v>0</v>
      </c>
      <c r="Z671">
        <f>BJ671*(BO671+BP671)/1000</f>
        <v>0</v>
      </c>
      <c r="AA671">
        <f>0.61365*exp(17.502*BQ671/(240.97+BQ671))</f>
        <v>0</v>
      </c>
      <c r="AB671">
        <f>(X671-BJ671*(BO671+BP671)/1000)</f>
        <v>0</v>
      </c>
      <c r="AC671">
        <f>(-J671*44100)</f>
        <v>0</v>
      </c>
      <c r="AD671">
        <f>2*29.3*R671*0.92*(BQ671-W671)</f>
        <v>0</v>
      </c>
      <c r="AE671">
        <f>2*0.95*5.67E-8*(((BQ671+$B$9)+273)^4-(W671+273)^4)</f>
        <v>0</v>
      </c>
      <c r="AF671">
        <f>U671+AE671+AC671+AD671</f>
        <v>0</v>
      </c>
      <c r="AG671">
        <f>BN671*AU671*(BI671-BH671*(1000-AU671*BK671)/(1000-AU671*BJ671))/(100*BB671)</f>
        <v>0</v>
      </c>
      <c r="AH671">
        <f>1000*BN671*AU671*(BJ671-BK671)/(100*BB671*(1000-AU671*BJ671))</f>
        <v>0</v>
      </c>
      <c r="AI671">
        <f>(AJ671 - AK671 - BO671*1E3/(8.314*(BQ671+273.15)) * AM671/BN671 * AL671) * BN671/(100*BB671) * (1000 - BK671)/1000</f>
        <v>0</v>
      </c>
      <c r="AJ671">
        <v>429.1890606409378</v>
      </c>
      <c r="AK671">
        <v>428.7671454545453</v>
      </c>
      <c r="AL671">
        <v>-1.133988111215701E-05</v>
      </c>
      <c r="AM671">
        <v>61.35787655002243</v>
      </c>
      <c r="AN671">
        <f>(AP671 - AO671 + BO671*1E3/(8.314*(BQ671+273.15)) * AR671/BN671 * AQ671) * BN671/(100*BB671) * 1000/(1000 - AP671)</f>
        <v>0</v>
      </c>
      <c r="AO671">
        <v>21.52641412110536</v>
      </c>
      <c r="AP671">
        <v>21.50869160839162</v>
      </c>
      <c r="AQ671">
        <v>3.784705860764242E-08</v>
      </c>
      <c r="AR671">
        <v>91.88205700752289</v>
      </c>
      <c r="AS671">
        <v>0</v>
      </c>
      <c r="AT671">
        <v>0</v>
      </c>
      <c r="AU671">
        <f>IF(AS671*$H$15&gt;=AW671,1.0,(AW671/(AW671-AS671*$H$15)))</f>
        <v>0</v>
      </c>
      <c r="AV671">
        <f>(AU671-1)*100</f>
        <v>0</v>
      </c>
      <c r="AW671">
        <f>MAX(0,($B$15+$C$15*BV671)/(1+$D$15*BV671)*BO671/(BQ671+273)*$E$15)</f>
        <v>0</v>
      </c>
      <c r="AX671">
        <f>$B$13*BW671+$C$13*BX671+$F$13*CI671*(1-CL671)</f>
        <v>0</v>
      </c>
      <c r="AY671">
        <f>AX671*AZ671</f>
        <v>0</v>
      </c>
      <c r="AZ671">
        <f>($B$13*$D$11+$C$13*$D$11+$F$13*((CV671+CN671)/MAX(CV671+CN671+CW671, 0.1)*$I$11+CW671/MAX(CV671+CN671+CW671, 0.1)*$J$11))/($B$13+$C$13+$F$13)</f>
        <v>0</v>
      </c>
      <c r="BA671">
        <f>($B$13*$K$11+$C$13*$K$11+$F$13*((CV671+CN671)/MAX(CV671+CN671+CW671, 0.1)*$P$11+CW671/MAX(CV671+CN671+CW671, 0.1)*$Q$11))/($B$13+$C$13+$F$13)</f>
        <v>0</v>
      </c>
      <c r="BB671">
        <v>6</v>
      </c>
      <c r="BC671">
        <v>0.5</v>
      </c>
      <c r="BD671" t="s">
        <v>358</v>
      </c>
      <c r="BE671">
        <v>2</v>
      </c>
      <c r="BF671" t="b">
        <v>1</v>
      </c>
      <c r="BG671">
        <v>1774684401.7</v>
      </c>
      <c r="BH671">
        <v>419.5819</v>
      </c>
      <c r="BI671">
        <v>419.9706</v>
      </c>
      <c r="BJ671">
        <v>21.50885</v>
      </c>
      <c r="BK671">
        <v>21.52705</v>
      </c>
      <c r="BL671">
        <v>419.9432</v>
      </c>
      <c r="BM671">
        <v>21.21152</v>
      </c>
      <c r="BN671">
        <v>499.9998000000001</v>
      </c>
      <c r="BO671">
        <v>101.0386</v>
      </c>
      <c r="BP671">
        <v>0.1000937</v>
      </c>
      <c r="BQ671">
        <v>25.73828</v>
      </c>
      <c r="BR671">
        <v>25.77092</v>
      </c>
      <c r="BS671">
        <v>999.9</v>
      </c>
      <c r="BT671">
        <v>0</v>
      </c>
      <c r="BU671">
        <v>0</v>
      </c>
      <c r="BV671">
        <v>9990.052</v>
      </c>
      <c r="BW671">
        <v>0</v>
      </c>
      <c r="BX671">
        <v>0.3833920000000001</v>
      </c>
      <c r="BY671">
        <v>-0.3887451</v>
      </c>
      <c r="BZ671">
        <v>428.8048</v>
      </c>
      <c r="CA671">
        <v>429.2104</v>
      </c>
      <c r="CB671">
        <v>-0.01816292</v>
      </c>
      <c r="CC671">
        <v>419.9706</v>
      </c>
      <c r="CD671">
        <v>21.52705</v>
      </c>
      <c r="CE671">
        <v>2.173227999999999</v>
      </c>
      <c r="CF671">
        <v>2.175064</v>
      </c>
      <c r="CG671">
        <v>18.76631</v>
      </c>
      <c r="CH671">
        <v>18.77981</v>
      </c>
      <c r="CI671">
        <v>79.99957999999999</v>
      </c>
      <c r="CJ671">
        <v>0</v>
      </c>
      <c r="CK671">
        <v>1</v>
      </c>
      <c r="CL671">
        <v>0</v>
      </c>
      <c r="CM671">
        <v>1.89811</v>
      </c>
      <c r="CN671">
        <v>0</v>
      </c>
      <c r="CO671">
        <v>5.19578</v>
      </c>
      <c r="CP671">
        <v>409.251</v>
      </c>
      <c r="CQ671">
        <v>34.46850000000001</v>
      </c>
      <c r="CR671">
        <v>38.031</v>
      </c>
      <c r="CS671">
        <v>36.3874</v>
      </c>
      <c r="CT671">
        <v>36.8624</v>
      </c>
      <c r="CU671">
        <v>35.25</v>
      </c>
      <c r="CV671">
        <v>0</v>
      </c>
      <c r="CW671">
        <v>79.999</v>
      </c>
      <c r="CX671">
        <v>0</v>
      </c>
      <c r="CY671">
        <v>1774684403</v>
      </c>
      <c r="CZ671">
        <v>0</v>
      </c>
      <c r="DA671">
        <v>1774666326.5</v>
      </c>
      <c r="DB671" t="s">
        <v>359</v>
      </c>
      <c r="DC671">
        <v>1774666322</v>
      </c>
      <c r="DD671">
        <v>1774666326.5</v>
      </c>
      <c r="DE671">
        <v>2</v>
      </c>
      <c r="DF671">
        <v>0.343</v>
      </c>
      <c r="DG671">
        <v>-0.026</v>
      </c>
      <c r="DH671">
        <v>-0.36</v>
      </c>
      <c r="DI671">
        <v>0.298</v>
      </c>
      <c r="DJ671">
        <v>420</v>
      </c>
      <c r="DK671">
        <v>22</v>
      </c>
      <c r="DL671">
        <v>0.17</v>
      </c>
      <c r="DM671">
        <v>0.02</v>
      </c>
      <c r="DN671">
        <v>-0.4287205365853659</v>
      </c>
      <c r="DO671">
        <v>0.2582834843205577</v>
      </c>
      <c r="DP671">
        <v>0.04336977429101447</v>
      </c>
      <c r="DQ671">
        <v>0</v>
      </c>
      <c r="DR671">
        <v>-0.01764036829268293</v>
      </c>
      <c r="DS671">
        <v>-0.0001840766550522672</v>
      </c>
      <c r="DT671">
        <v>0.0009578582303673392</v>
      </c>
      <c r="DU671">
        <v>1</v>
      </c>
      <c r="DV671">
        <v>1</v>
      </c>
      <c r="DW671">
        <v>2</v>
      </c>
      <c r="DX671" t="s">
        <v>367</v>
      </c>
      <c r="DY671">
        <v>3.13043</v>
      </c>
      <c r="DZ671">
        <v>2.80638</v>
      </c>
      <c r="EA671">
        <v>0.09976309999999999</v>
      </c>
      <c r="EB671">
        <v>0.0994843</v>
      </c>
      <c r="EC671">
        <v>0.105892</v>
      </c>
      <c r="ED671">
        <v>0.105646</v>
      </c>
      <c r="EE671">
        <v>21144.9</v>
      </c>
      <c r="EF671">
        <v>27418.3</v>
      </c>
      <c r="EG671">
        <v>26442.4</v>
      </c>
      <c r="EH671">
        <v>33000</v>
      </c>
      <c r="EI671">
        <v>34921.7</v>
      </c>
      <c r="EJ671">
        <v>40307.7</v>
      </c>
      <c r="EK671">
        <v>41088.7</v>
      </c>
      <c r="EL671">
        <v>46059.7</v>
      </c>
      <c r="EM671">
        <v>2.03507</v>
      </c>
      <c r="EN671">
        <v>2.00045</v>
      </c>
      <c r="EO671">
        <v>0.0676885</v>
      </c>
      <c r="EP671">
        <v>0</v>
      </c>
      <c r="EQ671">
        <v>24.6522</v>
      </c>
      <c r="ER671">
        <v>999.9</v>
      </c>
      <c r="ES671">
        <v>67.40000000000001</v>
      </c>
      <c r="ET671">
        <v>27.5</v>
      </c>
      <c r="EU671">
        <v>24.5846</v>
      </c>
      <c r="EV671">
        <v>61.1109</v>
      </c>
      <c r="EW671">
        <v>31.7989</v>
      </c>
      <c r="EX671">
        <v>1</v>
      </c>
      <c r="EY671">
        <v>0.29095</v>
      </c>
      <c r="EZ671">
        <v>0.174183</v>
      </c>
      <c r="FA671">
        <v>20.2902</v>
      </c>
      <c r="FB671">
        <v>5.19004</v>
      </c>
      <c r="FC671">
        <v>11.9441</v>
      </c>
      <c r="FD671">
        <v>4.9556</v>
      </c>
      <c r="FE671">
        <v>3.285</v>
      </c>
      <c r="FF671">
        <v>9999</v>
      </c>
      <c r="FG671">
        <v>9999</v>
      </c>
      <c r="FH671">
        <v>9999</v>
      </c>
      <c r="FI671">
        <v>999.9</v>
      </c>
      <c r="FJ671">
        <v>1.86127</v>
      </c>
      <c r="FK671">
        <v>1.86264</v>
      </c>
      <c r="FL671">
        <v>1.86005</v>
      </c>
      <c r="FM671">
        <v>1.85837</v>
      </c>
      <c r="FN671">
        <v>1.86217</v>
      </c>
      <c r="FO671">
        <v>1.85886</v>
      </c>
      <c r="FP671">
        <v>1.85791</v>
      </c>
      <c r="FQ671">
        <v>1.86081</v>
      </c>
      <c r="FR671">
        <v>0</v>
      </c>
      <c r="FS671">
        <v>0</v>
      </c>
      <c r="FT671">
        <v>0</v>
      </c>
      <c r="FU671">
        <v>4.5</v>
      </c>
      <c r="FV671" t="s">
        <v>361</v>
      </c>
      <c r="FW671" t="s">
        <v>362</v>
      </c>
      <c r="FX671" t="s">
        <v>363</v>
      </c>
      <c r="FY671" t="s">
        <v>364</v>
      </c>
      <c r="FZ671" t="s">
        <v>364</v>
      </c>
      <c r="GA671" t="s">
        <v>363</v>
      </c>
      <c r="GB671">
        <v>0</v>
      </c>
      <c r="GC671">
        <v>100</v>
      </c>
      <c r="GD671">
        <v>100</v>
      </c>
      <c r="GE671">
        <v>-0.362</v>
      </c>
      <c r="GF671">
        <v>0.2973</v>
      </c>
      <c r="GG671">
        <v>-1.589593225013521</v>
      </c>
      <c r="GH671">
        <v>0.00192992804097616</v>
      </c>
      <c r="GI671">
        <v>3.244687122451424E-06</v>
      </c>
      <c r="GJ671">
        <v>-2.087531120305573E-09</v>
      </c>
      <c r="GK671">
        <v>0.05776174702018427</v>
      </c>
      <c r="GL671">
        <v>0.005089068596103195</v>
      </c>
      <c r="GM671">
        <v>0.0003257216593697226</v>
      </c>
      <c r="GN671">
        <v>-1.562898368296355E-06</v>
      </c>
      <c r="GO671">
        <v>0</v>
      </c>
      <c r="GP671">
        <v>1257</v>
      </c>
      <c r="GQ671">
        <v>1</v>
      </c>
      <c r="GR671">
        <v>31</v>
      </c>
      <c r="GS671">
        <v>301.4</v>
      </c>
      <c r="GT671">
        <v>301.3</v>
      </c>
      <c r="GU671">
        <v>1.07666</v>
      </c>
      <c r="GV671">
        <v>2.38403</v>
      </c>
      <c r="GW671">
        <v>1.44775</v>
      </c>
      <c r="GX671">
        <v>2.20215</v>
      </c>
      <c r="GY671">
        <v>1.44653</v>
      </c>
      <c r="GZ671">
        <v>2.38647</v>
      </c>
      <c r="HA671">
        <v>33.1769</v>
      </c>
      <c r="HB671">
        <v>14.491</v>
      </c>
      <c r="HC671">
        <v>18</v>
      </c>
      <c r="HD671">
        <v>531.999</v>
      </c>
      <c r="HE671">
        <v>523.086</v>
      </c>
      <c r="HF671">
        <v>24.9999</v>
      </c>
      <c r="HG671">
        <v>30.7119</v>
      </c>
      <c r="HH671">
        <v>30.0002</v>
      </c>
      <c r="HI671">
        <v>31.0916</v>
      </c>
      <c r="HJ671">
        <v>31.1009</v>
      </c>
      <c r="HK671">
        <v>21.5458</v>
      </c>
      <c r="HL671">
        <v>20.6043</v>
      </c>
      <c r="HM671">
        <v>100</v>
      </c>
      <c r="HN671">
        <v>25</v>
      </c>
      <c r="HO671">
        <v>420</v>
      </c>
      <c r="HP671">
        <v>21.5</v>
      </c>
      <c r="HQ671">
        <v>103.125</v>
      </c>
      <c r="HR671">
        <v>102.02</v>
      </c>
    </row>
    <row r="672" spans="1:226">
      <c r="A672">
        <v>654</v>
      </c>
      <c r="B672">
        <v>1774684408.6</v>
      </c>
      <c r="C672">
        <v>2662.599999904633</v>
      </c>
      <c r="D672" t="s">
        <v>1670</v>
      </c>
      <c r="E672" t="s">
        <v>1671</v>
      </c>
      <c r="F672">
        <v>5</v>
      </c>
      <c r="I672">
        <v>1774684405.7</v>
      </c>
      <c r="J672">
        <f>(K672)/1000</f>
        <v>0</v>
      </c>
      <c r="K672">
        <f>IF(BF672, AN672, AH672)</f>
        <v>0</v>
      </c>
      <c r="L672">
        <f>IF(BF672, AI672, AG672)</f>
        <v>0</v>
      </c>
      <c r="M672">
        <f>BH672 - IF(AU672&gt;1, L672*BB672*100.0/(AW672), 0)</f>
        <v>0</v>
      </c>
      <c r="N672">
        <f>((T672-J672/2)*M672-L672)/(T672+J672/2)</f>
        <v>0</v>
      </c>
      <c r="O672">
        <f>N672*(BO672+BP672)/1000.0</f>
        <v>0</v>
      </c>
      <c r="P672">
        <f>(BH672 - IF(AU672&gt;1, L672*BB672*100.0/(AW672), 0))*(BO672+BP672)/1000.0</f>
        <v>0</v>
      </c>
      <c r="Q672">
        <f>2.0/((1/S672-1/R672)+SIGN(S672)*SQRT((1/S672-1/R672)*(1/S672-1/R672) + 4*BC672/((BC672+1)*(BC672+1))*(2*1/S672*1/R672-1/R672*1/R672)))</f>
        <v>0</v>
      </c>
      <c r="R672">
        <f>IF(LEFT(BD672,1)&lt;&gt;"0",IF(LEFT(BD672,1)="1",3.0,BE672),$D$5+$E$5*(BV672*BO672/($K$5*1000))+$F$5*(BV672*BO672/($K$5*1000))*MAX(MIN(BB672,$J$5),$I$5)*MAX(MIN(BB672,$J$5),$I$5)+$G$5*MAX(MIN(BB672,$J$5),$I$5)*(BV672*BO672/($K$5*1000))+$H$5*(BV672*BO672/($K$5*1000))*(BV672*BO672/($K$5*1000)))</f>
        <v>0</v>
      </c>
      <c r="S672">
        <f>J672*(1000-(1000*0.61365*exp(17.502*W672/(240.97+W672))/(BO672+BP672)+BJ672)/2)/(1000*0.61365*exp(17.502*W672/(240.97+W672))/(BO672+BP672)-BJ672)</f>
        <v>0</v>
      </c>
      <c r="T672">
        <f>1/((BC672+1)/(Q672/1.6)+1/(R672/1.37)) + BC672/((BC672+1)/(Q672/1.6) + BC672/(R672/1.37))</f>
        <v>0</v>
      </c>
      <c r="U672">
        <f>(AX672*BA672)</f>
        <v>0</v>
      </c>
      <c r="V672">
        <f>(BQ672+(U672+2*0.95*5.67E-8*(((BQ672+$B$9)+273)^4-(BQ672+273)^4)-44100*J672)/(1.84*29.3*R672+8*0.95*5.67E-8*(BQ672+273)^3))</f>
        <v>0</v>
      </c>
      <c r="W672">
        <f>($C$9*BR672+$D$9*BS672+$E$9*V672)</f>
        <v>0</v>
      </c>
      <c r="X672">
        <f>0.61365*exp(17.502*W672/(240.97+W672))</f>
        <v>0</v>
      </c>
      <c r="Y672">
        <f>(Z672/AA672*100)</f>
        <v>0</v>
      </c>
      <c r="Z672">
        <f>BJ672*(BO672+BP672)/1000</f>
        <v>0</v>
      </c>
      <c r="AA672">
        <f>0.61365*exp(17.502*BQ672/(240.97+BQ672))</f>
        <v>0</v>
      </c>
      <c r="AB672">
        <f>(X672-BJ672*(BO672+BP672)/1000)</f>
        <v>0</v>
      </c>
      <c r="AC672">
        <f>(-J672*44100)</f>
        <v>0</v>
      </c>
      <c r="AD672">
        <f>2*29.3*R672*0.92*(BQ672-W672)</f>
        <v>0</v>
      </c>
      <c r="AE672">
        <f>2*0.95*5.67E-8*(((BQ672+$B$9)+273)^4-(W672+273)^4)</f>
        <v>0</v>
      </c>
      <c r="AF672">
        <f>U672+AE672+AC672+AD672</f>
        <v>0</v>
      </c>
      <c r="AG672">
        <f>BN672*AU672*(BI672-BH672*(1000-AU672*BK672)/(1000-AU672*BJ672))/(100*BB672)</f>
        <v>0</v>
      </c>
      <c r="AH672">
        <f>1000*BN672*AU672*(BJ672-BK672)/(100*BB672*(1000-AU672*BJ672))</f>
        <v>0</v>
      </c>
      <c r="AI672">
        <f>(AJ672 - AK672 - BO672*1E3/(8.314*(BQ672+273.15)) * AM672/BN672 * AL672) * BN672/(100*BB672) * (1000 - BK672)/1000</f>
        <v>0</v>
      </c>
      <c r="AJ672">
        <v>429.2561388948427</v>
      </c>
      <c r="AK672">
        <v>428.8338484848485</v>
      </c>
      <c r="AL672">
        <v>9.119127375764831E-06</v>
      </c>
      <c r="AM672">
        <v>61.35787655002243</v>
      </c>
      <c r="AN672">
        <f>(AP672 - AO672 + BO672*1E3/(8.314*(BQ672+273.15)) * AR672/BN672 * AQ672) * BN672/(100*BB672) * 1000/(1000 - AP672)</f>
        <v>0</v>
      </c>
      <c r="AO672">
        <v>21.52762431949738</v>
      </c>
      <c r="AP672">
        <v>21.50778881118883</v>
      </c>
      <c r="AQ672">
        <v>1.951109166202839E-07</v>
      </c>
      <c r="AR672">
        <v>91.88205700752289</v>
      </c>
      <c r="AS672">
        <v>0</v>
      </c>
      <c r="AT672">
        <v>0</v>
      </c>
      <c r="AU672">
        <f>IF(AS672*$H$15&gt;=AW672,1.0,(AW672/(AW672-AS672*$H$15)))</f>
        <v>0</v>
      </c>
      <c r="AV672">
        <f>(AU672-1)*100</f>
        <v>0</v>
      </c>
      <c r="AW672">
        <f>MAX(0,($B$15+$C$15*BV672)/(1+$D$15*BV672)*BO672/(BQ672+273)*$E$15)</f>
        <v>0</v>
      </c>
      <c r="AX672">
        <f>$B$13*BW672+$C$13*BX672+$F$13*CI672*(1-CL672)</f>
        <v>0</v>
      </c>
      <c r="AY672">
        <f>AX672*AZ672</f>
        <v>0</v>
      </c>
      <c r="AZ672">
        <f>($B$13*$D$11+$C$13*$D$11+$F$13*((CV672+CN672)/MAX(CV672+CN672+CW672, 0.1)*$I$11+CW672/MAX(CV672+CN672+CW672, 0.1)*$J$11))/($B$13+$C$13+$F$13)</f>
        <v>0</v>
      </c>
      <c r="BA672">
        <f>($B$13*$K$11+$C$13*$K$11+$F$13*((CV672+CN672)/MAX(CV672+CN672+CW672, 0.1)*$P$11+CW672/MAX(CV672+CN672+CW672, 0.1)*$Q$11))/($B$13+$C$13+$F$13)</f>
        <v>0</v>
      </c>
      <c r="BB672">
        <v>6</v>
      </c>
      <c r="BC672">
        <v>0.5</v>
      </c>
      <c r="BD672" t="s">
        <v>358</v>
      </c>
      <c r="BE672">
        <v>2</v>
      </c>
      <c r="BF672" t="b">
        <v>1</v>
      </c>
      <c r="BG672">
        <v>1774684405.7</v>
      </c>
      <c r="BH672">
        <v>419.5793</v>
      </c>
      <c r="BI672">
        <v>420.0201</v>
      </c>
      <c r="BJ672">
        <v>21.50858</v>
      </c>
      <c r="BK672">
        <v>21.52722</v>
      </c>
      <c r="BL672">
        <v>419.9404000000001</v>
      </c>
      <c r="BM672">
        <v>21.21124</v>
      </c>
      <c r="BN672">
        <v>499.9947999999999</v>
      </c>
      <c r="BO672">
        <v>101.0388</v>
      </c>
      <c r="BP672">
        <v>0.09992529</v>
      </c>
      <c r="BQ672">
        <v>25.73494</v>
      </c>
      <c r="BR672">
        <v>25.76692</v>
      </c>
      <c r="BS672">
        <v>999.9</v>
      </c>
      <c r="BT672">
        <v>0</v>
      </c>
      <c r="BU672">
        <v>0</v>
      </c>
      <c r="BV672">
        <v>10001.31</v>
      </c>
      <c r="BW672">
        <v>0</v>
      </c>
      <c r="BX672">
        <v>0.3833920000000001</v>
      </c>
      <c r="BY672">
        <v>-0.4410187</v>
      </c>
      <c r="BZ672">
        <v>428.802</v>
      </c>
      <c r="CA672">
        <v>429.2610000000001</v>
      </c>
      <c r="CB672">
        <v>-0.01862658</v>
      </c>
      <c r="CC672">
        <v>420.0201</v>
      </c>
      <c r="CD672">
        <v>21.52722</v>
      </c>
      <c r="CE672">
        <v>2.173201</v>
      </c>
      <c r="CF672">
        <v>2.175085</v>
      </c>
      <c r="CG672">
        <v>18.76613</v>
      </c>
      <c r="CH672">
        <v>18.77999</v>
      </c>
      <c r="CI672">
        <v>80.00402</v>
      </c>
      <c r="CJ672">
        <v>0</v>
      </c>
      <c r="CK672">
        <v>1</v>
      </c>
      <c r="CL672">
        <v>0</v>
      </c>
      <c r="CM672">
        <v>1.59473</v>
      </c>
      <c r="CN672">
        <v>0</v>
      </c>
      <c r="CO672">
        <v>5.247020000000001</v>
      </c>
      <c r="CP672">
        <v>409.2739</v>
      </c>
      <c r="CQ672">
        <v>34.4308</v>
      </c>
      <c r="CR672">
        <v>37.9937</v>
      </c>
      <c r="CS672">
        <v>36.3435</v>
      </c>
      <c r="CT672">
        <v>36.8183</v>
      </c>
      <c r="CU672">
        <v>35.21850000000001</v>
      </c>
      <c r="CV672">
        <v>0</v>
      </c>
      <c r="CW672">
        <v>80.00399999999999</v>
      </c>
      <c r="CX672">
        <v>0</v>
      </c>
      <c r="CY672">
        <v>1774684407.2</v>
      </c>
      <c r="CZ672">
        <v>0</v>
      </c>
      <c r="DA672">
        <v>1774666326.5</v>
      </c>
      <c r="DB672" t="s">
        <v>359</v>
      </c>
      <c r="DC672">
        <v>1774666322</v>
      </c>
      <c r="DD672">
        <v>1774666326.5</v>
      </c>
      <c r="DE672">
        <v>2</v>
      </c>
      <c r="DF672">
        <v>0.343</v>
      </c>
      <c r="DG672">
        <v>-0.026</v>
      </c>
      <c r="DH672">
        <v>-0.36</v>
      </c>
      <c r="DI672">
        <v>0.298</v>
      </c>
      <c r="DJ672">
        <v>420</v>
      </c>
      <c r="DK672">
        <v>22</v>
      </c>
      <c r="DL672">
        <v>0.17</v>
      </c>
      <c r="DM672">
        <v>0.02</v>
      </c>
      <c r="DN672">
        <v>-0.4256181951219513</v>
      </c>
      <c r="DO672">
        <v>0.1306509407665513</v>
      </c>
      <c r="DP672">
        <v>0.04218389285961166</v>
      </c>
      <c r="DQ672">
        <v>0</v>
      </c>
      <c r="DR672">
        <v>-0.01774354634146341</v>
      </c>
      <c r="DS672">
        <v>-0.004709546341463375</v>
      </c>
      <c r="DT672">
        <v>0.001015804894387807</v>
      </c>
      <c r="DU672">
        <v>1</v>
      </c>
      <c r="DV672">
        <v>1</v>
      </c>
      <c r="DW672">
        <v>2</v>
      </c>
      <c r="DX672" t="s">
        <v>367</v>
      </c>
      <c r="DY672">
        <v>3.13043</v>
      </c>
      <c r="DZ672">
        <v>2.80631</v>
      </c>
      <c r="EA672">
        <v>0.0997642</v>
      </c>
      <c r="EB672">
        <v>0.0994949</v>
      </c>
      <c r="EC672">
        <v>0.105887</v>
      </c>
      <c r="ED672">
        <v>0.105641</v>
      </c>
      <c r="EE672">
        <v>21144.9</v>
      </c>
      <c r="EF672">
        <v>27418.3</v>
      </c>
      <c r="EG672">
        <v>26442.5</v>
      </c>
      <c r="EH672">
        <v>33000.3</v>
      </c>
      <c r="EI672">
        <v>34921.8</v>
      </c>
      <c r="EJ672">
        <v>40308.4</v>
      </c>
      <c r="EK672">
        <v>41088.6</v>
      </c>
      <c r="EL672">
        <v>46060.3</v>
      </c>
      <c r="EM672">
        <v>2.03498</v>
      </c>
      <c r="EN672">
        <v>2.00073</v>
      </c>
      <c r="EO672">
        <v>0.0681914</v>
      </c>
      <c r="EP672">
        <v>0</v>
      </c>
      <c r="EQ672">
        <v>24.6513</v>
      </c>
      <c r="ER672">
        <v>999.9</v>
      </c>
      <c r="ES672">
        <v>67.5</v>
      </c>
      <c r="ET672">
        <v>27.5</v>
      </c>
      <c r="EU672">
        <v>24.6222</v>
      </c>
      <c r="EV672">
        <v>61.0409</v>
      </c>
      <c r="EW672">
        <v>31.8069</v>
      </c>
      <c r="EX672">
        <v>1</v>
      </c>
      <c r="EY672">
        <v>0.290765</v>
      </c>
      <c r="EZ672">
        <v>0.174074</v>
      </c>
      <c r="FA672">
        <v>20.2907</v>
      </c>
      <c r="FB672">
        <v>5.18959</v>
      </c>
      <c r="FC672">
        <v>11.9441</v>
      </c>
      <c r="FD672">
        <v>4.9558</v>
      </c>
      <c r="FE672">
        <v>3.285</v>
      </c>
      <c r="FF672">
        <v>9999</v>
      </c>
      <c r="FG672">
        <v>9999</v>
      </c>
      <c r="FH672">
        <v>9999</v>
      </c>
      <c r="FI672">
        <v>999.9</v>
      </c>
      <c r="FJ672">
        <v>1.86127</v>
      </c>
      <c r="FK672">
        <v>1.86264</v>
      </c>
      <c r="FL672">
        <v>1.86005</v>
      </c>
      <c r="FM672">
        <v>1.85837</v>
      </c>
      <c r="FN672">
        <v>1.86216</v>
      </c>
      <c r="FO672">
        <v>1.85889</v>
      </c>
      <c r="FP672">
        <v>1.85791</v>
      </c>
      <c r="FQ672">
        <v>1.86081</v>
      </c>
      <c r="FR672">
        <v>0</v>
      </c>
      <c r="FS672">
        <v>0</v>
      </c>
      <c r="FT672">
        <v>0</v>
      </c>
      <c r="FU672">
        <v>4.5</v>
      </c>
      <c r="FV672" t="s">
        <v>361</v>
      </c>
      <c r="FW672" t="s">
        <v>362</v>
      </c>
      <c r="FX672" t="s">
        <v>363</v>
      </c>
      <c r="FY672" t="s">
        <v>364</v>
      </c>
      <c r="FZ672" t="s">
        <v>364</v>
      </c>
      <c r="GA672" t="s">
        <v>363</v>
      </c>
      <c r="GB672">
        <v>0</v>
      </c>
      <c r="GC672">
        <v>100</v>
      </c>
      <c r="GD672">
        <v>100</v>
      </c>
      <c r="GE672">
        <v>-0.362</v>
      </c>
      <c r="GF672">
        <v>0.2974</v>
      </c>
      <c r="GG672">
        <v>-1.589593225013521</v>
      </c>
      <c r="GH672">
        <v>0.00192992804097616</v>
      </c>
      <c r="GI672">
        <v>3.244687122451424E-06</v>
      </c>
      <c r="GJ672">
        <v>-2.087531120305573E-09</v>
      </c>
      <c r="GK672">
        <v>0.05776174702018427</v>
      </c>
      <c r="GL672">
        <v>0.005089068596103195</v>
      </c>
      <c r="GM672">
        <v>0.0003257216593697226</v>
      </c>
      <c r="GN672">
        <v>-1.562898368296355E-06</v>
      </c>
      <c r="GO672">
        <v>0</v>
      </c>
      <c r="GP672">
        <v>1257</v>
      </c>
      <c r="GQ672">
        <v>1</v>
      </c>
      <c r="GR672">
        <v>31</v>
      </c>
      <c r="GS672">
        <v>301.4</v>
      </c>
      <c r="GT672">
        <v>301.4</v>
      </c>
      <c r="GU672">
        <v>1.07666</v>
      </c>
      <c r="GV672">
        <v>2.38525</v>
      </c>
      <c r="GW672">
        <v>1.44775</v>
      </c>
      <c r="GX672">
        <v>2.20215</v>
      </c>
      <c r="GY672">
        <v>1.44653</v>
      </c>
      <c r="GZ672">
        <v>2.37671</v>
      </c>
      <c r="HA672">
        <v>33.1769</v>
      </c>
      <c r="HB672">
        <v>14.491</v>
      </c>
      <c r="HC672">
        <v>18</v>
      </c>
      <c r="HD672">
        <v>531.9349999999999</v>
      </c>
      <c r="HE672">
        <v>523.273</v>
      </c>
      <c r="HF672">
        <v>24.9999</v>
      </c>
      <c r="HG672">
        <v>30.7119</v>
      </c>
      <c r="HH672">
        <v>30.0001</v>
      </c>
      <c r="HI672">
        <v>31.0916</v>
      </c>
      <c r="HJ672">
        <v>31.1009</v>
      </c>
      <c r="HK672">
        <v>21.5427</v>
      </c>
      <c r="HL672">
        <v>20.6043</v>
      </c>
      <c r="HM672">
        <v>100</v>
      </c>
      <c r="HN672">
        <v>25</v>
      </c>
      <c r="HO672">
        <v>420</v>
      </c>
      <c r="HP672">
        <v>21.5</v>
      </c>
      <c r="HQ672">
        <v>103.125</v>
      </c>
      <c r="HR672">
        <v>102.022</v>
      </c>
    </row>
    <row r="673" spans="1:226">
      <c r="A673">
        <v>655</v>
      </c>
      <c r="B673">
        <v>1774684412.6</v>
      </c>
      <c r="C673">
        <v>2666.599999904633</v>
      </c>
      <c r="D673" t="s">
        <v>1672</v>
      </c>
      <c r="E673" t="s">
        <v>1673</v>
      </c>
      <c r="F673">
        <v>5</v>
      </c>
      <c r="I673">
        <v>1774684409.7</v>
      </c>
      <c r="J673">
        <f>(K673)/1000</f>
        <v>0</v>
      </c>
      <c r="K673">
        <f>IF(BF673, AN673, AH673)</f>
        <v>0</v>
      </c>
      <c r="L673">
        <f>IF(BF673, AI673, AG673)</f>
        <v>0</v>
      </c>
      <c r="M673">
        <f>BH673 - IF(AU673&gt;1, L673*BB673*100.0/(AW673), 0)</f>
        <v>0</v>
      </c>
      <c r="N673">
        <f>((T673-J673/2)*M673-L673)/(T673+J673/2)</f>
        <v>0</v>
      </c>
      <c r="O673">
        <f>N673*(BO673+BP673)/1000.0</f>
        <v>0</v>
      </c>
      <c r="P673">
        <f>(BH673 - IF(AU673&gt;1, L673*BB673*100.0/(AW673), 0))*(BO673+BP673)/1000.0</f>
        <v>0</v>
      </c>
      <c r="Q673">
        <f>2.0/((1/S673-1/R673)+SIGN(S673)*SQRT((1/S673-1/R673)*(1/S673-1/R673) + 4*BC673/((BC673+1)*(BC673+1))*(2*1/S673*1/R673-1/R673*1/R673)))</f>
        <v>0</v>
      </c>
      <c r="R673">
        <f>IF(LEFT(BD673,1)&lt;&gt;"0",IF(LEFT(BD673,1)="1",3.0,BE673),$D$5+$E$5*(BV673*BO673/($K$5*1000))+$F$5*(BV673*BO673/($K$5*1000))*MAX(MIN(BB673,$J$5),$I$5)*MAX(MIN(BB673,$J$5),$I$5)+$G$5*MAX(MIN(BB673,$J$5),$I$5)*(BV673*BO673/($K$5*1000))+$H$5*(BV673*BO673/($K$5*1000))*(BV673*BO673/($K$5*1000)))</f>
        <v>0</v>
      </c>
      <c r="S673">
        <f>J673*(1000-(1000*0.61365*exp(17.502*W673/(240.97+W673))/(BO673+BP673)+BJ673)/2)/(1000*0.61365*exp(17.502*W673/(240.97+W673))/(BO673+BP673)-BJ673)</f>
        <v>0</v>
      </c>
      <c r="T673">
        <f>1/((BC673+1)/(Q673/1.6)+1/(R673/1.37)) + BC673/((BC673+1)/(Q673/1.6) + BC673/(R673/1.37))</f>
        <v>0</v>
      </c>
      <c r="U673">
        <f>(AX673*BA673)</f>
        <v>0</v>
      </c>
      <c r="V673">
        <f>(BQ673+(U673+2*0.95*5.67E-8*(((BQ673+$B$9)+273)^4-(BQ673+273)^4)-44100*J673)/(1.84*29.3*R673+8*0.95*5.67E-8*(BQ673+273)^3))</f>
        <v>0</v>
      </c>
      <c r="W673">
        <f>($C$9*BR673+$D$9*BS673+$E$9*V673)</f>
        <v>0</v>
      </c>
      <c r="X673">
        <f>0.61365*exp(17.502*W673/(240.97+W673))</f>
        <v>0</v>
      </c>
      <c r="Y673">
        <f>(Z673/AA673*100)</f>
        <v>0</v>
      </c>
      <c r="Z673">
        <f>BJ673*(BO673+BP673)/1000</f>
        <v>0</v>
      </c>
      <c r="AA673">
        <f>0.61365*exp(17.502*BQ673/(240.97+BQ673))</f>
        <v>0</v>
      </c>
      <c r="AB673">
        <f>(X673-BJ673*(BO673+BP673)/1000)</f>
        <v>0</v>
      </c>
      <c r="AC673">
        <f>(-J673*44100)</f>
        <v>0</v>
      </c>
      <c r="AD673">
        <f>2*29.3*R673*0.92*(BQ673-W673)</f>
        <v>0</v>
      </c>
      <c r="AE673">
        <f>2*0.95*5.67E-8*(((BQ673+$B$9)+273)^4-(W673+273)^4)</f>
        <v>0</v>
      </c>
      <c r="AF673">
        <f>U673+AE673+AC673+AD673</f>
        <v>0</v>
      </c>
      <c r="AG673">
        <f>BN673*AU673*(BI673-BH673*(1000-AU673*BK673)/(1000-AU673*BJ673))/(100*BB673)</f>
        <v>0</v>
      </c>
      <c r="AH673">
        <f>1000*BN673*AU673*(BJ673-BK673)/(100*BB673*(1000-AU673*BJ673))</f>
        <v>0</v>
      </c>
      <c r="AI673">
        <f>(AJ673 - AK673 - BO673*1E3/(8.314*(BQ673+273.15)) * AM673/BN673 * AL673) * BN673/(100*BB673) * (1000 - BK673)/1000</f>
        <v>0</v>
      </c>
      <c r="AJ673">
        <v>429.2779592274005</v>
      </c>
      <c r="AK673">
        <v>428.8084606060606</v>
      </c>
      <c r="AL673">
        <v>-2.165594802649918E-06</v>
      </c>
      <c r="AM673">
        <v>61.35787655002243</v>
      </c>
      <c r="AN673">
        <f>(AP673 - AO673 + BO673*1E3/(8.314*(BQ673+273.15)) * AR673/BN673 * AQ673) * BN673/(100*BB673) * 1000/(1000 - AP673)</f>
        <v>0</v>
      </c>
      <c r="AO673">
        <v>21.52670058508598</v>
      </c>
      <c r="AP673">
        <v>21.50969510489511</v>
      </c>
      <c r="AQ673">
        <v>-3.148646769795728E-07</v>
      </c>
      <c r="AR673">
        <v>91.88205700752289</v>
      </c>
      <c r="AS673">
        <v>0</v>
      </c>
      <c r="AT673">
        <v>0</v>
      </c>
      <c r="AU673">
        <f>IF(AS673*$H$15&gt;=AW673,1.0,(AW673/(AW673-AS673*$H$15)))</f>
        <v>0</v>
      </c>
      <c r="AV673">
        <f>(AU673-1)*100</f>
        <v>0</v>
      </c>
      <c r="AW673">
        <f>MAX(0,($B$15+$C$15*BV673)/(1+$D$15*BV673)*BO673/(BQ673+273)*$E$15)</f>
        <v>0</v>
      </c>
      <c r="AX673">
        <f>$B$13*BW673+$C$13*BX673+$F$13*CI673*(1-CL673)</f>
        <v>0</v>
      </c>
      <c r="AY673">
        <f>AX673*AZ673</f>
        <v>0</v>
      </c>
      <c r="AZ673">
        <f>($B$13*$D$11+$C$13*$D$11+$F$13*((CV673+CN673)/MAX(CV673+CN673+CW673, 0.1)*$I$11+CW673/MAX(CV673+CN673+CW673, 0.1)*$J$11))/($B$13+$C$13+$F$13)</f>
        <v>0</v>
      </c>
      <c r="BA673">
        <f>($B$13*$K$11+$C$13*$K$11+$F$13*((CV673+CN673)/MAX(CV673+CN673+CW673, 0.1)*$P$11+CW673/MAX(CV673+CN673+CW673, 0.1)*$Q$11))/($B$13+$C$13+$F$13)</f>
        <v>0</v>
      </c>
      <c r="BB673">
        <v>6</v>
      </c>
      <c r="BC673">
        <v>0.5</v>
      </c>
      <c r="BD673" t="s">
        <v>358</v>
      </c>
      <c r="BE673">
        <v>2</v>
      </c>
      <c r="BF673" t="b">
        <v>1</v>
      </c>
      <c r="BG673">
        <v>1774684409.7</v>
      </c>
      <c r="BH673">
        <v>419.5919</v>
      </c>
      <c r="BI673">
        <v>420.0229</v>
      </c>
      <c r="BJ673">
        <v>21.50846</v>
      </c>
      <c r="BK673">
        <v>21.52674</v>
      </c>
      <c r="BL673">
        <v>419.9533</v>
      </c>
      <c r="BM673">
        <v>21.21112</v>
      </c>
      <c r="BN673">
        <v>499.9902</v>
      </c>
      <c r="BO673">
        <v>101.0381</v>
      </c>
      <c r="BP673">
        <v>0.09993579999999999</v>
      </c>
      <c r="BQ673">
        <v>25.73298</v>
      </c>
      <c r="BR673">
        <v>25.76815</v>
      </c>
      <c r="BS673">
        <v>999.9</v>
      </c>
      <c r="BT673">
        <v>0</v>
      </c>
      <c r="BU673">
        <v>0</v>
      </c>
      <c r="BV673">
        <v>10004.06</v>
      </c>
      <c r="BW673">
        <v>0</v>
      </c>
      <c r="BX673">
        <v>0.3833920000000001</v>
      </c>
      <c r="BY673">
        <v>-0.4309999</v>
      </c>
      <c r="BZ673">
        <v>428.8150000000001</v>
      </c>
      <c r="CA673">
        <v>429.2634999999999</v>
      </c>
      <c r="CB673">
        <v>-0.01829072</v>
      </c>
      <c r="CC673">
        <v>420.0229</v>
      </c>
      <c r="CD673">
        <v>21.52674</v>
      </c>
      <c r="CE673">
        <v>2.173176</v>
      </c>
      <c r="CF673">
        <v>2.175025</v>
      </c>
      <c r="CG673">
        <v>18.76592</v>
      </c>
      <c r="CH673">
        <v>18.77953</v>
      </c>
      <c r="CI673">
        <v>80.00323</v>
      </c>
      <c r="CJ673">
        <v>0</v>
      </c>
      <c r="CK673">
        <v>1</v>
      </c>
      <c r="CL673">
        <v>0</v>
      </c>
      <c r="CM673">
        <v>1.78302</v>
      </c>
      <c r="CN673">
        <v>0</v>
      </c>
      <c r="CO673">
        <v>5.14342</v>
      </c>
      <c r="CP673">
        <v>409.2697999999999</v>
      </c>
      <c r="CQ673">
        <v>34.3874</v>
      </c>
      <c r="CR673">
        <v>38.006</v>
      </c>
      <c r="CS673">
        <v>36.3435</v>
      </c>
      <c r="CT673">
        <v>36.8183</v>
      </c>
      <c r="CU673">
        <v>35.2059</v>
      </c>
      <c r="CV673">
        <v>0</v>
      </c>
      <c r="CW673">
        <v>80.00399999999999</v>
      </c>
      <c r="CX673">
        <v>0</v>
      </c>
      <c r="CY673">
        <v>1774684410.8</v>
      </c>
      <c r="CZ673">
        <v>0</v>
      </c>
      <c r="DA673">
        <v>1774666326.5</v>
      </c>
      <c r="DB673" t="s">
        <v>359</v>
      </c>
      <c r="DC673">
        <v>1774666322</v>
      </c>
      <c r="DD673">
        <v>1774666326.5</v>
      </c>
      <c r="DE673">
        <v>2</v>
      </c>
      <c r="DF673">
        <v>0.343</v>
      </c>
      <c r="DG673">
        <v>-0.026</v>
      </c>
      <c r="DH673">
        <v>-0.36</v>
      </c>
      <c r="DI673">
        <v>0.298</v>
      </c>
      <c r="DJ673">
        <v>420</v>
      </c>
      <c r="DK673">
        <v>22</v>
      </c>
      <c r="DL673">
        <v>0.17</v>
      </c>
      <c r="DM673">
        <v>0.02</v>
      </c>
      <c r="DN673">
        <v>-0.4199255853658537</v>
      </c>
      <c r="DO673">
        <v>-0.07362857142857099</v>
      </c>
      <c r="DP673">
        <v>0.03846106590989958</v>
      </c>
      <c r="DQ673">
        <v>1</v>
      </c>
      <c r="DR673">
        <v>-0.01784231463414634</v>
      </c>
      <c r="DS673">
        <v>-0.007019908013937291</v>
      </c>
      <c r="DT673">
        <v>0.001039724551131147</v>
      </c>
      <c r="DU673">
        <v>1</v>
      </c>
      <c r="DV673">
        <v>2</v>
      </c>
      <c r="DW673">
        <v>2</v>
      </c>
      <c r="DX673" t="s">
        <v>360</v>
      </c>
      <c r="DY673">
        <v>3.13051</v>
      </c>
      <c r="DZ673">
        <v>2.80658</v>
      </c>
      <c r="EA673">
        <v>0.0997638</v>
      </c>
      <c r="EB673">
        <v>0.0994748</v>
      </c>
      <c r="EC673">
        <v>0.105894</v>
      </c>
      <c r="ED673">
        <v>0.105644</v>
      </c>
      <c r="EE673">
        <v>21144.9</v>
      </c>
      <c r="EF673">
        <v>27418.7</v>
      </c>
      <c r="EG673">
        <v>26442.4</v>
      </c>
      <c r="EH673">
        <v>33000.1</v>
      </c>
      <c r="EI673">
        <v>34921.6</v>
      </c>
      <c r="EJ673">
        <v>40308.1</v>
      </c>
      <c r="EK673">
        <v>41088.7</v>
      </c>
      <c r="EL673">
        <v>46060.1</v>
      </c>
      <c r="EM673">
        <v>2.03505</v>
      </c>
      <c r="EN673">
        <v>2.00063</v>
      </c>
      <c r="EO673">
        <v>0.06811689999999999</v>
      </c>
      <c r="EP673">
        <v>0</v>
      </c>
      <c r="EQ673">
        <v>24.6513</v>
      </c>
      <c r="ER673">
        <v>999.9</v>
      </c>
      <c r="ES673">
        <v>67.40000000000001</v>
      </c>
      <c r="ET673">
        <v>27.5</v>
      </c>
      <c r="EU673">
        <v>24.5878</v>
      </c>
      <c r="EV673">
        <v>61.2709</v>
      </c>
      <c r="EW673">
        <v>31.6466</v>
      </c>
      <c r="EX673">
        <v>1</v>
      </c>
      <c r="EY673">
        <v>0.290838</v>
      </c>
      <c r="EZ673">
        <v>0.173875</v>
      </c>
      <c r="FA673">
        <v>20.2923</v>
      </c>
      <c r="FB673">
        <v>5.18914</v>
      </c>
      <c r="FC673">
        <v>11.9441</v>
      </c>
      <c r="FD673">
        <v>4.9557</v>
      </c>
      <c r="FE673">
        <v>3.285</v>
      </c>
      <c r="FF673">
        <v>9999</v>
      </c>
      <c r="FG673">
        <v>9999</v>
      </c>
      <c r="FH673">
        <v>9999</v>
      </c>
      <c r="FI673">
        <v>999.9</v>
      </c>
      <c r="FJ673">
        <v>1.86127</v>
      </c>
      <c r="FK673">
        <v>1.86264</v>
      </c>
      <c r="FL673">
        <v>1.86005</v>
      </c>
      <c r="FM673">
        <v>1.85837</v>
      </c>
      <c r="FN673">
        <v>1.86214</v>
      </c>
      <c r="FO673">
        <v>1.85887</v>
      </c>
      <c r="FP673">
        <v>1.85791</v>
      </c>
      <c r="FQ673">
        <v>1.86081</v>
      </c>
      <c r="FR673">
        <v>0</v>
      </c>
      <c r="FS673">
        <v>0</v>
      </c>
      <c r="FT673">
        <v>0</v>
      </c>
      <c r="FU673">
        <v>4.5</v>
      </c>
      <c r="FV673" t="s">
        <v>361</v>
      </c>
      <c r="FW673" t="s">
        <v>362</v>
      </c>
      <c r="FX673" t="s">
        <v>363</v>
      </c>
      <c r="FY673" t="s">
        <v>364</v>
      </c>
      <c r="FZ673" t="s">
        <v>364</v>
      </c>
      <c r="GA673" t="s">
        <v>363</v>
      </c>
      <c r="GB673">
        <v>0</v>
      </c>
      <c r="GC673">
        <v>100</v>
      </c>
      <c r="GD673">
        <v>100</v>
      </c>
      <c r="GE673">
        <v>-0.361</v>
      </c>
      <c r="GF673">
        <v>0.2973</v>
      </c>
      <c r="GG673">
        <v>-1.589593225013521</v>
      </c>
      <c r="GH673">
        <v>0.00192992804097616</v>
      </c>
      <c r="GI673">
        <v>3.244687122451424E-06</v>
      </c>
      <c r="GJ673">
        <v>-2.087531120305573E-09</v>
      </c>
      <c r="GK673">
        <v>0.05776174702018427</v>
      </c>
      <c r="GL673">
        <v>0.005089068596103195</v>
      </c>
      <c r="GM673">
        <v>0.0003257216593697226</v>
      </c>
      <c r="GN673">
        <v>-1.562898368296355E-06</v>
      </c>
      <c r="GO673">
        <v>0</v>
      </c>
      <c r="GP673">
        <v>1257</v>
      </c>
      <c r="GQ673">
        <v>1</v>
      </c>
      <c r="GR673">
        <v>31</v>
      </c>
      <c r="GS673">
        <v>301.5</v>
      </c>
      <c r="GT673">
        <v>301.4</v>
      </c>
      <c r="GU673">
        <v>1.07666</v>
      </c>
      <c r="GV673">
        <v>2.39258</v>
      </c>
      <c r="GW673">
        <v>1.44775</v>
      </c>
      <c r="GX673">
        <v>2.20215</v>
      </c>
      <c r="GY673">
        <v>1.44653</v>
      </c>
      <c r="GZ673">
        <v>2.33765</v>
      </c>
      <c r="HA673">
        <v>33.1769</v>
      </c>
      <c r="HB673">
        <v>14.4823</v>
      </c>
      <c r="HC673">
        <v>18</v>
      </c>
      <c r="HD673">
        <v>531.9829999999999</v>
      </c>
      <c r="HE673">
        <v>523.205</v>
      </c>
      <c r="HF673">
        <v>24.9998</v>
      </c>
      <c r="HG673">
        <v>30.7119</v>
      </c>
      <c r="HH673">
        <v>30</v>
      </c>
      <c r="HI673">
        <v>31.0916</v>
      </c>
      <c r="HJ673">
        <v>31.1009</v>
      </c>
      <c r="HK673">
        <v>21.5451</v>
      </c>
      <c r="HL673">
        <v>20.6043</v>
      </c>
      <c r="HM673">
        <v>100</v>
      </c>
      <c r="HN673">
        <v>25</v>
      </c>
      <c r="HO673">
        <v>420</v>
      </c>
      <c r="HP673">
        <v>21.5</v>
      </c>
      <c r="HQ673">
        <v>103.125</v>
      </c>
      <c r="HR673">
        <v>102.021</v>
      </c>
    </row>
    <row r="674" spans="1:226">
      <c r="A674">
        <v>656</v>
      </c>
      <c r="B674">
        <v>1774684416.6</v>
      </c>
      <c r="C674">
        <v>2670.599999904633</v>
      </c>
      <c r="D674" t="s">
        <v>1674</v>
      </c>
      <c r="E674" t="s">
        <v>1675</v>
      </c>
      <c r="F674">
        <v>5</v>
      </c>
      <c r="I674">
        <v>1774684413.7</v>
      </c>
      <c r="J674">
        <f>(K674)/1000</f>
        <v>0</v>
      </c>
      <c r="K674">
        <f>IF(BF674, AN674, AH674)</f>
        <v>0</v>
      </c>
      <c r="L674">
        <f>IF(BF674, AI674, AG674)</f>
        <v>0</v>
      </c>
      <c r="M674">
        <f>BH674 - IF(AU674&gt;1, L674*BB674*100.0/(AW674), 0)</f>
        <v>0</v>
      </c>
      <c r="N674">
        <f>((T674-J674/2)*M674-L674)/(T674+J674/2)</f>
        <v>0</v>
      </c>
      <c r="O674">
        <f>N674*(BO674+BP674)/1000.0</f>
        <v>0</v>
      </c>
      <c r="P674">
        <f>(BH674 - IF(AU674&gt;1, L674*BB674*100.0/(AW674), 0))*(BO674+BP674)/1000.0</f>
        <v>0</v>
      </c>
      <c r="Q674">
        <f>2.0/((1/S674-1/R674)+SIGN(S674)*SQRT((1/S674-1/R674)*(1/S674-1/R674) + 4*BC674/((BC674+1)*(BC674+1))*(2*1/S674*1/R674-1/R674*1/R674)))</f>
        <v>0</v>
      </c>
      <c r="R674">
        <f>IF(LEFT(BD674,1)&lt;&gt;"0",IF(LEFT(BD674,1)="1",3.0,BE674),$D$5+$E$5*(BV674*BO674/($K$5*1000))+$F$5*(BV674*BO674/($K$5*1000))*MAX(MIN(BB674,$J$5),$I$5)*MAX(MIN(BB674,$J$5),$I$5)+$G$5*MAX(MIN(BB674,$J$5),$I$5)*(BV674*BO674/($K$5*1000))+$H$5*(BV674*BO674/($K$5*1000))*(BV674*BO674/($K$5*1000)))</f>
        <v>0</v>
      </c>
      <c r="S674">
        <f>J674*(1000-(1000*0.61365*exp(17.502*W674/(240.97+W674))/(BO674+BP674)+BJ674)/2)/(1000*0.61365*exp(17.502*W674/(240.97+W674))/(BO674+BP674)-BJ674)</f>
        <v>0</v>
      </c>
      <c r="T674">
        <f>1/((BC674+1)/(Q674/1.6)+1/(R674/1.37)) + BC674/((BC674+1)/(Q674/1.6) + BC674/(R674/1.37))</f>
        <v>0</v>
      </c>
      <c r="U674">
        <f>(AX674*BA674)</f>
        <v>0</v>
      </c>
      <c r="V674">
        <f>(BQ674+(U674+2*0.95*5.67E-8*(((BQ674+$B$9)+273)^4-(BQ674+273)^4)-44100*J674)/(1.84*29.3*R674+8*0.95*5.67E-8*(BQ674+273)^3))</f>
        <v>0</v>
      </c>
      <c r="W674">
        <f>($C$9*BR674+$D$9*BS674+$E$9*V674)</f>
        <v>0</v>
      </c>
      <c r="X674">
        <f>0.61365*exp(17.502*W674/(240.97+W674))</f>
        <v>0</v>
      </c>
      <c r="Y674">
        <f>(Z674/AA674*100)</f>
        <v>0</v>
      </c>
      <c r="Z674">
        <f>BJ674*(BO674+BP674)/1000</f>
        <v>0</v>
      </c>
      <c r="AA674">
        <f>0.61365*exp(17.502*BQ674/(240.97+BQ674))</f>
        <v>0</v>
      </c>
      <c r="AB674">
        <f>(X674-BJ674*(BO674+BP674)/1000)</f>
        <v>0</v>
      </c>
      <c r="AC674">
        <f>(-J674*44100)</f>
        <v>0</v>
      </c>
      <c r="AD674">
        <f>2*29.3*R674*0.92*(BQ674-W674)</f>
        <v>0</v>
      </c>
      <c r="AE674">
        <f>2*0.95*5.67E-8*(((BQ674+$B$9)+273)^4-(W674+273)^4)</f>
        <v>0</v>
      </c>
      <c r="AF674">
        <f>U674+AE674+AC674+AD674</f>
        <v>0</v>
      </c>
      <c r="AG674">
        <f>BN674*AU674*(BI674-BH674*(1000-AU674*BK674)/(1000-AU674*BJ674))/(100*BB674)</f>
        <v>0</v>
      </c>
      <c r="AH674">
        <f>1000*BN674*AU674*(BJ674-BK674)/(100*BB674*(1000-AU674*BJ674))</f>
        <v>0</v>
      </c>
      <c r="AI674">
        <f>(AJ674 - AK674 - BO674*1E3/(8.314*(BQ674+273.15)) * AM674/BN674 * AL674) * BN674/(100*BB674) * (1000 - BK674)/1000</f>
        <v>0</v>
      </c>
      <c r="AJ674">
        <v>429.2282375555985</v>
      </c>
      <c r="AK674">
        <v>428.7924848484849</v>
      </c>
      <c r="AL674">
        <v>-3.683320230070075E-06</v>
      </c>
      <c r="AM674">
        <v>61.35787655002243</v>
      </c>
      <c r="AN674">
        <f>(AP674 - AO674 + BO674*1E3/(8.314*(BQ674+273.15)) * AR674/BN674 * AQ674) * BN674/(100*BB674) * 1000/(1000 - AP674)</f>
        <v>0</v>
      </c>
      <c r="AO674">
        <v>21.52734091303389</v>
      </c>
      <c r="AP674">
        <v>21.50873846153847</v>
      </c>
      <c r="AQ674">
        <v>3.574368050086314E-07</v>
      </c>
      <c r="AR674">
        <v>91.88205700752289</v>
      </c>
      <c r="AS674">
        <v>0</v>
      </c>
      <c r="AT674">
        <v>0</v>
      </c>
      <c r="AU674">
        <f>IF(AS674*$H$15&gt;=AW674,1.0,(AW674/(AW674-AS674*$H$15)))</f>
        <v>0</v>
      </c>
      <c r="AV674">
        <f>(AU674-1)*100</f>
        <v>0</v>
      </c>
      <c r="AW674">
        <f>MAX(0,($B$15+$C$15*BV674)/(1+$D$15*BV674)*BO674/(BQ674+273)*$E$15)</f>
        <v>0</v>
      </c>
      <c r="AX674">
        <f>$B$13*BW674+$C$13*BX674+$F$13*CI674*(1-CL674)</f>
        <v>0</v>
      </c>
      <c r="AY674">
        <f>AX674*AZ674</f>
        <v>0</v>
      </c>
      <c r="AZ674">
        <f>($B$13*$D$11+$C$13*$D$11+$F$13*((CV674+CN674)/MAX(CV674+CN674+CW674, 0.1)*$I$11+CW674/MAX(CV674+CN674+CW674, 0.1)*$J$11))/($B$13+$C$13+$F$13)</f>
        <v>0</v>
      </c>
      <c r="BA674">
        <f>($B$13*$K$11+$C$13*$K$11+$F$13*((CV674+CN674)/MAX(CV674+CN674+CW674, 0.1)*$P$11+CW674/MAX(CV674+CN674+CW674, 0.1)*$Q$11))/($B$13+$C$13+$F$13)</f>
        <v>0</v>
      </c>
      <c r="BB674">
        <v>6</v>
      </c>
      <c r="BC674">
        <v>0.5</v>
      </c>
      <c r="BD674" t="s">
        <v>358</v>
      </c>
      <c r="BE674">
        <v>2</v>
      </c>
      <c r="BF674" t="b">
        <v>1</v>
      </c>
      <c r="BG674">
        <v>1774684413.7</v>
      </c>
      <c r="BH674">
        <v>419.5809</v>
      </c>
      <c r="BI674">
        <v>419.9904</v>
      </c>
      <c r="BJ674">
        <v>21.5092</v>
      </c>
      <c r="BK674">
        <v>21.52781</v>
      </c>
      <c r="BL674">
        <v>419.9423</v>
      </c>
      <c r="BM674">
        <v>21.21185</v>
      </c>
      <c r="BN674">
        <v>500.0379999999999</v>
      </c>
      <c r="BO674">
        <v>101.0385</v>
      </c>
      <c r="BP674">
        <v>0.10002278</v>
      </c>
      <c r="BQ674">
        <v>25.73014</v>
      </c>
      <c r="BR674">
        <v>25.76799</v>
      </c>
      <c r="BS674">
        <v>999.9</v>
      </c>
      <c r="BT674">
        <v>0</v>
      </c>
      <c r="BU674">
        <v>0</v>
      </c>
      <c r="BV674">
        <v>10001.124</v>
      </c>
      <c r="BW674">
        <v>0</v>
      </c>
      <c r="BX674">
        <v>0.3833920000000001</v>
      </c>
      <c r="BY674">
        <v>-0.409729</v>
      </c>
      <c r="BZ674">
        <v>428.8041</v>
      </c>
      <c r="CA674">
        <v>429.2308</v>
      </c>
      <c r="CB674">
        <v>-0.01862241</v>
      </c>
      <c r="CC674">
        <v>419.9904</v>
      </c>
      <c r="CD674">
        <v>21.52781</v>
      </c>
      <c r="CE674">
        <v>2.173258</v>
      </c>
      <c r="CF674">
        <v>2.175141</v>
      </c>
      <c r="CG674">
        <v>18.76654</v>
      </c>
      <c r="CH674">
        <v>18.7804</v>
      </c>
      <c r="CI674">
        <v>80.00451999999999</v>
      </c>
      <c r="CJ674">
        <v>0</v>
      </c>
      <c r="CK674">
        <v>1</v>
      </c>
      <c r="CL674">
        <v>0</v>
      </c>
      <c r="CM674">
        <v>1.93925</v>
      </c>
      <c r="CN674">
        <v>0</v>
      </c>
      <c r="CO674">
        <v>4.960390000000001</v>
      </c>
      <c r="CP674">
        <v>409.2763</v>
      </c>
      <c r="CQ674">
        <v>34.3812</v>
      </c>
      <c r="CR674">
        <v>38.1497</v>
      </c>
      <c r="CS674">
        <v>36.4247</v>
      </c>
      <c r="CT674">
        <v>36.9123</v>
      </c>
      <c r="CU674">
        <v>35.2562</v>
      </c>
      <c r="CV674">
        <v>0</v>
      </c>
      <c r="CW674">
        <v>80.005</v>
      </c>
      <c r="CX674">
        <v>0</v>
      </c>
      <c r="CY674">
        <v>1774684415</v>
      </c>
      <c r="CZ674">
        <v>0</v>
      </c>
      <c r="DA674">
        <v>1774666326.5</v>
      </c>
      <c r="DB674" t="s">
        <v>359</v>
      </c>
      <c r="DC674">
        <v>1774666322</v>
      </c>
      <c r="DD674">
        <v>1774666326.5</v>
      </c>
      <c r="DE674">
        <v>2</v>
      </c>
      <c r="DF674">
        <v>0.343</v>
      </c>
      <c r="DG674">
        <v>-0.026</v>
      </c>
      <c r="DH674">
        <v>-0.36</v>
      </c>
      <c r="DI674">
        <v>0.298</v>
      </c>
      <c r="DJ674">
        <v>420</v>
      </c>
      <c r="DK674">
        <v>22</v>
      </c>
      <c r="DL674">
        <v>0.17</v>
      </c>
      <c r="DM674">
        <v>0.02</v>
      </c>
      <c r="DN674">
        <v>-0.417304024390244</v>
      </c>
      <c r="DO674">
        <v>-0.02040449477351943</v>
      </c>
      <c r="DP674">
        <v>0.03952925266209564</v>
      </c>
      <c r="DQ674">
        <v>1</v>
      </c>
      <c r="DR674">
        <v>-0.01831022195121951</v>
      </c>
      <c r="DS674">
        <v>-0.002719649477351907</v>
      </c>
      <c r="DT674">
        <v>0.0006930408285274027</v>
      </c>
      <c r="DU674">
        <v>1</v>
      </c>
      <c r="DV674">
        <v>2</v>
      </c>
      <c r="DW674">
        <v>2</v>
      </c>
      <c r="DX674" t="s">
        <v>360</v>
      </c>
      <c r="DY674">
        <v>3.13047</v>
      </c>
      <c r="DZ674">
        <v>2.80644</v>
      </c>
      <c r="EA674">
        <v>0.0997609</v>
      </c>
      <c r="EB674">
        <v>0.0994843</v>
      </c>
      <c r="EC674">
        <v>0.105894</v>
      </c>
      <c r="ED674">
        <v>0.105649</v>
      </c>
      <c r="EE674">
        <v>21144.8</v>
      </c>
      <c r="EF674">
        <v>27418.6</v>
      </c>
      <c r="EG674">
        <v>26442.3</v>
      </c>
      <c r="EH674">
        <v>33000.3</v>
      </c>
      <c r="EI674">
        <v>34921.5</v>
      </c>
      <c r="EJ674">
        <v>40308.1</v>
      </c>
      <c r="EK674">
        <v>41088.5</v>
      </c>
      <c r="EL674">
        <v>46060.4</v>
      </c>
      <c r="EM674">
        <v>2.035</v>
      </c>
      <c r="EN674">
        <v>2.00055</v>
      </c>
      <c r="EO674">
        <v>0.06811689999999999</v>
      </c>
      <c r="EP674">
        <v>0</v>
      </c>
      <c r="EQ674">
        <v>24.6513</v>
      </c>
      <c r="ER674">
        <v>999.9</v>
      </c>
      <c r="ES674">
        <v>67.40000000000001</v>
      </c>
      <c r="ET674">
        <v>27.5</v>
      </c>
      <c r="EU674">
        <v>24.5854</v>
      </c>
      <c r="EV674">
        <v>61.1709</v>
      </c>
      <c r="EW674">
        <v>31.5144</v>
      </c>
      <c r="EX674">
        <v>1</v>
      </c>
      <c r="EY674">
        <v>0.290523</v>
      </c>
      <c r="EZ674">
        <v>0.173203</v>
      </c>
      <c r="FA674">
        <v>20.2924</v>
      </c>
      <c r="FB674">
        <v>5.19004</v>
      </c>
      <c r="FC674">
        <v>11.9441</v>
      </c>
      <c r="FD674">
        <v>4.95585</v>
      </c>
      <c r="FE674">
        <v>3.285</v>
      </c>
      <c r="FF674">
        <v>9999</v>
      </c>
      <c r="FG674">
        <v>9999</v>
      </c>
      <c r="FH674">
        <v>9999</v>
      </c>
      <c r="FI674">
        <v>999.9</v>
      </c>
      <c r="FJ674">
        <v>1.86127</v>
      </c>
      <c r="FK674">
        <v>1.86264</v>
      </c>
      <c r="FL674">
        <v>1.86005</v>
      </c>
      <c r="FM674">
        <v>1.85837</v>
      </c>
      <c r="FN674">
        <v>1.86216</v>
      </c>
      <c r="FO674">
        <v>1.85887</v>
      </c>
      <c r="FP674">
        <v>1.85791</v>
      </c>
      <c r="FQ674">
        <v>1.86081</v>
      </c>
      <c r="FR674">
        <v>0</v>
      </c>
      <c r="FS674">
        <v>0</v>
      </c>
      <c r="FT674">
        <v>0</v>
      </c>
      <c r="FU674">
        <v>4.5</v>
      </c>
      <c r="FV674" t="s">
        <v>361</v>
      </c>
      <c r="FW674" t="s">
        <v>362</v>
      </c>
      <c r="FX674" t="s">
        <v>363</v>
      </c>
      <c r="FY674" t="s">
        <v>364</v>
      </c>
      <c r="FZ674" t="s">
        <v>364</v>
      </c>
      <c r="GA674" t="s">
        <v>363</v>
      </c>
      <c r="GB674">
        <v>0</v>
      </c>
      <c r="GC674">
        <v>100</v>
      </c>
      <c r="GD674">
        <v>100</v>
      </c>
      <c r="GE674">
        <v>-0.362</v>
      </c>
      <c r="GF674">
        <v>0.2974</v>
      </c>
      <c r="GG674">
        <v>-1.589593225013521</v>
      </c>
      <c r="GH674">
        <v>0.00192992804097616</v>
      </c>
      <c r="GI674">
        <v>3.244687122451424E-06</v>
      </c>
      <c r="GJ674">
        <v>-2.087531120305573E-09</v>
      </c>
      <c r="GK674">
        <v>0.05776174702018427</v>
      </c>
      <c r="GL674">
        <v>0.005089068596103195</v>
      </c>
      <c r="GM674">
        <v>0.0003257216593697226</v>
      </c>
      <c r="GN674">
        <v>-1.562898368296355E-06</v>
      </c>
      <c r="GO674">
        <v>0</v>
      </c>
      <c r="GP674">
        <v>1257</v>
      </c>
      <c r="GQ674">
        <v>1</v>
      </c>
      <c r="GR674">
        <v>31</v>
      </c>
      <c r="GS674">
        <v>301.6</v>
      </c>
      <c r="GT674">
        <v>301.5</v>
      </c>
      <c r="GU674">
        <v>1.07666</v>
      </c>
      <c r="GV674">
        <v>2.40112</v>
      </c>
      <c r="GW674">
        <v>1.44775</v>
      </c>
      <c r="GX674">
        <v>2.20215</v>
      </c>
      <c r="GY674">
        <v>1.44653</v>
      </c>
      <c r="GZ674">
        <v>2.27417</v>
      </c>
      <c r="HA674">
        <v>33.1769</v>
      </c>
      <c r="HB674">
        <v>14.4823</v>
      </c>
      <c r="HC674">
        <v>18</v>
      </c>
      <c r="HD674">
        <v>531.951</v>
      </c>
      <c r="HE674">
        <v>523.154</v>
      </c>
      <c r="HF674">
        <v>24.9998</v>
      </c>
      <c r="HG674">
        <v>30.7119</v>
      </c>
      <c r="HH674">
        <v>30.0001</v>
      </c>
      <c r="HI674">
        <v>31.0916</v>
      </c>
      <c r="HJ674">
        <v>31.1009</v>
      </c>
      <c r="HK674">
        <v>21.5448</v>
      </c>
      <c r="HL674">
        <v>20.6043</v>
      </c>
      <c r="HM674">
        <v>100</v>
      </c>
      <c r="HN674">
        <v>25</v>
      </c>
      <c r="HO674">
        <v>420</v>
      </c>
      <c r="HP674">
        <v>21.5</v>
      </c>
      <c r="HQ674">
        <v>103.124</v>
      </c>
      <c r="HR674">
        <v>102.022</v>
      </c>
    </row>
    <row r="675" spans="1:226">
      <c r="A675">
        <v>657</v>
      </c>
      <c r="B675">
        <v>1774684420.6</v>
      </c>
      <c r="C675">
        <v>2674.599999904633</v>
      </c>
      <c r="D675" t="s">
        <v>1676</v>
      </c>
      <c r="E675" t="s">
        <v>1677</v>
      </c>
      <c r="F675">
        <v>5</v>
      </c>
      <c r="I675">
        <v>1774684417.7</v>
      </c>
      <c r="J675">
        <f>(K675)/1000</f>
        <v>0</v>
      </c>
      <c r="K675">
        <f>IF(BF675, AN675, AH675)</f>
        <v>0</v>
      </c>
      <c r="L675">
        <f>IF(BF675, AI675, AG675)</f>
        <v>0</v>
      </c>
      <c r="M675">
        <f>BH675 - IF(AU675&gt;1, L675*BB675*100.0/(AW675), 0)</f>
        <v>0</v>
      </c>
      <c r="N675">
        <f>((T675-J675/2)*M675-L675)/(T675+J675/2)</f>
        <v>0</v>
      </c>
      <c r="O675">
        <f>N675*(BO675+BP675)/1000.0</f>
        <v>0</v>
      </c>
      <c r="P675">
        <f>(BH675 - IF(AU675&gt;1, L675*BB675*100.0/(AW675), 0))*(BO675+BP675)/1000.0</f>
        <v>0</v>
      </c>
      <c r="Q675">
        <f>2.0/((1/S675-1/R675)+SIGN(S675)*SQRT((1/S675-1/R675)*(1/S675-1/R675) + 4*BC675/((BC675+1)*(BC675+1))*(2*1/S675*1/R675-1/R675*1/R675)))</f>
        <v>0</v>
      </c>
      <c r="R675">
        <f>IF(LEFT(BD675,1)&lt;&gt;"0",IF(LEFT(BD675,1)="1",3.0,BE675),$D$5+$E$5*(BV675*BO675/($K$5*1000))+$F$5*(BV675*BO675/($K$5*1000))*MAX(MIN(BB675,$J$5),$I$5)*MAX(MIN(BB675,$J$5),$I$5)+$G$5*MAX(MIN(BB675,$J$5),$I$5)*(BV675*BO675/($K$5*1000))+$H$5*(BV675*BO675/($K$5*1000))*(BV675*BO675/($K$5*1000)))</f>
        <v>0</v>
      </c>
      <c r="S675">
        <f>J675*(1000-(1000*0.61365*exp(17.502*W675/(240.97+W675))/(BO675+BP675)+BJ675)/2)/(1000*0.61365*exp(17.502*W675/(240.97+W675))/(BO675+BP675)-BJ675)</f>
        <v>0</v>
      </c>
      <c r="T675">
        <f>1/((BC675+1)/(Q675/1.6)+1/(R675/1.37)) + BC675/((BC675+1)/(Q675/1.6) + BC675/(R675/1.37))</f>
        <v>0</v>
      </c>
      <c r="U675">
        <f>(AX675*BA675)</f>
        <v>0</v>
      </c>
      <c r="V675">
        <f>(BQ675+(U675+2*0.95*5.67E-8*(((BQ675+$B$9)+273)^4-(BQ675+273)^4)-44100*J675)/(1.84*29.3*R675+8*0.95*5.67E-8*(BQ675+273)^3))</f>
        <v>0</v>
      </c>
      <c r="W675">
        <f>($C$9*BR675+$D$9*BS675+$E$9*V675)</f>
        <v>0</v>
      </c>
      <c r="X675">
        <f>0.61365*exp(17.502*W675/(240.97+W675))</f>
        <v>0</v>
      </c>
      <c r="Y675">
        <f>(Z675/AA675*100)</f>
        <v>0</v>
      </c>
      <c r="Z675">
        <f>BJ675*(BO675+BP675)/1000</f>
        <v>0</v>
      </c>
      <c r="AA675">
        <f>0.61365*exp(17.502*BQ675/(240.97+BQ675))</f>
        <v>0</v>
      </c>
      <c r="AB675">
        <f>(X675-BJ675*(BO675+BP675)/1000)</f>
        <v>0</v>
      </c>
      <c r="AC675">
        <f>(-J675*44100)</f>
        <v>0</v>
      </c>
      <c r="AD675">
        <f>2*29.3*R675*0.92*(BQ675-W675)</f>
        <v>0</v>
      </c>
      <c r="AE675">
        <f>2*0.95*5.67E-8*(((BQ675+$B$9)+273)^4-(W675+273)^4)</f>
        <v>0</v>
      </c>
      <c r="AF675">
        <f>U675+AE675+AC675+AD675</f>
        <v>0</v>
      </c>
      <c r="AG675">
        <f>BN675*AU675*(BI675-BH675*(1000-AU675*BK675)/(1000-AU675*BJ675))/(100*BB675)</f>
        <v>0</v>
      </c>
      <c r="AH675">
        <f>1000*BN675*AU675*(BJ675-BK675)/(100*BB675*(1000-AU675*BJ675))</f>
        <v>0</v>
      </c>
      <c r="AI675">
        <f>(AJ675 - AK675 - BO675*1E3/(8.314*(BQ675+273.15)) * AM675/BN675 * AL675) * BN675/(100*BB675) * (1000 - BK675)/1000</f>
        <v>0</v>
      </c>
      <c r="AJ675">
        <v>429.2361250833662</v>
      </c>
      <c r="AK675">
        <v>428.793327272727</v>
      </c>
      <c r="AL675">
        <v>3.603464308436823E-07</v>
      </c>
      <c r="AM675">
        <v>61.35787655002243</v>
      </c>
      <c r="AN675">
        <f>(AP675 - AO675 + BO675*1E3/(8.314*(BQ675+273.15)) * AR675/BN675 * AQ675) * BN675/(100*BB675) * 1000/(1000 - AP675)</f>
        <v>0</v>
      </c>
      <c r="AO675">
        <v>21.5286838292034</v>
      </c>
      <c r="AP675">
        <v>21.51154965034966</v>
      </c>
      <c r="AQ675">
        <v>4.086819086381699E-07</v>
      </c>
      <c r="AR675">
        <v>91.88205700752289</v>
      </c>
      <c r="AS675">
        <v>0</v>
      </c>
      <c r="AT675">
        <v>0</v>
      </c>
      <c r="AU675">
        <f>IF(AS675*$H$15&gt;=AW675,1.0,(AW675/(AW675-AS675*$H$15)))</f>
        <v>0</v>
      </c>
      <c r="AV675">
        <f>(AU675-1)*100</f>
        <v>0</v>
      </c>
      <c r="AW675">
        <f>MAX(0,($B$15+$C$15*BV675)/(1+$D$15*BV675)*BO675/(BQ675+273)*$E$15)</f>
        <v>0</v>
      </c>
      <c r="AX675">
        <f>$B$13*BW675+$C$13*BX675+$F$13*CI675*(1-CL675)</f>
        <v>0</v>
      </c>
      <c r="AY675">
        <f>AX675*AZ675</f>
        <v>0</v>
      </c>
      <c r="AZ675">
        <f>($B$13*$D$11+$C$13*$D$11+$F$13*((CV675+CN675)/MAX(CV675+CN675+CW675, 0.1)*$I$11+CW675/MAX(CV675+CN675+CW675, 0.1)*$J$11))/($B$13+$C$13+$F$13)</f>
        <v>0</v>
      </c>
      <c r="BA675">
        <f>($B$13*$K$11+$C$13*$K$11+$F$13*((CV675+CN675)/MAX(CV675+CN675+CW675, 0.1)*$P$11+CW675/MAX(CV675+CN675+CW675, 0.1)*$Q$11))/($B$13+$C$13+$F$13)</f>
        <v>0</v>
      </c>
      <c r="BB675">
        <v>6</v>
      </c>
      <c r="BC675">
        <v>0.5</v>
      </c>
      <c r="BD675" t="s">
        <v>358</v>
      </c>
      <c r="BE675">
        <v>2</v>
      </c>
      <c r="BF675" t="b">
        <v>1</v>
      </c>
      <c r="BG675">
        <v>1774684417.7</v>
      </c>
      <c r="BH675">
        <v>419.569</v>
      </c>
      <c r="BI675">
        <v>419.9914</v>
      </c>
      <c r="BJ675">
        <v>21.51025</v>
      </c>
      <c r="BK675">
        <v>21.52874</v>
      </c>
      <c r="BL675">
        <v>419.9306</v>
      </c>
      <c r="BM675">
        <v>21.21289</v>
      </c>
      <c r="BN675">
        <v>500.0233</v>
      </c>
      <c r="BO675">
        <v>101.0384</v>
      </c>
      <c r="BP675">
        <v>0.09989795000000001</v>
      </c>
      <c r="BQ675">
        <v>25.72892</v>
      </c>
      <c r="BR675">
        <v>25.76965</v>
      </c>
      <c r="BS675">
        <v>999.9</v>
      </c>
      <c r="BT675">
        <v>0</v>
      </c>
      <c r="BU675">
        <v>0</v>
      </c>
      <c r="BV675">
        <v>10017.373</v>
      </c>
      <c r="BW675">
        <v>0</v>
      </c>
      <c r="BX675">
        <v>0.3833920000000001</v>
      </c>
      <c r="BY675">
        <v>-0.4226532</v>
      </c>
      <c r="BZ675">
        <v>428.7924999999999</v>
      </c>
      <c r="CA675">
        <v>429.2325</v>
      </c>
      <c r="CB675">
        <v>-0.01848162</v>
      </c>
      <c r="CC675">
        <v>419.9914</v>
      </c>
      <c r="CD675">
        <v>21.52874</v>
      </c>
      <c r="CE675">
        <v>2.173363</v>
      </c>
      <c r="CF675">
        <v>2.17523</v>
      </c>
      <c r="CG675">
        <v>18.76731</v>
      </c>
      <c r="CH675">
        <v>18.78104</v>
      </c>
      <c r="CI675">
        <v>79.99530999999999</v>
      </c>
      <c r="CJ675">
        <v>0</v>
      </c>
      <c r="CK675">
        <v>1</v>
      </c>
      <c r="CL675">
        <v>0</v>
      </c>
      <c r="CM675">
        <v>1.81228</v>
      </c>
      <c r="CN675">
        <v>0</v>
      </c>
      <c r="CO675">
        <v>5.01668</v>
      </c>
      <c r="CP675">
        <v>409.2293000000001</v>
      </c>
      <c r="CQ675">
        <v>34.4246</v>
      </c>
      <c r="CR675">
        <v>38.2747</v>
      </c>
      <c r="CS675">
        <v>36.50600000000001</v>
      </c>
      <c r="CT675">
        <v>37.0623</v>
      </c>
      <c r="CU675">
        <v>35.2996</v>
      </c>
      <c r="CV675">
        <v>0</v>
      </c>
      <c r="CW675">
        <v>79.99600000000001</v>
      </c>
      <c r="CX675">
        <v>0</v>
      </c>
      <c r="CY675">
        <v>1774684419.2</v>
      </c>
      <c r="CZ675">
        <v>0</v>
      </c>
      <c r="DA675">
        <v>1774666326.5</v>
      </c>
      <c r="DB675" t="s">
        <v>359</v>
      </c>
      <c r="DC675">
        <v>1774666322</v>
      </c>
      <c r="DD675">
        <v>1774666326.5</v>
      </c>
      <c r="DE675">
        <v>2</v>
      </c>
      <c r="DF675">
        <v>0.343</v>
      </c>
      <c r="DG675">
        <v>-0.026</v>
      </c>
      <c r="DH675">
        <v>-0.36</v>
      </c>
      <c r="DI675">
        <v>0.298</v>
      </c>
      <c r="DJ675">
        <v>420</v>
      </c>
      <c r="DK675">
        <v>22</v>
      </c>
      <c r="DL675">
        <v>0.17</v>
      </c>
      <c r="DM675">
        <v>0.02</v>
      </c>
      <c r="DN675">
        <v>-0.41729735</v>
      </c>
      <c r="DO675">
        <v>-0.1098167504690429</v>
      </c>
      <c r="DP675">
        <v>0.03453124418085019</v>
      </c>
      <c r="DQ675">
        <v>0</v>
      </c>
      <c r="DR675">
        <v>-0.0184147325</v>
      </c>
      <c r="DS675">
        <v>-0.002099316697936212</v>
      </c>
      <c r="DT675">
        <v>0.000706134665764081</v>
      </c>
      <c r="DU675">
        <v>1</v>
      </c>
      <c r="DV675">
        <v>1</v>
      </c>
      <c r="DW675">
        <v>2</v>
      </c>
      <c r="DX675" t="s">
        <v>367</v>
      </c>
      <c r="DY675">
        <v>3.13058</v>
      </c>
      <c r="DZ675">
        <v>2.80656</v>
      </c>
      <c r="EA675">
        <v>0.0997615</v>
      </c>
      <c r="EB675">
        <v>0.0994763</v>
      </c>
      <c r="EC675">
        <v>0.105899</v>
      </c>
      <c r="ED675">
        <v>0.105647</v>
      </c>
      <c r="EE675">
        <v>21145.1</v>
      </c>
      <c r="EF675">
        <v>27418.8</v>
      </c>
      <c r="EG675">
        <v>26442.7</v>
      </c>
      <c r="EH675">
        <v>33000.3</v>
      </c>
      <c r="EI675">
        <v>34921.8</v>
      </c>
      <c r="EJ675">
        <v>40308.2</v>
      </c>
      <c r="EK675">
        <v>41089.1</v>
      </c>
      <c r="EL675">
        <v>46060.3</v>
      </c>
      <c r="EM675">
        <v>2.0351</v>
      </c>
      <c r="EN675">
        <v>2.00052</v>
      </c>
      <c r="EO675">
        <v>0.0684336</v>
      </c>
      <c r="EP675">
        <v>0</v>
      </c>
      <c r="EQ675">
        <v>24.6513</v>
      </c>
      <c r="ER675">
        <v>999.9</v>
      </c>
      <c r="ES675">
        <v>67.40000000000001</v>
      </c>
      <c r="ET675">
        <v>27.5</v>
      </c>
      <c r="EU675">
        <v>24.5851</v>
      </c>
      <c r="EV675">
        <v>61.3409</v>
      </c>
      <c r="EW675">
        <v>31.4904</v>
      </c>
      <c r="EX675">
        <v>1</v>
      </c>
      <c r="EY675">
        <v>0.290968</v>
      </c>
      <c r="EZ675">
        <v>0.172478</v>
      </c>
      <c r="FA675">
        <v>20.2924</v>
      </c>
      <c r="FB675">
        <v>5.18974</v>
      </c>
      <c r="FC675">
        <v>11.9441</v>
      </c>
      <c r="FD675">
        <v>4.9557</v>
      </c>
      <c r="FE675">
        <v>3.285</v>
      </c>
      <c r="FF675">
        <v>9999</v>
      </c>
      <c r="FG675">
        <v>9999</v>
      </c>
      <c r="FH675">
        <v>9999</v>
      </c>
      <c r="FI675">
        <v>999.9</v>
      </c>
      <c r="FJ675">
        <v>1.86127</v>
      </c>
      <c r="FK675">
        <v>1.86264</v>
      </c>
      <c r="FL675">
        <v>1.86005</v>
      </c>
      <c r="FM675">
        <v>1.85837</v>
      </c>
      <c r="FN675">
        <v>1.86213</v>
      </c>
      <c r="FO675">
        <v>1.85887</v>
      </c>
      <c r="FP675">
        <v>1.85791</v>
      </c>
      <c r="FQ675">
        <v>1.86081</v>
      </c>
      <c r="FR675">
        <v>0</v>
      </c>
      <c r="FS675">
        <v>0</v>
      </c>
      <c r="FT675">
        <v>0</v>
      </c>
      <c r="FU675">
        <v>4.5</v>
      </c>
      <c r="FV675" t="s">
        <v>361</v>
      </c>
      <c r="FW675" t="s">
        <v>362</v>
      </c>
      <c r="FX675" t="s">
        <v>363</v>
      </c>
      <c r="FY675" t="s">
        <v>364</v>
      </c>
      <c r="FZ675" t="s">
        <v>364</v>
      </c>
      <c r="GA675" t="s">
        <v>363</v>
      </c>
      <c r="GB675">
        <v>0</v>
      </c>
      <c r="GC675">
        <v>100</v>
      </c>
      <c r="GD675">
        <v>100</v>
      </c>
      <c r="GE675">
        <v>-0.362</v>
      </c>
      <c r="GF675">
        <v>0.2974</v>
      </c>
      <c r="GG675">
        <v>-1.589593225013521</v>
      </c>
      <c r="GH675">
        <v>0.00192992804097616</v>
      </c>
      <c r="GI675">
        <v>3.244687122451424E-06</v>
      </c>
      <c r="GJ675">
        <v>-2.087531120305573E-09</v>
      </c>
      <c r="GK675">
        <v>0.05776174702018427</v>
      </c>
      <c r="GL675">
        <v>0.005089068596103195</v>
      </c>
      <c r="GM675">
        <v>0.0003257216593697226</v>
      </c>
      <c r="GN675">
        <v>-1.562898368296355E-06</v>
      </c>
      <c r="GO675">
        <v>0</v>
      </c>
      <c r="GP675">
        <v>1257</v>
      </c>
      <c r="GQ675">
        <v>1</v>
      </c>
      <c r="GR675">
        <v>31</v>
      </c>
      <c r="GS675">
        <v>301.6</v>
      </c>
      <c r="GT675">
        <v>301.6</v>
      </c>
      <c r="GU675">
        <v>1.07788</v>
      </c>
      <c r="GV675">
        <v>2.39624</v>
      </c>
      <c r="GW675">
        <v>1.44775</v>
      </c>
      <c r="GX675">
        <v>2.20215</v>
      </c>
      <c r="GY675">
        <v>1.44653</v>
      </c>
      <c r="GZ675">
        <v>2.32666</v>
      </c>
      <c r="HA675">
        <v>33.1992</v>
      </c>
      <c r="HB675">
        <v>14.4823</v>
      </c>
      <c r="HC675">
        <v>18</v>
      </c>
      <c r="HD675">
        <v>532.009</v>
      </c>
      <c r="HE675">
        <v>523.1369999999999</v>
      </c>
      <c r="HF675">
        <v>24.9997</v>
      </c>
      <c r="HG675">
        <v>30.7119</v>
      </c>
      <c r="HH675">
        <v>30.0001</v>
      </c>
      <c r="HI675">
        <v>31.0909</v>
      </c>
      <c r="HJ675">
        <v>31.1009</v>
      </c>
      <c r="HK675">
        <v>21.5461</v>
      </c>
      <c r="HL675">
        <v>20.6043</v>
      </c>
      <c r="HM675">
        <v>100</v>
      </c>
      <c r="HN675">
        <v>25</v>
      </c>
      <c r="HO675">
        <v>420</v>
      </c>
      <c r="HP675">
        <v>21.5</v>
      </c>
      <c r="HQ675">
        <v>103.126</v>
      </c>
      <c r="HR675">
        <v>102.022</v>
      </c>
    </row>
    <row r="676" spans="1:226">
      <c r="A676">
        <v>658</v>
      </c>
      <c r="B676">
        <v>1774684424.6</v>
      </c>
      <c r="C676">
        <v>2678.599999904633</v>
      </c>
      <c r="D676" t="s">
        <v>1678</v>
      </c>
      <c r="E676" t="s">
        <v>1679</v>
      </c>
      <c r="F676">
        <v>5</v>
      </c>
      <c r="I676">
        <v>1774684421.7</v>
      </c>
      <c r="J676">
        <f>(K676)/1000</f>
        <v>0</v>
      </c>
      <c r="K676">
        <f>IF(BF676, AN676, AH676)</f>
        <v>0</v>
      </c>
      <c r="L676">
        <f>IF(BF676, AI676, AG676)</f>
        <v>0</v>
      </c>
      <c r="M676">
        <f>BH676 - IF(AU676&gt;1, L676*BB676*100.0/(AW676), 0)</f>
        <v>0</v>
      </c>
      <c r="N676">
        <f>((T676-J676/2)*M676-L676)/(T676+J676/2)</f>
        <v>0</v>
      </c>
      <c r="O676">
        <f>N676*(BO676+BP676)/1000.0</f>
        <v>0</v>
      </c>
      <c r="P676">
        <f>(BH676 - IF(AU676&gt;1, L676*BB676*100.0/(AW676), 0))*(BO676+BP676)/1000.0</f>
        <v>0</v>
      </c>
      <c r="Q676">
        <f>2.0/((1/S676-1/R676)+SIGN(S676)*SQRT((1/S676-1/R676)*(1/S676-1/R676) + 4*BC676/((BC676+1)*(BC676+1))*(2*1/S676*1/R676-1/R676*1/R676)))</f>
        <v>0</v>
      </c>
      <c r="R676">
        <f>IF(LEFT(BD676,1)&lt;&gt;"0",IF(LEFT(BD676,1)="1",3.0,BE676),$D$5+$E$5*(BV676*BO676/($K$5*1000))+$F$5*(BV676*BO676/($K$5*1000))*MAX(MIN(BB676,$J$5),$I$5)*MAX(MIN(BB676,$J$5),$I$5)+$G$5*MAX(MIN(BB676,$J$5),$I$5)*(BV676*BO676/($K$5*1000))+$H$5*(BV676*BO676/($K$5*1000))*(BV676*BO676/($K$5*1000)))</f>
        <v>0</v>
      </c>
      <c r="S676">
        <f>J676*(1000-(1000*0.61365*exp(17.502*W676/(240.97+W676))/(BO676+BP676)+BJ676)/2)/(1000*0.61365*exp(17.502*W676/(240.97+W676))/(BO676+BP676)-BJ676)</f>
        <v>0</v>
      </c>
      <c r="T676">
        <f>1/((BC676+1)/(Q676/1.6)+1/(R676/1.37)) + BC676/((BC676+1)/(Q676/1.6) + BC676/(R676/1.37))</f>
        <v>0</v>
      </c>
      <c r="U676">
        <f>(AX676*BA676)</f>
        <v>0</v>
      </c>
      <c r="V676">
        <f>(BQ676+(U676+2*0.95*5.67E-8*(((BQ676+$B$9)+273)^4-(BQ676+273)^4)-44100*J676)/(1.84*29.3*R676+8*0.95*5.67E-8*(BQ676+273)^3))</f>
        <v>0</v>
      </c>
      <c r="W676">
        <f>($C$9*BR676+$D$9*BS676+$E$9*V676)</f>
        <v>0</v>
      </c>
      <c r="X676">
        <f>0.61365*exp(17.502*W676/(240.97+W676))</f>
        <v>0</v>
      </c>
      <c r="Y676">
        <f>(Z676/AA676*100)</f>
        <v>0</v>
      </c>
      <c r="Z676">
        <f>BJ676*(BO676+BP676)/1000</f>
        <v>0</v>
      </c>
      <c r="AA676">
        <f>0.61365*exp(17.502*BQ676/(240.97+BQ676))</f>
        <v>0</v>
      </c>
      <c r="AB676">
        <f>(X676-BJ676*(BO676+BP676)/1000)</f>
        <v>0</v>
      </c>
      <c r="AC676">
        <f>(-J676*44100)</f>
        <v>0</v>
      </c>
      <c r="AD676">
        <f>2*29.3*R676*0.92*(BQ676-W676)</f>
        <v>0</v>
      </c>
      <c r="AE676">
        <f>2*0.95*5.67E-8*(((BQ676+$B$9)+273)^4-(W676+273)^4)</f>
        <v>0</v>
      </c>
      <c r="AF676">
        <f>U676+AE676+AC676+AD676</f>
        <v>0</v>
      </c>
      <c r="AG676">
        <f>BN676*AU676*(BI676-BH676*(1000-AU676*BK676)/(1000-AU676*BJ676))/(100*BB676)</f>
        <v>0</v>
      </c>
      <c r="AH676">
        <f>1000*BN676*AU676*(BJ676-BK676)/(100*BB676*(1000-AU676*BJ676))</f>
        <v>0</v>
      </c>
      <c r="AI676">
        <f>(AJ676 - AK676 - BO676*1E3/(8.314*(BQ676+273.15)) * AM676/BN676 * AL676) * BN676/(100*BB676) * (1000 - BK676)/1000</f>
        <v>0</v>
      </c>
      <c r="AJ676">
        <v>429.2329113197806</v>
      </c>
      <c r="AK676">
        <v>428.7836545454543</v>
      </c>
      <c r="AL676">
        <v>-3.944711175305312E-06</v>
      </c>
      <c r="AM676">
        <v>61.35787655002243</v>
      </c>
      <c r="AN676">
        <f>(AP676 - AO676 + BO676*1E3/(8.314*(BQ676+273.15)) * AR676/BN676 * AQ676) * BN676/(100*BB676) * 1000/(1000 - AP676)</f>
        <v>0</v>
      </c>
      <c r="AO676">
        <v>21.52867243954132</v>
      </c>
      <c r="AP676">
        <v>21.50949160839161</v>
      </c>
      <c r="AQ676">
        <v>-2.50745349961754E-08</v>
      </c>
      <c r="AR676">
        <v>91.88205700752289</v>
      </c>
      <c r="AS676">
        <v>0</v>
      </c>
      <c r="AT676">
        <v>0</v>
      </c>
      <c r="AU676">
        <f>IF(AS676*$H$15&gt;=AW676,1.0,(AW676/(AW676-AS676*$H$15)))</f>
        <v>0</v>
      </c>
      <c r="AV676">
        <f>(AU676-1)*100</f>
        <v>0</v>
      </c>
      <c r="AW676">
        <f>MAX(0,($B$15+$C$15*BV676)/(1+$D$15*BV676)*BO676/(BQ676+273)*$E$15)</f>
        <v>0</v>
      </c>
      <c r="AX676">
        <f>$B$13*BW676+$C$13*BX676+$F$13*CI676*(1-CL676)</f>
        <v>0</v>
      </c>
      <c r="AY676">
        <f>AX676*AZ676</f>
        <v>0</v>
      </c>
      <c r="AZ676">
        <f>($B$13*$D$11+$C$13*$D$11+$F$13*((CV676+CN676)/MAX(CV676+CN676+CW676, 0.1)*$I$11+CW676/MAX(CV676+CN676+CW676, 0.1)*$J$11))/($B$13+$C$13+$F$13)</f>
        <v>0</v>
      </c>
      <c r="BA676">
        <f>($B$13*$K$11+$C$13*$K$11+$F$13*((CV676+CN676)/MAX(CV676+CN676+CW676, 0.1)*$P$11+CW676/MAX(CV676+CN676+CW676, 0.1)*$Q$11))/($B$13+$C$13+$F$13)</f>
        <v>0</v>
      </c>
      <c r="BB676">
        <v>6</v>
      </c>
      <c r="BC676">
        <v>0.5</v>
      </c>
      <c r="BD676" t="s">
        <v>358</v>
      </c>
      <c r="BE676">
        <v>2</v>
      </c>
      <c r="BF676" t="b">
        <v>1</v>
      </c>
      <c r="BG676">
        <v>1774684421.7</v>
      </c>
      <c r="BH676">
        <v>419.5752000000001</v>
      </c>
      <c r="BI676">
        <v>419.9995</v>
      </c>
      <c r="BJ676">
        <v>21.51063</v>
      </c>
      <c r="BK676">
        <v>21.52869</v>
      </c>
      <c r="BL676">
        <v>419.9370000000001</v>
      </c>
      <c r="BM676">
        <v>21.21329</v>
      </c>
      <c r="BN676">
        <v>500.0209000000001</v>
      </c>
      <c r="BO676">
        <v>101.0377</v>
      </c>
      <c r="BP676">
        <v>0.10005407</v>
      </c>
      <c r="BQ676">
        <v>25.72824</v>
      </c>
      <c r="BR676">
        <v>25.76889</v>
      </c>
      <c r="BS676">
        <v>999.9</v>
      </c>
      <c r="BT676">
        <v>0</v>
      </c>
      <c r="BU676">
        <v>0</v>
      </c>
      <c r="BV676">
        <v>9998.811</v>
      </c>
      <c r="BW676">
        <v>0</v>
      </c>
      <c r="BX676">
        <v>0.3833920000000001</v>
      </c>
      <c r="BY676">
        <v>-0.4243072000000001</v>
      </c>
      <c r="BZ676">
        <v>428.799</v>
      </c>
      <c r="CA676">
        <v>429.2405</v>
      </c>
      <c r="CB676">
        <v>-0.0180414</v>
      </c>
      <c r="CC676">
        <v>419.9995</v>
      </c>
      <c r="CD676">
        <v>21.52869</v>
      </c>
      <c r="CE676">
        <v>2.173387</v>
      </c>
      <c r="CF676">
        <v>2.17521</v>
      </c>
      <c r="CG676">
        <v>18.76749</v>
      </c>
      <c r="CH676">
        <v>18.78089</v>
      </c>
      <c r="CI676">
        <v>80.00203999999999</v>
      </c>
      <c r="CJ676">
        <v>0</v>
      </c>
      <c r="CK676">
        <v>1</v>
      </c>
      <c r="CL676">
        <v>0</v>
      </c>
      <c r="CM676">
        <v>1.93881</v>
      </c>
      <c r="CN676">
        <v>0</v>
      </c>
      <c r="CO676">
        <v>4.846019999999999</v>
      </c>
      <c r="CP676">
        <v>409.2637000000001</v>
      </c>
      <c r="CQ676">
        <v>34.4559</v>
      </c>
      <c r="CR676">
        <v>38.38100000000001</v>
      </c>
      <c r="CS676">
        <v>36.5935</v>
      </c>
      <c r="CT676">
        <v>37.1873</v>
      </c>
      <c r="CU676">
        <v>35.3561</v>
      </c>
      <c r="CV676">
        <v>0</v>
      </c>
      <c r="CW676">
        <v>80.002</v>
      </c>
      <c r="CX676">
        <v>0</v>
      </c>
      <c r="CY676">
        <v>1774684422.8</v>
      </c>
      <c r="CZ676">
        <v>0</v>
      </c>
      <c r="DA676">
        <v>1774666326.5</v>
      </c>
      <c r="DB676" t="s">
        <v>359</v>
      </c>
      <c r="DC676">
        <v>1774666322</v>
      </c>
      <c r="DD676">
        <v>1774666326.5</v>
      </c>
      <c r="DE676">
        <v>2</v>
      </c>
      <c r="DF676">
        <v>0.343</v>
      </c>
      <c r="DG676">
        <v>-0.026</v>
      </c>
      <c r="DH676">
        <v>-0.36</v>
      </c>
      <c r="DI676">
        <v>0.298</v>
      </c>
      <c r="DJ676">
        <v>420</v>
      </c>
      <c r="DK676">
        <v>22</v>
      </c>
      <c r="DL676">
        <v>0.17</v>
      </c>
      <c r="DM676">
        <v>0.02</v>
      </c>
      <c r="DN676">
        <v>-0.424892375</v>
      </c>
      <c r="DO676">
        <v>0.1071121238273944</v>
      </c>
      <c r="DP676">
        <v>0.02471301936296686</v>
      </c>
      <c r="DQ676">
        <v>0</v>
      </c>
      <c r="DR676">
        <v>-0.0183920825</v>
      </c>
      <c r="DS676">
        <v>0.002050332833020695</v>
      </c>
      <c r="DT676">
        <v>0.0006240386117410928</v>
      </c>
      <c r="DU676">
        <v>1</v>
      </c>
      <c r="DV676">
        <v>1</v>
      </c>
      <c r="DW676">
        <v>2</v>
      </c>
      <c r="DX676" t="s">
        <v>367</v>
      </c>
      <c r="DY676">
        <v>3.1303</v>
      </c>
      <c r="DZ676">
        <v>2.80636</v>
      </c>
      <c r="EA676">
        <v>0.0997594</v>
      </c>
      <c r="EB676">
        <v>0.0994867</v>
      </c>
      <c r="EC676">
        <v>0.105895</v>
      </c>
      <c r="ED676">
        <v>0.105648</v>
      </c>
      <c r="EE676">
        <v>21145.2</v>
      </c>
      <c r="EF676">
        <v>27418.5</v>
      </c>
      <c r="EG676">
        <v>26442.7</v>
      </c>
      <c r="EH676">
        <v>33000.3</v>
      </c>
      <c r="EI676">
        <v>34922</v>
      </c>
      <c r="EJ676">
        <v>40308.1</v>
      </c>
      <c r="EK676">
        <v>41089.2</v>
      </c>
      <c r="EL676">
        <v>46060.3</v>
      </c>
      <c r="EM676">
        <v>2.03487</v>
      </c>
      <c r="EN676">
        <v>2.00077</v>
      </c>
      <c r="EO676">
        <v>0.0674278</v>
      </c>
      <c r="EP676">
        <v>0</v>
      </c>
      <c r="EQ676">
        <v>24.6513</v>
      </c>
      <c r="ER676">
        <v>999.9</v>
      </c>
      <c r="ES676">
        <v>67.40000000000001</v>
      </c>
      <c r="ET676">
        <v>27.5</v>
      </c>
      <c r="EU676">
        <v>24.5857</v>
      </c>
      <c r="EV676">
        <v>61.3909</v>
      </c>
      <c r="EW676">
        <v>31.7308</v>
      </c>
      <c r="EX676">
        <v>1</v>
      </c>
      <c r="EY676">
        <v>0.290506</v>
      </c>
      <c r="EZ676">
        <v>0.171544</v>
      </c>
      <c r="FA676">
        <v>20.2919</v>
      </c>
      <c r="FB676">
        <v>5.18704</v>
      </c>
      <c r="FC676">
        <v>11.9441</v>
      </c>
      <c r="FD676">
        <v>4.95555</v>
      </c>
      <c r="FE676">
        <v>3.28463</v>
      </c>
      <c r="FF676">
        <v>9999</v>
      </c>
      <c r="FG676">
        <v>9999</v>
      </c>
      <c r="FH676">
        <v>9999</v>
      </c>
      <c r="FI676">
        <v>999.9</v>
      </c>
      <c r="FJ676">
        <v>1.86127</v>
      </c>
      <c r="FK676">
        <v>1.86264</v>
      </c>
      <c r="FL676">
        <v>1.86005</v>
      </c>
      <c r="FM676">
        <v>1.85837</v>
      </c>
      <c r="FN676">
        <v>1.86217</v>
      </c>
      <c r="FO676">
        <v>1.8589</v>
      </c>
      <c r="FP676">
        <v>1.85791</v>
      </c>
      <c r="FQ676">
        <v>1.86081</v>
      </c>
      <c r="FR676">
        <v>0</v>
      </c>
      <c r="FS676">
        <v>0</v>
      </c>
      <c r="FT676">
        <v>0</v>
      </c>
      <c r="FU676">
        <v>4.5</v>
      </c>
      <c r="FV676" t="s">
        <v>361</v>
      </c>
      <c r="FW676" t="s">
        <v>362</v>
      </c>
      <c r="FX676" t="s">
        <v>363</v>
      </c>
      <c r="FY676" t="s">
        <v>364</v>
      </c>
      <c r="FZ676" t="s">
        <v>364</v>
      </c>
      <c r="GA676" t="s">
        <v>363</v>
      </c>
      <c r="GB676">
        <v>0</v>
      </c>
      <c r="GC676">
        <v>100</v>
      </c>
      <c r="GD676">
        <v>100</v>
      </c>
      <c r="GE676">
        <v>-0.362</v>
      </c>
      <c r="GF676">
        <v>0.2974</v>
      </c>
      <c r="GG676">
        <v>-1.589593225013521</v>
      </c>
      <c r="GH676">
        <v>0.00192992804097616</v>
      </c>
      <c r="GI676">
        <v>3.244687122451424E-06</v>
      </c>
      <c r="GJ676">
        <v>-2.087531120305573E-09</v>
      </c>
      <c r="GK676">
        <v>0.05776174702018427</v>
      </c>
      <c r="GL676">
        <v>0.005089068596103195</v>
      </c>
      <c r="GM676">
        <v>0.0003257216593697226</v>
      </c>
      <c r="GN676">
        <v>-1.562898368296355E-06</v>
      </c>
      <c r="GO676">
        <v>0</v>
      </c>
      <c r="GP676">
        <v>1257</v>
      </c>
      <c r="GQ676">
        <v>1</v>
      </c>
      <c r="GR676">
        <v>31</v>
      </c>
      <c r="GS676">
        <v>301.7</v>
      </c>
      <c r="GT676">
        <v>301.6</v>
      </c>
      <c r="GU676">
        <v>1.07666</v>
      </c>
      <c r="GV676">
        <v>2.38892</v>
      </c>
      <c r="GW676">
        <v>1.44775</v>
      </c>
      <c r="GX676">
        <v>2.20215</v>
      </c>
      <c r="GY676">
        <v>1.44653</v>
      </c>
      <c r="GZ676">
        <v>2.36572</v>
      </c>
      <c r="HA676">
        <v>33.1992</v>
      </c>
      <c r="HB676">
        <v>14.4735</v>
      </c>
      <c r="HC676">
        <v>18</v>
      </c>
      <c r="HD676">
        <v>531.8579999999999</v>
      </c>
      <c r="HE676">
        <v>523.307</v>
      </c>
      <c r="HF676">
        <v>24.9997</v>
      </c>
      <c r="HG676">
        <v>30.7119</v>
      </c>
      <c r="HH676">
        <v>30.0001</v>
      </c>
      <c r="HI676">
        <v>31.0899</v>
      </c>
      <c r="HJ676">
        <v>31.1009</v>
      </c>
      <c r="HK676">
        <v>21.5455</v>
      </c>
      <c r="HL676">
        <v>20.6043</v>
      </c>
      <c r="HM676">
        <v>100</v>
      </c>
      <c r="HN676">
        <v>25</v>
      </c>
      <c r="HO676">
        <v>420</v>
      </c>
      <c r="HP676">
        <v>21.5</v>
      </c>
      <c r="HQ676">
        <v>103.126</v>
      </c>
      <c r="HR676">
        <v>102.022</v>
      </c>
    </row>
    <row r="677" spans="1:226">
      <c r="A677">
        <v>659</v>
      </c>
      <c r="B677">
        <v>1774684428.6</v>
      </c>
      <c r="C677">
        <v>2682.599999904633</v>
      </c>
      <c r="D677" t="s">
        <v>1680</v>
      </c>
      <c r="E677" t="s">
        <v>1681</v>
      </c>
      <c r="F677">
        <v>5</v>
      </c>
      <c r="I677">
        <v>1774684425.7</v>
      </c>
      <c r="J677">
        <f>(K677)/1000</f>
        <v>0</v>
      </c>
      <c r="K677">
        <f>IF(BF677, AN677, AH677)</f>
        <v>0</v>
      </c>
      <c r="L677">
        <f>IF(BF677, AI677, AG677)</f>
        <v>0</v>
      </c>
      <c r="M677">
        <f>BH677 - IF(AU677&gt;1, L677*BB677*100.0/(AW677), 0)</f>
        <v>0</v>
      </c>
      <c r="N677">
        <f>((T677-J677/2)*M677-L677)/(T677+J677/2)</f>
        <v>0</v>
      </c>
      <c r="O677">
        <f>N677*(BO677+BP677)/1000.0</f>
        <v>0</v>
      </c>
      <c r="P677">
        <f>(BH677 - IF(AU677&gt;1, L677*BB677*100.0/(AW677), 0))*(BO677+BP677)/1000.0</f>
        <v>0</v>
      </c>
      <c r="Q677">
        <f>2.0/((1/S677-1/R677)+SIGN(S677)*SQRT((1/S677-1/R677)*(1/S677-1/R677) + 4*BC677/((BC677+1)*(BC677+1))*(2*1/S677*1/R677-1/R677*1/R677)))</f>
        <v>0</v>
      </c>
      <c r="R677">
        <f>IF(LEFT(BD677,1)&lt;&gt;"0",IF(LEFT(BD677,1)="1",3.0,BE677),$D$5+$E$5*(BV677*BO677/($K$5*1000))+$F$5*(BV677*BO677/($K$5*1000))*MAX(MIN(BB677,$J$5),$I$5)*MAX(MIN(BB677,$J$5),$I$5)+$G$5*MAX(MIN(BB677,$J$5),$I$5)*(BV677*BO677/($K$5*1000))+$H$5*(BV677*BO677/($K$5*1000))*(BV677*BO677/($K$5*1000)))</f>
        <v>0</v>
      </c>
      <c r="S677">
        <f>J677*(1000-(1000*0.61365*exp(17.502*W677/(240.97+W677))/(BO677+BP677)+BJ677)/2)/(1000*0.61365*exp(17.502*W677/(240.97+W677))/(BO677+BP677)-BJ677)</f>
        <v>0</v>
      </c>
      <c r="T677">
        <f>1/((BC677+1)/(Q677/1.6)+1/(R677/1.37)) + BC677/((BC677+1)/(Q677/1.6) + BC677/(R677/1.37))</f>
        <v>0</v>
      </c>
      <c r="U677">
        <f>(AX677*BA677)</f>
        <v>0</v>
      </c>
      <c r="V677">
        <f>(BQ677+(U677+2*0.95*5.67E-8*(((BQ677+$B$9)+273)^4-(BQ677+273)^4)-44100*J677)/(1.84*29.3*R677+8*0.95*5.67E-8*(BQ677+273)^3))</f>
        <v>0</v>
      </c>
      <c r="W677">
        <f>($C$9*BR677+$D$9*BS677+$E$9*V677)</f>
        <v>0</v>
      </c>
      <c r="X677">
        <f>0.61365*exp(17.502*W677/(240.97+W677))</f>
        <v>0</v>
      </c>
      <c r="Y677">
        <f>(Z677/AA677*100)</f>
        <v>0</v>
      </c>
      <c r="Z677">
        <f>BJ677*(BO677+BP677)/1000</f>
        <v>0</v>
      </c>
      <c r="AA677">
        <f>0.61365*exp(17.502*BQ677/(240.97+BQ677))</f>
        <v>0</v>
      </c>
      <c r="AB677">
        <f>(X677-BJ677*(BO677+BP677)/1000)</f>
        <v>0</v>
      </c>
      <c r="AC677">
        <f>(-J677*44100)</f>
        <v>0</v>
      </c>
      <c r="AD677">
        <f>2*29.3*R677*0.92*(BQ677-W677)</f>
        <v>0</v>
      </c>
      <c r="AE677">
        <f>2*0.95*5.67E-8*(((BQ677+$B$9)+273)^4-(W677+273)^4)</f>
        <v>0</v>
      </c>
      <c r="AF677">
        <f>U677+AE677+AC677+AD677</f>
        <v>0</v>
      </c>
      <c r="AG677">
        <f>BN677*AU677*(BI677-BH677*(1000-AU677*BK677)/(1000-AU677*BJ677))/(100*BB677)</f>
        <v>0</v>
      </c>
      <c r="AH677">
        <f>1000*BN677*AU677*(BJ677-BK677)/(100*BB677*(1000-AU677*BJ677))</f>
        <v>0</v>
      </c>
      <c r="AI677">
        <f>(AJ677 - AK677 - BO677*1E3/(8.314*(BQ677+273.15)) * AM677/BN677 * AL677) * BN677/(100*BB677) * (1000 - BK677)/1000</f>
        <v>0</v>
      </c>
      <c r="AJ677">
        <v>429.2746416427921</v>
      </c>
      <c r="AK677">
        <v>428.824133333333</v>
      </c>
      <c r="AL677">
        <v>7.620734521303148E-06</v>
      </c>
      <c r="AM677">
        <v>61.35787655002243</v>
      </c>
      <c r="AN677">
        <f>(AP677 - AO677 + BO677*1E3/(8.314*(BQ677+273.15)) * AR677/BN677 * AQ677) * BN677/(100*BB677) * 1000/(1000 - AP677)</f>
        <v>0</v>
      </c>
      <c r="AO677">
        <v>21.52867898529072</v>
      </c>
      <c r="AP677">
        <v>21.51156573426575</v>
      </c>
      <c r="AQ677">
        <v>-9.170608455455012E-08</v>
      </c>
      <c r="AR677">
        <v>91.88205700752289</v>
      </c>
      <c r="AS677">
        <v>0</v>
      </c>
      <c r="AT677">
        <v>0</v>
      </c>
      <c r="AU677">
        <f>IF(AS677*$H$15&gt;=AW677,1.0,(AW677/(AW677-AS677*$H$15)))</f>
        <v>0</v>
      </c>
      <c r="AV677">
        <f>(AU677-1)*100</f>
        <v>0</v>
      </c>
      <c r="AW677">
        <f>MAX(0,($B$15+$C$15*BV677)/(1+$D$15*BV677)*BO677/(BQ677+273)*$E$15)</f>
        <v>0</v>
      </c>
      <c r="AX677">
        <f>$B$13*BW677+$C$13*BX677+$F$13*CI677*(1-CL677)</f>
        <v>0</v>
      </c>
      <c r="AY677">
        <f>AX677*AZ677</f>
        <v>0</v>
      </c>
      <c r="AZ677">
        <f>($B$13*$D$11+$C$13*$D$11+$F$13*((CV677+CN677)/MAX(CV677+CN677+CW677, 0.1)*$I$11+CW677/MAX(CV677+CN677+CW677, 0.1)*$J$11))/($B$13+$C$13+$F$13)</f>
        <v>0</v>
      </c>
      <c r="BA677">
        <f>($B$13*$K$11+$C$13*$K$11+$F$13*((CV677+CN677)/MAX(CV677+CN677+CW677, 0.1)*$P$11+CW677/MAX(CV677+CN677+CW677, 0.1)*$Q$11))/($B$13+$C$13+$F$13)</f>
        <v>0</v>
      </c>
      <c r="BB677">
        <v>6</v>
      </c>
      <c r="BC677">
        <v>0.5</v>
      </c>
      <c r="BD677" t="s">
        <v>358</v>
      </c>
      <c r="BE677">
        <v>2</v>
      </c>
      <c r="BF677" t="b">
        <v>1</v>
      </c>
      <c r="BG677">
        <v>1774684425.7</v>
      </c>
      <c r="BH677">
        <v>419.5772</v>
      </c>
      <c r="BI677">
        <v>420.0194</v>
      </c>
      <c r="BJ677">
        <v>21.51036</v>
      </c>
      <c r="BK677">
        <v>21.52918</v>
      </c>
      <c r="BL677">
        <v>419.9388</v>
      </c>
      <c r="BM677">
        <v>21.21297</v>
      </c>
      <c r="BN677">
        <v>499.9476000000001</v>
      </c>
      <c r="BO677">
        <v>101.0379</v>
      </c>
      <c r="BP677">
        <v>0.10004149</v>
      </c>
      <c r="BQ677">
        <v>25.72732</v>
      </c>
      <c r="BR677">
        <v>25.75906</v>
      </c>
      <c r="BS677">
        <v>999.9</v>
      </c>
      <c r="BT677">
        <v>0</v>
      </c>
      <c r="BU677">
        <v>0</v>
      </c>
      <c r="BV677">
        <v>9988.242</v>
      </c>
      <c r="BW677">
        <v>0</v>
      </c>
      <c r="BX677">
        <v>0.3833920000000001</v>
      </c>
      <c r="BY677">
        <v>-0.4420197</v>
      </c>
      <c r="BZ677">
        <v>428.8008</v>
      </c>
      <c r="CA677">
        <v>429.2608</v>
      </c>
      <c r="CB677">
        <v>-0.01883354</v>
      </c>
      <c r="CC677">
        <v>420.0194</v>
      </c>
      <c r="CD677">
        <v>21.52918</v>
      </c>
      <c r="CE677">
        <v>2.173358</v>
      </c>
      <c r="CF677">
        <v>2.17526</v>
      </c>
      <c r="CG677">
        <v>18.76728</v>
      </c>
      <c r="CH677">
        <v>18.78125</v>
      </c>
      <c r="CI677">
        <v>80.00246999999999</v>
      </c>
      <c r="CJ677">
        <v>0</v>
      </c>
      <c r="CK677">
        <v>1</v>
      </c>
      <c r="CL677">
        <v>0</v>
      </c>
      <c r="CM677">
        <v>1.72904</v>
      </c>
      <c r="CN677">
        <v>0</v>
      </c>
      <c r="CO677">
        <v>4.93641</v>
      </c>
      <c r="CP677">
        <v>409.2658</v>
      </c>
      <c r="CQ677">
        <v>34.4874</v>
      </c>
      <c r="CR677">
        <v>38.5121</v>
      </c>
      <c r="CS677">
        <v>36.656</v>
      </c>
      <c r="CT677">
        <v>37.2873</v>
      </c>
      <c r="CU677">
        <v>35.406</v>
      </c>
      <c r="CV677">
        <v>0</v>
      </c>
      <c r="CW677">
        <v>80.003</v>
      </c>
      <c r="CX677">
        <v>0</v>
      </c>
      <c r="CY677">
        <v>1774684427</v>
      </c>
      <c r="CZ677">
        <v>0</v>
      </c>
      <c r="DA677">
        <v>1774666326.5</v>
      </c>
      <c r="DB677" t="s">
        <v>359</v>
      </c>
      <c r="DC677">
        <v>1774666322</v>
      </c>
      <c r="DD677">
        <v>1774666326.5</v>
      </c>
      <c r="DE677">
        <v>2</v>
      </c>
      <c r="DF677">
        <v>0.343</v>
      </c>
      <c r="DG677">
        <v>-0.026</v>
      </c>
      <c r="DH677">
        <v>-0.36</v>
      </c>
      <c r="DI677">
        <v>0.298</v>
      </c>
      <c r="DJ677">
        <v>420</v>
      </c>
      <c r="DK677">
        <v>22</v>
      </c>
      <c r="DL677">
        <v>0.17</v>
      </c>
      <c r="DM677">
        <v>0.02</v>
      </c>
      <c r="DN677">
        <v>-0.4264995365853658</v>
      </c>
      <c r="DO677">
        <v>-0.02699310104529696</v>
      </c>
      <c r="DP677">
        <v>0.02922289404717753</v>
      </c>
      <c r="DQ677">
        <v>1</v>
      </c>
      <c r="DR677">
        <v>-0.01846201951219512</v>
      </c>
      <c r="DS677">
        <v>4.333797909391586E-06</v>
      </c>
      <c r="DT677">
        <v>0.0006397391775005112</v>
      </c>
      <c r="DU677">
        <v>1</v>
      </c>
      <c r="DV677">
        <v>2</v>
      </c>
      <c r="DW677">
        <v>2</v>
      </c>
      <c r="DX677" t="s">
        <v>360</v>
      </c>
      <c r="DY677">
        <v>3.1305</v>
      </c>
      <c r="DZ677">
        <v>2.80648</v>
      </c>
      <c r="EA677">
        <v>0.0997625</v>
      </c>
      <c r="EB677">
        <v>0.0994802</v>
      </c>
      <c r="EC677">
        <v>0.105898</v>
      </c>
      <c r="ED677">
        <v>0.105653</v>
      </c>
      <c r="EE677">
        <v>21145.2</v>
      </c>
      <c r="EF677">
        <v>27418.5</v>
      </c>
      <c r="EG677">
        <v>26442.8</v>
      </c>
      <c r="EH677">
        <v>33000.1</v>
      </c>
      <c r="EI677">
        <v>34921.9</v>
      </c>
      <c r="EJ677">
        <v>40307.5</v>
      </c>
      <c r="EK677">
        <v>41089.2</v>
      </c>
      <c r="EL677">
        <v>46059.9</v>
      </c>
      <c r="EM677">
        <v>2.03503</v>
      </c>
      <c r="EN677">
        <v>2.00055</v>
      </c>
      <c r="EO677">
        <v>0.0678375</v>
      </c>
      <c r="EP677">
        <v>0</v>
      </c>
      <c r="EQ677">
        <v>24.6513</v>
      </c>
      <c r="ER677">
        <v>999.9</v>
      </c>
      <c r="ES677">
        <v>67.5</v>
      </c>
      <c r="ET677">
        <v>27.5</v>
      </c>
      <c r="EU677">
        <v>24.6224</v>
      </c>
      <c r="EV677">
        <v>61.2609</v>
      </c>
      <c r="EW677">
        <v>31.7989</v>
      </c>
      <c r="EX677">
        <v>1</v>
      </c>
      <c r="EY677">
        <v>0.290716</v>
      </c>
      <c r="EZ677">
        <v>0.170591</v>
      </c>
      <c r="FA677">
        <v>20.2922</v>
      </c>
      <c r="FB677">
        <v>5.18869</v>
      </c>
      <c r="FC677">
        <v>11.9441</v>
      </c>
      <c r="FD677">
        <v>4.95555</v>
      </c>
      <c r="FE677">
        <v>3.2847</v>
      </c>
      <c r="FF677">
        <v>9999</v>
      </c>
      <c r="FG677">
        <v>9999</v>
      </c>
      <c r="FH677">
        <v>9999</v>
      </c>
      <c r="FI677">
        <v>999.9</v>
      </c>
      <c r="FJ677">
        <v>1.86127</v>
      </c>
      <c r="FK677">
        <v>1.86264</v>
      </c>
      <c r="FL677">
        <v>1.86005</v>
      </c>
      <c r="FM677">
        <v>1.85837</v>
      </c>
      <c r="FN677">
        <v>1.86217</v>
      </c>
      <c r="FO677">
        <v>1.85891</v>
      </c>
      <c r="FP677">
        <v>1.85791</v>
      </c>
      <c r="FQ677">
        <v>1.86081</v>
      </c>
      <c r="FR677">
        <v>0</v>
      </c>
      <c r="FS677">
        <v>0</v>
      </c>
      <c r="FT677">
        <v>0</v>
      </c>
      <c r="FU677">
        <v>4.5</v>
      </c>
      <c r="FV677" t="s">
        <v>361</v>
      </c>
      <c r="FW677" t="s">
        <v>362</v>
      </c>
      <c r="FX677" t="s">
        <v>363</v>
      </c>
      <c r="FY677" t="s">
        <v>364</v>
      </c>
      <c r="FZ677" t="s">
        <v>364</v>
      </c>
      <c r="GA677" t="s">
        <v>363</v>
      </c>
      <c r="GB677">
        <v>0</v>
      </c>
      <c r="GC677">
        <v>100</v>
      </c>
      <c r="GD677">
        <v>100</v>
      </c>
      <c r="GE677">
        <v>-0.361</v>
      </c>
      <c r="GF677">
        <v>0.2974</v>
      </c>
      <c r="GG677">
        <v>-1.589593225013521</v>
      </c>
      <c r="GH677">
        <v>0.00192992804097616</v>
      </c>
      <c r="GI677">
        <v>3.244687122451424E-06</v>
      </c>
      <c r="GJ677">
        <v>-2.087531120305573E-09</v>
      </c>
      <c r="GK677">
        <v>0.05776174702018427</v>
      </c>
      <c r="GL677">
        <v>0.005089068596103195</v>
      </c>
      <c r="GM677">
        <v>0.0003257216593697226</v>
      </c>
      <c r="GN677">
        <v>-1.562898368296355E-06</v>
      </c>
      <c r="GO677">
        <v>0</v>
      </c>
      <c r="GP677">
        <v>1257</v>
      </c>
      <c r="GQ677">
        <v>1</v>
      </c>
      <c r="GR677">
        <v>31</v>
      </c>
      <c r="GS677">
        <v>301.8</v>
      </c>
      <c r="GT677">
        <v>301.7</v>
      </c>
      <c r="GU677">
        <v>1.07666</v>
      </c>
      <c r="GV677">
        <v>2.38281</v>
      </c>
      <c r="GW677">
        <v>1.44775</v>
      </c>
      <c r="GX677">
        <v>2.20215</v>
      </c>
      <c r="GY677">
        <v>1.44653</v>
      </c>
      <c r="GZ677">
        <v>2.38281</v>
      </c>
      <c r="HA677">
        <v>33.1769</v>
      </c>
      <c r="HB677">
        <v>14.491</v>
      </c>
      <c r="HC677">
        <v>18</v>
      </c>
      <c r="HD677">
        <v>531.944</v>
      </c>
      <c r="HE677">
        <v>523.154</v>
      </c>
      <c r="HF677">
        <v>24.9997</v>
      </c>
      <c r="HG677">
        <v>30.7119</v>
      </c>
      <c r="HH677">
        <v>30.0001</v>
      </c>
      <c r="HI677">
        <v>31.0889</v>
      </c>
      <c r="HJ677">
        <v>31.1009</v>
      </c>
      <c r="HK677">
        <v>21.5444</v>
      </c>
      <c r="HL677">
        <v>20.6043</v>
      </c>
      <c r="HM677">
        <v>100</v>
      </c>
      <c r="HN677">
        <v>25</v>
      </c>
      <c r="HO677">
        <v>420</v>
      </c>
      <c r="HP677">
        <v>21.5</v>
      </c>
      <c r="HQ677">
        <v>103.126</v>
      </c>
      <c r="HR677">
        <v>102.021</v>
      </c>
    </row>
    <row r="678" spans="1:226">
      <c r="A678">
        <v>660</v>
      </c>
      <c r="B678">
        <v>1774684432.6</v>
      </c>
      <c r="C678">
        <v>2686.599999904633</v>
      </c>
      <c r="D678" t="s">
        <v>1682</v>
      </c>
      <c r="E678" t="s">
        <v>1683</v>
      </c>
      <c r="F678">
        <v>5</v>
      </c>
      <c r="I678">
        <v>1774684429.7</v>
      </c>
      <c r="J678">
        <f>(K678)/1000</f>
        <v>0</v>
      </c>
      <c r="K678">
        <f>IF(BF678, AN678, AH678)</f>
        <v>0</v>
      </c>
      <c r="L678">
        <f>IF(BF678, AI678, AG678)</f>
        <v>0</v>
      </c>
      <c r="M678">
        <f>BH678 - IF(AU678&gt;1, L678*BB678*100.0/(AW678), 0)</f>
        <v>0</v>
      </c>
      <c r="N678">
        <f>((T678-J678/2)*M678-L678)/(T678+J678/2)</f>
        <v>0</v>
      </c>
      <c r="O678">
        <f>N678*(BO678+BP678)/1000.0</f>
        <v>0</v>
      </c>
      <c r="P678">
        <f>(BH678 - IF(AU678&gt;1, L678*BB678*100.0/(AW678), 0))*(BO678+BP678)/1000.0</f>
        <v>0</v>
      </c>
      <c r="Q678">
        <f>2.0/((1/S678-1/R678)+SIGN(S678)*SQRT((1/S678-1/R678)*(1/S678-1/R678) + 4*BC678/((BC678+1)*(BC678+1))*(2*1/S678*1/R678-1/R678*1/R678)))</f>
        <v>0</v>
      </c>
      <c r="R678">
        <f>IF(LEFT(BD678,1)&lt;&gt;"0",IF(LEFT(BD678,1)="1",3.0,BE678),$D$5+$E$5*(BV678*BO678/($K$5*1000))+$F$5*(BV678*BO678/($K$5*1000))*MAX(MIN(BB678,$J$5),$I$5)*MAX(MIN(BB678,$J$5),$I$5)+$G$5*MAX(MIN(BB678,$J$5),$I$5)*(BV678*BO678/($K$5*1000))+$H$5*(BV678*BO678/($K$5*1000))*(BV678*BO678/($K$5*1000)))</f>
        <v>0</v>
      </c>
      <c r="S678">
        <f>J678*(1000-(1000*0.61365*exp(17.502*W678/(240.97+W678))/(BO678+BP678)+BJ678)/2)/(1000*0.61365*exp(17.502*W678/(240.97+W678))/(BO678+BP678)-BJ678)</f>
        <v>0</v>
      </c>
      <c r="T678">
        <f>1/((BC678+1)/(Q678/1.6)+1/(R678/1.37)) + BC678/((BC678+1)/(Q678/1.6) + BC678/(R678/1.37))</f>
        <v>0</v>
      </c>
      <c r="U678">
        <f>(AX678*BA678)</f>
        <v>0</v>
      </c>
      <c r="V678">
        <f>(BQ678+(U678+2*0.95*5.67E-8*(((BQ678+$B$9)+273)^4-(BQ678+273)^4)-44100*J678)/(1.84*29.3*R678+8*0.95*5.67E-8*(BQ678+273)^3))</f>
        <v>0</v>
      </c>
      <c r="W678">
        <f>($C$9*BR678+$D$9*BS678+$E$9*V678)</f>
        <v>0</v>
      </c>
      <c r="X678">
        <f>0.61365*exp(17.502*W678/(240.97+W678))</f>
        <v>0</v>
      </c>
      <c r="Y678">
        <f>(Z678/AA678*100)</f>
        <v>0</v>
      </c>
      <c r="Z678">
        <f>BJ678*(BO678+BP678)/1000</f>
        <v>0</v>
      </c>
      <c r="AA678">
        <f>0.61365*exp(17.502*BQ678/(240.97+BQ678))</f>
        <v>0</v>
      </c>
      <c r="AB678">
        <f>(X678-BJ678*(BO678+BP678)/1000)</f>
        <v>0</v>
      </c>
      <c r="AC678">
        <f>(-J678*44100)</f>
        <v>0</v>
      </c>
      <c r="AD678">
        <f>2*29.3*R678*0.92*(BQ678-W678)</f>
        <v>0</v>
      </c>
      <c r="AE678">
        <f>2*0.95*5.67E-8*(((BQ678+$B$9)+273)^4-(W678+273)^4)</f>
        <v>0</v>
      </c>
      <c r="AF678">
        <f>U678+AE678+AC678+AD678</f>
        <v>0</v>
      </c>
      <c r="AG678">
        <f>BN678*AU678*(BI678-BH678*(1000-AU678*BK678)/(1000-AU678*BJ678))/(100*BB678)</f>
        <v>0</v>
      </c>
      <c r="AH678">
        <f>1000*BN678*AU678*(BJ678-BK678)/(100*BB678*(1000-AU678*BJ678))</f>
        <v>0</v>
      </c>
      <c r="AI678">
        <f>(AJ678 - AK678 - BO678*1E3/(8.314*(BQ678+273.15)) * AM678/BN678 * AL678) * BN678/(100*BB678) * (1000 - BK678)/1000</f>
        <v>0</v>
      </c>
      <c r="AJ678">
        <v>429.2206392665751</v>
      </c>
      <c r="AK678">
        <v>428.7764363636365</v>
      </c>
      <c r="AL678">
        <v>-5.857268630230485E-06</v>
      </c>
      <c r="AM678">
        <v>61.35787655002243</v>
      </c>
      <c r="AN678">
        <f>(AP678 - AO678 + BO678*1E3/(8.314*(BQ678+273.15)) * AR678/BN678 * AQ678) * BN678/(100*BB678) * 1000/(1000 - AP678)</f>
        <v>0</v>
      </c>
      <c r="AO678">
        <v>21.5302054094191</v>
      </c>
      <c r="AP678">
        <v>21.50990279720281</v>
      </c>
      <c r="AQ678">
        <v>-3.072889106920788E-07</v>
      </c>
      <c r="AR678">
        <v>91.88205700752289</v>
      </c>
      <c r="AS678">
        <v>0</v>
      </c>
      <c r="AT678">
        <v>0</v>
      </c>
      <c r="AU678">
        <f>IF(AS678*$H$15&gt;=AW678,1.0,(AW678/(AW678-AS678*$H$15)))</f>
        <v>0</v>
      </c>
      <c r="AV678">
        <f>(AU678-1)*100</f>
        <v>0</v>
      </c>
      <c r="AW678">
        <f>MAX(0,($B$15+$C$15*BV678)/(1+$D$15*BV678)*BO678/(BQ678+273)*$E$15)</f>
        <v>0</v>
      </c>
      <c r="AX678">
        <f>$B$13*BW678+$C$13*BX678+$F$13*CI678*(1-CL678)</f>
        <v>0</v>
      </c>
      <c r="AY678">
        <f>AX678*AZ678</f>
        <v>0</v>
      </c>
      <c r="AZ678">
        <f>($B$13*$D$11+$C$13*$D$11+$F$13*((CV678+CN678)/MAX(CV678+CN678+CW678, 0.1)*$I$11+CW678/MAX(CV678+CN678+CW678, 0.1)*$J$11))/($B$13+$C$13+$F$13)</f>
        <v>0</v>
      </c>
      <c r="BA678">
        <f>($B$13*$K$11+$C$13*$K$11+$F$13*((CV678+CN678)/MAX(CV678+CN678+CW678, 0.1)*$P$11+CW678/MAX(CV678+CN678+CW678, 0.1)*$Q$11))/($B$13+$C$13+$F$13)</f>
        <v>0</v>
      </c>
      <c r="BB678">
        <v>6</v>
      </c>
      <c r="BC678">
        <v>0.5</v>
      </c>
      <c r="BD678" t="s">
        <v>358</v>
      </c>
      <c r="BE678">
        <v>2</v>
      </c>
      <c r="BF678" t="b">
        <v>1</v>
      </c>
      <c r="BG678">
        <v>1774684429.7</v>
      </c>
      <c r="BH678">
        <v>419.5721</v>
      </c>
      <c r="BI678">
        <v>419.9832</v>
      </c>
      <c r="BJ678">
        <v>21.51049</v>
      </c>
      <c r="BK678">
        <v>21.52911</v>
      </c>
      <c r="BL678">
        <v>419.9338</v>
      </c>
      <c r="BM678">
        <v>21.21312</v>
      </c>
      <c r="BN678">
        <v>500.0291</v>
      </c>
      <c r="BO678">
        <v>101.0385</v>
      </c>
      <c r="BP678">
        <v>0.10007265</v>
      </c>
      <c r="BQ678">
        <v>25.72535</v>
      </c>
      <c r="BR678">
        <v>25.76404</v>
      </c>
      <c r="BS678">
        <v>999.9</v>
      </c>
      <c r="BT678">
        <v>0</v>
      </c>
      <c r="BU678">
        <v>0</v>
      </c>
      <c r="BV678">
        <v>9988.057999999999</v>
      </c>
      <c r="BW678">
        <v>0</v>
      </c>
      <c r="BX678">
        <v>0.3833920000000001</v>
      </c>
      <c r="BY678">
        <v>-0.4109437</v>
      </c>
      <c r="BZ678">
        <v>428.7958</v>
      </c>
      <c r="CA678">
        <v>429.2239</v>
      </c>
      <c r="CB678">
        <v>-0.01861592</v>
      </c>
      <c r="CC678">
        <v>419.9832</v>
      </c>
      <c r="CD678">
        <v>21.52911</v>
      </c>
      <c r="CE678">
        <v>2.173389</v>
      </c>
      <c r="CF678">
        <v>2.175269</v>
      </c>
      <c r="CG678">
        <v>18.76749</v>
      </c>
      <c r="CH678">
        <v>18.78132</v>
      </c>
      <c r="CI678">
        <v>79.99532000000001</v>
      </c>
      <c r="CJ678">
        <v>0</v>
      </c>
      <c r="CK678">
        <v>1</v>
      </c>
      <c r="CL678">
        <v>0</v>
      </c>
      <c r="CM678">
        <v>1.68991</v>
      </c>
      <c r="CN678">
        <v>0</v>
      </c>
      <c r="CO678">
        <v>4.702209999999999</v>
      </c>
      <c r="CP678">
        <v>409.2292</v>
      </c>
      <c r="CQ678">
        <v>34.5</v>
      </c>
      <c r="CR678">
        <v>38.6247</v>
      </c>
      <c r="CS678">
        <v>36.7185</v>
      </c>
      <c r="CT678">
        <v>37.3997</v>
      </c>
      <c r="CU678">
        <v>35.4433</v>
      </c>
      <c r="CV678">
        <v>0</v>
      </c>
      <c r="CW678">
        <v>79.99600000000001</v>
      </c>
      <c r="CX678">
        <v>0</v>
      </c>
      <c r="CY678">
        <v>1774684431.2</v>
      </c>
      <c r="CZ678">
        <v>0</v>
      </c>
      <c r="DA678">
        <v>1774666326.5</v>
      </c>
      <c r="DB678" t="s">
        <v>359</v>
      </c>
      <c r="DC678">
        <v>1774666322</v>
      </c>
      <c r="DD678">
        <v>1774666326.5</v>
      </c>
      <c r="DE678">
        <v>2</v>
      </c>
      <c r="DF678">
        <v>0.343</v>
      </c>
      <c r="DG678">
        <v>-0.026</v>
      </c>
      <c r="DH678">
        <v>-0.36</v>
      </c>
      <c r="DI678">
        <v>0.298</v>
      </c>
      <c r="DJ678">
        <v>420</v>
      </c>
      <c r="DK678">
        <v>22</v>
      </c>
      <c r="DL678">
        <v>0.17</v>
      </c>
      <c r="DM678">
        <v>0.02</v>
      </c>
      <c r="DN678">
        <v>-0.421314512195122</v>
      </c>
      <c r="DO678">
        <v>-0.07225549128919828</v>
      </c>
      <c r="DP678">
        <v>0.02728518035546658</v>
      </c>
      <c r="DQ678">
        <v>1</v>
      </c>
      <c r="DR678">
        <v>-0.01852626341463415</v>
      </c>
      <c r="DS678">
        <v>-0.001701712891986059</v>
      </c>
      <c r="DT678">
        <v>0.0006736140281388247</v>
      </c>
      <c r="DU678">
        <v>1</v>
      </c>
      <c r="DV678">
        <v>2</v>
      </c>
      <c r="DW678">
        <v>2</v>
      </c>
      <c r="DX678" t="s">
        <v>360</v>
      </c>
      <c r="DY678">
        <v>3.13045</v>
      </c>
      <c r="DZ678">
        <v>2.80637</v>
      </c>
      <c r="EA678">
        <v>0.09976119999999999</v>
      </c>
      <c r="EB678">
        <v>0.0994763</v>
      </c>
      <c r="EC678">
        <v>0.105897</v>
      </c>
      <c r="ED678">
        <v>0.105645</v>
      </c>
      <c r="EE678">
        <v>21145.2</v>
      </c>
      <c r="EF678">
        <v>27418.6</v>
      </c>
      <c r="EG678">
        <v>26442.8</v>
      </c>
      <c r="EH678">
        <v>33000</v>
      </c>
      <c r="EI678">
        <v>34921.9</v>
      </c>
      <c r="EJ678">
        <v>40308</v>
      </c>
      <c r="EK678">
        <v>41089.1</v>
      </c>
      <c r="EL678">
        <v>46060</v>
      </c>
      <c r="EM678">
        <v>2.03505</v>
      </c>
      <c r="EN678">
        <v>2.00073</v>
      </c>
      <c r="EO678">
        <v>0.0678375</v>
      </c>
      <c r="EP678">
        <v>0</v>
      </c>
      <c r="EQ678">
        <v>24.6513</v>
      </c>
      <c r="ER678">
        <v>999.9</v>
      </c>
      <c r="ES678">
        <v>67.40000000000001</v>
      </c>
      <c r="ET678">
        <v>27.5</v>
      </c>
      <c r="EU678">
        <v>24.5857</v>
      </c>
      <c r="EV678">
        <v>61.4609</v>
      </c>
      <c r="EW678">
        <v>31.7748</v>
      </c>
      <c r="EX678">
        <v>1</v>
      </c>
      <c r="EY678">
        <v>0.291001</v>
      </c>
      <c r="EZ678">
        <v>0.170534</v>
      </c>
      <c r="FA678">
        <v>20.2926</v>
      </c>
      <c r="FB678">
        <v>5.18914</v>
      </c>
      <c r="FC678">
        <v>11.9441</v>
      </c>
      <c r="FD678">
        <v>4.9557</v>
      </c>
      <c r="FE678">
        <v>3.285</v>
      </c>
      <c r="FF678">
        <v>9999</v>
      </c>
      <c r="FG678">
        <v>9999</v>
      </c>
      <c r="FH678">
        <v>9999</v>
      </c>
      <c r="FI678">
        <v>999.9</v>
      </c>
      <c r="FJ678">
        <v>1.86127</v>
      </c>
      <c r="FK678">
        <v>1.86264</v>
      </c>
      <c r="FL678">
        <v>1.86005</v>
      </c>
      <c r="FM678">
        <v>1.85837</v>
      </c>
      <c r="FN678">
        <v>1.86217</v>
      </c>
      <c r="FO678">
        <v>1.85889</v>
      </c>
      <c r="FP678">
        <v>1.85791</v>
      </c>
      <c r="FQ678">
        <v>1.86081</v>
      </c>
      <c r="FR678">
        <v>0</v>
      </c>
      <c r="FS678">
        <v>0</v>
      </c>
      <c r="FT678">
        <v>0</v>
      </c>
      <c r="FU678">
        <v>4.5</v>
      </c>
      <c r="FV678" t="s">
        <v>361</v>
      </c>
      <c r="FW678" t="s">
        <v>362</v>
      </c>
      <c r="FX678" t="s">
        <v>363</v>
      </c>
      <c r="FY678" t="s">
        <v>364</v>
      </c>
      <c r="FZ678" t="s">
        <v>364</v>
      </c>
      <c r="GA678" t="s">
        <v>363</v>
      </c>
      <c r="GB678">
        <v>0</v>
      </c>
      <c r="GC678">
        <v>100</v>
      </c>
      <c r="GD678">
        <v>100</v>
      </c>
      <c r="GE678">
        <v>-0.362</v>
      </c>
      <c r="GF678">
        <v>0.2974</v>
      </c>
      <c r="GG678">
        <v>-1.589593225013521</v>
      </c>
      <c r="GH678">
        <v>0.00192992804097616</v>
      </c>
      <c r="GI678">
        <v>3.244687122451424E-06</v>
      </c>
      <c r="GJ678">
        <v>-2.087531120305573E-09</v>
      </c>
      <c r="GK678">
        <v>0.05776174702018427</v>
      </c>
      <c r="GL678">
        <v>0.005089068596103195</v>
      </c>
      <c r="GM678">
        <v>0.0003257216593697226</v>
      </c>
      <c r="GN678">
        <v>-1.562898368296355E-06</v>
      </c>
      <c r="GO678">
        <v>0</v>
      </c>
      <c r="GP678">
        <v>1257</v>
      </c>
      <c r="GQ678">
        <v>1</v>
      </c>
      <c r="GR678">
        <v>31</v>
      </c>
      <c r="GS678">
        <v>301.8</v>
      </c>
      <c r="GT678">
        <v>301.8</v>
      </c>
      <c r="GU678">
        <v>1.07666</v>
      </c>
      <c r="GV678">
        <v>2.38403</v>
      </c>
      <c r="GW678">
        <v>1.44775</v>
      </c>
      <c r="GX678">
        <v>2.20215</v>
      </c>
      <c r="GY678">
        <v>1.44653</v>
      </c>
      <c r="GZ678">
        <v>2.35962</v>
      </c>
      <c r="HA678">
        <v>33.1769</v>
      </c>
      <c r="HB678">
        <v>14.4823</v>
      </c>
      <c r="HC678">
        <v>18</v>
      </c>
      <c r="HD678">
        <v>531.96</v>
      </c>
      <c r="HE678">
        <v>523.273</v>
      </c>
      <c r="HF678">
        <v>24.9998</v>
      </c>
      <c r="HG678">
        <v>30.7119</v>
      </c>
      <c r="HH678">
        <v>30.0001</v>
      </c>
      <c r="HI678">
        <v>31.0889</v>
      </c>
      <c r="HJ678">
        <v>31.1009</v>
      </c>
      <c r="HK678">
        <v>21.5463</v>
      </c>
      <c r="HL678">
        <v>20.6043</v>
      </c>
      <c r="HM678">
        <v>100</v>
      </c>
      <c r="HN678">
        <v>25</v>
      </c>
      <c r="HO678">
        <v>420</v>
      </c>
      <c r="HP678">
        <v>21.5</v>
      </c>
      <c r="HQ678">
        <v>103.126</v>
      </c>
      <c r="HR678">
        <v>102.021</v>
      </c>
    </row>
    <row r="679" spans="1:226">
      <c r="A679">
        <v>661</v>
      </c>
      <c r="B679">
        <v>1774684436.6</v>
      </c>
      <c r="C679">
        <v>2690.599999904633</v>
      </c>
      <c r="D679" t="s">
        <v>1684</v>
      </c>
      <c r="E679" t="s">
        <v>1685</v>
      </c>
      <c r="F679">
        <v>5</v>
      </c>
      <c r="I679">
        <v>1774684433.7</v>
      </c>
      <c r="J679">
        <f>(K679)/1000</f>
        <v>0</v>
      </c>
      <c r="K679">
        <f>IF(BF679, AN679, AH679)</f>
        <v>0</v>
      </c>
      <c r="L679">
        <f>IF(BF679, AI679, AG679)</f>
        <v>0</v>
      </c>
      <c r="M679">
        <f>BH679 - IF(AU679&gt;1, L679*BB679*100.0/(AW679), 0)</f>
        <v>0</v>
      </c>
      <c r="N679">
        <f>((T679-J679/2)*M679-L679)/(T679+J679/2)</f>
        <v>0</v>
      </c>
      <c r="O679">
        <f>N679*(BO679+BP679)/1000.0</f>
        <v>0</v>
      </c>
      <c r="P679">
        <f>(BH679 - IF(AU679&gt;1, L679*BB679*100.0/(AW679), 0))*(BO679+BP679)/1000.0</f>
        <v>0</v>
      </c>
      <c r="Q679">
        <f>2.0/((1/S679-1/R679)+SIGN(S679)*SQRT((1/S679-1/R679)*(1/S679-1/R679) + 4*BC679/((BC679+1)*(BC679+1))*(2*1/S679*1/R679-1/R679*1/R679)))</f>
        <v>0</v>
      </c>
      <c r="R679">
        <f>IF(LEFT(BD679,1)&lt;&gt;"0",IF(LEFT(BD679,1)="1",3.0,BE679),$D$5+$E$5*(BV679*BO679/($K$5*1000))+$F$5*(BV679*BO679/($K$5*1000))*MAX(MIN(BB679,$J$5),$I$5)*MAX(MIN(BB679,$J$5),$I$5)+$G$5*MAX(MIN(BB679,$J$5),$I$5)*(BV679*BO679/($K$5*1000))+$H$5*(BV679*BO679/($K$5*1000))*(BV679*BO679/($K$5*1000)))</f>
        <v>0</v>
      </c>
      <c r="S679">
        <f>J679*(1000-(1000*0.61365*exp(17.502*W679/(240.97+W679))/(BO679+BP679)+BJ679)/2)/(1000*0.61365*exp(17.502*W679/(240.97+W679))/(BO679+BP679)-BJ679)</f>
        <v>0</v>
      </c>
      <c r="T679">
        <f>1/((BC679+1)/(Q679/1.6)+1/(R679/1.37)) + BC679/((BC679+1)/(Q679/1.6) + BC679/(R679/1.37))</f>
        <v>0</v>
      </c>
      <c r="U679">
        <f>(AX679*BA679)</f>
        <v>0</v>
      </c>
      <c r="V679">
        <f>(BQ679+(U679+2*0.95*5.67E-8*(((BQ679+$B$9)+273)^4-(BQ679+273)^4)-44100*J679)/(1.84*29.3*R679+8*0.95*5.67E-8*(BQ679+273)^3))</f>
        <v>0</v>
      </c>
      <c r="W679">
        <f>($C$9*BR679+$D$9*BS679+$E$9*V679)</f>
        <v>0</v>
      </c>
      <c r="X679">
        <f>0.61365*exp(17.502*W679/(240.97+W679))</f>
        <v>0</v>
      </c>
      <c r="Y679">
        <f>(Z679/AA679*100)</f>
        <v>0</v>
      </c>
      <c r="Z679">
        <f>BJ679*(BO679+BP679)/1000</f>
        <v>0</v>
      </c>
      <c r="AA679">
        <f>0.61365*exp(17.502*BQ679/(240.97+BQ679))</f>
        <v>0</v>
      </c>
      <c r="AB679">
        <f>(X679-BJ679*(BO679+BP679)/1000)</f>
        <v>0</v>
      </c>
      <c r="AC679">
        <f>(-J679*44100)</f>
        <v>0</v>
      </c>
      <c r="AD679">
        <f>2*29.3*R679*0.92*(BQ679-W679)</f>
        <v>0</v>
      </c>
      <c r="AE679">
        <f>2*0.95*5.67E-8*(((BQ679+$B$9)+273)^4-(W679+273)^4)</f>
        <v>0</v>
      </c>
      <c r="AF679">
        <f>U679+AE679+AC679+AD679</f>
        <v>0</v>
      </c>
      <c r="AG679">
        <f>BN679*AU679*(BI679-BH679*(1000-AU679*BK679)/(1000-AU679*BJ679))/(100*BB679)</f>
        <v>0</v>
      </c>
      <c r="AH679">
        <f>1000*BN679*AU679*(BJ679-BK679)/(100*BB679*(1000-AU679*BJ679))</f>
        <v>0</v>
      </c>
      <c r="AI679">
        <f>(AJ679 - AK679 - BO679*1E3/(8.314*(BQ679+273.15)) * AM679/BN679 * AL679) * BN679/(100*BB679) * (1000 - BK679)/1000</f>
        <v>0</v>
      </c>
      <c r="AJ679">
        <v>429.19914390374</v>
      </c>
      <c r="AK679">
        <v>428.7959757575757</v>
      </c>
      <c r="AL679">
        <v>3.655029746455115E-06</v>
      </c>
      <c r="AM679">
        <v>61.35787655002243</v>
      </c>
      <c r="AN679">
        <f>(AP679 - AO679 + BO679*1E3/(8.314*(BQ679+273.15)) * AR679/BN679 * AQ679) * BN679/(100*BB679) * 1000/(1000 - AP679)</f>
        <v>0</v>
      </c>
      <c r="AO679">
        <v>21.52778394282079</v>
      </c>
      <c r="AP679">
        <v>21.51122167832169</v>
      </c>
      <c r="AQ679">
        <v>3.450099876956187E-07</v>
      </c>
      <c r="AR679">
        <v>91.88205700752289</v>
      </c>
      <c r="AS679">
        <v>0</v>
      </c>
      <c r="AT679">
        <v>0</v>
      </c>
      <c r="AU679">
        <f>IF(AS679*$H$15&gt;=AW679,1.0,(AW679/(AW679-AS679*$H$15)))</f>
        <v>0</v>
      </c>
      <c r="AV679">
        <f>(AU679-1)*100</f>
        <v>0</v>
      </c>
      <c r="AW679">
        <f>MAX(0,($B$15+$C$15*BV679)/(1+$D$15*BV679)*BO679/(BQ679+273)*$E$15)</f>
        <v>0</v>
      </c>
      <c r="AX679">
        <f>$B$13*BW679+$C$13*BX679+$F$13*CI679*(1-CL679)</f>
        <v>0</v>
      </c>
      <c r="AY679">
        <f>AX679*AZ679</f>
        <v>0</v>
      </c>
      <c r="AZ679">
        <f>($B$13*$D$11+$C$13*$D$11+$F$13*((CV679+CN679)/MAX(CV679+CN679+CW679, 0.1)*$I$11+CW679/MAX(CV679+CN679+CW679, 0.1)*$J$11))/($B$13+$C$13+$F$13)</f>
        <v>0</v>
      </c>
      <c r="BA679">
        <f>($B$13*$K$11+$C$13*$K$11+$F$13*((CV679+CN679)/MAX(CV679+CN679+CW679, 0.1)*$P$11+CW679/MAX(CV679+CN679+CW679, 0.1)*$Q$11))/($B$13+$C$13+$F$13)</f>
        <v>0</v>
      </c>
      <c r="BB679">
        <v>6</v>
      </c>
      <c r="BC679">
        <v>0.5</v>
      </c>
      <c r="BD679" t="s">
        <v>358</v>
      </c>
      <c r="BE679">
        <v>2</v>
      </c>
      <c r="BF679" t="b">
        <v>1</v>
      </c>
      <c r="BG679">
        <v>1774684433.7</v>
      </c>
      <c r="BH679">
        <v>419.5523</v>
      </c>
      <c r="BI679">
        <v>419.9707</v>
      </c>
      <c r="BJ679">
        <v>21.5107</v>
      </c>
      <c r="BK679">
        <v>21.52841</v>
      </c>
      <c r="BL679">
        <v>419.9139</v>
      </c>
      <c r="BM679">
        <v>21.21334</v>
      </c>
      <c r="BN679">
        <v>500.0106</v>
      </c>
      <c r="BO679">
        <v>101.0379</v>
      </c>
      <c r="BP679">
        <v>0.09997641</v>
      </c>
      <c r="BQ679">
        <v>25.72315</v>
      </c>
      <c r="BR679">
        <v>25.76707</v>
      </c>
      <c r="BS679">
        <v>999.9</v>
      </c>
      <c r="BT679">
        <v>0</v>
      </c>
      <c r="BU679">
        <v>0</v>
      </c>
      <c r="BV679">
        <v>9997.442000000001</v>
      </c>
      <c r="BW679">
        <v>0</v>
      </c>
      <c r="BX679">
        <v>0.3833920000000001</v>
      </c>
      <c r="BY679">
        <v>-0.4183746</v>
      </c>
      <c r="BZ679">
        <v>428.7755999999999</v>
      </c>
      <c r="CA679">
        <v>429.2109</v>
      </c>
      <c r="CB679">
        <v>-0.01770135</v>
      </c>
      <c r="CC679">
        <v>419.9707</v>
      </c>
      <c r="CD679">
        <v>21.52841</v>
      </c>
      <c r="CE679">
        <v>2.173397</v>
      </c>
      <c r="CF679">
        <v>2.175186</v>
      </c>
      <c r="CG679">
        <v>18.76757</v>
      </c>
      <c r="CH679">
        <v>18.78073</v>
      </c>
      <c r="CI679">
        <v>80.00061000000001</v>
      </c>
      <c r="CJ679">
        <v>0</v>
      </c>
      <c r="CK679">
        <v>1</v>
      </c>
      <c r="CL679">
        <v>0</v>
      </c>
      <c r="CM679">
        <v>2.14319</v>
      </c>
      <c r="CN679">
        <v>0</v>
      </c>
      <c r="CO679">
        <v>4.19317</v>
      </c>
      <c r="CP679">
        <v>409.2563</v>
      </c>
      <c r="CQ679">
        <v>34.5062</v>
      </c>
      <c r="CR679">
        <v>38.7497</v>
      </c>
      <c r="CS679">
        <v>36.781</v>
      </c>
      <c r="CT679">
        <v>37.5184</v>
      </c>
      <c r="CU679">
        <v>35.4748</v>
      </c>
      <c r="CV679">
        <v>0</v>
      </c>
      <c r="CW679">
        <v>80.001</v>
      </c>
      <c r="CX679">
        <v>0</v>
      </c>
      <c r="CY679">
        <v>1774684434.8</v>
      </c>
      <c r="CZ679">
        <v>0</v>
      </c>
      <c r="DA679">
        <v>1774666326.5</v>
      </c>
      <c r="DB679" t="s">
        <v>359</v>
      </c>
      <c r="DC679">
        <v>1774666322</v>
      </c>
      <c r="DD679">
        <v>1774666326.5</v>
      </c>
      <c r="DE679">
        <v>2</v>
      </c>
      <c r="DF679">
        <v>0.343</v>
      </c>
      <c r="DG679">
        <v>-0.026</v>
      </c>
      <c r="DH679">
        <v>-0.36</v>
      </c>
      <c r="DI679">
        <v>0.298</v>
      </c>
      <c r="DJ679">
        <v>420</v>
      </c>
      <c r="DK679">
        <v>22</v>
      </c>
      <c r="DL679">
        <v>0.17</v>
      </c>
      <c r="DM679">
        <v>0.02</v>
      </c>
      <c r="DN679">
        <v>-0.423515512195122</v>
      </c>
      <c r="DO679">
        <v>0.04518940766550461</v>
      </c>
      <c r="DP679">
        <v>0.02441731490713591</v>
      </c>
      <c r="DQ679">
        <v>1</v>
      </c>
      <c r="DR679">
        <v>-0.01838833170731707</v>
      </c>
      <c r="DS679">
        <v>0.001731829965156802</v>
      </c>
      <c r="DT679">
        <v>0.000714826537866739</v>
      </c>
      <c r="DU679">
        <v>1</v>
      </c>
      <c r="DV679">
        <v>2</v>
      </c>
      <c r="DW679">
        <v>2</v>
      </c>
      <c r="DX679" t="s">
        <v>360</v>
      </c>
      <c r="DY679">
        <v>3.13052</v>
      </c>
      <c r="DZ679">
        <v>2.80661</v>
      </c>
      <c r="EA679">
        <v>0.0997567</v>
      </c>
      <c r="EB679">
        <v>0.0994796</v>
      </c>
      <c r="EC679">
        <v>0.105898</v>
      </c>
      <c r="ED679">
        <v>0.105645</v>
      </c>
      <c r="EE679">
        <v>21145.2</v>
      </c>
      <c r="EF679">
        <v>27418.9</v>
      </c>
      <c r="EG679">
        <v>26442.6</v>
      </c>
      <c r="EH679">
        <v>33000.5</v>
      </c>
      <c r="EI679">
        <v>34921.8</v>
      </c>
      <c r="EJ679">
        <v>40308.6</v>
      </c>
      <c r="EK679">
        <v>41089</v>
      </c>
      <c r="EL679">
        <v>46060.7</v>
      </c>
      <c r="EM679">
        <v>2.035</v>
      </c>
      <c r="EN679">
        <v>2.00057</v>
      </c>
      <c r="EO679">
        <v>0.06807970000000001</v>
      </c>
      <c r="EP679">
        <v>0</v>
      </c>
      <c r="EQ679">
        <v>24.6513</v>
      </c>
      <c r="ER679">
        <v>999.9</v>
      </c>
      <c r="ES679">
        <v>67.5</v>
      </c>
      <c r="ET679">
        <v>27.5</v>
      </c>
      <c r="EU679">
        <v>24.6206</v>
      </c>
      <c r="EV679">
        <v>61.2409</v>
      </c>
      <c r="EW679">
        <v>31.6106</v>
      </c>
      <c r="EX679">
        <v>1</v>
      </c>
      <c r="EY679">
        <v>0.290541</v>
      </c>
      <c r="EZ679">
        <v>0.169679</v>
      </c>
      <c r="FA679">
        <v>20.2925</v>
      </c>
      <c r="FB679">
        <v>5.18959</v>
      </c>
      <c r="FC679">
        <v>11.9441</v>
      </c>
      <c r="FD679">
        <v>4.9559</v>
      </c>
      <c r="FE679">
        <v>3.285</v>
      </c>
      <c r="FF679">
        <v>9999</v>
      </c>
      <c r="FG679">
        <v>9999</v>
      </c>
      <c r="FH679">
        <v>9999</v>
      </c>
      <c r="FI679">
        <v>999.9</v>
      </c>
      <c r="FJ679">
        <v>1.86127</v>
      </c>
      <c r="FK679">
        <v>1.86264</v>
      </c>
      <c r="FL679">
        <v>1.86005</v>
      </c>
      <c r="FM679">
        <v>1.85837</v>
      </c>
      <c r="FN679">
        <v>1.86215</v>
      </c>
      <c r="FO679">
        <v>1.85889</v>
      </c>
      <c r="FP679">
        <v>1.85793</v>
      </c>
      <c r="FQ679">
        <v>1.86081</v>
      </c>
      <c r="FR679">
        <v>0</v>
      </c>
      <c r="FS679">
        <v>0</v>
      </c>
      <c r="FT679">
        <v>0</v>
      </c>
      <c r="FU679">
        <v>4.5</v>
      </c>
      <c r="FV679" t="s">
        <v>361</v>
      </c>
      <c r="FW679" t="s">
        <v>362</v>
      </c>
      <c r="FX679" t="s">
        <v>363</v>
      </c>
      <c r="FY679" t="s">
        <v>364</v>
      </c>
      <c r="FZ679" t="s">
        <v>364</v>
      </c>
      <c r="GA679" t="s">
        <v>363</v>
      </c>
      <c r="GB679">
        <v>0</v>
      </c>
      <c r="GC679">
        <v>100</v>
      </c>
      <c r="GD679">
        <v>100</v>
      </c>
      <c r="GE679">
        <v>-0.361</v>
      </c>
      <c r="GF679">
        <v>0.2974</v>
      </c>
      <c r="GG679">
        <v>-1.589593225013521</v>
      </c>
      <c r="GH679">
        <v>0.00192992804097616</v>
      </c>
      <c r="GI679">
        <v>3.244687122451424E-06</v>
      </c>
      <c r="GJ679">
        <v>-2.087531120305573E-09</v>
      </c>
      <c r="GK679">
        <v>0.05776174702018427</v>
      </c>
      <c r="GL679">
        <v>0.005089068596103195</v>
      </c>
      <c r="GM679">
        <v>0.0003257216593697226</v>
      </c>
      <c r="GN679">
        <v>-1.562898368296355E-06</v>
      </c>
      <c r="GO679">
        <v>0</v>
      </c>
      <c r="GP679">
        <v>1257</v>
      </c>
      <c r="GQ679">
        <v>1</v>
      </c>
      <c r="GR679">
        <v>31</v>
      </c>
      <c r="GS679">
        <v>301.9</v>
      </c>
      <c r="GT679">
        <v>301.8</v>
      </c>
      <c r="GU679">
        <v>1.07666</v>
      </c>
      <c r="GV679">
        <v>2.39502</v>
      </c>
      <c r="GW679">
        <v>1.44775</v>
      </c>
      <c r="GX679">
        <v>2.20215</v>
      </c>
      <c r="GY679">
        <v>1.44653</v>
      </c>
      <c r="GZ679">
        <v>2.33765</v>
      </c>
      <c r="HA679">
        <v>33.1769</v>
      </c>
      <c r="HB679">
        <v>14.4735</v>
      </c>
      <c r="HC679">
        <v>18</v>
      </c>
      <c r="HD679">
        <v>531.928</v>
      </c>
      <c r="HE679">
        <v>523.171</v>
      </c>
      <c r="HF679">
        <v>24.9997</v>
      </c>
      <c r="HG679">
        <v>30.7119</v>
      </c>
      <c r="HH679">
        <v>30.0001</v>
      </c>
      <c r="HI679">
        <v>31.0889</v>
      </c>
      <c r="HJ679">
        <v>31.1009</v>
      </c>
      <c r="HK679">
        <v>21.5469</v>
      </c>
      <c r="HL679">
        <v>20.6043</v>
      </c>
      <c r="HM679">
        <v>100</v>
      </c>
      <c r="HN679">
        <v>25</v>
      </c>
      <c r="HO679">
        <v>420</v>
      </c>
      <c r="HP679">
        <v>21.5</v>
      </c>
      <c r="HQ679">
        <v>103.126</v>
      </c>
      <c r="HR679">
        <v>102.022</v>
      </c>
    </row>
    <row r="680" spans="1:226">
      <c r="A680">
        <v>662</v>
      </c>
      <c r="B680">
        <v>1774684440.6</v>
      </c>
      <c r="C680">
        <v>2694.599999904633</v>
      </c>
      <c r="D680" t="s">
        <v>1686</v>
      </c>
      <c r="E680" t="s">
        <v>1687</v>
      </c>
      <c r="F680">
        <v>5</v>
      </c>
      <c r="I680">
        <v>1774684437.7</v>
      </c>
      <c r="J680">
        <f>(K680)/1000</f>
        <v>0</v>
      </c>
      <c r="K680">
        <f>IF(BF680, AN680, AH680)</f>
        <v>0</v>
      </c>
      <c r="L680">
        <f>IF(BF680, AI680, AG680)</f>
        <v>0</v>
      </c>
      <c r="M680">
        <f>BH680 - IF(AU680&gt;1, L680*BB680*100.0/(AW680), 0)</f>
        <v>0</v>
      </c>
      <c r="N680">
        <f>((T680-J680/2)*M680-L680)/(T680+J680/2)</f>
        <v>0</v>
      </c>
      <c r="O680">
        <f>N680*(BO680+BP680)/1000.0</f>
        <v>0</v>
      </c>
      <c r="P680">
        <f>(BH680 - IF(AU680&gt;1, L680*BB680*100.0/(AW680), 0))*(BO680+BP680)/1000.0</f>
        <v>0</v>
      </c>
      <c r="Q680">
        <f>2.0/((1/S680-1/R680)+SIGN(S680)*SQRT((1/S680-1/R680)*(1/S680-1/R680) + 4*BC680/((BC680+1)*(BC680+1))*(2*1/S680*1/R680-1/R680*1/R680)))</f>
        <v>0</v>
      </c>
      <c r="R680">
        <f>IF(LEFT(BD680,1)&lt;&gt;"0",IF(LEFT(BD680,1)="1",3.0,BE680),$D$5+$E$5*(BV680*BO680/($K$5*1000))+$F$5*(BV680*BO680/($K$5*1000))*MAX(MIN(BB680,$J$5),$I$5)*MAX(MIN(BB680,$J$5),$I$5)+$G$5*MAX(MIN(BB680,$J$5),$I$5)*(BV680*BO680/($K$5*1000))+$H$5*(BV680*BO680/($K$5*1000))*(BV680*BO680/($K$5*1000)))</f>
        <v>0</v>
      </c>
      <c r="S680">
        <f>J680*(1000-(1000*0.61365*exp(17.502*W680/(240.97+W680))/(BO680+BP680)+BJ680)/2)/(1000*0.61365*exp(17.502*W680/(240.97+W680))/(BO680+BP680)-BJ680)</f>
        <v>0</v>
      </c>
      <c r="T680">
        <f>1/((BC680+1)/(Q680/1.6)+1/(R680/1.37)) + BC680/((BC680+1)/(Q680/1.6) + BC680/(R680/1.37))</f>
        <v>0</v>
      </c>
      <c r="U680">
        <f>(AX680*BA680)</f>
        <v>0</v>
      </c>
      <c r="V680">
        <f>(BQ680+(U680+2*0.95*5.67E-8*(((BQ680+$B$9)+273)^4-(BQ680+273)^4)-44100*J680)/(1.84*29.3*R680+8*0.95*5.67E-8*(BQ680+273)^3))</f>
        <v>0</v>
      </c>
      <c r="W680">
        <f>($C$9*BR680+$D$9*BS680+$E$9*V680)</f>
        <v>0</v>
      </c>
      <c r="X680">
        <f>0.61365*exp(17.502*W680/(240.97+W680))</f>
        <v>0</v>
      </c>
      <c r="Y680">
        <f>(Z680/AA680*100)</f>
        <v>0</v>
      </c>
      <c r="Z680">
        <f>BJ680*(BO680+BP680)/1000</f>
        <v>0</v>
      </c>
      <c r="AA680">
        <f>0.61365*exp(17.502*BQ680/(240.97+BQ680))</f>
        <v>0</v>
      </c>
      <c r="AB680">
        <f>(X680-BJ680*(BO680+BP680)/1000)</f>
        <v>0</v>
      </c>
      <c r="AC680">
        <f>(-J680*44100)</f>
        <v>0</v>
      </c>
      <c r="AD680">
        <f>2*29.3*R680*0.92*(BQ680-W680)</f>
        <v>0</v>
      </c>
      <c r="AE680">
        <f>2*0.95*5.67E-8*(((BQ680+$B$9)+273)^4-(W680+273)^4)</f>
        <v>0</v>
      </c>
      <c r="AF680">
        <f>U680+AE680+AC680+AD680</f>
        <v>0</v>
      </c>
      <c r="AG680">
        <f>BN680*AU680*(BI680-BH680*(1000-AU680*BK680)/(1000-AU680*BJ680))/(100*BB680)</f>
        <v>0</v>
      </c>
      <c r="AH680">
        <f>1000*BN680*AU680*(BJ680-BK680)/(100*BB680*(1000-AU680*BJ680))</f>
        <v>0</v>
      </c>
      <c r="AI680">
        <f>(AJ680 - AK680 - BO680*1E3/(8.314*(BQ680+273.15)) * AM680/BN680 * AL680) * BN680/(100*BB680) * (1000 - BK680)/1000</f>
        <v>0</v>
      </c>
      <c r="AJ680">
        <v>429.2582727742292</v>
      </c>
      <c r="AK680">
        <v>428.7701151515153</v>
      </c>
      <c r="AL680">
        <v>-3.434748912265002E-06</v>
      </c>
      <c r="AM680">
        <v>61.35787655002243</v>
      </c>
      <c r="AN680">
        <f>(AP680 - AO680 + BO680*1E3/(8.314*(BQ680+273.15)) * AR680/BN680 * AQ680) * BN680/(100*BB680) * 1000/(1000 - AP680)</f>
        <v>0</v>
      </c>
      <c r="AO680">
        <v>21.5281605882853</v>
      </c>
      <c r="AP680">
        <v>21.51016293706295</v>
      </c>
      <c r="AQ680">
        <v>1.783120926722442E-07</v>
      </c>
      <c r="AR680">
        <v>91.88205700752289</v>
      </c>
      <c r="AS680">
        <v>0</v>
      </c>
      <c r="AT680">
        <v>0</v>
      </c>
      <c r="AU680">
        <f>IF(AS680*$H$15&gt;=AW680,1.0,(AW680/(AW680-AS680*$H$15)))</f>
        <v>0</v>
      </c>
      <c r="AV680">
        <f>(AU680-1)*100</f>
        <v>0</v>
      </c>
      <c r="AW680">
        <f>MAX(0,($B$15+$C$15*BV680)/(1+$D$15*BV680)*BO680/(BQ680+273)*$E$15)</f>
        <v>0</v>
      </c>
      <c r="AX680">
        <f>$B$13*BW680+$C$13*BX680+$F$13*CI680*(1-CL680)</f>
        <v>0</v>
      </c>
      <c r="AY680">
        <f>AX680*AZ680</f>
        <v>0</v>
      </c>
      <c r="AZ680">
        <f>($B$13*$D$11+$C$13*$D$11+$F$13*((CV680+CN680)/MAX(CV680+CN680+CW680, 0.1)*$I$11+CW680/MAX(CV680+CN680+CW680, 0.1)*$J$11))/($B$13+$C$13+$F$13)</f>
        <v>0</v>
      </c>
      <c r="BA680">
        <f>($B$13*$K$11+$C$13*$K$11+$F$13*((CV680+CN680)/MAX(CV680+CN680+CW680, 0.1)*$P$11+CW680/MAX(CV680+CN680+CW680, 0.1)*$Q$11))/($B$13+$C$13+$F$13)</f>
        <v>0</v>
      </c>
      <c r="BB680">
        <v>6</v>
      </c>
      <c r="BC680">
        <v>0.5</v>
      </c>
      <c r="BD680" t="s">
        <v>358</v>
      </c>
      <c r="BE680">
        <v>2</v>
      </c>
      <c r="BF680" t="b">
        <v>1</v>
      </c>
      <c r="BG680">
        <v>1774684437.7</v>
      </c>
      <c r="BH680">
        <v>419.5645000000001</v>
      </c>
      <c r="BI680">
        <v>420.0155</v>
      </c>
      <c r="BJ680">
        <v>21.51098</v>
      </c>
      <c r="BK680">
        <v>21.52847</v>
      </c>
      <c r="BL680">
        <v>419.9264</v>
      </c>
      <c r="BM680">
        <v>21.21358</v>
      </c>
      <c r="BN680">
        <v>500.0418000000001</v>
      </c>
      <c r="BO680">
        <v>101.0366</v>
      </c>
      <c r="BP680">
        <v>0.09998557</v>
      </c>
      <c r="BQ680">
        <v>25.72197</v>
      </c>
      <c r="BR680">
        <v>25.76497</v>
      </c>
      <c r="BS680">
        <v>999.9</v>
      </c>
      <c r="BT680">
        <v>0</v>
      </c>
      <c r="BU680">
        <v>0</v>
      </c>
      <c r="BV680">
        <v>9999.364000000001</v>
      </c>
      <c r="BW680">
        <v>0</v>
      </c>
      <c r="BX680">
        <v>0.3833920000000001</v>
      </c>
      <c r="BY680">
        <v>-0.451013</v>
      </c>
      <c r="BZ680">
        <v>428.7883</v>
      </c>
      <c r="CA680">
        <v>429.2569999999999</v>
      </c>
      <c r="CB680">
        <v>-0.01751118</v>
      </c>
      <c r="CC680">
        <v>420.0155</v>
      </c>
      <c r="CD680">
        <v>21.52847</v>
      </c>
      <c r="CE680">
        <v>2.173397</v>
      </c>
      <c r="CF680">
        <v>2.175166</v>
      </c>
      <c r="CG680">
        <v>18.76756</v>
      </c>
      <c r="CH680">
        <v>18.78059</v>
      </c>
      <c r="CI680">
        <v>80.00136000000001</v>
      </c>
      <c r="CJ680">
        <v>0</v>
      </c>
      <c r="CK680">
        <v>1</v>
      </c>
      <c r="CL680">
        <v>0</v>
      </c>
      <c r="CM680">
        <v>2.08159</v>
      </c>
      <c r="CN680">
        <v>0</v>
      </c>
      <c r="CO680">
        <v>4.19301</v>
      </c>
      <c r="CP680">
        <v>409.26</v>
      </c>
      <c r="CQ680">
        <v>34.5496</v>
      </c>
      <c r="CR680">
        <v>38.8497</v>
      </c>
      <c r="CS680">
        <v>36.8435</v>
      </c>
      <c r="CT680">
        <v>37.6247</v>
      </c>
      <c r="CU680">
        <v>35.51860000000001</v>
      </c>
      <c r="CV680">
        <v>0</v>
      </c>
      <c r="CW680">
        <v>80.001</v>
      </c>
      <c r="CX680">
        <v>0</v>
      </c>
      <c r="CY680">
        <v>1774684439</v>
      </c>
      <c r="CZ680">
        <v>0</v>
      </c>
      <c r="DA680">
        <v>1774666326.5</v>
      </c>
      <c r="DB680" t="s">
        <v>359</v>
      </c>
      <c r="DC680">
        <v>1774666322</v>
      </c>
      <c r="DD680">
        <v>1774666326.5</v>
      </c>
      <c r="DE680">
        <v>2</v>
      </c>
      <c r="DF680">
        <v>0.343</v>
      </c>
      <c r="DG680">
        <v>-0.026</v>
      </c>
      <c r="DH680">
        <v>-0.36</v>
      </c>
      <c r="DI680">
        <v>0.298</v>
      </c>
      <c r="DJ680">
        <v>420</v>
      </c>
      <c r="DK680">
        <v>22</v>
      </c>
      <c r="DL680">
        <v>0.17</v>
      </c>
      <c r="DM680">
        <v>0.02</v>
      </c>
      <c r="DN680">
        <v>-0.4285091951219512</v>
      </c>
      <c r="DO680">
        <v>-0.06998291289198647</v>
      </c>
      <c r="DP680">
        <v>0.02985216377680267</v>
      </c>
      <c r="DQ680">
        <v>1</v>
      </c>
      <c r="DR680">
        <v>-0.01808813414634146</v>
      </c>
      <c r="DS680">
        <v>0.003272259930313627</v>
      </c>
      <c r="DT680">
        <v>0.0008071305901561001</v>
      </c>
      <c r="DU680">
        <v>1</v>
      </c>
      <c r="DV680">
        <v>2</v>
      </c>
      <c r="DW680">
        <v>2</v>
      </c>
      <c r="DX680" t="s">
        <v>360</v>
      </c>
      <c r="DY680">
        <v>3.13044</v>
      </c>
      <c r="DZ680">
        <v>2.80622</v>
      </c>
      <c r="EA680">
        <v>0.09975829999999999</v>
      </c>
      <c r="EB680">
        <v>0.0994893</v>
      </c>
      <c r="EC680">
        <v>0.105896</v>
      </c>
      <c r="ED680">
        <v>0.105647</v>
      </c>
      <c r="EE680">
        <v>21145.1</v>
      </c>
      <c r="EF680">
        <v>27418.8</v>
      </c>
      <c r="EG680">
        <v>26442.6</v>
      </c>
      <c r="EH680">
        <v>33000.7</v>
      </c>
      <c r="EI680">
        <v>34921.6</v>
      </c>
      <c r="EJ680">
        <v>40308.4</v>
      </c>
      <c r="EK680">
        <v>41088.8</v>
      </c>
      <c r="EL680">
        <v>46060.6</v>
      </c>
      <c r="EM680">
        <v>2.0349</v>
      </c>
      <c r="EN680">
        <v>2.0008</v>
      </c>
      <c r="EO680">
        <v>0.0676513</v>
      </c>
      <c r="EP680">
        <v>0</v>
      </c>
      <c r="EQ680">
        <v>24.6513</v>
      </c>
      <c r="ER680">
        <v>999.9</v>
      </c>
      <c r="ES680">
        <v>67.40000000000001</v>
      </c>
      <c r="ET680">
        <v>27.5</v>
      </c>
      <c r="EU680">
        <v>24.5859</v>
      </c>
      <c r="EV680">
        <v>61.2309</v>
      </c>
      <c r="EW680">
        <v>31.5144</v>
      </c>
      <c r="EX680">
        <v>1</v>
      </c>
      <c r="EY680">
        <v>0.290943</v>
      </c>
      <c r="EZ680">
        <v>0.168505</v>
      </c>
      <c r="FA680">
        <v>20.2925</v>
      </c>
      <c r="FB680">
        <v>5.18944</v>
      </c>
      <c r="FC680">
        <v>11.9441</v>
      </c>
      <c r="FD680">
        <v>4.9557</v>
      </c>
      <c r="FE680">
        <v>3.285</v>
      </c>
      <c r="FF680">
        <v>9999</v>
      </c>
      <c r="FG680">
        <v>9999</v>
      </c>
      <c r="FH680">
        <v>9999</v>
      </c>
      <c r="FI680">
        <v>999.9</v>
      </c>
      <c r="FJ680">
        <v>1.86127</v>
      </c>
      <c r="FK680">
        <v>1.86264</v>
      </c>
      <c r="FL680">
        <v>1.86005</v>
      </c>
      <c r="FM680">
        <v>1.85837</v>
      </c>
      <c r="FN680">
        <v>1.86215</v>
      </c>
      <c r="FO680">
        <v>1.85891</v>
      </c>
      <c r="FP680">
        <v>1.85792</v>
      </c>
      <c r="FQ680">
        <v>1.86081</v>
      </c>
      <c r="FR680">
        <v>0</v>
      </c>
      <c r="FS680">
        <v>0</v>
      </c>
      <c r="FT680">
        <v>0</v>
      </c>
      <c r="FU680">
        <v>4.5</v>
      </c>
      <c r="FV680" t="s">
        <v>361</v>
      </c>
      <c r="FW680" t="s">
        <v>362</v>
      </c>
      <c r="FX680" t="s">
        <v>363</v>
      </c>
      <c r="FY680" t="s">
        <v>364</v>
      </c>
      <c r="FZ680" t="s">
        <v>364</v>
      </c>
      <c r="GA680" t="s">
        <v>363</v>
      </c>
      <c r="GB680">
        <v>0</v>
      </c>
      <c r="GC680">
        <v>100</v>
      </c>
      <c r="GD680">
        <v>100</v>
      </c>
      <c r="GE680">
        <v>-0.361</v>
      </c>
      <c r="GF680">
        <v>0.2973</v>
      </c>
      <c r="GG680">
        <v>-1.589593225013521</v>
      </c>
      <c r="GH680">
        <v>0.00192992804097616</v>
      </c>
      <c r="GI680">
        <v>3.244687122451424E-06</v>
      </c>
      <c r="GJ680">
        <v>-2.087531120305573E-09</v>
      </c>
      <c r="GK680">
        <v>0.05776174702018427</v>
      </c>
      <c r="GL680">
        <v>0.005089068596103195</v>
      </c>
      <c r="GM680">
        <v>0.0003257216593697226</v>
      </c>
      <c r="GN680">
        <v>-1.562898368296355E-06</v>
      </c>
      <c r="GO680">
        <v>0</v>
      </c>
      <c r="GP680">
        <v>1257</v>
      </c>
      <c r="GQ680">
        <v>1</v>
      </c>
      <c r="GR680">
        <v>31</v>
      </c>
      <c r="GS680">
        <v>302</v>
      </c>
      <c r="GT680">
        <v>301.9</v>
      </c>
      <c r="GU680">
        <v>1.07788</v>
      </c>
      <c r="GV680">
        <v>2.3999</v>
      </c>
      <c r="GW680">
        <v>1.44775</v>
      </c>
      <c r="GX680">
        <v>2.20215</v>
      </c>
      <c r="GY680">
        <v>1.44653</v>
      </c>
      <c r="GZ680">
        <v>2.26196</v>
      </c>
      <c r="HA680">
        <v>33.1992</v>
      </c>
      <c r="HB680">
        <v>14.4823</v>
      </c>
      <c r="HC680">
        <v>18</v>
      </c>
      <c r="HD680">
        <v>531.865</v>
      </c>
      <c r="HE680">
        <v>523.324</v>
      </c>
      <c r="HF680">
        <v>24.9997</v>
      </c>
      <c r="HG680">
        <v>30.7119</v>
      </c>
      <c r="HH680">
        <v>30.0001</v>
      </c>
      <c r="HI680">
        <v>31.0889</v>
      </c>
      <c r="HJ680">
        <v>31.1009</v>
      </c>
      <c r="HK680">
        <v>21.5443</v>
      </c>
      <c r="HL680">
        <v>20.6043</v>
      </c>
      <c r="HM680">
        <v>100</v>
      </c>
      <c r="HN680">
        <v>25</v>
      </c>
      <c r="HO680">
        <v>420</v>
      </c>
      <c r="HP680">
        <v>21.5</v>
      </c>
      <c r="HQ680">
        <v>103.125</v>
      </c>
      <c r="HR680">
        <v>102.022</v>
      </c>
    </row>
    <row r="681" spans="1:226">
      <c r="A681">
        <v>663</v>
      </c>
      <c r="B681">
        <v>1774684444.6</v>
      </c>
      <c r="C681">
        <v>2698.599999904633</v>
      </c>
      <c r="D681" t="s">
        <v>1688</v>
      </c>
      <c r="E681" t="s">
        <v>1689</v>
      </c>
      <c r="F681">
        <v>5</v>
      </c>
      <c r="I681">
        <v>1774684441.7</v>
      </c>
      <c r="J681">
        <f>(K681)/1000</f>
        <v>0</v>
      </c>
      <c r="K681">
        <f>IF(BF681, AN681, AH681)</f>
        <v>0</v>
      </c>
      <c r="L681">
        <f>IF(BF681, AI681, AG681)</f>
        <v>0</v>
      </c>
      <c r="M681">
        <f>BH681 - IF(AU681&gt;1, L681*BB681*100.0/(AW681), 0)</f>
        <v>0</v>
      </c>
      <c r="N681">
        <f>((T681-J681/2)*M681-L681)/(T681+J681/2)</f>
        <v>0</v>
      </c>
      <c r="O681">
        <f>N681*(BO681+BP681)/1000.0</f>
        <v>0</v>
      </c>
      <c r="P681">
        <f>(BH681 - IF(AU681&gt;1, L681*BB681*100.0/(AW681), 0))*(BO681+BP681)/1000.0</f>
        <v>0</v>
      </c>
      <c r="Q681">
        <f>2.0/((1/S681-1/R681)+SIGN(S681)*SQRT((1/S681-1/R681)*(1/S681-1/R681) + 4*BC681/((BC681+1)*(BC681+1))*(2*1/S681*1/R681-1/R681*1/R681)))</f>
        <v>0</v>
      </c>
      <c r="R681">
        <f>IF(LEFT(BD681,1)&lt;&gt;"0",IF(LEFT(BD681,1)="1",3.0,BE681),$D$5+$E$5*(BV681*BO681/($K$5*1000))+$F$5*(BV681*BO681/($K$5*1000))*MAX(MIN(BB681,$J$5),$I$5)*MAX(MIN(BB681,$J$5),$I$5)+$G$5*MAX(MIN(BB681,$J$5),$I$5)*(BV681*BO681/($K$5*1000))+$H$5*(BV681*BO681/($K$5*1000))*(BV681*BO681/($K$5*1000)))</f>
        <v>0</v>
      </c>
      <c r="S681">
        <f>J681*(1000-(1000*0.61365*exp(17.502*W681/(240.97+W681))/(BO681+BP681)+BJ681)/2)/(1000*0.61365*exp(17.502*W681/(240.97+W681))/(BO681+BP681)-BJ681)</f>
        <v>0</v>
      </c>
      <c r="T681">
        <f>1/((BC681+1)/(Q681/1.6)+1/(R681/1.37)) + BC681/((BC681+1)/(Q681/1.6) + BC681/(R681/1.37))</f>
        <v>0</v>
      </c>
      <c r="U681">
        <f>(AX681*BA681)</f>
        <v>0</v>
      </c>
      <c r="V681">
        <f>(BQ681+(U681+2*0.95*5.67E-8*(((BQ681+$B$9)+273)^4-(BQ681+273)^4)-44100*J681)/(1.84*29.3*R681+8*0.95*5.67E-8*(BQ681+273)^3))</f>
        <v>0</v>
      </c>
      <c r="W681">
        <f>($C$9*BR681+$D$9*BS681+$E$9*V681)</f>
        <v>0</v>
      </c>
      <c r="X681">
        <f>0.61365*exp(17.502*W681/(240.97+W681))</f>
        <v>0</v>
      </c>
      <c r="Y681">
        <f>(Z681/AA681*100)</f>
        <v>0</v>
      </c>
      <c r="Z681">
        <f>BJ681*(BO681+BP681)/1000</f>
        <v>0</v>
      </c>
      <c r="AA681">
        <f>0.61365*exp(17.502*BQ681/(240.97+BQ681))</f>
        <v>0</v>
      </c>
      <c r="AB681">
        <f>(X681-BJ681*(BO681+BP681)/1000)</f>
        <v>0</v>
      </c>
      <c r="AC681">
        <f>(-J681*44100)</f>
        <v>0</v>
      </c>
      <c r="AD681">
        <f>2*29.3*R681*0.92*(BQ681-W681)</f>
        <v>0</v>
      </c>
      <c r="AE681">
        <f>2*0.95*5.67E-8*(((BQ681+$B$9)+273)^4-(W681+273)^4)</f>
        <v>0</v>
      </c>
      <c r="AF681">
        <f>U681+AE681+AC681+AD681</f>
        <v>0</v>
      </c>
      <c r="AG681">
        <f>BN681*AU681*(BI681-BH681*(1000-AU681*BK681)/(1000-AU681*BJ681))/(100*BB681)</f>
        <v>0</v>
      </c>
      <c r="AH681">
        <f>1000*BN681*AU681*(BJ681-BK681)/(100*BB681*(1000-AU681*BJ681))</f>
        <v>0</v>
      </c>
      <c r="AI681">
        <f>(AJ681 - AK681 - BO681*1E3/(8.314*(BQ681+273.15)) * AM681/BN681 * AL681) * BN681/(100*BB681) * (1000 - BK681)/1000</f>
        <v>0</v>
      </c>
      <c r="AJ681">
        <v>429.2649712017388</v>
      </c>
      <c r="AK681">
        <v>428.7636969696969</v>
      </c>
      <c r="AL681">
        <v>-4.502855512636866E-06</v>
      </c>
      <c r="AM681">
        <v>61.35787655002243</v>
      </c>
      <c r="AN681">
        <f>(AP681 - AO681 + BO681*1E3/(8.314*(BQ681+273.15)) * AR681/BN681 * AQ681) * BN681/(100*BB681) * 1000/(1000 - AP681)</f>
        <v>0</v>
      </c>
      <c r="AO681">
        <v>21.52911378395812</v>
      </c>
      <c r="AP681">
        <v>21.51162097902099</v>
      </c>
      <c r="AQ681">
        <v>-3.596878587649976E-07</v>
      </c>
      <c r="AR681">
        <v>91.88205700752289</v>
      </c>
      <c r="AS681">
        <v>0</v>
      </c>
      <c r="AT681">
        <v>0</v>
      </c>
      <c r="AU681">
        <f>IF(AS681*$H$15&gt;=AW681,1.0,(AW681/(AW681-AS681*$H$15)))</f>
        <v>0</v>
      </c>
      <c r="AV681">
        <f>(AU681-1)*100</f>
        <v>0</v>
      </c>
      <c r="AW681">
        <f>MAX(0,($B$15+$C$15*BV681)/(1+$D$15*BV681)*BO681/(BQ681+273)*$E$15)</f>
        <v>0</v>
      </c>
      <c r="AX681">
        <f>$B$13*BW681+$C$13*BX681+$F$13*CI681*(1-CL681)</f>
        <v>0</v>
      </c>
      <c r="AY681">
        <f>AX681*AZ681</f>
        <v>0</v>
      </c>
      <c r="AZ681">
        <f>($B$13*$D$11+$C$13*$D$11+$F$13*((CV681+CN681)/MAX(CV681+CN681+CW681, 0.1)*$I$11+CW681/MAX(CV681+CN681+CW681, 0.1)*$J$11))/($B$13+$C$13+$F$13)</f>
        <v>0</v>
      </c>
      <c r="BA681">
        <f>($B$13*$K$11+$C$13*$K$11+$F$13*((CV681+CN681)/MAX(CV681+CN681+CW681, 0.1)*$P$11+CW681/MAX(CV681+CN681+CW681, 0.1)*$Q$11))/($B$13+$C$13+$F$13)</f>
        <v>0</v>
      </c>
      <c r="BB681">
        <v>6</v>
      </c>
      <c r="BC681">
        <v>0.5</v>
      </c>
      <c r="BD681" t="s">
        <v>358</v>
      </c>
      <c r="BE681">
        <v>2</v>
      </c>
      <c r="BF681" t="b">
        <v>1</v>
      </c>
      <c r="BG681">
        <v>1774684441.7</v>
      </c>
      <c r="BH681">
        <v>419.5539</v>
      </c>
      <c r="BI681">
        <v>420.0244</v>
      </c>
      <c r="BJ681">
        <v>21.51059</v>
      </c>
      <c r="BK681">
        <v>21.52897</v>
      </c>
      <c r="BL681">
        <v>419.9156</v>
      </c>
      <c r="BM681">
        <v>21.21319</v>
      </c>
      <c r="BN681">
        <v>499.9969</v>
      </c>
      <c r="BO681">
        <v>101.0363</v>
      </c>
      <c r="BP681">
        <v>0.09982866999999999</v>
      </c>
      <c r="BQ681">
        <v>25.7219</v>
      </c>
      <c r="BR681">
        <v>25.76276</v>
      </c>
      <c r="BS681">
        <v>999.9</v>
      </c>
      <c r="BT681">
        <v>0</v>
      </c>
      <c r="BU681">
        <v>0</v>
      </c>
      <c r="BV681">
        <v>10018.797</v>
      </c>
      <c r="BW681">
        <v>0</v>
      </c>
      <c r="BX681">
        <v>0.3833920000000001</v>
      </c>
      <c r="BY681">
        <v>-0.4704803</v>
      </c>
      <c r="BZ681">
        <v>428.7773</v>
      </c>
      <c r="CA681">
        <v>429.266</v>
      </c>
      <c r="CB681">
        <v>-0.01839983</v>
      </c>
      <c r="CC681">
        <v>420.0244</v>
      </c>
      <c r="CD681">
        <v>21.52897</v>
      </c>
      <c r="CE681">
        <v>2.173348</v>
      </c>
      <c r="CF681">
        <v>2.175206</v>
      </c>
      <c r="CG681">
        <v>18.76719</v>
      </c>
      <c r="CH681">
        <v>18.78088</v>
      </c>
      <c r="CI681">
        <v>79.99942</v>
      </c>
      <c r="CJ681">
        <v>0</v>
      </c>
      <c r="CK681">
        <v>1</v>
      </c>
      <c r="CL681">
        <v>0</v>
      </c>
      <c r="CM681">
        <v>1.75697</v>
      </c>
      <c r="CN681">
        <v>0</v>
      </c>
      <c r="CO681">
        <v>4.35073</v>
      </c>
      <c r="CP681">
        <v>409.2501</v>
      </c>
      <c r="CQ681">
        <v>34.562</v>
      </c>
      <c r="CR681">
        <v>38.94349999999999</v>
      </c>
      <c r="CS681">
        <v>36.8812</v>
      </c>
      <c r="CT681">
        <v>37.7373</v>
      </c>
      <c r="CU681">
        <v>35.562</v>
      </c>
      <c r="CV681">
        <v>0</v>
      </c>
      <c r="CW681">
        <v>80</v>
      </c>
      <c r="CX681">
        <v>0</v>
      </c>
      <c r="CY681">
        <v>1774684443.2</v>
      </c>
      <c r="CZ681">
        <v>0</v>
      </c>
      <c r="DA681">
        <v>1774666326.5</v>
      </c>
      <c r="DB681" t="s">
        <v>359</v>
      </c>
      <c r="DC681">
        <v>1774666322</v>
      </c>
      <c r="DD681">
        <v>1774666326.5</v>
      </c>
      <c r="DE681">
        <v>2</v>
      </c>
      <c r="DF681">
        <v>0.343</v>
      </c>
      <c r="DG681">
        <v>-0.026</v>
      </c>
      <c r="DH681">
        <v>-0.36</v>
      </c>
      <c r="DI681">
        <v>0.298</v>
      </c>
      <c r="DJ681">
        <v>420</v>
      </c>
      <c r="DK681">
        <v>22</v>
      </c>
      <c r="DL681">
        <v>0.17</v>
      </c>
      <c r="DM681">
        <v>0.02</v>
      </c>
      <c r="DN681">
        <v>-0.4392625609756097</v>
      </c>
      <c r="DO681">
        <v>-0.09175783275261405</v>
      </c>
      <c r="DP681">
        <v>0.03184318448504674</v>
      </c>
      <c r="DQ681">
        <v>1</v>
      </c>
      <c r="DR681">
        <v>-0.01825161219512195</v>
      </c>
      <c r="DS681">
        <v>0.003223312891986046</v>
      </c>
      <c r="DT681">
        <v>0.0008263439200729457</v>
      </c>
      <c r="DU681">
        <v>1</v>
      </c>
      <c r="DV681">
        <v>2</v>
      </c>
      <c r="DW681">
        <v>2</v>
      </c>
      <c r="DX681" t="s">
        <v>360</v>
      </c>
      <c r="DY681">
        <v>3.13046</v>
      </c>
      <c r="DZ681">
        <v>2.80665</v>
      </c>
      <c r="EA681">
        <v>0.09975349999999999</v>
      </c>
      <c r="EB681">
        <v>0.09948410000000001</v>
      </c>
      <c r="EC681">
        <v>0.1059</v>
      </c>
      <c r="ED681">
        <v>0.105647</v>
      </c>
      <c r="EE681">
        <v>21145</v>
      </c>
      <c r="EF681">
        <v>27418.3</v>
      </c>
      <c r="EG681">
        <v>26442.3</v>
      </c>
      <c r="EH681">
        <v>33000</v>
      </c>
      <c r="EI681">
        <v>34921.4</v>
      </c>
      <c r="EJ681">
        <v>40307.8</v>
      </c>
      <c r="EK681">
        <v>41088.7</v>
      </c>
      <c r="EL681">
        <v>46059.9</v>
      </c>
      <c r="EM681">
        <v>2.0349</v>
      </c>
      <c r="EN681">
        <v>2.00077</v>
      </c>
      <c r="EO681">
        <v>0.0679679</v>
      </c>
      <c r="EP681">
        <v>0</v>
      </c>
      <c r="EQ681">
        <v>24.6513</v>
      </c>
      <c r="ER681">
        <v>999.9</v>
      </c>
      <c r="ES681">
        <v>67.40000000000001</v>
      </c>
      <c r="ET681">
        <v>27.5</v>
      </c>
      <c r="EU681">
        <v>24.5868</v>
      </c>
      <c r="EV681">
        <v>60.7709</v>
      </c>
      <c r="EW681">
        <v>31.5505</v>
      </c>
      <c r="EX681">
        <v>1</v>
      </c>
      <c r="EY681">
        <v>0.290765</v>
      </c>
      <c r="EZ681">
        <v>0.168053</v>
      </c>
      <c r="FA681">
        <v>20.2926</v>
      </c>
      <c r="FB681">
        <v>5.18944</v>
      </c>
      <c r="FC681">
        <v>11.9441</v>
      </c>
      <c r="FD681">
        <v>4.95575</v>
      </c>
      <c r="FE681">
        <v>3.285</v>
      </c>
      <c r="FF681">
        <v>9999</v>
      </c>
      <c r="FG681">
        <v>9999</v>
      </c>
      <c r="FH681">
        <v>9999</v>
      </c>
      <c r="FI681">
        <v>999.9</v>
      </c>
      <c r="FJ681">
        <v>1.86127</v>
      </c>
      <c r="FK681">
        <v>1.86264</v>
      </c>
      <c r="FL681">
        <v>1.86005</v>
      </c>
      <c r="FM681">
        <v>1.85837</v>
      </c>
      <c r="FN681">
        <v>1.86213</v>
      </c>
      <c r="FO681">
        <v>1.85891</v>
      </c>
      <c r="FP681">
        <v>1.85792</v>
      </c>
      <c r="FQ681">
        <v>1.86081</v>
      </c>
      <c r="FR681">
        <v>0</v>
      </c>
      <c r="FS681">
        <v>0</v>
      </c>
      <c r="FT681">
        <v>0</v>
      </c>
      <c r="FU681">
        <v>4.5</v>
      </c>
      <c r="FV681" t="s">
        <v>361</v>
      </c>
      <c r="FW681" t="s">
        <v>362</v>
      </c>
      <c r="FX681" t="s">
        <v>363</v>
      </c>
      <c r="FY681" t="s">
        <v>364</v>
      </c>
      <c r="FZ681" t="s">
        <v>364</v>
      </c>
      <c r="GA681" t="s">
        <v>363</v>
      </c>
      <c r="GB681">
        <v>0</v>
      </c>
      <c r="GC681">
        <v>100</v>
      </c>
      <c r="GD681">
        <v>100</v>
      </c>
      <c r="GE681">
        <v>-0.362</v>
      </c>
      <c r="GF681">
        <v>0.2974</v>
      </c>
      <c r="GG681">
        <v>-1.589593225013521</v>
      </c>
      <c r="GH681">
        <v>0.00192992804097616</v>
      </c>
      <c r="GI681">
        <v>3.244687122451424E-06</v>
      </c>
      <c r="GJ681">
        <v>-2.087531120305573E-09</v>
      </c>
      <c r="GK681">
        <v>0.05776174702018427</v>
      </c>
      <c r="GL681">
        <v>0.005089068596103195</v>
      </c>
      <c r="GM681">
        <v>0.0003257216593697226</v>
      </c>
      <c r="GN681">
        <v>-1.562898368296355E-06</v>
      </c>
      <c r="GO681">
        <v>0</v>
      </c>
      <c r="GP681">
        <v>1257</v>
      </c>
      <c r="GQ681">
        <v>1</v>
      </c>
      <c r="GR681">
        <v>31</v>
      </c>
      <c r="GS681">
        <v>302</v>
      </c>
      <c r="GT681">
        <v>302</v>
      </c>
      <c r="GU681">
        <v>1.07788</v>
      </c>
      <c r="GV681">
        <v>2.39868</v>
      </c>
      <c r="GW681">
        <v>1.44775</v>
      </c>
      <c r="GX681">
        <v>2.20215</v>
      </c>
      <c r="GY681">
        <v>1.44653</v>
      </c>
      <c r="GZ681">
        <v>2.34375</v>
      </c>
      <c r="HA681">
        <v>33.1769</v>
      </c>
      <c r="HB681">
        <v>14.4823</v>
      </c>
      <c r="HC681">
        <v>18</v>
      </c>
      <c r="HD681">
        <v>531.865</v>
      </c>
      <c r="HE681">
        <v>523.307</v>
      </c>
      <c r="HF681">
        <v>24.9997</v>
      </c>
      <c r="HG681">
        <v>30.7119</v>
      </c>
      <c r="HH681">
        <v>30.0002</v>
      </c>
      <c r="HI681">
        <v>31.0889</v>
      </c>
      <c r="HJ681">
        <v>31.1009</v>
      </c>
      <c r="HK681">
        <v>21.5435</v>
      </c>
      <c r="HL681">
        <v>20.6043</v>
      </c>
      <c r="HM681">
        <v>100</v>
      </c>
      <c r="HN681">
        <v>25</v>
      </c>
      <c r="HO681">
        <v>420</v>
      </c>
      <c r="HP681">
        <v>21.5</v>
      </c>
      <c r="HQ681">
        <v>103.125</v>
      </c>
      <c r="HR681">
        <v>102.021</v>
      </c>
    </row>
    <row r="682" spans="1:226">
      <c r="A682">
        <v>664</v>
      </c>
      <c r="B682">
        <v>1774684448.6</v>
      </c>
      <c r="C682">
        <v>2702.599999904633</v>
      </c>
      <c r="D682" t="s">
        <v>1690</v>
      </c>
      <c r="E682" t="s">
        <v>1691</v>
      </c>
      <c r="F682">
        <v>5</v>
      </c>
      <c r="I682">
        <v>1774684445.7</v>
      </c>
      <c r="J682">
        <f>(K682)/1000</f>
        <v>0</v>
      </c>
      <c r="K682">
        <f>IF(BF682, AN682, AH682)</f>
        <v>0</v>
      </c>
      <c r="L682">
        <f>IF(BF682, AI682, AG682)</f>
        <v>0</v>
      </c>
      <c r="M682">
        <f>BH682 - IF(AU682&gt;1, L682*BB682*100.0/(AW682), 0)</f>
        <v>0</v>
      </c>
      <c r="N682">
        <f>((T682-J682/2)*M682-L682)/(T682+J682/2)</f>
        <v>0</v>
      </c>
      <c r="O682">
        <f>N682*(BO682+BP682)/1000.0</f>
        <v>0</v>
      </c>
      <c r="P682">
        <f>(BH682 - IF(AU682&gt;1, L682*BB682*100.0/(AW682), 0))*(BO682+BP682)/1000.0</f>
        <v>0</v>
      </c>
      <c r="Q682">
        <f>2.0/((1/S682-1/R682)+SIGN(S682)*SQRT((1/S682-1/R682)*(1/S682-1/R682) + 4*BC682/((BC682+1)*(BC682+1))*(2*1/S682*1/R682-1/R682*1/R682)))</f>
        <v>0</v>
      </c>
      <c r="R682">
        <f>IF(LEFT(BD682,1)&lt;&gt;"0",IF(LEFT(BD682,1)="1",3.0,BE682),$D$5+$E$5*(BV682*BO682/($K$5*1000))+$F$5*(BV682*BO682/($K$5*1000))*MAX(MIN(BB682,$J$5),$I$5)*MAX(MIN(BB682,$J$5),$I$5)+$G$5*MAX(MIN(BB682,$J$5),$I$5)*(BV682*BO682/($K$5*1000))+$H$5*(BV682*BO682/($K$5*1000))*(BV682*BO682/($K$5*1000)))</f>
        <v>0</v>
      </c>
      <c r="S682">
        <f>J682*(1000-(1000*0.61365*exp(17.502*W682/(240.97+W682))/(BO682+BP682)+BJ682)/2)/(1000*0.61365*exp(17.502*W682/(240.97+W682))/(BO682+BP682)-BJ682)</f>
        <v>0</v>
      </c>
      <c r="T682">
        <f>1/((BC682+1)/(Q682/1.6)+1/(R682/1.37)) + BC682/((BC682+1)/(Q682/1.6) + BC682/(R682/1.37))</f>
        <v>0</v>
      </c>
      <c r="U682">
        <f>(AX682*BA682)</f>
        <v>0</v>
      </c>
      <c r="V682">
        <f>(BQ682+(U682+2*0.95*5.67E-8*(((BQ682+$B$9)+273)^4-(BQ682+273)^4)-44100*J682)/(1.84*29.3*R682+8*0.95*5.67E-8*(BQ682+273)^3))</f>
        <v>0</v>
      </c>
      <c r="W682">
        <f>($C$9*BR682+$D$9*BS682+$E$9*V682)</f>
        <v>0</v>
      </c>
      <c r="X682">
        <f>0.61365*exp(17.502*W682/(240.97+W682))</f>
        <v>0</v>
      </c>
      <c r="Y682">
        <f>(Z682/AA682*100)</f>
        <v>0</v>
      </c>
      <c r="Z682">
        <f>BJ682*(BO682+BP682)/1000</f>
        <v>0</v>
      </c>
      <c r="AA682">
        <f>0.61365*exp(17.502*BQ682/(240.97+BQ682))</f>
        <v>0</v>
      </c>
      <c r="AB682">
        <f>(X682-BJ682*(BO682+BP682)/1000)</f>
        <v>0</v>
      </c>
      <c r="AC682">
        <f>(-J682*44100)</f>
        <v>0</v>
      </c>
      <c r="AD682">
        <f>2*29.3*R682*0.92*(BQ682-W682)</f>
        <v>0</v>
      </c>
      <c r="AE682">
        <f>2*0.95*5.67E-8*(((BQ682+$B$9)+273)^4-(W682+273)^4)</f>
        <v>0</v>
      </c>
      <c r="AF682">
        <f>U682+AE682+AC682+AD682</f>
        <v>0</v>
      </c>
      <c r="AG682">
        <f>BN682*AU682*(BI682-BH682*(1000-AU682*BK682)/(1000-AU682*BJ682))/(100*BB682)</f>
        <v>0</v>
      </c>
      <c r="AH682">
        <f>1000*BN682*AU682*(BJ682-BK682)/(100*BB682*(1000-AU682*BJ682))</f>
        <v>0</v>
      </c>
      <c r="AI682">
        <f>(AJ682 - AK682 - BO682*1E3/(8.314*(BQ682+273.15)) * AM682/BN682 * AL682) * BN682/(100*BB682) * (1000 - BK682)/1000</f>
        <v>0</v>
      </c>
      <c r="AJ682">
        <v>429.2625210902675</v>
      </c>
      <c r="AK682">
        <v>428.8125757575758</v>
      </c>
      <c r="AL682">
        <v>1.221265314170039E-05</v>
      </c>
      <c r="AM682">
        <v>61.35787655002243</v>
      </c>
      <c r="AN682">
        <f>(AP682 - AO682 + BO682*1E3/(8.314*(BQ682+273.15)) * AR682/BN682 * AQ682) * BN682/(100*BB682) * 1000/(1000 - AP682)</f>
        <v>0</v>
      </c>
      <c r="AO682">
        <v>21.52843410101267</v>
      </c>
      <c r="AP682">
        <v>21.51073006993008</v>
      </c>
      <c r="AQ682">
        <v>4.508109853499415E-07</v>
      </c>
      <c r="AR682">
        <v>91.88205700752289</v>
      </c>
      <c r="AS682">
        <v>0</v>
      </c>
      <c r="AT682">
        <v>0</v>
      </c>
      <c r="AU682">
        <f>IF(AS682*$H$15&gt;=AW682,1.0,(AW682/(AW682-AS682*$H$15)))</f>
        <v>0</v>
      </c>
      <c r="AV682">
        <f>(AU682-1)*100</f>
        <v>0</v>
      </c>
      <c r="AW682">
        <f>MAX(0,($B$15+$C$15*BV682)/(1+$D$15*BV682)*BO682/(BQ682+273)*$E$15)</f>
        <v>0</v>
      </c>
      <c r="AX682">
        <f>$B$13*BW682+$C$13*BX682+$F$13*CI682*(1-CL682)</f>
        <v>0</v>
      </c>
      <c r="AY682">
        <f>AX682*AZ682</f>
        <v>0</v>
      </c>
      <c r="AZ682">
        <f>($B$13*$D$11+$C$13*$D$11+$F$13*((CV682+CN682)/MAX(CV682+CN682+CW682, 0.1)*$I$11+CW682/MAX(CV682+CN682+CW682, 0.1)*$J$11))/($B$13+$C$13+$F$13)</f>
        <v>0</v>
      </c>
      <c r="BA682">
        <f>($B$13*$K$11+$C$13*$K$11+$F$13*((CV682+CN682)/MAX(CV682+CN682+CW682, 0.1)*$P$11+CW682/MAX(CV682+CN682+CW682, 0.1)*$Q$11))/($B$13+$C$13+$F$13)</f>
        <v>0</v>
      </c>
      <c r="BB682">
        <v>6</v>
      </c>
      <c r="BC682">
        <v>0.5</v>
      </c>
      <c r="BD682" t="s">
        <v>358</v>
      </c>
      <c r="BE682">
        <v>2</v>
      </c>
      <c r="BF682" t="b">
        <v>1</v>
      </c>
      <c r="BG682">
        <v>1774684445.7</v>
      </c>
      <c r="BH682">
        <v>419.5496999999999</v>
      </c>
      <c r="BI682">
        <v>420.0062</v>
      </c>
      <c r="BJ682">
        <v>21.51133</v>
      </c>
      <c r="BK682">
        <v>21.52756</v>
      </c>
      <c r="BL682">
        <v>419.9111</v>
      </c>
      <c r="BM682">
        <v>21.21395</v>
      </c>
      <c r="BN682">
        <v>500.0004</v>
      </c>
      <c r="BO682">
        <v>101.037</v>
      </c>
      <c r="BP682">
        <v>0.0999541</v>
      </c>
      <c r="BQ682">
        <v>25.72048</v>
      </c>
      <c r="BR682">
        <v>25.76163</v>
      </c>
      <c r="BS682">
        <v>999.9</v>
      </c>
      <c r="BT682">
        <v>0</v>
      </c>
      <c r="BU682">
        <v>0</v>
      </c>
      <c r="BV682">
        <v>10020.613</v>
      </c>
      <c r="BW682">
        <v>0</v>
      </c>
      <c r="BX682">
        <v>0.3833920000000001</v>
      </c>
      <c r="BY682">
        <v>-0.4567628</v>
      </c>
      <c r="BZ682">
        <v>428.7731</v>
      </c>
      <c r="CA682">
        <v>429.2468</v>
      </c>
      <c r="CB682">
        <v>-0.01623708</v>
      </c>
      <c r="CC682">
        <v>420.0062</v>
      </c>
      <c r="CD682">
        <v>21.52756</v>
      </c>
      <c r="CE682">
        <v>2.173437000000001</v>
      </c>
      <c r="CF682">
        <v>2.175078</v>
      </c>
      <c r="CG682">
        <v>18.76786</v>
      </c>
      <c r="CH682">
        <v>18.77993</v>
      </c>
      <c r="CI682">
        <v>79.99624999999999</v>
      </c>
      <c r="CJ682">
        <v>0</v>
      </c>
      <c r="CK682">
        <v>1</v>
      </c>
      <c r="CL682">
        <v>0</v>
      </c>
      <c r="CM682">
        <v>1.91975</v>
      </c>
      <c r="CN682">
        <v>0</v>
      </c>
      <c r="CO682">
        <v>4.179679999999999</v>
      </c>
      <c r="CP682">
        <v>409.2339</v>
      </c>
      <c r="CQ682">
        <v>34.562</v>
      </c>
      <c r="CR682">
        <v>39.0497</v>
      </c>
      <c r="CS682">
        <v>36.9246</v>
      </c>
      <c r="CT682">
        <v>37.83110000000001</v>
      </c>
      <c r="CU682">
        <v>35.5809</v>
      </c>
      <c r="CV682">
        <v>0</v>
      </c>
      <c r="CW682">
        <v>79.99600000000001</v>
      </c>
      <c r="CX682">
        <v>0</v>
      </c>
      <c r="CY682">
        <v>1774684446.8</v>
      </c>
      <c r="CZ682">
        <v>0</v>
      </c>
      <c r="DA682">
        <v>1774666326.5</v>
      </c>
      <c r="DB682" t="s">
        <v>359</v>
      </c>
      <c r="DC682">
        <v>1774666322</v>
      </c>
      <c r="DD682">
        <v>1774666326.5</v>
      </c>
      <c r="DE682">
        <v>2</v>
      </c>
      <c r="DF682">
        <v>0.343</v>
      </c>
      <c r="DG682">
        <v>-0.026</v>
      </c>
      <c r="DH682">
        <v>-0.36</v>
      </c>
      <c r="DI682">
        <v>0.298</v>
      </c>
      <c r="DJ682">
        <v>420</v>
      </c>
      <c r="DK682">
        <v>22</v>
      </c>
      <c r="DL682">
        <v>0.17</v>
      </c>
      <c r="DM682">
        <v>0.02</v>
      </c>
      <c r="DN682">
        <v>-0.4423042</v>
      </c>
      <c r="DO682">
        <v>-0.2721271294559098</v>
      </c>
      <c r="DP682">
        <v>0.03405101204751483</v>
      </c>
      <c r="DQ682">
        <v>0</v>
      </c>
      <c r="DR682">
        <v>-0.0177524625</v>
      </c>
      <c r="DS682">
        <v>0.006521003752345269</v>
      </c>
      <c r="DT682">
        <v>0.001127107525413503</v>
      </c>
      <c r="DU682">
        <v>1</v>
      </c>
      <c r="DV682">
        <v>1</v>
      </c>
      <c r="DW682">
        <v>2</v>
      </c>
      <c r="DX682" t="s">
        <v>367</v>
      </c>
      <c r="DY682">
        <v>3.13048</v>
      </c>
      <c r="DZ682">
        <v>2.80658</v>
      </c>
      <c r="EA682">
        <v>0.0997638</v>
      </c>
      <c r="EB682">
        <v>0.0994763</v>
      </c>
      <c r="EC682">
        <v>0.105897</v>
      </c>
      <c r="ED682">
        <v>0.105635</v>
      </c>
      <c r="EE682">
        <v>21144.9</v>
      </c>
      <c r="EF682">
        <v>27418.6</v>
      </c>
      <c r="EG682">
        <v>26442.5</v>
      </c>
      <c r="EH682">
        <v>33000</v>
      </c>
      <c r="EI682">
        <v>34921.6</v>
      </c>
      <c r="EJ682">
        <v>40308.1</v>
      </c>
      <c r="EK682">
        <v>41088.8</v>
      </c>
      <c r="EL682">
        <v>46059.6</v>
      </c>
      <c r="EM682">
        <v>2.03498</v>
      </c>
      <c r="EN682">
        <v>2.00065</v>
      </c>
      <c r="EO682">
        <v>0.067316</v>
      </c>
      <c r="EP682">
        <v>0</v>
      </c>
      <c r="EQ682">
        <v>24.6513</v>
      </c>
      <c r="ER682">
        <v>999.9</v>
      </c>
      <c r="ES682">
        <v>67.40000000000001</v>
      </c>
      <c r="ET682">
        <v>27.5</v>
      </c>
      <c r="EU682">
        <v>24.5871</v>
      </c>
      <c r="EV682">
        <v>61.0909</v>
      </c>
      <c r="EW682">
        <v>31.7027</v>
      </c>
      <c r="EX682">
        <v>1</v>
      </c>
      <c r="EY682">
        <v>0.290772</v>
      </c>
      <c r="EZ682">
        <v>0.167108</v>
      </c>
      <c r="FA682">
        <v>20.2925</v>
      </c>
      <c r="FB682">
        <v>5.18884</v>
      </c>
      <c r="FC682">
        <v>11.9441</v>
      </c>
      <c r="FD682">
        <v>4.9557</v>
      </c>
      <c r="FE682">
        <v>3.285</v>
      </c>
      <c r="FF682">
        <v>9999</v>
      </c>
      <c r="FG682">
        <v>9999</v>
      </c>
      <c r="FH682">
        <v>9999</v>
      </c>
      <c r="FI682">
        <v>999.9</v>
      </c>
      <c r="FJ682">
        <v>1.86127</v>
      </c>
      <c r="FK682">
        <v>1.86264</v>
      </c>
      <c r="FL682">
        <v>1.86005</v>
      </c>
      <c r="FM682">
        <v>1.85837</v>
      </c>
      <c r="FN682">
        <v>1.86215</v>
      </c>
      <c r="FO682">
        <v>1.85891</v>
      </c>
      <c r="FP682">
        <v>1.85791</v>
      </c>
      <c r="FQ682">
        <v>1.86081</v>
      </c>
      <c r="FR682">
        <v>0</v>
      </c>
      <c r="FS682">
        <v>0</v>
      </c>
      <c r="FT682">
        <v>0</v>
      </c>
      <c r="FU682">
        <v>4.5</v>
      </c>
      <c r="FV682" t="s">
        <v>361</v>
      </c>
      <c r="FW682" t="s">
        <v>362</v>
      </c>
      <c r="FX682" t="s">
        <v>363</v>
      </c>
      <c r="FY682" t="s">
        <v>364</v>
      </c>
      <c r="FZ682" t="s">
        <v>364</v>
      </c>
      <c r="GA682" t="s">
        <v>363</v>
      </c>
      <c r="GB682">
        <v>0</v>
      </c>
      <c r="GC682">
        <v>100</v>
      </c>
      <c r="GD682">
        <v>100</v>
      </c>
      <c r="GE682">
        <v>-0.361</v>
      </c>
      <c r="GF682">
        <v>0.2974</v>
      </c>
      <c r="GG682">
        <v>-1.589593225013521</v>
      </c>
      <c r="GH682">
        <v>0.00192992804097616</v>
      </c>
      <c r="GI682">
        <v>3.244687122451424E-06</v>
      </c>
      <c r="GJ682">
        <v>-2.087531120305573E-09</v>
      </c>
      <c r="GK682">
        <v>0.05776174702018427</v>
      </c>
      <c r="GL682">
        <v>0.005089068596103195</v>
      </c>
      <c r="GM682">
        <v>0.0003257216593697226</v>
      </c>
      <c r="GN682">
        <v>-1.562898368296355E-06</v>
      </c>
      <c r="GO682">
        <v>0</v>
      </c>
      <c r="GP682">
        <v>1257</v>
      </c>
      <c r="GQ682">
        <v>1</v>
      </c>
      <c r="GR682">
        <v>31</v>
      </c>
      <c r="GS682">
        <v>302.1</v>
      </c>
      <c r="GT682">
        <v>302</v>
      </c>
      <c r="GU682">
        <v>1.07666</v>
      </c>
      <c r="GV682">
        <v>2.38525</v>
      </c>
      <c r="GW682">
        <v>1.44775</v>
      </c>
      <c r="GX682">
        <v>2.20215</v>
      </c>
      <c r="GY682">
        <v>1.44653</v>
      </c>
      <c r="GZ682">
        <v>2.37427</v>
      </c>
      <c r="HA682">
        <v>33.1769</v>
      </c>
      <c r="HB682">
        <v>14.4823</v>
      </c>
      <c r="HC682">
        <v>18</v>
      </c>
      <c r="HD682">
        <v>531.912</v>
      </c>
      <c r="HE682">
        <v>523.222</v>
      </c>
      <c r="HF682">
        <v>24.9997</v>
      </c>
      <c r="HG682">
        <v>30.7119</v>
      </c>
      <c r="HH682">
        <v>30</v>
      </c>
      <c r="HI682">
        <v>31.0889</v>
      </c>
      <c r="HJ682">
        <v>31.1009</v>
      </c>
      <c r="HK682">
        <v>21.5447</v>
      </c>
      <c r="HL682">
        <v>20.6043</v>
      </c>
      <c r="HM682">
        <v>100</v>
      </c>
      <c r="HN682">
        <v>25</v>
      </c>
      <c r="HO682">
        <v>420</v>
      </c>
      <c r="HP682">
        <v>21.5</v>
      </c>
      <c r="HQ682">
        <v>103.125</v>
      </c>
      <c r="HR682">
        <v>102.02</v>
      </c>
    </row>
    <row r="683" spans="1:226">
      <c r="A683">
        <v>665</v>
      </c>
      <c r="B683">
        <v>1774684452.6</v>
      </c>
      <c r="C683">
        <v>2706.599999904633</v>
      </c>
      <c r="D683" t="s">
        <v>1692</v>
      </c>
      <c r="E683" t="s">
        <v>1693</v>
      </c>
      <c r="F683">
        <v>5</v>
      </c>
      <c r="I683">
        <v>1774684449.7</v>
      </c>
      <c r="J683">
        <f>(K683)/1000</f>
        <v>0</v>
      </c>
      <c r="K683">
        <f>IF(BF683, AN683, AH683)</f>
        <v>0</v>
      </c>
      <c r="L683">
        <f>IF(BF683, AI683, AG683)</f>
        <v>0</v>
      </c>
      <c r="M683">
        <f>BH683 - IF(AU683&gt;1, L683*BB683*100.0/(AW683), 0)</f>
        <v>0</v>
      </c>
      <c r="N683">
        <f>((T683-J683/2)*M683-L683)/(T683+J683/2)</f>
        <v>0</v>
      </c>
      <c r="O683">
        <f>N683*(BO683+BP683)/1000.0</f>
        <v>0</v>
      </c>
      <c r="P683">
        <f>(BH683 - IF(AU683&gt;1, L683*BB683*100.0/(AW683), 0))*(BO683+BP683)/1000.0</f>
        <v>0</v>
      </c>
      <c r="Q683">
        <f>2.0/((1/S683-1/R683)+SIGN(S683)*SQRT((1/S683-1/R683)*(1/S683-1/R683) + 4*BC683/((BC683+1)*(BC683+1))*(2*1/S683*1/R683-1/R683*1/R683)))</f>
        <v>0</v>
      </c>
      <c r="R683">
        <f>IF(LEFT(BD683,1)&lt;&gt;"0",IF(LEFT(BD683,1)="1",3.0,BE683),$D$5+$E$5*(BV683*BO683/($K$5*1000))+$F$5*(BV683*BO683/($K$5*1000))*MAX(MIN(BB683,$J$5),$I$5)*MAX(MIN(BB683,$J$5),$I$5)+$G$5*MAX(MIN(BB683,$J$5),$I$5)*(BV683*BO683/($K$5*1000))+$H$5*(BV683*BO683/($K$5*1000))*(BV683*BO683/($K$5*1000)))</f>
        <v>0</v>
      </c>
      <c r="S683">
        <f>J683*(1000-(1000*0.61365*exp(17.502*W683/(240.97+W683))/(BO683+BP683)+BJ683)/2)/(1000*0.61365*exp(17.502*W683/(240.97+W683))/(BO683+BP683)-BJ683)</f>
        <v>0</v>
      </c>
      <c r="T683">
        <f>1/((BC683+1)/(Q683/1.6)+1/(R683/1.37)) + BC683/((BC683+1)/(Q683/1.6) + BC683/(R683/1.37))</f>
        <v>0</v>
      </c>
      <c r="U683">
        <f>(AX683*BA683)</f>
        <v>0</v>
      </c>
      <c r="V683">
        <f>(BQ683+(U683+2*0.95*5.67E-8*(((BQ683+$B$9)+273)^4-(BQ683+273)^4)-44100*J683)/(1.84*29.3*R683+8*0.95*5.67E-8*(BQ683+273)^3))</f>
        <v>0</v>
      </c>
      <c r="W683">
        <f>($C$9*BR683+$D$9*BS683+$E$9*V683)</f>
        <v>0</v>
      </c>
      <c r="X683">
        <f>0.61365*exp(17.502*W683/(240.97+W683))</f>
        <v>0</v>
      </c>
      <c r="Y683">
        <f>(Z683/AA683*100)</f>
        <v>0</v>
      </c>
      <c r="Z683">
        <f>BJ683*(BO683+BP683)/1000</f>
        <v>0</v>
      </c>
      <c r="AA683">
        <f>0.61365*exp(17.502*BQ683/(240.97+BQ683))</f>
        <v>0</v>
      </c>
      <c r="AB683">
        <f>(X683-BJ683*(BO683+BP683)/1000)</f>
        <v>0</v>
      </c>
      <c r="AC683">
        <f>(-J683*44100)</f>
        <v>0</v>
      </c>
      <c r="AD683">
        <f>2*29.3*R683*0.92*(BQ683-W683)</f>
        <v>0</v>
      </c>
      <c r="AE683">
        <f>2*0.95*5.67E-8*(((BQ683+$B$9)+273)^4-(W683+273)^4)</f>
        <v>0</v>
      </c>
      <c r="AF683">
        <f>U683+AE683+AC683+AD683</f>
        <v>0</v>
      </c>
      <c r="AG683">
        <f>BN683*AU683*(BI683-BH683*(1000-AU683*BK683)/(1000-AU683*BJ683))/(100*BB683)</f>
        <v>0</v>
      </c>
      <c r="AH683">
        <f>1000*BN683*AU683*(BJ683-BK683)/(100*BB683*(1000-AU683*BJ683))</f>
        <v>0</v>
      </c>
      <c r="AI683">
        <f>(AJ683 - AK683 - BO683*1E3/(8.314*(BQ683+273.15)) * AM683/BN683 * AL683) * BN683/(100*BB683) * (1000 - BK683)/1000</f>
        <v>0</v>
      </c>
      <c r="AJ683">
        <v>429.2092074589664</v>
      </c>
      <c r="AK683">
        <v>428.8063696969696</v>
      </c>
      <c r="AL683">
        <v>-2.308112617814888E-06</v>
      </c>
      <c r="AM683">
        <v>61.35787655002243</v>
      </c>
      <c r="AN683">
        <f>(AP683 - AO683 + BO683*1E3/(8.314*(BQ683+273.15)) * AR683/BN683 * AQ683) * BN683/(100*BB683) * 1000/(1000 - AP683)</f>
        <v>0</v>
      </c>
      <c r="AO683">
        <v>21.52573480577702</v>
      </c>
      <c r="AP683">
        <v>21.50934545454546</v>
      </c>
      <c r="AQ683">
        <v>-5.199090140948959E-07</v>
      </c>
      <c r="AR683">
        <v>91.88205700752289</v>
      </c>
      <c r="AS683">
        <v>0</v>
      </c>
      <c r="AT683">
        <v>0</v>
      </c>
      <c r="AU683">
        <f>IF(AS683*$H$15&gt;=AW683,1.0,(AW683/(AW683-AS683*$H$15)))</f>
        <v>0</v>
      </c>
      <c r="AV683">
        <f>(AU683-1)*100</f>
        <v>0</v>
      </c>
      <c r="AW683">
        <f>MAX(0,($B$15+$C$15*BV683)/(1+$D$15*BV683)*BO683/(BQ683+273)*$E$15)</f>
        <v>0</v>
      </c>
      <c r="AX683">
        <f>$B$13*BW683+$C$13*BX683+$F$13*CI683*(1-CL683)</f>
        <v>0</v>
      </c>
      <c r="AY683">
        <f>AX683*AZ683</f>
        <v>0</v>
      </c>
      <c r="AZ683">
        <f>($B$13*$D$11+$C$13*$D$11+$F$13*((CV683+CN683)/MAX(CV683+CN683+CW683, 0.1)*$I$11+CW683/MAX(CV683+CN683+CW683, 0.1)*$J$11))/($B$13+$C$13+$F$13)</f>
        <v>0</v>
      </c>
      <c r="BA683">
        <f>($B$13*$K$11+$C$13*$K$11+$F$13*((CV683+CN683)/MAX(CV683+CN683+CW683, 0.1)*$P$11+CW683/MAX(CV683+CN683+CW683, 0.1)*$Q$11))/($B$13+$C$13+$F$13)</f>
        <v>0</v>
      </c>
      <c r="BB683">
        <v>6</v>
      </c>
      <c r="BC683">
        <v>0.5</v>
      </c>
      <c r="BD683" t="s">
        <v>358</v>
      </c>
      <c r="BE683">
        <v>2</v>
      </c>
      <c r="BF683" t="b">
        <v>1</v>
      </c>
      <c r="BG683">
        <v>1774684449.7</v>
      </c>
      <c r="BH683">
        <v>419.5852</v>
      </c>
      <c r="BI683">
        <v>419.9822</v>
      </c>
      <c r="BJ683">
        <v>21.51009</v>
      </c>
      <c r="BK683">
        <v>21.52566</v>
      </c>
      <c r="BL683">
        <v>419.9466</v>
      </c>
      <c r="BM683">
        <v>21.21272</v>
      </c>
      <c r="BN683">
        <v>499.9701</v>
      </c>
      <c r="BO683">
        <v>101.037</v>
      </c>
      <c r="BP683">
        <v>0.10006438</v>
      </c>
      <c r="BQ683">
        <v>25.7189</v>
      </c>
      <c r="BR683">
        <v>25.75724</v>
      </c>
      <c r="BS683">
        <v>999.9</v>
      </c>
      <c r="BT683">
        <v>0</v>
      </c>
      <c r="BU683">
        <v>0</v>
      </c>
      <c r="BV683">
        <v>9994.249</v>
      </c>
      <c r="BW683">
        <v>0</v>
      </c>
      <c r="BX683">
        <v>0.3833920000000001</v>
      </c>
      <c r="BY683">
        <v>-0.3971893</v>
      </c>
      <c r="BZ683">
        <v>428.809</v>
      </c>
      <c r="CA683">
        <v>429.2217000000001</v>
      </c>
      <c r="CB683">
        <v>-0.01557389</v>
      </c>
      <c r="CC683">
        <v>419.9822</v>
      </c>
      <c r="CD683">
        <v>21.52566</v>
      </c>
      <c r="CE683">
        <v>2.173316</v>
      </c>
      <c r="CF683">
        <v>2.174888</v>
      </c>
      <c r="CG683">
        <v>18.76695</v>
      </c>
      <c r="CH683">
        <v>18.77853</v>
      </c>
      <c r="CI683">
        <v>80.00698</v>
      </c>
      <c r="CJ683">
        <v>0</v>
      </c>
      <c r="CK683">
        <v>1</v>
      </c>
      <c r="CL683">
        <v>0</v>
      </c>
      <c r="CM683">
        <v>1.75527</v>
      </c>
      <c r="CN683">
        <v>0</v>
      </c>
      <c r="CO683">
        <v>4.167969999999999</v>
      </c>
      <c r="CP683">
        <v>409.289</v>
      </c>
      <c r="CQ683">
        <v>34.6061</v>
      </c>
      <c r="CR683">
        <v>39.1434</v>
      </c>
      <c r="CS683">
        <v>36.9811</v>
      </c>
      <c r="CT683">
        <v>37.9373</v>
      </c>
      <c r="CU683">
        <v>35.625</v>
      </c>
      <c r="CV683">
        <v>0</v>
      </c>
      <c r="CW683">
        <v>80.00699999999999</v>
      </c>
      <c r="CX683">
        <v>0</v>
      </c>
      <c r="CY683">
        <v>1774684451</v>
      </c>
      <c r="CZ683">
        <v>0</v>
      </c>
      <c r="DA683">
        <v>1774666326.5</v>
      </c>
      <c r="DB683" t="s">
        <v>359</v>
      </c>
      <c r="DC683">
        <v>1774666322</v>
      </c>
      <c r="DD683">
        <v>1774666326.5</v>
      </c>
      <c r="DE683">
        <v>2</v>
      </c>
      <c r="DF683">
        <v>0.343</v>
      </c>
      <c r="DG683">
        <v>-0.026</v>
      </c>
      <c r="DH683">
        <v>-0.36</v>
      </c>
      <c r="DI683">
        <v>0.298</v>
      </c>
      <c r="DJ683">
        <v>420</v>
      </c>
      <c r="DK683">
        <v>22</v>
      </c>
      <c r="DL683">
        <v>0.17</v>
      </c>
      <c r="DM683">
        <v>0.02</v>
      </c>
      <c r="DN683">
        <v>-0.4377128048780488</v>
      </c>
      <c r="DO683">
        <v>0.04875451567944149</v>
      </c>
      <c r="DP683">
        <v>0.03821766030108014</v>
      </c>
      <c r="DQ683">
        <v>1</v>
      </c>
      <c r="DR683">
        <v>-0.01701006585365854</v>
      </c>
      <c r="DS683">
        <v>0.007643170034843169</v>
      </c>
      <c r="DT683">
        <v>0.001243474039390813</v>
      </c>
      <c r="DU683">
        <v>1</v>
      </c>
      <c r="DV683">
        <v>2</v>
      </c>
      <c r="DW683">
        <v>2</v>
      </c>
      <c r="DX683" t="s">
        <v>360</v>
      </c>
      <c r="DY683">
        <v>3.13043</v>
      </c>
      <c r="DZ683">
        <v>2.80632</v>
      </c>
      <c r="EA683">
        <v>0.09976110000000001</v>
      </c>
      <c r="EB683">
        <v>0.0994806</v>
      </c>
      <c r="EC683">
        <v>0.10589</v>
      </c>
      <c r="ED683">
        <v>0.105636</v>
      </c>
      <c r="EE683">
        <v>21145</v>
      </c>
      <c r="EF683">
        <v>27418.2</v>
      </c>
      <c r="EG683">
        <v>26442.5</v>
      </c>
      <c r="EH683">
        <v>32999.7</v>
      </c>
      <c r="EI683">
        <v>34921.9</v>
      </c>
      <c r="EJ683">
        <v>40307.9</v>
      </c>
      <c r="EK683">
        <v>41088.8</v>
      </c>
      <c r="EL683">
        <v>46059.5</v>
      </c>
      <c r="EM683">
        <v>2.03485</v>
      </c>
      <c r="EN683">
        <v>2.0005</v>
      </c>
      <c r="EO683">
        <v>0.06729739999999999</v>
      </c>
      <c r="EP683">
        <v>0</v>
      </c>
      <c r="EQ683">
        <v>24.6513</v>
      </c>
      <c r="ER683">
        <v>999.9</v>
      </c>
      <c r="ES683">
        <v>67.40000000000001</v>
      </c>
      <c r="ET683">
        <v>27.5</v>
      </c>
      <c r="EU683">
        <v>24.5905</v>
      </c>
      <c r="EV683">
        <v>61.0509</v>
      </c>
      <c r="EW683">
        <v>31.8069</v>
      </c>
      <c r="EX683">
        <v>1</v>
      </c>
      <c r="EY683">
        <v>0.29048</v>
      </c>
      <c r="EZ683">
        <v>0.166503</v>
      </c>
      <c r="FA683">
        <v>20.2919</v>
      </c>
      <c r="FB683">
        <v>5.18644</v>
      </c>
      <c r="FC683">
        <v>11.9441</v>
      </c>
      <c r="FD683">
        <v>4.95525</v>
      </c>
      <c r="FE683">
        <v>3.28433</v>
      </c>
      <c r="FF683">
        <v>9999</v>
      </c>
      <c r="FG683">
        <v>9999</v>
      </c>
      <c r="FH683">
        <v>9999</v>
      </c>
      <c r="FI683">
        <v>999.9</v>
      </c>
      <c r="FJ683">
        <v>1.86127</v>
      </c>
      <c r="FK683">
        <v>1.86264</v>
      </c>
      <c r="FL683">
        <v>1.86005</v>
      </c>
      <c r="FM683">
        <v>1.85837</v>
      </c>
      <c r="FN683">
        <v>1.86211</v>
      </c>
      <c r="FO683">
        <v>1.85888</v>
      </c>
      <c r="FP683">
        <v>1.85791</v>
      </c>
      <c r="FQ683">
        <v>1.86081</v>
      </c>
      <c r="FR683">
        <v>0</v>
      </c>
      <c r="FS683">
        <v>0</v>
      </c>
      <c r="FT683">
        <v>0</v>
      </c>
      <c r="FU683">
        <v>4.5</v>
      </c>
      <c r="FV683" t="s">
        <v>361</v>
      </c>
      <c r="FW683" t="s">
        <v>362</v>
      </c>
      <c r="FX683" t="s">
        <v>363</v>
      </c>
      <c r="FY683" t="s">
        <v>364</v>
      </c>
      <c r="FZ683" t="s">
        <v>364</v>
      </c>
      <c r="GA683" t="s">
        <v>363</v>
      </c>
      <c r="GB683">
        <v>0</v>
      </c>
      <c r="GC683">
        <v>100</v>
      </c>
      <c r="GD683">
        <v>100</v>
      </c>
      <c r="GE683">
        <v>-0.361</v>
      </c>
      <c r="GF683">
        <v>0.2973</v>
      </c>
      <c r="GG683">
        <v>-1.589593225013521</v>
      </c>
      <c r="GH683">
        <v>0.00192992804097616</v>
      </c>
      <c r="GI683">
        <v>3.244687122451424E-06</v>
      </c>
      <c r="GJ683">
        <v>-2.087531120305573E-09</v>
      </c>
      <c r="GK683">
        <v>0.05776174702018427</v>
      </c>
      <c r="GL683">
        <v>0.005089068596103195</v>
      </c>
      <c r="GM683">
        <v>0.0003257216593697226</v>
      </c>
      <c r="GN683">
        <v>-1.562898368296355E-06</v>
      </c>
      <c r="GO683">
        <v>0</v>
      </c>
      <c r="GP683">
        <v>1257</v>
      </c>
      <c r="GQ683">
        <v>1</v>
      </c>
      <c r="GR683">
        <v>31</v>
      </c>
      <c r="GS683">
        <v>302.2</v>
      </c>
      <c r="GT683">
        <v>302.1</v>
      </c>
      <c r="GU683">
        <v>1.07666</v>
      </c>
      <c r="GV683">
        <v>2.38159</v>
      </c>
      <c r="GW683">
        <v>1.44775</v>
      </c>
      <c r="GX683">
        <v>2.20215</v>
      </c>
      <c r="GY683">
        <v>1.44653</v>
      </c>
      <c r="GZ683">
        <v>2.39746</v>
      </c>
      <c r="HA683">
        <v>33.1992</v>
      </c>
      <c r="HB683">
        <v>14.4823</v>
      </c>
      <c r="HC683">
        <v>18</v>
      </c>
      <c r="HD683">
        <v>531.833</v>
      </c>
      <c r="HE683">
        <v>523.12</v>
      </c>
      <c r="HF683">
        <v>24.9997</v>
      </c>
      <c r="HG683">
        <v>30.7119</v>
      </c>
      <c r="HH683">
        <v>30.0001</v>
      </c>
      <c r="HI683">
        <v>31.0889</v>
      </c>
      <c r="HJ683">
        <v>31.1009</v>
      </c>
      <c r="HK683">
        <v>21.5453</v>
      </c>
      <c r="HL683">
        <v>20.6043</v>
      </c>
      <c r="HM683">
        <v>100</v>
      </c>
      <c r="HN683">
        <v>25</v>
      </c>
      <c r="HO683">
        <v>420</v>
      </c>
      <c r="HP683">
        <v>21.5</v>
      </c>
      <c r="HQ683">
        <v>103.125</v>
      </c>
      <c r="HR683">
        <v>102.02</v>
      </c>
    </row>
    <row r="684" spans="1:226">
      <c r="A684">
        <v>666</v>
      </c>
      <c r="B684">
        <v>1774684456.6</v>
      </c>
      <c r="C684">
        <v>2710.599999904633</v>
      </c>
      <c r="D684" t="s">
        <v>1694</v>
      </c>
      <c r="E684" t="s">
        <v>1695</v>
      </c>
      <c r="F684">
        <v>5</v>
      </c>
      <c r="I684">
        <v>1774684453.7</v>
      </c>
      <c r="J684">
        <f>(K684)/1000</f>
        <v>0</v>
      </c>
      <c r="K684">
        <f>IF(BF684, AN684, AH684)</f>
        <v>0</v>
      </c>
      <c r="L684">
        <f>IF(BF684, AI684, AG684)</f>
        <v>0</v>
      </c>
      <c r="M684">
        <f>BH684 - IF(AU684&gt;1, L684*BB684*100.0/(AW684), 0)</f>
        <v>0</v>
      </c>
      <c r="N684">
        <f>((T684-J684/2)*M684-L684)/(T684+J684/2)</f>
        <v>0</v>
      </c>
      <c r="O684">
        <f>N684*(BO684+BP684)/1000.0</f>
        <v>0</v>
      </c>
      <c r="P684">
        <f>(BH684 - IF(AU684&gt;1, L684*BB684*100.0/(AW684), 0))*(BO684+BP684)/1000.0</f>
        <v>0</v>
      </c>
      <c r="Q684">
        <f>2.0/((1/S684-1/R684)+SIGN(S684)*SQRT((1/S684-1/R684)*(1/S684-1/R684) + 4*BC684/((BC684+1)*(BC684+1))*(2*1/S684*1/R684-1/R684*1/R684)))</f>
        <v>0</v>
      </c>
      <c r="R684">
        <f>IF(LEFT(BD684,1)&lt;&gt;"0",IF(LEFT(BD684,1)="1",3.0,BE684),$D$5+$E$5*(BV684*BO684/($K$5*1000))+$F$5*(BV684*BO684/($K$5*1000))*MAX(MIN(BB684,$J$5),$I$5)*MAX(MIN(BB684,$J$5),$I$5)+$G$5*MAX(MIN(BB684,$J$5),$I$5)*(BV684*BO684/($K$5*1000))+$H$5*(BV684*BO684/($K$5*1000))*(BV684*BO684/($K$5*1000)))</f>
        <v>0</v>
      </c>
      <c r="S684">
        <f>J684*(1000-(1000*0.61365*exp(17.502*W684/(240.97+W684))/(BO684+BP684)+BJ684)/2)/(1000*0.61365*exp(17.502*W684/(240.97+W684))/(BO684+BP684)-BJ684)</f>
        <v>0</v>
      </c>
      <c r="T684">
        <f>1/((BC684+1)/(Q684/1.6)+1/(R684/1.37)) + BC684/((BC684+1)/(Q684/1.6) + BC684/(R684/1.37))</f>
        <v>0</v>
      </c>
      <c r="U684">
        <f>(AX684*BA684)</f>
        <v>0</v>
      </c>
      <c r="V684">
        <f>(BQ684+(U684+2*0.95*5.67E-8*(((BQ684+$B$9)+273)^4-(BQ684+273)^4)-44100*J684)/(1.84*29.3*R684+8*0.95*5.67E-8*(BQ684+273)^3))</f>
        <v>0</v>
      </c>
      <c r="W684">
        <f>($C$9*BR684+$D$9*BS684+$E$9*V684)</f>
        <v>0</v>
      </c>
      <c r="X684">
        <f>0.61365*exp(17.502*W684/(240.97+W684))</f>
        <v>0</v>
      </c>
      <c r="Y684">
        <f>(Z684/AA684*100)</f>
        <v>0</v>
      </c>
      <c r="Z684">
        <f>BJ684*(BO684+BP684)/1000</f>
        <v>0</v>
      </c>
      <c r="AA684">
        <f>0.61365*exp(17.502*BQ684/(240.97+BQ684))</f>
        <v>0</v>
      </c>
      <c r="AB684">
        <f>(X684-BJ684*(BO684+BP684)/1000)</f>
        <v>0</v>
      </c>
      <c r="AC684">
        <f>(-J684*44100)</f>
        <v>0</v>
      </c>
      <c r="AD684">
        <f>2*29.3*R684*0.92*(BQ684-W684)</f>
        <v>0</v>
      </c>
      <c r="AE684">
        <f>2*0.95*5.67E-8*(((BQ684+$B$9)+273)^4-(W684+273)^4)</f>
        <v>0</v>
      </c>
      <c r="AF684">
        <f>U684+AE684+AC684+AD684</f>
        <v>0</v>
      </c>
      <c r="AG684">
        <f>BN684*AU684*(BI684-BH684*(1000-AU684*BK684)/(1000-AU684*BJ684))/(100*BB684)</f>
        <v>0</v>
      </c>
      <c r="AH684">
        <f>1000*BN684*AU684*(BJ684-BK684)/(100*BB684*(1000-AU684*BJ684))</f>
        <v>0</v>
      </c>
      <c r="AI684">
        <f>(AJ684 - AK684 - BO684*1E3/(8.314*(BQ684+273.15)) * AM684/BN684 * AL684) * BN684/(100*BB684) * (1000 - BK684)/1000</f>
        <v>0</v>
      </c>
      <c r="AJ684">
        <v>429.2416945816941</v>
      </c>
      <c r="AK684">
        <v>428.7681696969694</v>
      </c>
      <c r="AL684">
        <v>-6.353462850022093E-06</v>
      </c>
      <c r="AM684">
        <v>61.35787655002243</v>
      </c>
      <c r="AN684">
        <f>(AP684 - AO684 + BO684*1E3/(8.314*(BQ684+273.15)) * AR684/BN684 * AQ684) * BN684/(100*BB684) * 1000/(1000 - AP684)</f>
        <v>0</v>
      </c>
      <c r="AO684">
        <v>21.52557795346488</v>
      </c>
      <c r="AP684">
        <v>21.51056643356645</v>
      </c>
      <c r="AQ684">
        <v>2.123888304021531E-07</v>
      </c>
      <c r="AR684">
        <v>91.88205700752289</v>
      </c>
      <c r="AS684">
        <v>0</v>
      </c>
      <c r="AT684">
        <v>0</v>
      </c>
      <c r="AU684">
        <f>IF(AS684*$H$15&gt;=AW684,1.0,(AW684/(AW684-AS684*$H$15)))</f>
        <v>0</v>
      </c>
      <c r="AV684">
        <f>(AU684-1)*100</f>
        <v>0</v>
      </c>
      <c r="AW684">
        <f>MAX(0,($B$15+$C$15*BV684)/(1+$D$15*BV684)*BO684/(BQ684+273)*$E$15)</f>
        <v>0</v>
      </c>
      <c r="AX684">
        <f>$B$13*BW684+$C$13*BX684+$F$13*CI684*(1-CL684)</f>
        <v>0</v>
      </c>
      <c r="AY684">
        <f>AX684*AZ684</f>
        <v>0</v>
      </c>
      <c r="AZ684">
        <f>($B$13*$D$11+$C$13*$D$11+$F$13*((CV684+CN684)/MAX(CV684+CN684+CW684, 0.1)*$I$11+CW684/MAX(CV684+CN684+CW684, 0.1)*$J$11))/($B$13+$C$13+$F$13)</f>
        <v>0</v>
      </c>
      <c r="BA684">
        <f>($B$13*$K$11+$C$13*$K$11+$F$13*((CV684+CN684)/MAX(CV684+CN684+CW684, 0.1)*$P$11+CW684/MAX(CV684+CN684+CW684, 0.1)*$Q$11))/($B$13+$C$13+$F$13)</f>
        <v>0</v>
      </c>
      <c r="BB684">
        <v>6</v>
      </c>
      <c r="BC684">
        <v>0.5</v>
      </c>
      <c r="BD684" t="s">
        <v>358</v>
      </c>
      <c r="BE684">
        <v>2</v>
      </c>
      <c r="BF684" t="b">
        <v>1</v>
      </c>
      <c r="BG684">
        <v>1774684453.7</v>
      </c>
      <c r="BH684">
        <v>419.5622</v>
      </c>
      <c r="BI684">
        <v>419.9958</v>
      </c>
      <c r="BJ684">
        <v>21.50993</v>
      </c>
      <c r="BK684">
        <v>21.52588</v>
      </c>
      <c r="BL684">
        <v>419.9235</v>
      </c>
      <c r="BM684">
        <v>21.21257</v>
      </c>
      <c r="BN684">
        <v>499.9725</v>
      </c>
      <c r="BO684">
        <v>101.036</v>
      </c>
      <c r="BP684">
        <v>0.10002875</v>
      </c>
      <c r="BQ684">
        <v>25.71782</v>
      </c>
      <c r="BR684">
        <v>25.75361</v>
      </c>
      <c r="BS684">
        <v>999.9</v>
      </c>
      <c r="BT684">
        <v>0</v>
      </c>
      <c r="BU684">
        <v>0</v>
      </c>
      <c r="BV684">
        <v>9988.376999999999</v>
      </c>
      <c r="BW684">
        <v>0</v>
      </c>
      <c r="BX684">
        <v>0.3833920000000001</v>
      </c>
      <c r="BY684">
        <v>-0.433603</v>
      </c>
      <c r="BZ684">
        <v>428.7853</v>
      </c>
      <c r="CA684">
        <v>429.2355000000001</v>
      </c>
      <c r="CB684">
        <v>-0.01592217</v>
      </c>
      <c r="CC684">
        <v>419.9958</v>
      </c>
      <c r="CD684">
        <v>21.52588</v>
      </c>
      <c r="CE684">
        <v>2.173279</v>
      </c>
      <c r="CF684">
        <v>2.174889</v>
      </c>
      <c r="CG684">
        <v>18.76669</v>
      </c>
      <c r="CH684">
        <v>18.77853</v>
      </c>
      <c r="CI684">
        <v>80.00466</v>
      </c>
      <c r="CJ684">
        <v>0</v>
      </c>
      <c r="CK684">
        <v>1</v>
      </c>
      <c r="CL684">
        <v>0</v>
      </c>
      <c r="CM684">
        <v>2.06184</v>
      </c>
      <c r="CN684">
        <v>0</v>
      </c>
      <c r="CO684">
        <v>4.09712</v>
      </c>
      <c r="CP684">
        <v>409.2772000000001</v>
      </c>
      <c r="CQ684">
        <v>34.625</v>
      </c>
      <c r="CR684">
        <v>39.2373</v>
      </c>
      <c r="CS684">
        <v>37.01860000000001</v>
      </c>
      <c r="CT684">
        <v>38.04340000000001</v>
      </c>
      <c r="CU684">
        <v>35.66840000000001</v>
      </c>
      <c r="CV684">
        <v>0</v>
      </c>
      <c r="CW684">
        <v>80.00399999999999</v>
      </c>
      <c r="CX684">
        <v>0</v>
      </c>
      <c r="CY684">
        <v>1774684455.2</v>
      </c>
      <c r="CZ684">
        <v>0</v>
      </c>
      <c r="DA684">
        <v>1774666326.5</v>
      </c>
      <c r="DB684" t="s">
        <v>359</v>
      </c>
      <c r="DC684">
        <v>1774666322</v>
      </c>
      <c r="DD684">
        <v>1774666326.5</v>
      </c>
      <c r="DE684">
        <v>2</v>
      </c>
      <c r="DF684">
        <v>0.343</v>
      </c>
      <c r="DG684">
        <v>-0.026</v>
      </c>
      <c r="DH684">
        <v>-0.36</v>
      </c>
      <c r="DI684">
        <v>0.298</v>
      </c>
      <c r="DJ684">
        <v>420</v>
      </c>
      <c r="DK684">
        <v>22</v>
      </c>
      <c r="DL684">
        <v>0.17</v>
      </c>
      <c r="DM684">
        <v>0.02</v>
      </c>
      <c r="DN684">
        <v>-0.4416898048780488</v>
      </c>
      <c r="DO684">
        <v>0.1342521742160292</v>
      </c>
      <c r="DP684">
        <v>0.03739818707763299</v>
      </c>
      <c r="DQ684">
        <v>0</v>
      </c>
      <c r="DR684">
        <v>-0.01668451463414634</v>
      </c>
      <c r="DS684">
        <v>0.008399864111498286</v>
      </c>
      <c r="DT684">
        <v>0.00129444037998929</v>
      </c>
      <c r="DU684">
        <v>1</v>
      </c>
      <c r="DV684">
        <v>1</v>
      </c>
      <c r="DW684">
        <v>2</v>
      </c>
      <c r="DX684" t="s">
        <v>367</v>
      </c>
      <c r="DY684">
        <v>3.13038</v>
      </c>
      <c r="DZ684">
        <v>2.80644</v>
      </c>
      <c r="EA684">
        <v>0.09975589999999999</v>
      </c>
      <c r="EB684">
        <v>0.09947830000000001</v>
      </c>
      <c r="EC684">
        <v>0.105896</v>
      </c>
      <c r="ED684">
        <v>0.105639</v>
      </c>
      <c r="EE684">
        <v>21145.2</v>
      </c>
      <c r="EF684">
        <v>27418.3</v>
      </c>
      <c r="EG684">
        <v>26442.6</v>
      </c>
      <c r="EH684">
        <v>32999.8</v>
      </c>
      <c r="EI684">
        <v>34921.9</v>
      </c>
      <c r="EJ684">
        <v>40308</v>
      </c>
      <c r="EK684">
        <v>41089.1</v>
      </c>
      <c r="EL684">
        <v>46059.7</v>
      </c>
      <c r="EM684">
        <v>2.03482</v>
      </c>
      <c r="EN684">
        <v>2.00075</v>
      </c>
      <c r="EO684">
        <v>0.067465</v>
      </c>
      <c r="EP684">
        <v>0</v>
      </c>
      <c r="EQ684">
        <v>24.6513</v>
      </c>
      <c r="ER684">
        <v>999.9</v>
      </c>
      <c r="ES684">
        <v>67.40000000000001</v>
      </c>
      <c r="ET684">
        <v>27.5</v>
      </c>
      <c r="EU684">
        <v>24.5864</v>
      </c>
      <c r="EV684">
        <v>61.1609</v>
      </c>
      <c r="EW684">
        <v>31.7748</v>
      </c>
      <c r="EX684">
        <v>1</v>
      </c>
      <c r="EY684">
        <v>0.290706</v>
      </c>
      <c r="EZ684">
        <v>0.166176</v>
      </c>
      <c r="FA684">
        <v>20.2917</v>
      </c>
      <c r="FB684">
        <v>5.18599</v>
      </c>
      <c r="FC684">
        <v>11.9441</v>
      </c>
      <c r="FD684">
        <v>4.9551</v>
      </c>
      <c r="FE684">
        <v>3.28433</v>
      </c>
      <c r="FF684">
        <v>9999</v>
      </c>
      <c r="FG684">
        <v>9999</v>
      </c>
      <c r="FH684">
        <v>9999</v>
      </c>
      <c r="FI684">
        <v>999.9</v>
      </c>
      <c r="FJ684">
        <v>1.86127</v>
      </c>
      <c r="FK684">
        <v>1.86264</v>
      </c>
      <c r="FL684">
        <v>1.86005</v>
      </c>
      <c r="FM684">
        <v>1.85837</v>
      </c>
      <c r="FN684">
        <v>1.86214</v>
      </c>
      <c r="FO684">
        <v>1.85889</v>
      </c>
      <c r="FP684">
        <v>1.85791</v>
      </c>
      <c r="FQ684">
        <v>1.86081</v>
      </c>
      <c r="FR684">
        <v>0</v>
      </c>
      <c r="FS684">
        <v>0</v>
      </c>
      <c r="FT684">
        <v>0</v>
      </c>
      <c r="FU684">
        <v>4.5</v>
      </c>
      <c r="FV684" t="s">
        <v>361</v>
      </c>
      <c r="FW684" t="s">
        <v>362</v>
      </c>
      <c r="FX684" t="s">
        <v>363</v>
      </c>
      <c r="FY684" t="s">
        <v>364</v>
      </c>
      <c r="FZ684" t="s">
        <v>364</v>
      </c>
      <c r="GA684" t="s">
        <v>363</v>
      </c>
      <c r="GB684">
        <v>0</v>
      </c>
      <c r="GC684">
        <v>100</v>
      </c>
      <c r="GD684">
        <v>100</v>
      </c>
      <c r="GE684">
        <v>-0.362</v>
      </c>
      <c r="GF684">
        <v>0.2974</v>
      </c>
      <c r="GG684">
        <v>-1.589593225013521</v>
      </c>
      <c r="GH684">
        <v>0.00192992804097616</v>
      </c>
      <c r="GI684">
        <v>3.244687122451424E-06</v>
      </c>
      <c r="GJ684">
        <v>-2.087531120305573E-09</v>
      </c>
      <c r="GK684">
        <v>0.05776174702018427</v>
      </c>
      <c r="GL684">
        <v>0.005089068596103195</v>
      </c>
      <c r="GM684">
        <v>0.0003257216593697226</v>
      </c>
      <c r="GN684">
        <v>-1.562898368296355E-06</v>
      </c>
      <c r="GO684">
        <v>0</v>
      </c>
      <c r="GP684">
        <v>1257</v>
      </c>
      <c r="GQ684">
        <v>1</v>
      </c>
      <c r="GR684">
        <v>31</v>
      </c>
      <c r="GS684">
        <v>302.2</v>
      </c>
      <c r="GT684">
        <v>302.2</v>
      </c>
      <c r="GU684">
        <v>1.07666</v>
      </c>
      <c r="GV684">
        <v>2.38525</v>
      </c>
      <c r="GW684">
        <v>1.44775</v>
      </c>
      <c r="GX684">
        <v>2.20215</v>
      </c>
      <c r="GY684">
        <v>1.44653</v>
      </c>
      <c r="GZ684">
        <v>2.3645</v>
      </c>
      <c r="HA684">
        <v>33.1992</v>
      </c>
      <c r="HB684">
        <v>14.4823</v>
      </c>
      <c r="HC684">
        <v>18</v>
      </c>
      <c r="HD684">
        <v>531.817</v>
      </c>
      <c r="HE684">
        <v>523.29</v>
      </c>
      <c r="HF684">
        <v>24.9998</v>
      </c>
      <c r="HG684">
        <v>30.7119</v>
      </c>
      <c r="HH684">
        <v>30.0001</v>
      </c>
      <c r="HI684">
        <v>31.0889</v>
      </c>
      <c r="HJ684">
        <v>31.1009</v>
      </c>
      <c r="HK684">
        <v>21.5451</v>
      </c>
      <c r="HL684">
        <v>20.6043</v>
      </c>
      <c r="HM684">
        <v>100</v>
      </c>
      <c r="HN684">
        <v>25</v>
      </c>
      <c r="HO684">
        <v>420</v>
      </c>
      <c r="HP684">
        <v>21.5</v>
      </c>
      <c r="HQ684">
        <v>103.126</v>
      </c>
      <c r="HR684">
        <v>102.02</v>
      </c>
    </row>
    <row r="685" spans="1:226">
      <c r="A685">
        <v>667</v>
      </c>
      <c r="B685">
        <v>1774684460.6</v>
      </c>
      <c r="C685">
        <v>2714.599999904633</v>
      </c>
      <c r="D685" t="s">
        <v>1696</v>
      </c>
      <c r="E685" t="s">
        <v>1697</v>
      </c>
      <c r="F685">
        <v>5</v>
      </c>
      <c r="I685">
        <v>1774684457.7</v>
      </c>
      <c r="J685">
        <f>(K685)/1000</f>
        <v>0</v>
      </c>
      <c r="K685">
        <f>IF(BF685, AN685, AH685)</f>
        <v>0</v>
      </c>
      <c r="L685">
        <f>IF(BF685, AI685, AG685)</f>
        <v>0</v>
      </c>
      <c r="M685">
        <f>BH685 - IF(AU685&gt;1, L685*BB685*100.0/(AW685), 0)</f>
        <v>0</v>
      </c>
      <c r="N685">
        <f>((T685-J685/2)*M685-L685)/(T685+J685/2)</f>
        <v>0</v>
      </c>
      <c r="O685">
        <f>N685*(BO685+BP685)/1000.0</f>
        <v>0</v>
      </c>
      <c r="P685">
        <f>(BH685 - IF(AU685&gt;1, L685*BB685*100.0/(AW685), 0))*(BO685+BP685)/1000.0</f>
        <v>0</v>
      </c>
      <c r="Q685">
        <f>2.0/((1/S685-1/R685)+SIGN(S685)*SQRT((1/S685-1/R685)*(1/S685-1/R685) + 4*BC685/((BC685+1)*(BC685+1))*(2*1/S685*1/R685-1/R685*1/R685)))</f>
        <v>0</v>
      </c>
      <c r="R685">
        <f>IF(LEFT(BD685,1)&lt;&gt;"0",IF(LEFT(BD685,1)="1",3.0,BE685),$D$5+$E$5*(BV685*BO685/($K$5*1000))+$F$5*(BV685*BO685/($K$5*1000))*MAX(MIN(BB685,$J$5),$I$5)*MAX(MIN(BB685,$J$5),$I$5)+$G$5*MAX(MIN(BB685,$J$5),$I$5)*(BV685*BO685/($K$5*1000))+$H$5*(BV685*BO685/($K$5*1000))*(BV685*BO685/($K$5*1000)))</f>
        <v>0</v>
      </c>
      <c r="S685">
        <f>J685*(1000-(1000*0.61365*exp(17.502*W685/(240.97+W685))/(BO685+BP685)+BJ685)/2)/(1000*0.61365*exp(17.502*W685/(240.97+W685))/(BO685+BP685)-BJ685)</f>
        <v>0</v>
      </c>
      <c r="T685">
        <f>1/((BC685+1)/(Q685/1.6)+1/(R685/1.37)) + BC685/((BC685+1)/(Q685/1.6) + BC685/(R685/1.37))</f>
        <v>0</v>
      </c>
      <c r="U685">
        <f>(AX685*BA685)</f>
        <v>0</v>
      </c>
      <c r="V685">
        <f>(BQ685+(U685+2*0.95*5.67E-8*(((BQ685+$B$9)+273)^4-(BQ685+273)^4)-44100*J685)/(1.84*29.3*R685+8*0.95*5.67E-8*(BQ685+273)^3))</f>
        <v>0</v>
      </c>
      <c r="W685">
        <f>($C$9*BR685+$D$9*BS685+$E$9*V685)</f>
        <v>0</v>
      </c>
      <c r="X685">
        <f>0.61365*exp(17.502*W685/(240.97+W685))</f>
        <v>0</v>
      </c>
      <c r="Y685">
        <f>(Z685/AA685*100)</f>
        <v>0</v>
      </c>
      <c r="Z685">
        <f>BJ685*(BO685+BP685)/1000</f>
        <v>0</v>
      </c>
      <c r="AA685">
        <f>0.61365*exp(17.502*BQ685/(240.97+BQ685))</f>
        <v>0</v>
      </c>
      <c r="AB685">
        <f>(X685-BJ685*(BO685+BP685)/1000)</f>
        <v>0</v>
      </c>
      <c r="AC685">
        <f>(-J685*44100)</f>
        <v>0</v>
      </c>
      <c r="AD685">
        <f>2*29.3*R685*0.92*(BQ685-W685)</f>
        <v>0</v>
      </c>
      <c r="AE685">
        <f>2*0.95*5.67E-8*(((BQ685+$B$9)+273)^4-(W685+273)^4)</f>
        <v>0</v>
      </c>
      <c r="AF685">
        <f>U685+AE685+AC685+AD685</f>
        <v>0</v>
      </c>
      <c r="AG685">
        <f>BN685*AU685*(BI685-BH685*(1000-AU685*BK685)/(1000-AU685*BJ685))/(100*BB685)</f>
        <v>0</v>
      </c>
      <c r="AH685">
        <f>1000*BN685*AU685*(BJ685-BK685)/(100*BB685*(1000-AU685*BJ685))</f>
        <v>0</v>
      </c>
      <c r="AI685">
        <f>(AJ685 - AK685 - BO685*1E3/(8.314*(BQ685+273.15)) * AM685/BN685 * AL685) * BN685/(100*BB685) * (1000 - BK685)/1000</f>
        <v>0</v>
      </c>
      <c r="AJ685">
        <v>429.2482236073849</v>
      </c>
      <c r="AK685">
        <v>428.7984848484849</v>
      </c>
      <c r="AL685">
        <v>4.002432608121353E-06</v>
      </c>
      <c r="AM685">
        <v>61.35787655002243</v>
      </c>
      <c r="AN685">
        <f>(AP685 - AO685 + BO685*1E3/(8.314*(BQ685+273.15)) * AR685/BN685 * AQ685) * BN685/(100*BB685) * 1000/(1000 - AP685)</f>
        <v>0</v>
      </c>
      <c r="AO685">
        <v>21.5268714077155</v>
      </c>
      <c r="AP685">
        <v>21.50950979020979</v>
      </c>
      <c r="AQ685">
        <v>-3.14278235460519E-07</v>
      </c>
      <c r="AR685">
        <v>91.88205700752289</v>
      </c>
      <c r="AS685">
        <v>0</v>
      </c>
      <c r="AT685">
        <v>0</v>
      </c>
      <c r="AU685">
        <f>IF(AS685*$H$15&gt;=AW685,1.0,(AW685/(AW685-AS685*$H$15)))</f>
        <v>0</v>
      </c>
      <c r="AV685">
        <f>(AU685-1)*100</f>
        <v>0</v>
      </c>
      <c r="AW685">
        <f>MAX(0,($B$15+$C$15*BV685)/(1+$D$15*BV685)*BO685/(BQ685+273)*$E$15)</f>
        <v>0</v>
      </c>
      <c r="AX685">
        <f>$B$13*BW685+$C$13*BX685+$F$13*CI685*(1-CL685)</f>
        <v>0</v>
      </c>
      <c r="AY685">
        <f>AX685*AZ685</f>
        <v>0</v>
      </c>
      <c r="AZ685">
        <f>($B$13*$D$11+$C$13*$D$11+$F$13*((CV685+CN685)/MAX(CV685+CN685+CW685, 0.1)*$I$11+CW685/MAX(CV685+CN685+CW685, 0.1)*$J$11))/($B$13+$C$13+$F$13)</f>
        <v>0</v>
      </c>
      <c r="BA685">
        <f>($B$13*$K$11+$C$13*$K$11+$F$13*((CV685+CN685)/MAX(CV685+CN685+CW685, 0.1)*$P$11+CW685/MAX(CV685+CN685+CW685, 0.1)*$Q$11))/($B$13+$C$13+$F$13)</f>
        <v>0</v>
      </c>
      <c r="BB685">
        <v>6</v>
      </c>
      <c r="BC685">
        <v>0.5</v>
      </c>
      <c r="BD685" t="s">
        <v>358</v>
      </c>
      <c r="BE685">
        <v>2</v>
      </c>
      <c r="BF685" t="b">
        <v>1</v>
      </c>
      <c r="BG685">
        <v>1774684457.7</v>
      </c>
      <c r="BH685">
        <v>419.567</v>
      </c>
      <c r="BI685">
        <v>420.0136000000001</v>
      </c>
      <c r="BJ685">
        <v>21.50994</v>
      </c>
      <c r="BK685">
        <v>21.52635</v>
      </c>
      <c r="BL685">
        <v>419.9286</v>
      </c>
      <c r="BM685">
        <v>21.21257</v>
      </c>
      <c r="BN685">
        <v>500.0078999999999</v>
      </c>
      <c r="BO685">
        <v>101.0354</v>
      </c>
      <c r="BP685">
        <v>0.09995251000000001</v>
      </c>
      <c r="BQ685">
        <v>25.71822</v>
      </c>
      <c r="BR685">
        <v>25.75828</v>
      </c>
      <c r="BS685">
        <v>999.9</v>
      </c>
      <c r="BT685">
        <v>0</v>
      </c>
      <c r="BU685">
        <v>0</v>
      </c>
      <c r="BV685">
        <v>9998.495999999999</v>
      </c>
      <c r="BW685">
        <v>0</v>
      </c>
      <c r="BX685">
        <v>0.3833920000000001</v>
      </c>
      <c r="BY685">
        <v>-0.4464783</v>
      </c>
      <c r="BZ685">
        <v>428.7904</v>
      </c>
      <c r="CA685">
        <v>429.2539</v>
      </c>
      <c r="CB685">
        <v>-0.0164112</v>
      </c>
      <c r="CC685">
        <v>420.0136000000001</v>
      </c>
      <c r="CD685">
        <v>21.52635</v>
      </c>
      <c r="CE685">
        <v>2.173264</v>
      </c>
      <c r="CF685">
        <v>2.174923000000001</v>
      </c>
      <c r="CG685">
        <v>18.76656</v>
      </c>
      <c r="CH685">
        <v>18.77876</v>
      </c>
      <c r="CI685">
        <v>79.99881000000001</v>
      </c>
      <c r="CJ685">
        <v>0</v>
      </c>
      <c r="CK685">
        <v>1</v>
      </c>
      <c r="CL685">
        <v>0</v>
      </c>
      <c r="CM685">
        <v>1.75481</v>
      </c>
      <c r="CN685">
        <v>0</v>
      </c>
      <c r="CO685">
        <v>4.21326</v>
      </c>
      <c r="CP685">
        <v>409.2472</v>
      </c>
      <c r="CQ685">
        <v>34.625</v>
      </c>
      <c r="CR685">
        <v>39.31849999999999</v>
      </c>
      <c r="CS685">
        <v>37.062</v>
      </c>
      <c r="CT685">
        <v>38.1371</v>
      </c>
      <c r="CU685">
        <v>35.687</v>
      </c>
      <c r="CV685">
        <v>0</v>
      </c>
      <c r="CW685">
        <v>79.998</v>
      </c>
      <c r="CX685">
        <v>0</v>
      </c>
      <c r="CY685">
        <v>1774684458.8</v>
      </c>
      <c r="CZ685">
        <v>0</v>
      </c>
      <c r="DA685">
        <v>1774666326.5</v>
      </c>
      <c r="DB685" t="s">
        <v>359</v>
      </c>
      <c r="DC685">
        <v>1774666322</v>
      </c>
      <c r="DD685">
        <v>1774666326.5</v>
      </c>
      <c r="DE685">
        <v>2</v>
      </c>
      <c r="DF685">
        <v>0.343</v>
      </c>
      <c r="DG685">
        <v>-0.026</v>
      </c>
      <c r="DH685">
        <v>-0.36</v>
      </c>
      <c r="DI685">
        <v>0.298</v>
      </c>
      <c r="DJ685">
        <v>420</v>
      </c>
      <c r="DK685">
        <v>22</v>
      </c>
      <c r="DL685">
        <v>0.17</v>
      </c>
      <c r="DM685">
        <v>0.02</v>
      </c>
      <c r="DN685">
        <v>-0.4425488048780488</v>
      </c>
      <c r="DO685">
        <v>0.1347255470383271</v>
      </c>
      <c r="DP685">
        <v>0.03681501425102796</v>
      </c>
      <c r="DQ685">
        <v>0</v>
      </c>
      <c r="DR685">
        <v>-0.01662194146341463</v>
      </c>
      <c r="DS685">
        <v>0.006179228571428531</v>
      </c>
      <c r="DT685">
        <v>0.001274337532913859</v>
      </c>
      <c r="DU685">
        <v>1</v>
      </c>
      <c r="DV685">
        <v>1</v>
      </c>
      <c r="DW685">
        <v>2</v>
      </c>
      <c r="DX685" t="s">
        <v>367</v>
      </c>
      <c r="DY685">
        <v>3.13048</v>
      </c>
      <c r="DZ685">
        <v>2.8064</v>
      </c>
      <c r="EA685">
        <v>0.0997569</v>
      </c>
      <c r="EB685">
        <v>0.0994882</v>
      </c>
      <c r="EC685">
        <v>0.105892</v>
      </c>
      <c r="ED685">
        <v>0.105633</v>
      </c>
      <c r="EE685">
        <v>21145.1</v>
      </c>
      <c r="EF685">
        <v>27418.4</v>
      </c>
      <c r="EG685">
        <v>26442.5</v>
      </c>
      <c r="EH685">
        <v>33000.2</v>
      </c>
      <c r="EI685">
        <v>34922</v>
      </c>
      <c r="EJ685">
        <v>40308.4</v>
      </c>
      <c r="EK685">
        <v>41089.1</v>
      </c>
      <c r="EL685">
        <v>46059.9</v>
      </c>
      <c r="EM685">
        <v>2.03498</v>
      </c>
      <c r="EN685">
        <v>2.00087</v>
      </c>
      <c r="EO685">
        <v>0.06757680000000001</v>
      </c>
      <c r="EP685">
        <v>0</v>
      </c>
      <c r="EQ685">
        <v>24.6513</v>
      </c>
      <c r="ER685">
        <v>999.9</v>
      </c>
      <c r="ES685">
        <v>67.40000000000001</v>
      </c>
      <c r="ET685">
        <v>27.5</v>
      </c>
      <c r="EU685">
        <v>24.5868</v>
      </c>
      <c r="EV685">
        <v>61.0909</v>
      </c>
      <c r="EW685">
        <v>31.6226</v>
      </c>
      <c r="EX685">
        <v>1</v>
      </c>
      <c r="EY685">
        <v>0.290643</v>
      </c>
      <c r="EZ685">
        <v>0.165656</v>
      </c>
      <c r="FA685">
        <v>20.2918</v>
      </c>
      <c r="FB685">
        <v>5.18629</v>
      </c>
      <c r="FC685">
        <v>11.9441</v>
      </c>
      <c r="FD685">
        <v>4.95525</v>
      </c>
      <c r="FE685">
        <v>3.28435</v>
      </c>
      <c r="FF685">
        <v>9999</v>
      </c>
      <c r="FG685">
        <v>9999</v>
      </c>
      <c r="FH685">
        <v>9999</v>
      </c>
      <c r="FI685">
        <v>999.9</v>
      </c>
      <c r="FJ685">
        <v>1.86127</v>
      </c>
      <c r="FK685">
        <v>1.86264</v>
      </c>
      <c r="FL685">
        <v>1.86005</v>
      </c>
      <c r="FM685">
        <v>1.85837</v>
      </c>
      <c r="FN685">
        <v>1.86214</v>
      </c>
      <c r="FO685">
        <v>1.85887</v>
      </c>
      <c r="FP685">
        <v>1.85791</v>
      </c>
      <c r="FQ685">
        <v>1.86081</v>
      </c>
      <c r="FR685">
        <v>0</v>
      </c>
      <c r="FS685">
        <v>0</v>
      </c>
      <c r="FT685">
        <v>0</v>
      </c>
      <c r="FU685">
        <v>4.5</v>
      </c>
      <c r="FV685" t="s">
        <v>361</v>
      </c>
      <c r="FW685" t="s">
        <v>362</v>
      </c>
      <c r="FX685" t="s">
        <v>363</v>
      </c>
      <c r="FY685" t="s">
        <v>364</v>
      </c>
      <c r="FZ685" t="s">
        <v>364</v>
      </c>
      <c r="GA685" t="s">
        <v>363</v>
      </c>
      <c r="GB685">
        <v>0</v>
      </c>
      <c r="GC685">
        <v>100</v>
      </c>
      <c r="GD685">
        <v>100</v>
      </c>
      <c r="GE685">
        <v>-0.362</v>
      </c>
      <c r="GF685">
        <v>0.2973</v>
      </c>
      <c r="GG685">
        <v>-1.589593225013521</v>
      </c>
      <c r="GH685">
        <v>0.00192992804097616</v>
      </c>
      <c r="GI685">
        <v>3.244687122451424E-06</v>
      </c>
      <c r="GJ685">
        <v>-2.087531120305573E-09</v>
      </c>
      <c r="GK685">
        <v>0.05776174702018427</v>
      </c>
      <c r="GL685">
        <v>0.005089068596103195</v>
      </c>
      <c r="GM685">
        <v>0.0003257216593697226</v>
      </c>
      <c r="GN685">
        <v>-1.562898368296355E-06</v>
      </c>
      <c r="GO685">
        <v>0</v>
      </c>
      <c r="GP685">
        <v>1257</v>
      </c>
      <c r="GQ685">
        <v>1</v>
      </c>
      <c r="GR685">
        <v>31</v>
      </c>
      <c r="GS685">
        <v>302.3</v>
      </c>
      <c r="GT685">
        <v>302.2</v>
      </c>
      <c r="GU685">
        <v>1.07666</v>
      </c>
      <c r="GV685">
        <v>2.39502</v>
      </c>
      <c r="GW685">
        <v>1.44775</v>
      </c>
      <c r="GX685">
        <v>2.20215</v>
      </c>
      <c r="GY685">
        <v>1.44653</v>
      </c>
      <c r="GZ685">
        <v>2.29736</v>
      </c>
      <c r="HA685">
        <v>33.1992</v>
      </c>
      <c r="HB685">
        <v>14.4735</v>
      </c>
      <c r="HC685">
        <v>18</v>
      </c>
      <c r="HD685">
        <v>531.913</v>
      </c>
      <c r="HE685">
        <v>523.375</v>
      </c>
      <c r="HF685">
        <v>24.9998</v>
      </c>
      <c r="HG685">
        <v>30.7119</v>
      </c>
      <c r="HH685">
        <v>30.0001</v>
      </c>
      <c r="HI685">
        <v>31.0889</v>
      </c>
      <c r="HJ685">
        <v>31.1009</v>
      </c>
      <c r="HK685">
        <v>21.5439</v>
      </c>
      <c r="HL685">
        <v>20.6043</v>
      </c>
      <c r="HM685">
        <v>100</v>
      </c>
      <c r="HN685">
        <v>25</v>
      </c>
      <c r="HO685">
        <v>420</v>
      </c>
      <c r="HP685">
        <v>21.5</v>
      </c>
      <c r="HQ685">
        <v>103.126</v>
      </c>
      <c r="HR685">
        <v>102.021</v>
      </c>
    </row>
    <row r="686" spans="1:226">
      <c r="A686">
        <v>668</v>
      </c>
      <c r="B686">
        <v>1774684464.6</v>
      </c>
      <c r="C686">
        <v>2718.599999904633</v>
      </c>
      <c r="D686" t="s">
        <v>1698</v>
      </c>
      <c r="E686" t="s">
        <v>1699</v>
      </c>
      <c r="F686">
        <v>5</v>
      </c>
      <c r="I686">
        <v>1774684461.7</v>
      </c>
      <c r="J686">
        <f>(K686)/1000</f>
        <v>0</v>
      </c>
      <c r="K686">
        <f>IF(BF686, AN686, AH686)</f>
        <v>0</v>
      </c>
      <c r="L686">
        <f>IF(BF686, AI686, AG686)</f>
        <v>0</v>
      </c>
      <c r="M686">
        <f>BH686 - IF(AU686&gt;1, L686*BB686*100.0/(AW686), 0)</f>
        <v>0</v>
      </c>
      <c r="N686">
        <f>((T686-J686/2)*M686-L686)/(T686+J686/2)</f>
        <v>0</v>
      </c>
      <c r="O686">
        <f>N686*(BO686+BP686)/1000.0</f>
        <v>0</v>
      </c>
      <c r="P686">
        <f>(BH686 - IF(AU686&gt;1, L686*BB686*100.0/(AW686), 0))*(BO686+BP686)/1000.0</f>
        <v>0</v>
      </c>
      <c r="Q686">
        <f>2.0/((1/S686-1/R686)+SIGN(S686)*SQRT((1/S686-1/R686)*(1/S686-1/R686) + 4*BC686/((BC686+1)*(BC686+1))*(2*1/S686*1/R686-1/R686*1/R686)))</f>
        <v>0</v>
      </c>
      <c r="R686">
        <f>IF(LEFT(BD686,1)&lt;&gt;"0",IF(LEFT(BD686,1)="1",3.0,BE686),$D$5+$E$5*(BV686*BO686/($K$5*1000))+$F$5*(BV686*BO686/($K$5*1000))*MAX(MIN(BB686,$J$5),$I$5)*MAX(MIN(BB686,$J$5),$I$5)+$G$5*MAX(MIN(BB686,$J$5),$I$5)*(BV686*BO686/($K$5*1000))+$H$5*(BV686*BO686/($K$5*1000))*(BV686*BO686/($K$5*1000)))</f>
        <v>0</v>
      </c>
      <c r="S686">
        <f>J686*(1000-(1000*0.61365*exp(17.502*W686/(240.97+W686))/(BO686+BP686)+BJ686)/2)/(1000*0.61365*exp(17.502*W686/(240.97+W686))/(BO686+BP686)-BJ686)</f>
        <v>0</v>
      </c>
      <c r="T686">
        <f>1/((BC686+1)/(Q686/1.6)+1/(R686/1.37)) + BC686/((BC686+1)/(Q686/1.6) + BC686/(R686/1.37))</f>
        <v>0</v>
      </c>
      <c r="U686">
        <f>(AX686*BA686)</f>
        <v>0</v>
      </c>
      <c r="V686">
        <f>(BQ686+(U686+2*0.95*5.67E-8*(((BQ686+$B$9)+273)^4-(BQ686+273)^4)-44100*J686)/(1.84*29.3*R686+8*0.95*5.67E-8*(BQ686+273)^3))</f>
        <v>0</v>
      </c>
      <c r="W686">
        <f>($C$9*BR686+$D$9*BS686+$E$9*V686)</f>
        <v>0</v>
      </c>
      <c r="X686">
        <f>0.61365*exp(17.502*W686/(240.97+W686))</f>
        <v>0</v>
      </c>
      <c r="Y686">
        <f>(Z686/AA686*100)</f>
        <v>0</v>
      </c>
      <c r="Z686">
        <f>BJ686*(BO686+BP686)/1000</f>
        <v>0</v>
      </c>
      <c r="AA686">
        <f>0.61365*exp(17.502*BQ686/(240.97+BQ686))</f>
        <v>0</v>
      </c>
      <c r="AB686">
        <f>(X686-BJ686*(BO686+BP686)/1000)</f>
        <v>0</v>
      </c>
      <c r="AC686">
        <f>(-J686*44100)</f>
        <v>0</v>
      </c>
      <c r="AD686">
        <f>2*29.3*R686*0.92*(BQ686-W686)</f>
        <v>0</v>
      </c>
      <c r="AE686">
        <f>2*0.95*5.67E-8*(((BQ686+$B$9)+273)^4-(W686+273)^4)</f>
        <v>0</v>
      </c>
      <c r="AF686">
        <f>U686+AE686+AC686+AD686</f>
        <v>0</v>
      </c>
      <c r="AG686">
        <f>BN686*AU686*(BI686-BH686*(1000-AU686*BK686)/(1000-AU686*BJ686))/(100*BB686)</f>
        <v>0</v>
      </c>
      <c r="AH686">
        <f>1000*BN686*AU686*(BJ686-BK686)/(100*BB686*(1000-AU686*BJ686))</f>
        <v>0</v>
      </c>
      <c r="AI686">
        <f>(AJ686 - AK686 - BO686*1E3/(8.314*(BQ686+273.15)) * AM686/BN686 * AL686) * BN686/(100*BB686) * (1000 - BK686)/1000</f>
        <v>0</v>
      </c>
      <c r="AJ686">
        <v>429.273423605074</v>
      </c>
      <c r="AK686">
        <v>428.8210181818179</v>
      </c>
      <c r="AL686">
        <v>7.068554537241343E-06</v>
      </c>
      <c r="AM686">
        <v>61.35787655002243</v>
      </c>
      <c r="AN686">
        <f>(AP686 - AO686 + BO686*1E3/(8.314*(BQ686+273.15)) * AR686/BN686 * AQ686) * BN686/(100*BB686) * 1000/(1000 - AP686)</f>
        <v>0</v>
      </c>
      <c r="AO686">
        <v>21.52501772315282</v>
      </c>
      <c r="AP686">
        <v>21.51154965034967</v>
      </c>
      <c r="AQ686">
        <v>3.463196087133405E-07</v>
      </c>
      <c r="AR686">
        <v>91.88205700752289</v>
      </c>
      <c r="AS686">
        <v>0</v>
      </c>
      <c r="AT686">
        <v>0</v>
      </c>
      <c r="AU686">
        <f>IF(AS686*$H$15&gt;=AW686,1.0,(AW686/(AW686-AS686*$H$15)))</f>
        <v>0</v>
      </c>
      <c r="AV686">
        <f>(AU686-1)*100</f>
        <v>0</v>
      </c>
      <c r="AW686">
        <f>MAX(0,($B$15+$C$15*BV686)/(1+$D$15*BV686)*BO686/(BQ686+273)*$E$15)</f>
        <v>0</v>
      </c>
      <c r="AX686">
        <f>$B$13*BW686+$C$13*BX686+$F$13*CI686*(1-CL686)</f>
        <v>0</v>
      </c>
      <c r="AY686">
        <f>AX686*AZ686</f>
        <v>0</v>
      </c>
      <c r="AZ686">
        <f>($B$13*$D$11+$C$13*$D$11+$F$13*((CV686+CN686)/MAX(CV686+CN686+CW686, 0.1)*$I$11+CW686/MAX(CV686+CN686+CW686, 0.1)*$J$11))/($B$13+$C$13+$F$13)</f>
        <v>0</v>
      </c>
      <c r="BA686">
        <f>($B$13*$K$11+$C$13*$K$11+$F$13*((CV686+CN686)/MAX(CV686+CN686+CW686, 0.1)*$P$11+CW686/MAX(CV686+CN686+CW686, 0.1)*$Q$11))/($B$13+$C$13+$F$13)</f>
        <v>0</v>
      </c>
      <c r="BB686">
        <v>6</v>
      </c>
      <c r="BC686">
        <v>0.5</v>
      </c>
      <c r="BD686" t="s">
        <v>358</v>
      </c>
      <c r="BE686">
        <v>2</v>
      </c>
      <c r="BF686" t="b">
        <v>1</v>
      </c>
      <c r="BG686">
        <v>1774684461.7</v>
      </c>
      <c r="BH686">
        <v>419.5745</v>
      </c>
      <c r="BI686">
        <v>420.0216</v>
      </c>
      <c r="BJ686">
        <v>21.51047</v>
      </c>
      <c r="BK686">
        <v>21.52552</v>
      </c>
      <c r="BL686">
        <v>419.9358</v>
      </c>
      <c r="BM686">
        <v>21.21309</v>
      </c>
      <c r="BN686">
        <v>500.0427</v>
      </c>
      <c r="BO686">
        <v>101.0359</v>
      </c>
      <c r="BP686">
        <v>0.10002613</v>
      </c>
      <c r="BQ686">
        <v>25.7184</v>
      </c>
      <c r="BR686">
        <v>25.75961999999999</v>
      </c>
      <c r="BS686">
        <v>999.9</v>
      </c>
      <c r="BT686">
        <v>0</v>
      </c>
      <c r="BU686">
        <v>0</v>
      </c>
      <c r="BV686">
        <v>9995.436000000002</v>
      </c>
      <c r="BW686">
        <v>0</v>
      </c>
      <c r="BX686">
        <v>0.3833920000000001</v>
      </c>
      <c r="BY686">
        <v>-0.4472656</v>
      </c>
      <c r="BZ686">
        <v>428.7980000000001</v>
      </c>
      <c r="CA686">
        <v>429.2617</v>
      </c>
      <c r="CB686">
        <v>-0.0150669</v>
      </c>
      <c r="CC686">
        <v>420.0216</v>
      </c>
      <c r="CD686">
        <v>21.52552</v>
      </c>
      <c r="CE686">
        <v>2.173327</v>
      </c>
      <c r="CF686">
        <v>2.174851</v>
      </c>
      <c r="CG686">
        <v>18.76705</v>
      </c>
      <c r="CH686">
        <v>18.77823</v>
      </c>
      <c r="CI686">
        <v>79.99418999999999</v>
      </c>
      <c r="CJ686">
        <v>0</v>
      </c>
      <c r="CK686">
        <v>1</v>
      </c>
      <c r="CL686">
        <v>0</v>
      </c>
      <c r="CM686">
        <v>1.67151</v>
      </c>
      <c r="CN686">
        <v>0</v>
      </c>
      <c r="CO686">
        <v>4.33276</v>
      </c>
      <c r="CP686">
        <v>409.2237</v>
      </c>
      <c r="CQ686">
        <v>34.625</v>
      </c>
      <c r="CR686">
        <v>39.41840000000001</v>
      </c>
      <c r="CS686">
        <v>37.0809</v>
      </c>
      <c r="CT686">
        <v>38.2373</v>
      </c>
      <c r="CU686">
        <v>35.7185</v>
      </c>
      <c r="CV686">
        <v>0</v>
      </c>
      <c r="CW686">
        <v>79.994</v>
      </c>
      <c r="CX686">
        <v>0</v>
      </c>
      <c r="CY686">
        <v>1774684463</v>
      </c>
      <c r="CZ686">
        <v>0</v>
      </c>
      <c r="DA686">
        <v>1774666326.5</v>
      </c>
      <c r="DB686" t="s">
        <v>359</v>
      </c>
      <c r="DC686">
        <v>1774666322</v>
      </c>
      <c r="DD686">
        <v>1774666326.5</v>
      </c>
      <c r="DE686">
        <v>2</v>
      </c>
      <c r="DF686">
        <v>0.343</v>
      </c>
      <c r="DG686">
        <v>-0.026</v>
      </c>
      <c r="DH686">
        <v>-0.36</v>
      </c>
      <c r="DI686">
        <v>0.298</v>
      </c>
      <c r="DJ686">
        <v>420</v>
      </c>
      <c r="DK686">
        <v>22</v>
      </c>
      <c r="DL686">
        <v>0.17</v>
      </c>
      <c r="DM686">
        <v>0.02</v>
      </c>
      <c r="DN686">
        <v>-0.4383410975609756</v>
      </c>
      <c r="DO686">
        <v>-0.02845772822299816</v>
      </c>
      <c r="DP686">
        <v>0.03664739166162086</v>
      </c>
      <c r="DQ686">
        <v>1</v>
      </c>
      <c r="DR686">
        <v>-0.01581927073170732</v>
      </c>
      <c r="DS686">
        <v>0.003018027177700306</v>
      </c>
      <c r="DT686">
        <v>0.0009489796400303578</v>
      </c>
      <c r="DU686">
        <v>1</v>
      </c>
      <c r="DV686">
        <v>2</v>
      </c>
      <c r="DW686">
        <v>2</v>
      </c>
      <c r="DX686" t="s">
        <v>360</v>
      </c>
      <c r="DY686">
        <v>3.13057</v>
      </c>
      <c r="DZ686">
        <v>2.80653</v>
      </c>
      <c r="EA686">
        <v>0.099763</v>
      </c>
      <c r="EB686">
        <v>0.0994787</v>
      </c>
      <c r="EC686">
        <v>0.105895</v>
      </c>
      <c r="ED686">
        <v>0.105635</v>
      </c>
      <c r="EE686">
        <v>21145.1</v>
      </c>
      <c r="EF686">
        <v>27419</v>
      </c>
      <c r="EG686">
        <v>26442.7</v>
      </c>
      <c r="EH686">
        <v>33000.7</v>
      </c>
      <c r="EI686">
        <v>34921.9</v>
      </c>
      <c r="EJ686">
        <v>40308.9</v>
      </c>
      <c r="EK686">
        <v>41089.1</v>
      </c>
      <c r="EL686">
        <v>46060.6</v>
      </c>
      <c r="EM686">
        <v>2.03507</v>
      </c>
      <c r="EN686">
        <v>2.0006</v>
      </c>
      <c r="EO686">
        <v>0.0671856</v>
      </c>
      <c r="EP686">
        <v>0</v>
      </c>
      <c r="EQ686">
        <v>24.652</v>
      </c>
      <c r="ER686">
        <v>999.9</v>
      </c>
      <c r="ES686">
        <v>67.40000000000001</v>
      </c>
      <c r="ET686">
        <v>27.5</v>
      </c>
      <c r="EU686">
        <v>24.5842</v>
      </c>
      <c r="EV686">
        <v>61.4109</v>
      </c>
      <c r="EW686">
        <v>31.5144</v>
      </c>
      <c r="EX686">
        <v>1</v>
      </c>
      <c r="EY686">
        <v>0.290755</v>
      </c>
      <c r="EZ686">
        <v>0.166462</v>
      </c>
      <c r="FA686">
        <v>20.2923</v>
      </c>
      <c r="FB686">
        <v>5.18944</v>
      </c>
      <c r="FC686">
        <v>11.9441</v>
      </c>
      <c r="FD686">
        <v>4.95555</v>
      </c>
      <c r="FE686">
        <v>3.285</v>
      </c>
      <c r="FF686">
        <v>9999</v>
      </c>
      <c r="FG686">
        <v>9999</v>
      </c>
      <c r="FH686">
        <v>9999</v>
      </c>
      <c r="FI686">
        <v>999.9</v>
      </c>
      <c r="FJ686">
        <v>1.86127</v>
      </c>
      <c r="FK686">
        <v>1.86264</v>
      </c>
      <c r="FL686">
        <v>1.86005</v>
      </c>
      <c r="FM686">
        <v>1.85837</v>
      </c>
      <c r="FN686">
        <v>1.86216</v>
      </c>
      <c r="FO686">
        <v>1.85887</v>
      </c>
      <c r="FP686">
        <v>1.85791</v>
      </c>
      <c r="FQ686">
        <v>1.86081</v>
      </c>
      <c r="FR686">
        <v>0</v>
      </c>
      <c r="FS686">
        <v>0</v>
      </c>
      <c r="FT686">
        <v>0</v>
      </c>
      <c r="FU686">
        <v>4.5</v>
      </c>
      <c r="FV686" t="s">
        <v>361</v>
      </c>
      <c r="FW686" t="s">
        <v>362</v>
      </c>
      <c r="FX686" t="s">
        <v>363</v>
      </c>
      <c r="FY686" t="s">
        <v>364</v>
      </c>
      <c r="FZ686" t="s">
        <v>364</v>
      </c>
      <c r="GA686" t="s">
        <v>363</v>
      </c>
      <c r="GB686">
        <v>0</v>
      </c>
      <c r="GC686">
        <v>100</v>
      </c>
      <c r="GD686">
        <v>100</v>
      </c>
      <c r="GE686">
        <v>-0.361</v>
      </c>
      <c r="GF686">
        <v>0.2974</v>
      </c>
      <c r="GG686">
        <v>-1.589593225013521</v>
      </c>
      <c r="GH686">
        <v>0.00192992804097616</v>
      </c>
      <c r="GI686">
        <v>3.244687122451424E-06</v>
      </c>
      <c r="GJ686">
        <v>-2.087531120305573E-09</v>
      </c>
      <c r="GK686">
        <v>0.05776174702018427</v>
      </c>
      <c r="GL686">
        <v>0.005089068596103195</v>
      </c>
      <c r="GM686">
        <v>0.0003257216593697226</v>
      </c>
      <c r="GN686">
        <v>-1.562898368296355E-06</v>
      </c>
      <c r="GO686">
        <v>0</v>
      </c>
      <c r="GP686">
        <v>1257</v>
      </c>
      <c r="GQ686">
        <v>1</v>
      </c>
      <c r="GR686">
        <v>31</v>
      </c>
      <c r="GS686">
        <v>302.4</v>
      </c>
      <c r="GT686">
        <v>302.3</v>
      </c>
      <c r="GU686">
        <v>1.07788</v>
      </c>
      <c r="GV686">
        <v>2.3999</v>
      </c>
      <c r="GW686">
        <v>1.44775</v>
      </c>
      <c r="GX686">
        <v>2.20215</v>
      </c>
      <c r="GY686">
        <v>1.44653</v>
      </c>
      <c r="GZ686">
        <v>2.30713</v>
      </c>
      <c r="HA686">
        <v>33.1769</v>
      </c>
      <c r="HB686">
        <v>14.4735</v>
      </c>
      <c r="HC686">
        <v>18</v>
      </c>
      <c r="HD686">
        <v>531.976</v>
      </c>
      <c r="HE686">
        <v>523.188</v>
      </c>
      <c r="HF686">
        <v>25</v>
      </c>
      <c r="HG686">
        <v>30.7119</v>
      </c>
      <c r="HH686">
        <v>30.0001</v>
      </c>
      <c r="HI686">
        <v>31.0889</v>
      </c>
      <c r="HJ686">
        <v>31.1009</v>
      </c>
      <c r="HK686">
        <v>21.5436</v>
      </c>
      <c r="HL686">
        <v>20.6043</v>
      </c>
      <c r="HM686">
        <v>100</v>
      </c>
      <c r="HN686">
        <v>25</v>
      </c>
      <c r="HO686">
        <v>420</v>
      </c>
      <c r="HP686">
        <v>21.5</v>
      </c>
      <c r="HQ686">
        <v>103.126</v>
      </c>
      <c r="HR686">
        <v>102.022</v>
      </c>
    </row>
    <row r="687" spans="1:226">
      <c r="A687">
        <v>669</v>
      </c>
      <c r="B687">
        <v>1774684468.6</v>
      </c>
      <c r="C687">
        <v>2722.599999904633</v>
      </c>
      <c r="D687" t="s">
        <v>1700</v>
      </c>
      <c r="E687" t="s">
        <v>1701</v>
      </c>
      <c r="F687">
        <v>5</v>
      </c>
      <c r="I687">
        <v>1774684465.7</v>
      </c>
      <c r="J687">
        <f>(K687)/1000</f>
        <v>0</v>
      </c>
      <c r="K687">
        <f>IF(BF687, AN687, AH687)</f>
        <v>0</v>
      </c>
      <c r="L687">
        <f>IF(BF687, AI687, AG687)</f>
        <v>0</v>
      </c>
      <c r="M687">
        <f>BH687 - IF(AU687&gt;1, L687*BB687*100.0/(AW687), 0)</f>
        <v>0</v>
      </c>
      <c r="N687">
        <f>((T687-J687/2)*M687-L687)/(T687+J687/2)</f>
        <v>0</v>
      </c>
      <c r="O687">
        <f>N687*(BO687+BP687)/1000.0</f>
        <v>0</v>
      </c>
      <c r="P687">
        <f>(BH687 - IF(AU687&gt;1, L687*BB687*100.0/(AW687), 0))*(BO687+BP687)/1000.0</f>
        <v>0</v>
      </c>
      <c r="Q687">
        <f>2.0/((1/S687-1/R687)+SIGN(S687)*SQRT((1/S687-1/R687)*(1/S687-1/R687) + 4*BC687/((BC687+1)*(BC687+1))*(2*1/S687*1/R687-1/R687*1/R687)))</f>
        <v>0</v>
      </c>
      <c r="R687">
        <f>IF(LEFT(BD687,1)&lt;&gt;"0",IF(LEFT(BD687,1)="1",3.0,BE687),$D$5+$E$5*(BV687*BO687/($K$5*1000))+$F$5*(BV687*BO687/($K$5*1000))*MAX(MIN(BB687,$J$5),$I$5)*MAX(MIN(BB687,$J$5),$I$5)+$G$5*MAX(MIN(BB687,$J$5),$I$5)*(BV687*BO687/($K$5*1000))+$H$5*(BV687*BO687/($K$5*1000))*(BV687*BO687/($K$5*1000)))</f>
        <v>0</v>
      </c>
      <c r="S687">
        <f>J687*(1000-(1000*0.61365*exp(17.502*W687/(240.97+W687))/(BO687+BP687)+BJ687)/2)/(1000*0.61365*exp(17.502*W687/(240.97+W687))/(BO687+BP687)-BJ687)</f>
        <v>0</v>
      </c>
      <c r="T687">
        <f>1/((BC687+1)/(Q687/1.6)+1/(R687/1.37)) + BC687/((BC687+1)/(Q687/1.6) + BC687/(R687/1.37))</f>
        <v>0</v>
      </c>
      <c r="U687">
        <f>(AX687*BA687)</f>
        <v>0</v>
      </c>
      <c r="V687">
        <f>(BQ687+(U687+2*0.95*5.67E-8*(((BQ687+$B$9)+273)^4-(BQ687+273)^4)-44100*J687)/(1.84*29.3*R687+8*0.95*5.67E-8*(BQ687+273)^3))</f>
        <v>0</v>
      </c>
      <c r="W687">
        <f>($C$9*BR687+$D$9*BS687+$E$9*V687)</f>
        <v>0</v>
      </c>
      <c r="X687">
        <f>0.61365*exp(17.502*W687/(240.97+W687))</f>
        <v>0</v>
      </c>
      <c r="Y687">
        <f>(Z687/AA687*100)</f>
        <v>0</v>
      </c>
      <c r="Z687">
        <f>BJ687*(BO687+BP687)/1000</f>
        <v>0</v>
      </c>
      <c r="AA687">
        <f>0.61365*exp(17.502*BQ687/(240.97+BQ687))</f>
        <v>0</v>
      </c>
      <c r="AB687">
        <f>(X687-BJ687*(BO687+BP687)/1000)</f>
        <v>0</v>
      </c>
      <c r="AC687">
        <f>(-J687*44100)</f>
        <v>0</v>
      </c>
      <c r="AD687">
        <f>2*29.3*R687*0.92*(BQ687-W687)</f>
        <v>0</v>
      </c>
      <c r="AE687">
        <f>2*0.95*5.67E-8*(((BQ687+$B$9)+273)^4-(W687+273)^4)</f>
        <v>0</v>
      </c>
      <c r="AF687">
        <f>U687+AE687+AC687+AD687</f>
        <v>0</v>
      </c>
      <c r="AG687">
        <f>BN687*AU687*(BI687-BH687*(1000-AU687*BK687)/(1000-AU687*BJ687))/(100*BB687)</f>
        <v>0</v>
      </c>
      <c r="AH687">
        <f>1000*BN687*AU687*(BJ687-BK687)/(100*BB687*(1000-AU687*BJ687))</f>
        <v>0</v>
      </c>
      <c r="AI687">
        <f>(AJ687 - AK687 - BO687*1E3/(8.314*(BQ687+273.15)) * AM687/BN687 * AL687) * BN687/(100*BB687) * (1000 - BK687)/1000</f>
        <v>0</v>
      </c>
      <c r="AJ687">
        <v>429.2472327903617</v>
      </c>
      <c r="AK687">
        <v>428.786703030303</v>
      </c>
      <c r="AL687">
        <v>-6.782435356481984E-06</v>
      </c>
      <c r="AM687">
        <v>61.35787655002243</v>
      </c>
      <c r="AN687">
        <f>(AP687 - AO687 + BO687*1E3/(8.314*(BQ687+273.15)) * AR687/BN687 * AQ687) * BN687/(100*BB687) * 1000/(1000 - AP687)</f>
        <v>0</v>
      </c>
      <c r="AO687">
        <v>21.52621734064869</v>
      </c>
      <c r="AP687">
        <v>21.50892307692309</v>
      </c>
      <c r="AQ687">
        <v>-4.753064275000024E-07</v>
      </c>
      <c r="AR687">
        <v>91.88205700752289</v>
      </c>
      <c r="AS687">
        <v>0</v>
      </c>
      <c r="AT687">
        <v>0</v>
      </c>
      <c r="AU687">
        <f>IF(AS687*$H$15&gt;=AW687,1.0,(AW687/(AW687-AS687*$H$15)))</f>
        <v>0</v>
      </c>
      <c r="AV687">
        <f>(AU687-1)*100</f>
        <v>0</v>
      </c>
      <c r="AW687">
        <f>MAX(0,($B$15+$C$15*BV687)/(1+$D$15*BV687)*BO687/(BQ687+273)*$E$15)</f>
        <v>0</v>
      </c>
      <c r="AX687">
        <f>$B$13*BW687+$C$13*BX687+$F$13*CI687*(1-CL687)</f>
        <v>0</v>
      </c>
      <c r="AY687">
        <f>AX687*AZ687</f>
        <v>0</v>
      </c>
      <c r="AZ687">
        <f>($B$13*$D$11+$C$13*$D$11+$F$13*((CV687+CN687)/MAX(CV687+CN687+CW687, 0.1)*$I$11+CW687/MAX(CV687+CN687+CW687, 0.1)*$J$11))/($B$13+$C$13+$F$13)</f>
        <v>0</v>
      </c>
      <c r="BA687">
        <f>($B$13*$K$11+$C$13*$K$11+$F$13*((CV687+CN687)/MAX(CV687+CN687+CW687, 0.1)*$P$11+CW687/MAX(CV687+CN687+CW687, 0.1)*$Q$11))/($B$13+$C$13+$F$13)</f>
        <v>0</v>
      </c>
      <c r="BB687">
        <v>6</v>
      </c>
      <c r="BC687">
        <v>0.5</v>
      </c>
      <c r="BD687" t="s">
        <v>358</v>
      </c>
      <c r="BE687">
        <v>2</v>
      </c>
      <c r="BF687" t="b">
        <v>1</v>
      </c>
      <c r="BG687">
        <v>1774684465.7</v>
      </c>
      <c r="BH687">
        <v>419.5876999999999</v>
      </c>
      <c r="BI687">
        <v>419.9997</v>
      </c>
      <c r="BJ687">
        <v>21.51016</v>
      </c>
      <c r="BK687">
        <v>21.52612</v>
      </c>
      <c r="BL687">
        <v>419.9488</v>
      </c>
      <c r="BM687">
        <v>21.2128</v>
      </c>
      <c r="BN687">
        <v>500.0589</v>
      </c>
      <c r="BO687">
        <v>101.0358</v>
      </c>
      <c r="BP687">
        <v>0.10007686</v>
      </c>
      <c r="BQ687">
        <v>25.71674000000001</v>
      </c>
      <c r="BR687">
        <v>25.75625</v>
      </c>
      <c r="BS687">
        <v>999.9</v>
      </c>
      <c r="BT687">
        <v>0</v>
      </c>
      <c r="BU687">
        <v>0</v>
      </c>
      <c r="BV687">
        <v>9997.25</v>
      </c>
      <c r="BW687">
        <v>0</v>
      </c>
      <c r="BX687">
        <v>0.3833920000000001</v>
      </c>
      <c r="BY687">
        <v>-0.4122742</v>
      </c>
      <c r="BZ687">
        <v>428.8113999999999</v>
      </c>
      <c r="CA687">
        <v>429.2396</v>
      </c>
      <c r="CB687">
        <v>-0.01595647</v>
      </c>
      <c r="CC687">
        <v>419.9997</v>
      </c>
      <c r="CD687">
        <v>21.52612</v>
      </c>
      <c r="CE687">
        <v>2.173296</v>
      </c>
      <c r="CF687">
        <v>2.174909</v>
      </c>
      <c r="CG687">
        <v>18.76684</v>
      </c>
      <c r="CH687">
        <v>18.77867</v>
      </c>
      <c r="CI687">
        <v>79.99408000000001</v>
      </c>
      <c r="CJ687">
        <v>0</v>
      </c>
      <c r="CK687">
        <v>1</v>
      </c>
      <c r="CL687">
        <v>0</v>
      </c>
      <c r="CM687">
        <v>1.76145</v>
      </c>
      <c r="CN687">
        <v>0</v>
      </c>
      <c r="CO687">
        <v>4.36576</v>
      </c>
      <c r="CP687">
        <v>409.2228</v>
      </c>
      <c r="CQ687">
        <v>34.656</v>
      </c>
      <c r="CR687">
        <v>39.4873</v>
      </c>
      <c r="CS687">
        <v>37.125</v>
      </c>
      <c r="CT687">
        <v>38.31849999999999</v>
      </c>
      <c r="CU687">
        <v>35.7562</v>
      </c>
      <c r="CV687">
        <v>0</v>
      </c>
      <c r="CW687">
        <v>79.994</v>
      </c>
      <c r="CX687">
        <v>0</v>
      </c>
      <c r="CY687">
        <v>1774684467.2</v>
      </c>
      <c r="CZ687">
        <v>0</v>
      </c>
      <c r="DA687">
        <v>1774666326.5</v>
      </c>
      <c r="DB687" t="s">
        <v>359</v>
      </c>
      <c r="DC687">
        <v>1774666322</v>
      </c>
      <c r="DD687">
        <v>1774666326.5</v>
      </c>
      <c r="DE687">
        <v>2</v>
      </c>
      <c r="DF687">
        <v>0.343</v>
      </c>
      <c r="DG687">
        <v>-0.026</v>
      </c>
      <c r="DH687">
        <v>-0.36</v>
      </c>
      <c r="DI687">
        <v>0.298</v>
      </c>
      <c r="DJ687">
        <v>420</v>
      </c>
      <c r="DK687">
        <v>22</v>
      </c>
      <c r="DL687">
        <v>0.17</v>
      </c>
      <c r="DM687">
        <v>0.02</v>
      </c>
      <c r="DN687">
        <v>-0.42645645</v>
      </c>
      <c r="DO687">
        <v>-0.09746341463414508</v>
      </c>
      <c r="DP687">
        <v>0.03354962753366272</v>
      </c>
      <c r="DQ687">
        <v>1</v>
      </c>
      <c r="DR687">
        <v>-0.0157937475</v>
      </c>
      <c r="DS687">
        <v>-0.000288487429643501</v>
      </c>
      <c r="DT687">
        <v>0.0009229929764054275</v>
      </c>
      <c r="DU687">
        <v>1</v>
      </c>
      <c r="DV687">
        <v>2</v>
      </c>
      <c r="DW687">
        <v>2</v>
      </c>
      <c r="DX687" t="s">
        <v>360</v>
      </c>
      <c r="DY687">
        <v>3.13046</v>
      </c>
      <c r="DZ687">
        <v>2.80641</v>
      </c>
      <c r="EA687">
        <v>0.0997608</v>
      </c>
      <c r="EB687">
        <v>0.0994791</v>
      </c>
      <c r="EC687">
        <v>0.105892</v>
      </c>
      <c r="ED687">
        <v>0.105638</v>
      </c>
      <c r="EE687">
        <v>21145.3</v>
      </c>
      <c r="EF687">
        <v>27418.8</v>
      </c>
      <c r="EG687">
        <v>26442.9</v>
      </c>
      <c r="EH687">
        <v>33000.4</v>
      </c>
      <c r="EI687">
        <v>34922.2</v>
      </c>
      <c r="EJ687">
        <v>40308.5</v>
      </c>
      <c r="EK687">
        <v>41089.3</v>
      </c>
      <c r="EL687">
        <v>46060.2</v>
      </c>
      <c r="EM687">
        <v>2.03475</v>
      </c>
      <c r="EN687">
        <v>2.00063</v>
      </c>
      <c r="EO687">
        <v>0.0673532</v>
      </c>
      <c r="EP687">
        <v>0</v>
      </c>
      <c r="EQ687">
        <v>24.6534</v>
      </c>
      <c r="ER687">
        <v>999.9</v>
      </c>
      <c r="ES687">
        <v>67.40000000000001</v>
      </c>
      <c r="ET687">
        <v>27.5</v>
      </c>
      <c r="EU687">
        <v>24.5866</v>
      </c>
      <c r="EV687">
        <v>61.2509</v>
      </c>
      <c r="EW687">
        <v>31.5825</v>
      </c>
      <c r="EX687">
        <v>1</v>
      </c>
      <c r="EY687">
        <v>0.290478</v>
      </c>
      <c r="EZ687">
        <v>0.166612</v>
      </c>
      <c r="FA687">
        <v>20.2925</v>
      </c>
      <c r="FB687">
        <v>5.18959</v>
      </c>
      <c r="FC687">
        <v>11.9441</v>
      </c>
      <c r="FD687">
        <v>4.95575</v>
      </c>
      <c r="FE687">
        <v>3.285</v>
      </c>
      <c r="FF687">
        <v>9999</v>
      </c>
      <c r="FG687">
        <v>9999</v>
      </c>
      <c r="FH687">
        <v>9999</v>
      </c>
      <c r="FI687">
        <v>999.9</v>
      </c>
      <c r="FJ687">
        <v>1.86127</v>
      </c>
      <c r="FK687">
        <v>1.86264</v>
      </c>
      <c r="FL687">
        <v>1.86005</v>
      </c>
      <c r="FM687">
        <v>1.85837</v>
      </c>
      <c r="FN687">
        <v>1.86214</v>
      </c>
      <c r="FO687">
        <v>1.85887</v>
      </c>
      <c r="FP687">
        <v>1.85791</v>
      </c>
      <c r="FQ687">
        <v>1.86081</v>
      </c>
      <c r="FR687">
        <v>0</v>
      </c>
      <c r="FS687">
        <v>0</v>
      </c>
      <c r="FT687">
        <v>0</v>
      </c>
      <c r="FU687">
        <v>4.5</v>
      </c>
      <c r="FV687" t="s">
        <v>361</v>
      </c>
      <c r="FW687" t="s">
        <v>362</v>
      </c>
      <c r="FX687" t="s">
        <v>363</v>
      </c>
      <c r="FY687" t="s">
        <v>364</v>
      </c>
      <c r="FZ687" t="s">
        <v>364</v>
      </c>
      <c r="GA687" t="s">
        <v>363</v>
      </c>
      <c r="GB687">
        <v>0</v>
      </c>
      <c r="GC687">
        <v>100</v>
      </c>
      <c r="GD687">
        <v>100</v>
      </c>
      <c r="GE687">
        <v>-0.362</v>
      </c>
      <c r="GF687">
        <v>0.2974</v>
      </c>
      <c r="GG687">
        <v>-1.589593225013521</v>
      </c>
      <c r="GH687">
        <v>0.00192992804097616</v>
      </c>
      <c r="GI687">
        <v>3.244687122451424E-06</v>
      </c>
      <c r="GJ687">
        <v>-2.087531120305573E-09</v>
      </c>
      <c r="GK687">
        <v>0.05776174702018427</v>
      </c>
      <c r="GL687">
        <v>0.005089068596103195</v>
      </c>
      <c r="GM687">
        <v>0.0003257216593697226</v>
      </c>
      <c r="GN687">
        <v>-1.562898368296355E-06</v>
      </c>
      <c r="GO687">
        <v>0</v>
      </c>
      <c r="GP687">
        <v>1257</v>
      </c>
      <c r="GQ687">
        <v>1</v>
      </c>
      <c r="GR687">
        <v>31</v>
      </c>
      <c r="GS687">
        <v>302.4</v>
      </c>
      <c r="GT687">
        <v>302.4</v>
      </c>
      <c r="GU687">
        <v>1.07788</v>
      </c>
      <c r="GV687">
        <v>2.39258</v>
      </c>
      <c r="GW687">
        <v>1.44775</v>
      </c>
      <c r="GX687">
        <v>2.20215</v>
      </c>
      <c r="GY687">
        <v>1.44653</v>
      </c>
      <c r="GZ687">
        <v>2.35718</v>
      </c>
      <c r="HA687">
        <v>33.1769</v>
      </c>
      <c r="HB687">
        <v>14.4823</v>
      </c>
      <c r="HC687">
        <v>18</v>
      </c>
      <c r="HD687">
        <v>531.77</v>
      </c>
      <c r="HE687">
        <v>523.205</v>
      </c>
      <c r="HF687">
        <v>24.9999</v>
      </c>
      <c r="HG687">
        <v>30.7119</v>
      </c>
      <c r="HH687">
        <v>30.0001</v>
      </c>
      <c r="HI687">
        <v>31.0889</v>
      </c>
      <c r="HJ687">
        <v>31.1009</v>
      </c>
      <c r="HK687">
        <v>21.5442</v>
      </c>
      <c r="HL687">
        <v>20.6043</v>
      </c>
      <c r="HM687">
        <v>100</v>
      </c>
      <c r="HN687">
        <v>25</v>
      </c>
      <c r="HO687">
        <v>420</v>
      </c>
      <c r="HP687">
        <v>21.5</v>
      </c>
      <c r="HQ687">
        <v>103.127</v>
      </c>
      <c r="HR687">
        <v>102.022</v>
      </c>
    </row>
    <row r="688" spans="1:226">
      <c r="A688">
        <v>670</v>
      </c>
      <c r="B688">
        <v>1774684472.6</v>
      </c>
      <c r="C688">
        <v>2726.599999904633</v>
      </c>
      <c r="D688" t="s">
        <v>1702</v>
      </c>
      <c r="E688" t="s">
        <v>1703</v>
      </c>
      <c r="F688">
        <v>5</v>
      </c>
      <c r="I688">
        <v>1774684469.7</v>
      </c>
      <c r="J688">
        <f>(K688)/1000</f>
        <v>0</v>
      </c>
      <c r="K688">
        <f>IF(BF688, AN688, AH688)</f>
        <v>0</v>
      </c>
      <c r="L688">
        <f>IF(BF688, AI688, AG688)</f>
        <v>0</v>
      </c>
      <c r="M688">
        <f>BH688 - IF(AU688&gt;1, L688*BB688*100.0/(AW688), 0)</f>
        <v>0</v>
      </c>
      <c r="N688">
        <f>((T688-J688/2)*M688-L688)/(T688+J688/2)</f>
        <v>0</v>
      </c>
      <c r="O688">
        <f>N688*(BO688+BP688)/1000.0</f>
        <v>0</v>
      </c>
      <c r="P688">
        <f>(BH688 - IF(AU688&gt;1, L688*BB688*100.0/(AW688), 0))*(BO688+BP688)/1000.0</f>
        <v>0</v>
      </c>
      <c r="Q688">
        <f>2.0/((1/S688-1/R688)+SIGN(S688)*SQRT((1/S688-1/R688)*(1/S688-1/R688) + 4*BC688/((BC688+1)*(BC688+1))*(2*1/S688*1/R688-1/R688*1/R688)))</f>
        <v>0</v>
      </c>
      <c r="R688">
        <f>IF(LEFT(BD688,1)&lt;&gt;"0",IF(LEFT(BD688,1)="1",3.0,BE688),$D$5+$E$5*(BV688*BO688/($K$5*1000))+$F$5*(BV688*BO688/($K$5*1000))*MAX(MIN(BB688,$J$5),$I$5)*MAX(MIN(BB688,$J$5),$I$5)+$G$5*MAX(MIN(BB688,$J$5),$I$5)*(BV688*BO688/($K$5*1000))+$H$5*(BV688*BO688/($K$5*1000))*(BV688*BO688/($K$5*1000)))</f>
        <v>0</v>
      </c>
      <c r="S688">
        <f>J688*(1000-(1000*0.61365*exp(17.502*W688/(240.97+W688))/(BO688+BP688)+BJ688)/2)/(1000*0.61365*exp(17.502*W688/(240.97+W688))/(BO688+BP688)-BJ688)</f>
        <v>0</v>
      </c>
      <c r="T688">
        <f>1/((BC688+1)/(Q688/1.6)+1/(R688/1.37)) + BC688/((BC688+1)/(Q688/1.6) + BC688/(R688/1.37))</f>
        <v>0</v>
      </c>
      <c r="U688">
        <f>(AX688*BA688)</f>
        <v>0</v>
      </c>
      <c r="V688">
        <f>(BQ688+(U688+2*0.95*5.67E-8*(((BQ688+$B$9)+273)^4-(BQ688+273)^4)-44100*J688)/(1.84*29.3*R688+8*0.95*5.67E-8*(BQ688+273)^3))</f>
        <v>0</v>
      </c>
      <c r="W688">
        <f>($C$9*BR688+$D$9*BS688+$E$9*V688)</f>
        <v>0</v>
      </c>
      <c r="X688">
        <f>0.61365*exp(17.502*W688/(240.97+W688))</f>
        <v>0</v>
      </c>
      <c r="Y688">
        <f>(Z688/AA688*100)</f>
        <v>0</v>
      </c>
      <c r="Z688">
        <f>BJ688*(BO688+BP688)/1000</f>
        <v>0</v>
      </c>
      <c r="AA688">
        <f>0.61365*exp(17.502*BQ688/(240.97+BQ688))</f>
        <v>0</v>
      </c>
      <c r="AB688">
        <f>(X688-BJ688*(BO688+BP688)/1000)</f>
        <v>0</v>
      </c>
      <c r="AC688">
        <f>(-J688*44100)</f>
        <v>0</v>
      </c>
      <c r="AD688">
        <f>2*29.3*R688*0.92*(BQ688-W688)</f>
        <v>0</v>
      </c>
      <c r="AE688">
        <f>2*0.95*5.67E-8*(((BQ688+$B$9)+273)^4-(W688+273)^4)</f>
        <v>0</v>
      </c>
      <c r="AF688">
        <f>U688+AE688+AC688+AD688</f>
        <v>0</v>
      </c>
      <c r="AG688">
        <f>BN688*AU688*(BI688-BH688*(1000-AU688*BK688)/(1000-AU688*BJ688))/(100*BB688)</f>
        <v>0</v>
      </c>
      <c r="AH688">
        <f>1000*BN688*AU688*(BJ688-BK688)/(100*BB688*(1000-AU688*BJ688))</f>
        <v>0</v>
      </c>
      <c r="AI688">
        <f>(AJ688 - AK688 - BO688*1E3/(8.314*(BQ688+273.15)) * AM688/BN688 * AL688) * BN688/(100*BB688) * (1000 - BK688)/1000</f>
        <v>0</v>
      </c>
      <c r="AJ688">
        <v>429.2088261434315</v>
      </c>
      <c r="AK688">
        <v>428.7853212121211</v>
      </c>
      <c r="AL688">
        <v>-2.168895230018214E-06</v>
      </c>
      <c r="AM688">
        <v>61.35787655002243</v>
      </c>
      <c r="AN688">
        <f>(AP688 - AO688 + BO688*1E3/(8.314*(BQ688+273.15)) * AR688/BN688 * AQ688) * BN688/(100*BB688) * 1000/(1000 - AP688)</f>
        <v>0</v>
      </c>
      <c r="AO688">
        <v>21.52570030166499</v>
      </c>
      <c r="AP688">
        <v>21.5084097902098</v>
      </c>
      <c r="AQ688">
        <v>1.645837069424712E-07</v>
      </c>
      <c r="AR688">
        <v>91.88205700752289</v>
      </c>
      <c r="AS688">
        <v>0</v>
      </c>
      <c r="AT688">
        <v>0</v>
      </c>
      <c r="AU688">
        <f>IF(AS688*$H$15&gt;=AW688,1.0,(AW688/(AW688-AS688*$H$15)))</f>
        <v>0</v>
      </c>
      <c r="AV688">
        <f>(AU688-1)*100</f>
        <v>0</v>
      </c>
      <c r="AW688">
        <f>MAX(0,($B$15+$C$15*BV688)/(1+$D$15*BV688)*BO688/(BQ688+273)*$E$15)</f>
        <v>0</v>
      </c>
      <c r="AX688">
        <f>$B$13*BW688+$C$13*BX688+$F$13*CI688*(1-CL688)</f>
        <v>0</v>
      </c>
      <c r="AY688">
        <f>AX688*AZ688</f>
        <v>0</v>
      </c>
      <c r="AZ688">
        <f>($B$13*$D$11+$C$13*$D$11+$F$13*((CV688+CN688)/MAX(CV688+CN688+CW688, 0.1)*$I$11+CW688/MAX(CV688+CN688+CW688, 0.1)*$J$11))/($B$13+$C$13+$F$13)</f>
        <v>0</v>
      </c>
      <c r="BA688">
        <f>($B$13*$K$11+$C$13*$K$11+$F$13*((CV688+CN688)/MAX(CV688+CN688+CW688, 0.1)*$P$11+CW688/MAX(CV688+CN688+CW688, 0.1)*$Q$11))/($B$13+$C$13+$F$13)</f>
        <v>0</v>
      </c>
      <c r="BB688">
        <v>6</v>
      </c>
      <c r="BC688">
        <v>0.5</v>
      </c>
      <c r="BD688" t="s">
        <v>358</v>
      </c>
      <c r="BE688">
        <v>2</v>
      </c>
      <c r="BF688" t="b">
        <v>1</v>
      </c>
      <c r="BG688">
        <v>1774684469.7</v>
      </c>
      <c r="BH688">
        <v>419.5692</v>
      </c>
      <c r="BI688">
        <v>419.9891</v>
      </c>
      <c r="BJ688">
        <v>21.50899</v>
      </c>
      <c r="BK688">
        <v>21.52628</v>
      </c>
      <c r="BL688">
        <v>419.9306</v>
      </c>
      <c r="BM688">
        <v>21.21165</v>
      </c>
      <c r="BN688">
        <v>500</v>
      </c>
      <c r="BO688">
        <v>101.0362</v>
      </c>
      <c r="BP688">
        <v>0.10000675</v>
      </c>
      <c r="BQ688">
        <v>25.71683</v>
      </c>
      <c r="BR688">
        <v>25.75968</v>
      </c>
      <c r="BS688">
        <v>999.9</v>
      </c>
      <c r="BT688">
        <v>0</v>
      </c>
      <c r="BU688">
        <v>0</v>
      </c>
      <c r="BV688">
        <v>9996.437</v>
      </c>
      <c r="BW688">
        <v>0</v>
      </c>
      <c r="BX688">
        <v>0.3833920000000001</v>
      </c>
      <c r="BY688">
        <v>-0.4200381</v>
      </c>
      <c r="BZ688">
        <v>428.7921</v>
      </c>
      <c r="CA688">
        <v>429.2288</v>
      </c>
      <c r="CB688">
        <v>-0.01727638</v>
      </c>
      <c r="CC688">
        <v>419.9891</v>
      </c>
      <c r="CD688">
        <v>21.52628</v>
      </c>
      <c r="CE688">
        <v>2.173188</v>
      </c>
      <c r="CF688">
        <v>2.174933</v>
      </c>
      <c r="CG688">
        <v>18.76601</v>
      </c>
      <c r="CH688">
        <v>18.77886</v>
      </c>
      <c r="CI688">
        <v>79.99869</v>
      </c>
      <c r="CJ688">
        <v>0</v>
      </c>
      <c r="CK688">
        <v>1</v>
      </c>
      <c r="CL688">
        <v>0</v>
      </c>
      <c r="CM688">
        <v>1.68048</v>
      </c>
      <c r="CN688">
        <v>0</v>
      </c>
      <c r="CO688">
        <v>4.537660000000001</v>
      </c>
      <c r="CP688">
        <v>409.2465999999999</v>
      </c>
      <c r="CQ688">
        <v>34.687</v>
      </c>
      <c r="CR688">
        <v>39.56849999999999</v>
      </c>
      <c r="CS688">
        <v>37.16840000000001</v>
      </c>
      <c r="CT688">
        <v>38.4247</v>
      </c>
      <c r="CU688">
        <v>35.7872</v>
      </c>
      <c r="CV688">
        <v>0</v>
      </c>
      <c r="CW688">
        <v>79.999</v>
      </c>
      <c r="CX688">
        <v>0</v>
      </c>
      <c r="CY688">
        <v>1774684470.8</v>
      </c>
      <c r="CZ688">
        <v>0</v>
      </c>
      <c r="DA688">
        <v>1774666326.5</v>
      </c>
      <c r="DB688" t="s">
        <v>359</v>
      </c>
      <c r="DC688">
        <v>1774666322</v>
      </c>
      <c r="DD688">
        <v>1774666326.5</v>
      </c>
      <c r="DE688">
        <v>2</v>
      </c>
      <c r="DF688">
        <v>0.343</v>
      </c>
      <c r="DG688">
        <v>-0.026</v>
      </c>
      <c r="DH688">
        <v>-0.36</v>
      </c>
      <c r="DI688">
        <v>0.298</v>
      </c>
      <c r="DJ688">
        <v>420</v>
      </c>
      <c r="DK688">
        <v>22</v>
      </c>
      <c r="DL688">
        <v>0.17</v>
      </c>
      <c r="DM688">
        <v>0.02</v>
      </c>
      <c r="DN688">
        <v>-0.4313057560975609</v>
      </c>
      <c r="DO688">
        <v>0.09410395818815294</v>
      </c>
      <c r="DP688">
        <v>0.02880416966663705</v>
      </c>
      <c r="DQ688">
        <v>1</v>
      </c>
      <c r="DR688">
        <v>-0.01615835365853659</v>
      </c>
      <c r="DS688">
        <v>-0.002803467595818848</v>
      </c>
      <c r="DT688">
        <v>0.001128016378556399</v>
      </c>
      <c r="DU688">
        <v>1</v>
      </c>
      <c r="DV688">
        <v>2</v>
      </c>
      <c r="DW688">
        <v>2</v>
      </c>
      <c r="DX688" t="s">
        <v>360</v>
      </c>
      <c r="DY688">
        <v>3.1304</v>
      </c>
      <c r="DZ688">
        <v>2.80636</v>
      </c>
      <c r="EA688">
        <v>0.09975680000000001</v>
      </c>
      <c r="EB688">
        <v>0.0994804</v>
      </c>
      <c r="EC688">
        <v>0.105889</v>
      </c>
      <c r="ED688">
        <v>0.105642</v>
      </c>
      <c r="EE688">
        <v>21145.3</v>
      </c>
      <c r="EF688">
        <v>27418.4</v>
      </c>
      <c r="EG688">
        <v>26442.8</v>
      </c>
      <c r="EH688">
        <v>33000</v>
      </c>
      <c r="EI688">
        <v>34922.2</v>
      </c>
      <c r="EJ688">
        <v>40308.2</v>
      </c>
      <c r="EK688">
        <v>41089.1</v>
      </c>
      <c r="EL688">
        <v>46060.1</v>
      </c>
      <c r="EM688">
        <v>2.03472</v>
      </c>
      <c r="EN688">
        <v>2.00075</v>
      </c>
      <c r="EO688">
        <v>0.0674278</v>
      </c>
      <c r="EP688">
        <v>0</v>
      </c>
      <c r="EQ688">
        <v>24.6534</v>
      </c>
      <c r="ER688">
        <v>999.9</v>
      </c>
      <c r="ES688">
        <v>67.40000000000001</v>
      </c>
      <c r="ET688">
        <v>27.5</v>
      </c>
      <c r="EU688">
        <v>24.5863</v>
      </c>
      <c r="EV688">
        <v>61.0309</v>
      </c>
      <c r="EW688">
        <v>31.7708</v>
      </c>
      <c r="EX688">
        <v>1</v>
      </c>
      <c r="EY688">
        <v>0.29091</v>
      </c>
      <c r="EZ688">
        <v>0.165907</v>
      </c>
      <c r="FA688">
        <v>20.2924</v>
      </c>
      <c r="FB688">
        <v>5.18959</v>
      </c>
      <c r="FC688">
        <v>11.9441</v>
      </c>
      <c r="FD688">
        <v>4.95565</v>
      </c>
      <c r="FE688">
        <v>3.285</v>
      </c>
      <c r="FF688">
        <v>9999</v>
      </c>
      <c r="FG688">
        <v>9999</v>
      </c>
      <c r="FH688">
        <v>9999</v>
      </c>
      <c r="FI688">
        <v>999.9</v>
      </c>
      <c r="FJ688">
        <v>1.86127</v>
      </c>
      <c r="FK688">
        <v>1.86264</v>
      </c>
      <c r="FL688">
        <v>1.86005</v>
      </c>
      <c r="FM688">
        <v>1.85837</v>
      </c>
      <c r="FN688">
        <v>1.86216</v>
      </c>
      <c r="FO688">
        <v>1.85889</v>
      </c>
      <c r="FP688">
        <v>1.85792</v>
      </c>
      <c r="FQ688">
        <v>1.86081</v>
      </c>
      <c r="FR688">
        <v>0</v>
      </c>
      <c r="FS688">
        <v>0</v>
      </c>
      <c r="FT688">
        <v>0</v>
      </c>
      <c r="FU688">
        <v>4.5</v>
      </c>
      <c r="FV688" t="s">
        <v>361</v>
      </c>
      <c r="FW688" t="s">
        <v>362</v>
      </c>
      <c r="FX688" t="s">
        <v>363</v>
      </c>
      <c r="FY688" t="s">
        <v>364</v>
      </c>
      <c r="FZ688" t="s">
        <v>364</v>
      </c>
      <c r="GA688" t="s">
        <v>363</v>
      </c>
      <c r="GB688">
        <v>0</v>
      </c>
      <c r="GC688">
        <v>100</v>
      </c>
      <c r="GD688">
        <v>100</v>
      </c>
      <c r="GE688">
        <v>-0.361</v>
      </c>
      <c r="GF688">
        <v>0.2973</v>
      </c>
      <c r="GG688">
        <v>-1.589593225013521</v>
      </c>
      <c r="GH688">
        <v>0.00192992804097616</v>
      </c>
      <c r="GI688">
        <v>3.244687122451424E-06</v>
      </c>
      <c r="GJ688">
        <v>-2.087531120305573E-09</v>
      </c>
      <c r="GK688">
        <v>0.05776174702018427</v>
      </c>
      <c r="GL688">
        <v>0.005089068596103195</v>
      </c>
      <c r="GM688">
        <v>0.0003257216593697226</v>
      </c>
      <c r="GN688">
        <v>-1.562898368296355E-06</v>
      </c>
      <c r="GO688">
        <v>0</v>
      </c>
      <c r="GP688">
        <v>1257</v>
      </c>
      <c r="GQ688">
        <v>1</v>
      </c>
      <c r="GR688">
        <v>31</v>
      </c>
      <c r="GS688">
        <v>302.5</v>
      </c>
      <c r="GT688">
        <v>302.4</v>
      </c>
      <c r="GU688">
        <v>1.07666</v>
      </c>
      <c r="GV688">
        <v>2.3877</v>
      </c>
      <c r="GW688">
        <v>1.44775</v>
      </c>
      <c r="GX688">
        <v>2.20215</v>
      </c>
      <c r="GY688">
        <v>1.44653</v>
      </c>
      <c r="GZ688">
        <v>2.40356</v>
      </c>
      <c r="HA688">
        <v>33.1769</v>
      </c>
      <c r="HB688">
        <v>14.4823</v>
      </c>
      <c r="HC688">
        <v>18</v>
      </c>
      <c r="HD688">
        <v>531.754</v>
      </c>
      <c r="HE688">
        <v>523.29</v>
      </c>
      <c r="HF688">
        <v>24.9999</v>
      </c>
      <c r="HG688">
        <v>30.7119</v>
      </c>
      <c r="HH688">
        <v>30.0001</v>
      </c>
      <c r="HI688">
        <v>31.0889</v>
      </c>
      <c r="HJ688">
        <v>31.1009</v>
      </c>
      <c r="HK688">
        <v>21.5439</v>
      </c>
      <c r="HL688">
        <v>20.6043</v>
      </c>
      <c r="HM688">
        <v>100</v>
      </c>
      <c r="HN688">
        <v>25</v>
      </c>
      <c r="HO688">
        <v>420</v>
      </c>
      <c r="HP688">
        <v>21.5</v>
      </c>
      <c r="HQ688">
        <v>103.126</v>
      </c>
      <c r="HR688">
        <v>102.021</v>
      </c>
    </row>
    <row r="689" spans="1:226">
      <c r="A689">
        <v>671</v>
      </c>
      <c r="B689">
        <v>1774684476.6</v>
      </c>
      <c r="C689">
        <v>2730.599999904633</v>
      </c>
      <c r="D689" t="s">
        <v>1704</v>
      </c>
      <c r="E689" t="s">
        <v>1705</v>
      </c>
      <c r="F689">
        <v>5</v>
      </c>
      <c r="I689">
        <v>1774684473.7</v>
      </c>
      <c r="J689">
        <f>(K689)/1000</f>
        <v>0</v>
      </c>
      <c r="K689">
        <f>IF(BF689, AN689, AH689)</f>
        <v>0</v>
      </c>
      <c r="L689">
        <f>IF(BF689, AI689, AG689)</f>
        <v>0</v>
      </c>
      <c r="M689">
        <f>BH689 - IF(AU689&gt;1, L689*BB689*100.0/(AW689), 0)</f>
        <v>0</v>
      </c>
      <c r="N689">
        <f>((T689-J689/2)*M689-L689)/(T689+J689/2)</f>
        <v>0</v>
      </c>
      <c r="O689">
        <f>N689*(BO689+BP689)/1000.0</f>
        <v>0</v>
      </c>
      <c r="P689">
        <f>(BH689 - IF(AU689&gt;1, L689*BB689*100.0/(AW689), 0))*(BO689+BP689)/1000.0</f>
        <v>0</v>
      </c>
      <c r="Q689">
        <f>2.0/((1/S689-1/R689)+SIGN(S689)*SQRT((1/S689-1/R689)*(1/S689-1/R689) + 4*BC689/((BC689+1)*(BC689+1))*(2*1/S689*1/R689-1/R689*1/R689)))</f>
        <v>0</v>
      </c>
      <c r="R689">
        <f>IF(LEFT(BD689,1)&lt;&gt;"0",IF(LEFT(BD689,1)="1",3.0,BE689),$D$5+$E$5*(BV689*BO689/($K$5*1000))+$F$5*(BV689*BO689/($K$5*1000))*MAX(MIN(BB689,$J$5),$I$5)*MAX(MIN(BB689,$J$5),$I$5)+$G$5*MAX(MIN(BB689,$J$5),$I$5)*(BV689*BO689/($K$5*1000))+$H$5*(BV689*BO689/($K$5*1000))*(BV689*BO689/($K$5*1000)))</f>
        <v>0</v>
      </c>
      <c r="S689">
        <f>J689*(1000-(1000*0.61365*exp(17.502*W689/(240.97+W689))/(BO689+BP689)+BJ689)/2)/(1000*0.61365*exp(17.502*W689/(240.97+W689))/(BO689+BP689)-BJ689)</f>
        <v>0</v>
      </c>
      <c r="T689">
        <f>1/((BC689+1)/(Q689/1.6)+1/(R689/1.37)) + BC689/((BC689+1)/(Q689/1.6) + BC689/(R689/1.37))</f>
        <v>0</v>
      </c>
      <c r="U689">
        <f>(AX689*BA689)</f>
        <v>0</v>
      </c>
      <c r="V689">
        <f>(BQ689+(U689+2*0.95*5.67E-8*(((BQ689+$B$9)+273)^4-(BQ689+273)^4)-44100*J689)/(1.84*29.3*R689+8*0.95*5.67E-8*(BQ689+273)^3))</f>
        <v>0</v>
      </c>
      <c r="W689">
        <f>($C$9*BR689+$D$9*BS689+$E$9*V689)</f>
        <v>0</v>
      </c>
      <c r="X689">
        <f>0.61365*exp(17.502*W689/(240.97+W689))</f>
        <v>0</v>
      </c>
      <c r="Y689">
        <f>(Z689/AA689*100)</f>
        <v>0</v>
      </c>
      <c r="Z689">
        <f>BJ689*(BO689+BP689)/1000</f>
        <v>0</v>
      </c>
      <c r="AA689">
        <f>0.61365*exp(17.502*BQ689/(240.97+BQ689))</f>
        <v>0</v>
      </c>
      <c r="AB689">
        <f>(X689-BJ689*(BO689+BP689)/1000)</f>
        <v>0</v>
      </c>
      <c r="AC689">
        <f>(-J689*44100)</f>
        <v>0</v>
      </c>
      <c r="AD689">
        <f>2*29.3*R689*0.92*(BQ689-W689)</f>
        <v>0</v>
      </c>
      <c r="AE689">
        <f>2*0.95*5.67E-8*(((BQ689+$B$9)+273)^4-(W689+273)^4)</f>
        <v>0</v>
      </c>
      <c r="AF689">
        <f>U689+AE689+AC689+AD689</f>
        <v>0</v>
      </c>
      <c r="AG689">
        <f>BN689*AU689*(BI689-BH689*(1000-AU689*BK689)/(1000-AU689*BJ689))/(100*BB689)</f>
        <v>0</v>
      </c>
      <c r="AH689">
        <f>1000*BN689*AU689*(BJ689-BK689)/(100*BB689*(1000-AU689*BJ689))</f>
        <v>0</v>
      </c>
      <c r="AI689">
        <f>(AJ689 - AK689 - BO689*1E3/(8.314*(BQ689+273.15)) * AM689/BN689 * AL689) * BN689/(100*BB689) * (1000 - BK689)/1000</f>
        <v>0</v>
      </c>
      <c r="AJ689">
        <v>429.2681985577252</v>
      </c>
      <c r="AK689">
        <v>428.7832484848484</v>
      </c>
      <c r="AL689">
        <v>-8.977994530892136E-07</v>
      </c>
      <c r="AM689">
        <v>61.35787655002243</v>
      </c>
      <c r="AN689">
        <f>(AP689 - AO689 + BO689*1E3/(8.314*(BQ689+273.15)) * AR689/BN689 * AQ689) * BN689/(100*BB689) * 1000/(1000 - AP689)</f>
        <v>0</v>
      </c>
      <c r="AO689">
        <v>21.52810441503597</v>
      </c>
      <c r="AP689">
        <v>21.50896153846155</v>
      </c>
      <c r="AQ689">
        <v>-1.084580607821768E-07</v>
      </c>
      <c r="AR689">
        <v>91.88205700752289</v>
      </c>
      <c r="AS689">
        <v>0</v>
      </c>
      <c r="AT689">
        <v>0</v>
      </c>
      <c r="AU689">
        <f>IF(AS689*$H$15&gt;=AW689,1.0,(AW689/(AW689-AS689*$H$15)))</f>
        <v>0</v>
      </c>
      <c r="AV689">
        <f>(AU689-1)*100</f>
        <v>0</v>
      </c>
      <c r="AW689">
        <f>MAX(0,($B$15+$C$15*BV689)/(1+$D$15*BV689)*BO689/(BQ689+273)*$E$15)</f>
        <v>0</v>
      </c>
      <c r="AX689">
        <f>$B$13*BW689+$C$13*BX689+$F$13*CI689*(1-CL689)</f>
        <v>0</v>
      </c>
      <c r="AY689">
        <f>AX689*AZ689</f>
        <v>0</v>
      </c>
      <c r="AZ689">
        <f>($B$13*$D$11+$C$13*$D$11+$F$13*((CV689+CN689)/MAX(CV689+CN689+CW689, 0.1)*$I$11+CW689/MAX(CV689+CN689+CW689, 0.1)*$J$11))/($B$13+$C$13+$F$13)</f>
        <v>0</v>
      </c>
      <c r="BA689">
        <f>($B$13*$K$11+$C$13*$K$11+$F$13*((CV689+CN689)/MAX(CV689+CN689+CW689, 0.1)*$P$11+CW689/MAX(CV689+CN689+CW689, 0.1)*$Q$11))/($B$13+$C$13+$F$13)</f>
        <v>0</v>
      </c>
      <c r="BB689">
        <v>6</v>
      </c>
      <c r="BC689">
        <v>0.5</v>
      </c>
      <c r="BD689" t="s">
        <v>358</v>
      </c>
      <c r="BE689">
        <v>2</v>
      </c>
      <c r="BF689" t="b">
        <v>1</v>
      </c>
      <c r="BG689">
        <v>1774684473.7</v>
      </c>
      <c r="BH689">
        <v>419.5661</v>
      </c>
      <c r="BI689">
        <v>420.0135</v>
      </c>
      <c r="BJ689">
        <v>21.50863</v>
      </c>
      <c r="BK689">
        <v>21.52819</v>
      </c>
      <c r="BL689">
        <v>419.9276</v>
      </c>
      <c r="BM689">
        <v>21.21126</v>
      </c>
      <c r="BN689">
        <v>499.9217</v>
      </c>
      <c r="BO689">
        <v>101.0351</v>
      </c>
      <c r="BP689">
        <v>0.09989882999999999</v>
      </c>
      <c r="BQ689">
        <v>25.71715</v>
      </c>
      <c r="BR689">
        <v>25.7533</v>
      </c>
      <c r="BS689">
        <v>999.9</v>
      </c>
      <c r="BT689">
        <v>0</v>
      </c>
      <c r="BU689">
        <v>0</v>
      </c>
      <c r="BV689">
        <v>10001.672</v>
      </c>
      <c r="BW689">
        <v>0</v>
      </c>
      <c r="BX689">
        <v>0.3833920000000001</v>
      </c>
      <c r="BY689">
        <v>-0.4474336</v>
      </c>
      <c r="BZ689">
        <v>428.7888</v>
      </c>
      <c r="CA689">
        <v>429.2547000000001</v>
      </c>
      <c r="CB689">
        <v>-0.01960448</v>
      </c>
      <c r="CC689">
        <v>420.0135</v>
      </c>
      <c r="CD689">
        <v>21.52819</v>
      </c>
      <c r="CE689">
        <v>2.173124</v>
      </c>
      <c r="CF689">
        <v>2.175105</v>
      </c>
      <c r="CG689">
        <v>18.76557</v>
      </c>
      <c r="CH689">
        <v>18.78014</v>
      </c>
      <c r="CI689">
        <v>79.99213</v>
      </c>
      <c r="CJ689">
        <v>0</v>
      </c>
      <c r="CK689">
        <v>1</v>
      </c>
      <c r="CL689">
        <v>0</v>
      </c>
      <c r="CM689">
        <v>1.80599</v>
      </c>
      <c r="CN689">
        <v>0</v>
      </c>
      <c r="CO689">
        <v>4.226050000000001</v>
      </c>
      <c r="CP689">
        <v>409.2131000000001</v>
      </c>
      <c r="CQ689">
        <v>34.687</v>
      </c>
      <c r="CR689">
        <v>39.656</v>
      </c>
      <c r="CS689">
        <v>37.187</v>
      </c>
      <c r="CT689">
        <v>38.50600000000001</v>
      </c>
      <c r="CU689">
        <v>35.812</v>
      </c>
      <c r="CV689">
        <v>0</v>
      </c>
      <c r="CW689">
        <v>79.992</v>
      </c>
      <c r="CX689">
        <v>0</v>
      </c>
      <c r="CY689">
        <v>1774684475</v>
      </c>
      <c r="CZ689">
        <v>0</v>
      </c>
      <c r="DA689">
        <v>1774666326.5</v>
      </c>
      <c r="DB689" t="s">
        <v>359</v>
      </c>
      <c r="DC689">
        <v>1774666322</v>
      </c>
      <c r="DD689">
        <v>1774666326.5</v>
      </c>
      <c r="DE689">
        <v>2</v>
      </c>
      <c r="DF689">
        <v>0.343</v>
      </c>
      <c r="DG689">
        <v>-0.026</v>
      </c>
      <c r="DH689">
        <v>-0.36</v>
      </c>
      <c r="DI689">
        <v>0.298</v>
      </c>
      <c r="DJ689">
        <v>420</v>
      </c>
      <c r="DK689">
        <v>22</v>
      </c>
      <c r="DL689">
        <v>0.17</v>
      </c>
      <c r="DM689">
        <v>0.02</v>
      </c>
      <c r="DN689">
        <v>-0.435663780487805</v>
      </c>
      <c r="DO689">
        <v>0.03838572125435447</v>
      </c>
      <c r="DP689">
        <v>0.02876221582046546</v>
      </c>
      <c r="DQ689">
        <v>1</v>
      </c>
      <c r="DR689">
        <v>-0.01688258292682927</v>
      </c>
      <c r="DS689">
        <v>-0.01260169756097565</v>
      </c>
      <c r="DT689">
        <v>0.001818045854811234</v>
      </c>
      <c r="DU689">
        <v>1</v>
      </c>
      <c r="DV689">
        <v>2</v>
      </c>
      <c r="DW689">
        <v>2</v>
      </c>
      <c r="DX689" t="s">
        <v>360</v>
      </c>
      <c r="DY689">
        <v>3.13038</v>
      </c>
      <c r="DZ689">
        <v>2.80651</v>
      </c>
      <c r="EA689">
        <v>0.0997566</v>
      </c>
      <c r="EB689">
        <v>0.0994824</v>
      </c>
      <c r="EC689">
        <v>0.105889</v>
      </c>
      <c r="ED689">
        <v>0.105642</v>
      </c>
      <c r="EE689">
        <v>21145.3</v>
      </c>
      <c r="EF689">
        <v>27418.2</v>
      </c>
      <c r="EG689">
        <v>26442.8</v>
      </c>
      <c r="EH689">
        <v>32999.7</v>
      </c>
      <c r="EI689">
        <v>34922</v>
      </c>
      <c r="EJ689">
        <v>40307.6</v>
      </c>
      <c r="EK689">
        <v>41088.9</v>
      </c>
      <c r="EL689">
        <v>46059.5</v>
      </c>
      <c r="EM689">
        <v>2.03463</v>
      </c>
      <c r="EN689">
        <v>2.00077</v>
      </c>
      <c r="EO689">
        <v>0.0667386</v>
      </c>
      <c r="EP689">
        <v>0</v>
      </c>
      <c r="EQ689">
        <v>24.6534</v>
      </c>
      <c r="ER689">
        <v>999.9</v>
      </c>
      <c r="ES689">
        <v>67.40000000000001</v>
      </c>
      <c r="ET689">
        <v>27.5</v>
      </c>
      <c r="EU689">
        <v>24.5858</v>
      </c>
      <c r="EV689">
        <v>61.2609</v>
      </c>
      <c r="EW689">
        <v>31.8309</v>
      </c>
      <c r="EX689">
        <v>1</v>
      </c>
      <c r="EY689">
        <v>0.29045</v>
      </c>
      <c r="EZ689">
        <v>0.165577</v>
      </c>
      <c r="FA689">
        <v>20.2925</v>
      </c>
      <c r="FB689">
        <v>5.18989</v>
      </c>
      <c r="FC689">
        <v>11.9441</v>
      </c>
      <c r="FD689">
        <v>4.95575</v>
      </c>
      <c r="FE689">
        <v>3.285</v>
      </c>
      <c r="FF689">
        <v>9999</v>
      </c>
      <c r="FG689">
        <v>9999</v>
      </c>
      <c r="FH689">
        <v>9999</v>
      </c>
      <c r="FI689">
        <v>999.9</v>
      </c>
      <c r="FJ689">
        <v>1.86127</v>
      </c>
      <c r="FK689">
        <v>1.86264</v>
      </c>
      <c r="FL689">
        <v>1.86005</v>
      </c>
      <c r="FM689">
        <v>1.85837</v>
      </c>
      <c r="FN689">
        <v>1.86214</v>
      </c>
      <c r="FO689">
        <v>1.8589</v>
      </c>
      <c r="FP689">
        <v>1.85791</v>
      </c>
      <c r="FQ689">
        <v>1.86081</v>
      </c>
      <c r="FR689">
        <v>0</v>
      </c>
      <c r="FS689">
        <v>0</v>
      </c>
      <c r="FT689">
        <v>0</v>
      </c>
      <c r="FU689">
        <v>4.5</v>
      </c>
      <c r="FV689" t="s">
        <v>361</v>
      </c>
      <c r="FW689" t="s">
        <v>362</v>
      </c>
      <c r="FX689" t="s">
        <v>363</v>
      </c>
      <c r="FY689" t="s">
        <v>364</v>
      </c>
      <c r="FZ689" t="s">
        <v>364</v>
      </c>
      <c r="GA689" t="s">
        <v>363</v>
      </c>
      <c r="GB689">
        <v>0</v>
      </c>
      <c r="GC689">
        <v>100</v>
      </c>
      <c r="GD689">
        <v>100</v>
      </c>
      <c r="GE689">
        <v>-0.362</v>
      </c>
      <c r="GF689">
        <v>0.2974</v>
      </c>
      <c r="GG689">
        <v>-1.589593225013521</v>
      </c>
      <c r="GH689">
        <v>0.00192992804097616</v>
      </c>
      <c r="GI689">
        <v>3.244687122451424E-06</v>
      </c>
      <c r="GJ689">
        <v>-2.087531120305573E-09</v>
      </c>
      <c r="GK689">
        <v>0.05776174702018427</v>
      </c>
      <c r="GL689">
        <v>0.005089068596103195</v>
      </c>
      <c r="GM689">
        <v>0.0003257216593697226</v>
      </c>
      <c r="GN689">
        <v>-1.562898368296355E-06</v>
      </c>
      <c r="GO689">
        <v>0</v>
      </c>
      <c r="GP689">
        <v>1257</v>
      </c>
      <c r="GQ689">
        <v>1</v>
      </c>
      <c r="GR689">
        <v>31</v>
      </c>
      <c r="GS689">
        <v>302.6</v>
      </c>
      <c r="GT689">
        <v>302.5</v>
      </c>
      <c r="GU689">
        <v>1.07666</v>
      </c>
      <c r="GV689">
        <v>2.38281</v>
      </c>
      <c r="GW689">
        <v>1.44775</v>
      </c>
      <c r="GX689">
        <v>2.20215</v>
      </c>
      <c r="GY689">
        <v>1.44653</v>
      </c>
      <c r="GZ689">
        <v>2.40356</v>
      </c>
      <c r="HA689">
        <v>33.1769</v>
      </c>
      <c r="HB689">
        <v>14.4823</v>
      </c>
      <c r="HC689">
        <v>18</v>
      </c>
      <c r="HD689">
        <v>531.691</v>
      </c>
      <c r="HE689">
        <v>523.3</v>
      </c>
      <c r="HF689">
        <v>24.9999</v>
      </c>
      <c r="HG689">
        <v>30.7119</v>
      </c>
      <c r="HH689">
        <v>30.0001</v>
      </c>
      <c r="HI689">
        <v>31.0889</v>
      </c>
      <c r="HJ689">
        <v>31.1</v>
      </c>
      <c r="HK689">
        <v>21.5434</v>
      </c>
      <c r="HL689">
        <v>20.6043</v>
      </c>
      <c r="HM689">
        <v>100</v>
      </c>
      <c r="HN689">
        <v>25</v>
      </c>
      <c r="HO689">
        <v>420</v>
      </c>
      <c r="HP689">
        <v>21.5</v>
      </c>
      <c r="HQ689">
        <v>103.126</v>
      </c>
      <c r="HR689">
        <v>102.02</v>
      </c>
    </row>
    <row r="690" spans="1:226">
      <c r="A690">
        <v>672</v>
      </c>
      <c r="B690">
        <v>1774684480.6</v>
      </c>
      <c r="C690">
        <v>2734.599999904633</v>
      </c>
      <c r="D690" t="s">
        <v>1706</v>
      </c>
      <c r="E690" t="s">
        <v>1707</v>
      </c>
      <c r="F690">
        <v>5</v>
      </c>
      <c r="I690">
        <v>1774684477.7</v>
      </c>
      <c r="J690">
        <f>(K690)/1000</f>
        <v>0</v>
      </c>
      <c r="K690">
        <f>IF(BF690, AN690, AH690)</f>
        <v>0</v>
      </c>
      <c r="L690">
        <f>IF(BF690, AI690, AG690)</f>
        <v>0</v>
      </c>
      <c r="M690">
        <f>BH690 - IF(AU690&gt;1, L690*BB690*100.0/(AW690), 0)</f>
        <v>0</v>
      </c>
      <c r="N690">
        <f>((T690-J690/2)*M690-L690)/(T690+J690/2)</f>
        <v>0</v>
      </c>
      <c r="O690">
        <f>N690*(BO690+BP690)/1000.0</f>
        <v>0</v>
      </c>
      <c r="P690">
        <f>(BH690 - IF(AU690&gt;1, L690*BB690*100.0/(AW690), 0))*(BO690+BP690)/1000.0</f>
        <v>0</v>
      </c>
      <c r="Q690">
        <f>2.0/((1/S690-1/R690)+SIGN(S690)*SQRT((1/S690-1/R690)*(1/S690-1/R690) + 4*BC690/((BC690+1)*(BC690+1))*(2*1/S690*1/R690-1/R690*1/R690)))</f>
        <v>0</v>
      </c>
      <c r="R690">
        <f>IF(LEFT(BD690,1)&lt;&gt;"0",IF(LEFT(BD690,1)="1",3.0,BE690),$D$5+$E$5*(BV690*BO690/($K$5*1000))+$F$5*(BV690*BO690/($K$5*1000))*MAX(MIN(BB690,$J$5),$I$5)*MAX(MIN(BB690,$J$5),$I$5)+$G$5*MAX(MIN(BB690,$J$5),$I$5)*(BV690*BO690/($K$5*1000))+$H$5*(BV690*BO690/($K$5*1000))*(BV690*BO690/($K$5*1000)))</f>
        <v>0</v>
      </c>
      <c r="S690">
        <f>J690*(1000-(1000*0.61365*exp(17.502*W690/(240.97+W690))/(BO690+BP690)+BJ690)/2)/(1000*0.61365*exp(17.502*W690/(240.97+W690))/(BO690+BP690)-BJ690)</f>
        <v>0</v>
      </c>
      <c r="T690">
        <f>1/((BC690+1)/(Q690/1.6)+1/(R690/1.37)) + BC690/((BC690+1)/(Q690/1.6) + BC690/(R690/1.37))</f>
        <v>0</v>
      </c>
      <c r="U690">
        <f>(AX690*BA690)</f>
        <v>0</v>
      </c>
      <c r="V690">
        <f>(BQ690+(U690+2*0.95*5.67E-8*(((BQ690+$B$9)+273)^4-(BQ690+273)^4)-44100*J690)/(1.84*29.3*R690+8*0.95*5.67E-8*(BQ690+273)^3))</f>
        <v>0</v>
      </c>
      <c r="W690">
        <f>($C$9*BR690+$D$9*BS690+$E$9*V690)</f>
        <v>0</v>
      </c>
      <c r="X690">
        <f>0.61365*exp(17.502*W690/(240.97+W690))</f>
        <v>0</v>
      </c>
      <c r="Y690">
        <f>(Z690/AA690*100)</f>
        <v>0</v>
      </c>
      <c r="Z690">
        <f>BJ690*(BO690+BP690)/1000</f>
        <v>0</v>
      </c>
      <c r="AA690">
        <f>0.61365*exp(17.502*BQ690/(240.97+BQ690))</f>
        <v>0</v>
      </c>
      <c r="AB690">
        <f>(X690-BJ690*(BO690+BP690)/1000)</f>
        <v>0</v>
      </c>
      <c r="AC690">
        <f>(-J690*44100)</f>
        <v>0</v>
      </c>
      <c r="AD690">
        <f>2*29.3*R690*0.92*(BQ690-W690)</f>
        <v>0</v>
      </c>
      <c r="AE690">
        <f>2*0.95*5.67E-8*(((BQ690+$B$9)+273)^4-(W690+273)^4)</f>
        <v>0</v>
      </c>
      <c r="AF690">
        <f>U690+AE690+AC690+AD690</f>
        <v>0</v>
      </c>
      <c r="AG690">
        <f>BN690*AU690*(BI690-BH690*(1000-AU690*BK690)/(1000-AU690*BJ690))/(100*BB690)</f>
        <v>0</v>
      </c>
      <c r="AH690">
        <f>1000*BN690*AU690*(BJ690-BK690)/(100*BB690*(1000-AU690*BJ690))</f>
        <v>0</v>
      </c>
      <c r="AI690">
        <f>(AJ690 - AK690 - BO690*1E3/(8.314*(BQ690+273.15)) * AM690/BN690 * AL690) * BN690/(100*BB690) * (1000 - BK690)/1000</f>
        <v>0</v>
      </c>
      <c r="AJ690">
        <v>429.2479244043676</v>
      </c>
      <c r="AK690">
        <v>428.7597454545453</v>
      </c>
      <c r="AL690">
        <v>-4.039536072866287E-06</v>
      </c>
      <c r="AM690">
        <v>61.35787655002243</v>
      </c>
      <c r="AN690">
        <f>(AP690 - AO690 + BO690*1E3/(8.314*(BQ690+273.15)) * AR690/BN690 * AQ690) * BN690/(100*BB690) * 1000/(1000 - AP690)</f>
        <v>0</v>
      </c>
      <c r="AO690">
        <v>21.52782788818792</v>
      </c>
      <c r="AP690">
        <v>21.50878741258743</v>
      </c>
      <c r="AQ690">
        <v>2.126672039911017E-07</v>
      </c>
      <c r="AR690">
        <v>91.88205700752289</v>
      </c>
      <c r="AS690">
        <v>0</v>
      </c>
      <c r="AT690">
        <v>0</v>
      </c>
      <c r="AU690">
        <f>IF(AS690*$H$15&gt;=AW690,1.0,(AW690/(AW690-AS690*$H$15)))</f>
        <v>0</v>
      </c>
      <c r="AV690">
        <f>(AU690-1)*100</f>
        <v>0</v>
      </c>
      <c r="AW690">
        <f>MAX(0,($B$15+$C$15*BV690)/(1+$D$15*BV690)*BO690/(BQ690+273)*$E$15)</f>
        <v>0</v>
      </c>
      <c r="AX690">
        <f>$B$13*BW690+$C$13*BX690+$F$13*CI690*(1-CL690)</f>
        <v>0</v>
      </c>
      <c r="AY690">
        <f>AX690*AZ690</f>
        <v>0</v>
      </c>
      <c r="AZ690">
        <f>($B$13*$D$11+$C$13*$D$11+$F$13*((CV690+CN690)/MAX(CV690+CN690+CW690, 0.1)*$I$11+CW690/MAX(CV690+CN690+CW690, 0.1)*$J$11))/($B$13+$C$13+$F$13)</f>
        <v>0</v>
      </c>
      <c r="BA690">
        <f>($B$13*$K$11+$C$13*$K$11+$F$13*((CV690+CN690)/MAX(CV690+CN690+CW690, 0.1)*$P$11+CW690/MAX(CV690+CN690+CW690, 0.1)*$Q$11))/($B$13+$C$13+$F$13)</f>
        <v>0</v>
      </c>
      <c r="BB690">
        <v>6</v>
      </c>
      <c r="BC690">
        <v>0.5</v>
      </c>
      <c r="BD690" t="s">
        <v>358</v>
      </c>
      <c r="BE690">
        <v>2</v>
      </c>
      <c r="BF690" t="b">
        <v>1</v>
      </c>
      <c r="BG690">
        <v>1774684477.7</v>
      </c>
      <c r="BH690">
        <v>419.5470999999999</v>
      </c>
      <c r="BI690">
        <v>420.0087</v>
      </c>
      <c r="BJ690">
        <v>21.50898</v>
      </c>
      <c r="BK690">
        <v>21.52709</v>
      </c>
      <c r="BL690">
        <v>419.9087000000001</v>
      </c>
      <c r="BM690">
        <v>21.21161</v>
      </c>
      <c r="BN690">
        <v>500.0302</v>
      </c>
      <c r="BO690">
        <v>101.0351</v>
      </c>
      <c r="BP690">
        <v>0.10006127</v>
      </c>
      <c r="BQ690">
        <v>25.71887</v>
      </c>
      <c r="BR690">
        <v>25.75189</v>
      </c>
      <c r="BS690">
        <v>999.9</v>
      </c>
      <c r="BT690">
        <v>0</v>
      </c>
      <c r="BU690">
        <v>0</v>
      </c>
      <c r="BV690">
        <v>9996.055000000002</v>
      </c>
      <c r="BW690">
        <v>0</v>
      </c>
      <c r="BX690">
        <v>0.3833920000000001</v>
      </c>
      <c r="BY690">
        <v>-0.4615478000000001</v>
      </c>
      <c r="BZ690">
        <v>428.7694</v>
      </c>
      <c r="CA690">
        <v>429.2491</v>
      </c>
      <c r="CB690">
        <v>-0.01812191</v>
      </c>
      <c r="CC690">
        <v>420.0087</v>
      </c>
      <c r="CD690">
        <v>21.52709</v>
      </c>
      <c r="CE690">
        <v>2.173158</v>
      </c>
      <c r="CF690">
        <v>2.174989000000001</v>
      </c>
      <c r="CG690">
        <v>18.76581</v>
      </c>
      <c r="CH690">
        <v>18.77927</v>
      </c>
      <c r="CI690">
        <v>79.99234000000001</v>
      </c>
      <c r="CJ690">
        <v>0</v>
      </c>
      <c r="CK690">
        <v>1</v>
      </c>
      <c r="CL690">
        <v>0</v>
      </c>
      <c r="CM690">
        <v>1.85835</v>
      </c>
      <c r="CN690">
        <v>0</v>
      </c>
      <c r="CO690">
        <v>4.16927</v>
      </c>
      <c r="CP690">
        <v>409.2142</v>
      </c>
      <c r="CQ690">
        <v>34.6933</v>
      </c>
      <c r="CR690">
        <v>39.7311</v>
      </c>
      <c r="CS690">
        <v>37.2311</v>
      </c>
      <c r="CT690">
        <v>38.5935</v>
      </c>
      <c r="CU690">
        <v>35.84349999999999</v>
      </c>
      <c r="CV690">
        <v>0</v>
      </c>
      <c r="CW690">
        <v>79.99100000000001</v>
      </c>
      <c r="CX690">
        <v>0</v>
      </c>
      <c r="CY690">
        <v>1774684479.2</v>
      </c>
      <c r="CZ690">
        <v>0</v>
      </c>
      <c r="DA690">
        <v>1774666326.5</v>
      </c>
      <c r="DB690" t="s">
        <v>359</v>
      </c>
      <c r="DC690">
        <v>1774666322</v>
      </c>
      <c r="DD690">
        <v>1774666326.5</v>
      </c>
      <c r="DE690">
        <v>2</v>
      </c>
      <c r="DF690">
        <v>0.343</v>
      </c>
      <c r="DG690">
        <v>-0.026</v>
      </c>
      <c r="DH690">
        <v>-0.36</v>
      </c>
      <c r="DI690">
        <v>0.298</v>
      </c>
      <c r="DJ690">
        <v>420</v>
      </c>
      <c r="DK690">
        <v>22</v>
      </c>
      <c r="DL690">
        <v>0.17</v>
      </c>
      <c r="DM690">
        <v>0.02</v>
      </c>
      <c r="DN690">
        <v>-0.438630725</v>
      </c>
      <c r="DO690">
        <v>-0.04678575984990495</v>
      </c>
      <c r="DP690">
        <v>0.03018389193343654</v>
      </c>
      <c r="DQ690">
        <v>1</v>
      </c>
      <c r="DR690">
        <v>-0.0171498225</v>
      </c>
      <c r="DS690">
        <v>-0.01508718911819885</v>
      </c>
      <c r="DT690">
        <v>0.001882809501846575</v>
      </c>
      <c r="DU690">
        <v>1</v>
      </c>
      <c r="DV690">
        <v>2</v>
      </c>
      <c r="DW690">
        <v>2</v>
      </c>
      <c r="DX690" t="s">
        <v>360</v>
      </c>
      <c r="DY690">
        <v>3.13055</v>
      </c>
      <c r="DZ690">
        <v>2.80649</v>
      </c>
      <c r="EA690">
        <v>0.0997504</v>
      </c>
      <c r="EB690">
        <v>0.09947549999999999</v>
      </c>
      <c r="EC690">
        <v>0.105889</v>
      </c>
      <c r="ED690">
        <v>0.105636</v>
      </c>
      <c r="EE690">
        <v>21145.4</v>
      </c>
      <c r="EF690">
        <v>27418.5</v>
      </c>
      <c r="EG690">
        <v>26442.7</v>
      </c>
      <c r="EH690">
        <v>32999.9</v>
      </c>
      <c r="EI690">
        <v>34922.1</v>
      </c>
      <c r="EJ690">
        <v>40307.8</v>
      </c>
      <c r="EK690">
        <v>41089</v>
      </c>
      <c r="EL690">
        <v>46059.4</v>
      </c>
      <c r="EM690">
        <v>2.03507</v>
      </c>
      <c r="EN690">
        <v>2.0004</v>
      </c>
      <c r="EO690">
        <v>0.0673532</v>
      </c>
      <c r="EP690">
        <v>0</v>
      </c>
      <c r="EQ690">
        <v>24.6551</v>
      </c>
      <c r="ER690">
        <v>999.9</v>
      </c>
      <c r="ES690">
        <v>67.40000000000001</v>
      </c>
      <c r="ET690">
        <v>27.5</v>
      </c>
      <c r="EU690">
        <v>24.5877</v>
      </c>
      <c r="EV690">
        <v>61.2209</v>
      </c>
      <c r="EW690">
        <v>31.6907</v>
      </c>
      <c r="EX690">
        <v>1</v>
      </c>
      <c r="EY690">
        <v>0.290843</v>
      </c>
      <c r="EZ690">
        <v>0.165297</v>
      </c>
      <c r="FA690">
        <v>20.2925</v>
      </c>
      <c r="FB690">
        <v>5.18989</v>
      </c>
      <c r="FC690">
        <v>11.9441</v>
      </c>
      <c r="FD690">
        <v>4.95585</v>
      </c>
      <c r="FE690">
        <v>3.28503</v>
      </c>
      <c r="FF690">
        <v>9999</v>
      </c>
      <c r="FG690">
        <v>9999</v>
      </c>
      <c r="FH690">
        <v>9999</v>
      </c>
      <c r="FI690">
        <v>999.9</v>
      </c>
      <c r="FJ690">
        <v>1.86127</v>
      </c>
      <c r="FK690">
        <v>1.86264</v>
      </c>
      <c r="FL690">
        <v>1.86005</v>
      </c>
      <c r="FM690">
        <v>1.85837</v>
      </c>
      <c r="FN690">
        <v>1.86215</v>
      </c>
      <c r="FO690">
        <v>1.85887</v>
      </c>
      <c r="FP690">
        <v>1.85791</v>
      </c>
      <c r="FQ690">
        <v>1.86081</v>
      </c>
      <c r="FR690">
        <v>0</v>
      </c>
      <c r="FS690">
        <v>0</v>
      </c>
      <c r="FT690">
        <v>0</v>
      </c>
      <c r="FU690">
        <v>4.5</v>
      </c>
      <c r="FV690" t="s">
        <v>361</v>
      </c>
      <c r="FW690" t="s">
        <v>362</v>
      </c>
      <c r="FX690" t="s">
        <v>363</v>
      </c>
      <c r="FY690" t="s">
        <v>364</v>
      </c>
      <c r="FZ690" t="s">
        <v>364</v>
      </c>
      <c r="GA690" t="s">
        <v>363</v>
      </c>
      <c r="GB690">
        <v>0</v>
      </c>
      <c r="GC690">
        <v>100</v>
      </c>
      <c r="GD690">
        <v>100</v>
      </c>
      <c r="GE690">
        <v>-0.361</v>
      </c>
      <c r="GF690">
        <v>0.2973</v>
      </c>
      <c r="GG690">
        <v>-1.589593225013521</v>
      </c>
      <c r="GH690">
        <v>0.00192992804097616</v>
      </c>
      <c r="GI690">
        <v>3.244687122451424E-06</v>
      </c>
      <c r="GJ690">
        <v>-2.087531120305573E-09</v>
      </c>
      <c r="GK690">
        <v>0.05776174702018427</v>
      </c>
      <c r="GL690">
        <v>0.005089068596103195</v>
      </c>
      <c r="GM690">
        <v>0.0003257216593697226</v>
      </c>
      <c r="GN690">
        <v>-1.562898368296355E-06</v>
      </c>
      <c r="GO690">
        <v>0</v>
      </c>
      <c r="GP690">
        <v>1257</v>
      </c>
      <c r="GQ690">
        <v>1</v>
      </c>
      <c r="GR690">
        <v>31</v>
      </c>
      <c r="GS690">
        <v>302.6</v>
      </c>
      <c r="GT690">
        <v>302.6</v>
      </c>
      <c r="GU690">
        <v>1.07666</v>
      </c>
      <c r="GV690">
        <v>2.38647</v>
      </c>
      <c r="GW690">
        <v>1.44775</v>
      </c>
      <c r="GX690">
        <v>2.20215</v>
      </c>
      <c r="GY690">
        <v>1.44653</v>
      </c>
      <c r="GZ690">
        <v>2.35107</v>
      </c>
      <c r="HA690">
        <v>33.1769</v>
      </c>
      <c r="HB690">
        <v>14.4735</v>
      </c>
      <c r="HC690">
        <v>18</v>
      </c>
      <c r="HD690">
        <v>531.976</v>
      </c>
      <c r="HE690">
        <v>523.047</v>
      </c>
      <c r="HF690">
        <v>24.9998</v>
      </c>
      <c r="HG690">
        <v>30.7119</v>
      </c>
      <c r="HH690">
        <v>30.0001</v>
      </c>
      <c r="HI690">
        <v>31.0889</v>
      </c>
      <c r="HJ690">
        <v>31.1002</v>
      </c>
      <c r="HK690">
        <v>21.5448</v>
      </c>
      <c r="HL690">
        <v>20.6043</v>
      </c>
      <c r="HM690">
        <v>100</v>
      </c>
      <c r="HN690">
        <v>25</v>
      </c>
      <c r="HO690">
        <v>420</v>
      </c>
      <c r="HP690">
        <v>21.5</v>
      </c>
      <c r="HQ690">
        <v>103.126</v>
      </c>
      <c r="HR690">
        <v>102.02</v>
      </c>
    </row>
    <row r="691" spans="1:226">
      <c r="A691">
        <v>673</v>
      </c>
      <c r="B691">
        <v>1774684484.6</v>
      </c>
      <c r="C691">
        <v>2738.599999904633</v>
      </c>
      <c r="D691" t="s">
        <v>1708</v>
      </c>
      <c r="E691" t="s">
        <v>1709</v>
      </c>
      <c r="F691">
        <v>5</v>
      </c>
      <c r="I691">
        <v>1774684481.7</v>
      </c>
      <c r="J691">
        <f>(K691)/1000</f>
        <v>0</v>
      </c>
      <c r="K691">
        <f>IF(BF691, AN691, AH691)</f>
        <v>0</v>
      </c>
      <c r="L691">
        <f>IF(BF691, AI691, AG691)</f>
        <v>0</v>
      </c>
      <c r="M691">
        <f>BH691 - IF(AU691&gt;1, L691*BB691*100.0/(AW691), 0)</f>
        <v>0</v>
      </c>
      <c r="N691">
        <f>((T691-J691/2)*M691-L691)/(T691+J691/2)</f>
        <v>0</v>
      </c>
      <c r="O691">
        <f>N691*(BO691+BP691)/1000.0</f>
        <v>0</v>
      </c>
      <c r="P691">
        <f>(BH691 - IF(AU691&gt;1, L691*BB691*100.0/(AW691), 0))*(BO691+BP691)/1000.0</f>
        <v>0</v>
      </c>
      <c r="Q691">
        <f>2.0/((1/S691-1/R691)+SIGN(S691)*SQRT((1/S691-1/R691)*(1/S691-1/R691) + 4*BC691/((BC691+1)*(BC691+1))*(2*1/S691*1/R691-1/R691*1/R691)))</f>
        <v>0</v>
      </c>
      <c r="R691">
        <f>IF(LEFT(BD691,1)&lt;&gt;"0",IF(LEFT(BD691,1)="1",3.0,BE691),$D$5+$E$5*(BV691*BO691/($K$5*1000))+$F$5*(BV691*BO691/($K$5*1000))*MAX(MIN(BB691,$J$5),$I$5)*MAX(MIN(BB691,$J$5),$I$5)+$G$5*MAX(MIN(BB691,$J$5),$I$5)*(BV691*BO691/($K$5*1000))+$H$5*(BV691*BO691/($K$5*1000))*(BV691*BO691/($K$5*1000)))</f>
        <v>0</v>
      </c>
      <c r="S691">
        <f>J691*(1000-(1000*0.61365*exp(17.502*W691/(240.97+W691))/(BO691+BP691)+BJ691)/2)/(1000*0.61365*exp(17.502*W691/(240.97+W691))/(BO691+BP691)-BJ691)</f>
        <v>0</v>
      </c>
      <c r="T691">
        <f>1/((BC691+1)/(Q691/1.6)+1/(R691/1.37)) + BC691/((BC691+1)/(Q691/1.6) + BC691/(R691/1.37))</f>
        <v>0</v>
      </c>
      <c r="U691">
        <f>(AX691*BA691)</f>
        <v>0</v>
      </c>
      <c r="V691">
        <f>(BQ691+(U691+2*0.95*5.67E-8*(((BQ691+$B$9)+273)^4-(BQ691+273)^4)-44100*J691)/(1.84*29.3*R691+8*0.95*5.67E-8*(BQ691+273)^3))</f>
        <v>0</v>
      </c>
      <c r="W691">
        <f>($C$9*BR691+$D$9*BS691+$E$9*V691)</f>
        <v>0</v>
      </c>
      <c r="X691">
        <f>0.61365*exp(17.502*W691/(240.97+W691))</f>
        <v>0</v>
      </c>
      <c r="Y691">
        <f>(Z691/AA691*100)</f>
        <v>0</v>
      </c>
      <c r="Z691">
        <f>BJ691*(BO691+BP691)/1000</f>
        <v>0</v>
      </c>
      <c r="AA691">
        <f>0.61365*exp(17.502*BQ691/(240.97+BQ691))</f>
        <v>0</v>
      </c>
      <c r="AB691">
        <f>(X691-BJ691*(BO691+BP691)/1000)</f>
        <v>0</v>
      </c>
      <c r="AC691">
        <f>(-J691*44100)</f>
        <v>0</v>
      </c>
      <c r="AD691">
        <f>2*29.3*R691*0.92*(BQ691-W691)</f>
        <v>0</v>
      </c>
      <c r="AE691">
        <f>2*0.95*5.67E-8*(((BQ691+$B$9)+273)^4-(W691+273)^4)</f>
        <v>0</v>
      </c>
      <c r="AF691">
        <f>U691+AE691+AC691+AD691</f>
        <v>0</v>
      </c>
      <c r="AG691">
        <f>BN691*AU691*(BI691-BH691*(1000-AU691*BK691)/(1000-AU691*BJ691))/(100*BB691)</f>
        <v>0</v>
      </c>
      <c r="AH691">
        <f>1000*BN691*AU691*(BJ691-BK691)/(100*BB691*(1000-AU691*BJ691))</f>
        <v>0</v>
      </c>
      <c r="AI691">
        <f>(AJ691 - AK691 - BO691*1E3/(8.314*(BQ691+273.15)) * AM691/BN691 * AL691) * BN691/(100*BB691) * (1000 - BK691)/1000</f>
        <v>0</v>
      </c>
      <c r="AJ691">
        <v>429.2281535811653</v>
      </c>
      <c r="AK691">
        <v>428.7371878787877</v>
      </c>
      <c r="AL691">
        <v>-2.502636042164723E-06</v>
      </c>
      <c r="AM691">
        <v>61.35787655002243</v>
      </c>
      <c r="AN691">
        <f>(AP691 - AO691 + BO691*1E3/(8.314*(BQ691+273.15)) * AR691/BN691 * AQ691) * BN691/(100*BB691) * 1000/(1000 - AP691)</f>
        <v>0</v>
      </c>
      <c r="AO691">
        <v>21.52570886962669</v>
      </c>
      <c r="AP691">
        <v>21.51012517482519</v>
      </c>
      <c r="AQ691">
        <v>5.245563971959981E-08</v>
      </c>
      <c r="AR691">
        <v>91.88205700752289</v>
      </c>
      <c r="AS691">
        <v>0</v>
      </c>
      <c r="AT691">
        <v>0</v>
      </c>
      <c r="AU691">
        <f>IF(AS691*$H$15&gt;=AW691,1.0,(AW691/(AW691-AS691*$H$15)))</f>
        <v>0</v>
      </c>
      <c r="AV691">
        <f>(AU691-1)*100</f>
        <v>0</v>
      </c>
      <c r="AW691">
        <f>MAX(0,($B$15+$C$15*BV691)/(1+$D$15*BV691)*BO691/(BQ691+273)*$E$15)</f>
        <v>0</v>
      </c>
      <c r="AX691">
        <f>$B$13*BW691+$C$13*BX691+$F$13*CI691*(1-CL691)</f>
        <v>0</v>
      </c>
      <c r="AY691">
        <f>AX691*AZ691</f>
        <v>0</v>
      </c>
      <c r="AZ691">
        <f>($B$13*$D$11+$C$13*$D$11+$F$13*((CV691+CN691)/MAX(CV691+CN691+CW691, 0.1)*$I$11+CW691/MAX(CV691+CN691+CW691, 0.1)*$J$11))/($B$13+$C$13+$F$13)</f>
        <v>0</v>
      </c>
      <c r="BA691">
        <f>($B$13*$K$11+$C$13*$K$11+$F$13*((CV691+CN691)/MAX(CV691+CN691+CW691, 0.1)*$P$11+CW691/MAX(CV691+CN691+CW691, 0.1)*$Q$11))/($B$13+$C$13+$F$13)</f>
        <v>0</v>
      </c>
      <c r="BB691">
        <v>6</v>
      </c>
      <c r="BC691">
        <v>0.5</v>
      </c>
      <c r="BD691" t="s">
        <v>358</v>
      </c>
      <c r="BE691">
        <v>2</v>
      </c>
      <c r="BF691" t="b">
        <v>1</v>
      </c>
      <c r="BG691">
        <v>1774684481.7</v>
      </c>
      <c r="BH691">
        <v>419.5236</v>
      </c>
      <c r="BI691">
        <v>419.9983</v>
      </c>
      <c r="BJ691">
        <v>21.50941</v>
      </c>
      <c r="BK691">
        <v>21.52506</v>
      </c>
      <c r="BL691">
        <v>419.8854</v>
      </c>
      <c r="BM691">
        <v>21.21206</v>
      </c>
      <c r="BN691">
        <v>500.037</v>
      </c>
      <c r="BO691">
        <v>101.0357</v>
      </c>
      <c r="BP691">
        <v>0.10002905</v>
      </c>
      <c r="BQ691">
        <v>25.71609</v>
      </c>
      <c r="BR691">
        <v>25.75342</v>
      </c>
      <c r="BS691">
        <v>999.9</v>
      </c>
      <c r="BT691">
        <v>0</v>
      </c>
      <c r="BU691">
        <v>0</v>
      </c>
      <c r="BV691">
        <v>10001.934</v>
      </c>
      <c r="BW691">
        <v>0</v>
      </c>
      <c r="BX691">
        <v>0.3833920000000001</v>
      </c>
      <c r="BY691">
        <v>-0.4746033</v>
      </c>
      <c r="BZ691">
        <v>428.7457000000001</v>
      </c>
      <c r="CA691">
        <v>429.2376</v>
      </c>
      <c r="CB691">
        <v>-0.01562881</v>
      </c>
      <c r="CC691">
        <v>419.9983</v>
      </c>
      <c r="CD691">
        <v>21.52506</v>
      </c>
      <c r="CE691">
        <v>2.17322</v>
      </c>
      <c r="CF691">
        <v>2.1748</v>
      </c>
      <c r="CG691">
        <v>18.76627</v>
      </c>
      <c r="CH691">
        <v>18.77788</v>
      </c>
      <c r="CI691">
        <v>80.00605999999999</v>
      </c>
      <c r="CJ691">
        <v>0</v>
      </c>
      <c r="CK691">
        <v>1</v>
      </c>
      <c r="CL691">
        <v>0</v>
      </c>
      <c r="CM691">
        <v>1.85599</v>
      </c>
      <c r="CN691">
        <v>0</v>
      </c>
      <c r="CO691">
        <v>4.13787</v>
      </c>
      <c r="CP691">
        <v>409.2845</v>
      </c>
      <c r="CQ691">
        <v>34.7374</v>
      </c>
      <c r="CR691">
        <v>39.781</v>
      </c>
      <c r="CS691">
        <v>37.2562</v>
      </c>
      <c r="CT691">
        <v>38.6873</v>
      </c>
      <c r="CU691">
        <v>35.875</v>
      </c>
      <c r="CV691">
        <v>0</v>
      </c>
      <c r="CW691">
        <v>80.005</v>
      </c>
      <c r="CX691">
        <v>0</v>
      </c>
      <c r="CY691">
        <v>1774684482.8</v>
      </c>
      <c r="CZ691">
        <v>0</v>
      </c>
      <c r="DA691">
        <v>1774666326.5</v>
      </c>
      <c r="DB691" t="s">
        <v>359</v>
      </c>
      <c r="DC691">
        <v>1774666322</v>
      </c>
      <c r="DD691">
        <v>1774666326.5</v>
      </c>
      <c r="DE691">
        <v>2</v>
      </c>
      <c r="DF691">
        <v>0.343</v>
      </c>
      <c r="DG691">
        <v>-0.026</v>
      </c>
      <c r="DH691">
        <v>-0.36</v>
      </c>
      <c r="DI691">
        <v>0.298</v>
      </c>
      <c r="DJ691">
        <v>420</v>
      </c>
      <c r="DK691">
        <v>22</v>
      </c>
      <c r="DL691">
        <v>0.17</v>
      </c>
      <c r="DM691">
        <v>0.02</v>
      </c>
      <c r="DN691">
        <v>-0.4406024390243902</v>
      </c>
      <c r="DO691">
        <v>-0.265196195121951</v>
      </c>
      <c r="DP691">
        <v>0.03017229712998235</v>
      </c>
      <c r="DQ691">
        <v>0</v>
      </c>
      <c r="DR691">
        <v>-0.01729336341463415</v>
      </c>
      <c r="DS691">
        <v>-0.0007776982578397695</v>
      </c>
      <c r="DT691">
        <v>0.001706737641512073</v>
      </c>
      <c r="DU691">
        <v>1</v>
      </c>
      <c r="DV691">
        <v>1</v>
      </c>
      <c r="DW691">
        <v>2</v>
      </c>
      <c r="DX691" t="s">
        <v>367</v>
      </c>
      <c r="DY691">
        <v>3.1305</v>
      </c>
      <c r="DZ691">
        <v>2.80646</v>
      </c>
      <c r="EA691">
        <v>0.0997509</v>
      </c>
      <c r="EB691">
        <v>0.09948220000000001</v>
      </c>
      <c r="EC691">
        <v>0.105894</v>
      </c>
      <c r="ED691">
        <v>0.105632</v>
      </c>
      <c r="EE691">
        <v>21145.4</v>
      </c>
      <c r="EF691">
        <v>27418.4</v>
      </c>
      <c r="EG691">
        <v>26442.7</v>
      </c>
      <c r="EH691">
        <v>33000</v>
      </c>
      <c r="EI691">
        <v>34922.1</v>
      </c>
      <c r="EJ691">
        <v>40308</v>
      </c>
      <c r="EK691">
        <v>41089.2</v>
      </c>
      <c r="EL691">
        <v>46059.4</v>
      </c>
      <c r="EM691">
        <v>2.0351</v>
      </c>
      <c r="EN691">
        <v>2.0006</v>
      </c>
      <c r="EO691">
        <v>0.0663847</v>
      </c>
      <c r="EP691">
        <v>0</v>
      </c>
      <c r="EQ691">
        <v>24.6555</v>
      </c>
      <c r="ER691">
        <v>999.9</v>
      </c>
      <c r="ES691">
        <v>67.40000000000001</v>
      </c>
      <c r="ET691">
        <v>27.5</v>
      </c>
      <c r="EU691">
        <v>24.5864</v>
      </c>
      <c r="EV691">
        <v>61.4209</v>
      </c>
      <c r="EW691">
        <v>31.5505</v>
      </c>
      <c r="EX691">
        <v>1</v>
      </c>
      <c r="EY691">
        <v>0.29048</v>
      </c>
      <c r="EZ691">
        <v>0.164218</v>
      </c>
      <c r="FA691">
        <v>20.2924</v>
      </c>
      <c r="FB691">
        <v>5.18989</v>
      </c>
      <c r="FC691">
        <v>11.9441</v>
      </c>
      <c r="FD691">
        <v>4.9558</v>
      </c>
      <c r="FE691">
        <v>3.285</v>
      </c>
      <c r="FF691">
        <v>9999</v>
      </c>
      <c r="FG691">
        <v>9999</v>
      </c>
      <c r="FH691">
        <v>9999</v>
      </c>
      <c r="FI691">
        <v>999.9</v>
      </c>
      <c r="FJ691">
        <v>1.86127</v>
      </c>
      <c r="FK691">
        <v>1.86264</v>
      </c>
      <c r="FL691">
        <v>1.86005</v>
      </c>
      <c r="FM691">
        <v>1.85837</v>
      </c>
      <c r="FN691">
        <v>1.86213</v>
      </c>
      <c r="FO691">
        <v>1.85886</v>
      </c>
      <c r="FP691">
        <v>1.85791</v>
      </c>
      <c r="FQ691">
        <v>1.86081</v>
      </c>
      <c r="FR691">
        <v>0</v>
      </c>
      <c r="FS691">
        <v>0</v>
      </c>
      <c r="FT691">
        <v>0</v>
      </c>
      <c r="FU691">
        <v>4.5</v>
      </c>
      <c r="FV691" t="s">
        <v>361</v>
      </c>
      <c r="FW691" t="s">
        <v>362</v>
      </c>
      <c r="FX691" t="s">
        <v>363</v>
      </c>
      <c r="FY691" t="s">
        <v>364</v>
      </c>
      <c r="FZ691" t="s">
        <v>364</v>
      </c>
      <c r="GA691" t="s">
        <v>363</v>
      </c>
      <c r="GB691">
        <v>0</v>
      </c>
      <c r="GC691">
        <v>100</v>
      </c>
      <c r="GD691">
        <v>100</v>
      </c>
      <c r="GE691">
        <v>-0.362</v>
      </c>
      <c r="GF691">
        <v>0.2974</v>
      </c>
      <c r="GG691">
        <v>-1.589593225013521</v>
      </c>
      <c r="GH691">
        <v>0.00192992804097616</v>
      </c>
      <c r="GI691">
        <v>3.244687122451424E-06</v>
      </c>
      <c r="GJ691">
        <v>-2.087531120305573E-09</v>
      </c>
      <c r="GK691">
        <v>0.05776174702018427</v>
      </c>
      <c r="GL691">
        <v>0.005089068596103195</v>
      </c>
      <c r="GM691">
        <v>0.0003257216593697226</v>
      </c>
      <c r="GN691">
        <v>-1.562898368296355E-06</v>
      </c>
      <c r="GO691">
        <v>0</v>
      </c>
      <c r="GP691">
        <v>1257</v>
      </c>
      <c r="GQ691">
        <v>1</v>
      </c>
      <c r="GR691">
        <v>31</v>
      </c>
      <c r="GS691">
        <v>302.7</v>
      </c>
      <c r="GT691">
        <v>302.6</v>
      </c>
      <c r="GU691">
        <v>1.07666</v>
      </c>
      <c r="GV691">
        <v>2.39746</v>
      </c>
      <c r="GW691">
        <v>1.44775</v>
      </c>
      <c r="GX691">
        <v>2.20215</v>
      </c>
      <c r="GY691">
        <v>1.44653</v>
      </c>
      <c r="GZ691">
        <v>2.2522</v>
      </c>
      <c r="HA691">
        <v>33.1769</v>
      </c>
      <c r="HB691">
        <v>14.4648</v>
      </c>
      <c r="HC691">
        <v>18</v>
      </c>
      <c r="HD691">
        <v>531.992</v>
      </c>
      <c r="HE691">
        <v>523.178</v>
      </c>
      <c r="HF691">
        <v>24.9998</v>
      </c>
      <c r="HG691">
        <v>30.7119</v>
      </c>
      <c r="HH691">
        <v>30.0001</v>
      </c>
      <c r="HI691">
        <v>31.0889</v>
      </c>
      <c r="HJ691">
        <v>31.0997</v>
      </c>
      <c r="HK691">
        <v>21.5431</v>
      </c>
      <c r="HL691">
        <v>20.6043</v>
      </c>
      <c r="HM691">
        <v>100</v>
      </c>
      <c r="HN691">
        <v>25</v>
      </c>
      <c r="HO691">
        <v>420</v>
      </c>
      <c r="HP691">
        <v>21.5</v>
      </c>
      <c r="HQ691">
        <v>103.126</v>
      </c>
      <c r="HR691">
        <v>102.02</v>
      </c>
    </row>
    <row r="692" spans="1:226">
      <c r="A692">
        <v>674</v>
      </c>
      <c r="B692">
        <v>1774684488.6</v>
      </c>
      <c r="C692">
        <v>2742.599999904633</v>
      </c>
      <c r="D692" t="s">
        <v>1710</v>
      </c>
      <c r="E692" t="s">
        <v>1711</v>
      </c>
      <c r="F692">
        <v>5</v>
      </c>
      <c r="I692">
        <v>1774684485.7</v>
      </c>
      <c r="J692">
        <f>(K692)/1000</f>
        <v>0</v>
      </c>
      <c r="K692">
        <f>IF(BF692, AN692, AH692)</f>
        <v>0</v>
      </c>
      <c r="L692">
        <f>IF(BF692, AI692, AG692)</f>
        <v>0</v>
      </c>
      <c r="M692">
        <f>BH692 - IF(AU692&gt;1, L692*BB692*100.0/(AW692), 0)</f>
        <v>0</v>
      </c>
      <c r="N692">
        <f>((T692-J692/2)*M692-L692)/(T692+J692/2)</f>
        <v>0</v>
      </c>
      <c r="O692">
        <f>N692*(BO692+BP692)/1000.0</f>
        <v>0</v>
      </c>
      <c r="P692">
        <f>(BH692 - IF(AU692&gt;1, L692*BB692*100.0/(AW692), 0))*(BO692+BP692)/1000.0</f>
        <v>0</v>
      </c>
      <c r="Q692">
        <f>2.0/((1/S692-1/R692)+SIGN(S692)*SQRT((1/S692-1/R692)*(1/S692-1/R692) + 4*BC692/((BC692+1)*(BC692+1))*(2*1/S692*1/R692-1/R692*1/R692)))</f>
        <v>0</v>
      </c>
      <c r="R692">
        <f>IF(LEFT(BD692,1)&lt;&gt;"0",IF(LEFT(BD692,1)="1",3.0,BE692),$D$5+$E$5*(BV692*BO692/($K$5*1000))+$F$5*(BV692*BO692/($K$5*1000))*MAX(MIN(BB692,$J$5),$I$5)*MAX(MIN(BB692,$J$5),$I$5)+$G$5*MAX(MIN(BB692,$J$5),$I$5)*(BV692*BO692/($K$5*1000))+$H$5*(BV692*BO692/($K$5*1000))*(BV692*BO692/($K$5*1000)))</f>
        <v>0</v>
      </c>
      <c r="S692">
        <f>J692*(1000-(1000*0.61365*exp(17.502*W692/(240.97+W692))/(BO692+BP692)+BJ692)/2)/(1000*0.61365*exp(17.502*W692/(240.97+W692))/(BO692+BP692)-BJ692)</f>
        <v>0</v>
      </c>
      <c r="T692">
        <f>1/((BC692+1)/(Q692/1.6)+1/(R692/1.37)) + BC692/((BC692+1)/(Q692/1.6) + BC692/(R692/1.37))</f>
        <v>0</v>
      </c>
      <c r="U692">
        <f>(AX692*BA692)</f>
        <v>0</v>
      </c>
      <c r="V692">
        <f>(BQ692+(U692+2*0.95*5.67E-8*(((BQ692+$B$9)+273)^4-(BQ692+273)^4)-44100*J692)/(1.84*29.3*R692+8*0.95*5.67E-8*(BQ692+273)^3))</f>
        <v>0</v>
      </c>
      <c r="W692">
        <f>($C$9*BR692+$D$9*BS692+$E$9*V692)</f>
        <v>0</v>
      </c>
      <c r="X692">
        <f>0.61365*exp(17.502*W692/(240.97+W692))</f>
        <v>0</v>
      </c>
      <c r="Y692">
        <f>(Z692/AA692*100)</f>
        <v>0</v>
      </c>
      <c r="Z692">
        <f>BJ692*(BO692+BP692)/1000</f>
        <v>0</v>
      </c>
      <c r="AA692">
        <f>0.61365*exp(17.502*BQ692/(240.97+BQ692))</f>
        <v>0</v>
      </c>
      <c r="AB692">
        <f>(X692-BJ692*(BO692+BP692)/1000)</f>
        <v>0</v>
      </c>
      <c r="AC692">
        <f>(-J692*44100)</f>
        <v>0</v>
      </c>
      <c r="AD692">
        <f>2*29.3*R692*0.92*(BQ692-W692)</f>
        <v>0</v>
      </c>
      <c r="AE692">
        <f>2*0.95*5.67E-8*(((BQ692+$B$9)+273)^4-(W692+273)^4)</f>
        <v>0</v>
      </c>
      <c r="AF692">
        <f>U692+AE692+AC692+AD692</f>
        <v>0</v>
      </c>
      <c r="AG692">
        <f>BN692*AU692*(BI692-BH692*(1000-AU692*BK692)/(1000-AU692*BJ692))/(100*BB692)</f>
        <v>0</v>
      </c>
      <c r="AH692">
        <f>1000*BN692*AU692*(BJ692-BK692)/(100*BB692*(1000-AU692*BJ692))</f>
        <v>0</v>
      </c>
      <c r="AI692">
        <f>(AJ692 - AK692 - BO692*1E3/(8.314*(BQ692+273.15)) * AM692/BN692 * AL692) * BN692/(100*BB692) * (1000 - BK692)/1000</f>
        <v>0</v>
      </c>
      <c r="AJ692">
        <v>429.2227535838894</v>
      </c>
      <c r="AK692">
        <v>428.7925272727273</v>
      </c>
      <c r="AL692">
        <v>8.144132673611728E-06</v>
      </c>
      <c r="AM692">
        <v>61.35787655002243</v>
      </c>
      <c r="AN692">
        <f>(AP692 - AO692 + BO692*1E3/(8.314*(BQ692+273.15)) * AR692/BN692 * AQ692) * BN692/(100*BB692) * 1000/(1000 - AP692)</f>
        <v>0</v>
      </c>
      <c r="AO692">
        <v>21.52483292910956</v>
      </c>
      <c r="AP692">
        <v>21.50932307692307</v>
      </c>
      <c r="AQ692">
        <v>2.505308967451894E-08</v>
      </c>
      <c r="AR692">
        <v>91.88205700752289</v>
      </c>
      <c r="AS692">
        <v>0</v>
      </c>
      <c r="AT692">
        <v>0</v>
      </c>
      <c r="AU692">
        <f>IF(AS692*$H$15&gt;=AW692,1.0,(AW692/(AW692-AS692*$H$15)))</f>
        <v>0</v>
      </c>
      <c r="AV692">
        <f>(AU692-1)*100</f>
        <v>0</v>
      </c>
      <c r="AW692">
        <f>MAX(0,($B$15+$C$15*BV692)/(1+$D$15*BV692)*BO692/(BQ692+273)*$E$15)</f>
        <v>0</v>
      </c>
      <c r="AX692">
        <f>$B$13*BW692+$C$13*BX692+$F$13*CI692*(1-CL692)</f>
        <v>0</v>
      </c>
      <c r="AY692">
        <f>AX692*AZ692</f>
        <v>0</v>
      </c>
      <c r="AZ692">
        <f>($B$13*$D$11+$C$13*$D$11+$F$13*((CV692+CN692)/MAX(CV692+CN692+CW692, 0.1)*$I$11+CW692/MAX(CV692+CN692+CW692, 0.1)*$J$11))/($B$13+$C$13+$F$13)</f>
        <v>0</v>
      </c>
      <c r="BA692">
        <f>($B$13*$K$11+$C$13*$K$11+$F$13*((CV692+CN692)/MAX(CV692+CN692+CW692, 0.1)*$P$11+CW692/MAX(CV692+CN692+CW692, 0.1)*$Q$11))/($B$13+$C$13+$F$13)</f>
        <v>0</v>
      </c>
      <c r="BB692">
        <v>6</v>
      </c>
      <c r="BC692">
        <v>0.5</v>
      </c>
      <c r="BD692" t="s">
        <v>358</v>
      </c>
      <c r="BE692">
        <v>2</v>
      </c>
      <c r="BF692" t="b">
        <v>1</v>
      </c>
      <c r="BG692">
        <v>1774684485.7</v>
      </c>
      <c r="BH692">
        <v>419.5484</v>
      </c>
      <c r="BI692">
        <v>419.9922</v>
      </c>
      <c r="BJ692">
        <v>21.50968</v>
      </c>
      <c r="BK692">
        <v>21.52668</v>
      </c>
      <c r="BL692">
        <v>419.91</v>
      </c>
      <c r="BM692">
        <v>21.21233999999999</v>
      </c>
      <c r="BN692">
        <v>500.0244</v>
      </c>
      <c r="BO692">
        <v>101.0353</v>
      </c>
      <c r="BP692">
        <v>0.09999593</v>
      </c>
      <c r="BQ692">
        <v>25.71517</v>
      </c>
      <c r="BR692">
        <v>25.74915</v>
      </c>
      <c r="BS692">
        <v>999.9</v>
      </c>
      <c r="BT692">
        <v>0</v>
      </c>
      <c r="BU692">
        <v>0</v>
      </c>
      <c r="BV692">
        <v>9994.248000000001</v>
      </c>
      <c r="BW692">
        <v>0</v>
      </c>
      <c r="BX692">
        <v>0.3833920000000001</v>
      </c>
      <c r="BY692">
        <v>-0.4439027</v>
      </c>
      <c r="BZ692">
        <v>428.7712</v>
      </c>
      <c r="CA692">
        <v>429.2323</v>
      </c>
      <c r="CB692">
        <v>-0.01697558</v>
      </c>
      <c r="CC692">
        <v>419.9922</v>
      </c>
      <c r="CD692">
        <v>21.52668</v>
      </c>
      <c r="CE692">
        <v>2.173237</v>
      </c>
      <c r="CF692">
        <v>2.174953</v>
      </c>
      <c r="CG692">
        <v>18.76639</v>
      </c>
      <c r="CH692">
        <v>18.77901</v>
      </c>
      <c r="CI692">
        <v>80.00086</v>
      </c>
      <c r="CJ692">
        <v>0</v>
      </c>
      <c r="CK692">
        <v>1</v>
      </c>
      <c r="CL692">
        <v>0</v>
      </c>
      <c r="CM692">
        <v>1.45172</v>
      </c>
      <c r="CN692">
        <v>0</v>
      </c>
      <c r="CO692">
        <v>4.35191</v>
      </c>
      <c r="CP692">
        <v>409.2577</v>
      </c>
      <c r="CQ692">
        <v>34.75</v>
      </c>
      <c r="CR692">
        <v>39.8561</v>
      </c>
      <c r="CS692">
        <v>37.2996</v>
      </c>
      <c r="CT692">
        <v>38.781</v>
      </c>
      <c r="CU692">
        <v>35.8812</v>
      </c>
      <c r="CV692">
        <v>0</v>
      </c>
      <c r="CW692">
        <v>80.002</v>
      </c>
      <c r="CX692">
        <v>0</v>
      </c>
      <c r="CY692">
        <v>1774684487</v>
      </c>
      <c r="CZ692">
        <v>0</v>
      </c>
      <c r="DA692">
        <v>1774666326.5</v>
      </c>
      <c r="DB692" t="s">
        <v>359</v>
      </c>
      <c r="DC692">
        <v>1774666322</v>
      </c>
      <c r="DD692">
        <v>1774666326.5</v>
      </c>
      <c r="DE692">
        <v>2</v>
      </c>
      <c r="DF692">
        <v>0.343</v>
      </c>
      <c r="DG692">
        <v>-0.026</v>
      </c>
      <c r="DH692">
        <v>-0.36</v>
      </c>
      <c r="DI692">
        <v>0.298</v>
      </c>
      <c r="DJ692">
        <v>420</v>
      </c>
      <c r="DK692">
        <v>22</v>
      </c>
      <c r="DL692">
        <v>0.17</v>
      </c>
      <c r="DM692">
        <v>0.02</v>
      </c>
      <c r="DN692">
        <v>-0.4473081219512195</v>
      </c>
      <c r="DO692">
        <v>-0.09439469686411157</v>
      </c>
      <c r="DP692">
        <v>0.02810855173855079</v>
      </c>
      <c r="DQ692">
        <v>1</v>
      </c>
      <c r="DR692">
        <v>-0.01746711951219512</v>
      </c>
      <c r="DS692">
        <v>0.005261318466898907</v>
      </c>
      <c r="DT692">
        <v>0.001774208550067175</v>
      </c>
      <c r="DU692">
        <v>1</v>
      </c>
      <c r="DV692">
        <v>2</v>
      </c>
      <c r="DW692">
        <v>2</v>
      </c>
      <c r="DX692" t="s">
        <v>360</v>
      </c>
      <c r="DY692">
        <v>3.13045</v>
      </c>
      <c r="DZ692">
        <v>2.80638</v>
      </c>
      <c r="EA692">
        <v>0.0997555</v>
      </c>
      <c r="EB692">
        <v>0.0994794</v>
      </c>
      <c r="EC692">
        <v>0.105889</v>
      </c>
      <c r="ED692">
        <v>0.105646</v>
      </c>
      <c r="EE692">
        <v>21145.4</v>
      </c>
      <c r="EF692">
        <v>27418.3</v>
      </c>
      <c r="EG692">
        <v>26442.9</v>
      </c>
      <c r="EH692">
        <v>32999.8</v>
      </c>
      <c r="EI692">
        <v>34922.1</v>
      </c>
      <c r="EJ692">
        <v>40307.4</v>
      </c>
      <c r="EK692">
        <v>41089</v>
      </c>
      <c r="EL692">
        <v>46059.4</v>
      </c>
      <c r="EM692">
        <v>2.03482</v>
      </c>
      <c r="EN692">
        <v>2.00075</v>
      </c>
      <c r="EO692">
        <v>0.06739050000000001</v>
      </c>
      <c r="EP692">
        <v>0</v>
      </c>
      <c r="EQ692">
        <v>24.6555</v>
      </c>
      <c r="ER692">
        <v>999.9</v>
      </c>
      <c r="ES692">
        <v>67.5</v>
      </c>
      <c r="ET692">
        <v>27.5</v>
      </c>
      <c r="EU692">
        <v>24.6243</v>
      </c>
      <c r="EV692">
        <v>61.5609</v>
      </c>
      <c r="EW692">
        <v>31.5184</v>
      </c>
      <c r="EX692">
        <v>1</v>
      </c>
      <c r="EY692">
        <v>0.2906</v>
      </c>
      <c r="EZ692">
        <v>0.163943</v>
      </c>
      <c r="FA692">
        <v>20.2923</v>
      </c>
      <c r="FB692">
        <v>5.18944</v>
      </c>
      <c r="FC692">
        <v>11.9441</v>
      </c>
      <c r="FD692">
        <v>4.9557</v>
      </c>
      <c r="FE692">
        <v>3.285</v>
      </c>
      <c r="FF692">
        <v>9999</v>
      </c>
      <c r="FG692">
        <v>9999</v>
      </c>
      <c r="FH692">
        <v>9999</v>
      </c>
      <c r="FI692">
        <v>999.9</v>
      </c>
      <c r="FJ692">
        <v>1.86127</v>
      </c>
      <c r="FK692">
        <v>1.86264</v>
      </c>
      <c r="FL692">
        <v>1.86004</v>
      </c>
      <c r="FM692">
        <v>1.85837</v>
      </c>
      <c r="FN692">
        <v>1.86212</v>
      </c>
      <c r="FO692">
        <v>1.85887</v>
      </c>
      <c r="FP692">
        <v>1.85791</v>
      </c>
      <c r="FQ692">
        <v>1.86081</v>
      </c>
      <c r="FR692">
        <v>0</v>
      </c>
      <c r="FS692">
        <v>0</v>
      </c>
      <c r="FT692">
        <v>0</v>
      </c>
      <c r="FU692">
        <v>4.5</v>
      </c>
      <c r="FV692" t="s">
        <v>361</v>
      </c>
      <c r="FW692" t="s">
        <v>362</v>
      </c>
      <c r="FX692" t="s">
        <v>363</v>
      </c>
      <c r="FY692" t="s">
        <v>364</v>
      </c>
      <c r="FZ692" t="s">
        <v>364</v>
      </c>
      <c r="GA692" t="s">
        <v>363</v>
      </c>
      <c r="GB692">
        <v>0</v>
      </c>
      <c r="GC692">
        <v>100</v>
      </c>
      <c r="GD692">
        <v>100</v>
      </c>
      <c r="GE692">
        <v>-0.362</v>
      </c>
      <c r="GF692">
        <v>0.2974</v>
      </c>
      <c r="GG692">
        <v>-1.589593225013521</v>
      </c>
      <c r="GH692">
        <v>0.00192992804097616</v>
      </c>
      <c r="GI692">
        <v>3.244687122451424E-06</v>
      </c>
      <c r="GJ692">
        <v>-2.087531120305573E-09</v>
      </c>
      <c r="GK692">
        <v>0.05776174702018427</v>
      </c>
      <c r="GL692">
        <v>0.005089068596103195</v>
      </c>
      <c r="GM692">
        <v>0.0003257216593697226</v>
      </c>
      <c r="GN692">
        <v>-1.562898368296355E-06</v>
      </c>
      <c r="GO692">
        <v>0</v>
      </c>
      <c r="GP692">
        <v>1257</v>
      </c>
      <c r="GQ692">
        <v>1</v>
      </c>
      <c r="GR692">
        <v>31</v>
      </c>
      <c r="GS692">
        <v>302.8</v>
      </c>
      <c r="GT692">
        <v>302.7</v>
      </c>
      <c r="GU692">
        <v>1.07788</v>
      </c>
      <c r="GV692">
        <v>2.39624</v>
      </c>
      <c r="GW692">
        <v>1.44775</v>
      </c>
      <c r="GX692">
        <v>2.20215</v>
      </c>
      <c r="GY692">
        <v>1.44653</v>
      </c>
      <c r="GZ692">
        <v>2.31567</v>
      </c>
      <c r="HA692">
        <v>33.1769</v>
      </c>
      <c r="HB692">
        <v>14.4735</v>
      </c>
      <c r="HC692">
        <v>18</v>
      </c>
      <c r="HD692">
        <v>531.817</v>
      </c>
      <c r="HE692">
        <v>523.29</v>
      </c>
      <c r="HF692">
        <v>24.9998</v>
      </c>
      <c r="HG692">
        <v>30.7119</v>
      </c>
      <c r="HH692">
        <v>30.0001</v>
      </c>
      <c r="HI692">
        <v>31.0889</v>
      </c>
      <c r="HJ692">
        <v>31.1009</v>
      </c>
      <c r="HK692">
        <v>21.5429</v>
      </c>
      <c r="HL692">
        <v>20.6043</v>
      </c>
      <c r="HM692">
        <v>100</v>
      </c>
      <c r="HN692">
        <v>25</v>
      </c>
      <c r="HO692">
        <v>420</v>
      </c>
      <c r="HP692">
        <v>21.5</v>
      </c>
      <c r="HQ692">
        <v>103.126</v>
      </c>
      <c r="HR692">
        <v>102.02</v>
      </c>
    </row>
    <row r="693" spans="1:226">
      <c r="A693">
        <v>675</v>
      </c>
      <c r="B693">
        <v>1774684492.6</v>
      </c>
      <c r="C693">
        <v>2746.599999904633</v>
      </c>
      <c r="D693" t="s">
        <v>1712</v>
      </c>
      <c r="E693" t="s">
        <v>1713</v>
      </c>
      <c r="F693">
        <v>5</v>
      </c>
      <c r="I693">
        <v>1774684489.7</v>
      </c>
      <c r="J693">
        <f>(K693)/1000</f>
        <v>0</v>
      </c>
      <c r="K693">
        <f>IF(BF693, AN693, AH693)</f>
        <v>0</v>
      </c>
      <c r="L693">
        <f>IF(BF693, AI693, AG693)</f>
        <v>0</v>
      </c>
      <c r="M693">
        <f>BH693 - IF(AU693&gt;1, L693*BB693*100.0/(AW693), 0)</f>
        <v>0</v>
      </c>
      <c r="N693">
        <f>((T693-J693/2)*M693-L693)/(T693+J693/2)</f>
        <v>0</v>
      </c>
      <c r="O693">
        <f>N693*(BO693+BP693)/1000.0</f>
        <v>0</v>
      </c>
      <c r="P693">
        <f>(BH693 - IF(AU693&gt;1, L693*BB693*100.0/(AW693), 0))*(BO693+BP693)/1000.0</f>
        <v>0</v>
      </c>
      <c r="Q693">
        <f>2.0/((1/S693-1/R693)+SIGN(S693)*SQRT((1/S693-1/R693)*(1/S693-1/R693) + 4*BC693/((BC693+1)*(BC693+1))*(2*1/S693*1/R693-1/R693*1/R693)))</f>
        <v>0</v>
      </c>
      <c r="R693">
        <f>IF(LEFT(BD693,1)&lt;&gt;"0",IF(LEFT(BD693,1)="1",3.0,BE693),$D$5+$E$5*(BV693*BO693/($K$5*1000))+$F$5*(BV693*BO693/($K$5*1000))*MAX(MIN(BB693,$J$5),$I$5)*MAX(MIN(BB693,$J$5),$I$5)+$G$5*MAX(MIN(BB693,$J$5),$I$5)*(BV693*BO693/($K$5*1000))+$H$5*(BV693*BO693/($K$5*1000))*(BV693*BO693/($K$5*1000)))</f>
        <v>0</v>
      </c>
      <c r="S693">
        <f>J693*(1000-(1000*0.61365*exp(17.502*W693/(240.97+W693))/(BO693+BP693)+BJ693)/2)/(1000*0.61365*exp(17.502*W693/(240.97+W693))/(BO693+BP693)-BJ693)</f>
        <v>0</v>
      </c>
      <c r="T693">
        <f>1/((BC693+1)/(Q693/1.6)+1/(R693/1.37)) + BC693/((BC693+1)/(Q693/1.6) + BC693/(R693/1.37))</f>
        <v>0</v>
      </c>
      <c r="U693">
        <f>(AX693*BA693)</f>
        <v>0</v>
      </c>
      <c r="V693">
        <f>(BQ693+(U693+2*0.95*5.67E-8*(((BQ693+$B$9)+273)^4-(BQ693+273)^4)-44100*J693)/(1.84*29.3*R693+8*0.95*5.67E-8*(BQ693+273)^3))</f>
        <v>0</v>
      </c>
      <c r="W693">
        <f>($C$9*BR693+$D$9*BS693+$E$9*V693)</f>
        <v>0</v>
      </c>
      <c r="X693">
        <f>0.61365*exp(17.502*W693/(240.97+W693))</f>
        <v>0</v>
      </c>
      <c r="Y693">
        <f>(Z693/AA693*100)</f>
        <v>0</v>
      </c>
      <c r="Z693">
        <f>BJ693*(BO693+BP693)/1000</f>
        <v>0</v>
      </c>
      <c r="AA693">
        <f>0.61365*exp(17.502*BQ693/(240.97+BQ693))</f>
        <v>0</v>
      </c>
      <c r="AB693">
        <f>(X693-BJ693*(BO693+BP693)/1000)</f>
        <v>0</v>
      </c>
      <c r="AC693">
        <f>(-J693*44100)</f>
        <v>0</v>
      </c>
      <c r="AD693">
        <f>2*29.3*R693*0.92*(BQ693-W693)</f>
        <v>0</v>
      </c>
      <c r="AE693">
        <f>2*0.95*5.67E-8*(((BQ693+$B$9)+273)^4-(W693+273)^4)</f>
        <v>0</v>
      </c>
      <c r="AF693">
        <f>U693+AE693+AC693+AD693</f>
        <v>0</v>
      </c>
      <c r="AG693">
        <f>BN693*AU693*(BI693-BH693*(1000-AU693*BK693)/(1000-AU693*BJ693))/(100*BB693)</f>
        <v>0</v>
      </c>
      <c r="AH693">
        <f>1000*BN693*AU693*(BJ693-BK693)/(100*BB693*(1000-AU693*BJ693))</f>
        <v>0</v>
      </c>
      <c r="AI693">
        <f>(AJ693 - AK693 - BO693*1E3/(8.314*(BQ693+273.15)) * AM693/BN693 * AL693) * BN693/(100*BB693) * (1000 - BK693)/1000</f>
        <v>0</v>
      </c>
      <c r="AJ693">
        <v>429.2683315845798</v>
      </c>
      <c r="AK693">
        <v>428.7691939393938</v>
      </c>
      <c r="AL693">
        <v>-3.171454179197613E-06</v>
      </c>
      <c r="AM693">
        <v>61.35787655002243</v>
      </c>
      <c r="AN693">
        <f>(AP693 - AO693 + BO693*1E3/(8.314*(BQ693+273.15)) * AR693/BN693 * AQ693) * BN693/(100*BB693) * 1000/(1000 - AP693)</f>
        <v>0</v>
      </c>
      <c r="AO693">
        <v>21.52933722466496</v>
      </c>
      <c r="AP693">
        <v>21.50866643356645</v>
      </c>
      <c r="AQ693">
        <v>-8.314278087002578E-08</v>
      </c>
      <c r="AR693">
        <v>91.88205700752289</v>
      </c>
      <c r="AS693">
        <v>0</v>
      </c>
      <c r="AT693">
        <v>0</v>
      </c>
      <c r="AU693">
        <f>IF(AS693*$H$15&gt;=AW693,1.0,(AW693/(AW693-AS693*$H$15)))</f>
        <v>0</v>
      </c>
      <c r="AV693">
        <f>(AU693-1)*100</f>
        <v>0</v>
      </c>
      <c r="AW693">
        <f>MAX(0,($B$15+$C$15*BV693)/(1+$D$15*BV693)*BO693/(BQ693+273)*$E$15)</f>
        <v>0</v>
      </c>
      <c r="AX693">
        <f>$B$13*BW693+$C$13*BX693+$F$13*CI693*(1-CL693)</f>
        <v>0</v>
      </c>
      <c r="AY693">
        <f>AX693*AZ693</f>
        <v>0</v>
      </c>
      <c r="AZ693">
        <f>($B$13*$D$11+$C$13*$D$11+$F$13*((CV693+CN693)/MAX(CV693+CN693+CW693, 0.1)*$I$11+CW693/MAX(CV693+CN693+CW693, 0.1)*$J$11))/($B$13+$C$13+$F$13)</f>
        <v>0</v>
      </c>
      <c r="BA693">
        <f>($B$13*$K$11+$C$13*$K$11+$F$13*((CV693+CN693)/MAX(CV693+CN693+CW693, 0.1)*$P$11+CW693/MAX(CV693+CN693+CW693, 0.1)*$Q$11))/($B$13+$C$13+$F$13)</f>
        <v>0</v>
      </c>
      <c r="BB693">
        <v>6</v>
      </c>
      <c r="BC693">
        <v>0.5</v>
      </c>
      <c r="BD693" t="s">
        <v>358</v>
      </c>
      <c r="BE693">
        <v>2</v>
      </c>
      <c r="BF693" t="b">
        <v>1</v>
      </c>
      <c r="BG693">
        <v>1774684489.7</v>
      </c>
      <c r="BH693">
        <v>419.562</v>
      </c>
      <c r="BI693">
        <v>420.0062</v>
      </c>
      <c r="BJ693">
        <v>21.50915</v>
      </c>
      <c r="BK693">
        <v>21.52956</v>
      </c>
      <c r="BL693">
        <v>419.9236999999999</v>
      </c>
      <c r="BM693">
        <v>21.2118</v>
      </c>
      <c r="BN693">
        <v>500.0161</v>
      </c>
      <c r="BO693">
        <v>101.0347</v>
      </c>
      <c r="BP693">
        <v>0.1000186</v>
      </c>
      <c r="BQ693">
        <v>25.71559</v>
      </c>
      <c r="BR693">
        <v>25.7616</v>
      </c>
      <c r="BS693">
        <v>999.9</v>
      </c>
      <c r="BT693">
        <v>0</v>
      </c>
      <c r="BU693">
        <v>0</v>
      </c>
      <c r="BV693">
        <v>9997.628000000001</v>
      </c>
      <c r="BW693">
        <v>0</v>
      </c>
      <c r="BX693">
        <v>0.3833920000000001</v>
      </c>
      <c r="BY693">
        <v>-0.4441956</v>
      </c>
      <c r="BZ693">
        <v>428.7849</v>
      </c>
      <c r="CA693">
        <v>429.2479999999999</v>
      </c>
      <c r="CB693">
        <v>-0.02041397</v>
      </c>
      <c r="CC693">
        <v>420.0062</v>
      </c>
      <c r="CD693">
        <v>21.52956</v>
      </c>
      <c r="CE693">
        <v>2.173166</v>
      </c>
      <c r="CF693">
        <v>2.175229</v>
      </c>
      <c r="CG693">
        <v>18.76586</v>
      </c>
      <c r="CH693">
        <v>18.78103</v>
      </c>
      <c r="CI693">
        <v>79.99345000000001</v>
      </c>
      <c r="CJ693">
        <v>0</v>
      </c>
      <c r="CK693">
        <v>1</v>
      </c>
      <c r="CL693">
        <v>0</v>
      </c>
      <c r="CM693">
        <v>1.66194</v>
      </c>
      <c r="CN693">
        <v>0</v>
      </c>
      <c r="CO693">
        <v>4.347910000000001</v>
      </c>
      <c r="CP693">
        <v>409.2196</v>
      </c>
      <c r="CQ693">
        <v>34.75</v>
      </c>
      <c r="CR693">
        <v>39.91840000000001</v>
      </c>
      <c r="CS693">
        <v>37.3309</v>
      </c>
      <c r="CT693">
        <v>38.8561</v>
      </c>
      <c r="CU693">
        <v>35.9246</v>
      </c>
      <c r="CV693">
        <v>0</v>
      </c>
      <c r="CW693">
        <v>79.992</v>
      </c>
      <c r="CX693">
        <v>0</v>
      </c>
      <c r="CY693">
        <v>1774684491.2</v>
      </c>
      <c r="CZ693">
        <v>0</v>
      </c>
      <c r="DA693">
        <v>1774666326.5</v>
      </c>
      <c r="DB693" t="s">
        <v>359</v>
      </c>
      <c r="DC693">
        <v>1774666322</v>
      </c>
      <c r="DD693">
        <v>1774666326.5</v>
      </c>
      <c r="DE693">
        <v>2</v>
      </c>
      <c r="DF693">
        <v>0.343</v>
      </c>
      <c r="DG693">
        <v>-0.026</v>
      </c>
      <c r="DH693">
        <v>-0.36</v>
      </c>
      <c r="DI693">
        <v>0.298</v>
      </c>
      <c r="DJ693">
        <v>420</v>
      </c>
      <c r="DK693">
        <v>22</v>
      </c>
      <c r="DL693">
        <v>0.17</v>
      </c>
      <c r="DM693">
        <v>0.02</v>
      </c>
      <c r="DN693">
        <v>-0.455097512195122</v>
      </c>
      <c r="DO693">
        <v>0.0296398327526128</v>
      </c>
      <c r="DP693">
        <v>0.02211588527327322</v>
      </c>
      <c r="DQ693">
        <v>1</v>
      </c>
      <c r="DR693">
        <v>-0.01818949512195122</v>
      </c>
      <c r="DS693">
        <v>-0.0004135337979094374</v>
      </c>
      <c r="DT693">
        <v>0.002062493612105551</v>
      </c>
      <c r="DU693">
        <v>1</v>
      </c>
      <c r="DV693">
        <v>2</v>
      </c>
      <c r="DW693">
        <v>2</v>
      </c>
      <c r="DX693" t="s">
        <v>360</v>
      </c>
      <c r="DY693">
        <v>3.13051</v>
      </c>
      <c r="DZ693">
        <v>2.80648</v>
      </c>
      <c r="EA693">
        <v>0.0997524</v>
      </c>
      <c r="EB693">
        <v>0.0994782</v>
      </c>
      <c r="EC693">
        <v>0.105889</v>
      </c>
      <c r="ED693">
        <v>0.105651</v>
      </c>
      <c r="EE693">
        <v>21145.3</v>
      </c>
      <c r="EF693">
        <v>27418.6</v>
      </c>
      <c r="EG693">
        <v>26442.7</v>
      </c>
      <c r="EH693">
        <v>33000.1</v>
      </c>
      <c r="EI693">
        <v>34921.9</v>
      </c>
      <c r="EJ693">
        <v>40307.5</v>
      </c>
      <c r="EK693">
        <v>41088.8</v>
      </c>
      <c r="EL693">
        <v>46059.8</v>
      </c>
      <c r="EM693">
        <v>2.035</v>
      </c>
      <c r="EN693">
        <v>2.00052</v>
      </c>
      <c r="EO693">
        <v>0.067316</v>
      </c>
      <c r="EP693">
        <v>0</v>
      </c>
      <c r="EQ693">
        <v>24.6555</v>
      </c>
      <c r="ER693">
        <v>999.9</v>
      </c>
      <c r="ES693">
        <v>67.40000000000001</v>
      </c>
      <c r="ET693">
        <v>27.5</v>
      </c>
      <c r="EU693">
        <v>24.587</v>
      </c>
      <c r="EV693">
        <v>61.4909</v>
      </c>
      <c r="EW693">
        <v>31.6106</v>
      </c>
      <c r="EX693">
        <v>1</v>
      </c>
      <c r="EY693">
        <v>0.290584</v>
      </c>
      <c r="EZ693">
        <v>0.163205</v>
      </c>
      <c r="FA693">
        <v>20.2922</v>
      </c>
      <c r="FB693">
        <v>5.18989</v>
      </c>
      <c r="FC693">
        <v>11.9441</v>
      </c>
      <c r="FD693">
        <v>4.95575</v>
      </c>
      <c r="FE693">
        <v>3.285</v>
      </c>
      <c r="FF693">
        <v>9999</v>
      </c>
      <c r="FG693">
        <v>9999</v>
      </c>
      <c r="FH693">
        <v>9999</v>
      </c>
      <c r="FI693">
        <v>999.9</v>
      </c>
      <c r="FJ693">
        <v>1.86127</v>
      </c>
      <c r="FK693">
        <v>1.86264</v>
      </c>
      <c r="FL693">
        <v>1.86005</v>
      </c>
      <c r="FM693">
        <v>1.85837</v>
      </c>
      <c r="FN693">
        <v>1.86216</v>
      </c>
      <c r="FO693">
        <v>1.85891</v>
      </c>
      <c r="FP693">
        <v>1.85791</v>
      </c>
      <c r="FQ693">
        <v>1.86081</v>
      </c>
      <c r="FR693">
        <v>0</v>
      </c>
      <c r="FS693">
        <v>0</v>
      </c>
      <c r="FT693">
        <v>0</v>
      </c>
      <c r="FU693">
        <v>4.5</v>
      </c>
      <c r="FV693" t="s">
        <v>361</v>
      </c>
      <c r="FW693" t="s">
        <v>362</v>
      </c>
      <c r="FX693" t="s">
        <v>363</v>
      </c>
      <c r="FY693" t="s">
        <v>364</v>
      </c>
      <c r="FZ693" t="s">
        <v>364</v>
      </c>
      <c r="GA693" t="s">
        <v>363</v>
      </c>
      <c r="GB693">
        <v>0</v>
      </c>
      <c r="GC693">
        <v>100</v>
      </c>
      <c r="GD693">
        <v>100</v>
      </c>
      <c r="GE693">
        <v>-0.362</v>
      </c>
      <c r="GF693">
        <v>0.2974</v>
      </c>
      <c r="GG693">
        <v>-1.589593225013521</v>
      </c>
      <c r="GH693">
        <v>0.00192992804097616</v>
      </c>
      <c r="GI693">
        <v>3.244687122451424E-06</v>
      </c>
      <c r="GJ693">
        <v>-2.087531120305573E-09</v>
      </c>
      <c r="GK693">
        <v>0.05776174702018427</v>
      </c>
      <c r="GL693">
        <v>0.005089068596103195</v>
      </c>
      <c r="GM693">
        <v>0.0003257216593697226</v>
      </c>
      <c r="GN693">
        <v>-1.562898368296355E-06</v>
      </c>
      <c r="GO693">
        <v>0</v>
      </c>
      <c r="GP693">
        <v>1257</v>
      </c>
      <c r="GQ693">
        <v>1</v>
      </c>
      <c r="GR693">
        <v>31</v>
      </c>
      <c r="GS693">
        <v>302.8</v>
      </c>
      <c r="GT693">
        <v>302.8</v>
      </c>
      <c r="GU693">
        <v>1.07788</v>
      </c>
      <c r="GV693">
        <v>2.38892</v>
      </c>
      <c r="GW693">
        <v>1.44775</v>
      </c>
      <c r="GX693">
        <v>2.20215</v>
      </c>
      <c r="GY693">
        <v>1.44653</v>
      </c>
      <c r="GZ693">
        <v>2.37061</v>
      </c>
      <c r="HA693">
        <v>33.1769</v>
      </c>
      <c r="HB693">
        <v>14.4735</v>
      </c>
      <c r="HC693">
        <v>18</v>
      </c>
      <c r="HD693">
        <v>531.928</v>
      </c>
      <c r="HE693">
        <v>523.1369999999999</v>
      </c>
      <c r="HF693">
        <v>24.9998</v>
      </c>
      <c r="HG693">
        <v>30.7119</v>
      </c>
      <c r="HH693">
        <v>30.0001</v>
      </c>
      <c r="HI693">
        <v>31.0889</v>
      </c>
      <c r="HJ693">
        <v>31.1009</v>
      </c>
      <c r="HK693">
        <v>21.5443</v>
      </c>
      <c r="HL693">
        <v>20.6043</v>
      </c>
      <c r="HM693">
        <v>100</v>
      </c>
      <c r="HN693">
        <v>25</v>
      </c>
      <c r="HO693">
        <v>420</v>
      </c>
      <c r="HP693">
        <v>21.5</v>
      </c>
      <c r="HQ693">
        <v>103.126</v>
      </c>
      <c r="HR693">
        <v>102.021</v>
      </c>
    </row>
    <row r="694" spans="1:226">
      <c r="A694">
        <v>676</v>
      </c>
      <c r="B694">
        <v>1774684496.6</v>
      </c>
      <c r="C694">
        <v>2750.599999904633</v>
      </c>
      <c r="D694" t="s">
        <v>1714</v>
      </c>
      <c r="E694" t="s">
        <v>1715</v>
      </c>
      <c r="F694">
        <v>5</v>
      </c>
      <c r="I694">
        <v>1774684493.7</v>
      </c>
      <c r="J694">
        <f>(K694)/1000</f>
        <v>0</v>
      </c>
      <c r="K694">
        <f>IF(BF694, AN694, AH694)</f>
        <v>0</v>
      </c>
      <c r="L694">
        <f>IF(BF694, AI694, AG694)</f>
        <v>0</v>
      </c>
      <c r="M694">
        <f>BH694 - IF(AU694&gt;1, L694*BB694*100.0/(AW694), 0)</f>
        <v>0</v>
      </c>
      <c r="N694">
        <f>((T694-J694/2)*M694-L694)/(T694+J694/2)</f>
        <v>0</v>
      </c>
      <c r="O694">
        <f>N694*(BO694+BP694)/1000.0</f>
        <v>0</v>
      </c>
      <c r="P694">
        <f>(BH694 - IF(AU694&gt;1, L694*BB694*100.0/(AW694), 0))*(BO694+BP694)/1000.0</f>
        <v>0</v>
      </c>
      <c r="Q694">
        <f>2.0/((1/S694-1/R694)+SIGN(S694)*SQRT((1/S694-1/R694)*(1/S694-1/R694) + 4*BC694/((BC694+1)*(BC694+1))*(2*1/S694*1/R694-1/R694*1/R694)))</f>
        <v>0</v>
      </c>
      <c r="R694">
        <f>IF(LEFT(BD694,1)&lt;&gt;"0",IF(LEFT(BD694,1)="1",3.0,BE694),$D$5+$E$5*(BV694*BO694/($K$5*1000))+$F$5*(BV694*BO694/($K$5*1000))*MAX(MIN(BB694,$J$5),$I$5)*MAX(MIN(BB694,$J$5),$I$5)+$G$5*MAX(MIN(BB694,$J$5),$I$5)*(BV694*BO694/($K$5*1000))+$H$5*(BV694*BO694/($K$5*1000))*(BV694*BO694/($K$5*1000)))</f>
        <v>0</v>
      </c>
      <c r="S694">
        <f>J694*(1000-(1000*0.61365*exp(17.502*W694/(240.97+W694))/(BO694+BP694)+BJ694)/2)/(1000*0.61365*exp(17.502*W694/(240.97+W694))/(BO694+BP694)-BJ694)</f>
        <v>0</v>
      </c>
      <c r="T694">
        <f>1/((BC694+1)/(Q694/1.6)+1/(R694/1.37)) + BC694/((BC694+1)/(Q694/1.6) + BC694/(R694/1.37))</f>
        <v>0</v>
      </c>
      <c r="U694">
        <f>(AX694*BA694)</f>
        <v>0</v>
      </c>
      <c r="V694">
        <f>(BQ694+(U694+2*0.95*5.67E-8*(((BQ694+$B$9)+273)^4-(BQ694+273)^4)-44100*J694)/(1.84*29.3*R694+8*0.95*5.67E-8*(BQ694+273)^3))</f>
        <v>0</v>
      </c>
      <c r="W694">
        <f>($C$9*BR694+$D$9*BS694+$E$9*V694)</f>
        <v>0</v>
      </c>
      <c r="X694">
        <f>0.61365*exp(17.502*W694/(240.97+W694))</f>
        <v>0</v>
      </c>
      <c r="Y694">
        <f>(Z694/AA694*100)</f>
        <v>0</v>
      </c>
      <c r="Z694">
        <f>BJ694*(BO694+BP694)/1000</f>
        <v>0</v>
      </c>
      <c r="AA694">
        <f>0.61365*exp(17.502*BQ694/(240.97+BQ694))</f>
        <v>0</v>
      </c>
      <c r="AB694">
        <f>(X694-BJ694*(BO694+BP694)/1000)</f>
        <v>0</v>
      </c>
      <c r="AC694">
        <f>(-J694*44100)</f>
        <v>0</v>
      </c>
      <c r="AD694">
        <f>2*29.3*R694*0.92*(BQ694-W694)</f>
        <v>0</v>
      </c>
      <c r="AE694">
        <f>2*0.95*5.67E-8*(((BQ694+$B$9)+273)^4-(W694+273)^4)</f>
        <v>0</v>
      </c>
      <c r="AF694">
        <f>U694+AE694+AC694+AD694</f>
        <v>0</v>
      </c>
      <c r="AG694">
        <f>BN694*AU694*(BI694-BH694*(1000-AU694*BK694)/(1000-AU694*BJ694))/(100*BB694)</f>
        <v>0</v>
      </c>
      <c r="AH694">
        <f>1000*BN694*AU694*(BJ694-BK694)/(100*BB694*(1000-AU694*BJ694))</f>
        <v>0</v>
      </c>
      <c r="AI694">
        <f>(AJ694 - AK694 - BO694*1E3/(8.314*(BQ694+273.15)) * AM694/BN694 * AL694) * BN694/(100*BB694) * (1000 - BK694)/1000</f>
        <v>0</v>
      </c>
      <c r="AJ694">
        <v>429.2438580913841</v>
      </c>
      <c r="AK694">
        <v>428.7548060606059</v>
      </c>
      <c r="AL694">
        <v>7.310807080413765E-07</v>
      </c>
      <c r="AM694">
        <v>61.35787655002243</v>
      </c>
      <c r="AN694">
        <f>(AP694 - AO694 + BO694*1E3/(8.314*(BQ694+273.15)) * AR694/BN694 * AQ694) * BN694/(100*BB694) * 1000/(1000 - AP694)</f>
        <v>0</v>
      </c>
      <c r="AO694">
        <v>21.53045344906579</v>
      </c>
      <c r="AP694">
        <v>21.51273776223778</v>
      </c>
      <c r="AQ694">
        <v>-1.328316551574938E-07</v>
      </c>
      <c r="AR694">
        <v>91.88205700752289</v>
      </c>
      <c r="AS694">
        <v>0</v>
      </c>
      <c r="AT694">
        <v>0</v>
      </c>
      <c r="AU694">
        <f>IF(AS694*$H$15&gt;=AW694,1.0,(AW694/(AW694-AS694*$H$15)))</f>
        <v>0</v>
      </c>
      <c r="AV694">
        <f>(AU694-1)*100</f>
        <v>0</v>
      </c>
      <c r="AW694">
        <f>MAX(0,($B$15+$C$15*BV694)/(1+$D$15*BV694)*BO694/(BQ694+273)*$E$15)</f>
        <v>0</v>
      </c>
      <c r="AX694">
        <f>$B$13*BW694+$C$13*BX694+$F$13*CI694*(1-CL694)</f>
        <v>0</v>
      </c>
      <c r="AY694">
        <f>AX694*AZ694</f>
        <v>0</v>
      </c>
      <c r="AZ694">
        <f>($B$13*$D$11+$C$13*$D$11+$F$13*((CV694+CN694)/MAX(CV694+CN694+CW694, 0.1)*$I$11+CW694/MAX(CV694+CN694+CW694, 0.1)*$J$11))/($B$13+$C$13+$F$13)</f>
        <v>0</v>
      </c>
      <c r="BA694">
        <f>($B$13*$K$11+$C$13*$K$11+$F$13*((CV694+CN694)/MAX(CV694+CN694+CW694, 0.1)*$P$11+CW694/MAX(CV694+CN694+CW694, 0.1)*$Q$11))/($B$13+$C$13+$F$13)</f>
        <v>0</v>
      </c>
      <c r="BB694">
        <v>6</v>
      </c>
      <c r="BC694">
        <v>0.5</v>
      </c>
      <c r="BD694" t="s">
        <v>358</v>
      </c>
      <c r="BE694">
        <v>2</v>
      </c>
      <c r="BF694" t="b">
        <v>1</v>
      </c>
      <c r="BG694">
        <v>1774684493.7</v>
      </c>
      <c r="BH694">
        <v>419.5208000000001</v>
      </c>
      <c r="BI694">
        <v>419.9947</v>
      </c>
      <c r="BJ694">
        <v>21.51025</v>
      </c>
      <c r="BK694">
        <v>21.53088</v>
      </c>
      <c r="BL694">
        <v>419.8825000000001</v>
      </c>
      <c r="BM694">
        <v>21.21289</v>
      </c>
      <c r="BN694">
        <v>499.9749</v>
      </c>
      <c r="BO694">
        <v>101.0355</v>
      </c>
      <c r="BP694">
        <v>0.09985056</v>
      </c>
      <c r="BQ694">
        <v>25.71606</v>
      </c>
      <c r="BR694">
        <v>25.75743</v>
      </c>
      <c r="BS694">
        <v>999.9</v>
      </c>
      <c r="BT694">
        <v>0</v>
      </c>
      <c r="BU694">
        <v>0</v>
      </c>
      <c r="BV694">
        <v>10010.437</v>
      </c>
      <c r="BW694">
        <v>0</v>
      </c>
      <c r="BX694">
        <v>0.3833920000000001</v>
      </c>
      <c r="BY694">
        <v>-0.4739899</v>
      </c>
      <c r="BZ694">
        <v>428.7431</v>
      </c>
      <c r="CA694">
        <v>429.2366</v>
      </c>
      <c r="CB694">
        <v>-0.02062913</v>
      </c>
      <c r="CC694">
        <v>419.9947</v>
      </c>
      <c r="CD694">
        <v>21.53088</v>
      </c>
      <c r="CE694">
        <v>2.173299</v>
      </c>
      <c r="CF694">
        <v>2.175385</v>
      </c>
      <c r="CG694">
        <v>18.76685</v>
      </c>
      <c r="CH694">
        <v>18.78219</v>
      </c>
      <c r="CI694">
        <v>66.41345</v>
      </c>
      <c r="CJ694">
        <v>0</v>
      </c>
      <c r="CK694">
        <v>1</v>
      </c>
      <c r="CL694">
        <v>0</v>
      </c>
      <c r="CM694">
        <v>1.89915</v>
      </c>
      <c r="CN694">
        <v>0</v>
      </c>
      <c r="CO694">
        <v>3.25695</v>
      </c>
      <c r="CP694">
        <v>339.7491</v>
      </c>
      <c r="CQ694">
        <v>34.76860000000001</v>
      </c>
      <c r="CR694">
        <v>39.9811</v>
      </c>
      <c r="CS694">
        <v>37.375</v>
      </c>
      <c r="CT694">
        <v>38.9373</v>
      </c>
      <c r="CU694">
        <v>35.937</v>
      </c>
      <c r="CV694">
        <v>0</v>
      </c>
      <c r="CW694">
        <v>66.41300000000001</v>
      </c>
      <c r="CX694">
        <v>0</v>
      </c>
      <c r="CY694">
        <v>1774684494.8</v>
      </c>
      <c r="CZ694">
        <v>0</v>
      </c>
      <c r="DA694">
        <v>1774666326.5</v>
      </c>
      <c r="DB694" t="s">
        <v>359</v>
      </c>
      <c r="DC694">
        <v>1774666322</v>
      </c>
      <c r="DD694">
        <v>1774666326.5</v>
      </c>
      <c r="DE694">
        <v>2</v>
      </c>
      <c r="DF694">
        <v>0.343</v>
      </c>
      <c r="DG694">
        <v>-0.026</v>
      </c>
      <c r="DH694">
        <v>-0.36</v>
      </c>
      <c r="DI694">
        <v>0.298</v>
      </c>
      <c r="DJ694">
        <v>420</v>
      </c>
      <c r="DK694">
        <v>22</v>
      </c>
      <c r="DL694">
        <v>0.17</v>
      </c>
      <c r="DM694">
        <v>0.02</v>
      </c>
      <c r="DN694">
        <v>-0.461204756097561</v>
      </c>
      <c r="DO694">
        <v>-0.04355450174216118</v>
      </c>
      <c r="DP694">
        <v>0.02732736824787828</v>
      </c>
      <c r="DQ694">
        <v>1</v>
      </c>
      <c r="DR694">
        <v>-0.0184027512195122</v>
      </c>
      <c r="DS694">
        <v>-0.01363420557491291</v>
      </c>
      <c r="DT694">
        <v>0.002257864440844538</v>
      </c>
      <c r="DU694">
        <v>1</v>
      </c>
      <c r="DV694">
        <v>2</v>
      </c>
      <c r="DW694">
        <v>2</v>
      </c>
      <c r="DX694" t="s">
        <v>360</v>
      </c>
      <c r="DY694">
        <v>3.13031</v>
      </c>
      <c r="DZ694">
        <v>2.80637</v>
      </c>
      <c r="EA694">
        <v>0.09975000000000001</v>
      </c>
      <c r="EB694">
        <v>0.09947400000000001</v>
      </c>
      <c r="EC694">
        <v>0.105903</v>
      </c>
      <c r="ED694">
        <v>0.105658</v>
      </c>
      <c r="EE694">
        <v>21145.3</v>
      </c>
      <c r="EF694">
        <v>27418.7</v>
      </c>
      <c r="EG694">
        <v>26442.6</v>
      </c>
      <c r="EH694">
        <v>33000.1</v>
      </c>
      <c r="EI694">
        <v>34921.5</v>
      </c>
      <c r="EJ694">
        <v>40307.3</v>
      </c>
      <c r="EK694">
        <v>41089</v>
      </c>
      <c r="EL694">
        <v>46059.9</v>
      </c>
      <c r="EM694">
        <v>2.03472</v>
      </c>
      <c r="EN694">
        <v>2.00085</v>
      </c>
      <c r="EO694">
        <v>0.0667572</v>
      </c>
      <c r="EP694">
        <v>0</v>
      </c>
      <c r="EQ694">
        <v>24.6555</v>
      </c>
      <c r="ER694">
        <v>999.9</v>
      </c>
      <c r="ES694">
        <v>67.40000000000001</v>
      </c>
      <c r="ET694">
        <v>27.5</v>
      </c>
      <c r="EU694">
        <v>24.5868</v>
      </c>
      <c r="EV694">
        <v>60.9409</v>
      </c>
      <c r="EW694">
        <v>31.8309</v>
      </c>
      <c r="EX694">
        <v>1</v>
      </c>
      <c r="EY694">
        <v>0.290734</v>
      </c>
      <c r="EZ694">
        <v>0.162996</v>
      </c>
      <c r="FA694">
        <v>20.2925</v>
      </c>
      <c r="FB694">
        <v>5.18974</v>
      </c>
      <c r="FC694">
        <v>11.9441</v>
      </c>
      <c r="FD694">
        <v>4.95575</v>
      </c>
      <c r="FE694">
        <v>3.285</v>
      </c>
      <c r="FF694">
        <v>9999</v>
      </c>
      <c r="FG694">
        <v>9999</v>
      </c>
      <c r="FH694">
        <v>9999</v>
      </c>
      <c r="FI694">
        <v>999.9</v>
      </c>
      <c r="FJ694">
        <v>1.86127</v>
      </c>
      <c r="FK694">
        <v>1.86264</v>
      </c>
      <c r="FL694">
        <v>1.86005</v>
      </c>
      <c r="FM694">
        <v>1.85837</v>
      </c>
      <c r="FN694">
        <v>1.86212</v>
      </c>
      <c r="FO694">
        <v>1.85888</v>
      </c>
      <c r="FP694">
        <v>1.85791</v>
      </c>
      <c r="FQ694">
        <v>1.86081</v>
      </c>
      <c r="FR694">
        <v>0</v>
      </c>
      <c r="FS694">
        <v>0</v>
      </c>
      <c r="FT694">
        <v>0</v>
      </c>
      <c r="FU694">
        <v>4.5</v>
      </c>
      <c r="FV694" t="s">
        <v>361</v>
      </c>
      <c r="FW694" t="s">
        <v>362</v>
      </c>
      <c r="FX694" t="s">
        <v>363</v>
      </c>
      <c r="FY694" t="s">
        <v>364</v>
      </c>
      <c r="FZ694" t="s">
        <v>364</v>
      </c>
      <c r="GA694" t="s">
        <v>363</v>
      </c>
      <c r="GB694">
        <v>0</v>
      </c>
      <c r="GC694">
        <v>100</v>
      </c>
      <c r="GD694">
        <v>100</v>
      </c>
      <c r="GE694">
        <v>-0.362</v>
      </c>
      <c r="GF694">
        <v>0.2974</v>
      </c>
      <c r="GG694">
        <v>-1.589593225013521</v>
      </c>
      <c r="GH694">
        <v>0.00192992804097616</v>
      </c>
      <c r="GI694">
        <v>3.244687122451424E-06</v>
      </c>
      <c r="GJ694">
        <v>-2.087531120305573E-09</v>
      </c>
      <c r="GK694">
        <v>0.05776174702018427</v>
      </c>
      <c r="GL694">
        <v>0.005089068596103195</v>
      </c>
      <c r="GM694">
        <v>0.0003257216593697226</v>
      </c>
      <c r="GN694">
        <v>-1.562898368296355E-06</v>
      </c>
      <c r="GO694">
        <v>0</v>
      </c>
      <c r="GP694">
        <v>1257</v>
      </c>
      <c r="GQ694">
        <v>1</v>
      </c>
      <c r="GR694">
        <v>31</v>
      </c>
      <c r="GS694">
        <v>302.9</v>
      </c>
      <c r="GT694">
        <v>302.8</v>
      </c>
      <c r="GU694">
        <v>1.07666</v>
      </c>
      <c r="GV694">
        <v>2.38159</v>
      </c>
      <c r="GW694">
        <v>1.44775</v>
      </c>
      <c r="GX694">
        <v>2.20215</v>
      </c>
      <c r="GY694">
        <v>1.44653</v>
      </c>
      <c r="GZ694">
        <v>2.38647</v>
      </c>
      <c r="HA694">
        <v>33.1769</v>
      </c>
      <c r="HB694">
        <v>14.4735</v>
      </c>
      <c r="HC694">
        <v>18</v>
      </c>
      <c r="HD694">
        <v>531.754</v>
      </c>
      <c r="HE694">
        <v>523.3579999999999</v>
      </c>
      <c r="HF694">
        <v>24.9998</v>
      </c>
      <c r="HG694">
        <v>30.7119</v>
      </c>
      <c r="HH694">
        <v>30</v>
      </c>
      <c r="HI694">
        <v>31.0889</v>
      </c>
      <c r="HJ694">
        <v>31.1009</v>
      </c>
      <c r="HK694">
        <v>21.5458</v>
      </c>
      <c r="HL694">
        <v>20.6043</v>
      </c>
      <c r="HM694">
        <v>100</v>
      </c>
      <c r="HN694">
        <v>25</v>
      </c>
      <c r="HO694">
        <v>420</v>
      </c>
      <c r="HP694">
        <v>21.5</v>
      </c>
      <c r="HQ694">
        <v>103.126</v>
      </c>
      <c r="HR694">
        <v>102.021</v>
      </c>
    </row>
    <row r="695" spans="1:226">
      <c r="A695">
        <v>677</v>
      </c>
      <c r="B695">
        <v>1774684500.6</v>
      </c>
      <c r="C695">
        <v>2754.599999904633</v>
      </c>
      <c r="D695" t="s">
        <v>1716</v>
      </c>
      <c r="E695" t="s">
        <v>1717</v>
      </c>
      <c r="F695">
        <v>5</v>
      </c>
      <c r="I695">
        <v>1774684497.7</v>
      </c>
      <c r="J695">
        <f>(K695)/1000</f>
        <v>0</v>
      </c>
      <c r="K695">
        <f>IF(BF695, AN695, AH695)</f>
        <v>0</v>
      </c>
      <c r="L695">
        <f>IF(BF695, AI695, AG695)</f>
        <v>0</v>
      </c>
      <c r="M695">
        <f>BH695 - IF(AU695&gt;1, L695*BB695*100.0/(AW695), 0)</f>
        <v>0</v>
      </c>
      <c r="N695">
        <f>((T695-J695/2)*M695-L695)/(T695+J695/2)</f>
        <v>0</v>
      </c>
      <c r="O695">
        <f>N695*(BO695+BP695)/1000.0</f>
        <v>0</v>
      </c>
      <c r="P695">
        <f>(BH695 - IF(AU695&gt;1, L695*BB695*100.0/(AW695), 0))*(BO695+BP695)/1000.0</f>
        <v>0</v>
      </c>
      <c r="Q695">
        <f>2.0/((1/S695-1/R695)+SIGN(S695)*SQRT((1/S695-1/R695)*(1/S695-1/R695) + 4*BC695/((BC695+1)*(BC695+1))*(2*1/S695*1/R695-1/R695*1/R695)))</f>
        <v>0</v>
      </c>
      <c r="R695">
        <f>IF(LEFT(BD695,1)&lt;&gt;"0",IF(LEFT(BD695,1)="1",3.0,BE695),$D$5+$E$5*(BV695*BO695/($K$5*1000))+$F$5*(BV695*BO695/($K$5*1000))*MAX(MIN(BB695,$J$5),$I$5)*MAX(MIN(BB695,$J$5),$I$5)+$G$5*MAX(MIN(BB695,$J$5),$I$5)*(BV695*BO695/($K$5*1000))+$H$5*(BV695*BO695/($K$5*1000))*(BV695*BO695/($K$5*1000)))</f>
        <v>0</v>
      </c>
      <c r="S695">
        <f>J695*(1000-(1000*0.61365*exp(17.502*W695/(240.97+W695))/(BO695+BP695)+BJ695)/2)/(1000*0.61365*exp(17.502*W695/(240.97+W695))/(BO695+BP695)-BJ695)</f>
        <v>0</v>
      </c>
      <c r="T695">
        <f>1/((BC695+1)/(Q695/1.6)+1/(R695/1.37)) + BC695/((BC695+1)/(Q695/1.6) + BC695/(R695/1.37))</f>
        <v>0</v>
      </c>
      <c r="U695">
        <f>(AX695*BA695)</f>
        <v>0</v>
      </c>
      <c r="V695">
        <f>(BQ695+(U695+2*0.95*5.67E-8*(((BQ695+$B$9)+273)^4-(BQ695+273)^4)-44100*J695)/(1.84*29.3*R695+8*0.95*5.67E-8*(BQ695+273)^3))</f>
        <v>0</v>
      </c>
      <c r="W695">
        <f>($C$9*BR695+$D$9*BS695+$E$9*V695)</f>
        <v>0</v>
      </c>
      <c r="X695">
        <f>0.61365*exp(17.502*W695/(240.97+W695))</f>
        <v>0</v>
      </c>
      <c r="Y695">
        <f>(Z695/AA695*100)</f>
        <v>0</v>
      </c>
      <c r="Z695">
        <f>BJ695*(BO695+BP695)/1000</f>
        <v>0</v>
      </c>
      <c r="AA695">
        <f>0.61365*exp(17.502*BQ695/(240.97+BQ695))</f>
        <v>0</v>
      </c>
      <c r="AB695">
        <f>(X695-BJ695*(BO695+BP695)/1000)</f>
        <v>0</v>
      </c>
      <c r="AC695">
        <f>(-J695*44100)</f>
        <v>0</v>
      </c>
      <c r="AD695">
        <f>2*29.3*R695*0.92*(BQ695-W695)</f>
        <v>0</v>
      </c>
      <c r="AE695">
        <f>2*0.95*5.67E-8*(((BQ695+$B$9)+273)^4-(W695+273)^4)</f>
        <v>0</v>
      </c>
      <c r="AF695">
        <f>U695+AE695+AC695+AD695</f>
        <v>0</v>
      </c>
      <c r="AG695">
        <f>BN695*AU695*(BI695-BH695*(1000-AU695*BK695)/(1000-AU695*BJ695))/(100*BB695)</f>
        <v>0</v>
      </c>
      <c r="AH695">
        <f>1000*BN695*AU695*(BJ695-BK695)/(100*BB695*(1000-AU695*BJ695))</f>
        <v>0</v>
      </c>
      <c r="AI695">
        <f>(AJ695 - AK695 - BO695*1E3/(8.314*(BQ695+273.15)) * AM695/BN695 * AL695) * BN695/(100*BB695) * (1000 - BK695)/1000</f>
        <v>0</v>
      </c>
      <c r="AJ695">
        <v>429.2097439865287</v>
      </c>
      <c r="AK695">
        <v>428.7028545454543</v>
      </c>
      <c r="AL695">
        <v>-1.094192500708181E-05</v>
      </c>
      <c r="AM695">
        <v>61.35787655002243</v>
      </c>
      <c r="AN695">
        <f>(AP695 - AO695 + BO695*1E3/(8.314*(BQ695+273.15)) * AR695/BN695 * AQ695) * BN695/(100*BB695) * 1000/(1000 - AP695)</f>
        <v>0</v>
      </c>
      <c r="AO695">
        <v>21.53209739601251</v>
      </c>
      <c r="AP695">
        <v>21.5109202797203</v>
      </c>
      <c r="AQ695">
        <v>5.023107456556132E-07</v>
      </c>
      <c r="AR695">
        <v>91.88205700752289</v>
      </c>
      <c r="AS695">
        <v>0</v>
      </c>
      <c r="AT695">
        <v>0</v>
      </c>
      <c r="AU695">
        <f>IF(AS695*$H$15&gt;=AW695,1.0,(AW695/(AW695-AS695*$H$15)))</f>
        <v>0</v>
      </c>
      <c r="AV695">
        <f>(AU695-1)*100</f>
        <v>0</v>
      </c>
      <c r="AW695">
        <f>MAX(0,($B$15+$C$15*BV695)/(1+$D$15*BV695)*BO695/(BQ695+273)*$E$15)</f>
        <v>0</v>
      </c>
      <c r="AX695">
        <f>$B$13*BW695+$C$13*BX695+$F$13*CI695*(1-CL695)</f>
        <v>0</v>
      </c>
      <c r="AY695">
        <f>AX695*AZ695</f>
        <v>0</v>
      </c>
      <c r="AZ695">
        <f>($B$13*$D$11+$C$13*$D$11+$F$13*((CV695+CN695)/MAX(CV695+CN695+CW695, 0.1)*$I$11+CW695/MAX(CV695+CN695+CW695, 0.1)*$J$11))/($B$13+$C$13+$F$13)</f>
        <v>0</v>
      </c>
      <c r="BA695">
        <f>($B$13*$K$11+$C$13*$K$11+$F$13*((CV695+CN695)/MAX(CV695+CN695+CW695, 0.1)*$P$11+CW695/MAX(CV695+CN695+CW695, 0.1)*$Q$11))/($B$13+$C$13+$F$13)</f>
        <v>0</v>
      </c>
      <c r="BB695">
        <v>6</v>
      </c>
      <c r="BC695">
        <v>0.5</v>
      </c>
      <c r="BD695" t="s">
        <v>358</v>
      </c>
      <c r="BE695">
        <v>2</v>
      </c>
      <c r="BF695" t="b">
        <v>1</v>
      </c>
      <c r="BG695">
        <v>1774684497.7</v>
      </c>
      <c r="BH695">
        <v>419.5202</v>
      </c>
      <c r="BI695">
        <v>419.9844</v>
      </c>
      <c r="BJ695">
        <v>21.51167</v>
      </c>
      <c r="BK695">
        <v>21.53213</v>
      </c>
      <c r="BL695">
        <v>419.8819999999999</v>
      </c>
      <c r="BM695">
        <v>21.21429</v>
      </c>
      <c r="BN695">
        <v>499.9321</v>
      </c>
      <c r="BO695">
        <v>101.0345</v>
      </c>
      <c r="BP695">
        <v>0.09989083999999999</v>
      </c>
      <c r="BQ695">
        <v>25.71553</v>
      </c>
      <c r="BR695">
        <v>25.74227</v>
      </c>
      <c r="BS695">
        <v>999.9</v>
      </c>
      <c r="BT695">
        <v>0</v>
      </c>
      <c r="BU695">
        <v>0</v>
      </c>
      <c r="BV695">
        <v>10015.56</v>
      </c>
      <c r="BW695">
        <v>0</v>
      </c>
      <c r="BX695">
        <v>0.3833920000000001</v>
      </c>
      <c r="BY695">
        <v>-0.4643188</v>
      </c>
      <c r="BZ695">
        <v>428.7432</v>
      </c>
      <c r="CA695">
        <v>429.2266000000001</v>
      </c>
      <c r="CB695">
        <v>-0.02043781</v>
      </c>
      <c r="CC695">
        <v>419.9844</v>
      </c>
      <c r="CD695">
        <v>21.53213</v>
      </c>
      <c r="CE695">
        <v>2.173424</v>
      </c>
      <c r="CF695">
        <v>2.175489</v>
      </c>
      <c r="CG695">
        <v>18.76775</v>
      </c>
      <c r="CH695">
        <v>18.78294</v>
      </c>
      <c r="CI695">
        <v>51.47491</v>
      </c>
      <c r="CJ695">
        <v>0</v>
      </c>
      <c r="CK695">
        <v>1</v>
      </c>
      <c r="CL695">
        <v>0</v>
      </c>
      <c r="CM695">
        <v>1.75334</v>
      </c>
      <c r="CN695">
        <v>0</v>
      </c>
      <c r="CO695">
        <v>2.14125</v>
      </c>
      <c r="CP695">
        <v>263.3285</v>
      </c>
      <c r="CQ695">
        <v>34.812</v>
      </c>
      <c r="CR695">
        <v>40.04340000000001</v>
      </c>
      <c r="CS695">
        <v>37.39360000000001</v>
      </c>
      <c r="CT695">
        <v>39.01860000000001</v>
      </c>
      <c r="CU695">
        <v>35.9811</v>
      </c>
      <c r="CV695">
        <v>0</v>
      </c>
      <c r="CW695">
        <v>51.476</v>
      </c>
      <c r="CX695">
        <v>0</v>
      </c>
      <c r="CY695">
        <v>1774684499</v>
      </c>
      <c r="CZ695">
        <v>0</v>
      </c>
      <c r="DA695">
        <v>1774666326.5</v>
      </c>
      <c r="DB695" t="s">
        <v>359</v>
      </c>
      <c r="DC695">
        <v>1774666322</v>
      </c>
      <c r="DD695">
        <v>1774666326.5</v>
      </c>
      <c r="DE695">
        <v>2</v>
      </c>
      <c r="DF695">
        <v>0.343</v>
      </c>
      <c r="DG695">
        <v>-0.026</v>
      </c>
      <c r="DH695">
        <v>-0.36</v>
      </c>
      <c r="DI695">
        <v>0.298</v>
      </c>
      <c r="DJ695">
        <v>420</v>
      </c>
      <c r="DK695">
        <v>22</v>
      </c>
      <c r="DL695">
        <v>0.17</v>
      </c>
      <c r="DM695">
        <v>0.02</v>
      </c>
      <c r="DN695">
        <v>-0.4593722195121951</v>
      </c>
      <c r="DO695">
        <v>0.003526641114983674</v>
      </c>
      <c r="DP695">
        <v>0.02979891544147874</v>
      </c>
      <c r="DQ695">
        <v>1</v>
      </c>
      <c r="DR695">
        <v>-0.01877282195121951</v>
      </c>
      <c r="DS695">
        <v>-0.01864829895470386</v>
      </c>
      <c r="DT695">
        <v>0.002351764039880328</v>
      </c>
      <c r="DU695">
        <v>1</v>
      </c>
      <c r="DV695">
        <v>2</v>
      </c>
      <c r="DW695">
        <v>2</v>
      </c>
      <c r="DX695" t="s">
        <v>360</v>
      </c>
      <c r="DY695">
        <v>3.13056</v>
      </c>
      <c r="DZ695">
        <v>2.80658</v>
      </c>
      <c r="EA695">
        <v>0.09974280000000001</v>
      </c>
      <c r="EB695">
        <v>0.0994818</v>
      </c>
      <c r="EC695">
        <v>0.105893</v>
      </c>
      <c r="ED695">
        <v>0.105658</v>
      </c>
      <c r="EE695">
        <v>21145.4</v>
      </c>
      <c r="EF695">
        <v>27418.2</v>
      </c>
      <c r="EG695">
        <v>26442.5</v>
      </c>
      <c r="EH695">
        <v>32999.7</v>
      </c>
      <c r="EI695">
        <v>34921.5</v>
      </c>
      <c r="EJ695">
        <v>40306.8</v>
      </c>
      <c r="EK695">
        <v>41088.5</v>
      </c>
      <c r="EL695">
        <v>46059.4</v>
      </c>
      <c r="EM695">
        <v>2.0352</v>
      </c>
      <c r="EN695">
        <v>2.00042</v>
      </c>
      <c r="EO695">
        <v>0.0652112</v>
      </c>
      <c r="EP695">
        <v>0</v>
      </c>
      <c r="EQ695">
        <v>24.6555</v>
      </c>
      <c r="ER695">
        <v>999.9</v>
      </c>
      <c r="ES695">
        <v>67.40000000000001</v>
      </c>
      <c r="ET695">
        <v>27.5</v>
      </c>
      <c r="EU695">
        <v>24.5896</v>
      </c>
      <c r="EV695">
        <v>61.0209</v>
      </c>
      <c r="EW695">
        <v>31.7949</v>
      </c>
      <c r="EX695">
        <v>1</v>
      </c>
      <c r="EY695">
        <v>0.290683</v>
      </c>
      <c r="EZ695">
        <v>0.162315</v>
      </c>
      <c r="FA695">
        <v>20.2924</v>
      </c>
      <c r="FB695">
        <v>5.18989</v>
      </c>
      <c r="FC695">
        <v>11.9441</v>
      </c>
      <c r="FD695">
        <v>4.95575</v>
      </c>
      <c r="FE695">
        <v>3.285</v>
      </c>
      <c r="FF695">
        <v>9999</v>
      </c>
      <c r="FG695">
        <v>9999</v>
      </c>
      <c r="FH695">
        <v>9999</v>
      </c>
      <c r="FI695">
        <v>999.9</v>
      </c>
      <c r="FJ695">
        <v>1.86127</v>
      </c>
      <c r="FK695">
        <v>1.86264</v>
      </c>
      <c r="FL695">
        <v>1.86005</v>
      </c>
      <c r="FM695">
        <v>1.85837</v>
      </c>
      <c r="FN695">
        <v>1.86212</v>
      </c>
      <c r="FO695">
        <v>1.85887</v>
      </c>
      <c r="FP695">
        <v>1.85792</v>
      </c>
      <c r="FQ695">
        <v>1.86081</v>
      </c>
      <c r="FR695">
        <v>0</v>
      </c>
      <c r="FS695">
        <v>0</v>
      </c>
      <c r="FT695">
        <v>0</v>
      </c>
      <c r="FU695">
        <v>4.5</v>
      </c>
      <c r="FV695" t="s">
        <v>361</v>
      </c>
      <c r="FW695" t="s">
        <v>362</v>
      </c>
      <c r="FX695" t="s">
        <v>363</v>
      </c>
      <c r="FY695" t="s">
        <v>364</v>
      </c>
      <c r="FZ695" t="s">
        <v>364</v>
      </c>
      <c r="GA695" t="s">
        <v>363</v>
      </c>
      <c r="GB695">
        <v>0</v>
      </c>
      <c r="GC695">
        <v>100</v>
      </c>
      <c r="GD695">
        <v>100</v>
      </c>
      <c r="GE695">
        <v>-0.362</v>
      </c>
      <c r="GF695">
        <v>0.2974</v>
      </c>
      <c r="GG695">
        <v>-1.589593225013521</v>
      </c>
      <c r="GH695">
        <v>0.00192992804097616</v>
      </c>
      <c r="GI695">
        <v>3.244687122451424E-06</v>
      </c>
      <c r="GJ695">
        <v>-2.087531120305573E-09</v>
      </c>
      <c r="GK695">
        <v>0.05776174702018427</v>
      </c>
      <c r="GL695">
        <v>0.005089068596103195</v>
      </c>
      <c r="GM695">
        <v>0.0003257216593697226</v>
      </c>
      <c r="GN695">
        <v>-1.562898368296355E-06</v>
      </c>
      <c r="GO695">
        <v>0</v>
      </c>
      <c r="GP695">
        <v>1257</v>
      </c>
      <c r="GQ695">
        <v>1</v>
      </c>
      <c r="GR695">
        <v>31</v>
      </c>
      <c r="GS695">
        <v>303</v>
      </c>
      <c r="GT695">
        <v>302.9</v>
      </c>
      <c r="GU695">
        <v>1.07666</v>
      </c>
      <c r="GV695">
        <v>2.37793</v>
      </c>
      <c r="GW695">
        <v>1.44775</v>
      </c>
      <c r="GX695">
        <v>2.20215</v>
      </c>
      <c r="GY695">
        <v>1.44653</v>
      </c>
      <c r="GZ695">
        <v>2.39868</v>
      </c>
      <c r="HA695">
        <v>33.1769</v>
      </c>
      <c r="HB695">
        <v>14.4735</v>
      </c>
      <c r="HC695">
        <v>18</v>
      </c>
      <c r="HD695">
        <v>532.0549999999999</v>
      </c>
      <c r="HE695">
        <v>523.069</v>
      </c>
      <c r="HF695">
        <v>24.9998</v>
      </c>
      <c r="HG695">
        <v>30.7119</v>
      </c>
      <c r="HH695">
        <v>30.0002</v>
      </c>
      <c r="HI695">
        <v>31.0889</v>
      </c>
      <c r="HJ695">
        <v>31.1009</v>
      </c>
      <c r="HK695">
        <v>21.5447</v>
      </c>
      <c r="HL695">
        <v>20.6043</v>
      </c>
      <c r="HM695">
        <v>100</v>
      </c>
      <c r="HN695">
        <v>25</v>
      </c>
      <c r="HO695">
        <v>420</v>
      </c>
      <c r="HP695">
        <v>21.5</v>
      </c>
      <c r="HQ695">
        <v>103.125</v>
      </c>
      <c r="HR695">
        <v>102.02</v>
      </c>
    </row>
    <row r="696" spans="1:226">
      <c r="A696">
        <v>678</v>
      </c>
      <c r="B696">
        <v>1774684504.6</v>
      </c>
      <c r="C696">
        <v>2758.599999904633</v>
      </c>
      <c r="D696" t="s">
        <v>1718</v>
      </c>
      <c r="E696" t="s">
        <v>1719</v>
      </c>
      <c r="F696">
        <v>5</v>
      </c>
      <c r="I696">
        <v>1774684501.7</v>
      </c>
      <c r="J696">
        <f>(K696)/1000</f>
        <v>0</v>
      </c>
      <c r="K696">
        <f>IF(BF696, AN696, AH696)</f>
        <v>0</v>
      </c>
      <c r="L696">
        <f>IF(BF696, AI696, AG696)</f>
        <v>0</v>
      </c>
      <c r="M696">
        <f>BH696 - IF(AU696&gt;1, L696*BB696*100.0/(AW696), 0)</f>
        <v>0</v>
      </c>
      <c r="N696">
        <f>((T696-J696/2)*M696-L696)/(T696+J696/2)</f>
        <v>0</v>
      </c>
      <c r="O696">
        <f>N696*(BO696+BP696)/1000.0</f>
        <v>0</v>
      </c>
      <c r="P696">
        <f>(BH696 - IF(AU696&gt;1, L696*BB696*100.0/(AW696), 0))*(BO696+BP696)/1000.0</f>
        <v>0</v>
      </c>
      <c r="Q696">
        <f>2.0/((1/S696-1/R696)+SIGN(S696)*SQRT((1/S696-1/R696)*(1/S696-1/R696) + 4*BC696/((BC696+1)*(BC696+1))*(2*1/S696*1/R696-1/R696*1/R696)))</f>
        <v>0</v>
      </c>
      <c r="R696">
        <f>IF(LEFT(BD696,1)&lt;&gt;"0",IF(LEFT(BD696,1)="1",3.0,BE696),$D$5+$E$5*(BV696*BO696/($K$5*1000))+$F$5*(BV696*BO696/($K$5*1000))*MAX(MIN(BB696,$J$5),$I$5)*MAX(MIN(BB696,$J$5),$I$5)+$G$5*MAX(MIN(BB696,$J$5),$I$5)*(BV696*BO696/($K$5*1000))+$H$5*(BV696*BO696/($K$5*1000))*(BV696*BO696/($K$5*1000)))</f>
        <v>0</v>
      </c>
      <c r="S696">
        <f>J696*(1000-(1000*0.61365*exp(17.502*W696/(240.97+W696))/(BO696+BP696)+BJ696)/2)/(1000*0.61365*exp(17.502*W696/(240.97+W696))/(BO696+BP696)-BJ696)</f>
        <v>0</v>
      </c>
      <c r="T696">
        <f>1/((BC696+1)/(Q696/1.6)+1/(R696/1.37)) + BC696/((BC696+1)/(Q696/1.6) + BC696/(R696/1.37))</f>
        <v>0</v>
      </c>
      <c r="U696">
        <f>(AX696*BA696)</f>
        <v>0</v>
      </c>
      <c r="V696">
        <f>(BQ696+(U696+2*0.95*5.67E-8*(((BQ696+$B$9)+273)^4-(BQ696+273)^4)-44100*J696)/(1.84*29.3*R696+8*0.95*5.67E-8*(BQ696+273)^3))</f>
        <v>0</v>
      </c>
      <c r="W696">
        <f>($C$9*BR696+$D$9*BS696+$E$9*V696)</f>
        <v>0</v>
      </c>
      <c r="X696">
        <f>0.61365*exp(17.502*W696/(240.97+W696))</f>
        <v>0</v>
      </c>
      <c r="Y696">
        <f>(Z696/AA696*100)</f>
        <v>0</v>
      </c>
      <c r="Z696">
        <f>BJ696*(BO696+BP696)/1000</f>
        <v>0</v>
      </c>
      <c r="AA696">
        <f>0.61365*exp(17.502*BQ696/(240.97+BQ696))</f>
        <v>0</v>
      </c>
      <c r="AB696">
        <f>(X696-BJ696*(BO696+BP696)/1000)</f>
        <v>0</v>
      </c>
      <c r="AC696">
        <f>(-J696*44100)</f>
        <v>0</v>
      </c>
      <c r="AD696">
        <f>2*29.3*R696*0.92*(BQ696-W696)</f>
        <v>0</v>
      </c>
      <c r="AE696">
        <f>2*0.95*5.67E-8*(((BQ696+$B$9)+273)^4-(W696+273)^4)</f>
        <v>0</v>
      </c>
      <c r="AF696">
        <f>U696+AE696+AC696+AD696</f>
        <v>0</v>
      </c>
      <c r="AG696">
        <f>BN696*AU696*(BI696-BH696*(1000-AU696*BK696)/(1000-AU696*BJ696))/(100*BB696)</f>
        <v>0</v>
      </c>
      <c r="AH696">
        <f>1000*BN696*AU696*(BJ696-BK696)/(100*BB696*(1000-AU696*BJ696))</f>
        <v>0</v>
      </c>
      <c r="AI696">
        <f>(AJ696 - AK696 - BO696*1E3/(8.314*(BQ696+273.15)) * AM696/BN696 * AL696) * BN696/(100*BB696) * (1000 - BK696)/1000</f>
        <v>0</v>
      </c>
      <c r="AJ696">
        <v>429.2495421213728</v>
      </c>
      <c r="AK696">
        <v>428.7710727272726</v>
      </c>
      <c r="AL696">
        <v>1.229796682771273E-05</v>
      </c>
      <c r="AM696">
        <v>61.35787655002243</v>
      </c>
      <c r="AN696">
        <f>(AP696 - AO696 + BO696*1E3/(8.314*(BQ696+273.15)) * AR696/BN696 * AQ696) * BN696/(100*BB696) * 1000/(1000 - AP696)</f>
        <v>0</v>
      </c>
      <c r="AO696">
        <v>21.53305238064807</v>
      </c>
      <c r="AP696">
        <v>21.51312447552449</v>
      </c>
      <c r="AQ696">
        <v>5.277223632228934E-07</v>
      </c>
      <c r="AR696">
        <v>91.88205700752289</v>
      </c>
      <c r="AS696">
        <v>0</v>
      </c>
      <c r="AT696">
        <v>0</v>
      </c>
      <c r="AU696">
        <f>IF(AS696*$H$15&gt;=AW696,1.0,(AW696/(AW696-AS696*$H$15)))</f>
        <v>0</v>
      </c>
      <c r="AV696">
        <f>(AU696-1)*100</f>
        <v>0</v>
      </c>
      <c r="AW696">
        <f>MAX(0,($B$15+$C$15*BV696)/(1+$D$15*BV696)*BO696/(BQ696+273)*$E$15)</f>
        <v>0</v>
      </c>
      <c r="AX696">
        <f>$B$13*BW696+$C$13*BX696+$F$13*CI696*(1-CL696)</f>
        <v>0</v>
      </c>
      <c r="AY696">
        <f>AX696*AZ696</f>
        <v>0</v>
      </c>
      <c r="AZ696">
        <f>($B$13*$D$11+$C$13*$D$11+$F$13*((CV696+CN696)/MAX(CV696+CN696+CW696, 0.1)*$I$11+CW696/MAX(CV696+CN696+CW696, 0.1)*$J$11))/($B$13+$C$13+$F$13)</f>
        <v>0</v>
      </c>
      <c r="BA696">
        <f>($B$13*$K$11+$C$13*$K$11+$F$13*((CV696+CN696)/MAX(CV696+CN696+CW696, 0.1)*$P$11+CW696/MAX(CV696+CN696+CW696, 0.1)*$Q$11))/($B$13+$C$13+$F$13)</f>
        <v>0</v>
      </c>
      <c r="BB696">
        <v>6</v>
      </c>
      <c r="BC696">
        <v>0.5</v>
      </c>
      <c r="BD696" t="s">
        <v>358</v>
      </c>
      <c r="BE696">
        <v>2</v>
      </c>
      <c r="BF696" t="b">
        <v>1</v>
      </c>
      <c r="BG696">
        <v>1774684501.7</v>
      </c>
      <c r="BH696">
        <v>419.509</v>
      </c>
      <c r="BI696">
        <v>420.0013</v>
      </c>
      <c r="BJ696">
        <v>21.51262000000001</v>
      </c>
      <c r="BK696">
        <v>21.53293</v>
      </c>
      <c r="BL696">
        <v>419.8707000000001</v>
      </c>
      <c r="BM696">
        <v>21.2152</v>
      </c>
      <c r="BN696">
        <v>500.0697</v>
      </c>
      <c r="BO696">
        <v>101.0335</v>
      </c>
      <c r="BP696">
        <v>0.10009158</v>
      </c>
      <c r="BQ696">
        <v>25.71386</v>
      </c>
      <c r="BR696">
        <v>25.72846</v>
      </c>
      <c r="BS696">
        <v>999.9</v>
      </c>
      <c r="BT696">
        <v>0</v>
      </c>
      <c r="BU696">
        <v>0</v>
      </c>
      <c r="BV696">
        <v>10002.19</v>
      </c>
      <c r="BW696">
        <v>0</v>
      </c>
      <c r="BX696">
        <v>0.3833920000000001</v>
      </c>
      <c r="BY696">
        <v>-0.4925383</v>
      </c>
      <c r="BZ696">
        <v>428.7321000000001</v>
      </c>
      <c r="CA696">
        <v>429.2443</v>
      </c>
      <c r="CB696">
        <v>-0.02031115</v>
      </c>
      <c r="CC696">
        <v>420.0013</v>
      </c>
      <c r="CD696">
        <v>21.53293</v>
      </c>
      <c r="CE696">
        <v>2.173497</v>
      </c>
      <c r="CF696">
        <v>2.175548</v>
      </c>
      <c r="CG696">
        <v>18.76828</v>
      </c>
      <c r="CH696">
        <v>18.78339</v>
      </c>
      <c r="CI696">
        <v>50.09749</v>
      </c>
      <c r="CJ696">
        <v>0</v>
      </c>
      <c r="CK696">
        <v>1</v>
      </c>
      <c r="CL696">
        <v>0</v>
      </c>
      <c r="CM696">
        <v>1.84772</v>
      </c>
      <c r="CN696">
        <v>0</v>
      </c>
      <c r="CO696">
        <v>1.98343</v>
      </c>
      <c r="CP696">
        <v>256.2819000000001</v>
      </c>
      <c r="CQ696">
        <v>34.812</v>
      </c>
      <c r="CR696">
        <v>40.1123</v>
      </c>
      <c r="CS696">
        <v>37.437</v>
      </c>
      <c r="CT696">
        <v>39.0935</v>
      </c>
      <c r="CU696">
        <v>36</v>
      </c>
      <c r="CV696">
        <v>0</v>
      </c>
      <c r="CW696">
        <v>50.096</v>
      </c>
      <c r="CX696">
        <v>0</v>
      </c>
      <c r="CY696">
        <v>1774684503.2</v>
      </c>
      <c r="CZ696">
        <v>0</v>
      </c>
      <c r="DA696">
        <v>1774666326.5</v>
      </c>
      <c r="DB696" t="s">
        <v>359</v>
      </c>
      <c r="DC696">
        <v>1774666322</v>
      </c>
      <c r="DD696">
        <v>1774666326.5</v>
      </c>
      <c r="DE696">
        <v>2</v>
      </c>
      <c r="DF696">
        <v>0.343</v>
      </c>
      <c r="DG696">
        <v>-0.026</v>
      </c>
      <c r="DH696">
        <v>-0.36</v>
      </c>
      <c r="DI696">
        <v>0.298</v>
      </c>
      <c r="DJ696">
        <v>420</v>
      </c>
      <c r="DK696">
        <v>22</v>
      </c>
      <c r="DL696">
        <v>0.17</v>
      </c>
      <c r="DM696">
        <v>0.02</v>
      </c>
      <c r="DN696">
        <v>-0.46581575</v>
      </c>
      <c r="DO696">
        <v>-0.16500416510319</v>
      </c>
      <c r="DP696">
        <v>0.03547640482542587</v>
      </c>
      <c r="DQ696">
        <v>0</v>
      </c>
      <c r="DR696">
        <v>-0.0196479775</v>
      </c>
      <c r="DS696">
        <v>-0.01268551181988743</v>
      </c>
      <c r="DT696">
        <v>0.002001076055961829</v>
      </c>
      <c r="DU696">
        <v>1</v>
      </c>
      <c r="DV696">
        <v>1</v>
      </c>
      <c r="DW696">
        <v>2</v>
      </c>
      <c r="DX696" t="s">
        <v>367</v>
      </c>
      <c r="DY696">
        <v>3.1305</v>
      </c>
      <c r="DZ696">
        <v>2.80647</v>
      </c>
      <c r="EA696">
        <v>0.0997551</v>
      </c>
      <c r="EB696">
        <v>0.0994756</v>
      </c>
      <c r="EC696">
        <v>0.105904</v>
      </c>
      <c r="ED696">
        <v>0.105655</v>
      </c>
      <c r="EE696">
        <v>21145.1</v>
      </c>
      <c r="EF696">
        <v>27418.4</v>
      </c>
      <c r="EG696">
        <v>26442.5</v>
      </c>
      <c r="EH696">
        <v>32999.8</v>
      </c>
      <c r="EI696">
        <v>34921.3</v>
      </c>
      <c r="EJ696">
        <v>40307</v>
      </c>
      <c r="EK696">
        <v>41088.8</v>
      </c>
      <c r="EL696">
        <v>46059.4</v>
      </c>
      <c r="EM696">
        <v>2.035</v>
      </c>
      <c r="EN696">
        <v>2.00073</v>
      </c>
      <c r="EO696">
        <v>0.0656769</v>
      </c>
      <c r="EP696">
        <v>0</v>
      </c>
      <c r="EQ696">
        <v>24.6555</v>
      </c>
      <c r="ER696">
        <v>999.9</v>
      </c>
      <c r="ES696">
        <v>67.40000000000001</v>
      </c>
      <c r="ET696">
        <v>27.5</v>
      </c>
      <c r="EU696">
        <v>24.5855</v>
      </c>
      <c r="EV696">
        <v>61.3409</v>
      </c>
      <c r="EW696">
        <v>31.6506</v>
      </c>
      <c r="EX696">
        <v>1</v>
      </c>
      <c r="EY696">
        <v>0.290727</v>
      </c>
      <c r="EZ696">
        <v>0.161887</v>
      </c>
      <c r="FA696">
        <v>20.2925</v>
      </c>
      <c r="FB696">
        <v>5.18974</v>
      </c>
      <c r="FC696">
        <v>11.9441</v>
      </c>
      <c r="FD696">
        <v>4.95575</v>
      </c>
      <c r="FE696">
        <v>3.285</v>
      </c>
      <c r="FF696">
        <v>9999</v>
      </c>
      <c r="FG696">
        <v>9999</v>
      </c>
      <c r="FH696">
        <v>9999</v>
      </c>
      <c r="FI696">
        <v>999.9</v>
      </c>
      <c r="FJ696">
        <v>1.86127</v>
      </c>
      <c r="FK696">
        <v>1.86264</v>
      </c>
      <c r="FL696">
        <v>1.86005</v>
      </c>
      <c r="FM696">
        <v>1.85837</v>
      </c>
      <c r="FN696">
        <v>1.86211</v>
      </c>
      <c r="FO696">
        <v>1.85891</v>
      </c>
      <c r="FP696">
        <v>1.85791</v>
      </c>
      <c r="FQ696">
        <v>1.86081</v>
      </c>
      <c r="FR696">
        <v>0</v>
      </c>
      <c r="FS696">
        <v>0</v>
      </c>
      <c r="FT696">
        <v>0</v>
      </c>
      <c r="FU696">
        <v>4.5</v>
      </c>
      <c r="FV696" t="s">
        <v>361</v>
      </c>
      <c r="FW696" t="s">
        <v>362</v>
      </c>
      <c r="FX696" t="s">
        <v>363</v>
      </c>
      <c r="FY696" t="s">
        <v>364</v>
      </c>
      <c r="FZ696" t="s">
        <v>364</v>
      </c>
      <c r="GA696" t="s">
        <v>363</v>
      </c>
      <c r="GB696">
        <v>0</v>
      </c>
      <c r="GC696">
        <v>100</v>
      </c>
      <c r="GD696">
        <v>100</v>
      </c>
      <c r="GE696">
        <v>-0.362</v>
      </c>
      <c r="GF696">
        <v>0.2974</v>
      </c>
      <c r="GG696">
        <v>-1.589593225013521</v>
      </c>
      <c r="GH696">
        <v>0.00192992804097616</v>
      </c>
      <c r="GI696">
        <v>3.244687122451424E-06</v>
      </c>
      <c r="GJ696">
        <v>-2.087531120305573E-09</v>
      </c>
      <c r="GK696">
        <v>0.05776174702018427</v>
      </c>
      <c r="GL696">
        <v>0.005089068596103195</v>
      </c>
      <c r="GM696">
        <v>0.0003257216593697226</v>
      </c>
      <c r="GN696">
        <v>-1.562898368296355E-06</v>
      </c>
      <c r="GO696">
        <v>0</v>
      </c>
      <c r="GP696">
        <v>1257</v>
      </c>
      <c r="GQ696">
        <v>1</v>
      </c>
      <c r="GR696">
        <v>31</v>
      </c>
      <c r="GS696">
        <v>303</v>
      </c>
      <c r="GT696">
        <v>303</v>
      </c>
      <c r="GU696">
        <v>1.07666</v>
      </c>
      <c r="GV696">
        <v>2.39136</v>
      </c>
      <c r="GW696">
        <v>1.44775</v>
      </c>
      <c r="GX696">
        <v>2.20215</v>
      </c>
      <c r="GY696">
        <v>1.44653</v>
      </c>
      <c r="GZ696">
        <v>2.33887</v>
      </c>
      <c r="HA696">
        <v>33.1992</v>
      </c>
      <c r="HB696">
        <v>14.4735</v>
      </c>
      <c r="HC696">
        <v>18</v>
      </c>
      <c r="HD696">
        <v>531.928</v>
      </c>
      <c r="HE696">
        <v>523.273</v>
      </c>
      <c r="HF696">
        <v>24.9998</v>
      </c>
      <c r="HG696">
        <v>30.7119</v>
      </c>
      <c r="HH696">
        <v>30</v>
      </c>
      <c r="HI696">
        <v>31.0889</v>
      </c>
      <c r="HJ696">
        <v>31.1009</v>
      </c>
      <c r="HK696">
        <v>21.544</v>
      </c>
      <c r="HL696">
        <v>20.6043</v>
      </c>
      <c r="HM696">
        <v>100</v>
      </c>
      <c r="HN696">
        <v>25</v>
      </c>
      <c r="HO696">
        <v>420</v>
      </c>
      <c r="HP696">
        <v>21.5</v>
      </c>
      <c r="HQ696">
        <v>103.125</v>
      </c>
      <c r="HR696">
        <v>102.02</v>
      </c>
    </row>
    <row r="697" spans="1:226">
      <c r="A697">
        <v>679</v>
      </c>
      <c r="B697">
        <v>1774684508.6</v>
      </c>
      <c r="C697">
        <v>2762.599999904633</v>
      </c>
      <c r="D697" t="s">
        <v>1720</v>
      </c>
      <c r="E697" t="s">
        <v>1721</v>
      </c>
      <c r="F697">
        <v>5</v>
      </c>
      <c r="I697">
        <v>1774684505.7</v>
      </c>
      <c r="J697">
        <f>(K697)/1000</f>
        <v>0</v>
      </c>
      <c r="K697">
        <f>IF(BF697, AN697, AH697)</f>
        <v>0</v>
      </c>
      <c r="L697">
        <f>IF(BF697, AI697, AG697)</f>
        <v>0</v>
      </c>
      <c r="M697">
        <f>BH697 - IF(AU697&gt;1, L697*BB697*100.0/(AW697), 0)</f>
        <v>0</v>
      </c>
      <c r="N697">
        <f>((T697-J697/2)*M697-L697)/(T697+J697/2)</f>
        <v>0</v>
      </c>
      <c r="O697">
        <f>N697*(BO697+BP697)/1000.0</f>
        <v>0</v>
      </c>
      <c r="P697">
        <f>(BH697 - IF(AU697&gt;1, L697*BB697*100.0/(AW697), 0))*(BO697+BP697)/1000.0</f>
        <v>0</v>
      </c>
      <c r="Q697">
        <f>2.0/((1/S697-1/R697)+SIGN(S697)*SQRT((1/S697-1/R697)*(1/S697-1/R697) + 4*BC697/((BC697+1)*(BC697+1))*(2*1/S697*1/R697-1/R697*1/R697)))</f>
        <v>0</v>
      </c>
      <c r="R697">
        <f>IF(LEFT(BD697,1)&lt;&gt;"0",IF(LEFT(BD697,1)="1",3.0,BE697),$D$5+$E$5*(BV697*BO697/($K$5*1000))+$F$5*(BV697*BO697/($K$5*1000))*MAX(MIN(BB697,$J$5),$I$5)*MAX(MIN(BB697,$J$5),$I$5)+$G$5*MAX(MIN(BB697,$J$5),$I$5)*(BV697*BO697/($K$5*1000))+$H$5*(BV697*BO697/($K$5*1000))*(BV697*BO697/($K$5*1000)))</f>
        <v>0</v>
      </c>
      <c r="S697">
        <f>J697*(1000-(1000*0.61365*exp(17.502*W697/(240.97+W697))/(BO697+BP697)+BJ697)/2)/(1000*0.61365*exp(17.502*W697/(240.97+W697))/(BO697+BP697)-BJ697)</f>
        <v>0</v>
      </c>
      <c r="T697">
        <f>1/((BC697+1)/(Q697/1.6)+1/(R697/1.37)) + BC697/((BC697+1)/(Q697/1.6) + BC697/(R697/1.37))</f>
        <v>0</v>
      </c>
      <c r="U697">
        <f>(AX697*BA697)</f>
        <v>0</v>
      </c>
      <c r="V697">
        <f>(BQ697+(U697+2*0.95*5.67E-8*(((BQ697+$B$9)+273)^4-(BQ697+273)^4)-44100*J697)/(1.84*29.3*R697+8*0.95*5.67E-8*(BQ697+273)^3))</f>
        <v>0</v>
      </c>
      <c r="W697">
        <f>($C$9*BR697+$D$9*BS697+$E$9*V697)</f>
        <v>0</v>
      </c>
      <c r="X697">
        <f>0.61365*exp(17.502*W697/(240.97+W697))</f>
        <v>0</v>
      </c>
      <c r="Y697">
        <f>(Z697/AA697*100)</f>
        <v>0</v>
      </c>
      <c r="Z697">
        <f>BJ697*(BO697+BP697)/1000</f>
        <v>0</v>
      </c>
      <c r="AA697">
        <f>0.61365*exp(17.502*BQ697/(240.97+BQ697))</f>
        <v>0</v>
      </c>
      <c r="AB697">
        <f>(X697-BJ697*(BO697+BP697)/1000)</f>
        <v>0</v>
      </c>
      <c r="AC697">
        <f>(-J697*44100)</f>
        <v>0</v>
      </c>
      <c r="AD697">
        <f>2*29.3*R697*0.92*(BQ697-W697)</f>
        <v>0</v>
      </c>
      <c r="AE697">
        <f>2*0.95*5.67E-8*(((BQ697+$B$9)+273)^4-(W697+273)^4)</f>
        <v>0</v>
      </c>
      <c r="AF697">
        <f>U697+AE697+AC697+AD697</f>
        <v>0</v>
      </c>
      <c r="AG697">
        <f>BN697*AU697*(BI697-BH697*(1000-AU697*BK697)/(1000-AU697*BJ697))/(100*BB697)</f>
        <v>0</v>
      </c>
      <c r="AH697">
        <f>1000*BN697*AU697*(BJ697-BK697)/(100*BB697*(1000-AU697*BJ697))</f>
        <v>0</v>
      </c>
      <c r="AI697">
        <f>(AJ697 - AK697 - BO697*1E3/(8.314*(BQ697+273.15)) * AM697/BN697 * AL697) * BN697/(100*BB697) * (1000 - BK697)/1000</f>
        <v>0</v>
      </c>
      <c r="AJ697">
        <v>429.2343368245968</v>
      </c>
      <c r="AK697">
        <v>428.7700787878789</v>
      </c>
      <c r="AL697">
        <v>-2.012526970242167E-06</v>
      </c>
      <c r="AM697">
        <v>61.35787655002243</v>
      </c>
      <c r="AN697">
        <f>(AP697 - AO697 + BO697*1E3/(8.314*(BQ697+273.15)) * AR697/BN697 * AQ697) * BN697/(100*BB697) * 1000/(1000 - AP697)</f>
        <v>0</v>
      </c>
      <c r="AO697">
        <v>21.53218129722904</v>
      </c>
      <c r="AP697">
        <v>21.51513986013988</v>
      </c>
      <c r="AQ697">
        <v>-2.182578863349958E-07</v>
      </c>
      <c r="AR697">
        <v>91.88205700752289</v>
      </c>
      <c r="AS697">
        <v>0</v>
      </c>
      <c r="AT697">
        <v>0</v>
      </c>
      <c r="AU697">
        <f>IF(AS697*$H$15&gt;=AW697,1.0,(AW697/(AW697-AS697*$H$15)))</f>
        <v>0</v>
      </c>
      <c r="AV697">
        <f>(AU697-1)*100</f>
        <v>0</v>
      </c>
      <c r="AW697">
        <f>MAX(0,($B$15+$C$15*BV697)/(1+$D$15*BV697)*BO697/(BQ697+273)*$E$15)</f>
        <v>0</v>
      </c>
      <c r="AX697">
        <f>$B$13*BW697+$C$13*BX697+$F$13*CI697*(1-CL697)</f>
        <v>0</v>
      </c>
      <c r="AY697">
        <f>AX697*AZ697</f>
        <v>0</v>
      </c>
      <c r="AZ697">
        <f>($B$13*$D$11+$C$13*$D$11+$F$13*((CV697+CN697)/MAX(CV697+CN697+CW697, 0.1)*$I$11+CW697/MAX(CV697+CN697+CW697, 0.1)*$J$11))/($B$13+$C$13+$F$13)</f>
        <v>0</v>
      </c>
      <c r="BA697">
        <f>($B$13*$K$11+$C$13*$K$11+$F$13*((CV697+CN697)/MAX(CV697+CN697+CW697, 0.1)*$P$11+CW697/MAX(CV697+CN697+CW697, 0.1)*$Q$11))/($B$13+$C$13+$F$13)</f>
        <v>0</v>
      </c>
      <c r="BB697">
        <v>6</v>
      </c>
      <c r="BC697">
        <v>0.5</v>
      </c>
      <c r="BD697" t="s">
        <v>358</v>
      </c>
      <c r="BE697">
        <v>2</v>
      </c>
      <c r="BF697" t="b">
        <v>1</v>
      </c>
      <c r="BG697">
        <v>1774684505.7</v>
      </c>
      <c r="BH697">
        <v>419.5444000000001</v>
      </c>
      <c r="BI697">
        <v>420.0031</v>
      </c>
      <c r="BJ697">
        <v>21.51352</v>
      </c>
      <c r="BK697">
        <v>21.5324</v>
      </c>
      <c r="BL697">
        <v>419.9063</v>
      </c>
      <c r="BM697">
        <v>21.21608</v>
      </c>
      <c r="BN697">
        <v>500.0267</v>
      </c>
      <c r="BO697">
        <v>101.0332</v>
      </c>
      <c r="BP697">
        <v>0.10006683</v>
      </c>
      <c r="BQ697">
        <v>25.7133</v>
      </c>
      <c r="BR697">
        <v>25.7302</v>
      </c>
      <c r="BS697">
        <v>999.9</v>
      </c>
      <c r="BT697">
        <v>0</v>
      </c>
      <c r="BU697">
        <v>0</v>
      </c>
      <c r="BV697">
        <v>9985.814999999999</v>
      </c>
      <c r="BW697">
        <v>0</v>
      </c>
      <c r="BX697">
        <v>0.3833920000000001</v>
      </c>
      <c r="BY697">
        <v>-0.4588044000000001</v>
      </c>
      <c r="BZ697">
        <v>428.7689</v>
      </c>
      <c r="CA697">
        <v>429.2461</v>
      </c>
      <c r="CB697">
        <v>-0.01890259</v>
      </c>
      <c r="CC697">
        <v>420.0031</v>
      </c>
      <c r="CD697">
        <v>21.5324</v>
      </c>
      <c r="CE697">
        <v>2.173577</v>
      </c>
      <c r="CF697">
        <v>2.175488</v>
      </c>
      <c r="CG697">
        <v>18.76887</v>
      </c>
      <c r="CH697">
        <v>18.78293</v>
      </c>
      <c r="CI697">
        <v>50.00363</v>
      </c>
      <c r="CJ697">
        <v>0</v>
      </c>
      <c r="CK697">
        <v>1</v>
      </c>
      <c r="CL697">
        <v>0</v>
      </c>
      <c r="CM697">
        <v>1.77848</v>
      </c>
      <c r="CN697">
        <v>0</v>
      </c>
      <c r="CO697">
        <v>1.85962</v>
      </c>
      <c r="CP697">
        <v>255.8017</v>
      </c>
      <c r="CQ697">
        <v>34.8183</v>
      </c>
      <c r="CR697">
        <v>40.18089999999999</v>
      </c>
      <c r="CS697">
        <v>37.4559</v>
      </c>
      <c r="CT697">
        <v>39.1747</v>
      </c>
      <c r="CU697">
        <v>36</v>
      </c>
      <c r="CV697">
        <v>0</v>
      </c>
      <c r="CW697">
        <v>50.004</v>
      </c>
      <c r="CX697">
        <v>0</v>
      </c>
      <c r="CY697">
        <v>1774684506.8</v>
      </c>
      <c r="CZ697">
        <v>0</v>
      </c>
      <c r="DA697">
        <v>1774666326.5</v>
      </c>
      <c r="DB697" t="s">
        <v>359</v>
      </c>
      <c r="DC697">
        <v>1774666322</v>
      </c>
      <c r="DD697">
        <v>1774666326.5</v>
      </c>
      <c r="DE697">
        <v>2</v>
      </c>
      <c r="DF697">
        <v>0.343</v>
      </c>
      <c r="DG697">
        <v>-0.026</v>
      </c>
      <c r="DH697">
        <v>-0.36</v>
      </c>
      <c r="DI697">
        <v>0.298</v>
      </c>
      <c r="DJ697">
        <v>420</v>
      </c>
      <c r="DK697">
        <v>22</v>
      </c>
      <c r="DL697">
        <v>0.17</v>
      </c>
      <c r="DM697">
        <v>0.02</v>
      </c>
      <c r="DN697">
        <v>-0.466217025</v>
      </c>
      <c r="DO697">
        <v>-0.0500886641651023</v>
      </c>
      <c r="DP697">
        <v>0.03216926481634878</v>
      </c>
      <c r="DQ697">
        <v>1</v>
      </c>
      <c r="DR697">
        <v>-0.0202152275</v>
      </c>
      <c r="DS697">
        <v>0.004208151219512256</v>
      </c>
      <c r="DT697">
        <v>0.0009753933037466219</v>
      </c>
      <c r="DU697">
        <v>1</v>
      </c>
      <c r="DV697">
        <v>2</v>
      </c>
      <c r="DW697">
        <v>2</v>
      </c>
      <c r="DX697" t="s">
        <v>360</v>
      </c>
      <c r="DY697">
        <v>3.13044</v>
      </c>
      <c r="DZ697">
        <v>2.80645</v>
      </c>
      <c r="EA697">
        <v>0.09975290000000001</v>
      </c>
      <c r="EB697">
        <v>0.0994834</v>
      </c>
      <c r="EC697">
        <v>0.105906</v>
      </c>
      <c r="ED697">
        <v>0.105656</v>
      </c>
      <c r="EE697">
        <v>21145.1</v>
      </c>
      <c r="EF697">
        <v>27418.6</v>
      </c>
      <c r="EG697">
        <v>26442.4</v>
      </c>
      <c r="EH697">
        <v>33000.3</v>
      </c>
      <c r="EI697">
        <v>34921.1</v>
      </c>
      <c r="EJ697">
        <v>40307.5</v>
      </c>
      <c r="EK697">
        <v>41088.6</v>
      </c>
      <c r="EL697">
        <v>46060</v>
      </c>
      <c r="EM697">
        <v>2.03468</v>
      </c>
      <c r="EN697">
        <v>2.0007</v>
      </c>
      <c r="EO697">
        <v>0.06554649999999999</v>
      </c>
      <c r="EP697">
        <v>0</v>
      </c>
      <c r="EQ697">
        <v>24.6555</v>
      </c>
      <c r="ER697">
        <v>999.9</v>
      </c>
      <c r="ES697">
        <v>67.5</v>
      </c>
      <c r="ET697">
        <v>27.5</v>
      </c>
      <c r="EU697">
        <v>24.6225</v>
      </c>
      <c r="EV697">
        <v>61.4809</v>
      </c>
      <c r="EW697">
        <v>31.5345</v>
      </c>
      <c r="EX697">
        <v>1</v>
      </c>
      <c r="EY697">
        <v>0.290488</v>
      </c>
      <c r="EZ697">
        <v>0.161403</v>
      </c>
      <c r="FA697">
        <v>20.2926</v>
      </c>
      <c r="FB697">
        <v>5.18989</v>
      </c>
      <c r="FC697">
        <v>11.9441</v>
      </c>
      <c r="FD697">
        <v>4.9557</v>
      </c>
      <c r="FE697">
        <v>3.285</v>
      </c>
      <c r="FF697">
        <v>9999</v>
      </c>
      <c r="FG697">
        <v>9999</v>
      </c>
      <c r="FH697">
        <v>9999</v>
      </c>
      <c r="FI697">
        <v>999.9</v>
      </c>
      <c r="FJ697">
        <v>1.86127</v>
      </c>
      <c r="FK697">
        <v>1.86264</v>
      </c>
      <c r="FL697">
        <v>1.86005</v>
      </c>
      <c r="FM697">
        <v>1.85837</v>
      </c>
      <c r="FN697">
        <v>1.86217</v>
      </c>
      <c r="FO697">
        <v>1.85892</v>
      </c>
      <c r="FP697">
        <v>1.85793</v>
      </c>
      <c r="FQ697">
        <v>1.86081</v>
      </c>
      <c r="FR697">
        <v>0</v>
      </c>
      <c r="FS697">
        <v>0</v>
      </c>
      <c r="FT697">
        <v>0</v>
      </c>
      <c r="FU697">
        <v>4.5</v>
      </c>
      <c r="FV697" t="s">
        <v>361</v>
      </c>
      <c r="FW697" t="s">
        <v>362</v>
      </c>
      <c r="FX697" t="s">
        <v>363</v>
      </c>
      <c r="FY697" t="s">
        <v>364</v>
      </c>
      <c r="FZ697" t="s">
        <v>364</v>
      </c>
      <c r="GA697" t="s">
        <v>363</v>
      </c>
      <c r="GB697">
        <v>0</v>
      </c>
      <c r="GC697">
        <v>100</v>
      </c>
      <c r="GD697">
        <v>100</v>
      </c>
      <c r="GE697">
        <v>-0.362</v>
      </c>
      <c r="GF697">
        <v>0.2974</v>
      </c>
      <c r="GG697">
        <v>-1.589593225013521</v>
      </c>
      <c r="GH697">
        <v>0.00192992804097616</v>
      </c>
      <c r="GI697">
        <v>3.244687122451424E-06</v>
      </c>
      <c r="GJ697">
        <v>-2.087531120305573E-09</v>
      </c>
      <c r="GK697">
        <v>0.05776174702018427</v>
      </c>
      <c r="GL697">
        <v>0.005089068596103195</v>
      </c>
      <c r="GM697">
        <v>0.0003257216593697226</v>
      </c>
      <c r="GN697">
        <v>-1.562898368296355E-06</v>
      </c>
      <c r="GO697">
        <v>0</v>
      </c>
      <c r="GP697">
        <v>1257</v>
      </c>
      <c r="GQ697">
        <v>1</v>
      </c>
      <c r="GR697">
        <v>31</v>
      </c>
      <c r="GS697">
        <v>303.1</v>
      </c>
      <c r="GT697">
        <v>303</v>
      </c>
      <c r="GU697">
        <v>1.07666</v>
      </c>
      <c r="GV697">
        <v>2.40112</v>
      </c>
      <c r="GW697">
        <v>1.44775</v>
      </c>
      <c r="GX697">
        <v>2.20215</v>
      </c>
      <c r="GY697">
        <v>1.44653</v>
      </c>
      <c r="GZ697">
        <v>2.25464</v>
      </c>
      <c r="HA697">
        <v>33.1992</v>
      </c>
      <c r="HB697">
        <v>14.4648</v>
      </c>
      <c r="HC697">
        <v>18</v>
      </c>
      <c r="HD697">
        <v>531.722</v>
      </c>
      <c r="HE697">
        <v>523.25</v>
      </c>
      <c r="HF697">
        <v>24.9998</v>
      </c>
      <c r="HG697">
        <v>30.7119</v>
      </c>
      <c r="HH697">
        <v>30.0001</v>
      </c>
      <c r="HI697">
        <v>31.0889</v>
      </c>
      <c r="HJ697">
        <v>31.1002</v>
      </c>
      <c r="HK697">
        <v>21.5429</v>
      </c>
      <c r="HL697">
        <v>20.6043</v>
      </c>
      <c r="HM697">
        <v>100</v>
      </c>
      <c r="HN697">
        <v>25</v>
      </c>
      <c r="HO697">
        <v>420</v>
      </c>
      <c r="HP697">
        <v>21.5</v>
      </c>
      <c r="HQ697">
        <v>103.125</v>
      </c>
      <c r="HR697">
        <v>102.021</v>
      </c>
    </row>
    <row r="698" spans="1:226">
      <c r="A698">
        <v>680</v>
      </c>
      <c r="B698">
        <v>1774684512.6</v>
      </c>
      <c r="C698">
        <v>2766.599999904633</v>
      </c>
      <c r="D698" t="s">
        <v>1722</v>
      </c>
      <c r="E698" t="s">
        <v>1723</v>
      </c>
      <c r="F698">
        <v>5</v>
      </c>
      <c r="I698">
        <v>1774684509.7</v>
      </c>
      <c r="J698">
        <f>(K698)/1000</f>
        <v>0</v>
      </c>
      <c r="K698">
        <f>IF(BF698, AN698, AH698)</f>
        <v>0</v>
      </c>
      <c r="L698">
        <f>IF(BF698, AI698, AG698)</f>
        <v>0</v>
      </c>
      <c r="M698">
        <f>BH698 - IF(AU698&gt;1, L698*BB698*100.0/(AW698), 0)</f>
        <v>0</v>
      </c>
      <c r="N698">
        <f>((T698-J698/2)*M698-L698)/(T698+J698/2)</f>
        <v>0</v>
      </c>
      <c r="O698">
        <f>N698*(BO698+BP698)/1000.0</f>
        <v>0</v>
      </c>
      <c r="P698">
        <f>(BH698 - IF(AU698&gt;1, L698*BB698*100.0/(AW698), 0))*(BO698+BP698)/1000.0</f>
        <v>0</v>
      </c>
      <c r="Q698">
        <f>2.0/((1/S698-1/R698)+SIGN(S698)*SQRT((1/S698-1/R698)*(1/S698-1/R698) + 4*BC698/((BC698+1)*(BC698+1))*(2*1/S698*1/R698-1/R698*1/R698)))</f>
        <v>0</v>
      </c>
      <c r="R698">
        <f>IF(LEFT(BD698,1)&lt;&gt;"0",IF(LEFT(BD698,1)="1",3.0,BE698),$D$5+$E$5*(BV698*BO698/($K$5*1000))+$F$5*(BV698*BO698/($K$5*1000))*MAX(MIN(BB698,$J$5),$I$5)*MAX(MIN(BB698,$J$5),$I$5)+$G$5*MAX(MIN(BB698,$J$5),$I$5)*(BV698*BO698/($K$5*1000))+$H$5*(BV698*BO698/($K$5*1000))*(BV698*BO698/($K$5*1000)))</f>
        <v>0</v>
      </c>
      <c r="S698">
        <f>J698*(1000-(1000*0.61365*exp(17.502*W698/(240.97+W698))/(BO698+BP698)+BJ698)/2)/(1000*0.61365*exp(17.502*W698/(240.97+W698))/(BO698+BP698)-BJ698)</f>
        <v>0</v>
      </c>
      <c r="T698">
        <f>1/((BC698+1)/(Q698/1.6)+1/(R698/1.37)) + BC698/((BC698+1)/(Q698/1.6) + BC698/(R698/1.37))</f>
        <v>0</v>
      </c>
      <c r="U698">
        <f>(AX698*BA698)</f>
        <v>0</v>
      </c>
      <c r="V698">
        <f>(BQ698+(U698+2*0.95*5.67E-8*(((BQ698+$B$9)+273)^4-(BQ698+273)^4)-44100*J698)/(1.84*29.3*R698+8*0.95*5.67E-8*(BQ698+273)^3))</f>
        <v>0</v>
      </c>
      <c r="W698">
        <f>($C$9*BR698+$D$9*BS698+$E$9*V698)</f>
        <v>0</v>
      </c>
      <c r="X698">
        <f>0.61365*exp(17.502*W698/(240.97+W698))</f>
        <v>0</v>
      </c>
      <c r="Y698">
        <f>(Z698/AA698*100)</f>
        <v>0</v>
      </c>
      <c r="Z698">
        <f>BJ698*(BO698+BP698)/1000</f>
        <v>0</v>
      </c>
      <c r="AA698">
        <f>0.61365*exp(17.502*BQ698/(240.97+BQ698))</f>
        <v>0</v>
      </c>
      <c r="AB698">
        <f>(X698-BJ698*(BO698+BP698)/1000)</f>
        <v>0</v>
      </c>
      <c r="AC698">
        <f>(-J698*44100)</f>
        <v>0</v>
      </c>
      <c r="AD698">
        <f>2*29.3*R698*0.92*(BQ698-W698)</f>
        <v>0</v>
      </c>
      <c r="AE698">
        <f>2*0.95*5.67E-8*(((BQ698+$B$9)+273)^4-(W698+273)^4)</f>
        <v>0</v>
      </c>
      <c r="AF698">
        <f>U698+AE698+AC698+AD698</f>
        <v>0</v>
      </c>
      <c r="AG698">
        <f>BN698*AU698*(BI698-BH698*(1000-AU698*BK698)/(1000-AU698*BJ698))/(100*BB698)</f>
        <v>0</v>
      </c>
      <c r="AH698">
        <f>1000*BN698*AU698*(BJ698-BK698)/(100*BB698*(1000-AU698*BJ698))</f>
        <v>0</v>
      </c>
      <c r="AI698">
        <f>(AJ698 - AK698 - BO698*1E3/(8.314*(BQ698+273.15)) * AM698/BN698 * AL698) * BN698/(100*BB698) * (1000 - BK698)/1000</f>
        <v>0</v>
      </c>
      <c r="AJ698">
        <v>429.2727023666284</v>
      </c>
      <c r="AK698">
        <v>428.7982969696968</v>
      </c>
      <c r="AL698">
        <v>3.203989873396121E-06</v>
      </c>
      <c r="AM698">
        <v>61.35787655002243</v>
      </c>
      <c r="AN698">
        <f>(AP698 - AO698 + BO698*1E3/(8.314*(BQ698+273.15)) * AR698/BN698 * AQ698) * BN698/(100*BB698) * 1000/(1000 - AP698)</f>
        <v>0</v>
      </c>
      <c r="AO698">
        <v>21.5324471045627</v>
      </c>
      <c r="AP698">
        <v>21.5144979020979</v>
      </c>
      <c r="AQ698">
        <v>1.611575855882891E-07</v>
      </c>
      <c r="AR698">
        <v>91.88205700752289</v>
      </c>
      <c r="AS698">
        <v>0</v>
      </c>
      <c r="AT698">
        <v>0</v>
      </c>
      <c r="AU698">
        <f>IF(AS698*$H$15&gt;=AW698,1.0,(AW698/(AW698-AS698*$H$15)))</f>
        <v>0</v>
      </c>
      <c r="AV698">
        <f>(AU698-1)*100</f>
        <v>0</v>
      </c>
      <c r="AW698">
        <f>MAX(0,($B$15+$C$15*BV698)/(1+$D$15*BV698)*BO698/(BQ698+273)*$E$15)</f>
        <v>0</v>
      </c>
      <c r="AX698">
        <f>$B$13*BW698+$C$13*BX698+$F$13*CI698*(1-CL698)</f>
        <v>0</v>
      </c>
      <c r="AY698">
        <f>AX698*AZ698</f>
        <v>0</v>
      </c>
      <c r="AZ698">
        <f>($B$13*$D$11+$C$13*$D$11+$F$13*((CV698+CN698)/MAX(CV698+CN698+CW698, 0.1)*$I$11+CW698/MAX(CV698+CN698+CW698, 0.1)*$J$11))/($B$13+$C$13+$F$13)</f>
        <v>0</v>
      </c>
      <c r="BA698">
        <f>($B$13*$K$11+$C$13*$K$11+$F$13*((CV698+CN698)/MAX(CV698+CN698+CW698, 0.1)*$P$11+CW698/MAX(CV698+CN698+CW698, 0.1)*$Q$11))/($B$13+$C$13+$F$13)</f>
        <v>0</v>
      </c>
      <c r="BB698">
        <v>6</v>
      </c>
      <c r="BC698">
        <v>0.5</v>
      </c>
      <c r="BD698" t="s">
        <v>358</v>
      </c>
      <c r="BE698">
        <v>2</v>
      </c>
      <c r="BF698" t="b">
        <v>1</v>
      </c>
      <c r="BG698">
        <v>1774684509.7</v>
      </c>
      <c r="BH698">
        <v>419.5637</v>
      </c>
      <c r="BI698">
        <v>420.0119000000001</v>
      </c>
      <c r="BJ698">
        <v>21.51468000000001</v>
      </c>
      <c r="BK698">
        <v>21.53281</v>
      </c>
      <c r="BL698">
        <v>419.9254</v>
      </c>
      <c r="BM698">
        <v>21.21724</v>
      </c>
      <c r="BN698">
        <v>500.0398</v>
      </c>
      <c r="BO698">
        <v>101.034</v>
      </c>
      <c r="BP698">
        <v>0.10006936</v>
      </c>
      <c r="BQ698">
        <v>25.71199</v>
      </c>
      <c r="BR698">
        <v>25.73137000000001</v>
      </c>
      <c r="BS698">
        <v>999.9</v>
      </c>
      <c r="BT698">
        <v>0</v>
      </c>
      <c r="BU698">
        <v>0</v>
      </c>
      <c r="BV698">
        <v>9986.063</v>
      </c>
      <c r="BW698">
        <v>0</v>
      </c>
      <c r="BX698">
        <v>0.3833920000000001</v>
      </c>
      <c r="BY698">
        <v>-0.4483461</v>
      </c>
      <c r="BZ698">
        <v>428.789</v>
      </c>
      <c r="CA698">
        <v>429.2551</v>
      </c>
      <c r="CB698">
        <v>-0.01811562</v>
      </c>
      <c r="CC698">
        <v>420.0119000000001</v>
      </c>
      <c r="CD698">
        <v>21.53281</v>
      </c>
      <c r="CE698">
        <v>2.173714</v>
      </c>
      <c r="CF698">
        <v>2.175545</v>
      </c>
      <c r="CG698">
        <v>18.7699</v>
      </c>
      <c r="CH698">
        <v>18.78335</v>
      </c>
      <c r="CI698">
        <v>50.00055</v>
      </c>
      <c r="CJ698">
        <v>0</v>
      </c>
      <c r="CK698">
        <v>1</v>
      </c>
      <c r="CL698">
        <v>0</v>
      </c>
      <c r="CM698">
        <v>1.79498</v>
      </c>
      <c r="CN698">
        <v>0</v>
      </c>
      <c r="CO698">
        <v>1.80909</v>
      </c>
      <c r="CP698">
        <v>255.786</v>
      </c>
      <c r="CQ698">
        <v>34.8624</v>
      </c>
      <c r="CR698">
        <v>40.2374</v>
      </c>
      <c r="CS698">
        <v>37.5</v>
      </c>
      <c r="CT698">
        <v>39.2436</v>
      </c>
      <c r="CU698">
        <v>36.04340000000001</v>
      </c>
      <c r="CV698">
        <v>0</v>
      </c>
      <c r="CW698">
        <v>50</v>
      </c>
      <c r="CX698">
        <v>0</v>
      </c>
      <c r="CY698">
        <v>1774684511</v>
      </c>
      <c r="CZ698">
        <v>0</v>
      </c>
      <c r="DA698">
        <v>1774666326.5</v>
      </c>
      <c r="DB698" t="s">
        <v>359</v>
      </c>
      <c r="DC698">
        <v>1774666322</v>
      </c>
      <c r="DD698">
        <v>1774666326.5</v>
      </c>
      <c r="DE698">
        <v>2</v>
      </c>
      <c r="DF698">
        <v>0.343</v>
      </c>
      <c r="DG698">
        <v>-0.026</v>
      </c>
      <c r="DH698">
        <v>-0.36</v>
      </c>
      <c r="DI698">
        <v>0.298</v>
      </c>
      <c r="DJ698">
        <v>420</v>
      </c>
      <c r="DK698">
        <v>22</v>
      </c>
      <c r="DL698">
        <v>0.17</v>
      </c>
      <c r="DM698">
        <v>0.02</v>
      </c>
      <c r="DN698">
        <v>-0.4669554146341463</v>
      </c>
      <c r="DO698">
        <v>0.07224616724738646</v>
      </c>
      <c r="DP698">
        <v>0.03242035130937357</v>
      </c>
      <c r="DQ698">
        <v>1</v>
      </c>
      <c r="DR698">
        <v>-0.0197040756097561</v>
      </c>
      <c r="DS698">
        <v>0.01023520557491289</v>
      </c>
      <c r="DT698">
        <v>0.001320159836180321</v>
      </c>
      <c r="DU698">
        <v>1</v>
      </c>
      <c r="DV698">
        <v>2</v>
      </c>
      <c r="DW698">
        <v>2</v>
      </c>
      <c r="DX698" t="s">
        <v>360</v>
      </c>
      <c r="DY698">
        <v>3.1305</v>
      </c>
      <c r="DZ698">
        <v>2.80637</v>
      </c>
      <c r="EA698">
        <v>0.0997556</v>
      </c>
      <c r="EB698">
        <v>0.09947350000000001</v>
      </c>
      <c r="EC698">
        <v>0.105907</v>
      </c>
      <c r="ED698">
        <v>0.105661</v>
      </c>
      <c r="EE698">
        <v>21145.2</v>
      </c>
      <c r="EF698">
        <v>27418.8</v>
      </c>
      <c r="EG698">
        <v>26442.6</v>
      </c>
      <c r="EH698">
        <v>33000.2</v>
      </c>
      <c r="EI698">
        <v>34921.3</v>
      </c>
      <c r="EJ698">
        <v>40307.2</v>
      </c>
      <c r="EK698">
        <v>41088.9</v>
      </c>
      <c r="EL698">
        <v>46060</v>
      </c>
      <c r="EM698">
        <v>2.03503</v>
      </c>
      <c r="EN698">
        <v>2.00067</v>
      </c>
      <c r="EO698">
        <v>0.06545339999999999</v>
      </c>
      <c r="EP698">
        <v>0</v>
      </c>
      <c r="EQ698">
        <v>24.6543</v>
      </c>
      <c r="ER698">
        <v>999.9</v>
      </c>
      <c r="ES698">
        <v>67.40000000000001</v>
      </c>
      <c r="ET698">
        <v>27.5</v>
      </c>
      <c r="EU698">
        <v>24.5897</v>
      </c>
      <c r="EV698">
        <v>61.4409</v>
      </c>
      <c r="EW698">
        <v>31.5144</v>
      </c>
      <c r="EX698">
        <v>1</v>
      </c>
      <c r="EY698">
        <v>0.290727</v>
      </c>
      <c r="EZ698">
        <v>0.161359</v>
      </c>
      <c r="FA698">
        <v>20.2926</v>
      </c>
      <c r="FB698">
        <v>5.19004</v>
      </c>
      <c r="FC698">
        <v>11.9441</v>
      </c>
      <c r="FD698">
        <v>4.95575</v>
      </c>
      <c r="FE698">
        <v>3.285</v>
      </c>
      <c r="FF698">
        <v>9999</v>
      </c>
      <c r="FG698">
        <v>9999</v>
      </c>
      <c r="FH698">
        <v>9999</v>
      </c>
      <c r="FI698">
        <v>999.9</v>
      </c>
      <c r="FJ698">
        <v>1.86127</v>
      </c>
      <c r="FK698">
        <v>1.86264</v>
      </c>
      <c r="FL698">
        <v>1.86005</v>
      </c>
      <c r="FM698">
        <v>1.85837</v>
      </c>
      <c r="FN698">
        <v>1.86217</v>
      </c>
      <c r="FO698">
        <v>1.85889</v>
      </c>
      <c r="FP698">
        <v>1.85791</v>
      </c>
      <c r="FQ698">
        <v>1.86081</v>
      </c>
      <c r="FR698">
        <v>0</v>
      </c>
      <c r="FS698">
        <v>0</v>
      </c>
      <c r="FT698">
        <v>0</v>
      </c>
      <c r="FU698">
        <v>4.5</v>
      </c>
      <c r="FV698" t="s">
        <v>361</v>
      </c>
      <c r="FW698" t="s">
        <v>362</v>
      </c>
      <c r="FX698" t="s">
        <v>363</v>
      </c>
      <c r="FY698" t="s">
        <v>364</v>
      </c>
      <c r="FZ698" t="s">
        <v>364</v>
      </c>
      <c r="GA698" t="s">
        <v>363</v>
      </c>
      <c r="GB698">
        <v>0</v>
      </c>
      <c r="GC698">
        <v>100</v>
      </c>
      <c r="GD698">
        <v>100</v>
      </c>
      <c r="GE698">
        <v>-0.362</v>
      </c>
      <c r="GF698">
        <v>0.2974</v>
      </c>
      <c r="GG698">
        <v>-1.589593225013521</v>
      </c>
      <c r="GH698">
        <v>0.00192992804097616</v>
      </c>
      <c r="GI698">
        <v>3.244687122451424E-06</v>
      </c>
      <c r="GJ698">
        <v>-2.087531120305573E-09</v>
      </c>
      <c r="GK698">
        <v>0.05776174702018427</v>
      </c>
      <c r="GL698">
        <v>0.005089068596103195</v>
      </c>
      <c r="GM698">
        <v>0.0003257216593697226</v>
      </c>
      <c r="GN698">
        <v>-1.562898368296355E-06</v>
      </c>
      <c r="GO698">
        <v>0</v>
      </c>
      <c r="GP698">
        <v>1257</v>
      </c>
      <c r="GQ698">
        <v>1</v>
      </c>
      <c r="GR698">
        <v>31</v>
      </c>
      <c r="GS698">
        <v>303.2</v>
      </c>
      <c r="GT698">
        <v>303.1</v>
      </c>
      <c r="GU698">
        <v>1.07788</v>
      </c>
      <c r="GV698">
        <v>2.3999</v>
      </c>
      <c r="GW698">
        <v>1.44775</v>
      </c>
      <c r="GX698">
        <v>2.20215</v>
      </c>
      <c r="GY698">
        <v>1.44653</v>
      </c>
      <c r="GZ698">
        <v>2.33032</v>
      </c>
      <c r="HA698">
        <v>33.1992</v>
      </c>
      <c r="HB698">
        <v>14.4735</v>
      </c>
      <c r="HC698">
        <v>18</v>
      </c>
      <c r="HD698">
        <v>531.944</v>
      </c>
      <c r="HE698">
        <v>523.2329999999999</v>
      </c>
      <c r="HF698">
        <v>24.9999</v>
      </c>
      <c r="HG698">
        <v>30.7119</v>
      </c>
      <c r="HH698">
        <v>30.0001</v>
      </c>
      <c r="HI698">
        <v>31.0889</v>
      </c>
      <c r="HJ698">
        <v>31.1002</v>
      </c>
      <c r="HK698">
        <v>21.5449</v>
      </c>
      <c r="HL698">
        <v>20.6043</v>
      </c>
      <c r="HM698">
        <v>100</v>
      </c>
      <c r="HN698">
        <v>25</v>
      </c>
      <c r="HO698">
        <v>420</v>
      </c>
      <c r="HP698">
        <v>21.5</v>
      </c>
      <c r="HQ698">
        <v>103.125</v>
      </c>
      <c r="HR698">
        <v>102.021</v>
      </c>
    </row>
    <row r="699" spans="1:226">
      <c r="A699">
        <v>681</v>
      </c>
      <c r="B699">
        <v>1774684516.6</v>
      </c>
      <c r="C699">
        <v>2770.599999904633</v>
      </c>
      <c r="D699" t="s">
        <v>1724</v>
      </c>
      <c r="E699" t="s">
        <v>1725</v>
      </c>
      <c r="F699">
        <v>5</v>
      </c>
      <c r="I699">
        <v>1774684513.7</v>
      </c>
      <c r="J699">
        <f>(K699)/1000</f>
        <v>0</v>
      </c>
      <c r="K699">
        <f>IF(BF699, AN699, AH699)</f>
        <v>0</v>
      </c>
      <c r="L699">
        <f>IF(BF699, AI699, AG699)</f>
        <v>0</v>
      </c>
      <c r="M699">
        <f>BH699 - IF(AU699&gt;1, L699*BB699*100.0/(AW699), 0)</f>
        <v>0</v>
      </c>
      <c r="N699">
        <f>((T699-J699/2)*M699-L699)/(T699+J699/2)</f>
        <v>0</v>
      </c>
      <c r="O699">
        <f>N699*(BO699+BP699)/1000.0</f>
        <v>0</v>
      </c>
      <c r="P699">
        <f>(BH699 - IF(AU699&gt;1, L699*BB699*100.0/(AW699), 0))*(BO699+BP699)/1000.0</f>
        <v>0</v>
      </c>
      <c r="Q699">
        <f>2.0/((1/S699-1/R699)+SIGN(S699)*SQRT((1/S699-1/R699)*(1/S699-1/R699) + 4*BC699/((BC699+1)*(BC699+1))*(2*1/S699*1/R699-1/R699*1/R699)))</f>
        <v>0</v>
      </c>
      <c r="R699">
        <f>IF(LEFT(BD699,1)&lt;&gt;"0",IF(LEFT(BD699,1)="1",3.0,BE699),$D$5+$E$5*(BV699*BO699/($K$5*1000))+$F$5*(BV699*BO699/($K$5*1000))*MAX(MIN(BB699,$J$5),$I$5)*MAX(MIN(BB699,$J$5),$I$5)+$G$5*MAX(MIN(BB699,$J$5),$I$5)*(BV699*BO699/($K$5*1000))+$H$5*(BV699*BO699/($K$5*1000))*(BV699*BO699/($K$5*1000)))</f>
        <v>0</v>
      </c>
      <c r="S699">
        <f>J699*(1000-(1000*0.61365*exp(17.502*W699/(240.97+W699))/(BO699+BP699)+BJ699)/2)/(1000*0.61365*exp(17.502*W699/(240.97+W699))/(BO699+BP699)-BJ699)</f>
        <v>0</v>
      </c>
      <c r="T699">
        <f>1/((BC699+1)/(Q699/1.6)+1/(R699/1.37)) + BC699/((BC699+1)/(Q699/1.6) + BC699/(R699/1.37))</f>
        <v>0</v>
      </c>
      <c r="U699">
        <f>(AX699*BA699)</f>
        <v>0</v>
      </c>
      <c r="V699">
        <f>(BQ699+(U699+2*0.95*5.67E-8*(((BQ699+$B$9)+273)^4-(BQ699+273)^4)-44100*J699)/(1.84*29.3*R699+8*0.95*5.67E-8*(BQ699+273)^3))</f>
        <v>0</v>
      </c>
      <c r="W699">
        <f>($C$9*BR699+$D$9*BS699+$E$9*V699)</f>
        <v>0</v>
      </c>
      <c r="X699">
        <f>0.61365*exp(17.502*W699/(240.97+W699))</f>
        <v>0</v>
      </c>
      <c r="Y699">
        <f>(Z699/AA699*100)</f>
        <v>0</v>
      </c>
      <c r="Z699">
        <f>BJ699*(BO699+BP699)/1000</f>
        <v>0</v>
      </c>
      <c r="AA699">
        <f>0.61365*exp(17.502*BQ699/(240.97+BQ699))</f>
        <v>0</v>
      </c>
      <c r="AB699">
        <f>(X699-BJ699*(BO699+BP699)/1000)</f>
        <v>0</v>
      </c>
      <c r="AC699">
        <f>(-J699*44100)</f>
        <v>0</v>
      </c>
      <c r="AD699">
        <f>2*29.3*R699*0.92*(BQ699-W699)</f>
        <v>0</v>
      </c>
      <c r="AE699">
        <f>2*0.95*5.67E-8*(((BQ699+$B$9)+273)^4-(W699+273)^4)</f>
        <v>0</v>
      </c>
      <c r="AF699">
        <f>U699+AE699+AC699+AD699</f>
        <v>0</v>
      </c>
      <c r="AG699">
        <f>BN699*AU699*(BI699-BH699*(1000-AU699*BK699)/(1000-AU699*BJ699))/(100*BB699)</f>
        <v>0</v>
      </c>
      <c r="AH699">
        <f>1000*BN699*AU699*(BJ699-BK699)/(100*BB699*(1000-AU699*BJ699))</f>
        <v>0</v>
      </c>
      <c r="AI699">
        <f>(AJ699 - AK699 - BO699*1E3/(8.314*(BQ699+273.15)) * AM699/BN699 * AL699) * BN699/(100*BB699) * (1000 - BK699)/1000</f>
        <v>0</v>
      </c>
      <c r="AJ699">
        <v>429.2053216696112</v>
      </c>
      <c r="AK699">
        <v>428.7584727272727</v>
      </c>
      <c r="AL699">
        <v>-5.083239325326887E-06</v>
      </c>
      <c r="AM699">
        <v>61.35787655002243</v>
      </c>
      <c r="AN699">
        <f>(AP699 - AO699 + BO699*1E3/(8.314*(BQ699+273.15)) * AR699/BN699 * AQ699) * BN699/(100*BB699) * 1000/(1000 - AP699)</f>
        <v>0</v>
      </c>
      <c r="AO699">
        <v>21.5331636007654</v>
      </c>
      <c r="AP699">
        <v>21.51314475524478</v>
      </c>
      <c r="AQ699">
        <v>-6.471536247804321E-07</v>
      </c>
      <c r="AR699">
        <v>91.88205700752289</v>
      </c>
      <c r="AS699">
        <v>0</v>
      </c>
      <c r="AT699">
        <v>0</v>
      </c>
      <c r="AU699">
        <f>IF(AS699*$H$15&gt;=AW699,1.0,(AW699/(AW699-AS699*$H$15)))</f>
        <v>0</v>
      </c>
      <c r="AV699">
        <f>(AU699-1)*100</f>
        <v>0</v>
      </c>
      <c r="AW699">
        <f>MAX(0,($B$15+$C$15*BV699)/(1+$D$15*BV699)*BO699/(BQ699+273)*$E$15)</f>
        <v>0</v>
      </c>
      <c r="AX699">
        <f>$B$13*BW699+$C$13*BX699+$F$13*CI699*(1-CL699)</f>
        <v>0</v>
      </c>
      <c r="AY699">
        <f>AX699*AZ699</f>
        <v>0</v>
      </c>
      <c r="AZ699">
        <f>($B$13*$D$11+$C$13*$D$11+$F$13*((CV699+CN699)/MAX(CV699+CN699+CW699, 0.1)*$I$11+CW699/MAX(CV699+CN699+CW699, 0.1)*$J$11))/($B$13+$C$13+$F$13)</f>
        <v>0</v>
      </c>
      <c r="BA699">
        <f>($B$13*$K$11+$C$13*$K$11+$F$13*((CV699+CN699)/MAX(CV699+CN699+CW699, 0.1)*$P$11+CW699/MAX(CV699+CN699+CW699, 0.1)*$Q$11))/($B$13+$C$13+$F$13)</f>
        <v>0</v>
      </c>
      <c r="BB699">
        <v>6</v>
      </c>
      <c r="BC699">
        <v>0.5</v>
      </c>
      <c r="BD699" t="s">
        <v>358</v>
      </c>
      <c r="BE699">
        <v>2</v>
      </c>
      <c r="BF699" t="b">
        <v>1</v>
      </c>
      <c r="BG699">
        <v>1774684513.7</v>
      </c>
      <c r="BH699">
        <v>419.5541</v>
      </c>
      <c r="BI699">
        <v>419.9777</v>
      </c>
      <c r="BJ699">
        <v>21.51368</v>
      </c>
      <c r="BK699">
        <v>21.53378</v>
      </c>
      <c r="BL699">
        <v>419.916</v>
      </c>
      <c r="BM699">
        <v>21.21625</v>
      </c>
      <c r="BN699">
        <v>499.9803</v>
      </c>
      <c r="BO699">
        <v>101.0345</v>
      </c>
      <c r="BP699">
        <v>0.09995905000000001</v>
      </c>
      <c r="BQ699">
        <v>25.71077</v>
      </c>
      <c r="BR699">
        <v>25.72774</v>
      </c>
      <c r="BS699">
        <v>999.9</v>
      </c>
      <c r="BT699">
        <v>0</v>
      </c>
      <c r="BU699">
        <v>0</v>
      </c>
      <c r="BV699">
        <v>9999.501</v>
      </c>
      <c r="BW699">
        <v>0</v>
      </c>
      <c r="BX699">
        <v>0.3833920000000001</v>
      </c>
      <c r="BY699">
        <v>-0.4234893000000001</v>
      </c>
      <c r="BZ699">
        <v>428.7788</v>
      </c>
      <c r="CA699">
        <v>429.2203</v>
      </c>
      <c r="CB699">
        <v>-0.02009677</v>
      </c>
      <c r="CC699">
        <v>419.9777</v>
      </c>
      <c r="CD699">
        <v>21.53378</v>
      </c>
      <c r="CE699">
        <v>2.173622</v>
      </c>
      <c r="CF699">
        <v>2.175653</v>
      </c>
      <c r="CG699">
        <v>18.76922</v>
      </c>
      <c r="CH699">
        <v>18.78416</v>
      </c>
      <c r="CI699">
        <v>49.99925</v>
      </c>
      <c r="CJ699">
        <v>0</v>
      </c>
      <c r="CK699">
        <v>1</v>
      </c>
      <c r="CL699">
        <v>0</v>
      </c>
      <c r="CM699">
        <v>1.85841</v>
      </c>
      <c r="CN699">
        <v>0</v>
      </c>
      <c r="CO699">
        <v>1.66033</v>
      </c>
      <c r="CP699">
        <v>255.7793</v>
      </c>
      <c r="CQ699">
        <v>34.875</v>
      </c>
      <c r="CR699">
        <v>40.29340000000001</v>
      </c>
      <c r="CS699">
        <v>37.5</v>
      </c>
      <c r="CT699">
        <v>39.31849999999999</v>
      </c>
      <c r="CU699">
        <v>36.062</v>
      </c>
      <c r="CV699">
        <v>0</v>
      </c>
      <c r="CW699">
        <v>49.999</v>
      </c>
      <c r="CX699">
        <v>0</v>
      </c>
      <c r="CY699">
        <v>1774684515.2</v>
      </c>
      <c r="CZ699">
        <v>0</v>
      </c>
      <c r="DA699">
        <v>1774666326.5</v>
      </c>
      <c r="DB699" t="s">
        <v>359</v>
      </c>
      <c r="DC699">
        <v>1774666322</v>
      </c>
      <c r="DD699">
        <v>1774666326.5</v>
      </c>
      <c r="DE699">
        <v>2</v>
      </c>
      <c r="DF699">
        <v>0.343</v>
      </c>
      <c r="DG699">
        <v>-0.026</v>
      </c>
      <c r="DH699">
        <v>-0.36</v>
      </c>
      <c r="DI699">
        <v>0.298</v>
      </c>
      <c r="DJ699">
        <v>420</v>
      </c>
      <c r="DK699">
        <v>22</v>
      </c>
      <c r="DL699">
        <v>0.17</v>
      </c>
      <c r="DM699">
        <v>0.02</v>
      </c>
      <c r="DN699">
        <v>-0.4546538536585367</v>
      </c>
      <c r="DO699">
        <v>0.1580264947735189</v>
      </c>
      <c r="DP699">
        <v>0.03425816677108057</v>
      </c>
      <c r="DQ699">
        <v>0</v>
      </c>
      <c r="DR699">
        <v>-0.01957074390243903</v>
      </c>
      <c r="DS699">
        <v>0.002957153310104462</v>
      </c>
      <c r="DT699">
        <v>0.001286228708761901</v>
      </c>
      <c r="DU699">
        <v>1</v>
      </c>
      <c r="DV699">
        <v>1</v>
      </c>
      <c r="DW699">
        <v>2</v>
      </c>
      <c r="DX699" t="s">
        <v>367</v>
      </c>
      <c r="DY699">
        <v>3.13038</v>
      </c>
      <c r="DZ699">
        <v>2.80639</v>
      </c>
      <c r="EA699">
        <v>0.0997528</v>
      </c>
      <c r="EB699">
        <v>0.0994746</v>
      </c>
      <c r="EC699">
        <v>0.105906</v>
      </c>
      <c r="ED699">
        <v>0.105668</v>
      </c>
      <c r="EE699">
        <v>21145.2</v>
      </c>
      <c r="EF699">
        <v>27418.4</v>
      </c>
      <c r="EG699">
        <v>26442.6</v>
      </c>
      <c r="EH699">
        <v>32999.7</v>
      </c>
      <c r="EI699">
        <v>34921.3</v>
      </c>
      <c r="EJ699">
        <v>40306.5</v>
      </c>
      <c r="EK699">
        <v>41088.9</v>
      </c>
      <c r="EL699">
        <v>46059.5</v>
      </c>
      <c r="EM699">
        <v>2.03463</v>
      </c>
      <c r="EN699">
        <v>2.00082</v>
      </c>
      <c r="EO699">
        <v>0.0654161</v>
      </c>
      <c r="EP699">
        <v>0</v>
      </c>
      <c r="EQ699">
        <v>24.6534</v>
      </c>
      <c r="ER699">
        <v>999.9</v>
      </c>
      <c r="ES699">
        <v>67.40000000000001</v>
      </c>
      <c r="ET699">
        <v>27.5</v>
      </c>
      <c r="EU699">
        <v>24.5858</v>
      </c>
      <c r="EV699">
        <v>61.5209</v>
      </c>
      <c r="EW699">
        <v>31.6667</v>
      </c>
      <c r="EX699">
        <v>1</v>
      </c>
      <c r="EY699">
        <v>0.290696</v>
      </c>
      <c r="EZ699">
        <v>0.162135</v>
      </c>
      <c r="FA699">
        <v>20.2926</v>
      </c>
      <c r="FB699">
        <v>5.18974</v>
      </c>
      <c r="FC699">
        <v>11.9441</v>
      </c>
      <c r="FD699">
        <v>4.9557</v>
      </c>
      <c r="FE699">
        <v>3.285</v>
      </c>
      <c r="FF699">
        <v>9999</v>
      </c>
      <c r="FG699">
        <v>9999</v>
      </c>
      <c r="FH699">
        <v>9999</v>
      </c>
      <c r="FI699">
        <v>999.9</v>
      </c>
      <c r="FJ699">
        <v>1.86127</v>
      </c>
      <c r="FK699">
        <v>1.86264</v>
      </c>
      <c r="FL699">
        <v>1.86005</v>
      </c>
      <c r="FM699">
        <v>1.85837</v>
      </c>
      <c r="FN699">
        <v>1.86211</v>
      </c>
      <c r="FO699">
        <v>1.85889</v>
      </c>
      <c r="FP699">
        <v>1.85791</v>
      </c>
      <c r="FQ699">
        <v>1.86081</v>
      </c>
      <c r="FR699">
        <v>0</v>
      </c>
      <c r="FS699">
        <v>0</v>
      </c>
      <c r="FT699">
        <v>0</v>
      </c>
      <c r="FU699">
        <v>4.5</v>
      </c>
      <c r="FV699" t="s">
        <v>361</v>
      </c>
      <c r="FW699" t="s">
        <v>362</v>
      </c>
      <c r="FX699" t="s">
        <v>363</v>
      </c>
      <c r="FY699" t="s">
        <v>364</v>
      </c>
      <c r="FZ699" t="s">
        <v>364</v>
      </c>
      <c r="GA699" t="s">
        <v>363</v>
      </c>
      <c r="GB699">
        <v>0</v>
      </c>
      <c r="GC699">
        <v>100</v>
      </c>
      <c r="GD699">
        <v>100</v>
      </c>
      <c r="GE699">
        <v>-0.362</v>
      </c>
      <c r="GF699">
        <v>0.2974</v>
      </c>
      <c r="GG699">
        <v>-1.589593225013521</v>
      </c>
      <c r="GH699">
        <v>0.00192992804097616</v>
      </c>
      <c r="GI699">
        <v>3.244687122451424E-06</v>
      </c>
      <c r="GJ699">
        <v>-2.087531120305573E-09</v>
      </c>
      <c r="GK699">
        <v>0.05776174702018427</v>
      </c>
      <c r="GL699">
        <v>0.005089068596103195</v>
      </c>
      <c r="GM699">
        <v>0.0003257216593697226</v>
      </c>
      <c r="GN699">
        <v>-1.562898368296355E-06</v>
      </c>
      <c r="GO699">
        <v>0</v>
      </c>
      <c r="GP699">
        <v>1257</v>
      </c>
      <c r="GQ699">
        <v>1</v>
      </c>
      <c r="GR699">
        <v>31</v>
      </c>
      <c r="GS699">
        <v>303.2</v>
      </c>
      <c r="GT699">
        <v>303.2</v>
      </c>
      <c r="GU699">
        <v>1.07788</v>
      </c>
      <c r="GV699">
        <v>2.3877</v>
      </c>
      <c r="GW699">
        <v>1.44775</v>
      </c>
      <c r="GX699">
        <v>2.20215</v>
      </c>
      <c r="GY699">
        <v>1.44653</v>
      </c>
      <c r="GZ699">
        <v>2.37183</v>
      </c>
      <c r="HA699">
        <v>33.1992</v>
      </c>
      <c r="HB699">
        <v>14.4823</v>
      </c>
      <c r="HC699">
        <v>18</v>
      </c>
      <c r="HD699">
        <v>531.691</v>
      </c>
      <c r="HE699">
        <v>523.33</v>
      </c>
      <c r="HF699">
        <v>25</v>
      </c>
      <c r="HG699">
        <v>30.7119</v>
      </c>
      <c r="HH699">
        <v>30.0001</v>
      </c>
      <c r="HI699">
        <v>31.0889</v>
      </c>
      <c r="HJ699">
        <v>31.0995</v>
      </c>
      <c r="HK699">
        <v>21.5446</v>
      </c>
      <c r="HL699">
        <v>20.6043</v>
      </c>
      <c r="HM699">
        <v>100</v>
      </c>
      <c r="HN699">
        <v>25</v>
      </c>
      <c r="HO699">
        <v>420</v>
      </c>
      <c r="HP699">
        <v>21.5</v>
      </c>
      <c r="HQ699">
        <v>103.125</v>
      </c>
      <c r="HR699">
        <v>102.02</v>
      </c>
    </row>
    <row r="700" spans="1:226">
      <c r="A700">
        <v>682</v>
      </c>
      <c r="B700">
        <v>1774684520.6</v>
      </c>
      <c r="C700">
        <v>2774.599999904633</v>
      </c>
      <c r="D700" t="s">
        <v>1726</v>
      </c>
      <c r="E700" t="s">
        <v>1727</v>
      </c>
      <c r="F700">
        <v>5</v>
      </c>
      <c r="I700">
        <v>1774684517.7</v>
      </c>
      <c r="J700">
        <f>(K700)/1000</f>
        <v>0</v>
      </c>
      <c r="K700">
        <f>IF(BF700, AN700, AH700)</f>
        <v>0</v>
      </c>
      <c r="L700">
        <f>IF(BF700, AI700, AG700)</f>
        <v>0</v>
      </c>
      <c r="M700">
        <f>BH700 - IF(AU700&gt;1, L700*BB700*100.0/(AW700), 0)</f>
        <v>0</v>
      </c>
      <c r="N700">
        <f>((T700-J700/2)*M700-L700)/(T700+J700/2)</f>
        <v>0</v>
      </c>
      <c r="O700">
        <f>N700*(BO700+BP700)/1000.0</f>
        <v>0</v>
      </c>
      <c r="P700">
        <f>(BH700 - IF(AU700&gt;1, L700*BB700*100.0/(AW700), 0))*(BO700+BP700)/1000.0</f>
        <v>0</v>
      </c>
      <c r="Q700">
        <f>2.0/((1/S700-1/R700)+SIGN(S700)*SQRT((1/S700-1/R700)*(1/S700-1/R700) + 4*BC700/((BC700+1)*(BC700+1))*(2*1/S700*1/R700-1/R700*1/R700)))</f>
        <v>0</v>
      </c>
      <c r="R700">
        <f>IF(LEFT(BD700,1)&lt;&gt;"0",IF(LEFT(BD700,1)="1",3.0,BE700),$D$5+$E$5*(BV700*BO700/($K$5*1000))+$F$5*(BV700*BO700/($K$5*1000))*MAX(MIN(BB700,$J$5),$I$5)*MAX(MIN(BB700,$J$5),$I$5)+$G$5*MAX(MIN(BB700,$J$5),$I$5)*(BV700*BO700/($K$5*1000))+$H$5*(BV700*BO700/($K$5*1000))*(BV700*BO700/($K$5*1000)))</f>
        <v>0</v>
      </c>
      <c r="S700">
        <f>J700*(1000-(1000*0.61365*exp(17.502*W700/(240.97+W700))/(BO700+BP700)+BJ700)/2)/(1000*0.61365*exp(17.502*W700/(240.97+W700))/(BO700+BP700)-BJ700)</f>
        <v>0</v>
      </c>
      <c r="T700">
        <f>1/((BC700+1)/(Q700/1.6)+1/(R700/1.37)) + BC700/((BC700+1)/(Q700/1.6) + BC700/(R700/1.37))</f>
        <v>0</v>
      </c>
      <c r="U700">
        <f>(AX700*BA700)</f>
        <v>0</v>
      </c>
      <c r="V700">
        <f>(BQ700+(U700+2*0.95*5.67E-8*(((BQ700+$B$9)+273)^4-(BQ700+273)^4)-44100*J700)/(1.84*29.3*R700+8*0.95*5.67E-8*(BQ700+273)^3))</f>
        <v>0</v>
      </c>
      <c r="W700">
        <f>($C$9*BR700+$D$9*BS700+$E$9*V700)</f>
        <v>0</v>
      </c>
      <c r="X700">
        <f>0.61365*exp(17.502*W700/(240.97+W700))</f>
        <v>0</v>
      </c>
      <c r="Y700">
        <f>(Z700/AA700*100)</f>
        <v>0</v>
      </c>
      <c r="Z700">
        <f>BJ700*(BO700+BP700)/1000</f>
        <v>0</v>
      </c>
      <c r="AA700">
        <f>0.61365*exp(17.502*BQ700/(240.97+BQ700))</f>
        <v>0</v>
      </c>
      <c r="AB700">
        <f>(X700-BJ700*(BO700+BP700)/1000)</f>
        <v>0</v>
      </c>
      <c r="AC700">
        <f>(-J700*44100)</f>
        <v>0</v>
      </c>
      <c r="AD700">
        <f>2*29.3*R700*0.92*(BQ700-W700)</f>
        <v>0</v>
      </c>
      <c r="AE700">
        <f>2*0.95*5.67E-8*(((BQ700+$B$9)+273)^4-(W700+273)^4)</f>
        <v>0</v>
      </c>
      <c r="AF700">
        <f>U700+AE700+AC700+AD700</f>
        <v>0</v>
      </c>
      <c r="AG700">
        <f>BN700*AU700*(BI700-BH700*(1000-AU700*BK700)/(1000-AU700*BJ700))/(100*BB700)</f>
        <v>0</v>
      </c>
      <c r="AH700">
        <f>1000*BN700*AU700*(BJ700-BK700)/(100*BB700*(1000-AU700*BJ700))</f>
        <v>0</v>
      </c>
      <c r="AI700">
        <f>(AJ700 - AK700 - BO700*1E3/(8.314*(BQ700+273.15)) * AM700/BN700 * AL700) * BN700/(100*BB700) * (1000 - BK700)/1000</f>
        <v>0</v>
      </c>
      <c r="AJ700">
        <v>429.2465897606221</v>
      </c>
      <c r="AK700">
        <v>428.8329272727274</v>
      </c>
      <c r="AL700">
        <v>1.213426105292451E-05</v>
      </c>
      <c r="AM700">
        <v>61.35787655002243</v>
      </c>
      <c r="AN700">
        <f>(AP700 - AO700 + BO700*1E3/(8.314*(BQ700+273.15)) * AR700/BN700 * AQ700) * BN700/(100*BB700) * 1000/(1000 - AP700)</f>
        <v>0</v>
      </c>
      <c r="AO700">
        <v>21.5354718671841</v>
      </c>
      <c r="AP700">
        <v>21.51505524475524</v>
      </c>
      <c r="AQ700">
        <v>1.08359252976611E-06</v>
      </c>
      <c r="AR700">
        <v>91.88205700752289</v>
      </c>
      <c r="AS700">
        <v>0</v>
      </c>
      <c r="AT700">
        <v>0</v>
      </c>
      <c r="AU700">
        <f>IF(AS700*$H$15&gt;=AW700,1.0,(AW700/(AW700-AS700*$H$15)))</f>
        <v>0</v>
      </c>
      <c r="AV700">
        <f>(AU700-1)*100</f>
        <v>0</v>
      </c>
      <c r="AW700">
        <f>MAX(0,($B$15+$C$15*BV700)/(1+$D$15*BV700)*BO700/(BQ700+273)*$E$15)</f>
        <v>0</v>
      </c>
      <c r="AX700">
        <f>$B$13*BW700+$C$13*BX700+$F$13*CI700*(1-CL700)</f>
        <v>0</v>
      </c>
      <c r="AY700">
        <f>AX700*AZ700</f>
        <v>0</v>
      </c>
      <c r="AZ700">
        <f>($B$13*$D$11+$C$13*$D$11+$F$13*((CV700+CN700)/MAX(CV700+CN700+CW700, 0.1)*$I$11+CW700/MAX(CV700+CN700+CW700, 0.1)*$J$11))/($B$13+$C$13+$F$13)</f>
        <v>0</v>
      </c>
      <c r="BA700">
        <f>($B$13*$K$11+$C$13*$K$11+$F$13*((CV700+CN700)/MAX(CV700+CN700+CW700, 0.1)*$P$11+CW700/MAX(CV700+CN700+CW700, 0.1)*$Q$11))/($B$13+$C$13+$F$13)</f>
        <v>0</v>
      </c>
      <c r="BB700">
        <v>6</v>
      </c>
      <c r="BC700">
        <v>0.5</v>
      </c>
      <c r="BD700" t="s">
        <v>358</v>
      </c>
      <c r="BE700">
        <v>2</v>
      </c>
      <c r="BF700" t="b">
        <v>1</v>
      </c>
      <c r="BG700">
        <v>1774684517.7</v>
      </c>
      <c r="BH700">
        <v>419.5706</v>
      </c>
      <c r="BI700">
        <v>420.0058</v>
      </c>
      <c r="BJ700">
        <v>21.51455</v>
      </c>
      <c r="BK700">
        <v>21.53489</v>
      </c>
      <c r="BL700">
        <v>419.9321</v>
      </c>
      <c r="BM700">
        <v>21.21712</v>
      </c>
      <c r="BN700">
        <v>499.9512000000001</v>
      </c>
      <c r="BO700">
        <v>101.0336</v>
      </c>
      <c r="BP700">
        <v>0.10000464</v>
      </c>
      <c r="BQ700">
        <v>25.71029</v>
      </c>
      <c r="BR700">
        <v>25.72782</v>
      </c>
      <c r="BS700">
        <v>999.9</v>
      </c>
      <c r="BT700">
        <v>0</v>
      </c>
      <c r="BU700">
        <v>0</v>
      </c>
      <c r="BV700">
        <v>9999.868999999999</v>
      </c>
      <c r="BW700">
        <v>0</v>
      </c>
      <c r="BX700">
        <v>0.3833920000000001</v>
      </c>
      <c r="BY700">
        <v>-0.4353606</v>
      </c>
      <c r="BZ700">
        <v>428.7959000000001</v>
      </c>
      <c r="CA700">
        <v>429.2496</v>
      </c>
      <c r="CB700">
        <v>-0.02034643</v>
      </c>
      <c r="CC700">
        <v>420.0058</v>
      </c>
      <c r="CD700">
        <v>21.53489</v>
      </c>
      <c r="CE700">
        <v>2.173689</v>
      </c>
      <c r="CF700">
        <v>2.175745</v>
      </c>
      <c r="CG700">
        <v>18.76971</v>
      </c>
      <c r="CH700">
        <v>18.78483</v>
      </c>
      <c r="CI700">
        <v>50.00108</v>
      </c>
      <c r="CJ700">
        <v>0</v>
      </c>
      <c r="CK700">
        <v>1</v>
      </c>
      <c r="CL700">
        <v>0</v>
      </c>
      <c r="CM700">
        <v>1.63989</v>
      </c>
      <c r="CN700">
        <v>0</v>
      </c>
      <c r="CO700">
        <v>1.94307</v>
      </c>
      <c r="CP700">
        <v>255.7888</v>
      </c>
      <c r="CQ700">
        <v>34.875</v>
      </c>
      <c r="CR700">
        <v>40.3435</v>
      </c>
      <c r="CS700">
        <v>37.54340000000001</v>
      </c>
      <c r="CT700">
        <v>39.39360000000001</v>
      </c>
      <c r="CU700">
        <v>36.062</v>
      </c>
      <c r="CV700">
        <v>0</v>
      </c>
      <c r="CW700">
        <v>50.002</v>
      </c>
      <c r="CX700">
        <v>0</v>
      </c>
      <c r="CY700">
        <v>1774684518.8</v>
      </c>
      <c r="CZ700">
        <v>0</v>
      </c>
      <c r="DA700">
        <v>1774666326.5</v>
      </c>
      <c r="DB700" t="s">
        <v>359</v>
      </c>
      <c r="DC700">
        <v>1774666322</v>
      </c>
      <c r="DD700">
        <v>1774666326.5</v>
      </c>
      <c r="DE700">
        <v>2</v>
      </c>
      <c r="DF700">
        <v>0.343</v>
      </c>
      <c r="DG700">
        <v>-0.026</v>
      </c>
      <c r="DH700">
        <v>-0.36</v>
      </c>
      <c r="DI700">
        <v>0.298</v>
      </c>
      <c r="DJ700">
        <v>420</v>
      </c>
      <c r="DK700">
        <v>22</v>
      </c>
      <c r="DL700">
        <v>0.17</v>
      </c>
      <c r="DM700">
        <v>0.02</v>
      </c>
      <c r="DN700">
        <v>-0.4532023902439025</v>
      </c>
      <c r="DO700">
        <v>0.2586283275261304</v>
      </c>
      <c r="DP700">
        <v>0.03461674413039408</v>
      </c>
      <c r="DQ700">
        <v>0</v>
      </c>
      <c r="DR700">
        <v>-0.01962558780487805</v>
      </c>
      <c r="DS700">
        <v>-0.0002799930313588847</v>
      </c>
      <c r="DT700">
        <v>0.001356372261693044</v>
      </c>
      <c r="DU700">
        <v>1</v>
      </c>
      <c r="DV700">
        <v>1</v>
      </c>
      <c r="DW700">
        <v>2</v>
      </c>
      <c r="DX700" t="s">
        <v>367</v>
      </c>
      <c r="DY700">
        <v>3.13047</v>
      </c>
      <c r="DZ700">
        <v>2.80651</v>
      </c>
      <c r="EA700">
        <v>0.0997625</v>
      </c>
      <c r="EB700">
        <v>0.0994876</v>
      </c>
      <c r="EC700">
        <v>0.105909</v>
      </c>
      <c r="ED700">
        <v>0.105661</v>
      </c>
      <c r="EE700">
        <v>21144.9</v>
      </c>
      <c r="EF700">
        <v>27418.5</v>
      </c>
      <c r="EG700">
        <v>26442.5</v>
      </c>
      <c r="EH700">
        <v>33000.3</v>
      </c>
      <c r="EI700">
        <v>34920.9</v>
      </c>
      <c r="EJ700">
        <v>40307.3</v>
      </c>
      <c r="EK700">
        <v>41088.5</v>
      </c>
      <c r="EL700">
        <v>46060.1</v>
      </c>
      <c r="EM700">
        <v>2.035</v>
      </c>
      <c r="EN700">
        <v>2.00047</v>
      </c>
      <c r="EO700">
        <v>0.0654906</v>
      </c>
      <c r="EP700">
        <v>0</v>
      </c>
      <c r="EQ700">
        <v>24.6534</v>
      </c>
      <c r="ER700">
        <v>999.9</v>
      </c>
      <c r="ES700">
        <v>67.5</v>
      </c>
      <c r="ET700">
        <v>27.5</v>
      </c>
      <c r="EU700">
        <v>24.6223</v>
      </c>
      <c r="EV700">
        <v>61.2709</v>
      </c>
      <c r="EW700">
        <v>31.8149</v>
      </c>
      <c r="EX700">
        <v>1</v>
      </c>
      <c r="EY700">
        <v>0.29091</v>
      </c>
      <c r="EZ700">
        <v>0.163279</v>
      </c>
      <c r="FA700">
        <v>20.2926</v>
      </c>
      <c r="FB700">
        <v>5.18989</v>
      </c>
      <c r="FC700">
        <v>11.9441</v>
      </c>
      <c r="FD700">
        <v>4.95575</v>
      </c>
      <c r="FE700">
        <v>3.285</v>
      </c>
      <c r="FF700">
        <v>9999</v>
      </c>
      <c r="FG700">
        <v>9999</v>
      </c>
      <c r="FH700">
        <v>9999</v>
      </c>
      <c r="FI700">
        <v>999.9</v>
      </c>
      <c r="FJ700">
        <v>1.86127</v>
      </c>
      <c r="FK700">
        <v>1.86264</v>
      </c>
      <c r="FL700">
        <v>1.86005</v>
      </c>
      <c r="FM700">
        <v>1.85837</v>
      </c>
      <c r="FN700">
        <v>1.86216</v>
      </c>
      <c r="FO700">
        <v>1.85891</v>
      </c>
      <c r="FP700">
        <v>1.85792</v>
      </c>
      <c r="FQ700">
        <v>1.86081</v>
      </c>
      <c r="FR700">
        <v>0</v>
      </c>
      <c r="FS700">
        <v>0</v>
      </c>
      <c r="FT700">
        <v>0</v>
      </c>
      <c r="FU700">
        <v>4.5</v>
      </c>
      <c r="FV700" t="s">
        <v>361</v>
      </c>
      <c r="FW700" t="s">
        <v>362</v>
      </c>
      <c r="FX700" t="s">
        <v>363</v>
      </c>
      <c r="FY700" t="s">
        <v>364</v>
      </c>
      <c r="FZ700" t="s">
        <v>364</v>
      </c>
      <c r="GA700" t="s">
        <v>363</v>
      </c>
      <c r="GB700">
        <v>0</v>
      </c>
      <c r="GC700">
        <v>100</v>
      </c>
      <c r="GD700">
        <v>100</v>
      </c>
      <c r="GE700">
        <v>-0.361</v>
      </c>
      <c r="GF700">
        <v>0.2974</v>
      </c>
      <c r="GG700">
        <v>-1.589593225013521</v>
      </c>
      <c r="GH700">
        <v>0.00192992804097616</v>
      </c>
      <c r="GI700">
        <v>3.244687122451424E-06</v>
      </c>
      <c r="GJ700">
        <v>-2.087531120305573E-09</v>
      </c>
      <c r="GK700">
        <v>0.05776174702018427</v>
      </c>
      <c r="GL700">
        <v>0.005089068596103195</v>
      </c>
      <c r="GM700">
        <v>0.0003257216593697226</v>
      </c>
      <c r="GN700">
        <v>-1.562898368296355E-06</v>
      </c>
      <c r="GO700">
        <v>0</v>
      </c>
      <c r="GP700">
        <v>1257</v>
      </c>
      <c r="GQ700">
        <v>1</v>
      </c>
      <c r="GR700">
        <v>31</v>
      </c>
      <c r="GS700">
        <v>303.3</v>
      </c>
      <c r="GT700">
        <v>303.2</v>
      </c>
      <c r="GU700">
        <v>1.07666</v>
      </c>
      <c r="GV700">
        <v>2.38281</v>
      </c>
      <c r="GW700">
        <v>1.44775</v>
      </c>
      <c r="GX700">
        <v>2.20215</v>
      </c>
      <c r="GY700">
        <v>1.44653</v>
      </c>
      <c r="GZ700">
        <v>2.39746</v>
      </c>
      <c r="HA700">
        <v>33.1992</v>
      </c>
      <c r="HB700">
        <v>14.4735</v>
      </c>
      <c r="HC700">
        <v>18</v>
      </c>
      <c r="HD700">
        <v>531.928</v>
      </c>
      <c r="HE700">
        <v>523.098</v>
      </c>
      <c r="HF700">
        <v>25.0001</v>
      </c>
      <c r="HG700">
        <v>30.7119</v>
      </c>
      <c r="HH700">
        <v>30.0001</v>
      </c>
      <c r="HI700">
        <v>31.0889</v>
      </c>
      <c r="HJ700">
        <v>31.1002</v>
      </c>
      <c r="HK700">
        <v>21.5431</v>
      </c>
      <c r="HL700">
        <v>20.6043</v>
      </c>
      <c r="HM700">
        <v>100</v>
      </c>
      <c r="HN700">
        <v>25</v>
      </c>
      <c r="HO700">
        <v>420</v>
      </c>
      <c r="HP700">
        <v>21.5</v>
      </c>
      <c r="HQ700">
        <v>103.125</v>
      </c>
      <c r="HR700">
        <v>102.021</v>
      </c>
    </row>
    <row r="701" spans="1:226">
      <c r="A701">
        <v>683</v>
      </c>
      <c r="B701">
        <v>1774684524.6</v>
      </c>
      <c r="C701">
        <v>2778.599999904633</v>
      </c>
      <c r="D701" t="s">
        <v>1728</v>
      </c>
      <c r="E701" t="s">
        <v>1729</v>
      </c>
      <c r="F701">
        <v>5</v>
      </c>
      <c r="I701">
        <v>1774684521.7</v>
      </c>
      <c r="J701">
        <f>(K701)/1000</f>
        <v>0</v>
      </c>
      <c r="K701">
        <f>IF(BF701, AN701, AH701)</f>
        <v>0</v>
      </c>
      <c r="L701">
        <f>IF(BF701, AI701, AG701)</f>
        <v>0</v>
      </c>
      <c r="M701">
        <f>BH701 - IF(AU701&gt;1, L701*BB701*100.0/(AW701), 0)</f>
        <v>0</v>
      </c>
      <c r="N701">
        <f>((T701-J701/2)*M701-L701)/(T701+J701/2)</f>
        <v>0</v>
      </c>
      <c r="O701">
        <f>N701*(BO701+BP701)/1000.0</f>
        <v>0</v>
      </c>
      <c r="P701">
        <f>(BH701 - IF(AU701&gt;1, L701*BB701*100.0/(AW701), 0))*(BO701+BP701)/1000.0</f>
        <v>0</v>
      </c>
      <c r="Q701">
        <f>2.0/((1/S701-1/R701)+SIGN(S701)*SQRT((1/S701-1/R701)*(1/S701-1/R701) + 4*BC701/((BC701+1)*(BC701+1))*(2*1/S701*1/R701-1/R701*1/R701)))</f>
        <v>0</v>
      </c>
      <c r="R701">
        <f>IF(LEFT(BD701,1)&lt;&gt;"0",IF(LEFT(BD701,1)="1",3.0,BE701),$D$5+$E$5*(BV701*BO701/($K$5*1000))+$F$5*(BV701*BO701/($K$5*1000))*MAX(MIN(BB701,$J$5),$I$5)*MAX(MIN(BB701,$J$5),$I$5)+$G$5*MAX(MIN(BB701,$J$5),$I$5)*(BV701*BO701/($K$5*1000))+$H$5*(BV701*BO701/($K$5*1000))*(BV701*BO701/($K$5*1000)))</f>
        <v>0</v>
      </c>
      <c r="S701">
        <f>J701*(1000-(1000*0.61365*exp(17.502*W701/(240.97+W701))/(BO701+BP701)+BJ701)/2)/(1000*0.61365*exp(17.502*W701/(240.97+W701))/(BO701+BP701)-BJ701)</f>
        <v>0</v>
      </c>
      <c r="T701">
        <f>1/((BC701+1)/(Q701/1.6)+1/(R701/1.37)) + BC701/((BC701+1)/(Q701/1.6) + BC701/(R701/1.37))</f>
        <v>0</v>
      </c>
      <c r="U701">
        <f>(AX701*BA701)</f>
        <v>0</v>
      </c>
      <c r="V701">
        <f>(BQ701+(U701+2*0.95*5.67E-8*(((BQ701+$B$9)+273)^4-(BQ701+273)^4)-44100*J701)/(1.84*29.3*R701+8*0.95*5.67E-8*(BQ701+273)^3))</f>
        <v>0</v>
      </c>
      <c r="W701">
        <f>($C$9*BR701+$D$9*BS701+$E$9*V701)</f>
        <v>0</v>
      </c>
      <c r="X701">
        <f>0.61365*exp(17.502*W701/(240.97+W701))</f>
        <v>0</v>
      </c>
      <c r="Y701">
        <f>(Z701/AA701*100)</f>
        <v>0</v>
      </c>
      <c r="Z701">
        <f>BJ701*(BO701+BP701)/1000</f>
        <v>0</v>
      </c>
      <c r="AA701">
        <f>0.61365*exp(17.502*BQ701/(240.97+BQ701))</f>
        <v>0</v>
      </c>
      <c r="AB701">
        <f>(X701-BJ701*(BO701+BP701)/1000)</f>
        <v>0</v>
      </c>
      <c r="AC701">
        <f>(-J701*44100)</f>
        <v>0</v>
      </c>
      <c r="AD701">
        <f>2*29.3*R701*0.92*(BQ701-W701)</f>
        <v>0</v>
      </c>
      <c r="AE701">
        <f>2*0.95*5.67E-8*(((BQ701+$B$9)+273)^4-(W701+273)^4)</f>
        <v>0</v>
      </c>
      <c r="AF701">
        <f>U701+AE701+AC701+AD701</f>
        <v>0</v>
      </c>
      <c r="AG701">
        <f>BN701*AU701*(BI701-BH701*(1000-AU701*BK701)/(1000-AU701*BJ701))/(100*BB701)</f>
        <v>0</v>
      </c>
      <c r="AH701">
        <f>1000*BN701*AU701*(BJ701-BK701)/(100*BB701*(1000-AU701*BJ701))</f>
        <v>0</v>
      </c>
      <c r="AI701">
        <f>(AJ701 - AK701 - BO701*1E3/(8.314*(BQ701+273.15)) * AM701/BN701 * AL701) * BN701/(100*BB701) * (1000 - BK701)/1000</f>
        <v>0</v>
      </c>
      <c r="AJ701">
        <v>429.3035128930304</v>
      </c>
      <c r="AK701">
        <v>428.7879393939394</v>
      </c>
      <c r="AL701">
        <v>-8.026120215650022E-06</v>
      </c>
      <c r="AM701">
        <v>61.35787655002243</v>
      </c>
      <c r="AN701">
        <f>(AP701 - AO701 + BO701*1E3/(8.314*(BQ701+273.15)) * AR701/BN701 * AQ701) * BN701/(100*BB701) * 1000/(1000 - AP701)</f>
        <v>0</v>
      </c>
      <c r="AO701">
        <v>21.5343139088467</v>
      </c>
      <c r="AP701">
        <v>21.5148</v>
      </c>
      <c r="AQ701">
        <v>-3.558413880581959E-07</v>
      </c>
      <c r="AR701">
        <v>91.88205700752289</v>
      </c>
      <c r="AS701">
        <v>0</v>
      </c>
      <c r="AT701">
        <v>0</v>
      </c>
      <c r="AU701">
        <f>IF(AS701*$H$15&gt;=AW701,1.0,(AW701/(AW701-AS701*$H$15)))</f>
        <v>0</v>
      </c>
      <c r="AV701">
        <f>(AU701-1)*100</f>
        <v>0</v>
      </c>
      <c r="AW701">
        <f>MAX(0,($B$15+$C$15*BV701)/(1+$D$15*BV701)*BO701/(BQ701+273)*$E$15)</f>
        <v>0</v>
      </c>
      <c r="AX701">
        <f>$B$13*BW701+$C$13*BX701+$F$13*CI701*(1-CL701)</f>
        <v>0</v>
      </c>
      <c r="AY701">
        <f>AX701*AZ701</f>
        <v>0</v>
      </c>
      <c r="AZ701">
        <f>($B$13*$D$11+$C$13*$D$11+$F$13*((CV701+CN701)/MAX(CV701+CN701+CW701, 0.1)*$I$11+CW701/MAX(CV701+CN701+CW701, 0.1)*$J$11))/($B$13+$C$13+$F$13)</f>
        <v>0</v>
      </c>
      <c r="BA701">
        <f>($B$13*$K$11+$C$13*$K$11+$F$13*((CV701+CN701)/MAX(CV701+CN701+CW701, 0.1)*$P$11+CW701/MAX(CV701+CN701+CW701, 0.1)*$Q$11))/($B$13+$C$13+$F$13)</f>
        <v>0</v>
      </c>
      <c r="BB701">
        <v>6</v>
      </c>
      <c r="BC701">
        <v>0.5</v>
      </c>
      <c r="BD701" t="s">
        <v>358</v>
      </c>
      <c r="BE701">
        <v>2</v>
      </c>
      <c r="BF701" t="b">
        <v>1</v>
      </c>
      <c r="BG701">
        <v>1774684521.7</v>
      </c>
      <c r="BH701">
        <v>419.5828</v>
      </c>
      <c r="BI701">
        <v>420.0438</v>
      </c>
      <c r="BJ701">
        <v>21.51471</v>
      </c>
      <c r="BK701">
        <v>21.53436</v>
      </c>
      <c r="BL701">
        <v>419.9442999999999</v>
      </c>
      <c r="BM701">
        <v>21.21729</v>
      </c>
      <c r="BN701">
        <v>500.0015</v>
      </c>
      <c r="BO701">
        <v>101.0334</v>
      </c>
      <c r="BP701">
        <v>0.09997405000000001</v>
      </c>
      <c r="BQ701">
        <v>25.71057</v>
      </c>
      <c r="BR701">
        <v>25.72719</v>
      </c>
      <c r="BS701">
        <v>999.9</v>
      </c>
      <c r="BT701">
        <v>0</v>
      </c>
      <c r="BU701">
        <v>0</v>
      </c>
      <c r="BV701">
        <v>10000.306</v>
      </c>
      <c r="BW701">
        <v>0</v>
      </c>
      <c r="BX701">
        <v>0.3833920000000001</v>
      </c>
      <c r="BY701">
        <v>-0.4608459</v>
      </c>
      <c r="BZ701">
        <v>428.8086</v>
      </c>
      <c r="CA701">
        <v>429.288</v>
      </c>
      <c r="CB701">
        <v>-0.01963997</v>
      </c>
      <c r="CC701">
        <v>420.0438</v>
      </c>
      <c r="CD701">
        <v>21.53436</v>
      </c>
      <c r="CE701">
        <v>2.173704</v>
      </c>
      <c r="CF701">
        <v>2.175689</v>
      </c>
      <c r="CG701">
        <v>18.76982</v>
      </c>
      <c r="CH701">
        <v>18.78443</v>
      </c>
      <c r="CI701">
        <v>50.00061000000001</v>
      </c>
      <c r="CJ701">
        <v>0</v>
      </c>
      <c r="CK701">
        <v>1</v>
      </c>
      <c r="CL701">
        <v>0</v>
      </c>
      <c r="CM701">
        <v>1.91153</v>
      </c>
      <c r="CN701">
        <v>0</v>
      </c>
      <c r="CO701">
        <v>1.67249</v>
      </c>
      <c r="CP701">
        <v>255.7862</v>
      </c>
      <c r="CQ701">
        <v>34.875</v>
      </c>
      <c r="CR701">
        <v>40.39360000000001</v>
      </c>
      <c r="CS701">
        <v>37.562</v>
      </c>
      <c r="CT701">
        <v>39.4685</v>
      </c>
      <c r="CU701">
        <v>36.1061</v>
      </c>
      <c r="CV701">
        <v>0</v>
      </c>
      <c r="CW701">
        <v>50.002</v>
      </c>
      <c r="CX701">
        <v>0</v>
      </c>
      <c r="CY701">
        <v>1774684523</v>
      </c>
      <c r="CZ701">
        <v>0</v>
      </c>
      <c r="DA701">
        <v>1774666326.5</v>
      </c>
      <c r="DB701" t="s">
        <v>359</v>
      </c>
      <c r="DC701">
        <v>1774666322</v>
      </c>
      <c r="DD701">
        <v>1774666326.5</v>
      </c>
      <c r="DE701">
        <v>2</v>
      </c>
      <c r="DF701">
        <v>0.343</v>
      </c>
      <c r="DG701">
        <v>-0.026</v>
      </c>
      <c r="DH701">
        <v>-0.36</v>
      </c>
      <c r="DI701">
        <v>0.298</v>
      </c>
      <c r="DJ701">
        <v>420</v>
      </c>
      <c r="DK701">
        <v>22</v>
      </c>
      <c r="DL701">
        <v>0.17</v>
      </c>
      <c r="DM701">
        <v>0.02</v>
      </c>
      <c r="DN701">
        <v>-0.4448227560975609</v>
      </c>
      <c r="DO701">
        <v>-0.01573910801393738</v>
      </c>
      <c r="DP701">
        <v>0.02393269560590494</v>
      </c>
      <c r="DQ701">
        <v>1</v>
      </c>
      <c r="DR701">
        <v>-0.01942434146341463</v>
      </c>
      <c r="DS701">
        <v>-0.005007886411149797</v>
      </c>
      <c r="DT701">
        <v>0.001158905462373791</v>
      </c>
      <c r="DU701">
        <v>1</v>
      </c>
      <c r="DV701">
        <v>2</v>
      </c>
      <c r="DW701">
        <v>2</v>
      </c>
      <c r="DX701" t="s">
        <v>360</v>
      </c>
      <c r="DY701">
        <v>3.13043</v>
      </c>
      <c r="DZ701">
        <v>2.80631</v>
      </c>
      <c r="EA701">
        <v>0.0997532</v>
      </c>
      <c r="EB701">
        <v>0.0994838</v>
      </c>
      <c r="EC701">
        <v>0.105908</v>
      </c>
      <c r="ED701">
        <v>0.105662</v>
      </c>
      <c r="EE701">
        <v>21144.9</v>
      </c>
      <c r="EF701">
        <v>27418.7</v>
      </c>
      <c r="EG701">
        <v>26442.1</v>
      </c>
      <c r="EH701">
        <v>33000.5</v>
      </c>
      <c r="EI701">
        <v>34920.6</v>
      </c>
      <c r="EJ701">
        <v>40307.4</v>
      </c>
      <c r="EK701">
        <v>41088.1</v>
      </c>
      <c r="EL701">
        <v>46060.3</v>
      </c>
      <c r="EM701">
        <v>2.0348</v>
      </c>
      <c r="EN701">
        <v>2.0006</v>
      </c>
      <c r="EO701">
        <v>0.0656955</v>
      </c>
      <c r="EP701">
        <v>0</v>
      </c>
      <c r="EQ701">
        <v>24.6533</v>
      </c>
      <c r="ER701">
        <v>999.9</v>
      </c>
      <c r="ES701">
        <v>67.5</v>
      </c>
      <c r="ET701">
        <v>27.5</v>
      </c>
      <c r="EU701">
        <v>24.6248</v>
      </c>
      <c r="EV701">
        <v>61.5009</v>
      </c>
      <c r="EW701">
        <v>31.7788</v>
      </c>
      <c r="EX701">
        <v>1</v>
      </c>
      <c r="EY701">
        <v>0.290724</v>
      </c>
      <c r="EZ701">
        <v>0.162936</v>
      </c>
      <c r="FA701">
        <v>20.2925</v>
      </c>
      <c r="FB701">
        <v>5.18959</v>
      </c>
      <c r="FC701">
        <v>11.9441</v>
      </c>
      <c r="FD701">
        <v>4.95575</v>
      </c>
      <c r="FE701">
        <v>3.285</v>
      </c>
      <c r="FF701">
        <v>9999</v>
      </c>
      <c r="FG701">
        <v>9999</v>
      </c>
      <c r="FH701">
        <v>9999</v>
      </c>
      <c r="FI701">
        <v>999.9</v>
      </c>
      <c r="FJ701">
        <v>1.86127</v>
      </c>
      <c r="FK701">
        <v>1.86264</v>
      </c>
      <c r="FL701">
        <v>1.86005</v>
      </c>
      <c r="FM701">
        <v>1.85837</v>
      </c>
      <c r="FN701">
        <v>1.86216</v>
      </c>
      <c r="FO701">
        <v>1.85891</v>
      </c>
      <c r="FP701">
        <v>1.85792</v>
      </c>
      <c r="FQ701">
        <v>1.86081</v>
      </c>
      <c r="FR701">
        <v>0</v>
      </c>
      <c r="FS701">
        <v>0</v>
      </c>
      <c r="FT701">
        <v>0</v>
      </c>
      <c r="FU701">
        <v>4.5</v>
      </c>
      <c r="FV701" t="s">
        <v>361</v>
      </c>
      <c r="FW701" t="s">
        <v>362</v>
      </c>
      <c r="FX701" t="s">
        <v>363</v>
      </c>
      <c r="FY701" t="s">
        <v>364</v>
      </c>
      <c r="FZ701" t="s">
        <v>364</v>
      </c>
      <c r="GA701" t="s">
        <v>363</v>
      </c>
      <c r="GB701">
        <v>0</v>
      </c>
      <c r="GC701">
        <v>100</v>
      </c>
      <c r="GD701">
        <v>100</v>
      </c>
      <c r="GE701">
        <v>-0.362</v>
      </c>
      <c r="GF701">
        <v>0.2975</v>
      </c>
      <c r="GG701">
        <v>-1.589593225013521</v>
      </c>
      <c r="GH701">
        <v>0.00192992804097616</v>
      </c>
      <c r="GI701">
        <v>3.244687122451424E-06</v>
      </c>
      <c r="GJ701">
        <v>-2.087531120305573E-09</v>
      </c>
      <c r="GK701">
        <v>0.05776174702018427</v>
      </c>
      <c r="GL701">
        <v>0.005089068596103195</v>
      </c>
      <c r="GM701">
        <v>0.0003257216593697226</v>
      </c>
      <c r="GN701">
        <v>-1.562898368296355E-06</v>
      </c>
      <c r="GO701">
        <v>0</v>
      </c>
      <c r="GP701">
        <v>1257</v>
      </c>
      <c r="GQ701">
        <v>1</v>
      </c>
      <c r="GR701">
        <v>31</v>
      </c>
      <c r="GS701">
        <v>303.4</v>
      </c>
      <c r="GT701">
        <v>303.3</v>
      </c>
      <c r="GU701">
        <v>1.07666</v>
      </c>
      <c r="GV701">
        <v>2.38281</v>
      </c>
      <c r="GW701">
        <v>1.44775</v>
      </c>
      <c r="GX701">
        <v>2.20215</v>
      </c>
      <c r="GY701">
        <v>1.44653</v>
      </c>
      <c r="GZ701">
        <v>2.35962</v>
      </c>
      <c r="HA701">
        <v>33.1992</v>
      </c>
      <c r="HB701">
        <v>14.4735</v>
      </c>
      <c r="HC701">
        <v>18</v>
      </c>
      <c r="HD701">
        <v>531.801</v>
      </c>
      <c r="HE701">
        <v>523.177</v>
      </c>
      <c r="HF701">
        <v>25</v>
      </c>
      <c r="HG701">
        <v>30.7119</v>
      </c>
      <c r="HH701">
        <v>30.0001</v>
      </c>
      <c r="HI701">
        <v>31.0889</v>
      </c>
      <c r="HJ701">
        <v>31.0995</v>
      </c>
      <c r="HK701">
        <v>21.5422</v>
      </c>
      <c r="HL701">
        <v>20.6043</v>
      </c>
      <c r="HM701">
        <v>100</v>
      </c>
      <c r="HN701">
        <v>25</v>
      </c>
      <c r="HO701">
        <v>420</v>
      </c>
      <c r="HP701">
        <v>21.5</v>
      </c>
      <c r="HQ701">
        <v>103.124</v>
      </c>
      <c r="HR701">
        <v>102.022</v>
      </c>
    </row>
    <row r="702" spans="1:226">
      <c r="A702">
        <v>684</v>
      </c>
      <c r="B702">
        <v>1774684528.6</v>
      </c>
      <c r="C702">
        <v>2782.599999904633</v>
      </c>
      <c r="D702" t="s">
        <v>1730</v>
      </c>
      <c r="E702" t="s">
        <v>1731</v>
      </c>
      <c r="F702">
        <v>5</v>
      </c>
      <c r="I702">
        <v>1774684525.7</v>
      </c>
      <c r="J702">
        <f>(K702)/1000</f>
        <v>0</v>
      </c>
      <c r="K702">
        <f>IF(BF702, AN702, AH702)</f>
        <v>0</v>
      </c>
      <c r="L702">
        <f>IF(BF702, AI702, AG702)</f>
        <v>0</v>
      </c>
      <c r="M702">
        <f>BH702 - IF(AU702&gt;1, L702*BB702*100.0/(AW702), 0)</f>
        <v>0</v>
      </c>
      <c r="N702">
        <f>((T702-J702/2)*M702-L702)/(T702+J702/2)</f>
        <v>0</v>
      </c>
      <c r="O702">
        <f>N702*(BO702+BP702)/1000.0</f>
        <v>0</v>
      </c>
      <c r="P702">
        <f>(BH702 - IF(AU702&gt;1, L702*BB702*100.0/(AW702), 0))*(BO702+BP702)/1000.0</f>
        <v>0</v>
      </c>
      <c r="Q702">
        <f>2.0/((1/S702-1/R702)+SIGN(S702)*SQRT((1/S702-1/R702)*(1/S702-1/R702) + 4*BC702/((BC702+1)*(BC702+1))*(2*1/S702*1/R702-1/R702*1/R702)))</f>
        <v>0</v>
      </c>
      <c r="R702">
        <f>IF(LEFT(BD702,1)&lt;&gt;"0",IF(LEFT(BD702,1)="1",3.0,BE702),$D$5+$E$5*(BV702*BO702/($K$5*1000))+$F$5*(BV702*BO702/($K$5*1000))*MAX(MIN(BB702,$J$5),$I$5)*MAX(MIN(BB702,$J$5),$I$5)+$G$5*MAX(MIN(BB702,$J$5),$I$5)*(BV702*BO702/($K$5*1000))+$H$5*(BV702*BO702/($K$5*1000))*(BV702*BO702/($K$5*1000)))</f>
        <v>0</v>
      </c>
      <c r="S702">
        <f>J702*(1000-(1000*0.61365*exp(17.502*W702/(240.97+W702))/(BO702+BP702)+BJ702)/2)/(1000*0.61365*exp(17.502*W702/(240.97+W702))/(BO702+BP702)-BJ702)</f>
        <v>0</v>
      </c>
      <c r="T702">
        <f>1/((BC702+1)/(Q702/1.6)+1/(R702/1.37)) + BC702/((BC702+1)/(Q702/1.6) + BC702/(R702/1.37))</f>
        <v>0</v>
      </c>
      <c r="U702">
        <f>(AX702*BA702)</f>
        <v>0</v>
      </c>
      <c r="V702">
        <f>(BQ702+(U702+2*0.95*5.67E-8*(((BQ702+$B$9)+273)^4-(BQ702+273)^4)-44100*J702)/(1.84*29.3*R702+8*0.95*5.67E-8*(BQ702+273)^3))</f>
        <v>0</v>
      </c>
      <c r="W702">
        <f>($C$9*BR702+$D$9*BS702+$E$9*V702)</f>
        <v>0</v>
      </c>
      <c r="X702">
        <f>0.61365*exp(17.502*W702/(240.97+W702))</f>
        <v>0</v>
      </c>
      <c r="Y702">
        <f>(Z702/AA702*100)</f>
        <v>0</v>
      </c>
      <c r="Z702">
        <f>BJ702*(BO702+BP702)/1000</f>
        <v>0</v>
      </c>
      <c r="AA702">
        <f>0.61365*exp(17.502*BQ702/(240.97+BQ702))</f>
        <v>0</v>
      </c>
      <c r="AB702">
        <f>(X702-BJ702*(BO702+BP702)/1000)</f>
        <v>0</v>
      </c>
      <c r="AC702">
        <f>(-J702*44100)</f>
        <v>0</v>
      </c>
      <c r="AD702">
        <f>2*29.3*R702*0.92*(BQ702-W702)</f>
        <v>0</v>
      </c>
      <c r="AE702">
        <f>2*0.95*5.67E-8*(((BQ702+$B$9)+273)^4-(W702+273)^4)</f>
        <v>0</v>
      </c>
      <c r="AF702">
        <f>U702+AE702+AC702+AD702</f>
        <v>0</v>
      </c>
      <c r="AG702">
        <f>BN702*AU702*(BI702-BH702*(1000-AU702*BK702)/(1000-AU702*BJ702))/(100*BB702)</f>
        <v>0</v>
      </c>
      <c r="AH702">
        <f>1000*BN702*AU702*(BJ702-BK702)/(100*BB702*(1000-AU702*BJ702))</f>
        <v>0</v>
      </c>
      <c r="AI702">
        <f>(AJ702 - AK702 - BO702*1E3/(8.314*(BQ702+273.15)) * AM702/BN702 * AL702) * BN702/(100*BB702) * (1000 - BK702)/1000</f>
        <v>0</v>
      </c>
      <c r="AJ702">
        <v>429.2474955784427</v>
      </c>
      <c r="AK702">
        <v>428.7854000000002</v>
      </c>
      <c r="AL702">
        <v>1.367653082677313E-06</v>
      </c>
      <c r="AM702">
        <v>61.35787655002243</v>
      </c>
      <c r="AN702">
        <f>(AP702 - AO702 + BO702*1E3/(8.314*(BQ702+273.15)) * AR702/BN702 * AQ702) * BN702/(100*BB702) * 1000/(1000 - AP702)</f>
        <v>0</v>
      </c>
      <c r="AO702">
        <v>21.53400623656585</v>
      </c>
      <c r="AP702">
        <v>21.51546643356644</v>
      </c>
      <c r="AQ702">
        <v>8.634380043962595E-08</v>
      </c>
      <c r="AR702">
        <v>91.88205700752289</v>
      </c>
      <c r="AS702">
        <v>0</v>
      </c>
      <c r="AT702">
        <v>0</v>
      </c>
      <c r="AU702">
        <f>IF(AS702*$H$15&gt;=AW702,1.0,(AW702/(AW702-AS702*$H$15)))</f>
        <v>0</v>
      </c>
      <c r="AV702">
        <f>(AU702-1)*100</f>
        <v>0</v>
      </c>
      <c r="AW702">
        <f>MAX(0,($B$15+$C$15*BV702)/(1+$D$15*BV702)*BO702/(BQ702+273)*$E$15)</f>
        <v>0</v>
      </c>
      <c r="AX702">
        <f>$B$13*BW702+$C$13*BX702+$F$13*CI702*(1-CL702)</f>
        <v>0</v>
      </c>
      <c r="AY702">
        <f>AX702*AZ702</f>
        <v>0</v>
      </c>
      <c r="AZ702">
        <f>($B$13*$D$11+$C$13*$D$11+$F$13*((CV702+CN702)/MAX(CV702+CN702+CW702, 0.1)*$I$11+CW702/MAX(CV702+CN702+CW702, 0.1)*$J$11))/($B$13+$C$13+$F$13)</f>
        <v>0</v>
      </c>
      <c r="BA702">
        <f>($B$13*$K$11+$C$13*$K$11+$F$13*((CV702+CN702)/MAX(CV702+CN702+CW702, 0.1)*$P$11+CW702/MAX(CV702+CN702+CW702, 0.1)*$Q$11))/($B$13+$C$13+$F$13)</f>
        <v>0</v>
      </c>
      <c r="BB702">
        <v>6</v>
      </c>
      <c r="BC702">
        <v>0.5</v>
      </c>
      <c r="BD702" t="s">
        <v>358</v>
      </c>
      <c r="BE702">
        <v>2</v>
      </c>
      <c r="BF702" t="b">
        <v>1</v>
      </c>
      <c r="BG702">
        <v>1774684525.7</v>
      </c>
      <c r="BH702">
        <v>419.5553</v>
      </c>
      <c r="BI702">
        <v>420.0060999999999</v>
      </c>
      <c r="BJ702">
        <v>21.51508</v>
      </c>
      <c r="BK702">
        <v>21.53363</v>
      </c>
      <c r="BL702">
        <v>419.9169</v>
      </c>
      <c r="BM702">
        <v>21.21764</v>
      </c>
      <c r="BN702">
        <v>499.9852</v>
      </c>
      <c r="BO702">
        <v>101.0328</v>
      </c>
      <c r="BP702">
        <v>0.09984612000000001</v>
      </c>
      <c r="BQ702">
        <v>25.71038</v>
      </c>
      <c r="BR702">
        <v>25.7298</v>
      </c>
      <c r="BS702">
        <v>999.9</v>
      </c>
      <c r="BT702">
        <v>0</v>
      </c>
      <c r="BU702">
        <v>0</v>
      </c>
      <c r="BV702">
        <v>10007.438</v>
      </c>
      <c r="BW702">
        <v>0</v>
      </c>
      <c r="BX702">
        <v>0.3833920000000001</v>
      </c>
      <c r="BY702">
        <v>-0.4507721</v>
      </c>
      <c r="BZ702">
        <v>428.7807</v>
      </c>
      <c r="CA702">
        <v>429.2493000000001</v>
      </c>
      <c r="CB702">
        <v>-0.01852817</v>
      </c>
      <c r="CC702">
        <v>420.0060999999999</v>
      </c>
      <c r="CD702">
        <v>21.53363</v>
      </c>
      <c r="CE702">
        <v>2.173729</v>
      </c>
      <c r="CF702">
        <v>2.175602</v>
      </c>
      <c r="CG702">
        <v>18.77001</v>
      </c>
      <c r="CH702">
        <v>18.78378</v>
      </c>
      <c r="CI702">
        <v>49.99633</v>
      </c>
      <c r="CJ702">
        <v>0</v>
      </c>
      <c r="CK702">
        <v>1</v>
      </c>
      <c r="CL702">
        <v>0</v>
      </c>
      <c r="CM702">
        <v>1.9044</v>
      </c>
      <c r="CN702">
        <v>0</v>
      </c>
      <c r="CO702">
        <v>1.71164</v>
      </c>
      <c r="CP702">
        <v>255.7646</v>
      </c>
      <c r="CQ702">
        <v>34.8874</v>
      </c>
      <c r="CR702">
        <v>40.4433</v>
      </c>
      <c r="CS702">
        <v>37.6061</v>
      </c>
      <c r="CT702">
        <v>39.54340000000001</v>
      </c>
      <c r="CU702">
        <v>36.125</v>
      </c>
      <c r="CV702">
        <v>0</v>
      </c>
      <c r="CW702">
        <v>49.996</v>
      </c>
      <c r="CX702">
        <v>0</v>
      </c>
      <c r="CY702">
        <v>1774684527.2</v>
      </c>
      <c r="CZ702">
        <v>0</v>
      </c>
      <c r="DA702">
        <v>1774666326.5</v>
      </c>
      <c r="DB702" t="s">
        <v>359</v>
      </c>
      <c r="DC702">
        <v>1774666322</v>
      </c>
      <c r="DD702">
        <v>1774666326.5</v>
      </c>
      <c r="DE702">
        <v>2</v>
      </c>
      <c r="DF702">
        <v>0.343</v>
      </c>
      <c r="DG702">
        <v>-0.026</v>
      </c>
      <c r="DH702">
        <v>-0.36</v>
      </c>
      <c r="DI702">
        <v>0.298</v>
      </c>
      <c r="DJ702">
        <v>420</v>
      </c>
      <c r="DK702">
        <v>22</v>
      </c>
      <c r="DL702">
        <v>0.17</v>
      </c>
      <c r="DM702">
        <v>0.02</v>
      </c>
      <c r="DN702">
        <v>-0.4462471</v>
      </c>
      <c r="DO702">
        <v>-0.06114222889305791</v>
      </c>
      <c r="DP702">
        <v>0.02456910815414348</v>
      </c>
      <c r="DQ702">
        <v>1</v>
      </c>
      <c r="DR702">
        <v>-0.0193356475</v>
      </c>
      <c r="DS702">
        <v>-0.001773697936210088</v>
      </c>
      <c r="DT702">
        <v>0.001205736966337911</v>
      </c>
      <c r="DU702">
        <v>1</v>
      </c>
      <c r="DV702">
        <v>2</v>
      </c>
      <c r="DW702">
        <v>2</v>
      </c>
      <c r="DX702" t="s">
        <v>360</v>
      </c>
      <c r="DY702">
        <v>3.13044</v>
      </c>
      <c r="DZ702">
        <v>2.80655</v>
      </c>
      <c r="EA702">
        <v>0.0997524</v>
      </c>
      <c r="EB702">
        <v>0.09947300000000001</v>
      </c>
      <c r="EC702">
        <v>0.105906</v>
      </c>
      <c r="ED702">
        <v>0.105658</v>
      </c>
      <c r="EE702">
        <v>21145.1</v>
      </c>
      <c r="EF702">
        <v>27418.9</v>
      </c>
      <c r="EG702">
        <v>26442.4</v>
      </c>
      <c r="EH702">
        <v>33000.2</v>
      </c>
      <c r="EI702">
        <v>34920.8</v>
      </c>
      <c r="EJ702">
        <v>40307.4</v>
      </c>
      <c r="EK702">
        <v>41088.3</v>
      </c>
      <c r="EL702">
        <v>46060</v>
      </c>
      <c r="EM702">
        <v>2.03495</v>
      </c>
      <c r="EN702">
        <v>2.00067</v>
      </c>
      <c r="EO702">
        <v>0.06560240000000001</v>
      </c>
      <c r="EP702">
        <v>0</v>
      </c>
      <c r="EQ702">
        <v>24.6513</v>
      </c>
      <c r="ER702">
        <v>999.9</v>
      </c>
      <c r="ES702">
        <v>67.5</v>
      </c>
      <c r="ET702">
        <v>27.5</v>
      </c>
      <c r="EU702">
        <v>24.6212</v>
      </c>
      <c r="EV702">
        <v>61.4309</v>
      </c>
      <c r="EW702">
        <v>31.6426</v>
      </c>
      <c r="EX702">
        <v>1</v>
      </c>
      <c r="EY702">
        <v>0.290569</v>
      </c>
      <c r="EZ702">
        <v>0.163282</v>
      </c>
      <c r="FA702">
        <v>20.2925</v>
      </c>
      <c r="FB702">
        <v>5.19019</v>
      </c>
      <c r="FC702">
        <v>11.9441</v>
      </c>
      <c r="FD702">
        <v>4.9558</v>
      </c>
      <c r="FE702">
        <v>3.285</v>
      </c>
      <c r="FF702">
        <v>9999</v>
      </c>
      <c r="FG702">
        <v>9999</v>
      </c>
      <c r="FH702">
        <v>9999</v>
      </c>
      <c r="FI702">
        <v>999.9</v>
      </c>
      <c r="FJ702">
        <v>1.86127</v>
      </c>
      <c r="FK702">
        <v>1.86264</v>
      </c>
      <c r="FL702">
        <v>1.86005</v>
      </c>
      <c r="FM702">
        <v>1.85837</v>
      </c>
      <c r="FN702">
        <v>1.86214</v>
      </c>
      <c r="FO702">
        <v>1.85891</v>
      </c>
      <c r="FP702">
        <v>1.85791</v>
      </c>
      <c r="FQ702">
        <v>1.86081</v>
      </c>
      <c r="FR702">
        <v>0</v>
      </c>
      <c r="FS702">
        <v>0</v>
      </c>
      <c r="FT702">
        <v>0</v>
      </c>
      <c r="FU702">
        <v>4.5</v>
      </c>
      <c r="FV702" t="s">
        <v>361</v>
      </c>
      <c r="FW702" t="s">
        <v>362</v>
      </c>
      <c r="FX702" t="s">
        <v>363</v>
      </c>
      <c r="FY702" t="s">
        <v>364</v>
      </c>
      <c r="FZ702" t="s">
        <v>364</v>
      </c>
      <c r="GA702" t="s">
        <v>363</v>
      </c>
      <c r="GB702">
        <v>0</v>
      </c>
      <c r="GC702">
        <v>100</v>
      </c>
      <c r="GD702">
        <v>100</v>
      </c>
      <c r="GE702">
        <v>-0.361</v>
      </c>
      <c r="GF702">
        <v>0.2975</v>
      </c>
      <c r="GG702">
        <v>-1.589593225013521</v>
      </c>
      <c r="GH702">
        <v>0.00192992804097616</v>
      </c>
      <c r="GI702">
        <v>3.244687122451424E-06</v>
      </c>
      <c r="GJ702">
        <v>-2.087531120305573E-09</v>
      </c>
      <c r="GK702">
        <v>0.05776174702018427</v>
      </c>
      <c r="GL702">
        <v>0.005089068596103195</v>
      </c>
      <c r="GM702">
        <v>0.0003257216593697226</v>
      </c>
      <c r="GN702">
        <v>-1.562898368296355E-06</v>
      </c>
      <c r="GO702">
        <v>0</v>
      </c>
      <c r="GP702">
        <v>1257</v>
      </c>
      <c r="GQ702">
        <v>1</v>
      </c>
      <c r="GR702">
        <v>31</v>
      </c>
      <c r="GS702">
        <v>303.4</v>
      </c>
      <c r="GT702">
        <v>303.4</v>
      </c>
      <c r="GU702">
        <v>1.07666</v>
      </c>
      <c r="GV702">
        <v>2.40112</v>
      </c>
      <c r="GW702">
        <v>1.44775</v>
      </c>
      <c r="GX702">
        <v>2.20215</v>
      </c>
      <c r="GY702">
        <v>1.44653</v>
      </c>
      <c r="GZ702">
        <v>2.28149</v>
      </c>
      <c r="HA702">
        <v>33.1992</v>
      </c>
      <c r="HB702">
        <v>14.4648</v>
      </c>
      <c r="HC702">
        <v>18</v>
      </c>
      <c r="HD702">
        <v>531.896</v>
      </c>
      <c r="HE702">
        <v>523.228</v>
      </c>
      <c r="HF702">
        <v>25</v>
      </c>
      <c r="HG702">
        <v>30.7119</v>
      </c>
      <c r="HH702">
        <v>30</v>
      </c>
      <c r="HI702">
        <v>31.0889</v>
      </c>
      <c r="HJ702">
        <v>31.0995</v>
      </c>
      <c r="HK702">
        <v>21.5431</v>
      </c>
      <c r="HL702">
        <v>20.6043</v>
      </c>
      <c r="HM702">
        <v>100</v>
      </c>
      <c r="HN702">
        <v>25</v>
      </c>
      <c r="HO702">
        <v>420</v>
      </c>
      <c r="HP702">
        <v>21.5</v>
      </c>
      <c r="HQ702">
        <v>103.124</v>
      </c>
      <c r="HR702">
        <v>102.021</v>
      </c>
    </row>
    <row r="703" spans="1:226">
      <c r="A703">
        <v>685</v>
      </c>
      <c r="B703">
        <v>1774684532.6</v>
      </c>
      <c r="C703">
        <v>2786.599999904633</v>
      </c>
      <c r="D703" t="s">
        <v>1732</v>
      </c>
      <c r="E703" t="s">
        <v>1733</v>
      </c>
      <c r="F703">
        <v>5</v>
      </c>
      <c r="I703">
        <v>1774684529.7</v>
      </c>
      <c r="J703">
        <f>(K703)/1000</f>
        <v>0</v>
      </c>
      <c r="K703">
        <f>IF(BF703, AN703, AH703)</f>
        <v>0</v>
      </c>
      <c r="L703">
        <f>IF(BF703, AI703, AG703)</f>
        <v>0</v>
      </c>
      <c r="M703">
        <f>BH703 - IF(AU703&gt;1, L703*BB703*100.0/(AW703), 0)</f>
        <v>0</v>
      </c>
      <c r="N703">
        <f>((T703-J703/2)*M703-L703)/(T703+J703/2)</f>
        <v>0</v>
      </c>
      <c r="O703">
        <f>N703*(BO703+BP703)/1000.0</f>
        <v>0</v>
      </c>
      <c r="P703">
        <f>(BH703 - IF(AU703&gt;1, L703*BB703*100.0/(AW703), 0))*(BO703+BP703)/1000.0</f>
        <v>0</v>
      </c>
      <c r="Q703">
        <f>2.0/((1/S703-1/R703)+SIGN(S703)*SQRT((1/S703-1/R703)*(1/S703-1/R703) + 4*BC703/((BC703+1)*(BC703+1))*(2*1/S703*1/R703-1/R703*1/R703)))</f>
        <v>0</v>
      </c>
      <c r="R703">
        <f>IF(LEFT(BD703,1)&lt;&gt;"0",IF(LEFT(BD703,1)="1",3.0,BE703),$D$5+$E$5*(BV703*BO703/($K$5*1000))+$F$5*(BV703*BO703/($K$5*1000))*MAX(MIN(BB703,$J$5),$I$5)*MAX(MIN(BB703,$J$5),$I$5)+$G$5*MAX(MIN(BB703,$J$5),$I$5)*(BV703*BO703/($K$5*1000))+$H$5*(BV703*BO703/($K$5*1000))*(BV703*BO703/($K$5*1000)))</f>
        <v>0</v>
      </c>
      <c r="S703">
        <f>J703*(1000-(1000*0.61365*exp(17.502*W703/(240.97+W703))/(BO703+BP703)+BJ703)/2)/(1000*0.61365*exp(17.502*W703/(240.97+W703))/(BO703+BP703)-BJ703)</f>
        <v>0</v>
      </c>
      <c r="T703">
        <f>1/((BC703+1)/(Q703/1.6)+1/(R703/1.37)) + BC703/((BC703+1)/(Q703/1.6) + BC703/(R703/1.37))</f>
        <v>0</v>
      </c>
      <c r="U703">
        <f>(AX703*BA703)</f>
        <v>0</v>
      </c>
      <c r="V703">
        <f>(BQ703+(U703+2*0.95*5.67E-8*(((BQ703+$B$9)+273)^4-(BQ703+273)^4)-44100*J703)/(1.84*29.3*R703+8*0.95*5.67E-8*(BQ703+273)^3))</f>
        <v>0</v>
      </c>
      <c r="W703">
        <f>($C$9*BR703+$D$9*BS703+$E$9*V703)</f>
        <v>0</v>
      </c>
      <c r="X703">
        <f>0.61365*exp(17.502*W703/(240.97+W703))</f>
        <v>0</v>
      </c>
      <c r="Y703">
        <f>(Z703/AA703*100)</f>
        <v>0</v>
      </c>
      <c r="Z703">
        <f>BJ703*(BO703+BP703)/1000</f>
        <v>0</v>
      </c>
      <c r="AA703">
        <f>0.61365*exp(17.502*BQ703/(240.97+BQ703))</f>
        <v>0</v>
      </c>
      <c r="AB703">
        <f>(X703-BJ703*(BO703+BP703)/1000)</f>
        <v>0</v>
      </c>
      <c r="AC703">
        <f>(-J703*44100)</f>
        <v>0</v>
      </c>
      <c r="AD703">
        <f>2*29.3*R703*0.92*(BQ703-W703)</f>
        <v>0</v>
      </c>
      <c r="AE703">
        <f>2*0.95*5.67E-8*(((BQ703+$B$9)+273)^4-(W703+273)^4)</f>
        <v>0</v>
      </c>
      <c r="AF703">
        <f>U703+AE703+AC703+AD703</f>
        <v>0</v>
      </c>
      <c r="AG703">
        <f>BN703*AU703*(BI703-BH703*(1000-AU703*BK703)/(1000-AU703*BJ703))/(100*BB703)</f>
        <v>0</v>
      </c>
      <c r="AH703">
        <f>1000*BN703*AU703*(BJ703-BK703)/(100*BB703*(1000-AU703*BJ703))</f>
        <v>0</v>
      </c>
      <c r="AI703">
        <f>(AJ703 - AK703 - BO703*1E3/(8.314*(BQ703+273.15)) * AM703/BN703 * AL703) * BN703/(100*BB703) * (1000 - BK703)/1000</f>
        <v>0</v>
      </c>
      <c r="AJ703">
        <v>429.2088498229089</v>
      </c>
      <c r="AK703">
        <v>428.7111818181816</v>
      </c>
      <c r="AL703">
        <v>-1.378985021437965E-05</v>
      </c>
      <c r="AM703">
        <v>61.35787655002243</v>
      </c>
      <c r="AN703">
        <f>(AP703 - AO703 + BO703*1E3/(8.314*(BQ703+273.15)) * AR703/BN703 * AQ703) * BN703/(100*BB703) * 1000/(1000 - AP703)</f>
        <v>0</v>
      </c>
      <c r="AO703">
        <v>21.53312445434968</v>
      </c>
      <c r="AP703">
        <v>21.51438741258741</v>
      </c>
      <c r="AQ703">
        <v>-4.799213434678855E-07</v>
      </c>
      <c r="AR703">
        <v>91.88205700752289</v>
      </c>
      <c r="AS703">
        <v>0</v>
      </c>
      <c r="AT703">
        <v>0</v>
      </c>
      <c r="AU703">
        <f>IF(AS703*$H$15&gt;=AW703,1.0,(AW703/(AW703-AS703*$H$15)))</f>
        <v>0</v>
      </c>
      <c r="AV703">
        <f>(AU703-1)*100</f>
        <v>0</v>
      </c>
      <c r="AW703">
        <f>MAX(0,($B$15+$C$15*BV703)/(1+$D$15*BV703)*BO703/(BQ703+273)*$E$15)</f>
        <v>0</v>
      </c>
      <c r="AX703">
        <f>$B$13*BW703+$C$13*BX703+$F$13*CI703*(1-CL703)</f>
        <v>0</v>
      </c>
      <c r="AY703">
        <f>AX703*AZ703</f>
        <v>0</v>
      </c>
      <c r="AZ703">
        <f>($B$13*$D$11+$C$13*$D$11+$F$13*((CV703+CN703)/MAX(CV703+CN703+CW703, 0.1)*$I$11+CW703/MAX(CV703+CN703+CW703, 0.1)*$J$11))/($B$13+$C$13+$F$13)</f>
        <v>0</v>
      </c>
      <c r="BA703">
        <f>($B$13*$K$11+$C$13*$K$11+$F$13*((CV703+CN703)/MAX(CV703+CN703+CW703, 0.1)*$P$11+CW703/MAX(CV703+CN703+CW703, 0.1)*$Q$11))/($B$13+$C$13+$F$13)</f>
        <v>0</v>
      </c>
      <c r="BB703">
        <v>6</v>
      </c>
      <c r="BC703">
        <v>0.5</v>
      </c>
      <c r="BD703" t="s">
        <v>358</v>
      </c>
      <c r="BE703">
        <v>2</v>
      </c>
      <c r="BF703" t="b">
        <v>1</v>
      </c>
      <c r="BG703">
        <v>1774684529.7</v>
      </c>
      <c r="BH703">
        <v>419.5374</v>
      </c>
      <c r="BI703">
        <v>419.9689</v>
      </c>
      <c r="BJ703">
        <v>21.51477</v>
      </c>
      <c r="BK703">
        <v>21.53286</v>
      </c>
      <c r="BL703">
        <v>419.8992</v>
      </c>
      <c r="BM703">
        <v>21.21733</v>
      </c>
      <c r="BN703">
        <v>500.0298</v>
      </c>
      <c r="BO703">
        <v>101.033</v>
      </c>
      <c r="BP703">
        <v>0.10008704</v>
      </c>
      <c r="BQ703">
        <v>25.71059</v>
      </c>
      <c r="BR703">
        <v>25.72625</v>
      </c>
      <c r="BS703">
        <v>999.9</v>
      </c>
      <c r="BT703">
        <v>0</v>
      </c>
      <c r="BU703">
        <v>0</v>
      </c>
      <c r="BV703">
        <v>9996.257999999998</v>
      </c>
      <c r="BW703">
        <v>0</v>
      </c>
      <c r="BX703">
        <v>0.3833920000000001</v>
      </c>
      <c r="BY703">
        <v>-0.4314698</v>
      </c>
      <c r="BZ703">
        <v>428.7623</v>
      </c>
      <c r="CA703">
        <v>429.211</v>
      </c>
      <c r="CB703">
        <v>-0.01808126</v>
      </c>
      <c r="CC703">
        <v>419.9689</v>
      </c>
      <c r="CD703">
        <v>21.53286</v>
      </c>
      <c r="CE703">
        <v>2.173705</v>
      </c>
      <c r="CF703">
        <v>2.175531</v>
      </c>
      <c r="CG703">
        <v>18.76983</v>
      </c>
      <c r="CH703">
        <v>18.78327000000001</v>
      </c>
      <c r="CI703">
        <v>50.00054</v>
      </c>
      <c r="CJ703">
        <v>0</v>
      </c>
      <c r="CK703">
        <v>1</v>
      </c>
      <c r="CL703">
        <v>0</v>
      </c>
      <c r="CM703">
        <v>1.67126</v>
      </c>
      <c r="CN703">
        <v>0</v>
      </c>
      <c r="CO703">
        <v>1.73807</v>
      </c>
      <c r="CP703">
        <v>255.786</v>
      </c>
      <c r="CQ703">
        <v>34.906</v>
      </c>
      <c r="CR703">
        <v>40.50600000000001</v>
      </c>
      <c r="CS703">
        <v>37.625</v>
      </c>
      <c r="CT703">
        <v>39.6061</v>
      </c>
      <c r="CU703">
        <v>36.14360000000001</v>
      </c>
      <c r="CV703">
        <v>0</v>
      </c>
      <c r="CW703">
        <v>50.001</v>
      </c>
      <c r="CX703">
        <v>0</v>
      </c>
      <c r="CY703">
        <v>1774684530.8</v>
      </c>
      <c r="CZ703">
        <v>0</v>
      </c>
      <c r="DA703">
        <v>1774666326.5</v>
      </c>
      <c r="DB703" t="s">
        <v>359</v>
      </c>
      <c r="DC703">
        <v>1774666322</v>
      </c>
      <c r="DD703">
        <v>1774666326.5</v>
      </c>
      <c r="DE703">
        <v>2</v>
      </c>
      <c r="DF703">
        <v>0.343</v>
      </c>
      <c r="DG703">
        <v>-0.026</v>
      </c>
      <c r="DH703">
        <v>-0.36</v>
      </c>
      <c r="DI703">
        <v>0.298</v>
      </c>
      <c r="DJ703">
        <v>420</v>
      </c>
      <c r="DK703">
        <v>22</v>
      </c>
      <c r="DL703">
        <v>0.17</v>
      </c>
      <c r="DM703">
        <v>0.02</v>
      </c>
      <c r="DN703">
        <v>-0.439400243902439</v>
      </c>
      <c r="DO703">
        <v>-0.06774441114982611</v>
      </c>
      <c r="DP703">
        <v>0.02411807214697835</v>
      </c>
      <c r="DQ703">
        <v>1</v>
      </c>
      <c r="DR703">
        <v>-0.01935385609756098</v>
      </c>
      <c r="DS703">
        <v>0.007204588850174171</v>
      </c>
      <c r="DT703">
        <v>0.001160606237725864</v>
      </c>
      <c r="DU703">
        <v>1</v>
      </c>
      <c r="DV703">
        <v>2</v>
      </c>
      <c r="DW703">
        <v>2</v>
      </c>
      <c r="DX703" t="s">
        <v>360</v>
      </c>
      <c r="DY703">
        <v>3.13053</v>
      </c>
      <c r="DZ703">
        <v>2.8064</v>
      </c>
      <c r="EA703">
        <v>0.0997473</v>
      </c>
      <c r="EB703">
        <v>0.09947060000000001</v>
      </c>
      <c r="EC703">
        <v>0.105908</v>
      </c>
      <c r="ED703">
        <v>0.105656</v>
      </c>
      <c r="EE703">
        <v>21145.1</v>
      </c>
      <c r="EF703">
        <v>27418.9</v>
      </c>
      <c r="EG703">
        <v>26442.3</v>
      </c>
      <c r="EH703">
        <v>33000.1</v>
      </c>
      <c r="EI703">
        <v>34920.8</v>
      </c>
      <c r="EJ703">
        <v>40307.4</v>
      </c>
      <c r="EK703">
        <v>41088.4</v>
      </c>
      <c r="EL703">
        <v>46059.9</v>
      </c>
      <c r="EM703">
        <v>2.0352</v>
      </c>
      <c r="EN703">
        <v>2.00047</v>
      </c>
      <c r="EO703">
        <v>0.0653416</v>
      </c>
      <c r="EP703">
        <v>0</v>
      </c>
      <c r="EQ703">
        <v>24.6513</v>
      </c>
      <c r="ER703">
        <v>999.9</v>
      </c>
      <c r="ES703">
        <v>67.5</v>
      </c>
      <c r="ET703">
        <v>27.5</v>
      </c>
      <c r="EU703">
        <v>24.6224</v>
      </c>
      <c r="EV703">
        <v>61.4809</v>
      </c>
      <c r="EW703">
        <v>31.5184</v>
      </c>
      <c r="EX703">
        <v>1</v>
      </c>
      <c r="EY703">
        <v>0.290958</v>
      </c>
      <c r="EZ703">
        <v>0.163154</v>
      </c>
      <c r="FA703">
        <v>20.2926</v>
      </c>
      <c r="FB703">
        <v>5.18944</v>
      </c>
      <c r="FC703">
        <v>11.9441</v>
      </c>
      <c r="FD703">
        <v>4.9557</v>
      </c>
      <c r="FE703">
        <v>3.285</v>
      </c>
      <c r="FF703">
        <v>9999</v>
      </c>
      <c r="FG703">
        <v>9999</v>
      </c>
      <c r="FH703">
        <v>9999</v>
      </c>
      <c r="FI703">
        <v>999.9</v>
      </c>
      <c r="FJ703">
        <v>1.86127</v>
      </c>
      <c r="FK703">
        <v>1.86264</v>
      </c>
      <c r="FL703">
        <v>1.86005</v>
      </c>
      <c r="FM703">
        <v>1.85837</v>
      </c>
      <c r="FN703">
        <v>1.86213</v>
      </c>
      <c r="FO703">
        <v>1.8589</v>
      </c>
      <c r="FP703">
        <v>1.85791</v>
      </c>
      <c r="FQ703">
        <v>1.86081</v>
      </c>
      <c r="FR703">
        <v>0</v>
      </c>
      <c r="FS703">
        <v>0</v>
      </c>
      <c r="FT703">
        <v>0</v>
      </c>
      <c r="FU703">
        <v>4.5</v>
      </c>
      <c r="FV703" t="s">
        <v>361</v>
      </c>
      <c r="FW703" t="s">
        <v>362</v>
      </c>
      <c r="FX703" t="s">
        <v>363</v>
      </c>
      <c r="FY703" t="s">
        <v>364</v>
      </c>
      <c r="FZ703" t="s">
        <v>364</v>
      </c>
      <c r="GA703" t="s">
        <v>363</v>
      </c>
      <c r="GB703">
        <v>0</v>
      </c>
      <c r="GC703">
        <v>100</v>
      </c>
      <c r="GD703">
        <v>100</v>
      </c>
      <c r="GE703">
        <v>-0.362</v>
      </c>
      <c r="GF703">
        <v>0.2975</v>
      </c>
      <c r="GG703">
        <v>-1.589593225013521</v>
      </c>
      <c r="GH703">
        <v>0.00192992804097616</v>
      </c>
      <c r="GI703">
        <v>3.244687122451424E-06</v>
      </c>
      <c r="GJ703">
        <v>-2.087531120305573E-09</v>
      </c>
      <c r="GK703">
        <v>0.05776174702018427</v>
      </c>
      <c r="GL703">
        <v>0.005089068596103195</v>
      </c>
      <c r="GM703">
        <v>0.0003257216593697226</v>
      </c>
      <c r="GN703">
        <v>-1.562898368296355E-06</v>
      </c>
      <c r="GO703">
        <v>0</v>
      </c>
      <c r="GP703">
        <v>1257</v>
      </c>
      <c r="GQ703">
        <v>1</v>
      </c>
      <c r="GR703">
        <v>31</v>
      </c>
      <c r="GS703">
        <v>303.5</v>
      </c>
      <c r="GT703">
        <v>303.4</v>
      </c>
      <c r="GU703">
        <v>1.07788</v>
      </c>
      <c r="GV703">
        <v>2.40234</v>
      </c>
      <c r="GW703">
        <v>1.44775</v>
      </c>
      <c r="GX703">
        <v>2.20215</v>
      </c>
      <c r="GY703">
        <v>1.44653</v>
      </c>
      <c r="GZ703">
        <v>2.26807</v>
      </c>
      <c r="HA703">
        <v>33.1769</v>
      </c>
      <c r="HB703">
        <v>14.456</v>
      </c>
      <c r="HC703">
        <v>18</v>
      </c>
      <c r="HD703">
        <v>532.0549999999999</v>
      </c>
      <c r="HE703">
        <v>523.097</v>
      </c>
      <c r="HF703">
        <v>24.9999</v>
      </c>
      <c r="HG703">
        <v>30.7119</v>
      </c>
      <c r="HH703">
        <v>30.0002</v>
      </c>
      <c r="HI703">
        <v>31.0889</v>
      </c>
      <c r="HJ703">
        <v>31.1002</v>
      </c>
      <c r="HK703">
        <v>21.5447</v>
      </c>
      <c r="HL703">
        <v>20.6043</v>
      </c>
      <c r="HM703">
        <v>100</v>
      </c>
      <c r="HN703">
        <v>25</v>
      </c>
      <c r="HO703">
        <v>420</v>
      </c>
      <c r="HP703">
        <v>21.5</v>
      </c>
      <c r="HQ703">
        <v>103.124</v>
      </c>
      <c r="HR703">
        <v>102.021</v>
      </c>
    </row>
    <row r="704" spans="1:226">
      <c r="A704">
        <v>686</v>
      </c>
      <c r="B704">
        <v>1774684536.6</v>
      </c>
      <c r="C704">
        <v>2790.599999904633</v>
      </c>
      <c r="D704" t="s">
        <v>1734</v>
      </c>
      <c r="E704" t="s">
        <v>1735</v>
      </c>
      <c r="F704">
        <v>5</v>
      </c>
      <c r="I704">
        <v>1774684533.7</v>
      </c>
      <c r="J704">
        <f>(K704)/1000</f>
        <v>0</v>
      </c>
      <c r="K704">
        <f>IF(BF704, AN704, AH704)</f>
        <v>0</v>
      </c>
      <c r="L704">
        <f>IF(BF704, AI704, AG704)</f>
        <v>0</v>
      </c>
      <c r="M704">
        <f>BH704 - IF(AU704&gt;1, L704*BB704*100.0/(AW704), 0)</f>
        <v>0</v>
      </c>
      <c r="N704">
        <f>((T704-J704/2)*M704-L704)/(T704+J704/2)</f>
        <v>0</v>
      </c>
      <c r="O704">
        <f>N704*(BO704+BP704)/1000.0</f>
        <v>0</v>
      </c>
      <c r="P704">
        <f>(BH704 - IF(AU704&gt;1, L704*BB704*100.0/(AW704), 0))*(BO704+BP704)/1000.0</f>
        <v>0</v>
      </c>
      <c r="Q704">
        <f>2.0/((1/S704-1/R704)+SIGN(S704)*SQRT((1/S704-1/R704)*(1/S704-1/R704) + 4*BC704/((BC704+1)*(BC704+1))*(2*1/S704*1/R704-1/R704*1/R704)))</f>
        <v>0</v>
      </c>
      <c r="R704">
        <f>IF(LEFT(BD704,1)&lt;&gt;"0",IF(LEFT(BD704,1)="1",3.0,BE704),$D$5+$E$5*(BV704*BO704/($K$5*1000))+$F$5*(BV704*BO704/($K$5*1000))*MAX(MIN(BB704,$J$5),$I$5)*MAX(MIN(BB704,$J$5),$I$5)+$G$5*MAX(MIN(BB704,$J$5),$I$5)*(BV704*BO704/($K$5*1000))+$H$5*(BV704*BO704/($K$5*1000))*(BV704*BO704/($K$5*1000)))</f>
        <v>0</v>
      </c>
      <c r="S704">
        <f>J704*(1000-(1000*0.61365*exp(17.502*W704/(240.97+W704))/(BO704+BP704)+BJ704)/2)/(1000*0.61365*exp(17.502*W704/(240.97+W704))/(BO704+BP704)-BJ704)</f>
        <v>0</v>
      </c>
      <c r="T704">
        <f>1/((BC704+1)/(Q704/1.6)+1/(R704/1.37)) + BC704/((BC704+1)/(Q704/1.6) + BC704/(R704/1.37))</f>
        <v>0</v>
      </c>
      <c r="U704">
        <f>(AX704*BA704)</f>
        <v>0</v>
      </c>
      <c r="V704">
        <f>(BQ704+(U704+2*0.95*5.67E-8*(((BQ704+$B$9)+273)^4-(BQ704+273)^4)-44100*J704)/(1.84*29.3*R704+8*0.95*5.67E-8*(BQ704+273)^3))</f>
        <v>0</v>
      </c>
      <c r="W704">
        <f>($C$9*BR704+$D$9*BS704+$E$9*V704)</f>
        <v>0</v>
      </c>
      <c r="X704">
        <f>0.61365*exp(17.502*W704/(240.97+W704))</f>
        <v>0</v>
      </c>
      <c r="Y704">
        <f>(Z704/AA704*100)</f>
        <v>0</v>
      </c>
      <c r="Z704">
        <f>BJ704*(BO704+BP704)/1000</f>
        <v>0</v>
      </c>
      <c r="AA704">
        <f>0.61365*exp(17.502*BQ704/(240.97+BQ704))</f>
        <v>0</v>
      </c>
      <c r="AB704">
        <f>(X704-BJ704*(BO704+BP704)/1000)</f>
        <v>0</v>
      </c>
      <c r="AC704">
        <f>(-J704*44100)</f>
        <v>0</v>
      </c>
      <c r="AD704">
        <f>2*29.3*R704*0.92*(BQ704-W704)</f>
        <v>0</v>
      </c>
      <c r="AE704">
        <f>2*0.95*5.67E-8*(((BQ704+$B$9)+273)^4-(W704+273)^4)</f>
        <v>0</v>
      </c>
      <c r="AF704">
        <f>U704+AE704+AC704+AD704</f>
        <v>0</v>
      </c>
      <c r="AG704">
        <f>BN704*AU704*(BI704-BH704*(1000-AU704*BK704)/(1000-AU704*BJ704))/(100*BB704)</f>
        <v>0</v>
      </c>
      <c r="AH704">
        <f>1000*BN704*AU704*(BJ704-BK704)/(100*BB704*(1000-AU704*BJ704))</f>
        <v>0</v>
      </c>
      <c r="AI704">
        <f>(AJ704 - AK704 - BO704*1E3/(8.314*(BQ704+273.15)) * AM704/BN704 * AL704) * BN704/(100*BB704) * (1000 - BK704)/1000</f>
        <v>0</v>
      </c>
      <c r="AJ704">
        <v>429.2318696462958</v>
      </c>
      <c r="AK704">
        <v>428.7818606060605</v>
      </c>
      <c r="AL704">
        <v>9.625267218212789E-06</v>
      </c>
      <c r="AM704">
        <v>61.35787655002243</v>
      </c>
      <c r="AN704">
        <f>(AP704 - AO704 + BO704*1E3/(8.314*(BQ704+273.15)) * AR704/BN704 * AQ704) * BN704/(100*BB704) * 1000/(1000 - AP704)</f>
        <v>0</v>
      </c>
      <c r="AO704">
        <v>21.5322548832622</v>
      </c>
      <c r="AP704">
        <v>21.51597272727274</v>
      </c>
      <c r="AQ704">
        <v>3.662433073576979E-07</v>
      </c>
      <c r="AR704">
        <v>91.88205700752289</v>
      </c>
      <c r="AS704">
        <v>0</v>
      </c>
      <c r="AT704">
        <v>0</v>
      </c>
      <c r="AU704">
        <f>IF(AS704*$H$15&gt;=AW704,1.0,(AW704/(AW704-AS704*$H$15)))</f>
        <v>0</v>
      </c>
      <c r="AV704">
        <f>(AU704-1)*100</f>
        <v>0</v>
      </c>
      <c r="AW704">
        <f>MAX(0,($B$15+$C$15*BV704)/(1+$D$15*BV704)*BO704/(BQ704+273)*$E$15)</f>
        <v>0</v>
      </c>
      <c r="AX704">
        <f>$B$13*BW704+$C$13*BX704+$F$13*CI704*(1-CL704)</f>
        <v>0</v>
      </c>
      <c r="AY704">
        <f>AX704*AZ704</f>
        <v>0</v>
      </c>
      <c r="AZ704">
        <f>($B$13*$D$11+$C$13*$D$11+$F$13*((CV704+CN704)/MAX(CV704+CN704+CW704, 0.1)*$I$11+CW704/MAX(CV704+CN704+CW704, 0.1)*$J$11))/($B$13+$C$13+$F$13)</f>
        <v>0</v>
      </c>
      <c r="BA704">
        <f>($B$13*$K$11+$C$13*$K$11+$F$13*((CV704+CN704)/MAX(CV704+CN704+CW704, 0.1)*$P$11+CW704/MAX(CV704+CN704+CW704, 0.1)*$Q$11))/($B$13+$C$13+$F$13)</f>
        <v>0</v>
      </c>
      <c r="BB704">
        <v>6</v>
      </c>
      <c r="BC704">
        <v>0.5</v>
      </c>
      <c r="BD704" t="s">
        <v>358</v>
      </c>
      <c r="BE704">
        <v>2</v>
      </c>
      <c r="BF704" t="b">
        <v>1</v>
      </c>
      <c r="BG704">
        <v>1774684533.7</v>
      </c>
      <c r="BH704">
        <v>419.5244</v>
      </c>
      <c r="BI704">
        <v>419.9812</v>
      </c>
      <c r="BJ704">
        <v>21.51513</v>
      </c>
      <c r="BK704">
        <v>21.53298</v>
      </c>
      <c r="BL704">
        <v>419.8861</v>
      </c>
      <c r="BM704">
        <v>21.21771</v>
      </c>
      <c r="BN704">
        <v>500.0281</v>
      </c>
      <c r="BO704">
        <v>101.033</v>
      </c>
      <c r="BP704">
        <v>0.10006477</v>
      </c>
      <c r="BQ704">
        <v>25.70943</v>
      </c>
      <c r="BR704">
        <v>25.72524</v>
      </c>
      <c r="BS704">
        <v>999.9</v>
      </c>
      <c r="BT704">
        <v>0</v>
      </c>
      <c r="BU704">
        <v>0</v>
      </c>
      <c r="BV704">
        <v>9990.874</v>
      </c>
      <c r="BW704">
        <v>0</v>
      </c>
      <c r="BX704">
        <v>0.3833920000000001</v>
      </c>
      <c r="BY704">
        <v>-0.4569061</v>
      </c>
      <c r="BZ704">
        <v>428.7489</v>
      </c>
      <c r="CA704">
        <v>429.2236000000001</v>
      </c>
      <c r="CB704">
        <v>-0.0178423</v>
      </c>
      <c r="CC704">
        <v>419.9812</v>
      </c>
      <c r="CD704">
        <v>21.53298</v>
      </c>
      <c r="CE704">
        <v>2.173742</v>
      </c>
      <c r="CF704">
        <v>2.175544</v>
      </c>
      <c r="CG704">
        <v>18.77009</v>
      </c>
      <c r="CH704">
        <v>18.78337</v>
      </c>
      <c r="CI704">
        <v>50.00479</v>
      </c>
      <c r="CJ704">
        <v>0</v>
      </c>
      <c r="CK704">
        <v>1</v>
      </c>
      <c r="CL704">
        <v>0</v>
      </c>
      <c r="CM704">
        <v>1.73258</v>
      </c>
      <c r="CN704">
        <v>0</v>
      </c>
      <c r="CO704">
        <v>1.77622</v>
      </c>
      <c r="CP704">
        <v>255.8077</v>
      </c>
      <c r="CQ704">
        <v>34.937</v>
      </c>
      <c r="CR704">
        <v>40.562</v>
      </c>
      <c r="CS704">
        <v>37.64360000000001</v>
      </c>
      <c r="CT704">
        <v>39.6747</v>
      </c>
      <c r="CU704">
        <v>36.187</v>
      </c>
      <c r="CV704">
        <v>0</v>
      </c>
      <c r="CW704">
        <v>50.005</v>
      </c>
      <c r="CX704">
        <v>0</v>
      </c>
      <c r="CY704">
        <v>1774684535</v>
      </c>
      <c r="CZ704">
        <v>0</v>
      </c>
      <c r="DA704">
        <v>1774666326.5</v>
      </c>
      <c r="DB704" t="s">
        <v>359</v>
      </c>
      <c r="DC704">
        <v>1774666322</v>
      </c>
      <c r="DD704">
        <v>1774666326.5</v>
      </c>
      <c r="DE704">
        <v>2</v>
      </c>
      <c r="DF704">
        <v>0.343</v>
      </c>
      <c r="DG704">
        <v>-0.026</v>
      </c>
      <c r="DH704">
        <v>-0.36</v>
      </c>
      <c r="DI704">
        <v>0.298</v>
      </c>
      <c r="DJ704">
        <v>420</v>
      </c>
      <c r="DK704">
        <v>22</v>
      </c>
      <c r="DL704">
        <v>0.17</v>
      </c>
      <c r="DM704">
        <v>0.02</v>
      </c>
      <c r="DN704">
        <v>-0.4479287804878049</v>
      </c>
      <c r="DO704">
        <v>-0.01050963763066157</v>
      </c>
      <c r="DP704">
        <v>0.02210529006381669</v>
      </c>
      <c r="DQ704">
        <v>1</v>
      </c>
      <c r="DR704">
        <v>-0.01894475853658537</v>
      </c>
      <c r="DS704">
        <v>0.01041273867595821</v>
      </c>
      <c r="DT704">
        <v>0.00123512316399297</v>
      </c>
      <c r="DU704">
        <v>1</v>
      </c>
      <c r="DV704">
        <v>2</v>
      </c>
      <c r="DW704">
        <v>2</v>
      </c>
      <c r="DX704" t="s">
        <v>360</v>
      </c>
      <c r="DY704">
        <v>3.13043</v>
      </c>
      <c r="DZ704">
        <v>2.80642</v>
      </c>
      <c r="EA704">
        <v>0.0997508</v>
      </c>
      <c r="EB704">
        <v>0.0994733</v>
      </c>
      <c r="EC704">
        <v>0.105912</v>
      </c>
      <c r="ED704">
        <v>0.105663</v>
      </c>
      <c r="EE704">
        <v>21145.2</v>
      </c>
      <c r="EF704">
        <v>27419</v>
      </c>
      <c r="EG704">
        <v>26442.4</v>
      </c>
      <c r="EH704">
        <v>33000.4</v>
      </c>
      <c r="EI704">
        <v>34921.1</v>
      </c>
      <c r="EJ704">
        <v>40307.3</v>
      </c>
      <c r="EK704">
        <v>41088.8</v>
      </c>
      <c r="EL704">
        <v>46060.2</v>
      </c>
      <c r="EM704">
        <v>2.03503</v>
      </c>
      <c r="EN704">
        <v>2.00058</v>
      </c>
      <c r="EO704">
        <v>0.06573270000000001</v>
      </c>
      <c r="EP704">
        <v>0</v>
      </c>
      <c r="EQ704">
        <v>24.6506</v>
      </c>
      <c r="ER704">
        <v>999.9</v>
      </c>
      <c r="ES704">
        <v>67.5</v>
      </c>
      <c r="ET704">
        <v>27.5</v>
      </c>
      <c r="EU704">
        <v>24.6221</v>
      </c>
      <c r="EV704">
        <v>61.3809</v>
      </c>
      <c r="EW704">
        <v>31.6066</v>
      </c>
      <c r="EX704">
        <v>1</v>
      </c>
      <c r="EY704">
        <v>0.290457</v>
      </c>
      <c r="EZ704">
        <v>0.162666</v>
      </c>
      <c r="FA704">
        <v>20.2927</v>
      </c>
      <c r="FB704">
        <v>5.18914</v>
      </c>
      <c r="FC704">
        <v>11.9441</v>
      </c>
      <c r="FD704">
        <v>4.9557</v>
      </c>
      <c r="FE704">
        <v>3.285</v>
      </c>
      <c r="FF704">
        <v>9999</v>
      </c>
      <c r="FG704">
        <v>9999</v>
      </c>
      <c r="FH704">
        <v>9999</v>
      </c>
      <c r="FI704">
        <v>999.9</v>
      </c>
      <c r="FJ704">
        <v>1.86127</v>
      </c>
      <c r="FK704">
        <v>1.86264</v>
      </c>
      <c r="FL704">
        <v>1.86005</v>
      </c>
      <c r="FM704">
        <v>1.85837</v>
      </c>
      <c r="FN704">
        <v>1.86212</v>
      </c>
      <c r="FO704">
        <v>1.85892</v>
      </c>
      <c r="FP704">
        <v>1.85791</v>
      </c>
      <c r="FQ704">
        <v>1.86081</v>
      </c>
      <c r="FR704">
        <v>0</v>
      </c>
      <c r="FS704">
        <v>0</v>
      </c>
      <c r="FT704">
        <v>0</v>
      </c>
      <c r="FU704">
        <v>4.5</v>
      </c>
      <c r="FV704" t="s">
        <v>361</v>
      </c>
      <c r="FW704" t="s">
        <v>362</v>
      </c>
      <c r="FX704" t="s">
        <v>363</v>
      </c>
      <c r="FY704" t="s">
        <v>364</v>
      </c>
      <c r="FZ704" t="s">
        <v>364</v>
      </c>
      <c r="GA704" t="s">
        <v>363</v>
      </c>
      <c r="GB704">
        <v>0</v>
      </c>
      <c r="GC704">
        <v>100</v>
      </c>
      <c r="GD704">
        <v>100</v>
      </c>
      <c r="GE704">
        <v>-0.362</v>
      </c>
      <c r="GF704">
        <v>0.2974</v>
      </c>
      <c r="GG704">
        <v>-1.589593225013521</v>
      </c>
      <c r="GH704">
        <v>0.00192992804097616</v>
      </c>
      <c r="GI704">
        <v>3.244687122451424E-06</v>
      </c>
      <c r="GJ704">
        <v>-2.087531120305573E-09</v>
      </c>
      <c r="GK704">
        <v>0.05776174702018427</v>
      </c>
      <c r="GL704">
        <v>0.005089068596103195</v>
      </c>
      <c r="GM704">
        <v>0.0003257216593697226</v>
      </c>
      <c r="GN704">
        <v>-1.562898368296355E-06</v>
      </c>
      <c r="GO704">
        <v>0</v>
      </c>
      <c r="GP704">
        <v>1257</v>
      </c>
      <c r="GQ704">
        <v>1</v>
      </c>
      <c r="GR704">
        <v>31</v>
      </c>
      <c r="GS704">
        <v>303.6</v>
      </c>
      <c r="GT704">
        <v>303.5</v>
      </c>
      <c r="GU704">
        <v>1.07788</v>
      </c>
      <c r="GV704">
        <v>2.3938</v>
      </c>
      <c r="GW704">
        <v>1.44775</v>
      </c>
      <c r="GX704">
        <v>2.20215</v>
      </c>
      <c r="GY704">
        <v>1.44653</v>
      </c>
      <c r="GZ704">
        <v>2.34741</v>
      </c>
      <c r="HA704">
        <v>33.1992</v>
      </c>
      <c r="HB704">
        <v>14.4735</v>
      </c>
      <c r="HC704">
        <v>18</v>
      </c>
      <c r="HD704">
        <v>531.944</v>
      </c>
      <c r="HE704">
        <v>523.165</v>
      </c>
      <c r="HF704">
        <v>24.9999</v>
      </c>
      <c r="HG704">
        <v>30.7119</v>
      </c>
      <c r="HH704">
        <v>30.0001</v>
      </c>
      <c r="HI704">
        <v>31.0889</v>
      </c>
      <c r="HJ704">
        <v>31.1002</v>
      </c>
      <c r="HK704">
        <v>21.5452</v>
      </c>
      <c r="HL704">
        <v>20.6043</v>
      </c>
      <c r="HM704">
        <v>100</v>
      </c>
      <c r="HN704">
        <v>25</v>
      </c>
      <c r="HO704">
        <v>420</v>
      </c>
      <c r="HP704">
        <v>21.5</v>
      </c>
      <c r="HQ704">
        <v>103.125</v>
      </c>
      <c r="HR704">
        <v>102.022</v>
      </c>
    </row>
    <row r="705" spans="1:226">
      <c r="A705">
        <v>687</v>
      </c>
      <c r="B705">
        <v>1774684540.6</v>
      </c>
      <c r="C705">
        <v>2794.599999904633</v>
      </c>
      <c r="D705" t="s">
        <v>1736</v>
      </c>
      <c r="E705" t="s">
        <v>1737</v>
      </c>
      <c r="F705">
        <v>5</v>
      </c>
      <c r="I705">
        <v>1774684537.7</v>
      </c>
      <c r="J705">
        <f>(K705)/1000</f>
        <v>0</v>
      </c>
      <c r="K705">
        <f>IF(BF705, AN705, AH705)</f>
        <v>0</v>
      </c>
      <c r="L705">
        <f>IF(BF705, AI705, AG705)</f>
        <v>0</v>
      </c>
      <c r="M705">
        <f>BH705 - IF(AU705&gt;1, L705*BB705*100.0/(AW705), 0)</f>
        <v>0</v>
      </c>
      <c r="N705">
        <f>((T705-J705/2)*M705-L705)/(T705+J705/2)</f>
        <v>0</v>
      </c>
      <c r="O705">
        <f>N705*(BO705+BP705)/1000.0</f>
        <v>0</v>
      </c>
      <c r="P705">
        <f>(BH705 - IF(AU705&gt;1, L705*BB705*100.0/(AW705), 0))*(BO705+BP705)/1000.0</f>
        <v>0</v>
      </c>
      <c r="Q705">
        <f>2.0/((1/S705-1/R705)+SIGN(S705)*SQRT((1/S705-1/R705)*(1/S705-1/R705) + 4*BC705/((BC705+1)*(BC705+1))*(2*1/S705*1/R705-1/R705*1/R705)))</f>
        <v>0</v>
      </c>
      <c r="R705">
        <f>IF(LEFT(BD705,1)&lt;&gt;"0",IF(LEFT(BD705,1)="1",3.0,BE705),$D$5+$E$5*(BV705*BO705/($K$5*1000))+$F$5*(BV705*BO705/($K$5*1000))*MAX(MIN(BB705,$J$5),$I$5)*MAX(MIN(BB705,$J$5),$I$5)+$G$5*MAX(MIN(BB705,$J$5),$I$5)*(BV705*BO705/($K$5*1000))+$H$5*(BV705*BO705/($K$5*1000))*(BV705*BO705/($K$5*1000)))</f>
        <v>0</v>
      </c>
      <c r="S705">
        <f>J705*(1000-(1000*0.61365*exp(17.502*W705/(240.97+W705))/(BO705+BP705)+BJ705)/2)/(1000*0.61365*exp(17.502*W705/(240.97+W705))/(BO705+BP705)-BJ705)</f>
        <v>0</v>
      </c>
      <c r="T705">
        <f>1/((BC705+1)/(Q705/1.6)+1/(R705/1.37)) + BC705/((BC705+1)/(Q705/1.6) + BC705/(R705/1.37))</f>
        <v>0</v>
      </c>
      <c r="U705">
        <f>(AX705*BA705)</f>
        <v>0</v>
      </c>
      <c r="V705">
        <f>(BQ705+(U705+2*0.95*5.67E-8*(((BQ705+$B$9)+273)^4-(BQ705+273)^4)-44100*J705)/(1.84*29.3*R705+8*0.95*5.67E-8*(BQ705+273)^3))</f>
        <v>0</v>
      </c>
      <c r="W705">
        <f>($C$9*BR705+$D$9*BS705+$E$9*V705)</f>
        <v>0</v>
      </c>
      <c r="X705">
        <f>0.61365*exp(17.502*W705/(240.97+W705))</f>
        <v>0</v>
      </c>
      <c r="Y705">
        <f>(Z705/AA705*100)</f>
        <v>0</v>
      </c>
      <c r="Z705">
        <f>BJ705*(BO705+BP705)/1000</f>
        <v>0</v>
      </c>
      <c r="AA705">
        <f>0.61365*exp(17.502*BQ705/(240.97+BQ705))</f>
        <v>0</v>
      </c>
      <c r="AB705">
        <f>(X705-BJ705*(BO705+BP705)/1000)</f>
        <v>0</v>
      </c>
      <c r="AC705">
        <f>(-J705*44100)</f>
        <v>0</v>
      </c>
      <c r="AD705">
        <f>2*29.3*R705*0.92*(BQ705-W705)</f>
        <v>0</v>
      </c>
      <c r="AE705">
        <f>2*0.95*5.67E-8*(((BQ705+$B$9)+273)^4-(W705+273)^4)</f>
        <v>0</v>
      </c>
      <c r="AF705">
        <f>U705+AE705+AC705+AD705</f>
        <v>0</v>
      </c>
      <c r="AG705">
        <f>BN705*AU705*(BI705-BH705*(1000-AU705*BK705)/(1000-AU705*BJ705))/(100*BB705)</f>
        <v>0</v>
      </c>
      <c r="AH705">
        <f>1000*BN705*AU705*(BJ705-BK705)/(100*BB705*(1000-AU705*BJ705))</f>
        <v>0</v>
      </c>
      <c r="AI705">
        <f>(AJ705 - AK705 - BO705*1E3/(8.314*(BQ705+273.15)) * AM705/BN705 * AL705) * BN705/(100*BB705) * (1000 - BK705)/1000</f>
        <v>0</v>
      </c>
      <c r="AJ705">
        <v>429.2030850205099</v>
      </c>
      <c r="AK705">
        <v>428.7398909090909</v>
      </c>
      <c r="AL705">
        <v>-4.454038696353897E-06</v>
      </c>
      <c r="AM705">
        <v>61.35787655002243</v>
      </c>
      <c r="AN705">
        <f>(AP705 - AO705 + BO705*1E3/(8.314*(BQ705+273.15)) * AR705/BN705 * AQ705) * BN705/(100*BB705) * 1000/(1000 - AP705)</f>
        <v>0</v>
      </c>
      <c r="AO705">
        <v>21.53433985944218</v>
      </c>
      <c r="AP705">
        <v>21.51667622377624</v>
      </c>
      <c r="AQ705">
        <v>1.285110316941602E-07</v>
      </c>
      <c r="AR705">
        <v>91.88205700752289</v>
      </c>
      <c r="AS705">
        <v>0</v>
      </c>
      <c r="AT705">
        <v>0</v>
      </c>
      <c r="AU705">
        <f>IF(AS705*$H$15&gt;=AW705,1.0,(AW705/(AW705-AS705*$H$15)))</f>
        <v>0</v>
      </c>
      <c r="AV705">
        <f>(AU705-1)*100</f>
        <v>0</v>
      </c>
      <c r="AW705">
        <f>MAX(0,($B$15+$C$15*BV705)/(1+$D$15*BV705)*BO705/(BQ705+273)*$E$15)</f>
        <v>0</v>
      </c>
      <c r="AX705">
        <f>$B$13*BW705+$C$13*BX705+$F$13*CI705*(1-CL705)</f>
        <v>0</v>
      </c>
      <c r="AY705">
        <f>AX705*AZ705</f>
        <v>0</v>
      </c>
      <c r="AZ705">
        <f>($B$13*$D$11+$C$13*$D$11+$F$13*((CV705+CN705)/MAX(CV705+CN705+CW705, 0.1)*$I$11+CW705/MAX(CV705+CN705+CW705, 0.1)*$J$11))/($B$13+$C$13+$F$13)</f>
        <v>0</v>
      </c>
      <c r="BA705">
        <f>($B$13*$K$11+$C$13*$K$11+$F$13*((CV705+CN705)/MAX(CV705+CN705+CW705, 0.1)*$P$11+CW705/MAX(CV705+CN705+CW705, 0.1)*$Q$11))/($B$13+$C$13+$F$13)</f>
        <v>0</v>
      </c>
      <c r="BB705">
        <v>6</v>
      </c>
      <c r="BC705">
        <v>0.5</v>
      </c>
      <c r="BD705" t="s">
        <v>358</v>
      </c>
      <c r="BE705">
        <v>2</v>
      </c>
      <c r="BF705" t="b">
        <v>1</v>
      </c>
      <c r="BG705">
        <v>1774684537.7</v>
      </c>
      <c r="BH705">
        <v>419.5239</v>
      </c>
      <c r="BI705">
        <v>419.9775</v>
      </c>
      <c r="BJ705">
        <v>21.51619</v>
      </c>
      <c r="BK705">
        <v>21.53392</v>
      </c>
      <c r="BL705">
        <v>419.8855</v>
      </c>
      <c r="BM705">
        <v>21.21872</v>
      </c>
      <c r="BN705">
        <v>499.9865</v>
      </c>
      <c r="BO705">
        <v>101.0327</v>
      </c>
      <c r="BP705">
        <v>0.09995494000000001</v>
      </c>
      <c r="BQ705">
        <v>25.708</v>
      </c>
      <c r="BR705">
        <v>25.72385</v>
      </c>
      <c r="BS705">
        <v>999.9</v>
      </c>
      <c r="BT705">
        <v>0</v>
      </c>
      <c r="BU705">
        <v>0</v>
      </c>
      <c r="BV705">
        <v>10005.375</v>
      </c>
      <c r="BW705">
        <v>0</v>
      </c>
      <c r="BX705">
        <v>0.3833920000000001</v>
      </c>
      <c r="BY705">
        <v>-0.4535950000000001</v>
      </c>
      <c r="BZ705">
        <v>428.7488999999999</v>
      </c>
      <c r="CA705">
        <v>429.2201999999999</v>
      </c>
      <c r="CB705">
        <v>-0.01772061</v>
      </c>
      <c r="CC705">
        <v>419.9775</v>
      </c>
      <c r="CD705">
        <v>21.53392</v>
      </c>
      <c r="CE705">
        <v>2.173842</v>
      </c>
      <c r="CF705">
        <v>2.175632</v>
      </c>
      <c r="CG705">
        <v>18.77082</v>
      </c>
      <c r="CH705">
        <v>18.78401</v>
      </c>
      <c r="CI705">
        <v>50.00783</v>
      </c>
      <c r="CJ705">
        <v>0</v>
      </c>
      <c r="CK705">
        <v>1</v>
      </c>
      <c r="CL705">
        <v>0</v>
      </c>
      <c r="CM705">
        <v>1.62349</v>
      </c>
      <c r="CN705">
        <v>0</v>
      </c>
      <c r="CO705">
        <v>2.07305</v>
      </c>
      <c r="CP705">
        <v>255.8233</v>
      </c>
      <c r="CQ705">
        <v>34.937</v>
      </c>
      <c r="CR705">
        <v>40.6061</v>
      </c>
      <c r="CS705">
        <v>37.687</v>
      </c>
      <c r="CT705">
        <v>39.7374</v>
      </c>
      <c r="CU705">
        <v>36.187</v>
      </c>
      <c r="CV705">
        <v>0</v>
      </c>
      <c r="CW705">
        <v>50.00699999999999</v>
      </c>
      <c r="CX705">
        <v>0</v>
      </c>
      <c r="CY705">
        <v>1774684539.2</v>
      </c>
      <c r="CZ705">
        <v>0</v>
      </c>
      <c r="DA705">
        <v>1774666326.5</v>
      </c>
      <c r="DB705" t="s">
        <v>359</v>
      </c>
      <c r="DC705">
        <v>1774666322</v>
      </c>
      <c r="DD705">
        <v>1774666326.5</v>
      </c>
      <c r="DE705">
        <v>2</v>
      </c>
      <c r="DF705">
        <v>0.343</v>
      </c>
      <c r="DG705">
        <v>-0.026</v>
      </c>
      <c r="DH705">
        <v>-0.36</v>
      </c>
      <c r="DI705">
        <v>0.298</v>
      </c>
      <c r="DJ705">
        <v>420</v>
      </c>
      <c r="DK705">
        <v>22</v>
      </c>
      <c r="DL705">
        <v>0.17</v>
      </c>
      <c r="DM705">
        <v>0.02</v>
      </c>
      <c r="DN705">
        <v>-0.449925975</v>
      </c>
      <c r="DO705">
        <v>0.03456395121951247</v>
      </c>
      <c r="DP705">
        <v>0.02223913631696103</v>
      </c>
      <c r="DQ705">
        <v>1</v>
      </c>
      <c r="DR705">
        <v>-0.01841793</v>
      </c>
      <c r="DS705">
        <v>0.00657264540337716</v>
      </c>
      <c r="DT705">
        <v>0.000875624190563509</v>
      </c>
      <c r="DU705">
        <v>1</v>
      </c>
      <c r="DV705">
        <v>2</v>
      </c>
      <c r="DW705">
        <v>2</v>
      </c>
      <c r="DX705" t="s">
        <v>360</v>
      </c>
      <c r="DY705">
        <v>3.13044</v>
      </c>
      <c r="DZ705">
        <v>2.80655</v>
      </c>
      <c r="EA705">
        <v>0.09974520000000001</v>
      </c>
      <c r="EB705">
        <v>0.09947979999999999</v>
      </c>
      <c r="EC705">
        <v>0.105916</v>
      </c>
      <c r="ED705">
        <v>0.10566</v>
      </c>
      <c r="EE705">
        <v>21145.3</v>
      </c>
      <c r="EF705">
        <v>27418.9</v>
      </c>
      <c r="EG705">
        <v>26442.4</v>
      </c>
      <c r="EH705">
        <v>33000.5</v>
      </c>
      <c r="EI705">
        <v>34920.9</v>
      </c>
      <c r="EJ705">
        <v>40307.5</v>
      </c>
      <c r="EK705">
        <v>41088.8</v>
      </c>
      <c r="EL705">
        <v>46060.2</v>
      </c>
      <c r="EM705">
        <v>2.03495</v>
      </c>
      <c r="EN705">
        <v>2.00047</v>
      </c>
      <c r="EO705">
        <v>0.0654161</v>
      </c>
      <c r="EP705">
        <v>0</v>
      </c>
      <c r="EQ705">
        <v>24.6492</v>
      </c>
      <c r="ER705">
        <v>999.9</v>
      </c>
      <c r="ES705">
        <v>67.5</v>
      </c>
      <c r="ET705">
        <v>27.5</v>
      </c>
      <c r="EU705">
        <v>24.6226</v>
      </c>
      <c r="EV705">
        <v>61.4009</v>
      </c>
      <c r="EW705">
        <v>31.7708</v>
      </c>
      <c r="EX705">
        <v>1</v>
      </c>
      <c r="EY705">
        <v>0.290849</v>
      </c>
      <c r="EZ705">
        <v>0.162827</v>
      </c>
      <c r="FA705">
        <v>20.2925</v>
      </c>
      <c r="FB705">
        <v>5.18989</v>
      </c>
      <c r="FC705">
        <v>11.9441</v>
      </c>
      <c r="FD705">
        <v>4.9557</v>
      </c>
      <c r="FE705">
        <v>3.285</v>
      </c>
      <c r="FF705">
        <v>9999</v>
      </c>
      <c r="FG705">
        <v>9999</v>
      </c>
      <c r="FH705">
        <v>9999</v>
      </c>
      <c r="FI705">
        <v>999.9</v>
      </c>
      <c r="FJ705">
        <v>1.86127</v>
      </c>
      <c r="FK705">
        <v>1.86264</v>
      </c>
      <c r="FL705">
        <v>1.86005</v>
      </c>
      <c r="FM705">
        <v>1.85837</v>
      </c>
      <c r="FN705">
        <v>1.86215</v>
      </c>
      <c r="FO705">
        <v>1.85886</v>
      </c>
      <c r="FP705">
        <v>1.85791</v>
      </c>
      <c r="FQ705">
        <v>1.86081</v>
      </c>
      <c r="FR705">
        <v>0</v>
      </c>
      <c r="FS705">
        <v>0</v>
      </c>
      <c r="FT705">
        <v>0</v>
      </c>
      <c r="FU705">
        <v>4.5</v>
      </c>
      <c r="FV705" t="s">
        <v>361</v>
      </c>
      <c r="FW705" t="s">
        <v>362</v>
      </c>
      <c r="FX705" t="s">
        <v>363</v>
      </c>
      <c r="FY705" t="s">
        <v>364</v>
      </c>
      <c r="FZ705" t="s">
        <v>364</v>
      </c>
      <c r="GA705" t="s">
        <v>363</v>
      </c>
      <c r="GB705">
        <v>0</v>
      </c>
      <c r="GC705">
        <v>100</v>
      </c>
      <c r="GD705">
        <v>100</v>
      </c>
      <c r="GE705">
        <v>-0.361</v>
      </c>
      <c r="GF705">
        <v>0.2975</v>
      </c>
      <c r="GG705">
        <v>-1.589593225013521</v>
      </c>
      <c r="GH705">
        <v>0.00192992804097616</v>
      </c>
      <c r="GI705">
        <v>3.244687122451424E-06</v>
      </c>
      <c r="GJ705">
        <v>-2.087531120305573E-09</v>
      </c>
      <c r="GK705">
        <v>0.05776174702018427</v>
      </c>
      <c r="GL705">
        <v>0.005089068596103195</v>
      </c>
      <c r="GM705">
        <v>0.0003257216593697226</v>
      </c>
      <c r="GN705">
        <v>-1.562898368296355E-06</v>
      </c>
      <c r="GO705">
        <v>0</v>
      </c>
      <c r="GP705">
        <v>1257</v>
      </c>
      <c r="GQ705">
        <v>1</v>
      </c>
      <c r="GR705">
        <v>31</v>
      </c>
      <c r="GS705">
        <v>303.6</v>
      </c>
      <c r="GT705">
        <v>303.6</v>
      </c>
      <c r="GU705">
        <v>1.07666</v>
      </c>
      <c r="GV705">
        <v>2.38525</v>
      </c>
      <c r="GW705">
        <v>1.44775</v>
      </c>
      <c r="GX705">
        <v>2.20215</v>
      </c>
      <c r="GY705">
        <v>1.44653</v>
      </c>
      <c r="GZ705">
        <v>2.3938</v>
      </c>
      <c r="HA705">
        <v>33.1992</v>
      </c>
      <c r="HB705">
        <v>14.4735</v>
      </c>
      <c r="HC705">
        <v>18</v>
      </c>
      <c r="HD705">
        <v>531.897</v>
      </c>
      <c r="HE705">
        <v>523.098</v>
      </c>
      <c r="HF705">
        <v>25</v>
      </c>
      <c r="HG705">
        <v>30.7119</v>
      </c>
      <c r="HH705">
        <v>30.0001</v>
      </c>
      <c r="HI705">
        <v>31.0889</v>
      </c>
      <c r="HJ705">
        <v>31.1002</v>
      </c>
      <c r="HK705">
        <v>21.545</v>
      </c>
      <c r="HL705">
        <v>20.6043</v>
      </c>
      <c r="HM705">
        <v>100</v>
      </c>
      <c r="HN705">
        <v>25</v>
      </c>
      <c r="HO705">
        <v>420</v>
      </c>
      <c r="HP705">
        <v>21.5</v>
      </c>
      <c r="HQ705">
        <v>103.125</v>
      </c>
      <c r="HR705">
        <v>102.022</v>
      </c>
    </row>
    <row r="706" spans="1:226">
      <c r="A706">
        <v>688</v>
      </c>
      <c r="B706">
        <v>1774684544.6</v>
      </c>
      <c r="C706">
        <v>2798.599999904633</v>
      </c>
      <c r="D706" t="s">
        <v>1738</v>
      </c>
      <c r="E706" t="s">
        <v>1739</v>
      </c>
      <c r="F706">
        <v>5</v>
      </c>
      <c r="I706">
        <v>1774684541.7</v>
      </c>
      <c r="J706">
        <f>(K706)/1000</f>
        <v>0</v>
      </c>
      <c r="K706">
        <f>IF(BF706, AN706, AH706)</f>
        <v>0</v>
      </c>
      <c r="L706">
        <f>IF(BF706, AI706, AG706)</f>
        <v>0</v>
      </c>
      <c r="M706">
        <f>BH706 - IF(AU706&gt;1, L706*BB706*100.0/(AW706), 0)</f>
        <v>0</v>
      </c>
      <c r="N706">
        <f>((T706-J706/2)*M706-L706)/(T706+J706/2)</f>
        <v>0</v>
      </c>
      <c r="O706">
        <f>N706*(BO706+BP706)/1000.0</f>
        <v>0</v>
      </c>
      <c r="P706">
        <f>(BH706 - IF(AU706&gt;1, L706*BB706*100.0/(AW706), 0))*(BO706+BP706)/1000.0</f>
        <v>0</v>
      </c>
      <c r="Q706">
        <f>2.0/((1/S706-1/R706)+SIGN(S706)*SQRT((1/S706-1/R706)*(1/S706-1/R706) + 4*BC706/((BC706+1)*(BC706+1))*(2*1/S706*1/R706-1/R706*1/R706)))</f>
        <v>0</v>
      </c>
      <c r="R706">
        <f>IF(LEFT(BD706,1)&lt;&gt;"0",IF(LEFT(BD706,1)="1",3.0,BE706),$D$5+$E$5*(BV706*BO706/($K$5*1000))+$F$5*(BV706*BO706/($K$5*1000))*MAX(MIN(BB706,$J$5),$I$5)*MAX(MIN(BB706,$J$5),$I$5)+$G$5*MAX(MIN(BB706,$J$5),$I$5)*(BV706*BO706/($K$5*1000))+$H$5*(BV706*BO706/($K$5*1000))*(BV706*BO706/($K$5*1000)))</f>
        <v>0</v>
      </c>
      <c r="S706">
        <f>J706*(1000-(1000*0.61365*exp(17.502*W706/(240.97+W706))/(BO706+BP706)+BJ706)/2)/(1000*0.61365*exp(17.502*W706/(240.97+W706))/(BO706+BP706)-BJ706)</f>
        <v>0</v>
      </c>
      <c r="T706">
        <f>1/((BC706+1)/(Q706/1.6)+1/(R706/1.37)) + BC706/((BC706+1)/(Q706/1.6) + BC706/(R706/1.37))</f>
        <v>0</v>
      </c>
      <c r="U706">
        <f>(AX706*BA706)</f>
        <v>0</v>
      </c>
      <c r="V706">
        <f>(BQ706+(U706+2*0.95*5.67E-8*(((BQ706+$B$9)+273)^4-(BQ706+273)^4)-44100*J706)/(1.84*29.3*R706+8*0.95*5.67E-8*(BQ706+273)^3))</f>
        <v>0</v>
      </c>
      <c r="W706">
        <f>($C$9*BR706+$D$9*BS706+$E$9*V706)</f>
        <v>0</v>
      </c>
      <c r="X706">
        <f>0.61365*exp(17.502*W706/(240.97+W706))</f>
        <v>0</v>
      </c>
      <c r="Y706">
        <f>(Z706/AA706*100)</f>
        <v>0</v>
      </c>
      <c r="Z706">
        <f>BJ706*(BO706+BP706)/1000</f>
        <v>0</v>
      </c>
      <c r="AA706">
        <f>0.61365*exp(17.502*BQ706/(240.97+BQ706))</f>
        <v>0</v>
      </c>
      <c r="AB706">
        <f>(X706-BJ706*(BO706+BP706)/1000)</f>
        <v>0</v>
      </c>
      <c r="AC706">
        <f>(-J706*44100)</f>
        <v>0</v>
      </c>
      <c r="AD706">
        <f>2*29.3*R706*0.92*(BQ706-W706)</f>
        <v>0</v>
      </c>
      <c r="AE706">
        <f>2*0.95*5.67E-8*(((BQ706+$B$9)+273)^4-(W706+273)^4)</f>
        <v>0</v>
      </c>
      <c r="AF706">
        <f>U706+AE706+AC706+AD706</f>
        <v>0</v>
      </c>
      <c r="AG706">
        <f>BN706*AU706*(BI706-BH706*(1000-AU706*BK706)/(1000-AU706*BJ706))/(100*BB706)</f>
        <v>0</v>
      </c>
      <c r="AH706">
        <f>1000*BN706*AU706*(BJ706-BK706)/(100*BB706*(1000-AU706*BJ706))</f>
        <v>0</v>
      </c>
      <c r="AI706">
        <f>(AJ706 - AK706 - BO706*1E3/(8.314*(BQ706+273.15)) * AM706/BN706 * AL706) * BN706/(100*BB706) * (1000 - BK706)/1000</f>
        <v>0</v>
      </c>
      <c r="AJ706">
        <v>429.2741304459984</v>
      </c>
      <c r="AK706">
        <v>428.7402545454545</v>
      </c>
      <c r="AL706">
        <v>3.570710858340127E-08</v>
      </c>
      <c r="AM706">
        <v>61.35787655002243</v>
      </c>
      <c r="AN706">
        <f>(AP706 - AO706 + BO706*1E3/(8.314*(BQ706+273.15)) * AR706/BN706 * AQ706) * BN706/(100*BB706) * 1000/(1000 - AP706)</f>
        <v>0</v>
      </c>
      <c r="AO706">
        <v>21.53377971005831</v>
      </c>
      <c r="AP706">
        <v>21.51573216783218</v>
      </c>
      <c r="AQ706">
        <v>3.368660475979708E-07</v>
      </c>
      <c r="AR706">
        <v>91.88205700752289</v>
      </c>
      <c r="AS706">
        <v>0</v>
      </c>
      <c r="AT706">
        <v>0</v>
      </c>
      <c r="AU706">
        <f>IF(AS706*$H$15&gt;=AW706,1.0,(AW706/(AW706-AS706*$H$15)))</f>
        <v>0</v>
      </c>
      <c r="AV706">
        <f>(AU706-1)*100</f>
        <v>0</v>
      </c>
      <c r="AW706">
        <f>MAX(0,($B$15+$C$15*BV706)/(1+$D$15*BV706)*BO706/(BQ706+273)*$E$15)</f>
        <v>0</v>
      </c>
      <c r="AX706">
        <f>$B$13*BW706+$C$13*BX706+$F$13*CI706*(1-CL706)</f>
        <v>0</v>
      </c>
      <c r="AY706">
        <f>AX706*AZ706</f>
        <v>0</v>
      </c>
      <c r="AZ706">
        <f>($B$13*$D$11+$C$13*$D$11+$F$13*((CV706+CN706)/MAX(CV706+CN706+CW706, 0.1)*$I$11+CW706/MAX(CV706+CN706+CW706, 0.1)*$J$11))/($B$13+$C$13+$F$13)</f>
        <v>0</v>
      </c>
      <c r="BA706">
        <f>($B$13*$K$11+$C$13*$K$11+$F$13*((CV706+CN706)/MAX(CV706+CN706+CW706, 0.1)*$P$11+CW706/MAX(CV706+CN706+CW706, 0.1)*$Q$11))/($B$13+$C$13+$F$13)</f>
        <v>0</v>
      </c>
      <c r="BB706">
        <v>6</v>
      </c>
      <c r="BC706">
        <v>0.5</v>
      </c>
      <c r="BD706" t="s">
        <v>358</v>
      </c>
      <c r="BE706">
        <v>2</v>
      </c>
      <c r="BF706" t="b">
        <v>1</v>
      </c>
      <c r="BG706">
        <v>1774684541.7</v>
      </c>
      <c r="BH706">
        <v>419.5164</v>
      </c>
      <c r="BI706">
        <v>420.0217</v>
      </c>
      <c r="BJ706">
        <v>21.51656999999999</v>
      </c>
      <c r="BK706">
        <v>21.53326</v>
      </c>
      <c r="BL706">
        <v>419.878</v>
      </c>
      <c r="BM706">
        <v>21.21911</v>
      </c>
      <c r="BN706">
        <v>499.9825</v>
      </c>
      <c r="BO706">
        <v>101.0327</v>
      </c>
      <c r="BP706">
        <v>0.10001008</v>
      </c>
      <c r="BQ706">
        <v>25.70852</v>
      </c>
      <c r="BR706">
        <v>25.72482</v>
      </c>
      <c r="BS706">
        <v>999.9</v>
      </c>
      <c r="BT706">
        <v>0</v>
      </c>
      <c r="BU706">
        <v>0</v>
      </c>
      <c r="BV706">
        <v>10000.492</v>
      </c>
      <c r="BW706">
        <v>0</v>
      </c>
      <c r="BX706">
        <v>0.3833920000000001</v>
      </c>
      <c r="BY706">
        <v>-0.5054292</v>
      </c>
      <c r="BZ706">
        <v>428.7414000000001</v>
      </c>
      <c r="CA706">
        <v>429.2651000000001</v>
      </c>
      <c r="CB706">
        <v>-0.01669081</v>
      </c>
      <c r="CC706">
        <v>420.0217</v>
      </c>
      <c r="CD706">
        <v>21.53326</v>
      </c>
      <c r="CE706">
        <v>2.173878</v>
      </c>
      <c r="CF706">
        <v>2.175564</v>
      </c>
      <c r="CG706">
        <v>18.77108</v>
      </c>
      <c r="CH706">
        <v>18.7835</v>
      </c>
      <c r="CI706">
        <v>50.00354</v>
      </c>
      <c r="CJ706">
        <v>0</v>
      </c>
      <c r="CK706">
        <v>1</v>
      </c>
      <c r="CL706">
        <v>0</v>
      </c>
      <c r="CM706">
        <v>1.78169</v>
      </c>
      <c r="CN706">
        <v>0</v>
      </c>
      <c r="CO706">
        <v>1.74845</v>
      </c>
      <c r="CP706">
        <v>255.8012</v>
      </c>
      <c r="CQ706">
        <v>34.9685</v>
      </c>
      <c r="CR706">
        <v>40.656</v>
      </c>
      <c r="CS706">
        <v>37.687</v>
      </c>
      <c r="CT706">
        <v>39.79340000000001</v>
      </c>
      <c r="CU706">
        <v>36.1933</v>
      </c>
      <c r="CV706">
        <v>0</v>
      </c>
      <c r="CW706">
        <v>50.002</v>
      </c>
      <c r="CX706">
        <v>0</v>
      </c>
      <c r="CY706">
        <v>1774684542.8</v>
      </c>
      <c r="CZ706">
        <v>0</v>
      </c>
      <c r="DA706">
        <v>1774666326.5</v>
      </c>
      <c r="DB706" t="s">
        <v>359</v>
      </c>
      <c r="DC706">
        <v>1774666322</v>
      </c>
      <c r="DD706">
        <v>1774666326.5</v>
      </c>
      <c r="DE706">
        <v>2</v>
      </c>
      <c r="DF706">
        <v>0.343</v>
      </c>
      <c r="DG706">
        <v>-0.026</v>
      </c>
      <c r="DH706">
        <v>-0.36</v>
      </c>
      <c r="DI706">
        <v>0.298</v>
      </c>
      <c r="DJ706">
        <v>420</v>
      </c>
      <c r="DK706">
        <v>22</v>
      </c>
      <c r="DL706">
        <v>0.17</v>
      </c>
      <c r="DM706">
        <v>0.02</v>
      </c>
      <c r="DN706">
        <v>-0.458676925</v>
      </c>
      <c r="DO706">
        <v>-0.1693405891181987</v>
      </c>
      <c r="DP706">
        <v>0.03069531109908116</v>
      </c>
      <c r="DQ706">
        <v>0</v>
      </c>
      <c r="DR706">
        <v>-0.017843815</v>
      </c>
      <c r="DS706">
        <v>0.006654700187617307</v>
      </c>
      <c r="DT706">
        <v>0.000845475004819776</v>
      </c>
      <c r="DU706">
        <v>1</v>
      </c>
      <c r="DV706">
        <v>1</v>
      </c>
      <c r="DW706">
        <v>2</v>
      </c>
      <c r="DX706" t="s">
        <v>367</v>
      </c>
      <c r="DY706">
        <v>3.13048</v>
      </c>
      <c r="DZ706">
        <v>2.8064</v>
      </c>
      <c r="EA706">
        <v>0.0997475</v>
      </c>
      <c r="EB706">
        <v>0.0994831</v>
      </c>
      <c r="EC706">
        <v>0.105909</v>
      </c>
      <c r="ED706">
        <v>0.105652</v>
      </c>
      <c r="EE706">
        <v>21145.1</v>
      </c>
      <c r="EF706">
        <v>27418.8</v>
      </c>
      <c r="EG706">
        <v>26442.3</v>
      </c>
      <c r="EH706">
        <v>33000.5</v>
      </c>
      <c r="EI706">
        <v>34920.9</v>
      </c>
      <c r="EJ706">
        <v>40308</v>
      </c>
      <c r="EK706">
        <v>41088.5</v>
      </c>
      <c r="EL706">
        <v>46060.4</v>
      </c>
      <c r="EM706">
        <v>2.03517</v>
      </c>
      <c r="EN706">
        <v>2.00035</v>
      </c>
      <c r="EO706">
        <v>0.065621</v>
      </c>
      <c r="EP706">
        <v>0</v>
      </c>
      <c r="EQ706">
        <v>24.6492</v>
      </c>
      <c r="ER706">
        <v>999.9</v>
      </c>
      <c r="ES706">
        <v>67.5</v>
      </c>
      <c r="ET706">
        <v>27.5</v>
      </c>
      <c r="EU706">
        <v>24.6252</v>
      </c>
      <c r="EV706">
        <v>61.4809</v>
      </c>
      <c r="EW706">
        <v>31.8309</v>
      </c>
      <c r="EX706">
        <v>1</v>
      </c>
      <c r="EY706">
        <v>0.290821</v>
      </c>
      <c r="EZ706">
        <v>0.162337</v>
      </c>
      <c r="FA706">
        <v>20.2924</v>
      </c>
      <c r="FB706">
        <v>5.18959</v>
      </c>
      <c r="FC706">
        <v>11.9441</v>
      </c>
      <c r="FD706">
        <v>4.9557</v>
      </c>
      <c r="FE706">
        <v>3.285</v>
      </c>
      <c r="FF706">
        <v>9999</v>
      </c>
      <c r="FG706">
        <v>9999</v>
      </c>
      <c r="FH706">
        <v>9999</v>
      </c>
      <c r="FI706">
        <v>999.9</v>
      </c>
      <c r="FJ706">
        <v>1.86126</v>
      </c>
      <c r="FK706">
        <v>1.86264</v>
      </c>
      <c r="FL706">
        <v>1.86005</v>
      </c>
      <c r="FM706">
        <v>1.85837</v>
      </c>
      <c r="FN706">
        <v>1.86213</v>
      </c>
      <c r="FO706">
        <v>1.85887</v>
      </c>
      <c r="FP706">
        <v>1.85791</v>
      </c>
      <c r="FQ706">
        <v>1.86081</v>
      </c>
      <c r="FR706">
        <v>0</v>
      </c>
      <c r="FS706">
        <v>0</v>
      </c>
      <c r="FT706">
        <v>0</v>
      </c>
      <c r="FU706">
        <v>4.5</v>
      </c>
      <c r="FV706" t="s">
        <v>361</v>
      </c>
      <c r="FW706" t="s">
        <v>362</v>
      </c>
      <c r="FX706" t="s">
        <v>363</v>
      </c>
      <c r="FY706" t="s">
        <v>364</v>
      </c>
      <c r="FZ706" t="s">
        <v>364</v>
      </c>
      <c r="GA706" t="s">
        <v>363</v>
      </c>
      <c r="GB706">
        <v>0</v>
      </c>
      <c r="GC706">
        <v>100</v>
      </c>
      <c r="GD706">
        <v>100</v>
      </c>
      <c r="GE706">
        <v>-0.362</v>
      </c>
      <c r="GF706">
        <v>0.2974</v>
      </c>
      <c r="GG706">
        <v>-1.589593225013521</v>
      </c>
      <c r="GH706">
        <v>0.00192992804097616</v>
      </c>
      <c r="GI706">
        <v>3.244687122451424E-06</v>
      </c>
      <c r="GJ706">
        <v>-2.087531120305573E-09</v>
      </c>
      <c r="GK706">
        <v>0.05776174702018427</v>
      </c>
      <c r="GL706">
        <v>0.005089068596103195</v>
      </c>
      <c r="GM706">
        <v>0.0003257216593697226</v>
      </c>
      <c r="GN706">
        <v>-1.562898368296355E-06</v>
      </c>
      <c r="GO706">
        <v>0</v>
      </c>
      <c r="GP706">
        <v>1257</v>
      </c>
      <c r="GQ706">
        <v>1</v>
      </c>
      <c r="GR706">
        <v>31</v>
      </c>
      <c r="GS706">
        <v>303.7</v>
      </c>
      <c r="GT706">
        <v>303.6</v>
      </c>
      <c r="GU706">
        <v>1.07666</v>
      </c>
      <c r="GV706">
        <v>2.38037</v>
      </c>
      <c r="GW706">
        <v>1.44775</v>
      </c>
      <c r="GX706">
        <v>2.20215</v>
      </c>
      <c r="GY706">
        <v>1.44653</v>
      </c>
      <c r="GZ706">
        <v>2.39136</v>
      </c>
      <c r="HA706">
        <v>33.1992</v>
      </c>
      <c r="HB706">
        <v>14.4735</v>
      </c>
      <c r="HC706">
        <v>18</v>
      </c>
      <c r="HD706">
        <v>532.039</v>
      </c>
      <c r="HE706">
        <v>523.018</v>
      </c>
      <c r="HF706">
        <v>24.9999</v>
      </c>
      <c r="HG706">
        <v>30.7119</v>
      </c>
      <c r="HH706">
        <v>30.0001</v>
      </c>
      <c r="HI706">
        <v>31.0889</v>
      </c>
      <c r="HJ706">
        <v>31.1009</v>
      </c>
      <c r="HK706">
        <v>21.5435</v>
      </c>
      <c r="HL706">
        <v>20.6043</v>
      </c>
      <c r="HM706">
        <v>100</v>
      </c>
      <c r="HN706">
        <v>25</v>
      </c>
      <c r="HO706">
        <v>420</v>
      </c>
      <c r="HP706">
        <v>21.5</v>
      </c>
      <c r="HQ706">
        <v>103.124</v>
      </c>
      <c r="HR706">
        <v>102.022</v>
      </c>
    </row>
    <row r="707" spans="1:226">
      <c r="A707">
        <v>689</v>
      </c>
      <c r="B707">
        <v>1774684548.6</v>
      </c>
      <c r="C707">
        <v>2802.599999904633</v>
      </c>
      <c r="D707" t="s">
        <v>1740</v>
      </c>
      <c r="E707" t="s">
        <v>1741</v>
      </c>
      <c r="F707">
        <v>5</v>
      </c>
      <c r="I707">
        <v>1774684545.7</v>
      </c>
      <c r="J707">
        <f>(K707)/1000</f>
        <v>0</v>
      </c>
      <c r="K707">
        <f>IF(BF707, AN707, AH707)</f>
        <v>0</v>
      </c>
      <c r="L707">
        <f>IF(BF707, AI707, AG707)</f>
        <v>0</v>
      </c>
      <c r="M707">
        <f>BH707 - IF(AU707&gt;1, L707*BB707*100.0/(AW707), 0)</f>
        <v>0</v>
      </c>
      <c r="N707">
        <f>((T707-J707/2)*M707-L707)/(T707+J707/2)</f>
        <v>0</v>
      </c>
      <c r="O707">
        <f>N707*(BO707+BP707)/1000.0</f>
        <v>0</v>
      </c>
      <c r="P707">
        <f>(BH707 - IF(AU707&gt;1, L707*BB707*100.0/(AW707), 0))*(BO707+BP707)/1000.0</f>
        <v>0</v>
      </c>
      <c r="Q707">
        <f>2.0/((1/S707-1/R707)+SIGN(S707)*SQRT((1/S707-1/R707)*(1/S707-1/R707) + 4*BC707/((BC707+1)*(BC707+1))*(2*1/S707*1/R707-1/R707*1/R707)))</f>
        <v>0</v>
      </c>
      <c r="R707">
        <f>IF(LEFT(BD707,1)&lt;&gt;"0",IF(LEFT(BD707,1)="1",3.0,BE707),$D$5+$E$5*(BV707*BO707/($K$5*1000))+$F$5*(BV707*BO707/($K$5*1000))*MAX(MIN(BB707,$J$5),$I$5)*MAX(MIN(BB707,$J$5),$I$5)+$G$5*MAX(MIN(BB707,$J$5),$I$5)*(BV707*BO707/($K$5*1000))+$H$5*(BV707*BO707/($K$5*1000))*(BV707*BO707/($K$5*1000)))</f>
        <v>0</v>
      </c>
      <c r="S707">
        <f>J707*(1000-(1000*0.61365*exp(17.502*W707/(240.97+W707))/(BO707+BP707)+BJ707)/2)/(1000*0.61365*exp(17.502*W707/(240.97+W707))/(BO707+BP707)-BJ707)</f>
        <v>0</v>
      </c>
      <c r="T707">
        <f>1/((BC707+1)/(Q707/1.6)+1/(R707/1.37)) + BC707/((BC707+1)/(Q707/1.6) + BC707/(R707/1.37))</f>
        <v>0</v>
      </c>
      <c r="U707">
        <f>(AX707*BA707)</f>
        <v>0</v>
      </c>
      <c r="V707">
        <f>(BQ707+(U707+2*0.95*5.67E-8*(((BQ707+$B$9)+273)^4-(BQ707+273)^4)-44100*J707)/(1.84*29.3*R707+8*0.95*5.67E-8*(BQ707+273)^3))</f>
        <v>0</v>
      </c>
      <c r="W707">
        <f>($C$9*BR707+$D$9*BS707+$E$9*V707)</f>
        <v>0</v>
      </c>
      <c r="X707">
        <f>0.61365*exp(17.502*W707/(240.97+W707))</f>
        <v>0</v>
      </c>
      <c r="Y707">
        <f>(Z707/AA707*100)</f>
        <v>0</v>
      </c>
      <c r="Z707">
        <f>BJ707*(BO707+BP707)/1000</f>
        <v>0</v>
      </c>
      <c r="AA707">
        <f>0.61365*exp(17.502*BQ707/(240.97+BQ707))</f>
        <v>0</v>
      </c>
      <c r="AB707">
        <f>(X707-BJ707*(BO707+BP707)/1000)</f>
        <v>0</v>
      </c>
      <c r="AC707">
        <f>(-J707*44100)</f>
        <v>0</v>
      </c>
      <c r="AD707">
        <f>2*29.3*R707*0.92*(BQ707-W707)</f>
        <v>0</v>
      </c>
      <c r="AE707">
        <f>2*0.95*5.67E-8*(((BQ707+$B$9)+273)^4-(W707+273)^4)</f>
        <v>0</v>
      </c>
      <c r="AF707">
        <f>U707+AE707+AC707+AD707</f>
        <v>0</v>
      </c>
      <c r="AG707">
        <f>BN707*AU707*(BI707-BH707*(1000-AU707*BK707)/(1000-AU707*BJ707))/(100*BB707)</f>
        <v>0</v>
      </c>
      <c r="AH707">
        <f>1000*BN707*AU707*(BJ707-BK707)/(100*BB707*(1000-AU707*BJ707))</f>
        <v>0</v>
      </c>
      <c r="AI707">
        <f>(AJ707 - AK707 - BO707*1E3/(8.314*(BQ707+273.15)) * AM707/BN707 * AL707) * BN707/(100*BB707) * (1000 - BK707)/1000</f>
        <v>0</v>
      </c>
      <c r="AJ707">
        <v>429.2822828210846</v>
      </c>
      <c r="AK707">
        <v>428.856315151515</v>
      </c>
      <c r="AL707">
        <v>2.077241742016591E-05</v>
      </c>
      <c r="AM707">
        <v>61.35787655002243</v>
      </c>
      <c r="AN707">
        <f>(AP707 - AO707 + BO707*1E3/(8.314*(BQ707+273.15)) * AR707/BN707 * AQ707) * BN707/(100*BB707) * 1000/(1000 - AP707)</f>
        <v>0</v>
      </c>
      <c r="AO707">
        <v>21.53170124903586</v>
      </c>
      <c r="AP707">
        <v>21.51653776223776</v>
      </c>
      <c r="AQ707">
        <v>-3.331986908219735E-07</v>
      </c>
      <c r="AR707">
        <v>91.88205700752289</v>
      </c>
      <c r="AS707">
        <v>0</v>
      </c>
      <c r="AT707">
        <v>0</v>
      </c>
      <c r="AU707">
        <f>IF(AS707*$H$15&gt;=AW707,1.0,(AW707/(AW707-AS707*$H$15)))</f>
        <v>0</v>
      </c>
      <c r="AV707">
        <f>(AU707-1)*100</f>
        <v>0</v>
      </c>
      <c r="AW707">
        <f>MAX(0,($B$15+$C$15*BV707)/(1+$D$15*BV707)*BO707/(BQ707+273)*$E$15)</f>
        <v>0</v>
      </c>
      <c r="AX707">
        <f>$B$13*BW707+$C$13*BX707+$F$13*CI707*(1-CL707)</f>
        <v>0</v>
      </c>
      <c r="AY707">
        <f>AX707*AZ707</f>
        <v>0</v>
      </c>
      <c r="AZ707">
        <f>($B$13*$D$11+$C$13*$D$11+$F$13*((CV707+CN707)/MAX(CV707+CN707+CW707, 0.1)*$I$11+CW707/MAX(CV707+CN707+CW707, 0.1)*$J$11))/($B$13+$C$13+$F$13)</f>
        <v>0</v>
      </c>
      <c r="BA707">
        <f>($B$13*$K$11+$C$13*$K$11+$F$13*((CV707+CN707)/MAX(CV707+CN707+CW707, 0.1)*$P$11+CW707/MAX(CV707+CN707+CW707, 0.1)*$Q$11))/($B$13+$C$13+$F$13)</f>
        <v>0</v>
      </c>
      <c r="BB707">
        <v>6</v>
      </c>
      <c r="BC707">
        <v>0.5</v>
      </c>
      <c r="BD707" t="s">
        <v>358</v>
      </c>
      <c r="BE707">
        <v>2</v>
      </c>
      <c r="BF707" t="b">
        <v>1</v>
      </c>
      <c r="BG707">
        <v>1774684545.7</v>
      </c>
      <c r="BH707">
        <v>419.5602000000001</v>
      </c>
      <c r="BI707">
        <v>420.0254</v>
      </c>
      <c r="BJ707">
        <v>21.51595</v>
      </c>
      <c r="BK707">
        <v>21.53245</v>
      </c>
      <c r="BL707">
        <v>419.9219</v>
      </c>
      <c r="BM707">
        <v>21.2185</v>
      </c>
      <c r="BN707">
        <v>499.9894</v>
      </c>
      <c r="BO707">
        <v>101.0319</v>
      </c>
      <c r="BP707">
        <v>0.09995076</v>
      </c>
      <c r="BQ707">
        <v>25.70855</v>
      </c>
      <c r="BR707">
        <v>25.72612</v>
      </c>
      <c r="BS707">
        <v>999.9</v>
      </c>
      <c r="BT707">
        <v>0</v>
      </c>
      <c r="BU707">
        <v>0</v>
      </c>
      <c r="BV707">
        <v>10001.132</v>
      </c>
      <c r="BW707">
        <v>0</v>
      </c>
      <c r="BX707">
        <v>0.3833920000000001</v>
      </c>
      <c r="BY707">
        <v>-0.4651338</v>
      </c>
      <c r="BZ707">
        <v>428.7861</v>
      </c>
      <c r="CA707">
        <v>429.2683</v>
      </c>
      <c r="CB707">
        <v>-0.01648597</v>
      </c>
      <c r="CC707">
        <v>420.0254</v>
      </c>
      <c r="CD707">
        <v>21.53245</v>
      </c>
      <c r="CE707">
        <v>2.173798</v>
      </c>
      <c r="CF707">
        <v>2.175461</v>
      </c>
      <c r="CG707">
        <v>18.77051</v>
      </c>
      <c r="CH707">
        <v>18.78274</v>
      </c>
      <c r="CI707">
        <v>49.99565</v>
      </c>
      <c r="CJ707">
        <v>0</v>
      </c>
      <c r="CK707">
        <v>1</v>
      </c>
      <c r="CL707">
        <v>0</v>
      </c>
      <c r="CM707">
        <v>1.71361</v>
      </c>
      <c r="CN707">
        <v>0</v>
      </c>
      <c r="CO707">
        <v>1.88786</v>
      </c>
      <c r="CP707">
        <v>255.7608</v>
      </c>
      <c r="CQ707">
        <v>34.9874</v>
      </c>
      <c r="CR707">
        <v>40.6933</v>
      </c>
      <c r="CS707">
        <v>37.7185</v>
      </c>
      <c r="CT707">
        <v>39.8561</v>
      </c>
      <c r="CU707">
        <v>36.2374</v>
      </c>
      <c r="CV707">
        <v>0</v>
      </c>
      <c r="CW707">
        <v>49.99499999999999</v>
      </c>
      <c r="CX707">
        <v>0</v>
      </c>
      <c r="CY707">
        <v>1774684547</v>
      </c>
      <c r="CZ707">
        <v>0</v>
      </c>
      <c r="DA707">
        <v>1774666326.5</v>
      </c>
      <c r="DB707" t="s">
        <v>359</v>
      </c>
      <c r="DC707">
        <v>1774666322</v>
      </c>
      <c r="DD707">
        <v>1774666326.5</v>
      </c>
      <c r="DE707">
        <v>2</v>
      </c>
      <c r="DF707">
        <v>0.343</v>
      </c>
      <c r="DG707">
        <v>-0.026</v>
      </c>
      <c r="DH707">
        <v>-0.36</v>
      </c>
      <c r="DI707">
        <v>0.298</v>
      </c>
      <c r="DJ707">
        <v>420</v>
      </c>
      <c r="DK707">
        <v>22</v>
      </c>
      <c r="DL707">
        <v>0.17</v>
      </c>
      <c r="DM707">
        <v>0.02</v>
      </c>
      <c r="DN707">
        <v>-0.4621560487804878</v>
      </c>
      <c r="DO707">
        <v>-0.1957518397212551</v>
      </c>
      <c r="DP707">
        <v>0.03760466379284929</v>
      </c>
      <c r="DQ707">
        <v>0</v>
      </c>
      <c r="DR707">
        <v>-0.01736514634146341</v>
      </c>
      <c r="DS707">
        <v>0.006493885714285681</v>
      </c>
      <c r="DT707">
        <v>0.0008362767166894337</v>
      </c>
      <c r="DU707">
        <v>1</v>
      </c>
      <c r="DV707">
        <v>1</v>
      </c>
      <c r="DW707">
        <v>2</v>
      </c>
      <c r="DX707" t="s">
        <v>367</v>
      </c>
      <c r="DY707">
        <v>3.13044</v>
      </c>
      <c r="DZ707">
        <v>2.80644</v>
      </c>
      <c r="EA707">
        <v>0.0997629</v>
      </c>
      <c r="EB707">
        <v>0.0994693</v>
      </c>
      <c r="EC707">
        <v>0.105912</v>
      </c>
      <c r="ED707">
        <v>0.105657</v>
      </c>
      <c r="EE707">
        <v>21144.9</v>
      </c>
      <c r="EF707">
        <v>27418.9</v>
      </c>
      <c r="EG707">
        <v>26442.4</v>
      </c>
      <c r="EH707">
        <v>33000.2</v>
      </c>
      <c r="EI707">
        <v>34921</v>
      </c>
      <c r="EJ707">
        <v>40307.2</v>
      </c>
      <c r="EK707">
        <v>41088.7</v>
      </c>
      <c r="EL707">
        <v>46059.7</v>
      </c>
      <c r="EM707">
        <v>2.03492</v>
      </c>
      <c r="EN707">
        <v>2.00042</v>
      </c>
      <c r="EO707">
        <v>0.0658445</v>
      </c>
      <c r="EP707">
        <v>0</v>
      </c>
      <c r="EQ707">
        <v>24.6475</v>
      </c>
      <c r="ER707">
        <v>999.9</v>
      </c>
      <c r="ES707">
        <v>67.5</v>
      </c>
      <c r="ET707">
        <v>27.5</v>
      </c>
      <c r="EU707">
        <v>24.6245</v>
      </c>
      <c r="EV707">
        <v>61.2309</v>
      </c>
      <c r="EW707">
        <v>31.7308</v>
      </c>
      <c r="EX707">
        <v>1</v>
      </c>
      <c r="EY707">
        <v>0.290719</v>
      </c>
      <c r="EZ707">
        <v>0.162391</v>
      </c>
      <c r="FA707">
        <v>20.2924</v>
      </c>
      <c r="FB707">
        <v>5.18959</v>
      </c>
      <c r="FC707">
        <v>11.9441</v>
      </c>
      <c r="FD707">
        <v>4.95585</v>
      </c>
      <c r="FE707">
        <v>3.285</v>
      </c>
      <c r="FF707">
        <v>9999</v>
      </c>
      <c r="FG707">
        <v>9999</v>
      </c>
      <c r="FH707">
        <v>9999</v>
      </c>
      <c r="FI707">
        <v>999.9</v>
      </c>
      <c r="FJ707">
        <v>1.86127</v>
      </c>
      <c r="FK707">
        <v>1.86264</v>
      </c>
      <c r="FL707">
        <v>1.86005</v>
      </c>
      <c r="FM707">
        <v>1.85837</v>
      </c>
      <c r="FN707">
        <v>1.86214</v>
      </c>
      <c r="FO707">
        <v>1.85889</v>
      </c>
      <c r="FP707">
        <v>1.85791</v>
      </c>
      <c r="FQ707">
        <v>1.86081</v>
      </c>
      <c r="FR707">
        <v>0</v>
      </c>
      <c r="FS707">
        <v>0</v>
      </c>
      <c r="FT707">
        <v>0</v>
      </c>
      <c r="FU707">
        <v>4.5</v>
      </c>
      <c r="FV707" t="s">
        <v>361</v>
      </c>
      <c r="FW707" t="s">
        <v>362</v>
      </c>
      <c r="FX707" t="s">
        <v>363</v>
      </c>
      <c r="FY707" t="s">
        <v>364</v>
      </c>
      <c r="FZ707" t="s">
        <v>364</v>
      </c>
      <c r="GA707" t="s">
        <v>363</v>
      </c>
      <c r="GB707">
        <v>0</v>
      </c>
      <c r="GC707">
        <v>100</v>
      </c>
      <c r="GD707">
        <v>100</v>
      </c>
      <c r="GE707">
        <v>-0.362</v>
      </c>
      <c r="GF707">
        <v>0.2975</v>
      </c>
      <c r="GG707">
        <v>-1.589593225013521</v>
      </c>
      <c r="GH707">
        <v>0.00192992804097616</v>
      </c>
      <c r="GI707">
        <v>3.244687122451424E-06</v>
      </c>
      <c r="GJ707">
        <v>-2.087531120305573E-09</v>
      </c>
      <c r="GK707">
        <v>0.05776174702018427</v>
      </c>
      <c r="GL707">
        <v>0.005089068596103195</v>
      </c>
      <c r="GM707">
        <v>0.0003257216593697226</v>
      </c>
      <c r="GN707">
        <v>-1.562898368296355E-06</v>
      </c>
      <c r="GO707">
        <v>0</v>
      </c>
      <c r="GP707">
        <v>1257</v>
      </c>
      <c r="GQ707">
        <v>1</v>
      </c>
      <c r="GR707">
        <v>31</v>
      </c>
      <c r="GS707">
        <v>303.8</v>
      </c>
      <c r="GT707">
        <v>303.7</v>
      </c>
      <c r="GU707">
        <v>1.07666</v>
      </c>
      <c r="GV707">
        <v>2.39014</v>
      </c>
      <c r="GW707">
        <v>1.44775</v>
      </c>
      <c r="GX707">
        <v>2.20215</v>
      </c>
      <c r="GY707">
        <v>1.44653</v>
      </c>
      <c r="GZ707">
        <v>2.35229</v>
      </c>
      <c r="HA707">
        <v>33.1769</v>
      </c>
      <c r="HB707">
        <v>14.4735</v>
      </c>
      <c r="HC707">
        <v>18</v>
      </c>
      <c r="HD707">
        <v>531.881</v>
      </c>
      <c r="HE707">
        <v>523.069</v>
      </c>
      <c r="HF707">
        <v>24.9999</v>
      </c>
      <c r="HG707">
        <v>30.7119</v>
      </c>
      <c r="HH707">
        <v>30</v>
      </c>
      <c r="HI707">
        <v>31.0889</v>
      </c>
      <c r="HJ707">
        <v>31.1009</v>
      </c>
      <c r="HK707">
        <v>21.5453</v>
      </c>
      <c r="HL707">
        <v>20.6043</v>
      </c>
      <c r="HM707">
        <v>100</v>
      </c>
      <c r="HN707">
        <v>25</v>
      </c>
      <c r="HO707">
        <v>420</v>
      </c>
      <c r="HP707">
        <v>21.5</v>
      </c>
      <c r="HQ707">
        <v>103.125</v>
      </c>
      <c r="HR707">
        <v>102.021</v>
      </c>
    </row>
    <row r="708" spans="1:226">
      <c r="A708">
        <v>690</v>
      </c>
      <c r="B708">
        <v>1774684552.6</v>
      </c>
      <c r="C708">
        <v>2806.599999904633</v>
      </c>
      <c r="D708" t="s">
        <v>1742</v>
      </c>
      <c r="E708" t="s">
        <v>1743</v>
      </c>
      <c r="F708">
        <v>5</v>
      </c>
      <c r="I708">
        <v>1774684549.7</v>
      </c>
      <c r="J708">
        <f>(K708)/1000</f>
        <v>0</v>
      </c>
      <c r="K708">
        <f>IF(BF708, AN708, AH708)</f>
        <v>0</v>
      </c>
      <c r="L708">
        <f>IF(BF708, AI708, AG708)</f>
        <v>0</v>
      </c>
      <c r="M708">
        <f>BH708 - IF(AU708&gt;1, L708*BB708*100.0/(AW708), 0)</f>
        <v>0</v>
      </c>
      <c r="N708">
        <f>((T708-J708/2)*M708-L708)/(T708+J708/2)</f>
        <v>0</v>
      </c>
      <c r="O708">
        <f>N708*(BO708+BP708)/1000.0</f>
        <v>0</v>
      </c>
      <c r="P708">
        <f>(BH708 - IF(AU708&gt;1, L708*BB708*100.0/(AW708), 0))*(BO708+BP708)/1000.0</f>
        <v>0</v>
      </c>
      <c r="Q708">
        <f>2.0/((1/S708-1/R708)+SIGN(S708)*SQRT((1/S708-1/R708)*(1/S708-1/R708) + 4*BC708/((BC708+1)*(BC708+1))*(2*1/S708*1/R708-1/R708*1/R708)))</f>
        <v>0</v>
      </c>
      <c r="R708">
        <f>IF(LEFT(BD708,1)&lt;&gt;"0",IF(LEFT(BD708,1)="1",3.0,BE708),$D$5+$E$5*(BV708*BO708/($K$5*1000))+$F$5*(BV708*BO708/($K$5*1000))*MAX(MIN(BB708,$J$5),$I$5)*MAX(MIN(BB708,$J$5),$I$5)+$G$5*MAX(MIN(BB708,$J$5),$I$5)*(BV708*BO708/($K$5*1000))+$H$5*(BV708*BO708/($K$5*1000))*(BV708*BO708/($K$5*1000)))</f>
        <v>0</v>
      </c>
      <c r="S708">
        <f>J708*(1000-(1000*0.61365*exp(17.502*W708/(240.97+W708))/(BO708+BP708)+BJ708)/2)/(1000*0.61365*exp(17.502*W708/(240.97+W708))/(BO708+BP708)-BJ708)</f>
        <v>0</v>
      </c>
      <c r="T708">
        <f>1/((BC708+1)/(Q708/1.6)+1/(R708/1.37)) + BC708/((BC708+1)/(Q708/1.6) + BC708/(R708/1.37))</f>
        <v>0</v>
      </c>
      <c r="U708">
        <f>(AX708*BA708)</f>
        <v>0</v>
      </c>
      <c r="V708">
        <f>(BQ708+(U708+2*0.95*5.67E-8*(((BQ708+$B$9)+273)^4-(BQ708+273)^4)-44100*J708)/(1.84*29.3*R708+8*0.95*5.67E-8*(BQ708+273)^3))</f>
        <v>0</v>
      </c>
      <c r="W708">
        <f>($C$9*BR708+$D$9*BS708+$E$9*V708)</f>
        <v>0</v>
      </c>
      <c r="X708">
        <f>0.61365*exp(17.502*W708/(240.97+W708))</f>
        <v>0</v>
      </c>
      <c r="Y708">
        <f>(Z708/AA708*100)</f>
        <v>0</v>
      </c>
      <c r="Z708">
        <f>BJ708*(BO708+BP708)/1000</f>
        <v>0</v>
      </c>
      <c r="AA708">
        <f>0.61365*exp(17.502*BQ708/(240.97+BQ708))</f>
        <v>0</v>
      </c>
      <c r="AB708">
        <f>(X708-BJ708*(BO708+BP708)/1000)</f>
        <v>0</v>
      </c>
      <c r="AC708">
        <f>(-J708*44100)</f>
        <v>0</v>
      </c>
      <c r="AD708">
        <f>2*29.3*R708*0.92*(BQ708-W708)</f>
        <v>0</v>
      </c>
      <c r="AE708">
        <f>2*0.95*5.67E-8*(((BQ708+$B$9)+273)^4-(W708+273)^4)</f>
        <v>0</v>
      </c>
      <c r="AF708">
        <f>U708+AE708+AC708+AD708</f>
        <v>0</v>
      </c>
      <c r="AG708">
        <f>BN708*AU708*(BI708-BH708*(1000-AU708*BK708)/(1000-AU708*BJ708))/(100*BB708)</f>
        <v>0</v>
      </c>
      <c r="AH708">
        <f>1000*BN708*AU708*(BJ708-BK708)/(100*BB708*(1000-AU708*BJ708))</f>
        <v>0</v>
      </c>
      <c r="AI708">
        <f>(AJ708 - AK708 - BO708*1E3/(8.314*(BQ708+273.15)) * AM708/BN708 * AL708) * BN708/(100*BB708) * (1000 - BK708)/1000</f>
        <v>0</v>
      </c>
      <c r="AJ708">
        <v>429.1543251541285</v>
      </c>
      <c r="AK708">
        <v>428.793793939394</v>
      </c>
      <c r="AL708">
        <v>-9.877756756980274E-06</v>
      </c>
      <c r="AM708">
        <v>61.35787655002243</v>
      </c>
      <c r="AN708">
        <f>(AP708 - AO708 + BO708*1E3/(8.314*(BQ708+273.15)) * AR708/BN708 * AQ708) * BN708/(100*BB708) * 1000/(1000 - AP708)</f>
        <v>0</v>
      </c>
      <c r="AO708">
        <v>21.53336626153107</v>
      </c>
      <c r="AP708">
        <v>21.51645734265736</v>
      </c>
      <c r="AQ708">
        <v>-2.595486592414325E-07</v>
      </c>
      <c r="AR708">
        <v>91.88205700752289</v>
      </c>
      <c r="AS708">
        <v>0</v>
      </c>
      <c r="AT708">
        <v>0</v>
      </c>
      <c r="AU708">
        <f>IF(AS708*$H$15&gt;=AW708,1.0,(AW708/(AW708-AS708*$H$15)))</f>
        <v>0</v>
      </c>
      <c r="AV708">
        <f>(AU708-1)*100</f>
        <v>0</v>
      </c>
      <c r="AW708">
        <f>MAX(0,($B$15+$C$15*BV708)/(1+$D$15*BV708)*BO708/(BQ708+273)*$E$15)</f>
        <v>0</v>
      </c>
      <c r="AX708">
        <f>$B$13*BW708+$C$13*BX708+$F$13*CI708*(1-CL708)</f>
        <v>0</v>
      </c>
      <c r="AY708">
        <f>AX708*AZ708</f>
        <v>0</v>
      </c>
      <c r="AZ708">
        <f>($B$13*$D$11+$C$13*$D$11+$F$13*((CV708+CN708)/MAX(CV708+CN708+CW708, 0.1)*$I$11+CW708/MAX(CV708+CN708+CW708, 0.1)*$J$11))/($B$13+$C$13+$F$13)</f>
        <v>0</v>
      </c>
      <c r="BA708">
        <f>($B$13*$K$11+$C$13*$K$11+$F$13*((CV708+CN708)/MAX(CV708+CN708+CW708, 0.1)*$P$11+CW708/MAX(CV708+CN708+CW708, 0.1)*$Q$11))/($B$13+$C$13+$F$13)</f>
        <v>0</v>
      </c>
      <c r="BB708">
        <v>6</v>
      </c>
      <c r="BC708">
        <v>0.5</v>
      </c>
      <c r="BD708" t="s">
        <v>358</v>
      </c>
      <c r="BE708">
        <v>2</v>
      </c>
      <c r="BF708" t="b">
        <v>1</v>
      </c>
      <c r="BG708">
        <v>1774684549.7</v>
      </c>
      <c r="BH708">
        <v>419.5993999999999</v>
      </c>
      <c r="BI708">
        <v>419.941</v>
      </c>
      <c r="BJ708">
        <v>21.51616</v>
      </c>
      <c r="BK708">
        <v>21.53371</v>
      </c>
      <c r="BL708">
        <v>419.961</v>
      </c>
      <c r="BM708">
        <v>21.21869</v>
      </c>
      <c r="BN708">
        <v>500.046</v>
      </c>
      <c r="BO708">
        <v>101.0317</v>
      </c>
      <c r="BP708">
        <v>0.09998682</v>
      </c>
      <c r="BQ708">
        <v>25.70739</v>
      </c>
      <c r="BR708">
        <v>25.72919</v>
      </c>
      <c r="BS708">
        <v>999.9</v>
      </c>
      <c r="BT708">
        <v>0</v>
      </c>
      <c r="BU708">
        <v>0</v>
      </c>
      <c r="BV708">
        <v>10009.432</v>
      </c>
      <c r="BW708">
        <v>0</v>
      </c>
      <c r="BX708">
        <v>0.3833920000000001</v>
      </c>
      <c r="BY708">
        <v>-0.3414734</v>
      </c>
      <c r="BZ708">
        <v>428.8262</v>
      </c>
      <c r="CA708">
        <v>429.1827</v>
      </c>
      <c r="CB708">
        <v>-0.01753865</v>
      </c>
      <c r="CC708">
        <v>419.941</v>
      </c>
      <c r="CD708">
        <v>21.53371</v>
      </c>
      <c r="CE708">
        <v>2.173811</v>
      </c>
      <c r="CF708">
        <v>2.175582</v>
      </c>
      <c r="CG708">
        <v>18.77063</v>
      </c>
      <c r="CH708">
        <v>18.78363</v>
      </c>
      <c r="CI708">
        <v>49.996</v>
      </c>
      <c r="CJ708">
        <v>0</v>
      </c>
      <c r="CK708">
        <v>1</v>
      </c>
      <c r="CL708">
        <v>0</v>
      </c>
      <c r="CM708">
        <v>1.94784</v>
      </c>
      <c r="CN708">
        <v>0</v>
      </c>
      <c r="CO708">
        <v>1.87559</v>
      </c>
      <c r="CP708">
        <v>255.7628</v>
      </c>
      <c r="CQ708">
        <v>35</v>
      </c>
      <c r="CR708">
        <v>40.7374</v>
      </c>
      <c r="CS708">
        <v>37.75</v>
      </c>
      <c r="CT708">
        <v>39.91840000000001</v>
      </c>
      <c r="CU708">
        <v>36.25</v>
      </c>
      <c r="CV708">
        <v>0</v>
      </c>
      <c r="CW708">
        <v>49.996</v>
      </c>
      <c r="CX708">
        <v>0</v>
      </c>
      <c r="CY708">
        <v>1774684551.2</v>
      </c>
      <c r="CZ708">
        <v>0</v>
      </c>
      <c r="DA708">
        <v>1774666326.5</v>
      </c>
      <c r="DB708" t="s">
        <v>359</v>
      </c>
      <c r="DC708">
        <v>1774666322</v>
      </c>
      <c r="DD708">
        <v>1774666326.5</v>
      </c>
      <c r="DE708">
        <v>2</v>
      </c>
      <c r="DF708">
        <v>0.343</v>
      </c>
      <c r="DG708">
        <v>-0.026</v>
      </c>
      <c r="DH708">
        <v>-0.36</v>
      </c>
      <c r="DI708">
        <v>0.298</v>
      </c>
      <c r="DJ708">
        <v>420</v>
      </c>
      <c r="DK708">
        <v>22</v>
      </c>
      <c r="DL708">
        <v>0.17</v>
      </c>
      <c r="DM708">
        <v>0.02</v>
      </c>
      <c r="DN708">
        <v>-0.4435961463414634</v>
      </c>
      <c r="DO708">
        <v>0.3504195261324037</v>
      </c>
      <c r="DP708">
        <v>0.06652623812710619</v>
      </c>
      <c r="DQ708">
        <v>0</v>
      </c>
      <c r="DR708">
        <v>-0.01724740731707317</v>
      </c>
      <c r="DS708">
        <v>0.001749397212543549</v>
      </c>
      <c r="DT708">
        <v>0.0007506659558442313</v>
      </c>
      <c r="DU708">
        <v>1</v>
      </c>
      <c r="DV708">
        <v>1</v>
      </c>
      <c r="DW708">
        <v>2</v>
      </c>
      <c r="DX708" t="s">
        <v>367</v>
      </c>
      <c r="DY708">
        <v>3.1306</v>
      </c>
      <c r="DZ708">
        <v>2.80667</v>
      </c>
      <c r="EA708">
        <v>0.09975439999999999</v>
      </c>
      <c r="EB708">
        <v>0.0994659</v>
      </c>
      <c r="EC708">
        <v>0.105911</v>
      </c>
      <c r="ED708">
        <v>0.105658</v>
      </c>
      <c r="EE708">
        <v>21144.9</v>
      </c>
      <c r="EF708">
        <v>27418.9</v>
      </c>
      <c r="EG708">
        <v>26442.2</v>
      </c>
      <c r="EH708">
        <v>33000</v>
      </c>
      <c r="EI708">
        <v>34920.9</v>
      </c>
      <c r="EJ708">
        <v>40307.3</v>
      </c>
      <c r="EK708">
        <v>41088.5</v>
      </c>
      <c r="EL708">
        <v>46059.9</v>
      </c>
      <c r="EM708">
        <v>2.03513</v>
      </c>
      <c r="EN708">
        <v>2.00023</v>
      </c>
      <c r="EO708">
        <v>0.0659749</v>
      </c>
      <c r="EP708">
        <v>0</v>
      </c>
      <c r="EQ708">
        <v>24.6472</v>
      </c>
      <c r="ER708">
        <v>999.9</v>
      </c>
      <c r="ES708">
        <v>67.5</v>
      </c>
      <c r="ET708">
        <v>27.5</v>
      </c>
      <c r="EU708">
        <v>24.6222</v>
      </c>
      <c r="EV708">
        <v>61.1009</v>
      </c>
      <c r="EW708">
        <v>31.5825</v>
      </c>
      <c r="EX708">
        <v>1</v>
      </c>
      <c r="EY708">
        <v>0.290709</v>
      </c>
      <c r="EZ708">
        <v>0.162037</v>
      </c>
      <c r="FA708">
        <v>20.2924</v>
      </c>
      <c r="FB708">
        <v>5.18929</v>
      </c>
      <c r="FC708">
        <v>11.9441</v>
      </c>
      <c r="FD708">
        <v>4.95575</v>
      </c>
      <c r="FE708">
        <v>3.285</v>
      </c>
      <c r="FF708">
        <v>9999</v>
      </c>
      <c r="FG708">
        <v>9999</v>
      </c>
      <c r="FH708">
        <v>9999</v>
      </c>
      <c r="FI708">
        <v>999.9</v>
      </c>
      <c r="FJ708">
        <v>1.86127</v>
      </c>
      <c r="FK708">
        <v>1.86264</v>
      </c>
      <c r="FL708">
        <v>1.86005</v>
      </c>
      <c r="FM708">
        <v>1.85837</v>
      </c>
      <c r="FN708">
        <v>1.86215</v>
      </c>
      <c r="FO708">
        <v>1.85887</v>
      </c>
      <c r="FP708">
        <v>1.85791</v>
      </c>
      <c r="FQ708">
        <v>1.86081</v>
      </c>
      <c r="FR708">
        <v>0</v>
      </c>
      <c r="FS708">
        <v>0</v>
      </c>
      <c r="FT708">
        <v>0</v>
      </c>
      <c r="FU708">
        <v>4.5</v>
      </c>
      <c r="FV708" t="s">
        <v>361</v>
      </c>
      <c r="FW708" t="s">
        <v>362</v>
      </c>
      <c r="FX708" t="s">
        <v>363</v>
      </c>
      <c r="FY708" t="s">
        <v>364</v>
      </c>
      <c r="FZ708" t="s">
        <v>364</v>
      </c>
      <c r="GA708" t="s">
        <v>363</v>
      </c>
      <c r="GB708">
        <v>0</v>
      </c>
      <c r="GC708">
        <v>100</v>
      </c>
      <c r="GD708">
        <v>100</v>
      </c>
      <c r="GE708">
        <v>-0.361</v>
      </c>
      <c r="GF708">
        <v>0.2975</v>
      </c>
      <c r="GG708">
        <v>-1.589593225013521</v>
      </c>
      <c r="GH708">
        <v>0.00192992804097616</v>
      </c>
      <c r="GI708">
        <v>3.244687122451424E-06</v>
      </c>
      <c r="GJ708">
        <v>-2.087531120305573E-09</v>
      </c>
      <c r="GK708">
        <v>0.05776174702018427</v>
      </c>
      <c r="GL708">
        <v>0.005089068596103195</v>
      </c>
      <c r="GM708">
        <v>0.0003257216593697226</v>
      </c>
      <c r="GN708">
        <v>-1.562898368296355E-06</v>
      </c>
      <c r="GO708">
        <v>0</v>
      </c>
      <c r="GP708">
        <v>1257</v>
      </c>
      <c r="GQ708">
        <v>1</v>
      </c>
      <c r="GR708">
        <v>31</v>
      </c>
      <c r="GS708">
        <v>303.8</v>
      </c>
      <c r="GT708">
        <v>303.8</v>
      </c>
      <c r="GU708">
        <v>1.07666</v>
      </c>
      <c r="GV708">
        <v>2.40234</v>
      </c>
      <c r="GW708">
        <v>1.44775</v>
      </c>
      <c r="GX708">
        <v>2.20215</v>
      </c>
      <c r="GY708">
        <v>1.44653</v>
      </c>
      <c r="GZ708">
        <v>2.27905</v>
      </c>
      <c r="HA708">
        <v>33.1992</v>
      </c>
      <c r="HB708">
        <v>14.4648</v>
      </c>
      <c r="HC708">
        <v>18</v>
      </c>
      <c r="HD708">
        <v>532.008</v>
      </c>
      <c r="HE708">
        <v>522.933</v>
      </c>
      <c r="HF708">
        <v>24.9998</v>
      </c>
      <c r="HG708">
        <v>30.7119</v>
      </c>
      <c r="HH708">
        <v>30.0002</v>
      </c>
      <c r="HI708">
        <v>31.0889</v>
      </c>
      <c r="HJ708">
        <v>31.1009</v>
      </c>
      <c r="HK708">
        <v>21.5455</v>
      </c>
      <c r="HL708">
        <v>20.6043</v>
      </c>
      <c r="HM708">
        <v>100</v>
      </c>
      <c r="HN708">
        <v>25</v>
      </c>
      <c r="HO708">
        <v>420</v>
      </c>
      <c r="HP708">
        <v>21.5</v>
      </c>
      <c r="HQ708">
        <v>103.124</v>
      </c>
      <c r="HR708">
        <v>102.021</v>
      </c>
    </row>
    <row r="709" spans="1:226">
      <c r="A709">
        <v>691</v>
      </c>
      <c r="B709">
        <v>1774684556.6</v>
      </c>
      <c r="C709">
        <v>2810.599999904633</v>
      </c>
      <c r="D709" t="s">
        <v>1744</v>
      </c>
      <c r="E709" t="s">
        <v>1745</v>
      </c>
      <c r="F709">
        <v>5</v>
      </c>
      <c r="I709">
        <v>1774684553.7</v>
      </c>
      <c r="J709">
        <f>(K709)/1000</f>
        <v>0</v>
      </c>
      <c r="K709">
        <f>IF(BF709, AN709, AH709)</f>
        <v>0</v>
      </c>
      <c r="L709">
        <f>IF(BF709, AI709, AG709)</f>
        <v>0</v>
      </c>
      <c r="M709">
        <f>BH709 - IF(AU709&gt;1, L709*BB709*100.0/(AW709), 0)</f>
        <v>0</v>
      </c>
      <c r="N709">
        <f>((T709-J709/2)*M709-L709)/(T709+J709/2)</f>
        <v>0</v>
      </c>
      <c r="O709">
        <f>N709*(BO709+BP709)/1000.0</f>
        <v>0</v>
      </c>
      <c r="P709">
        <f>(BH709 - IF(AU709&gt;1, L709*BB709*100.0/(AW709), 0))*(BO709+BP709)/1000.0</f>
        <v>0</v>
      </c>
      <c r="Q709">
        <f>2.0/((1/S709-1/R709)+SIGN(S709)*SQRT((1/S709-1/R709)*(1/S709-1/R709) + 4*BC709/((BC709+1)*(BC709+1))*(2*1/S709*1/R709-1/R709*1/R709)))</f>
        <v>0</v>
      </c>
      <c r="R709">
        <f>IF(LEFT(BD709,1)&lt;&gt;"0",IF(LEFT(BD709,1)="1",3.0,BE709),$D$5+$E$5*(BV709*BO709/($K$5*1000))+$F$5*(BV709*BO709/($K$5*1000))*MAX(MIN(BB709,$J$5),$I$5)*MAX(MIN(BB709,$J$5),$I$5)+$G$5*MAX(MIN(BB709,$J$5),$I$5)*(BV709*BO709/($K$5*1000))+$H$5*(BV709*BO709/($K$5*1000))*(BV709*BO709/($K$5*1000)))</f>
        <v>0</v>
      </c>
      <c r="S709">
        <f>J709*(1000-(1000*0.61365*exp(17.502*W709/(240.97+W709))/(BO709+BP709)+BJ709)/2)/(1000*0.61365*exp(17.502*W709/(240.97+W709))/(BO709+BP709)-BJ709)</f>
        <v>0</v>
      </c>
      <c r="T709">
        <f>1/((BC709+1)/(Q709/1.6)+1/(R709/1.37)) + BC709/((BC709+1)/(Q709/1.6) + BC709/(R709/1.37))</f>
        <v>0</v>
      </c>
      <c r="U709">
        <f>(AX709*BA709)</f>
        <v>0</v>
      </c>
      <c r="V709">
        <f>(BQ709+(U709+2*0.95*5.67E-8*(((BQ709+$B$9)+273)^4-(BQ709+273)^4)-44100*J709)/(1.84*29.3*R709+8*0.95*5.67E-8*(BQ709+273)^3))</f>
        <v>0</v>
      </c>
      <c r="W709">
        <f>($C$9*BR709+$D$9*BS709+$E$9*V709)</f>
        <v>0</v>
      </c>
      <c r="X709">
        <f>0.61365*exp(17.502*W709/(240.97+W709))</f>
        <v>0</v>
      </c>
      <c r="Y709">
        <f>(Z709/AA709*100)</f>
        <v>0</v>
      </c>
      <c r="Z709">
        <f>BJ709*(BO709+BP709)/1000</f>
        <v>0</v>
      </c>
      <c r="AA709">
        <f>0.61365*exp(17.502*BQ709/(240.97+BQ709))</f>
        <v>0</v>
      </c>
      <c r="AB709">
        <f>(X709-BJ709*(BO709+BP709)/1000)</f>
        <v>0</v>
      </c>
      <c r="AC709">
        <f>(-J709*44100)</f>
        <v>0</v>
      </c>
      <c r="AD709">
        <f>2*29.3*R709*0.92*(BQ709-W709)</f>
        <v>0</v>
      </c>
      <c r="AE709">
        <f>2*0.95*5.67E-8*(((BQ709+$B$9)+273)^4-(W709+273)^4)</f>
        <v>0</v>
      </c>
      <c r="AF709">
        <f>U709+AE709+AC709+AD709</f>
        <v>0</v>
      </c>
      <c r="AG709">
        <f>BN709*AU709*(BI709-BH709*(1000-AU709*BK709)/(1000-AU709*BJ709))/(100*BB709)</f>
        <v>0</v>
      </c>
      <c r="AH709">
        <f>1000*BN709*AU709*(BJ709-BK709)/(100*BB709*(1000-AU709*BJ709))</f>
        <v>0</v>
      </c>
      <c r="AI709">
        <f>(AJ709 - AK709 - BO709*1E3/(8.314*(BQ709+273.15)) * AM709/BN709 * AL709) * BN709/(100*BB709) * (1000 - BK709)/1000</f>
        <v>0</v>
      </c>
      <c r="AJ709">
        <v>429.2421604570825</v>
      </c>
      <c r="AK709">
        <v>428.776418181818</v>
      </c>
      <c r="AL709">
        <v>-3.371944530010985E-06</v>
      </c>
      <c r="AM709">
        <v>61.35787655002243</v>
      </c>
      <c r="AN709">
        <f>(AP709 - AO709 + BO709*1E3/(8.314*(BQ709+273.15)) * AR709/BN709 * AQ709) * BN709/(100*BB709) * 1000/(1000 - AP709)</f>
        <v>0</v>
      </c>
      <c r="AO709">
        <v>21.53368279090765</v>
      </c>
      <c r="AP709">
        <v>21.51487832167833</v>
      </c>
      <c r="AQ709">
        <v>3.381356816976534E-07</v>
      </c>
      <c r="AR709">
        <v>91.88205700752289</v>
      </c>
      <c r="AS709">
        <v>0</v>
      </c>
      <c r="AT709">
        <v>0</v>
      </c>
      <c r="AU709">
        <f>IF(AS709*$H$15&gt;=AW709,1.0,(AW709/(AW709-AS709*$H$15)))</f>
        <v>0</v>
      </c>
      <c r="AV709">
        <f>(AU709-1)*100</f>
        <v>0</v>
      </c>
      <c r="AW709">
        <f>MAX(0,($B$15+$C$15*BV709)/(1+$D$15*BV709)*BO709/(BQ709+273)*$E$15)</f>
        <v>0</v>
      </c>
      <c r="AX709">
        <f>$B$13*BW709+$C$13*BX709+$F$13*CI709*(1-CL709)</f>
        <v>0</v>
      </c>
      <c r="AY709">
        <f>AX709*AZ709</f>
        <v>0</v>
      </c>
      <c r="AZ709">
        <f>($B$13*$D$11+$C$13*$D$11+$F$13*((CV709+CN709)/MAX(CV709+CN709+CW709, 0.1)*$I$11+CW709/MAX(CV709+CN709+CW709, 0.1)*$J$11))/($B$13+$C$13+$F$13)</f>
        <v>0</v>
      </c>
      <c r="BA709">
        <f>($B$13*$K$11+$C$13*$K$11+$F$13*((CV709+CN709)/MAX(CV709+CN709+CW709, 0.1)*$P$11+CW709/MAX(CV709+CN709+CW709, 0.1)*$Q$11))/($B$13+$C$13+$F$13)</f>
        <v>0</v>
      </c>
      <c r="BB709">
        <v>6</v>
      </c>
      <c r="BC709">
        <v>0.5</v>
      </c>
      <c r="BD709" t="s">
        <v>358</v>
      </c>
      <c r="BE709">
        <v>2</v>
      </c>
      <c r="BF709" t="b">
        <v>1</v>
      </c>
      <c r="BG709">
        <v>1774684553.7</v>
      </c>
      <c r="BH709">
        <v>419.5584000000001</v>
      </c>
      <c r="BI709">
        <v>419.9866</v>
      </c>
      <c r="BJ709">
        <v>21.51601</v>
      </c>
      <c r="BK709">
        <v>21.53325</v>
      </c>
      <c r="BL709">
        <v>419.9201999999999</v>
      </c>
      <c r="BM709">
        <v>21.21857</v>
      </c>
      <c r="BN709">
        <v>500.0468000000001</v>
      </c>
      <c r="BO709">
        <v>101.0313</v>
      </c>
      <c r="BP709">
        <v>0.09984353999999998</v>
      </c>
      <c r="BQ709">
        <v>25.7088</v>
      </c>
      <c r="BR709">
        <v>25.72505</v>
      </c>
      <c r="BS709">
        <v>999.9</v>
      </c>
      <c r="BT709">
        <v>0</v>
      </c>
      <c r="BU709">
        <v>0</v>
      </c>
      <c r="BV709">
        <v>10031.79</v>
      </c>
      <c r="BW709">
        <v>0</v>
      </c>
      <c r="BX709">
        <v>0.3833920000000001</v>
      </c>
      <c r="BY709">
        <v>-0.4280273</v>
      </c>
      <c r="BZ709">
        <v>428.7842000000001</v>
      </c>
      <c r="CA709">
        <v>429.2291999999999</v>
      </c>
      <c r="CB709">
        <v>-0.01721</v>
      </c>
      <c r="CC709">
        <v>419.9866</v>
      </c>
      <c r="CD709">
        <v>21.53325</v>
      </c>
      <c r="CE709">
        <v>2.173789</v>
      </c>
      <c r="CF709">
        <v>2.175527</v>
      </c>
      <c r="CG709">
        <v>18.77045</v>
      </c>
      <c r="CH709">
        <v>18.78322</v>
      </c>
      <c r="CI709">
        <v>49.99992999999999</v>
      </c>
      <c r="CJ709">
        <v>0</v>
      </c>
      <c r="CK709">
        <v>1</v>
      </c>
      <c r="CL709">
        <v>0</v>
      </c>
      <c r="CM709">
        <v>1.77521</v>
      </c>
      <c r="CN709">
        <v>0</v>
      </c>
      <c r="CO709">
        <v>2.00496</v>
      </c>
      <c r="CP709">
        <v>255.7829</v>
      </c>
      <c r="CQ709">
        <v>35</v>
      </c>
      <c r="CR709">
        <v>40.781</v>
      </c>
      <c r="CS709">
        <v>37.78100000000001</v>
      </c>
      <c r="CT709">
        <v>39.9873</v>
      </c>
      <c r="CU709">
        <v>36.26860000000001</v>
      </c>
      <c r="CV709">
        <v>0</v>
      </c>
      <c r="CW709">
        <v>49.998</v>
      </c>
      <c r="CX709">
        <v>0</v>
      </c>
      <c r="CY709">
        <v>1774684554.8</v>
      </c>
      <c r="CZ709">
        <v>0</v>
      </c>
      <c r="DA709">
        <v>1774666326.5</v>
      </c>
      <c r="DB709" t="s">
        <v>359</v>
      </c>
      <c r="DC709">
        <v>1774666322</v>
      </c>
      <c r="DD709">
        <v>1774666326.5</v>
      </c>
      <c r="DE709">
        <v>2</v>
      </c>
      <c r="DF709">
        <v>0.343</v>
      </c>
      <c r="DG709">
        <v>-0.026</v>
      </c>
      <c r="DH709">
        <v>-0.36</v>
      </c>
      <c r="DI709">
        <v>0.298</v>
      </c>
      <c r="DJ709">
        <v>420</v>
      </c>
      <c r="DK709">
        <v>22</v>
      </c>
      <c r="DL709">
        <v>0.17</v>
      </c>
      <c r="DM709">
        <v>0.02</v>
      </c>
      <c r="DN709">
        <v>-0.4391070731707317</v>
      </c>
      <c r="DO709">
        <v>0.2620176585365852</v>
      </c>
      <c r="DP709">
        <v>0.06924671582012172</v>
      </c>
      <c r="DQ709">
        <v>0</v>
      </c>
      <c r="DR709">
        <v>-0.01712398292682927</v>
      </c>
      <c r="DS709">
        <v>0.001339465505226478</v>
      </c>
      <c r="DT709">
        <v>0.0007299908899874055</v>
      </c>
      <c r="DU709">
        <v>1</v>
      </c>
      <c r="DV709">
        <v>1</v>
      </c>
      <c r="DW709">
        <v>2</v>
      </c>
      <c r="DX709" t="s">
        <v>367</v>
      </c>
      <c r="DY709">
        <v>3.1304</v>
      </c>
      <c r="DZ709">
        <v>2.80649</v>
      </c>
      <c r="EA709">
        <v>0.0997542</v>
      </c>
      <c r="EB709">
        <v>0.09948170000000001</v>
      </c>
      <c r="EC709">
        <v>0.105909</v>
      </c>
      <c r="ED709">
        <v>0.105656</v>
      </c>
      <c r="EE709">
        <v>21144.9</v>
      </c>
      <c r="EF709">
        <v>27418.4</v>
      </c>
      <c r="EG709">
        <v>26442.3</v>
      </c>
      <c r="EH709">
        <v>33000</v>
      </c>
      <c r="EI709">
        <v>34920.8</v>
      </c>
      <c r="EJ709">
        <v>40307.1</v>
      </c>
      <c r="EK709">
        <v>41088.4</v>
      </c>
      <c r="EL709">
        <v>46059.7</v>
      </c>
      <c r="EM709">
        <v>2.0349</v>
      </c>
      <c r="EN709">
        <v>2.00035</v>
      </c>
      <c r="EO709">
        <v>0.0656955</v>
      </c>
      <c r="EP709">
        <v>0</v>
      </c>
      <c r="EQ709">
        <v>24.6454</v>
      </c>
      <c r="ER709">
        <v>999.9</v>
      </c>
      <c r="ES709">
        <v>67.5</v>
      </c>
      <c r="ET709">
        <v>27.5</v>
      </c>
      <c r="EU709">
        <v>24.6244</v>
      </c>
      <c r="EV709">
        <v>61.1809</v>
      </c>
      <c r="EW709">
        <v>31.5184</v>
      </c>
      <c r="EX709">
        <v>1</v>
      </c>
      <c r="EY709">
        <v>0.29091</v>
      </c>
      <c r="EZ709">
        <v>0.161381</v>
      </c>
      <c r="FA709">
        <v>20.2927</v>
      </c>
      <c r="FB709">
        <v>5.18959</v>
      </c>
      <c r="FC709">
        <v>11.9441</v>
      </c>
      <c r="FD709">
        <v>4.95575</v>
      </c>
      <c r="FE709">
        <v>3.285</v>
      </c>
      <c r="FF709">
        <v>9999</v>
      </c>
      <c r="FG709">
        <v>9999</v>
      </c>
      <c r="FH709">
        <v>9999</v>
      </c>
      <c r="FI709">
        <v>999.9</v>
      </c>
      <c r="FJ709">
        <v>1.86127</v>
      </c>
      <c r="FK709">
        <v>1.86264</v>
      </c>
      <c r="FL709">
        <v>1.86005</v>
      </c>
      <c r="FM709">
        <v>1.85837</v>
      </c>
      <c r="FN709">
        <v>1.86217</v>
      </c>
      <c r="FO709">
        <v>1.85887</v>
      </c>
      <c r="FP709">
        <v>1.85791</v>
      </c>
      <c r="FQ709">
        <v>1.86081</v>
      </c>
      <c r="FR709">
        <v>0</v>
      </c>
      <c r="FS709">
        <v>0</v>
      </c>
      <c r="FT709">
        <v>0</v>
      </c>
      <c r="FU709">
        <v>4.5</v>
      </c>
      <c r="FV709" t="s">
        <v>361</v>
      </c>
      <c r="FW709" t="s">
        <v>362</v>
      </c>
      <c r="FX709" t="s">
        <v>363</v>
      </c>
      <c r="FY709" t="s">
        <v>364</v>
      </c>
      <c r="FZ709" t="s">
        <v>364</v>
      </c>
      <c r="GA709" t="s">
        <v>363</v>
      </c>
      <c r="GB709">
        <v>0</v>
      </c>
      <c r="GC709">
        <v>100</v>
      </c>
      <c r="GD709">
        <v>100</v>
      </c>
      <c r="GE709">
        <v>-0.361</v>
      </c>
      <c r="GF709">
        <v>0.2975</v>
      </c>
      <c r="GG709">
        <v>-1.589593225013521</v>
      </c>
      <c r="GH709">
        <v>0.00192992804097616</v>
      </c>
      <c r="GI709">
        <v>3.244687122451424E-06</v>
      </c>
      <c r="GJ709">
        <v>-2.087531120305573E-09</v>
      </c>
      <c r="GK709">
        <v>0.05776174702018427</v>
      </c>
      <c r="GL709">
        <v>0.005089068596103195</v>
      </c>
      <c r="GM709">
        <v>0.0003257216593697226</v>
      </c>
      <c r="GN709">
        <v>-1.562898368296355E-06</v>
      </c>
      <c r="GO709">
        <v>0</v>
      </c>
      <c r="GP709">
        <v>1257</v>
      </c>
      <c r="GQ709">
        <v>1</v>
      </c>
      <c r="GR709">
        <v>31</v>
      </c>
      <c r="GS709">
        <v>303.9</v>
      </c>
      <c r="GT709">
        <v>303.8</v>
      </c>
      <c r="GU709">
        <v>1.07788</v>
      </c>
      <c r="GV709">
        <v>2.39868</v>
      </c>
      <c r="GW709">
        <v>1.44775</v>
      </c>
      <c r="GX709">
        <v>2.20215</v>
      </c>
      <c r="GY709">
        <v>1.44653</v>
      </c>
      <c r="GZ709">
        <v>2.29614</v>
      </c>
      <c r="HA709">
        <v>33.1769</v>
      </c>
      <c r="HB709">
        <v>14.456</v>
      </c>
      <c r="HC709">
        <v>18</v>
      </c>
      <c r="HD709">
        <v>531.871</v>
      </c>
      <c r="HE709">
        <v>523.018</v>
      </c>
      <c r="HF709">
        <v>24.9998</v>
      </c>
      <c r="HG709">
        <v>30.7119</v>
      </c>
      <c r="HH709">
        <v>30</v>
      </c>
      <c r="HI709">
        <v>31.0896</v>
      </c>
      <c r="HJ709">
        <v>31.1009</v>
      </c>
      <c r="HK709">
        <v>21.5458</v>
      </c>
      <c r="HL709">
        <v>20.6043</v>
      </c>
      <c r="HM709">
        <v>100</v>
      </c>
      <c r="HN709">
        <v>25</v>
      </c>
      <c r="HO709">
        <v>420</v>
      </c>
      <c r="HP709">
        <v>21.5</v>
      </c>
      <c r="HQ709">
        <v>103.124</v>
      </c>
      <c r="HR709">
        <v>102.02</v>
      </c>
    </row>
    <row r="710" spans="1:226">
      <c r="A710">
        <v>692</v>
      </c>
      <c r="B710">
        <v>1774684560.6</v>
      </c>
      <c r="C710">
        <v>2814.599999904633</v>
      </c>
      <c r="D710" t="s">
        <v>1746</v>
      </c>
      <c r="E710" t="s">
        <v>1747</v>
      </c>
      <c r="F710">
        <v>5</v>
      </c>
      <c r="I710">
        <v>1774684557.7</v>
      </c>
      <c r="J710">
        <f>(K710)/1000</f>
        <v>0</v>
      </c>
      <c r="K710">
        <f>IF(BF710, AN710, AH710)</f>
        <v>0</v>
      </c>
      <c r="L710">
        <f>IF(BF710, AI710, AG710)</f>
        <v>0</v>
      </c>
      <c r="M710">
        <f>BH710 - IF(AU710&gt;1, L710*BB710*100.0/(AW710), 0)</f>
        <v>0</v>
      </c>
      <c r="N710">
        <f>((T710-J710/2)*M710-L710)/(T710+J710/2)</f>
        <v>0</v>
      </c>
      <c r="O710">
        <f>N710*(BO710+BP710)/1000.0</f>
        <v>0</v>
      </c>
      <c r="P710">
        <f>(BH710 - IF(AU710&gt;1, L710*BB710*100.0/(AW710), 0))*(BO710+BP710)/1000.0</f>
        <v>0</v>
      </c>
      <c r="Q710">
        <f>2.0/((1/S710-1/R710)+SIGN(S710)*SQRT((1/S710-1/R710)*(1/S710-1/R710) + 4*BC710/((BC710+1)*(BC710+1))*(2*1/S710*1/R710-1/R710*1/R710)))</f>
        <v>0</v>
      </c>
      <c r="R710">
        <f>IF(LEFT(BD710,1)&lt;&gt;"0",IF(LEFT(BD710,1)="1",3.0,BE710),$D$5+$E$5*(BV710*BO710/($K$5*1000))+$F$5*(BV710*BO710/($K$5*1000))*MAX(MIN(BB710,$J$5),$I$5)*MAX(MIN(BB710,$J$5),$I$5)+$G$5*MAX(MIN(BB710,$J$5),$I$5)*(BV710*BO710/($K$5*1000))+$H$5*(BV710*BO710/($K$5*1000))*(BV710*BO710/($K$5*1000)))</f>
        <v>0</v>
      </c>
      <c r="S710">
        <f>J710*(1000-(1000*0.61365*exp(17.502*W710/(240.97+W710))/(BO710+BP710)+BJ710)/2)/(1000*0.61365*exp(17.502*W710/(240.97+W710))/(BO710+BP710)-BJ710)</f>
        <v>0</v>
      </c>
      <c r="T710">
        <f>1/((BC710+1)/(Q710/1.6)+1/(R710/1.37)) + BC710/((BC710+1)/(Q710/1.6) + BC710/(R710/1.37))</f>
        <v>0</v>
      </c>
      <c r="U710">
        <f>(AX710*BA710)</f>
        <v>0</v>
      </c>
      <c r="V710">
        <f>(BQ710+(U710+2*0.95*5.67E-8*(((BQ710+$B$9)+273)^4-(BQ710+273)^4)-44100*J710)/(1.84*29.3*R710+8*0.95*5.67E-8*(BQ710+273)^3))</f>
        <v>0</v>
      </c>
      <c r="W710">
        <f>($C$9*BR710+$D$9*BS710+$E$9*V710)</f>
        <v>0</v>
      </c>
      <c r="X710">
        <f>0.61365*exp(17.502*W710/(240.97+W710))</f>
        <v>0</v>
      </c>
      <c r="Y710">
        <f>(Z710/AA710*100)</f>
        <v>0</v>
      </c>
      <c r="Z710">
        <f>BJ710*(BO710+BP710)/1000</f>
        <v>0</v>
      </c>
      <c r="AA710">
        <f>0.61365*exp(17.502*BQ710/(240.97+BQ710))</f>
        <v>0</v>
      </c>
      <c r="AB710">
        <f>(X710-BJ710*(BO710+BP710)/1000)</f>
        <v>0</v>
      </c>
      <c r="AC710">
        <f>(-J710*44100)</f>
        <v>0</v>
      </c>
      <c r="AD710">
        <f>2*29.3*R710*0.92*(BQ710-W710)</f>
        <v>0</v>
      </c>
      <c r="AE710">
        <f>2*0.95*5.67E-8*(((BQ710+$B$9)+273)^4-(W710+273)^4)</f>
        <v>0</v>
      </c>
      <c r="AF710">
        <f>U710+AE710+AC710+AD710</f>
        <v>0</v>
      </c>
      <c r="AG710">
        <f>BN710*AU710*(BI710-BH710*(1000-AU710*BK710)/(1000-AU710*BJ710))/(100*BB710)</f>
        <v>0</v>
      </c>
      <c r="AH710">
        <f>1000*BN710*AU710*(BJ710-BK710)/(100*BB710*(1000-AU710*BJ710))</f>
        <v>0</v>
      </c>
      <c r="AI710">
        <f>(AJ710 - AK710 - BO710*1E3/(8.314*(BQ710+273.15)) * AM710/BN710 * AL710) * BN710/(100*BB710) * (1000 - BK710)/1000</f>
        <v>0</v>
      </c>
      <c r="AJ710">
        <v>429.2469227734446</v>
      </c>
      <c r="AK710">
        <v>428.800581818182</v>
      </c>
      <c r="AL710">
        <v>-3.004695275098908E-07</v>
      </c>
      <c r="AM710">
        <v>61.35787655002243</v>
      </c>
      <c r="AN710">
        <f>(AP710 - AO710 + BO710*1E3/(8.314*(BQ710+273.15)) * AR710/BN710 * AQ710) * BN710/(100*BB710) * 1000/(1000 - AP710)</f>
        <v>0</v>
      </c>
      <c r="AO710">
        <v>21.53302309432466</v>
      </c>
      <c r="AP710">
        <v>21.51725524475527</v>
      </c>
      <c r="AQ710">
        <v>5.074348667417206E-07</v>
      </c>
      <c r="AR710">
        <v>91.88205700752289</v>
      </c>
      <c r="AS710">
        <v>0</v>
      </c>
      <c r="AT710">
        <v>0</v>
      </c>
      <c r="AU710">
        <f>IF(AS710*$H$15&gt;=AW710,1.0,(AW710/(AW710-AS710*$H$15)))</f>
        <v>0</v>
      </c>
      <c r="AV710">
        <f>(AU710-1)*100</f>
        <v>0</v>
      </c>
      <c r="AW710">
        <f>MAX(0,($B$15+$C$15*BV710)/(1+$D$15*BV710)*BO710/(BQ710+273)*$E$15)</f>
        <v>0</v>
      </c>
      <c r="AX710">
        <f>$B$13*BW710+$C$13*BX710+$F$13*CI710*(1-CL710)</f>
        <v>0</v>
      </c>
      <c r="AY710">
        <f>AX710*AZ710</f>
        <v>0</v>
      </c>
      <c r="AZ710">
        <f>($B$13*$D$11+$C$13*$D$11+$F$13*((CV710+CN710)/MAX(CV710+CN710+CW710, 0.1)*$I$11+CW710/MAX(CV710+CN710+CW710, 0.1)*$J$11))/($B$13+$C$13+$F$13)</f>
        <v>0</v>
      </c>
      <c r="BA710">
        <f>($B$13*$K$11+$C$13*$K$11+$F$13*((CV710+CN710)/MAX(CV710+CN710+CW710, 0.1)*$P$11+CW710/MAX(CV710+CN710+CW710, 0.1)*$Q$11))/($B$13+$C$13+$F$13)</f>
        <v>0</v>
      </c>
      <c r="BB710">
        <v>6</v>
      </c>
      <c r="BC710">
        <v>0.5</v>
      </c>
      <c r="BD710" t="s">
        <v>358</v>
      </c>
      <c r="BE710">
        <v>2</v>
      </c>
      <c r="BF710" t="b">
        <v>1</v>
      </c>
      <c r="BG710">
        <v>1774684557.7</v>
      </c>
      <c r="BH710">
        <v>419.578</v>
      </c>
      <c r="BI710">
        <v>420.0155</v>
      </c>
      <c r="BJ710">
        <v>21.51643</v>
      </c>
      <c r="BK710">
        <v>21.53263</v>
      </c>
      <c r="BL710">
        <v>419.9396</v>
      </c>
      <c r="BM710">
        <v>21.21896</v>
      </c>
      <c r="BN710">
        <v>499.997</v>
      </c>
      <c r="BO710">
        <v>101.0314</v>
      </c>
      <c r="BP710">
        <v>0.10016401</v>
      </c>
      <c r="BQ710">
        <v>25.70938</v>
      </c>
      <c r="BR710">
        <v>25.72564</v>
      </c>
      <c r="BS710">
        <v>999.9</v>
      </c>
      <c r="BT710">
        <v>0</v>
      </c>
      <c r="BU710">
        <v>0</v>
      </c>
      <c r="BV710">
        <v>9987.063</v>
      </c>
      <c r="BW710">
        <v>0</v>
      </c>
      <c r="BX710">
        <v>0.3833920000000001</v>
      </c>
      <c r="BY710">
        <v>-0.4374239</v>
      </c>
      <c r="BZ710">
        <v>428.8044</v>
      </c>
      <c r="CA710">
        <v>429.2587</v>
      </c>
      <c r="CB710">
        <v>-0.0161808</v>
      </c>
      <c r="CC710">
        <v>420.0155</v>
      </c>
      <c r="CD710">
        <v>21.53263</v>
      </c>
      <c r="CE710">
        <v>2.173834</v>
      </c>
      <c r="CF710">
        <v>2.175468</v>
      </c>
      <c r="CG710">
        <v>18.77076</v>
      </c>
      <c r="CH710">
        <v>18.7828</v>
      </c>
      <c r="CI710">
        <v>49.99857</v>
      </c>
      <c r="CJ710">
        <v>0</v>
      </c>
      <c r="CK710">
        <v>1</v>
      </c>
      <c r="CL710">
        <v>0</v>
      </c>
      <c r="CM710">
        <v>1.59913</v>
      </c>
      <c r="CN710">
        <v>0</v>
      </c>
      <c r="CO710">
        <v>2.17489</v>
      </c>
      <c r="CP710">
        <v>255.776</v>
      </c>
      <c r="CQ710">
        <v>35.03100000000001</v>
      </c>
      <c r="CR710">
        <v>40.8309</v>
      </c>
      <c r="CS710">
        <v>37.812</v>
      </c>
      <c r="CT710">
        <v>40.0496</v>
      </c>
      <c r="CU710">
        <v>36.2996</v>
      </c>
      <c r="CV710">
        <v>0</v>
      </c>
      <c r="CW710">
        <v>49.997</v>
      </c>
      <c r="CX710">
        <v>0</v>
      </c>
      <c r="CY710">
        <v>1774684559</v>
      </c>
      <c r="CZ710">
        <v>0</v>
      </c>
      <c r="DA710">
        <v>1774666326.5</v>
      </c>
      <c r="DB710" t="s">
        <v>359</v>
      </c>
      <c r="DC710">
        <v>1774666322</v>
      </c>
      <c r="DD710">
        <v>1774666326.5</v>
      </c>
      <c r="DE710">
        <v>2</v>
      </c>
      <c r="DF710">
        <v>0.343</v>
      </c>
      <c r="DG710">
        <v>-0.026</v>
      </c>
      <c r="DH710">
        <v>-0.36</v>
      </c>
      <c r="DI710">
        <v>0.298</v>
      </c>
      <c r="DJ710">
        <v>420</v>
      </c>
      <c r="DK710">
        <v>22</v>
      </c>
      <c r="DL710">
        <v>0.17</v>
      </c>
      <c r="DM710">
        <v>0.02</v>
      </c>
      <c r="DN710">
        <v>-0.4351271707317073</v>
      </c>
      <c r="DO710">
        <v>0.2970860696864113</v>
      </c>
      <c r="DP710">
        <v>0.07007480617409302</v>
      </c>
      <c r="DQ710">
        <v>0</v>
      </c>
      <c r="DR710">
        <v>-0.01677837804878048</v>
      </c>
      <c r="DS710">
        <v>0.0007310320557491238</v>
      </c>
      <c r="DT710">
        <v>0.0007582163603024793</v>
      </c>
      <c r="DU710">
        <v>1</v>
      </c>
      <c r="DV710">
        <v>1</v>
      </c>
      <c r="DW710">
        <v>2</v>
      </c>
      <c r="DX710" t="s">
        <v>367</v>
      </c>
      <c r="DY710">
        <v>3.13049</v>
      </c>
      <c r="DZ710">
        <v>2.80632</v>
      </c>
      <c r="EA710">
        <v>0.0997545</v>
      </c>
      <c r="EB710">
        <v>0.0994787</v>
      </c>
      <c r="EC710">
        <v>0.105913</v>
      </c>
      <c r="ED710">
        <v>0.105657</v>
      </c>
      <c r="EE710">
        <v>21145</v>
      </c>
      <c r="EF710">
        <v>27418.6</v>
      </c>
      <c r="EG710">
        <v>26442.4</v>
      </c>
      <c r="EH710">
        <v>33000.1</v>
      </c>
      <c r="EI710">
        <v>34920.9</v>
      </c>
      <c r="EJ710">
        <v>40307.1</v>
      </c>
      <c r="EK710">
        <v>41088.7</v>
      </c>
      <c r="EL710">
        <v>46059.7</v>
      </c>
      <c r="EM710">
        <v>2.0352</v>
      </c>
      <c r="EN710">
        <v>2.0004</v>
      </c>
      <c r="EO710">
        <v>0.0659004</v>
      </c>
      <c r="EP710">
        <v>0</v>
      </c>
      <c r="EQ710">
        <v>24.6449</v>
      </c>
      <c r="ER710">
        <v>999.9</v>
      </c>
      <c r="ES710">
        <v>67.5</v>
      </c>
      <c r="ET710">
        <v>27.5</v>
      </c>
      <c r="EU710">
        <v>24.6238</v>
      </c>
      <c r="EV710">
        <v>60.7509</v>
      </c>
      <c r="EW710">
        <v>31.5986</v>
      </c>
      <c r="EX710">
        <v>1</v>
      </c>
      <c r="EY710">
        <v>0.290462</v>
      </c>
      <c r="EZ710">
        <v>0.161002</v>
      </c>
      <c r="FA710">
        <v>20.2927</v>
      </c>
      <c r="FB710">
        <v>5.18974</v>
      </c>
      <c r="FC710">
        <v>11.9441</v>
      </c>
      <c r="FD710">
        <v>4.95575</v>
      </c>
      <c r="FE710">
        <v>3.285</v>
      </c>
      <c r="FF710">
        <v>9999</v>
      </c>
      <c r="FG710">
        <v>9999</v>
      </c>
      <c r="FH710">
        <v>9999</v>
      </c>
      <c r="FI710">
        <v>999.9</v>
      </c>
      <c r="FJ710">
        <v>1.86127</v>
      </c>
      <c r="FK710">
        <v>1.86264</v>
      </c>
      <c r="FL710">
        <v>1.86005</v>
      </c>
      <c r="FM710">
        <v>1.85837</v>
      </c>
      <c r="FN710">
        <v>1.86216</v>
      </c>
      <c r="FO710">
        <v>1.85888</v>
      </c>
      <c r="FP710">
        <v>1.85793</v>
      </c>
      <c r="FQ710">
        <v>1.86081</v>
      </c>
      <c r="FR710">
        <v>0</v>
      </c>
      <c r="FS710">
        <v>0</v>
      </c>
      <c r="FT710">
        <v>0</v>
      </c>
      <c r="FU710">
        <v>4.5</v>
      </c>
      <c r="FV710" t="s">
        <v>361</v>
      </c>
      <c r="FW710" t="s">
        <v>362</v>
      </c>
      <c r="FX710" t="s">
        <v>363</v>
      </c>
      <c r="FY710" t="s">
        <v>364</v>
      </c>
      <c r="FZ710" t="s">
        <v>364</v>
      </c>
      <c r="GA710" t="s">
        <v>363</v>
      </c>
      <c r="GB710">
        <v>0</v>
      </c>
      <c r="GC710">
        <v>100</v>
      </c>
      <c r="GD710">
        <v>100</v>
      </c>
      <c r="GE710">
        <v>-0.362</v>
      </c>
      <c r="GF710">
        <v>0.2975</v>
      </c>
      <c r="GG710">
        <v>-1.589593225013521</v>
      </c>
      <c r="GH710">
        <v>0.00192992804097616</v>
      </c>
      <c r="GI710">
        <v>3.244687122451424E-06</v>
      </c>
      <c r="GJ710">
        <v>-2.087531120305573E-09</v>
      </c>
      <c r="GK710">
        <v>0.05776174702018427</v>
      </c>
      <c r="GL710">
        <v>0.005089068596103195</v>
      </c>
      <c r="GM710">
        <v>0.0003257216593697226</v>
      </c>
      <c r="GN710">
        <v>-1.562898368296355E-06</v>
      </c>
      <c r="GO710">
        <v>0</v>
      </c>
      <c r="GP710">
        <v>1257</v>
      </c>
      <c r="GQ710">
        <v>1</v>
      </c>
      <c r="GR710">
        <v>31</v>
      </c>
      <c r="GS710">
        <v>304</v>
      </c>
      <c r="GT710">
        <v>303.9</v>
      </c>
      <c r="GU710">
        <v>1.07788</v>
      </c>
      <c r="GV710">
        <v>2.3938</v>
      </c>
      <c r="GW710">
        <v>1.44775</v>
      </c>
      <c r="GX710">
        <v>2.20215</v>
      </c>
      <c r="GY710">
        <v>1.44653</v>
      </c>
      <c r="GZ710">
        <v>2.35596</v>
      </c>
      <c r="HA710">
        <v>33.1992</v>
      </c>
      <c r="HB710">
        <v>14.4648</v>
      </c>
      <c r="HC710">
        <v>18</v>
      </c>
      <c r="HD710">
        <v>532.0549999999999</v>
      </c>
      <c r="HE710">
        <v>523.052</v>
      </c>
      <c r="HF710">
        <v>24.9999</v>
      </c>
      <c r="HG710">
        <v>30.7119</v>
      </c>
      <c r="HH710">
        <v>30.0001</v>
      </c>
      <c r="HI710">
        <v>31.0889</v>
      </c>
      <c r="HJ710">
        <v>31.1009</v>
      </c>
      <c r="HK710">
        <v>21.5441</v>
      </c>
      <c r="HL710">
        <v>20.6043</v>
      </c>
      <c r="HM710">
        <v>100</v>
      </c>
      <c r="HN710">
        <v>25</v>
      </c>
      <c r="HO710">
        <v>420</v>
      </c>
      <c r="HP710">
        <v>21.5</v>
      </c>
      <c r="HQ710">
        <v>103.125</v>
      </c>
      <c r="HR710">
        <v>102.02</v>
      </c>
    </row>
    <row r="711" spans="1:226">
      <c r="A711">
        <v>693</v>
      </c>
      <c r="B711">
        <v>1774684564.6</v>
      </c>
      <c r="C711">
        <v>2818.599999904633</v>
      </c>
      <c r="D711" t="s">
        <v>1748</v>
      </c>
      <c r="E711" t="s">
        <v>1749</v>
      </c>
      <c r="F711">
        <v>5</v>
      </c>
      <c r="I711">
        <v>1774684561.7</v>
      </c>
      <c r="J711">
        <f>(K711)/1000</f>
        <v>0</v>
      </c>
      <c r="K711">
        <f>IF(BF711, AN711, AH711)</f>
        <v>0</v>
      </c>
      <c r="L711">
        <f>IF(BF711, AI711, AG711)</f>
        <v>0</v>
      </c>
      <c r="M711">
        <f>BH711 - IF(AU711&gt;1, L711*BB711*100.0/(AW711), 0)</f>
        <v>0</v>
      </c>
      <c r="N711">
        <f>((T711-J711/2)*M711-L711)/(T711+J711/2)</f>
        <v>0</v>
      </c>
      <c r="O711">
        <f>N711*(BO711+BP711)/1000.0</f>
        <v>0</v>
      </c>
      <c r="P711">
        <f>(BH711 - IF(AU711&gt;1, L711*BB711*100.0/(AW711), 0))*(BO711+BP711)/1000.0</f>
        <v>0</v>
      </c>
      <c r="Q711">
        <f>2.0/((1/S711-1/R711)+SIGN(S711)*SQRT((1/S711-1/R711)*(1/S711-1/R711) + 4*BC711/((BC711+1)*(BC711+1))*(2*1/S711*1/R711-1/R711*1/R711)))</f>
        <v>0</v>
      </c>
      <c r="R711">
        <f>IF(LEFT(BD711,1)&lt;&gt;"0",IF(LEFT(BD711,1)="1",3.0,BE711),$D$5+$E$5*(BV711*BO711/($K$5*1000))+$F$5*(BV711*BO711/($K$5*1000))*MAX(MIN(BB711,$J$5),$I$5)*MAX(MIN(BB711,$J$5),$I$5)+$G$5*MAX(MIN(BB711,$J$5),$I$5)*(BV711*BO711/($K$5*1000))+$H$5*(BV711*BO711/($K$5*1000))*(BV711*BO711/($K$5*1000)))</f>
        <v>0</v>
      </c>
      <c r="S711">
        <f>J711*(1000-(1000*0.61365*exp(17.502*W711/(240.97+W711))/(BO711+BP711)+BJ711)/2)/(1000*0.61365*exp(17.502*W711/(240.97+W711))/(BO711+BP711)-BJ711)</f>
        <v>0</v>
      </c>
      <c r="T711">
        <f>1/((BC711+1)/(Q711/1.6)+1/(R711/1.37)) + BC711/((BC711+1)/(Q711/1.6) + BC711/(R711/1.37))</f>
        <v>0</v>
      </c>
      <c r="U711">
        <f>(AX711*BA711)</f>
        <v>0</v>
      </c>
      <c r="V711">
        <f>(BQ711+(U711+2*0.95*5.67E-8*(((BQ711+$B$9)+273)^4-(BQ711+273)^4)-44100*J711)/(1.84*29.3*R711+8*0.95*5.67E-8*(BQ711+273)^3))</f>
        <v>0</v>
      </c>
      <c r="W711">
        <f>($C$9*BR711+$D$9*BS711+$E$9*V711)</f>
        <v>0</v>
      </c>
      <c r="X711">
        <f>0.61365*exp(17.502*W711/(240.97+W711))</f>
        <v>0</v>
      </c>
      <c r="Y711">
        <f>(Z711/AA711*100)</f>
        <v>0</v>
      </c>
      <c r="Z711">
        <f>BJ711*(BO711+BP711)/1000</f>
        <v>0</v>
      </c>
      <c r="AA711">
        <f>0.61365*exp(17.502*BQ711/(240.97+BQ711))</f>
        <v>0</v>
      </c>
      <c r="AB711">
        <f>(X711-BJ711*(BO711+BP711)/1000)</f>
        <v>0</v>
      </c>
      <c r="AC711">
        <f>(-J711*44100)</f>
        <v>0</v>
      </c>
      <c r="AD711">
        <f>2*29.3*R711*0.92*(BQ711-W711)</f>
        <v>0</v>
      </c>
      <c r="AE711">
        <f>2*0.95*5.67E-8*(((BQ711+$B$9)+273)^4-(W711+273)^4)</f>
        <v>0</v>
      </c>
      <c r="AF711">
        <f>U711+AE711+AC711+AD711</f>
        <v>0</v>
      </c>
      <c r="AG711">
        <f>BN711*AU711*(BI711-BH711*(1000-AU711*BK711)/(1000-AU711*BJ711))/(100*BB711)</f>
        <v>0</v>
      </c>
      <c r="AH711">
        <f>1000*BN711*AU711*(BJ711-BK711)/(100*BB711*(1000-AU711*BJ711))</f>
        <v>0</v>
      </c>
      <c r="AI711">
        <f>(AJ711 - AK711 - BO711*1E3/(8.314*(BQ711+273.15)) * AM711/BN711 * AL711) * BN711/(100*BB711) * (1000 - BK711)/1000</f>
        <v>0</v>
      </c>
      <c r="AJ711">
        <v>429.2722087119448</v>
      </c>
      <c r="AK711">
        <v>428.828424242424</v>
      </c>
      <c r="AL711">
        <v>7.198300854789453E-06</v>
      </c>
      <c r="AM711">
        <v>61.35787655002243</v>
      </c>
      <c r="AN711">
        <f>(AP711 - AO711 + BO711*1E3/(8.314*(BQ711+273.15)) * AR711/BN711 * AQ711) * BN711/(100*BB711) * 1000/(1000 - AP711)</f>
        <v>0</v>
      </c>
      <c r="AO711">
        <v>21.53297479492233</v>
      </c>
      <c r="AP711">
        <v>21.51725664335664</v>
      </c>
      <c r="AQ711">
        <v>-5.361278381215321E-07</v>
      </c>
      <c r="AR711">
        <v>91.88205700752289</v>
      </c>
      <c r="AS711">
        <v>0</v>
      </c>
      <c r="AT711">
        <v>0</v>
      </c>
      <c r="AU711">
        <f>IF(AS711*$H$15&gt;=AW711,1.0,(AW711/(AW711-AS711*$H$15)))</f>
        <v>0</v>
      </c>
      <c r="AV711">
        <f>(AU711-1)*100</f>
        <v>0</v>
      </c>
      <c r="AW711">
        <f>MAX(0,($B$15+$C$15*BV711)/(1+$D$15*BV711)*BO711/(BQ711+273)*$E$15)</f>
        <v>0</v>
      </c>
      <c r="AX711">
        <f>$B$13*BW711+$C$13*BX711+$F$13*CI711*(1-CL711)</f>
        <v>0</v>
      </c>
      <c r="AY711">
        <f>AX711*AZ711</f>
        <v>0</v>
      </c>
      <c r="AZ711">
        <f>($B$13*$D$11+$C$13*$D$11+$F$13*((CV711+CN711)/MAX(CV711+CN711+CW711, 0.1)*$I$11+CW711/MAX(CV711+CN711+CW711, 0.1)*$J$11))/($B$13+$C$13+$F$13)</f>
        <v>0</v>
      </c>
      <c r="BA711">
        <f>($B$13*$K$11+$C$13*$K$11+$F$13*((CV711+CN711)/MAX(CV711+CN711+CW711, 0.1)*$P$11+CW711/MAX(CV711+CN711+CW711, 0.1)*$Q$11))/($B$13+$C$13+$F$13)</f>
        <v>0</v>
      </c>
      <c r="BB711">
        <v>6</v>
      </c>
      <c r="BC711">
        <v>0.5</v>
      </c>
      <c r="BD711" t="s">
        <v>358</v>
      </c>
      <c r="BE711">
        <v>2</v>
      </c>
      <c r="BF711" t="b">
        <v>1</v>
      </c>
      <c r="BG711">
        <v>1774684561.7</v>
      </c>
      <c r="BH711">
        <v>419.5811</v>
      </c>
      <c r="BI711">
        <v>420.0139</v>
      </c>
      <c r="BJ711">
        <v>21.51682</v>
      </c>
      <c r="BK711">
        <v>21.53361</v>
      </c>
      <c r="BL711">
        <v>419.9423</v>
      </c>
      <c r="BM711">
        <v>21.21933</v>
      </c>
      <c r="BN711">
        <v>499.9901</v>
      </c>
      <c r="BO711">
        <v>101.0319</v>
      </c>
      <c r="BP711">
        <v>0.09998665999999999</v>
      </c>
      <c r="BQ711">
        <v>25.70846</v>
      </c>
      <c r="BR711">
        <v>25.72354</v>
      </c>
      <c r="BS711">
        <v>999.9</v>
      </c>
      <c r="BT711">
        <v>0</v>
      </c>
      <c r="BU711">
        <v>0</v>
      </c>
      <c r="BV711">
        <v>9988.808999999999</v>
      </c>
      <c r="BW711">
        <v>0</v>
      </c>
      <c r="BX711">
        <v>0.3833920000000001</v>
      </c>
      <c r="BY711">
        <v>-0.4328553999999999</v>
      </c>
      <c r="BZ711">
        <v>428.8074</v>
      </c>
      <c r="CA711">
        <v>429.2573</v>
      </c>
      <c r="CB711">
        <v>-0.01678753</v>
      </c>
      <c r="CC711">
        <v>420.0139</v>
      </c>
      <c r="CD711">
        <v>21.53361</v>
      </c>
      <c r="CE711">
        <v>2.173884999999999</v>
      </c>
      <c r="CF711">
        <v>2.175582</v>
      </c>
      <c r="CG711">
        <v>18.77115</v>
      </c>
      <c r="CH711">
        <v>18.78363</v>
      </c>
      <c r="CI711">
        <v>49.99786</v>
      </c>
      <c r="CJ711">
        <v>0</v>
      </c>
      <c r="CK711">
        <v>1</v>
      </c>
      <c r="CL711">
        <v>0</v>
      </c>
      <c r="CM711">
        <v>1.9705</v>
      </c>
      <c r="CN711">
        <v>0</v>
      </c>
      <c r="CO711">
        <v>1.92141</v>
      </c>
      <c r="CP711">
        <v>255.7722</v>
      </c>
      <c r="CQ711">
        <v>35.062</v>
      </c>
      <c r="CR711">
        <v>40.875</v>
      </c>
      <c r="CS711">
        <v>37.8183</v>
      </c>
      <c r="CT711">
        <v>40.0935</v>
      </c>
      <c r="CU711">
        <v>36.312</v>
      </c>
      <c r="CV711">
        <v>0</v>
      </c>
      <c r="CW711">
        <v>49.999</v>
      </c>
      <c r="CX711">
        <v>0</v>
      </c>
      <c r="CY711">
        <v>1774684563.2</v>
      </c>
      <c r="CZ711">
        <v>0</v>
      </c>
      <c r="DA711">
        <v>1774666326.5</v>
      </c>
      <c r="DB711" t="s">
        <v>359</v>
      </c>
      <c r="DC711">
        <v>1774666322</v>
      </c>
      <c r="DD711">
        <v>1774666326.5</v>
      </c>
      <c r="DE711">
        <v>2</v>
      </c>
      <c r="DF711">
        <v>0.343</v>
      </c>
      <c r="DG711">
        <v>-0.026</v>
      </c>
      <c r="DH711">
        <v>-0.36</v>
      </c>
      <c r="DI711">
        <v>0.298</v>
      </c>
      <c r="DJ711">
        <v>420</v>
      </c>
      <c r="DK711">
        <v>22</v>
      </c>
      <c r="DL711">
        <v>0.17</v>
      </c>
      <c r="DM711">
        <v>0.02</v>
      </c>
      <c r="DN711">
        <v>-0.4239815365853659</v>
      </c>
      <c r="DO711">
        <v>-0.01647888501742177</v>
      </c>
      <c r="DP711">
        <v>0.0621638601263599</v>
      </c>
      <c r="DQ711">
        <v>1</v>
      </c>
      <c r="DR711">
        <v>-0.0168346243902439</v>
      </c>
      <c r="DS711">
        <v>0.000190921254355347</v>
      </c>
      <c r="DT711">
        <v>0.000802401006668534</v>
      </c>
      <c r="DU711">
        <v>1</v>
      </c>
      <c r="DV711">
        <v>2</v>
      </c>
      <c r="DW711">
        <v>2</v>
      </c>
      <c r="DX711" t="s">
        <v>360</v>
      </c>
      <c r="DY711">
        <v>3.13042</v>
      </c>
      <c r="DZ711">
        <v>2.80647</v>
      </c>
      <c r="EA711">
        <v>0.0997632</v>
      </c>
      <c r="EB711">
        <v>0.09947209999999999</v>
      </c>
      <c r="EC711">
        <v>0.105914</v>
      </c>
      <c r="ED711">
        <v>0.105662</v>
      </c>
      <c r="EE711">
        <v>21144.9</v>
      </c>
      <c r="EF711">
        <v>27418.8</v>
      </c>
      <c r="EG711">
        <v>26442.5</v>
      </c>
      <c r="EH711">
        <v>33000.1</v>
      </c>
      <c r="EI711">
        <v>34920.9</v>
      </c>
      <c r="EJ711">
        <v>40307.2</v>
      </c>
      <c r="EK711">
        <v>41088.8</v>
      </c>
      <c r="EL711">
        <v>46060</v>
      </c>
      <c r="EM711">
        <v>2.03498</v>
      </c>
      <c r="EN711">
        <v>2.00052</v>
      </c>
      <c r="EO711">
        <v>0.0655279</v>
      </c>
      <c r="EP711">
        <v>0</v>
      </c>
      <c r="EQ711">
        <v>24.643</v>
      </c>
      <c r="ER711">
        <v>999.9</v>
      </c>
      <c r="ES711">
        <v>67.5</v>
      </c>
      <c r="ET711">
        <v>27.5</v>
      </c>
      <c r="EU711">
        <v>24.6246</v>
      </c>
      <c r="EV711">
        <v>61.3109</v>
      </c>
      <c r="EW711">
        <v>31.7788</v>
      </c>
      <c r="EX711">
        <v>1</v>
      </c>
      <c r="EY711">
        <v>0.291034</v>
      </c>
      <c r="EZ711">
        <v>0.160746</v>
      </c>
      <c r="FA711">
        <v>20.2924</v>
      </c>
      <c r="FB711">
        <v>5.18974</v>
      </c>
      <c r="FC711">
        <v>11.9441</v>
      </c>
      <c r="FD711">
        <v>4.9558</v>
      </c>
      <c r="FE711">
        <v>3.285</v>
      </c>
      <c r="FF711">
        <v>9999</v>
      </c>
      <c r="FG711">
        <v>9999</v>
      </c>
      <c r="FH711">
        <v>9999</v>
      </c>
      <c r="FI711">
        <v>999.9</v>
      </c>
      <c r="FJ711">
        <v>1.86127</v>
      </c>
      <c r="FK711">
        <v>1.86264</v>
      </c>
      <c r="FL711">
        <v>1.86005</v>
      </c>
      <c r="FM711">
        <v>1.85837</v>
      </c>
      <c r="FN711">
        <v>1.86216</v>
      </c>
      <c r="FO711">
        <v>1.85889</v>
      </c>
      <c r="FP711">
        <v>1.85792</v>
      </c>
      <c r="FQ711">
        <v>1.86081</v>
      </c>
      <c r="FR711">
        <v>0</v>
      </c>
      <c r="FS711">
        <v>0</v>
      </c>
      <c r="FT711">
        <v>0</v>
      </c>
      <c r="FU711">
        <v>4.5</v>
      </c>
      <c r="FV711" t="s">
        <v>361</v>
      </c>
      <c r="FW711" t="s">
        <v>362</v>
      </c>
      <c r="FX711" t="s">
        <v>363</v>
      </c>
      <c r="FY711" t="s">
        <v>364</v>
      </c>
      <c r="FZ711" t="s">
        <v>364</v>
      </c>
      <c r="GA711" t="s">
        <v>363</v>
      </c>
      <c r="GB711">
        <v>0</v>
      </c>
      <c r="GC711">
        <v>100</v>
      </c>
      <c r="GD711">
        <v>100</v>
      </c>
      <c r="GE711">
        <v>-0.362</v>
      </c>
      <c r="GF711">
        <v>0.2974</v>
      </c>
      <c r="GG711">
        <v>-1.589593225013521</v>
      </c>
      <c r="GH711">
        <v>0.00192992804097616</v>
      </c>
      <c r="GI711">
        <v>3.244687122451424E-06</v>
      </c>
      <c r="GJ711">
        <v>-2.087531120305573E-09</v>
      </c>
      <c r="GK711">
        <v>0.05776174702018427</v>
      </c>
      <c r="GL711">
        <v>0.005089068596103195</v>
      </c>
      <c r="GM711">
        <v>0.0003257216593697226</v>
      </c>
      <c r="GN711">
        <v>-1.562898368296355E-06</v>
      </c>
      <c r="GO711">
        <v>0</v>
      </c>
      <c r="GP711">
        <v>1257</v>
      </c>
      <c r="GQ711">
        <v>1</v>
      </c>
      <c r="GR711">
        <v>31</v>
      </c>
      <c r="GS711">
        <v>304</v>
      </c>
      <c r="GT711">
        <v>304</v>
      </c>
      <c r="GU711">
        <v>1.07788</v>
      </c>
      <c r="GV711">
        <v>2.39624</v>
      </c>
      <c r="GW711">
        <v>1.44775</v>
      </c>
      <c r="GX711">
        <v>2.20215</v>
      </c>
      <c r="GY711">
        <v>1.44653</v>
      </c>
      <c r="GZ711">
        <v>2.33765</v>
      </c>
      <c r="HA711">
        <v>33.1769</v>
      </c>
      <c r="HB711">
        <v>14.456</v>
      </c>
      <c r="HC711">
        <v>18</v>
      </c>
      <c r="HD711">
        <v>531.912</v>
      </c>
      <c r="HE711">
        <v>523.1369999999999</v>
      </c>
      <c r="HF711">
        <v>24.9998</v>
      </c>
      <c r="HG711">
        <v>30.7125</v>
      </c>
      <c r="HH711">
        <v>30.0001</v>
      </c>
      <c r="HI711">
        <v>31.0889</v>
      </c>
      <c r="HJ711">
        <v>31.1009</v>
      </c>
      <c r="HK711">
        <v>21.5461</v>
      </c>
      <c r="HL711">
        <v>20.6043</v>
      </c>
      <c r="HM711">
        <v>100</v>
      </c>
      <c r="HN711">
        <v>25</v>
      </c>
      <c r="HO711">
        <v>420</v>
      </c>
      <c r="HP711">
        <v>21.5</v>
      </c>
      <c r="HQ711">
        <v>103.125</v>
      </c>
      <c r="HR711">
        <v>102.021</v>
      </c>
    </row>
    <row r="712" spans="1:226">
      <c r="A712">
        <v>694</v>
      </c>
      <c r="B712">
        <v>1774684568.6</v>
      </c>
      <c r="C712">
        <v>2822.599999904633</v>
      </c>
      <c r="D712" t="s">
        <v>1750</v>
      </c>
      <c r="E712" t="s">
        <v>1751</v>
      </c>
      <c r="F712">
        <v>5</v>
      </c>
      <c r="I712">
        <v>1774684565.7</v>
      </c>
      <c r="J712">
        <f>(K712)/1000</f>
        <v>0</v>
      </c>
      <c r="K712">
        <f>IF(BF712, AN712, AH712)</f>
        <v>0</v>
      </c>
      <c r="L712">
        <f>IF(BF712, AI712, AG712)</f>
        <v>0</v>
      </c>
      <c r="M712">
        <f>BH712 - IF(AU712&gt;1, L712*BB712*100.0/(AW712), 0)</f>
        <v>0</v>
      </c>
      <c r="N712">
        <f>((T712-J712/2)*M712-L712)/(T712+J712/2)</f>
        <v>0</v>
      </c>
      <c r="O712">
        <f>N712*(BO712+BP712)/1000.0</f>
        <v>0</v>
      </c>
      <c r="P712">
        <f>(BH712 - IF(AU712&gt;1, L712*BB712*100.0/(AW712), 0))*(BO712+BP712)/1000.0</f>
        <v>0</v>
      </c>
      <c r="Q712">
        <f>2.0/((1/S712-1/R712)+SIGN(S712)*SQRT((1/S712-1/R712)*(1/S712-1/R712) + 4*BC712/((BC712+1)*(BC712+1))*(2*1/S712*1/R712-1/R712*1/R712)))</f>
        <v>0</v>
      </c>
      <c r="R712">
        <f>IF(LEFT(BD712,1)&lt;&gt;"0",IF(LEFT(BD712,1)="1",3.0,BE712),$D$5+$E$5*(BV712*BO712/($K$5*1000))+$F$5*(BV712*BO712/($K$5*1000))*MAX(MIN(BB712,$J$5),$I$5)*MAX(MIN(BB712,$J$5),$I$5)+$G$5*MAX(MIN(BB712,$J$5),$I$5)*(BV712*BO712/($K$5*1000))+$H$5*(BV712*BO712/($K$5*1000))*(BV712*BO712/($K$5*1000)))</f>
        <v>0</v>
      </c>
      <c r="S712">
        <f>J712*(1000-(1000*0.61365*exp(17.502*W712/(240.97+W712))/(BO712+BP712)+BJ712)/2)/(1000*0.61365*exp(17.502*W712/(240.97+W712))/(BO712+BP712)-BJ712)</f>
        <v>0</v>
      </c>
      <c r="T712">
        <f>1/((BC712+1)/(Q712/1.6)+1/(R712/1.37)) + BC712/((BC712+1)/(Q712/1.6) + BC712/(R712/1.37))</f>
        <v>0</v>
      </c>
      <c r="U712">
        <f>(AX712*BA712)</f>
        <v>0</v>
      </c>
      <c r="V712">
        <f>(BQ712+(U712+2*0.95*5.67E-8*(((BQ712+$B$9)+273)^4-(BQ712+273)^4)-44100*J712)/(1.84*29.3*R712+8*0.95*5.67E-8*(BQ712+273)^3))</f>
        <v>0</v>
      </c>
      <c r="W712">
        <f>($C$9*BR712+$D$9*BS712+$E$9*V712)</f>
        <v>0</v>
      </c>
      <c r="X712">
        <f>0.61365*exp(17.502*W712/(240.97+W712))</f>
        <v>0</v>
      </c>
      <c r="Y712">
        <f>(Z712/AA712*100)</f>
        <v>0</v>
      </c>
      <c r="Z712">
        <f>BJ712*(BO712+BP712)/1000</f>
        <v>0</v>
      </c>
      <c r="AA712">
        <f>0.61365*exp(17.502*BQ712/(240.97+BQ712))</f>
        <v>0</v>
      </c>
      <c r="AB712">
        <f>(X712-BJ712*(BO712+BP712)/1000)</f>
        <v>0</v>
      </c>
      <c r="AC712">
        <f>(-J712*44100)</f>
        <v>0</v>
      </c>
      <c r="AD712">
        <f>2*29.3*R712*0.92*(BQ712-W712)</f>
        <v>0</v>
      </c>
      <c r="AE712">
        <f>2*0.95*5.67E-8*(((BQ712+$B$9)+273)^4-(W712+273)^4)</f>
        <v>0</v>
      </c>
      <c r="AF712">
        <f>U712+AE712+AC712+AD712</f>
        <v>0</v>
      </c>
      <c r="AG712">
        <f>BN712*AU712*(BI712-BH712*(1000-AU712*BK712)/(1000-AU712*BJ712))/(100*BB712)</f>
        <v>0</v>
      </c>
      <c r="AH712">
        <f>1000*BN712*AU712*(BJ712-BK712)/(100*BB712*(1000-AU712*BJ712))</f>
        <v>0</v>
      </c>
      <c r="AI712">
        <f>(AJ712 - AK712 - BO712*1E3/(8.314*(BQ712+273.15)) * AM712/BN712 * AL712) * BN712/(100*BB712) * (1000 - BK712)/1000</f>
        <v>0</v>
      </c>
      <c r="AJ712">
        <v>429.225573470042</v>
      </c>
      <c r="AK712">
        <v>428.7921939393936</v>
      </c>
      <c r="AL712">
        <v>-8.887158375230936E-06</v>
      </c>
      <c r="AM712">
        <v>61.35787655002243</v>
      </c>
      <c r="AN712">
        <f>(AP712 - AO712 + BO712*1E3/(8.314*(BQ712+273.15)) * AR712/BN712 * AQ712) * BN712/(100*BB712) * 1000/(1000 - AP712)</f>
        <v>0</v>
      </c>
      <c r="AO712">
        <v>21.53490421807325</v>
      </c>
      <c r="AP712">
        <v>21.51567412587413</v>
      </c>
      <c r="AQ712">
        <v>2.879741923041006E-07</v>
      </c>
      <c r="AR712">
        <v>91.88205700752289</v>
      </c>
      <c r="AS712">
        <v>0</v>
      </c>
      <c r="AT712">
        <v>0</v>
      </c>
      <c r="AU712">
        <f>IF(AS712*$H$15&gt;=AW712,1.0,(AW712/(AW712-AS712*$H$15)))</f>
        <v>0</v>
      </c>
      <c r="AV712">
        <f>(AU712-1)*100</f>
        <v>0</v>
      </c>
      <c r="AW712">
        <f>MAX(0,($B$15+$C$15*BV712)/(1+$D$15*BV712)*BO712/(BQ712+273)*$E$15)</f>
        <v>0</v>
      </c>
      <c r="AX712">
        <f>$B$13*BW712+$C$13*BX712+$F$13*CI712*(1-CL712)</f>
        <v>0</v>
      </c>
      <c r="AY712">
        <f>AX712*AZ712</f>
        <v>0</v>
      </c>
      <c r="AZ712">
        <f>($B$13*$D$11+$C$13*$D$11+$F$13*((CV712+CN712)/MAX(CV712+CN712+CW712, 0.1)*$I$11+CW712/MAX(CV712+CN712+CW712, 0.1)*$J$11))/($B$13+$C$13+$F$13)</f>
        <v>0</v>
      </c>
      <c r="BA712">
        <f>($B$13*$K$11+$C$13*$K$11+$F$13*((CV712+CN712)/MAX(CV712+CN712+CW712, 0.1)*$P$11+CW712/MAX(CV712+CN712+CW712, 0.1)*$Q$11))/($B$13+$C$13+$F$13)</f>
        <v>0</v>
      </c>
      <c r="BB712">
        <v>6</v>
      </c>
      <c r="BC712">
        <v>0.5</v>
      </c>
      <c r="BD712" t="s">
        <v>358</v>
      </c>
      <c r="BE712">
        <v>2</v>
      </c>
      <c r="BF712" t="b">
        <v>1</v>
      </c>
      <c r="BG712">
        <v>1774684565.7</v>
      </c>
      <c r="BH712">
        <v>419.5919</v>
      </c>
      <c r="BI712">
        <v>419.9946</v>
      </c>
      <c r="BJ712">
        <v>21.5167</v>
      </c>
      <c r="BK712">
        <v>21.53469</v>
      </c>
      <c r="BL712">
        <v>419.9533</v>
      </c>
      <c r="BM712">
        <v>21.21925</v>
      </c>
      <c r="BN712">
        <v>499.9699000000001</v>
      </c>
      <c r="BO712">
        <v>101.0318</v>
      </c>
      <c r="BP712">
        <v>0.10004811</v>
      </c>
      <c r="BQ712">
        <v>25.71049</v>
      </c>
      <c r="BR712">
        <v>25.71744</v>
      </c>
      <c r="BS712">
        <v>999.9</v>
      </c>
      <c r="BT712">
        <v>0</v>
      </c>
      <c r="BU712">
        <v>0</v>
      </c>
      <c r="BV712">
        <v>9983.308000000001</v>
      </c>
      <c r="BW712">
        <v>0</v>
      </c>
      <c r="BX712">
        <v>0.3833920000000001</v>
      </c>
      <c r="BY712">
        <v>-0.4027497</v>
      </c>
      <c r="BZ712">
        <v>428.8187</v>
      </c>
      <c r="CA712">
        <v>429.2382000000001</v>
      </c>
      <c r="CB712">
        <v>-0.01799945</v>
      </c>
      <c r="CC712">
        <v>419.9946</v>
      </c>
      <c r="CD712">
        <v>21.53469</v>
      </c>
      <c r="CE712">
        <v>2.173874</v>
      </c>
      <c r="CF712">
        <v>2.175693</v>
      </c>
      <c r="CG712">
        <v>18.77108</v>
      </c>
      <c r="CH712">
        <v>18.78444</v>
      </c>
      <c r="CI712">
        <v>49.99967</v>
      </c>
      <c r="CJ712">
        <v>0</v>
      </c>
      <c r="CK712">
        <v>1</v>
      </c>
      <c r="CL712">
        <v>0</v>
      </c>
      <c r="CM712">
        <v>1.94465</v>
      </c>
      <c r="CN712">
        <v>0</v>
      </c>
      <c r="CO712">
        <v>1.65193</v>
      </c>
      <c r="CP712">
        <v>255.7815</v>
      </c>
      <c r="CQ712">
        <v>35.062</v>
      </c>
      <c r="CR712">
        <v>40.91840000000001</v>
      </c>
      <c r="CS712">
        <v>37.8624</v>
      </c>
      <c r="CT712">
        <v>40.156</v>
      </c>
      <c r="CU712">
        <v>36.3309</v>
      </c>
      <c r="CV712">
        <v>0</v>
      </c>
      <c r="CW712">
        <v>49.999</v>
      </c>
      <c r="CX712">
        <v>0</v>
      </c>
      <c r="CY712">
        <v>1774684566.8</v>
      </c>
      <c r="CZ712">
        <v>0</v>
      </c>
      <c r="DA712">
        <v>1774666326.5</v>
      </c>
      <c r="DB712" t="s">
        <v>359</v>
      </c>
      <c r="DC712">
        <v>1774666322</v>
      </c>
      <c r="DD712">
        <v>1774666326.5</v>
      </c>
      <c r="DE712">
        <v>2</v>
      </c>
      <c r="DF712">
        <v>0.343</v>
      </c>
      <c r="DG712">
        <v>-0.026</v>
      </c>
      <c r="DH712">
        <v>-0.36</v>
      </c>
      <c r="DI712">
        <v>0.298</v>
      </c>
      <c r="DJ712">
        <v>420</v>
      </c>
      <c r="DK712">
        <v>22</v>
      </c>
      <c r="DL712">
        <v>0.17</v>
      </c>
      <c r="DM712">
        <v>0.02</v>
      </c>
      <c r="DN712">
        <v>-0.4042135609756098</v>
      </c>
      <c r="DO712">
        <v>-0.1841503693379793</v>
      </c>
      <c r="DP712">
        <v>0.05275144616075619</v>
      </c>
      <c r="DQ712">
        <v>0</v>
      </c>
      <c r="DR712">
        <v>-0.01716082926829268</v>
      </c>
      <c r="DS712">
        <v>-0.001221307317073163</v>
      </c>
      <c r="DT712">
        <v>0.0008788103061897478</v>
      </c>
      <c r="DU712">
        <v>1</v>
      </c>
      <c r="DV712">
        <v>1</v>
      </c>
      <c r="DW712">
        <v>2</v>
      </c>
      <c r="DX712" t="s">
        <v>367</v>
      </c>
      <c r="DY712">
        <v>3.13041</v>
      </c>
      <c r="DZ712">
        <v>2.80628</v>
      </c>
      <c r="EA712">
        <v>0.09975150000000001</v>
      </c>
      <c r="EB712">
        <v>0.09948</v>
      </c>
      <c r="EC712">
        <v>0.105912</v>
      </c>
      <c r="ED712">
        <v>0.10566</v>
      </c>
      <c r="EE712">
        <v>21144.9</v>
      </c>
      <c r="EF712">
        <v>27418.7</v>
      </c>
      <c r="EG712">
        <v>26442.2</v>
      </c>
      <c r="EH712">
        <v>33000.2</v>
      </c>
      <c r="EI712">
        <v>34920.6</v>
      </c>
      <c r="EJ712">
        <v>40307.6</v>
      </c>
      <c r="EK712">
        <v>41088.3</v>
      </c>
      <c r="EL712">
        <v>46060.4</v>
      </c>
      <c r="EM712">
        <v>2.03475</v>
      </c>
      <c r="EN712">
        <v>2.00045</v>
      </c>
      <c r="EO712">
        <v>0.0655651</v>
      </c>
      <c r="EP712">
        <v>0</v>
      </c>
      <c r="EQ712">
        <v>24.643</v>
      </c>
      <c r="ER712">
        <v>999.9</v>
      </c>
      <c r="ES712">
        <v>67.5</v>
      </c>
      <c r="ET712">
        <v>27.5</v>
      </c>
      <c r="EU712">
        <v>24.6215</v>
      </c>
      <c r="EV712">
        <v>61.2709</v>
      </c>
      <c r="EW712">
        <v>31.8269</v>
      </c>
      <c r="EX712">
        <v>1</v>
      </c>
      <c r="EY712">
        <v>0.290513</v>
      </c>
      <c r="EZ712">
        <v>0.159916</v>
      </c>
      <c r="FA712">
        <v>20.2925</v>
      </c>
      <c r="FB712">
        <v>5.19004</v>
      </c>
      <c r="FC712">
        <v>11.9441</v>
      </c>
      <c r="FD712">
        <v>4.9558</v>
      </c>
      <c r="FE712">
        <v>3.285</v>
      </c>
      <c r="FF712">
        <v>9999</v>
      </c>
      <c r="FG712">
        <v>9999</v>
      </c>
      <c r="FH712">
        <v>9999</v>
      </c>
      <c r="FI712">
        <v>999.9</v>
      </c>
      <c r="FJ712">
        <v>1.86127</v>
      </c>
      <c r="FK712">
        <v>1.86264</v>
      </c>
      <c r="FL712">
        <v>1.86005</v>
      </c>
      <c r="FM712">
        <v>1.85837</v>
      </c>
      <c r="FN712">
        <v>1.86216</v>
      </c>
      <c r="FO712">
        <v>1.85887</v>
      </c>
      <c r="FP712">
        <v>1.85791</v>
      </c>
      <c r="FQ712">
        <v>1.86081</v>
      </c>
      <c r="FR712">
        <v>0</v>
      </c>
      <c r="FS712">
        <v>0</v>
      </c>
      <c r="FT712">
        <v>0</v>
      </c>
      <c r="FU712">
        <v>4.5</v>
      </c>
      <c r="FV712" t="s">
        <v>361</v>
      </c>
      <c r="FW712" t="s">
        <v>362</v>
      </c>
      <c r="FX712" t="s">
        <v>363</v>
      </c>
      <c r="FY712" t="s">
        <v>364</v>
      </c>
      <c r="FZ712" t="s">
        <v>364</v>
      </c>
      <c r="GA712" t="s">
        <v>363</v>
      </c>
      <c r="GB712">
        <v>0</v>
      </c>
      <c r="GC712">
        <v>100</v>
      </c>
      <c r="GD712">
        <v>100</v>
      </c>
      <c r="GE712">
        <v>-0.362</v>
      </c>
      <c r="GF712">
        <v>0.2975</v>
      </c>
      <c r="GG712">
        <v>-1.589593225013521</v>
      </c>
      <c r="GH712">
        <v>0.00192992804097616</v>
      </c>
      <c r="GI712">
        <v>3.244687122451424E-06</v>
      </c>
      <c r="GJ712">
        <v>-2.087531120305573E-09</v>
      </c>
      <c r="GK712">
        <v>0.05776174702018427</v>
      </c>
      <c r="GL712">
        <v>0.005089068596103195</v>
      </c>
      <c r="GM712">
        <v>0.0003257216593697226</v>
      </c>
      <c r="GN712">
        <v>-1.562898368296355E-06</v>
      </c>
      <c r="GO712">
        <v>0</v>
      </c>
      <c r="GP712">
        <v>1257</v>
      </c>
      <c r="GQ712">
        <v>1</v>
      </c>
      <c r="GR712">
        <v>31</v>
      </c>
      <c r="GS712">
        <v>304.1</v>
      </c>
      <c r="GT712">
        <v>304</v>
      </c>
      <c r="GU712">
        <v>1.07666</v>
      </c>
      <c r="GV712">
        <v>2.38159</v>
      </c>
      <c r="GW712">
        <v>1.44775</v>
      </c>
      <c r="GX712">
        <v>2.20215</v>
      </c>
      <c r="GY712">
        <v>1.44653</v>
      </c>
      <c r="GZ712">
        <v>2.3938</v>
      </c>
      <c r="HA712">
        <v>33.1992</v>
      </c>
      <c r="HB712">
        <v>14.4648</v>
      </c>
      <c r="HC712">
        <v>18</v>
      </c>
      <c r="HD712">
        <v>531.77</v>
      </c>
      <c r="HE712">
        <v>523.086</v>
      </c>
      <c r="HF712">
        <v>24.9998</v>
      </c>
      <c r="HG712">
        <v>30.7119</v>
      </c>
      <c r="HH712">
        <v>30.0001</v>
      </c>
      <c r="HI712">
        <v>31.0889</v>
      </c>
      <c r="HJ712">
        <v>31.1009</v>
      </c>
      <c r="HK712">
        <v>21.5443</v>
      </c>
      <c r="HL712">
        <v>20.6043</v>
      </c>
      <c r="HM712">
        <v>100</v>
      </c>
      <c r="HN712">
        <v>25</v>
      </c>
      <c r="HO712">
        <v>420</v>
      </c>
      <c r="HP712">
        <v>21.5</v>
      </c>
      <c r="HQ712">
        <v>103.124</v>
      </c>
      <c r="HR712">
        <v>102.022</v>
      </c>
    </row>
    <row r="713" spans="1:226">
      <c r="A713">
        <v>695</v>
      </c>
      <c r="B713">
        <v>1774684572.6</v>
      </c>
      <c r="C713">
        <v>2826.599999904633</v>
      </c>
      <c r="D713" t="s">
        <v>1752</v>
      </c>
      <c r="E713" t="s">
        <v>1753</v>
      </c>
      <c r="F713">
        <v>5</v>
      </c>
      <c r="I713">
        <v>1774684569.7</v>
      </c>
      <c r="J713">
        <f>(K713)/1000</f>
        <v>0</v>
      </c>
      <c r="K713">
        <f>IF(BF713, AN713, AH713)</f>
        <v>0</v>
      </c>
      <c r="L713">
        <f>IF(BF713, AI713, AG713)</f>
        <v>0</v>
      </c>
      <c r="M713">
        <f>BH713 - IF(AU713&gt;1, L713*BB713*100.0/(AW713), 0)</f>
        <v>0</v>
      </c>
      <c r="N713">
        <f>((T713-J713/2)*M713-L713)/(T713+J713/2)</f>
        <v>0</v>
      </c>
      <c r="O713">
        <f>N713*(BO713+BP713)/1000.0</f>
        <v>0</v>
      </c>
      <c r="P713">
        <f>(BH713 - IF(AU713&gt;1, L713*BB713*100.0/(AW713), 0))*(BO713+BP713)/1000.0</f>
        <v>0</v>
      </c>
      <c r="Q713">
        <f>2.0/((1/S713-1/R713)+SIGN(S713)*SQRT((1/S713-1/R713)*(1/S713-1/R713) + 4*BC713/((BC713+1)*(BC713+1))*(2*1/S713*1/R713-1/R713*1/R713)))</f>
        <v>0</v>
      </c>
      <c r="R713">
        <f>IF(LEFT(BD713,1)&lt;&gt;"0",IF(LEFT(BD713,1)="1",3.0,BE713),$D$5+$E$5*(BV713*BO713/($K$5*1000))+$F$5*(BV713*BO713/($K$5*1000))*MAX(MIN(BB713,$J$5),$I$5)*MAX(MIN(BB713,$J$5),$I$5)+$G$5*MAX(MIN(BB713,$J$5),$I$5)*(BV713*BO713/($K$5*1000))+$H$5*(BV713*BO713/($K$5*1000))*(BV713*BO713/($K$5*1000)))</f>
        <v>0</v>
      </c>
      <c r="S713">
        <f>J713*(1000-(1000*0.61365*exp(17.502*W713/(240.97+W713))/(BO713+BP713)+BJ713)/2)/(1000*0.61365*exp(17.502*W713/(240.97+W713))/(BO713+BP713)-BJ713)</f>
        <v>0</v>
      </c>
      <c r="T713">
        <f>1/((BC713+1)/(Q713/1.6)+1/(R713/1.37)) + BC713/((BC713+1)/(Q713/1.6) + BC713/(R713/1.37))</f>
        <v>0</v>
      </c>
      <c r="U713">
        <f>(AX713*BA713)</f>
        <v>0</v>
      </c>
      <c r="V713">
        <f>(BQ713+(U713+2*0.95*5.67E-8*(((BQ713+$B$9)+273)^4-(BQ713+273)^4)-44100*J713)/(1.84*29.3*R713+8*0.95*5.67E-8*(BQ713+273)^3))</f>
        <v>0</v>
      </c>
      <c r="W713">
        <f>($C$9*BR713+$D$9*BS713+$E$9*V713)</f>
        <v>0</v>
      </c>
      <c r="X713">
        <f>0.61365*exp(17.502*W713/(240.97+W713))</f>
        <v>0</v>
      </c>
      <c r="Y713">
        <f>(Z713/AA713*100)</f>
        <v>0</v>
      </c>
      <c r="Z713">
        <f>BJ713*(BO713+BP713)/1000</f>
        <v>0</v>
      </c>
      <c r="AA713">
        <f>0.61365*exp(17.502*BQ713/(240.97+BQ713))</f>
        <v>0</v>
      </c>
      <c r="AB713">
        <f>(X713-BJ713*(BO713+BP713)/1000)</f>
        <v>0</v>
      </c>
      <c r="AC713">
        <f>(-J713*44100)</f>
        <v>0</v>
      </c>
      <c r="AD713">
        <f>2*29.3*R713*0.92*(BQ713-W713)</f>
        <v>0</v>
      </c>
      <c r="AE713">
        <f>2*0.95*5.67E-8*(((BQ713+$B$9)+273)^4-(W713+273)^4)</f>
        <v>0</v>
      </c>
      <c r="AF713">
        <f>U713+AE713+AC713+AD713</f>
        <v>0</v>
      </c>
      <c r="AG713">
        <f>BN713*AU713*(BI713-BH713*(1000-AU713*BK713)/(1000-AU713*BJ713))/(100*BB713)</f>
        <v>0</v>
      </c>
      <c r="AH713">
        <f>1000*BN713*AU713*(BJ713-BK713)/(100*BB713*(1000-AU713*BJ713))</f>
        <v>0</v>
      </c>
      <c r="AI713">
        <f>(AJ713 - AK713 - BO713*1E3/(8.314*(BQ713+273.15)) * AM713/BN713 * AL713) * BN713/(100*BB713) * (1000 - BK713)/1000</f>
        <v>0</v>
      </c>
      <c r="AJ713">
        <v>429.2722125245385</v>
      </c>
      <c r="AK713">
        <v>428.8217939393939</v>
      </c>
      <c r="AL713">
        <v>8.425689109968649E-06</v>
      </c>
      <c r="AM713">
        <v>61.35787655002243</v>
      </c>
      <c r="AN713">
        <f>(AP713 - AO713 + BO713*1E3/(8.314*(BQ713+273.15)) * AR713/BN713 * AQ713) * BN713/(100*BB713) * 1000/(1000 - AP713)</f>
        <v>0</v>
      </c>
      <c r="AO713">
        <v>21.53359927504934</v>
      </c>
      <c r="AP713">
        <v>21.51730629370631</v>
      </c>
      <c r="AQ713">
        <v>7.989221611234406E-08</v>
      </c>
      <c r="AR713">
        <v>91.88205700752289</v>
      </c>
      <c r="AS713">
        <v>0</v>
      </c>
      <c r="AT713">
        <v>0</v>
      </c>
      <c r="AU713">
        <f>IF(AS713*$H$15&gt;=AW713,1.0,(AW713/(AW713-AS713*$H$15)))</f>
        <v>0</v>
      </c>
      <c r="AV713">
        <f>(AU713-1)*100</f>
        <v>0</v>
      </c>
      <c r="AW713">
        <f>MAX(0,($B$15+$C$15*BV713)/(1+$D$15*BV713)*BO713/(BQ713+273)*$E$15)</f>
        <v>0</v>
      </c>
      <c r="AX713">
        <f>$B$13*BW713+$C$13*BX713+$F$13*CI713*(1-CL713)</f>
        <v>0</v>
      </c>
      <c r="AY713">
        <f>AX713*AZ713</f>
        <v>0</v>
      </c>
      <c r="AZ713">
        <f>($B$13*$D$11+$C$13*$D$11+$F$13*((CV713+CN713)/MAX(CV713+CN713+CW713, 0.1)*$I$11+CW713/MAX(CV713+CN713+CW713, 0.1)*$J$11))/($B$13+$C$13+$F$13)</f>
        <v>0</v>
      </c>
      <c r="BA713">
        <f>($B$13*$K$11+$C$13*$K$11+$F$13*((CV713+CN713)/MAX(CV713+CN713+CW713, 0.1)*$P$11+CW713/MAX(CV713+CN713+CW713, 0.1)*$Q$11))/($B$13+$C$13+$F$13)</f>
        <v>0</v>
      </c>
      <c r="BB713">
        <v>6</v>
      </c>
      <c r="BC713">
        <v>0.5</v>
      </c>
      <c r="BD713" t="s">
        <v>358</v>
      </c>
      <c r="BE713">
        <v>2</v>
      </c>
      <c r="BF713" t="b">
        <v>1</v>
      </c>
      <c r="BG713">
        <v>1774684569.7</v>
      </c>
      <c r="BH713">
        <v>419.5721</v>
      </c>
      <c r="BI713">
        <v>420.0208</v>
      </c>
      <c r="BJ713">
        <v>21.51659</v>
      </c>
      <c r="BK713">
        <v>21.53346</v>
      </c>
      <c r="BL713">
        <v>419.9336999999999</v>
      </c>
      <c r="BM713">
        <v>21.21914</v>
      </c>
      <c r="BN713">
        <v>499.9964</v>
      </c>
      <c r="BO713">
        <v>101.0323</v>
      </c>
      <c r="BP713">
        <v>0.09990723999999999</v>
      </c>
      <c r="BQ713">
        <v>25.71013</v>
      </c>
      <c r="BR713">
        <v>25.72157</v>
      </c>
      <c r="BS713">
        <v>999.9</v>
      </c>
      <c r="BT713">
        <v>0</v>
      </c>
      <c r="BU713">
        <v>0</v>
      </c>
      <c r="BV713">
        <v>10000.375</v>
      </c>
      <c r="BW713">
        <v>0</v>
      </c>
      <c r="BX713">
        <v>0.3833920000000001</v>
      </c>
      <c r="BY713">
        <v>-0.4488375000000001</v>
      </c>
      <c r="BZ713">
        <v>428.7985</v>
      </c>
      <c r="CA713">
        <v>429.2646</v>
      </c>
      <c r="CB713">
        <v>-0.01687907</v>
      </c>
      <c r="CC713">
        <v>420.0208</v>
      </c>
      <c r="CD713">
        <v>21.53346</v>
      </c>
      <c r="CE713">
        <v>2.17387</v>
      </c>
      <c r="CF713">
        <v>2.175577</v>
      </c>
      <c r="CG713">
        <v>18.77105</v>
      </c>
      <c r="CH713">
        <v>18.78358</v>
      </c>
      <c r="CI713">
        <v>49.99664</v>
      </c>
      <c r="CJ713">
        <v>0</v>
      </c>
      <c r="CK713">
        <v>1</v>
      </c>
      <c r="CL713">
        <v>0</v>
      </c>
      <c r="CM713">
        <v>1.80093</v>
      </c>
      <c r="CN713">
        <v>0</v>
      </c>
      <c r="CO713">
        <v>1.77699</v>
      </c>
      <c r="CP713">
        <v>255.7661</v>
      </c>
      <c r="CQ713">
        <v>35.0746</v>
      </c>
      <c r="CR713">
        <v>40.9433</v>
      </c>
      <c r="CS713">
        <v>37.875</v>
      </c>
      <c r="CT713">
        <v>40.2185</v>
      </c>
      <c r="CU713">
        <v>36.3624</v>
      </c>
      <c r="CV713">
        <v>0</v>
      </c>
      <c r="CW713">
        <v>49.997</v>
      </c>
      <c r="CX713">
        <v>0</v>
      </c>
      <c r="CY713">
        <v>1774684571</v>
      </c>
      <c r="CZ713">
        <v>0</v>
      </c>
      <c r="DA713">
        <v>1774666326.5</v>
      </c>
      <c r="DB713" t="s">
        <v>359</v>
      </c>
      <c r="DC713">
        <v>1774666322</v>
      </c>
      <c r="DD713">
        <v>1774666326.5</v>
      </c>
      <c r="DE713">
        <v>2</v>
      </c>
      <c r="DF713">
        <v>0.343</v>
      </c>
      <c r="DG713">
        <v>-0.026</v>
      </c>
      <c r="DH713">
        <v>-0.36</v>
      </c>
      <c r="DI713">
        <v>0.298</v>
      </c>
      <c r="DJ713">
        <v>420</v>
      </c>
      <c r="DK713">
        <v>22</v>
      </c>
      <c r="DL713">
        <v>0.17</v>
      </c>
      <c r="DM713">
        <v>0.02</v>
      </c>
      <c r="DN713">
        <v>-0.4302287073170732</v>
      </c>
      <c r="DO713">
        <v>-0.06734583972125469</v>
      </c>
      <c r="DP713">
        <v>0.04101497922279181</v>
      </c>
      <c r="DQ713">
        <v>1</v>
      </c>
      <c r="DR713">
        <v>-0.01698386341463415</v>
      </c>
      <c r="DS713">
        <v>-0.001263372125435586</v>
      </c>
      <c r="DT713">
        <v>0.0008971502410426997</v>
      </c>
      <c r="DU713">
        <v>1</v>
      </c>
      <c r="DV713">
        <v>2</v>
      </c>
      <c r="DW713">
        <v>2</v>
      </c>
      <c r="DX713" t="s">
        <v>360</v>
      </c>
      <c r="DY713">
        <v>3.13051</v>
      </c>
      <c r="DZ713">
        <v>2.80644</v>
      </c>
      <c r="EA713">
        <v>0.0997603</v>
      </c>
      <c r="EB713">
        <v>0.0994825</v>
      </c>
      <c r="EC713">
        <v>0.105911</v>
      </c>
      <c r="ED713">
        <v>0.105657</v>
      </c>
      <c r="EE713">
        <v>21145</v>
      </c>
      <c r="EF713">
        <v>27418.7</v>
      </c>
      <c r="EG713">
        <v>26442.5</v>
      </c>
      <c r="EH713">
        <v>33000.4</v>
      </c>
      <c r="EI713">
        <v>34921.1</v>
      </c>
      <c r="EJ713">
        <v>40307.5</v>
      </c>
      <c r="EK713">
        <v>41088.8</v>
      </c>
      <c r="EL713">
        <v>46060.1</v>
      </c>
      <c r="EM713">
        <v>2.0351</v>
      </c>
      <c r="EN713">
        <v>2.00035</v>
      </c>
      <c r="EO713">
        <v>0.06636599999999999</v>
      </c>
      <c r="EP713">
        <v>0</v>
      </c>
      <c r="EQ713">
        <v>24.6413</v>
      </c>
      <c r="ER713">
        <v>999.9</v>
      </c>
      <c r="ES713">
        <v>67.5</v>
      </c>
      <c r="ET713">
        <v>27.5</v>
      </c>
      <c r="EU713">
        <v>24.6247</v>
      </c>
      <c r="EV713">
        <v>61.0209</v>
      </c>
      <c r="EW713">
        <v>31.6827</v>
      </c>
      <c r="EX713">
        <v>1</v>
      </c>
      <c r="EY713">
        <v>0.290854</v>
      </c>
      <c r="EZ713">
        <v>0.159602</v>
      </c>
      <c r="FA713">
        <v>20.2924</v>
      </c>
      <c r="FB713">
        <v>5.18959</v>
      </c>
      <c r="FC713">
        <v>11.9441</v>
      </c>
      <c r="FD713">
        <v>4.9557</v>
      </c>
      <c r="FE713">
        <v>3.285</v>
      </c>
      <c r="FF713">
        <v>9999</v>
      </c>
      <c r="FG713">
        <v>9999</v>
      </c>
      <c r="FH713">
        <v>9999</v>
      </c>
      <c r="FI713">
        <v>999.9</v>
      </c>
      <c r="FJ713">
        <v>1.86127</v>
      </c>
      <c r="FK713">
        <v>1.86264</v>
      </c>
      <c r="FL713">
        <v>1.86005</v>
      </c>
      <c r="FM713">
        <v>1.85837</v>
      </c>
      <c r="FN713">
        <v>1.86217</v>
      </c>
      <c r="FO713">
        <v>1.85887</v>
      </c>
      <c r="FP713">
        <v>1.85791</v>
      </c>
      <c r="FQ713">
        <v>1.86081</v>
      </c>
      <c r="FR713">
        <v>0</v>
      </c>
      <c r="FS713">
        <v>0</v>
      </c>
      <c r="FT713">
        <v>0</v>
      </c>
      <c r="FU713">
        <v>4.5</v>
      </c>
      <c r="FV713" t="s">
        <v>361</v>
      </c>
      <c r="FW713" t="s">
        <v>362</v>
      </c>
      <c r="FX713" t="s">
        <v>363</v>
      </c>
      <c r="FY713" t="s">
        <v>364</v>
      </c>
      <c r="FZ713" t="s">
        <v>364</v>
      </c>
      <c r="GA713" t="s">
        <v>363</v>
      </c>
      <c r="GB713">
        <v>0</v>
      </c>
      <c r="GC713">
        <v>100</v>
      </c>
      <c r="GD713">
        <v>100</v>
      </c>
      <c r="GE713">
        <v>-0.362</v>
      </c>
      <c r="GF713">
        <v>0.2975</v>
      </c>
      <c r="GG713">
        <v>-1.589593225013521</v>
      </c>
      <c r="GH713">
        <v>0.00192992804097616</v>
      </c>
      <c r="GI713">
        <v>3.244687122451424E-06</v>
      </c>
      <c r="GJ713">
        <v>-2.087531120305573E-09</v>
      </c>
      <c r="GK713">
        <v>0.05776174702018427</v>
      </c>
      <c r="GL713">
        <v>0.005089068596103195</v>
      </c>
      <c r="GM713">
        <v>0.0003257216593697226</v>
      </c>
      <c r="GN713">
        <v>-1.562898368296355E-06</v>
      </c>
      <c r="GO713">
        <v>0</v>
      </c>
      <c r="GP713">
        <v>1257</v>
      </c>
      <c r="GQ713">
        <v>1</v>
      </c>
      <c r="GR713">
        <v>31</v>
      </c>
      <c r="GS713">
        <v>304.2</v>
      </c>
      <c r="GT713">
        <v>304.1</v>
      </c>
      <c r="GU713">
        <v>1.07666</v>
      </c>
      <c r="GV713">
        <v>2.39258</v>
      </c>
      <c r="GW713">
        <v>1.44775</v>
      </c>
      <c r="GX713">
        <v>2.20215</v>
      </c>
      <c r="GY713">
        <v>1.44653</v>
      </c>
      <c r="GZ713">
        <v>2.33887</v>
      </c>
      <c r="HA713">
        <v>33.1769</v>
      </c>
      <c r="HB713">
        <v>14.4648</v>
      </c>
      <c r="HC713">
        <v>18</v>
      </c>
      <c r="HD713">
        <v>531.992</v>
      </c>
      <c r="HE713">
        <v>523.018</v>
      </c>
      <c r="HF713">
        <v>24.9998</v>
      </c>
      <c r="HG713">
        <v>30.7119</v>
      </c>
      <c r="HH713">
        <v>30.0001</v>
      </c>
      <c r="HI713">
        <v>31.0889</v>
      </c>
      <c r="HJ713">
        <v>31.1009</v>
      </c>
      <c r="HK713">
        <v>21.5451</v>
      </c>
      <c r="HL713">
        <v>20.6043</v>
      </c>
      <c r="HM713">
        <v>100</v>
      </c>
      <c r="HN713">
        <v>25</v>
      </c>
      <c r="HO713">
        <v>420</v>
      </c>
      <c r="HP713">
        <v>21.5</v>
      </c>
      <c r="HQ713">
        <v>103.125</v>
      </c>
      <c r="HR713">
        <v>102.021</v>
      </c>
    </row>
    <row r="714" spans="1:226">
      <c r="A714">
        <v>696</v>
      </c>
      <c r="B714">
        <v>1774684576.6</v>
      </c>
      <c r="C714">
        <v>2830.599999904633</v>
      </c>
      <c r="D714" t="s">
        <v>1754</v>
      </c>
      <c r="E714" t="s">
        <v>1755</v>
      </c>
      <c r="F714">
        <v>5</v>
      </c>
      <c r="I714">
        <v>1774684573.7</v>
      </c>
      <c r="J714">
        <f>(K714)/1000</f>
        <v>0</v>
      </c>
      <c r="K714">
        <f>IF(BF714, AN714, AH714)</f>
        <v>0</v>
      </c>
      <c r="L714">
        <f>IF(BF714, AI714, AG714)</f>
        <v>0</v>
      </c>
      <c r="M714">
        <f>BH714 - IF(AU714&gt;1, L714*BB714*100.0/(AW714), 0)</f>
        <v>0</v>
      </c>
      <c r="N714">
        <f>((T714-J714/2)*M714-L714)/(T714+J714/2)</f>
        <v>0</v>
      </c>
      <c r="O714">
        <f>N714*(BO714+BP714)/1000.0</f>
        <v>0</v>
      </c>
      <c r="P714">
        <f>(BH714 - IF(AU714&gt;1, L714*BB714*100.0/(AW714), 0))*(BO714+BP714)/1000.0</f>
        <v>0</v>
      </c>
      <c r="Q714">
        <f>2.0/((1/S714-1/R714)+SIGN(S714)*SQRT((1/S714-1/R714)*(1/S714-1/R714) + 4*BC714/((BC714+1)*(BC714+1))*(2*1/S714*1/R714-1/R714*1/R714)))</f>
        <v>0</v>
      </c>
      <c r="R714">
        <f>IF(LEFT(BD714,1)&lt;&gt;"0",IF(LEFT(BD714,1)="1",3.0,BE714),$D$5+$E$5*(BV714*BO714/($K$5*1000))+$F$5*(BV714*BO714/($K$5*1000))*MAX(MIN(BB714,$J$5),$I$5)*MAX(MIN(BB714,$J$5),$I$5)+$G$5*MAX(MIN(BB714,$J$5),$I$5)*(BV714*BO714/($K$5*1000))+$H$5*(BV714*BO714/($K$5*1000))*(BV714*BO714/($K$5*1000)))</f>
        <v>0</v>
      </c>
      <c r="S714">
        <f>J714*(1000-(1000*0.61365*exp(17.502*W714/(240.97+W714))/(BO714+BP714)+BJ714)/2)/(1000*0.61365*exp(17.502*W714/(240.97+W714))/(BO714+BP714)-BJ714)</f>
        <v>0</v>
      </c>
      <c r="T714">
        <f>1/((BC714+1)/(Q714/1.6)+1/(R714/1.37)) + BC714/((BC714+1)/(Q714/1.6) + BC714/(R714/1.37))</f>
        <v>0</v>
      </c>
      <c r="U714">
        <f>(AX714*BA714)</f>
        <v>0</v>
      </c>
      <c r="V714">
        <f>(BQ714+(U714+2*0.95*5.67E-8*(((BQ714+$B$9)+273)^4-(BQ714+273)^4)-44100*J714)/(1.84*29.3*R714+8*0.95*5.67E-8*(BQ714+273)^3))</f>
        <v>0</v>
      </c>
      <c r="W714">
        <f>($C$9*BR714+$D$9*BS714+$E$9*V714)</f>
        <v>0</v>
      </c>
      <c r="X714">
        <f>0.61365*exp(17.502*W714/(240.97+W714))</f>
        <v>0</v>
      </c>
      <c r="Y714">
        <f>(Z714/AA714*100)</f>
        <v>0</v>
      </c>
      <c r="Z714">
        <f>BJ714*(BO714+BP714)/1000</f>
        <v>0</v>
      </c>
      <c r="AA714">
        <f>0.61365*exp(17.502*BQ714/(240.97+BQ714))</f>
        <v>0</v>
      </c>
      <c r="AB714">
        <f>(X714-BJ714*(BO714+BP714)/1000)</f>
        <v>0</v>
      </c>
      <c r="AC714">
        <f>(-J714*44100)</f>
        <v>0</v>
      </c>
      <c r="AD714">
        <f>2*29.3*R714*0.92*(BQ714-W714)</f>
        <v>0</v>
      </c>
      <c r="AE714">
        <f>2*0.95*5.67E-8*(((BQ714+$B$9)+273)^4-(W714+273)^4)</f>
        <v>0</v>
      </c>
      <c r="AF714">
        <f>U714+AE714+AC714+AD714</f>
        <v>0</v>
      </c>
      <c r="AG714">
        <f>BN714*AU714*(BI714-BH714*(1000-AU714*BK714)/(1000-AU714*BJ714))/(100*BB714)</f>
        <v>0</v>
      </c>
      <c r="AH714">
        <f>1000*BN714*AU714*(BJ714-BK714)/(100*BB714*(1000-AU714*BJ714))</f>
        <v>0</v>
      </c>
      <c r="AI714">
        <f>(AJ714 - AK714 - BO714*1E3/(8.314*(BQ714+273.15)) * AM714/BN714 * AL714) * BN714/(100*BB714) * (1000 - BK714)/1000</f>
        <v>0</v>
      </c>
      <c r="AJ714">
        <v>429.2473175229505</v>
      </c>
      <c r="AK714">
        <v>428.7936545454544</v>
      </c>
      <c r="AL714">
        <v>-6.219256372451175E-06</v>
      </c>
      <c r="AM714">
        <v>61.35787655002243</v>
      </c>
      <c r="AN714">
        <f>(AP714 - AO714 + BO714*1E3/(8.314*(BQ714+273.15)) * AR714/BN714 * AQ714) * BN714/(100*BB714) * 1000/(1000 - AP714)</f>
        <v>0</v>
      </c>
      <c r="AO714">
        <v>21.53348198669745</v>
      </c>
      <c r="AP714">
        <v>21.51626083916085</v>
      </c>
      <c r="AQ714">
        <v>-4.698813036609502E-07</v>
      </c>
      <c r="AR714">
        <v>91.88205700752289</v>
      </c>
      <c r="AS714">
        <v>0</v>
      </c>
      <c r="AT714">
        <v>0</v>
      </c>
      <c r="AU714">
        <f>IF(AS714*$H$15&gt;=AW714,1.0,(AW714/(AW714-AS714*$H$15)))</f>
        <v>0</v>
      </c>
      <c r="AV714">
        <f>(AU714-1)*100</f>
        <v>0</v>
      </c>
      <c r="AW714">
        <f>MAX(0,($B$15+$C$15*BV714)/(1+$D$15*BV714)*BO714/(BQ714+273)*$E$15)</f>
        <v>0</v>
      </c>
      <c r="AX714">
        <f>$B$13*BW714+$C$13*BX714+$F$13*CI714*(1-CL714)</f>
        <v>0</v>
      </c>
      <c r="AY714">
        <f>AX714*AZ714</f>
        <v>0</v>
      </c>
      <c r="AZ714">
        <f>($B$13*$D$11+$C$13*$D$11+$F$13*((CV714+CN714)/MAX(CV714+CN714+CW714, 0.1)*$I$11+CW714/MAX(CV714+CN714+CW714, 0.1)*$J$11))/($B$13+$C$13+$F$13)</f>
        <v>0</v>
      </c>
      <c r="BA714">
        <f>($B$13*$K$11+$C$13*$K$11+$F$13*((CV714+CN714)/MAX(CV714+CN714+CW714, 0.1)*$P$11+CW714/MAX(CV714+CN714+CW714, 0.1)*$Q$11))/($B$13+$C$13+$F$13)</f>
        <v>0</v>
      </c>
      <c r="BB714">
        <v>6</v>
      </c>
      <c r="BC714">
        <v>0.5</v>
      </c>
      <c r="BD714" t="s">
        <v>358</v>
      </c>
      <c r="BE714">
        <v>2</v>
      </c>
      <c r="BF714" t="b">
        <v>1</v>
      </c>
      <c r="BG714">
        <v>1774684573.7</v>
      </c>
      <c r="BH714">
        <v>419.583</v>
      </c>
      <c r="BI714">
        <v>419.9954</v>
      </c>
      <c r="BJ714">
        <v>21.51647</v>
      </c>
      <c r="BK714">
        <v>21.53394</v>
      </c>
      <c r="BL714">
        <v>419.9444999999999</v>
      </c>
      <c r="BM714">
        <v>21.21901</v>
      </c>
      <c r="BN714">
        <v>500.0334</v>
      </c>
      <c r="BO714">
        <v>101.0312</v>
      </c>
      <c r="BP714">
        <v>0.09989366</v>
      </c>
      <c r="BQ714">
        <v>25.70839</v>
      </c>
      <c r="BR714">
        <v>25.7301</v>
      </c>
      <c r="BS714">
        <v>999.9</v>
      </c>
      <c r="BT714">
        <v>0</v>
      </c>
      <c r="BU714">
        <v>0</v>
      </c>
      <c r="BV714">
        <v>10019.88</v>
      </c>
      <c r="BW714">
        <v>0</v>
      </c>
      <c r="BX714">
        <v>0.3833920000000001</v>
      </c>
      <c r="BY714">
        <v>-0.4125551</v>
      </c>
      <c r="BZ714">
        <v>428.8094</v>
      </c>
      <c r="CA714">
        <v>429.2388</v>
      </c>
      <c r="CB714">
        <v>-0.01746826</v>
      </c>
      <c r="CC714">
        <v>419.9954</v>
      </c>
      <c r="CD714">
        <v>21.53394</v>
      </c>
      <c r="CE714">
        <v>2.173831</v>
      </c>
      <c r="CF714">
        <v>2.175595</v>
      </c>
      <c r="CG714">
        <v>18.77074</v>
      </c>
      <c r="CH714">
        <v>18.78374</v>
      </c>
      <c r="CI714">
        <v>50.00028999999999</v>
      </c>
      <c r="CJ714">
        <v>0</v>
      </c>
      <c r="CK714">
        <v>1</v>
      </c>
      <c r="CL714">
        <v>0</v>
      </c>
      <c r="CM714">
        <v>1.51268</v>
      </c>
      <c r="CN714">
        <v>0</v>
      </c>
      <c r="CO714">
        <v>2.23683</v>
      </c>
      <c r="CP714">
        <v>255.7847</v>
      </c>
      <c r="CQ714">
        <v>35.1187</v>
      </c>
      <c r="CR714">
        <v>40.9874</v>
      </c>
      <c r="CS714">
        <v>37.89360000000001</v>
      </c>
      <c r="CT714">
        <v>40.26860000000001</v>
      </c>
      <c r="CU714">
        <v>36.375</v>
      </c>
      <c r="CV714">
        <v>0</v>
      </c>
      <c r="CW714">
        <v>50.001</v>
      </c>
      <c r="CX714">
        <v>0</v>
      </c>
      <c r="CY714">
        <v>1774684575.2</v>
      </c>
      <c r="CZ714">
        <v>0</v>
      </c>
      <c r="DA714">
        <v>1774666326.5</v>
      </c>
      <c r="DB714" t="s">
        <v>359</v>
      </c>
      <c r="DC714">
        <v>1774666322</v>
      </c>
      <c r="DD714">
        <v>1774666326.5</v>
      </c>
      <c r="DE714">
        <v>2</v>
      </c>
      <c r="DF714">
        <v>0.343</v>
      </c>
      <c r="DG714">
        <v>-0.026</v>
      </c>
      <c r="DH714">
        <v>-0.36</v>
      </c>
      <c r="DI714">
        <v>0.298</v>
      </c>
      <c r="DJ714">
        <v>420</v>
      </c>
      <c r="DK714">
        <v>22</v>
      </c>
      <c r="DL714">
        <v>0.17</v>
      </c>
      <c r="DM714">
        <v>0.02</v>
      </c>
      <c r="DN714">
        <v>-0.4275834146341464</v>
      </c>
      <c r="DO714">
        <v>0.06923811846689965</v>
      </c>
      <c r="DP714">
        <v>0.03644175543145033</v>
      </c>
      <c r="DQ714">
        <v>1</v>
      </c>
      <c r="DR714">
        <v>-0.01713096341463415</v>
      </c>
      <c r="DS714">
        <v>-0.003620606968641115</v>
      </c>
      <c r="DT714">
        <v>0.0009866607341286404</v>
      </c>
      <c r="DU714">
        <v>1</v>
      </c>
      <c r="DV714">
        <v>2</v>
      </c>
      <c r="DW714">
        <v>2</v>
      </c>
      <c r="DX714" t="s">
        <v>360</v>
      </c>
      <c r="DY714">
        <v>3.1305</v>
      </c>
      <c r="DZ714">
        <v>2.80655</v>
      </c>
      <c r="EA714">
        <v>0.0997541</v>
      </c>
      <c r="EB714">
        <v>0.0994632</v>
      </c>
      <c r="EC714">
        <v>0.105912</v>
      </c>
      <c r="ED714">
        <v>0.105661</v>
      </c>
      <c r="EE714">
        <v>21144.9</v>
      </c>
      <c r="EF714">
        <v>27418.7</v>
      </c>
      <c r="EG714">
        <v>26442.3</v>
      </c>
      <c r="EH714">
        <v>32999.7</v>
      </c>
      <c r="EI714">
        <v>34920.6</v>
      </c>
      <c r="EJ714">
        <v>40306.9</v>
      </c>
      <c r="EK714">
        <v>41088.3</v>
      </c>
      <c r="EL714">
        <v>46059.6</v>
      </c>
      <c r="EM714">
        <v>2.035</v>
      </c>
      <c r="EN714">
        <v>2.00042</v>
      </c>
      <c r="EO714">
        <v>0.0662729</v>
      </c>
      <c r="EP714">
        <v>0</v>
      </c>
      <c r="EQ714">
        <v>24.6409</v>
      </c>
      <c r="ER714">
        <v>999.9</v>
      </c>
      <c r="ES714">
        <v>67.5</v>
      </c>
      <c r="ET714">
        <v>27.5</v>
      </c>
      <c r="EU714">
        <v>24.6237</v>
      </c>
      <c r="EV714">
        <v>60.7409</v>
      </c>
      <c r="EW714">
        <v>31.5585</v>
      </c>
      <c r="EX714">
        <v>1</v>
      </c>
      <c r="EY714">
        <v>0.290714</v>
      </c>
      <c r="EZ714">
        <v>0.158965</v>
      </c>
      <c r="FA714">
        <v>20.2923</v>
      </c>
      <c r="FB714">
        <v>5.18974</v>
      </c>
      <c r="FC714">
        <v>11.9441</v>
      </c>
      <c r="FD714">
        <v>4.95575</v>
      </c>
      <c r="FE714">
        <v>3.285</v>
      </c>
      <c r="FF714">
        <v>9999</v>
      </c>
      <c r="FG714">
        <v>9999</v>
      </c>
      <c r="FH714">
        <v>9999</v>
      </c>
      <c r="FI714">
        <v>999.9</v>
      </c>
      <c r="FJ714">
        <v>1.86127</v>
      </c>
      <c r="FK714">
        <v>1.86264</v>
      </c>
      <c r="FL714">
        <v>1.86005</v>
      </c>
      <c r="FM714">
        <v>1.85837</v>
      </c>
      <c r="FN714">
        <v>1.86217</v>
      </c>
      <c r="FO714">
        <v>1.85892</v>
      </c>
      <c r="FP714">
        <v>1.85792</v>
      </c>
      <c r="FQ714">
        <v>1.86081</v>
      </c>
      <c r="FR714">
        <v>0</v>
      </c>
      <c r="FS714">
        <v>0</v>
      </c>
      <c r="FT714">
        <v>0</v>
      </c>
      <c r="FU714">
        <v>4.5</v>
      </c>
      <c r="FV714" t="s">
        <v>361</v>
      </c>
      <c r="FW714" t="s">
        <v>362</v>
      </c>
      <c r="FX714" t="s">
        <v>363</v>
      </c>
      <c r="FY714" t="s">
        <v>364</v>
      </c>
      <c r="FZ714" t="s">
        <v>364</v>
      </c>
      <c r="GA714" t="s">
        <v>363</v>
      </c>
      <c r="GB714">
        <v>0</v>
      </c>
      <c r="GC714">
        <v>100</v>
      </c>
      <c r="GD714">
        <v>100</v>
      </c>
      <c r="GE714">
        <v>-0.361</v>
      </c>
      <c r="GF714">
        <v>0.2974</v>
      </c>
      <c r="GG714">
        <v>-1.589593225013521</v>
      </c>
      <c r="GH714">
        <v>0.00192992804097616</v>
      </c>
      <c r="GI714">
        <v>3.244687122451424E-06</v>
      </c>
      <c r="GJ714">
        <v>-2.087531120305573E-09</v>
      </c>
      <c r="GK714">
        <v>0.05776174702018427</v>
      </c>
      <c r="GL714">
        <v>0.005089068596103195</v>
      </c>
      <c r="GM714">
        <v>0.0003257216593697226</v>
      </c>
      <c r="GN714">
        <v>-1.562898368296355E-06</v>
      </c>
      <c r="GO714">
        <v>0</v>
      </c>
      <c r="GP714">
        <v>1257</v>
      </c>
      <c r="GQ714">
        <v>1</v>
      </c>
      <c r="GR714">
        <v>31</v>
      </c>
      <c r="GS714">
        <v>304.2</v>
      </c>
      <c r="GT714">
        <v>304.2</v>
      </c>
      <c r="GU714">
        <v>1.07788</v>
      </c>
      <c r="GV714">
        <v>2.3999</v>
      </c>
      <c r="GW714">
        <v>1.44775</v>
      </c>
      <c r="GX714">
        <v>2.20215</v>
      </c>
      <c r="GY714">
        <v>1.44653</v>
      </c>
      <c r="GZ714">
        <v>2.25708</v>
      </c>
      <c r="HA714">
        <v>33.1992</v>
      </c>
      <c r="HB714">
        <v>14.456</v>
      </c>
      <c r="HC714">
        <v>18</v>
      </c>
      <c r="HD714">
        <v>531.928</v>
      </c>
      <c r="HE714">
        <v>523.069</v>
      </c>
      <c r="HF714">
        <v>24.9998</v>
      </c>
      <c r="HG714">
        <v>30.7119</v>
      </c>
      <c r="HH714">
        <v>30.0001</v>
      </c>
      <c r="HI714">
        <v>31.0889</v>
      </c>
      <c r="HJ714">
        <v>31.1009</v>
      </c>
      <c r="HK714">
        <v>21.5464</v>
      </c>
      <c r="HL714">
        <v>20.6043</v>
      </c>
      <c r="HM714">
        <v>100</v>
      </c>
      <c r="HN714">
        <v>25</v>
      </c>
      <c r="HO714">
        <v>420</v>
      </c>
      <c r="HP714">
        <v>21.5</v>
      </c>
      <c r="HQ714">
        <v>103.124</v>
      </c>
      <c r="HR714">
        <v>102.02</v>
      </c>
    </row>
    <row r="715" spans="1:226">
      <c r="A715">
        <v>697</v>
      </c>
      <c r="B715">
        <v>1774684580.6</v>
      </c>
      <c r="C715">
        <v>2834.599999904633</v>
      </c>
      <c r="D715" t="s">
        <v>1756</v>
      </c>
      <c r="E715" t="s">
        <v>1757</v>
      </c>
      <c r="F715">
        <v>5</v>
      </c>
      <c r="I715">
        <v>1774684577.7</v>
      </c>
      <c r="J715">
        <f>(K715)/1000</f>
        <v>0</v>
      </c>
      <c r="K715">
        <f>IF(BF715, AN715, AH715)</f>
        <v>0</v>
      </c>
      <c r="L715">
        <f>IF(BF715, AI715, AG715)</f>
        <v>0</v>
      </c>
      <c r="M715">
        <f>BH715 - IF(AU715&gt;1, L715*BB715*100.0/(AW715), 0)</f>
        <v>0</v>
      </c>
      <c r="N715">
        <f>((T715-J715/2)*M715-L715)/(T715+J715/2)</f>
        <v>0</v>
      </c>
      <c r="O715">
        <f>N715*(BO715+BP715)/1000.0</f>
        <v>0</v>
      </c>
      <c r="P715">
        <f>(BH715 - IF(AU715&gt;1, L715*BB715*100.0/(AW715), 0))*(BO715+BP715)/1000.0</f>
        <v>0</v>
      </c>
      <c r="Q715">
        <f>2.0/((1/S715-1/R715)+SIGN(S715)*SQRT((1/S715-1/R715)*(1/S715-1/R715) + 4*BC715/((BC715+1)*(BC715+1))*(2*1/S715*1/R715-1/R715*1/R715)))</f>
        <v>0</v>
      </c>
      <c r="R715">
        <f>IF(LEFT(BD715,1)&lt;&gt;"0",IF(LEFT(BD715,1)="1",3.0,BE715),$D$5+$E$5*(BV715*BO715/($K$5*1000))+$F$5*(BV715*BO715/($K$5*1000))*MAX(MIN(BB715,$J$5),$I$5)*MAX(MIN(BB715,$J$5),$I$5)+$G$5*MAX(MIN(BB715,$J$5),$I$5)*(BV715*BO715/($K$5*1000))+$H$5*(BV715*BO715/($K$5*1000))*(BV715*BO715/($K$5*1000)))</f>
        <v>0</v>
      </c>
      <c r="S715">
        <f>J715*(1000-(1000*0.61365*exp(17.502*W715/(240.97+W715))/(BO715+BP715)+BJ715)/2)/(1000*0.61365*exp(17.502*W715/(240.97+W715))/(BO715+BP715)-BJ715)</f>
        <v>0</v>
      </c>
      <c r="T715">
        <f>1/((BC715+1)/(Q715/1.6)+1/(R715/1.37)) + BC715/((BC715+1)/(Q715/1.6) + BC715/(R715/1.37))</f>
        <v>0</v>
      </c>
      <c r="U715">
        <f>(AX715*BA715)</f>
        <v>0</v>
      </c>
      <c r="V715">
        <f>(BQ715+(U715+2*0.95*5.67E-8*(((BQ715+$B$9)+273)^4-(BQ715+273)^4)-44100*J715)/(1.84*29.3*R715+8*0.95*5.67E-8*(BQ715+273)^3))</f>
        <v>0</v>
      </c>
      <c r="W715">
        <f>($C$9*BR715+$D$9*BS715+$E$9*V715)</f>
        <v>0</v>
      </c>
      <c r="X715">
        <f>0.61365*exp(17.502*W715/(240.97+W715))</f>
        <v>0</v>
      </c>
      <c r="Y715">
        <f>(Z715/AA715*100)</f>
        <v>0</v>
      </c>
      <c r="Z715">
        <f>BJ715*(BO715+BP715)/1000</f>
        <v>0</v>
      </c>
      <c r="AA715">
        <f>0.61365*exp(17.502*BQ715/(240.97+BQ715))</f>
        <v>0</v>
      </c>
      <c r="AB715">
        <f>(X715-BJ715*(BO715+BP715)/1000)</f>
        <v>0</v>
      </c>
      <c r="AC715">
        <f>(-J715*44100)</f>
        <v>0</v>
      </c>
      <c r="AD715">
        <f>2*29.3*R715*0.92*(BQ715-W715)</f>
        <v>0</v>
      </c>
      <c r="AE715">
        <f>2*0.95*5.67E-8*(((BQ715+$B$9)+273)^4-(W715+273)^4)</f>
        <v>0</v>
      </c>
      <c r="AF715">
        <f>U715+AE715+AC715+AD715</f>
        <v>0</v>
      </c>
      <c r="AG715">
        <f>BN715*AU715*(BI715-BH715*(1000-AU715*BK715)/(1000-AU715*BJ715))/(100*BB715)</f>
        <v>0</v>
      </c>
      <c r="AH715">
        <f>1000*BN715*AU715*(BJ715-BK715)/(100*BB715*(1000-AU715*BJ715))</f>
        <v>0</v>
      </c>
      <c r="AI715">
        <f>(AJ715 - AK715 - BO715*1E3/(8.314*(BQ715+273.15)) * AM715/BN715 * AL715) * BN715/(100*BB715) * (1000 - BK715)/1000</f>
        <v>0</v>
      </c>
      <c r="AJ715">
        <v>429.196379065909</v>
      </c>
      <c r="AK715">
        <v>428.8151515151517</v>
      </c>
      <c r="AL715">
        <v>4.902954930808706E-06</v>
      </c>
      <c r="AM715">
        <v>61.35787655002243</v>
      </c>
      <c r="AN715">
        <f>(AP715 - AO715 + BO715*1E3/(8.314*(BQ715+273.15)) * AR715/BN715 * AQ715) * BN715/(100*BB715) * 1000/(1000 - AP715)</f>
        <v>0</v>
      </c>
      <c r="AO715">
        <v>21.53468899502839</v>
      </c>
      <c r="AP715">
        <v>21.51623426573429</v>
      </c>
      <c r="AQ715">
        <v>4.185934944512712E-07</v>
      </c>
      <c r="AR715">
        <v>91.88205700752289</v>
      </c>
      <c r="AS715">
        <v>0</v>
      </c>
      <c r="AT715">
        <v>0</v>
      </c>
      <c r="AU715">
        <f>IF(AS715*$H$15&gt;=AW715,1.0,(AW715/(AW715-AS715*$H$15)))</f>
        <v>0</v>
      </c>
      <c r="AV715">
        <f>(AU715-1)*100</f>
        <v>0</v>
      </c>
      <c r="AW715">
        <f>MAX(0,($B$15+$C$15*BV715)/(1+$D$15*BV715)*BO715/(BQ715+273)*$E$15)</f>
        <v>0</v>
      </c>
      <c r="AX715">
        <f>$B$13*BW715+$C$13*BX715+$F$13*CI715*(1-CL715)</f>
        <v>0</v>
      </c>
      <c r="AY715">
        <f>AX715*AZ715</f>
        <v>0</v>
      </c>
      <c r="AZ715">
        <f>($B$13*$D$11+$C$13*$D$11+$F$13*((CV715+CN715)/MAX(CV715+CN715+CW715, 0.1)*$I$11+CW715/MAX(CV715+CN715+CW715, 0.1)*$J$11))/($B$13+$C$13+$F$13)</f>
        <v>0</v>
      </c>
      <c r="BA715">
        <f>($B$13*$K$11+$C$13*$K$11+$F$13*((CV715+CN715)/MAX(CV715+CN715+CW715, 0.1)*$P$11+CW715/MAX(CV715+CN715+CW715, 0.1)*$Q$11))/($B$13+$C$13+$F$13)</f>
        <v>0</v>
      </c>
      <c r="BB715">
        <v>6</v>
      </c>
      <c r="BC715">
        <v>0.5</v>
      </c>
      <c r="BD715" t="s">
        <v>358</v>
      </c>
      <c r="BE715">
        <v>2</v>
      </c>
      <c r="BF715" t="b">
        <v>1</v>
      </c>
      <c r="BG715">
        <v>1774684577.7</v>
      </c>
      <c r="BH715">
        <v>419.573</v>
      </c>
      <c r="BI715">
        <v>419.9662</v>
      </c>
      <c r="BJ715">
        <v>21.51653</v>
      </c>
      <c r="BK715">
        <v>21.53508</v>
      </c>
      <c r="BL715">
        <v>419.9345</v>
      </c>
      <c r="BM715">
        <v>21.21907</v>
      </c>
      <c r="BN715">
        <v>500.0371</v>
      </c>
      <c r="BO715">
        <v>101.0304</v>
      </c>
      <c r="BP715">
        <v>0.09995529</v>
      </c>
      <c r="BQ715">
        <v>25.70924</v>
      </c>
      <c r="BR715">
        <v>25.7256</v>
      </c>
      <c r="BS715">
        <v>999.9</v>
      </c>
      <c r="BT715">
        <v>0</v>
      </c>
      <c r="BU715">
        <v>0</v>
      </c>
      <c r="BV715">
        <v>10008.635</v>
      </c>
      <c r="BW715">
        <v>0</v>
      </c>
      <c r="BX715">
        <v>0.3833920000000001</v>
      </c>
      <c r="BY715">
        <v>-0.3931733000000001</v>
      </c>
      <c r="BZ715">
        <v>428.7992</v>
      </c>
      <c r="CA715">
        <v>429.2094</v>
      </c>
      <c r="CB715">
        <v>-0.01854229</v>
      </c>
      <c r="CC715">
        <v>419.9662</v>
      </c>
      <c r="CD715">
        <v>21.53508</v>
      </c>
      <c r="CE715">
        <v>2.173822</v>
      </c>
      <c r="CF715">
        <v>2.175694</v>
      </c>
      <c r="CG715">
        <v>18.77068</v>
      </c>
      <c r="CH715">
        <v>18.78447</v>
      </c>
      <c r="CI715">
        <v>49.99883</v>
      </c>
      <c r="CJ715">
        <v>0</v>
      </c>
      <c r="CK715">
        <v>1</v>
      </c>
      <c r="CL715">
        <v>0</v>
      </c>
      <c r="CM715">
        <v>1.64048</v>
      </c>
      <c r="CN715">
        <v>0</v>
      </c>
      <c r="CO715">
        <v>2.15318</v>
      </c>
      <c r="CP715">
        <v>255.7773</v>
      </c>
      <c r="CQ715">
        <v>35.125</v>
      </c>
      <c r="CR715">
        <v>41.031</v>
      </c>
      <c r="CS715">
        <v>37.937</v>
      </c>
      <c r="CT715">
        <v>40.3309</v>
      </c>
      <c r="CU715">
        <v>36.375</v>
      </c>
      <c r="CV715">
        <v>0</v>
      </c>
      <c r="CW715">
        <v>49.997</v>
      </c>
      <c r="CX715">
        <v>0</v>
      </c>
      <c r="CY715">
        <v>1774684578.8</v>
      </c>
      <c r="CZ715">
        <v>0</v>
      </c>
      <c r="DA715">
        <v>1774666326.5</v>
      </c>
      <c r="DB715" t="s">
        <v>359</v>
      </c>
      <c r="DC715">
        <v>1774666322</v>
      </c>
      <c r="DD715">
        <v>1774666326.5</v>
      </c>
      <c r="DE715">
        <v>2</v>
      </c>
      <c r="DF715">
        <v>0.343</v>
      </c>
      <c r="DG715">
        <v>-0.026</v>
      </c>
      <c r="DH715">
        <v>-0.36</v>
      </c>
      <c r="DI715">
        <v>0.298</v>
      </c>
      <c r="DJ715">
        <v>420</v>
      </c>
      <c r="DK715">
        <v>22</v>
      </c>
      <c r="DL715">
        <v>0.17</v>
      </c>
      <c r="DM715">
        <v>0.02</v>
      </c>
      <c r="DN715">
        <v>-0.4192371951219512</v>
      </c>
      <c r="DO715">
        <v>0.1183564808362371</v>
      </c>
      <c r="DP715">
        <v>0.03602285126458232</v>
      </c>
      <c r="DQ715">
        <v>0</v>
      </c>
      <c r="DR715">
        <v>-0.01750959756097561</v>
      </c>
      <c r="DS715">
        <v>-0.004400966550522663</v>
      </c>
      <c r="DT715">
        <v>0.0009272784733116702</v>
      </c>
      <c r="DU715">
        <v>1</v>
      </c>
      <c r="DV715">
        <v>1</v>
      </c>
      <c r="DW715">
        <v>2</v>
      </c>
      <c r="DX715" t="s">
        <v>367</v>
      </c>
      <c r="DY715">
        <v>3.13043</v>
      </c>
      <c r="DZ715">
        <v>2.80643</v>
      </c>
      <c r="EA715">
        <v>0.09975589999999999</v>
      </c>
      <c r="EB715">
        <v>0.09947400000000001</v>
      </c>
      <c r="EC715">
        <v>0.10591</v>
      </c>
      <c r="ED715">
        <v>0.105662</v>
      </c>
      <c r="EE715">
        <v>21144.6</v>
      </c>
      <c r="EF715">
        <v>27418.8</v>
      </c>
      <c r="EG715">
        <v>26441.9</v>
      </c>
      <c r="EH715">
        <v>33000.2</v>
      </c>
      <c r="EI715">
        <v>34920.3</v>
      </c>
      <c r="EJ715">
        <v>40307.4</v>
      </c>
      <c r="EK715">
        <v>41087.9</v>
      </c>
      <c r="EL715">
        <v>46060.2</v>
      </c>
      <c r="EM715">
        <v>2.03465</v>
      </c>
      <c r="EN715">
        <v>2.00065</v>
      </c>
      <c r="EO715">
        <v>0.0659749</v>
      </c>
      <c r="EP715">
        <v>0</v>
      </c>
      <c r="EQ715">
        <v>24.6397</v>
      </c>
      <c r="ER715">
        <v>999.9</v>
      </c>
      <c r="ES715">
        <v>67.5</v>
      </c>
      <c r="ET715">
        <v>27.5</v>
      </c>
      <c r="EU715">
        <v>24.6248</v>
      </c>
      <c r="EV715">
        <v>61.1809</v>
      </c>
      <c r="EW715">
        <v>31.5585</v>
      </c>
      <c r="EX715">
        <v>1</v>
      </c>
      <c r="EY715">
        <v>0.291001</v>
      </c>
      <c r="EZ715">
        <v>0.158499</v>
      </c>
      <c r="FA715">
        <v>20.2925</v>
      </c>
      <c r="FB715">
        <v>5.18974</v>
      </c>
      <c r="FC715">
        <v>11.9441</v>
      </c>
      <c r="FD715">
        <v>4.9558</v>
      </c>
      <c r="FE715">
        <v>3.28503</v>
      </c>
      <c r="FF715">
        <v>9999</v>
      </c>
      <c r="FG715">
        <v>9999</v>
      </c>
      <c r="FH715">
        <v>9999</v>
      </c>
      <c r="FI715">
        <v>999.9</v>
      </c>
      <c r="FJ715">
        <v>1.86127</v>
      </c>
      <c r="FK715">
        <v>1.86264</v>
      </c>
      <c r="FL715">
        <v>1.86005</v>
      </c>
      <c r="FM715">
        <v>1.85837</v>
      </c>
      <c r="FN715">
        <v>1.86215</v>
      </c>
      <c r="FO715">
        <v>1.85886</v>
      </c>
      <c r="FP715">
        <v>1.85791</v>
      </c>
      <c r="FQ715">
        <v>1.86081</v>
      </c>
      <c r="FR715">
        <v>0</v>
      </c>
      <c r="FS715">
        <v>0</v>
      </c>
      <c r="FT715">
        <v>0</v>
      </c>
      <c r="FU715">
        <v>4.5</v>
      </c>
      <c r="FV715" t="s">
        <v>361</v>
      </c>
      <c r="FW715" t="s">
        <v>362</v>
      </c>
      <c r="FX715" t="s">
        <v>363</v>
      </c>
      <c r="FY715" t="s">
        <v>364</v>
      </c>
      <c r="FZ715" t="s">
        <v>364</v>
      </c>
      <c r="GA715" t="s">
        <v>363</v>
      </c>
      <c r="GB715">
        <v>0</v>
      </c>
      <c r="GC715">
        <v>100</v>
      </c>
      <c r="GD715">
        <v>100</v>
      </c>
      <c r="GE715">
        <v>-0.361</v>
      </c>
      <c r="GF715">
        <v>0.2974</v>
      </c>
      <c r="GG715">
        <v>-1.589593225013521</v>
      </c>
      <c r="GH715">
        <v>0.00192992804097616</v>
      </c>
      <c r="GI715">
        <v>3.244687122451424E-06</v>
      </c>
      <c r="GJ715">
        <v>-2.087531120305573E-09</v>
      </c>
      <c r="GK715">
        <v>0.05776174702018427</v>
      </c>
      <c r="GL715">
        <v>0.005089068596103195</v>
      </c>
      <c r="GM715">
        <v>0.0003257216593697226</v>
      </c>
      <c r="GN715">
        <v>-1.562898368296355E-06</v>
      </c>
      <c r="GO715">
        <v>0</v>
      </c>
      <c r="GP715">
        <v>1257</v>
      </c>
      <c r="GQ715">
        <v>1</v>
      </c>
      <c r="GR715">
        <v>31</v>
      </c>
      <c r="GS715">
        <v>304.3</v>
      </c>
      <c r="GT715">
        <v>304.2</v>
      </c>
      <c r="GU715">
        <v>1.07788</v>
      </c>
      <c r="GV715">
        <v>2.39624</v>
      </c>
      <c r="GW715">
        <v>1.44775</v>
      </c>
      <c r="GX715">
        <v>2.20215</v>
      </c>
      <c r="GY715">
        <v>1.44653</v>
      </c>
      <c r="GZ715">
        <v>2.31567</v>
      </c>
      <c r="HA715">
        <v>33.1992</v>
      </c>
      <c r="HB715">
        <v>14.456</v>
      </c>
      <c r="HC715">
        <v>18</v>
      </c>
      <c r="HD715">
        <v>531.707</v>
      </c>
      <c r="HE715">
        <v>523.222</v>
      </c>
      <c r="HF715">
        <v>24.9998</v>
      </c>
      <c r="HG715">
        <v>30.7122</v>
      </c>
      <c r="HH715">
        <v>30.0001</v>
      </c>
      <c r="HI715">
        <v>31.0889</v>
      </c>
      <c r="HJ715">
        <v>31.1009</v>
      </c>
      <c r="HK715">
        <v>21.5457</v>
      </c>
      <c r="HL715">
        <v>20.6043</v>
      </c>
      <c r="HM715">
        <v>100</v>
      </c>
      <c r="HN715">
        <v>25</v>
      </c>
      <c r="HO715">
        <v>420</v>
      </c>
      <c r="HP715">
        <v>21.5</v>
      </c>
      <c r="HQ715">
        <v>103.123</v>
      </c>
      <c r="HR715">
        <v>102.021</v>
      </c>
    </row>
    <row r="716" spans="1:226">
      <c r="A716">
        <v>698</v>
      </c>
      <c r="B716">
        <v>1774684584.6</v>
      </c>
      <c r="C716">
        <v>2838.599999904633</v>
      </c>
      <c r="D716" t="s">
        <v>1758</v>
      </c>
      <c r="E716" t="s">
        <v>1759</v>
      </c>
      <c r="F716">
        <v>5</v>
      </c>
      <c r="I716">
        <v>1774684581.7</v>
      </c>
      <c r="J716">
        <f>(K716)/1000</f>
        <v>0</v>
      </c>
      <c r="K716">
        <f>IF(BF716, AN716, AH716)</f>
        <v>0</v>
      </c>
      <c r="L716">
        <f>IF(BF716, AI716, AG716)</f>
        <v>0</v>
      </c>
      <c r="M716">
        <f>BH716 - IF(AU716&gt;1, L716*BB716*100.0/(AW716), 0)</f>
        <v>0</v>
      </c>
      <c r="N716">
        <f>((T716-J716/2)*M716-L716)/(T716+J716/2)</f>
        <v>0</v>
      </c>
      <c r="O716">
        <f>N716*(BO716+BP716)/1000.0</f>
        <v>0</v>
      </c>
      <c r="P716">
        <f>(BH716 - IF(AU716&gt;1, L716*BB716*100.0/(AW716), 0))*(BO716+BP716)/1000.0</f>
        <v>0</v>
      </c>
      <c r="Q716">
        <f>2.0/((1/S716-1/R716)+SIGN(S716)*SQRT((1/S716-1/R716)*(1/S716-1/R716) + 4*BC716/((BC716+1)*(BC716+1))*(2*1/S716*1/R716-1/R716*1/R716)))</f>
        <v>0</v>
      </c>
      <c r="R716">
        <f>IF(LEFT(BD716,1)&lt;&gt;"0",IF(LEFT(BD716,1)="1",3.0,BE716),$D$5+$E$5*(BV716*BO716/($K$5*1000))+$F$5*(BV716*BO716/($K$5*1000))*MAX(MIN(BB716,$J$5),$I$5)*MAX(MIN(BB716,$J$5),$I$5)+$G$5*MAX(MIN(BB716,$J$5),$I$5)*(BV716*BO716/($K$5*1000))+$H$5*(BV716*BO716/($K$5*1000))*(BV716*BO716/($K$5*1000)))</f>
        <v>0</v>
      </c>
      <c r="S716">
        <f>J716*(1000-(1000*0.61365*exp(17.502*W716/(240.97+W716))/(BO716+BP716)+BJ716)/2)/(1000*0.61365*exp(17.502*W716/(240.97+W716))/(BO716+BP716)-BJ716)</f>
        <v>0</v>
      </c>
      <c r="T716">
        <f>1/((BC716+1)/(Q716/1.6)+1/(R716/1.37)) + BC716/((BC716+1)/(Q716/1.6) + BC716/(R716/1.37))</f>
        <v>0</v>
      </c>
      <c r="U716">
        <f>(AX716*BA716)</f>
        <v>0</v>
      </c>
      <c r="V716">
        <f>(BQ716+(U716+2*0.95*5.67E-8*(((BQ716+$B$9)+273)^4-(BQ716+273)^4)-44100*J716)/(1.84*29.3*R716+8*0.95*5.67E-8*(BQ716+273)^3))</f>
        <v>0</v>
      </c>
      <c r="W716">
        <f>($C$9*BR716+$D$9*BS716+$E$9*V716)</f>
        <v>0</v>
      </c>
      <c r="X716">
        <f>0.61365*exp(17.502*W716/(240.97+W716))</f>
        <v>0</v>
      </c>
      <c r="Y716">
        <f>(Z716/AA716*100)</f>
        <v>0</v>
      </c>
      <c r="Z716">
        <f>BJ716*(BO716+BP716)/1000</f>
        <v>0</v>
      </c>
      <c r="AA716">
        <f>0.61365*exp(17.502*BQ716/(240.97+BQ716))</f>
        <v>0</v>
      </c>
      <c r="AB716">
        <f>(X716-BJ716*(BO716+BP716)/1000)</f>
        <v>0</v>
      </c>
      <c r="AC716">
        <f>(-J716*44100)</f>
        <v>0</v>
      </c>
      <c r="AD716">
        <f>2*29.3*R716*0.92*(BQ716-W716)</f>
        <v>0</v>
      </c>
      <c r="AE716">
        <f>2*0.95*5.67E-8*(((BQ716+$B$9)+273)^4-(W716+273)^4)</f>
        <v>0</v>
      </c>
      <c r="AF716">
        <f>U716+AE716+AC716+AD716</f>
        <v>0</v>
      </c>
      <c r="AG716">
        <f>BN716*AU716*(BI716-BH716*(1000-AU716*BK716)/(1000-AU716*BJ716))/(100*BB716)</f>
        <v>0</v>
      </c>
      <c r="AH716">
        <f>1000*BN716*AU716*(BJ716-BK716)/(100*BB716*(1000-AU716*BJ716))</f>
        <v>0</v>
      </c>
      <c r="AI716">
        <f>(AJ716 - AK716 - BO716*1E3/(8.314*(BQ716+273.15)) * AM716/BN716 * AL716) * BN716/(100*BB716) * (1000 - BK716)/1000</f>
        <v>0</v>
      </c>
      <c r="AJ716">
        <v>429.2564875777737</v>
      </c>
      <c r="AK716">
        <v>428.7967878787877</v>
      </c>
      <c r="AL716">
        <v>-4.534973940674979E-06</v>
      </c>
      <c r="AM716">
        <v>61.35787655002243</v>
      </c>
      <c r="AN716">
        <f>(AP716 - AO716 + BO716*1E3/(8.314*(BQ716+273.15)) * AR716/BN716 * AQ716) * BN716/(100*BB716) * 1000/(1000 - AP716)</f>
        <v>0</v>
      </c>
      <c r="AO716">
        <v>21.53533512578988</v>
      </c>
      <c r="AP716">
        <v>21.51849510489512</v>
      </c>
      <c r="AQ716">
        <v>-8.319646474198106E-08</v>
      </c>
      <c r="AR716">
        <v>91.88205700752289</v>
      </c>
      <c r="AS716">
        <v>0</v>
      </c>
      <c r="AT716">
        <v>0</v>
      </c>
      <c r="AU716">
        <f>IF(AS716*$H$15&gt;=AW716,1.0,(AW716/(AW716-AS716*$H$15)))</f>
        <v>0</v>
      </c>
      <c r="AV716">
        <f>(AU716-1)*100</f>
        <v>0</v>
      </c>
      <c r="AW716">
        <f>MAX(0,($B$15+$C$15*BV716)/(1+$D$15*BV716)*BO716/(BQ716+273)*$E$15)</f>
        <v>0</v>
      </c>
      <c r="AX716">
        <f>$B$13*BW716+$C$13*BX716+$F$13*CI716*(1-CL716)</f>
        <v>0</v>
      </c>
      <c r="AY716">
        <f>AX716*AZ716</f>
        <v>0</v>
      </c>
      <c r="AZ716">
        <f>($B$13*$D$11+$C$13*$D$11+$F$13*((CV716+CN716)/MAX(CV716+CN716+CW716, 0.1)*$I$11+CW716/MAX(CV716+CN716+CW716, 0.1)*$J$11))/($B$13+$C$13+$F$13)</f>
        <v>0</v>
      </c>
      <c r="BA716">
        <f>($B$13*$K$11+$C$13*$K$11+$F$13*((CV716+CN716)/MAX(CV716+CN716+CW716, 0.1)*$P$11+CW716/MAX(CV716+CN716+CW716, 0.1)*$Q$11))/($B$13+$C$13+$F$13)</f>
        <v>0</v>
      </c>
      <c r="BB716">
        <v>6</v>
      </c>
      <c r="BC716">
        <v>0.5</v>
      </c>
      <c r="BD716" t="s">
        <v>358</v>
      </c>
      <c r="BE716">
        <v>2</v>
      </c>
      <c r="BF716" t="b">
        <v>1</v>
      </c>
      <c r="BG716">
        <v>1774684581.7</v>
      </c>
      <c r="BH716">
        <v>419.5853</v>
      </c>
      <c r="BI716">
        <v>420.0090999999999</v>
      </c>
      <c r="BJ716">
        <v>21.5171</v>
      </c>
      <c r="BK716">
        <v>21.53477</v>
      </c>
      <c r="BL716">
        <v>419.947</v>
      </c>
      <c r="BM716">
        <v>21.21963</v>
      </c>
      <c r="BN716">
        <v>499.9743999999999</v>
      </c>
      <c r="BO716">
        <v>101.0296</v>
      </c>
      <c r="BP716">
        <v>0.10011883</v>
      </c>
      <c r="BQ716">
        <v>25.71021</v>
      </c>
      <c r="BR716">
        <v>25.72014</v>
      </c>
      <c r="BS716">
        <v>999.9</v>
      </c>
      <c r="BT716">
        <v>0</v>
      </c>
      <c r="BU716">
        <v>0</v>
      </c>
      <c r="BV716">
        <v>9983.817999999999</v>
      </c>
      <c r="BW716">
        <v>0</v>
      </c>
      <c r="BX716">
        <v>0.3833920000000001</v>
      </c>
      <c r="BY716">
        <v>-0.4238128</v>
      </c>
      <c r="BZ716">
        <v>428.8122</v>
      </c>
      <c r="CA716">
        <v>429.2531</v>
      </c>
      <c r="CB716">
        <v>-0.01766967</v>
      </c>
      <c r="CC716">
        <v>420.0090999999999</v>
      </c>
      <c r="CD716">
        <v>21.53477</v>
      </c>
      <c r="CE716">
        <v>2.173865</v>
      </c>
      <c r="CF716">
        <v>2.175649</v>
      </c>
      <c r="CG716">
        <v>18.77101</v>
      </c>
      <c r="CH716">
        <v>18.78414</v>
      </c>
      <c r="CI716">
        <v>49.99751</v>
      </c>
      <c r="CJ716">
        <v>0</v>
      </c>
      <c r="CK716">
        <v>1</v>
      </c>
      <c r="CL716">
        <v>0</v>
      </c>
      <c r="CM716">
        <v>1.88422</v>
      </c>
      <c r="CN716">
        <v>0</v>
      </c>
      <c r="CO716">
        <v>2.01928</v>
      </c>
      <c r="CP716">
        <v>255.7706</v>
      </c>
      <c r="CQ716">
        <v>35.125</v>
      </c>
      <c r="CR716">
        <v>41.062</v>
      </c>
      <c r="CS716">
        <v>37.937</v>
      </c>
      <c r="CT716">
        <v>40.3812</v>
      </c>
      <c r="CU716">
        <v>36.406</v>
      </c>
      <c r="CV716">
        <v>0</v>
      </c>
      <c r="CW716">
        <v>49.998</v>
      </c>
      <c r="CX716">
        <v>0</v>
      </c>
      <c r="CY716">
        <v>1774684583</v>
      </c>
      <c r="CZ716">
        <v>0</v>
      </c>
      <c r="DA716">
        <v>1774666326.5</v>
      </c>
      <c r="DB716" t="s">
        <v>359</v>
      </c>
      <c r="DC716">
        <v>1774666322</v>
      </c>
      <c r="DD716">
        <v>1774666326.5</v>
      </c>
      <c r="DE716">
        <v>2</v>
      </c>
      <c r="DF716">
        <v>0.343</v>
      </c>
      <c r="DG716">
        <v>-0.026</v>
      </c>
      <c r="DH716">
        <v>-0.36</v>
      </c>
      <c r="DI716">
        <v>0.298</v>
      </c>
      <c r="DJ716">
        <v>420</v>
      </c>
      <c r="DK716">
        <v>22</v>
      </c>
      <c r="DL716">
        <v>0.17</v>
      </c>
      <c r="DM716">
        <v>0.02</v>
      </c>
      <c r="DN716">
        <v>-0.4148485853658537</v>
      </c>
      <c r="DO716">
        <v>-0.007248146341462834</v>
      </c>
      <c r="DP716">
        <v>0.03386988812152564</v>
      </c>
      <c r="DQ716">
        <v>1</v>
      </c>
      <c r="DR716">
        <v>-0.01769363170731707</v>
      </c>
      <c r="DS716">
        <v>-0.001389857142857137</v>
      </c>
      <c r="DT716">
        <v>0.0009138525267798754</v>
      </c>
      <c r="DU716">
        <v>1</v>
      </c>
      <c r="DV716">
        <v>2</v>
      </c>
      <c r="DW716">
        <v>2</v>
      </c>
      <c r="DX716" t="s">
        <v>360</v>
      </c>
      <c r="DY716">
        <v>3.13043</v>
      </c>
      <c r="DZ716">
        <v>2.80647</v>
      </c>
      <c r="EA716">
        <v>0.0997527</v>
      </c>
      <c r="EB716">
        <v>0.0994761</v>
      </c>
      <c r="EC716">
        <v>0.105914</v>
      </c>
      <c r="ED716">
        <v>0.105658</v>
      </c>
      <c r="EE716">
        <v>21144.8</v>
      </c>
      <c r="EF716">
        <v>27418.6</v>
      </c>
      <c r="EG716">
        <v>26442</v>
      </c>
      <c r="EH716">
        <v>33000</v>
      </c>
      <c r="EI716">
        <v>34920.4</v>
      </c>
      <c r="EJ716">
        <v>40307</v>
      </c>
      <c r="EK716">
        <v>41088.2</v>
      </c>
      <c r="EL716">
        <v>46059.6</v>
      </c>
      <c r="EM716">
        <v>2.03505</v>
      </c>
      <c r="EN716">
        <v>2.00032</v>
      </c>
      <c r="EO716">
        <v>0.066068</v>
      </c>
      <c r="EP716">
        <v>0</v>
      </c>
      <c r="EQ716">
        <v>24.6389</v>
      </c>
      <c r="ER716">
        <v>999.9</v>
      </c>
      <c r="ES716">
        <v>67.5</v>
      </c>
      <c r="ET716">
        <v>27.5</v>
      </c>
      <c r="EU716">
        <v>24.6231</v>
      </c>
      <c r="EV716">
        <v>61.1709</v>
      </c>
      <c r="EW716">
        <v>31.7147</v>
      </c>
      <c r="EX716">
        <v>1</v>
      </c>
      <c r="EY716">
        <v>0.290691</v>
      </c>
      <c r="EZ716">
        <v>0.157546</v>
      </c>
      <c r="FA716">
        <v>20.2922</v>
      </c>
      <c r="FB716">
        <v>5.18974</v>
      </c>
      <c r="FC716">
        <v>11.9441</v>
      </c>
      <c r="FD716">
        <v>4.95575</v>
      </c>
      <c r="FE716">
        <v>3.285</v>
      </c>
      <c r="FF716">
        <v>9999</v>
      </c>
      <c r="FG716">
        <v>9999</v>
      </c>
      <c r="FH716">
        <v>9999</v>
      </c>
      <c r="FI716">
        <v>999.9</v>
      </c>
      <c r="FJ716">
        <v>1.86127</v>
      </c>
      <c r="FK716">
        <v>1.86264</v>
      </c>
      <c r="FL716">
        <v>1.86005</v>
      </c>
      <c r="FM716">
        <v>1.85837</v>
      </c>
      <c r="FN716">
        <v>1.86214</v>
      </c>
      <c r="FO716">
        <v>1.85888</v>
      </c>
      <c r="FP716">
        <v>1.85791</v>
      </c>
      <c r="FQ716">
        <v>1.86081</v>
      </c>
      <c r="FR716">
        <v>0</v>
      </c>
      <c r="FS716">
        <v>0</v>
      </c>
      <c r="FT716">
        <v>0</v>
      </c>
      <c r="FU716">
        <v>4.5</v>
      </c>
      <c r="FV716" t="s">
        <v>361</v>
      </c>
      <c r="FW716" t="s">
        <v>362</v>
      </c>
      <c r="FX716" t="s">
        <v>363</v>
      </c>
      <c r="FY716" t="s">
        <v>364</v>
      </c>
      <c r="FZ716" t="s">
        <v>364</v>
      </c>
      <c r="GA716" t="s">
        <v>363</v>
      </c>
      <c r="GB716">
        <v>0</v>
      </c>
      <c r="GC716">
        <v>100</v>
      </c>
      <c r="GD716">
        <v>100</v>
      </c>
      <c r="GE716">
        <v>-0.362</v>
      </c>
      <c r="GF716">
        <v>0.2975</v>
      </c>
      <c r="GG716">
        <v>-1.589593225013521</v>
      </c>
      <c r="GH716">
        <v>0.00192992804097616</v>
      </c>
      <c r="GI716">
        <v>3.244687122451424E-06</v>
      </c>
      <c r="GJ716">
        <v>-2.087531120305573E-09</v>
      </c>
      <c r="GK716">
        <v>0.05776174702018427</v>
      </c>
      <c r="GL716">
        <v>0.005089068596103195</v>
      </c>
      <c r="GM716">
        <v>0.0003257216593697226</v>
      </c>
      <c r="GN716">
        <v>-1.562898368296355E-06</v>
      </c>
      <c r="GO716">
        <v>0</v>
      </c>
      <c r="GP716">
        <v>1257</v>
      </c>
      <c r="GQ716">
        <v>1</v>
      </c>
      <c r="GR716">
        <v>31</v>
      </c>
      <c r="GS716">
        <v>304.4</v>
      </c>
      <c r="GT716">
        <v>304.3</v>
      </c>
      <c r="GU716">
        <v>1.07788</v>
      </c>
      <c r="GV716">
        <v>2.38892</v>
      </c>
      <c r="GW716">
        <v>1.44775</v>
      </c>
      <c r="GX716">
        <v>2.20215</v>
      </c>
      <c r="GY716">
        <v>1.44653</v>
      </c>
      <c r="GZ716">
        <v>2.38037</v>
      </c>
      <c r="HA716">
        <v>33.1769</v>
      </c>
      <c r="HB716">
        <v>14.4648</v>
      </c>
      <c r="HC716">
        <v>18</v>
      </c>
      <c r="HD716">
        <v>531.96</v>
      </c>
      <c r="HE716">
        <v>523.001</v>
      </c>
      <c r="HF716">
        <v>24.9998</v>
      </c>
      <c r="HG716">
        <v>30.7145</v>
      </c>
      <c r="HH716">
        <v>30.0001</v>
      </c>
      <c r="HI716">
        <v>31.0889</v>
      </c>
      <c r="HJ716">
        <v>31.1009</v>
      </c>
      <c r="HK716">
        <v>21.5465</v>
      </c>
      <c r="HL716">
        <v>20.6043</v>
      </c>
      <c r="HM716">
        <v>100</v>
      </c>
      <c r="HN716">
        <v>25</v>
      </c>
      <c r="HO716">
        <v>420</v>
      </c>
      <c r="HP716">
        <v>21.5</v>
      </c>
      <c r="HQ716">
        <v>103.123</v>
      </c>
      <c r="HR716">
        <v>102.02</v>
      </c>
    </row>
    <row r="717" spans="1:226">
      <c r="A717">
        <v>699</v>
      </c>
      <c r="B717">
        <v>1774684588.6</v>
      </c>
      <c r="C717">
        <v>2842.599999904633</v>
      </c>
      <c r="D717" t="s">
        <v>1760</v>
      </c>
      <c r="E717" t="s">
        <v>1761</v>
      </c>
      <c r="F717">
        <v>5</v>
      </c>
      <c r="I717">
        <v>1774684585.7</v>
      </c>
      <c r="J717">
        <f>(K717)/1000</f>
        <v>0</v>
      </c>
      <c r="K717">
        <f>IF(BF717, AN717, AH717)</f>
        <v>0</v>
      </c>
      <c r="L717">
        <f>IF(BF717, AI717, AG717)</f>
        <v>0</v>
      </c>
      <c r="M717">
        <f>BH717 - IF(AU717&gt;1, L717*BB717*100.0/(AW717), 0)</f>
        <v>0</v>
      </c>
      <c r="N717">
        <f>((T717-J717/2)*M717-L717)/(T717+J717/2)</f>
        <v>0</v>
      </c>
      <c r="O717">
        <f>N717*(BO717+BP717)/1000.0</f>
        <v>0</v>
      </c>
      <c r="P717">
        <f>(BH717 - IF(AU717&gt;1, L717*BB717*100.0/(AW717), 0))*(BO717+BP717)/1000.0</f>
        <v>0</v>
      </c>
      <c r="Q717">
        <f>2.0/((1/S717-1/R717)+SIGN(S717)*SQRT((1/S717-1/R717)*(1/S717-1/R717) + 4*BC717/((BC717+1)*(BC717+1))*(2*1/S717*1/R717-1/R717*1/R717)))</f>
        <v>0</v>
      </c>
      <c r="R717">
        <f>IF(LEFT(BD717,1)&lt;&gt;"0",IF(LEFT(BD717,1)="1",3.0,BE717),$D$5+$E$5*(BV717*BO717/($K$5*1000))+$F$5*(BV717*BO717/($K$5*1000))*MAX(MIN(BB717,$J$5),$I$5)*MAX(MIN(BB717,$J$5),$I$5)+$G$5*MAX(MIN(BB717,$J$5),$I$5)*(BV717*BO717/($K$5*1000))+$H$5*(BV717*BO717/($K$5*1000))*(BV717*BO717/($K$5*1000)))</f>
        <v>0</v>
      </c>
      <c r="S717">
        <f>J717*(1000-(1000*0.61365*exp(17.502*W717/(240.97+W717))/(BO717+BP717)+BJ717)/2)/(1000*0.61365*exp(17.502*W717/(240.97+W717))/(BO717+BP717)-BJ717)</f>
        <v>0</v>
      </c>
      <c r="T717">
        <f>1/((BC717+1)/(Q717/1.6)+1/(R717/1.37)) + BC717/((BC717+1)/(Q717/1.6) + BC717/(R717/1.37))</f>
        <v>0</v>
      </c>
      <c r="U717">
        <f>(AX717*BA717)</f>
        <v>0</v>
      </c>
      <c r="V717">
        <f>(BQ717+(U717+2*0.95*5.67E-8*(((BQ717+$B$9)+273)^4-(BQ717+273)^4)-44100*J717)/(1.84*29.3*R717+8*0.95*5.67E-8*(BQ717+273)^3))</f>
        <v>0</v>
      </c>
      <c r="W717">
        <f>($C$9*BR717+$D$9*BS717+$E$9*V717)</f>
        <v>0</v>
      </c>
      <c r="X717">
        <f>0.61365*exp(17.502*W717/(240.97+W717))</f>
        <v>0</v>
      </c>
      <c r="Y717">
        <f>(Z717/AA717*100)</f>
        <v>0</v>
      </c>
      <c r="Z717">
        <f>BJ717*(BO717+BP717)/1000</f>
        <v>0</v>
      </c>
      <c r="AA717">
        <f>0.61365*exp(17.502*BQ717/(240.97+BQ717))</f>
        <v>0</v>
      </c>
      <c r="AB717">
        <f>(X717-BJ717*(BO717+BP717)/1000)</f>
        <v>0</v>
      </c>
      <c r="AC717">
        <f>(-J717*44100)</f>
        <v>0</v>
      </c>
      <c r="AD717">
        <f>2*29.3*R717*0.92*(BQ717-W717)</f>
        <v>0</v>
      </c>
      <c r="AE717">
        <f>2*0.95*5.67E-8*(((BQ717+$B$9)+273)^4-(W717+273)^4)</f>
        <v>0</v>
      </c>
      <c r="AF717">
        <f>U717+AE717+AC717+AD717</f>
        <v>0</v>
      </c>
      <c r="AG717">
        <f>BN717*AU717*(BI717-BH717*(1000-AU717*BK717)/(1000-AU717*BJ717))/(100*BB717)</f>
        <v>0</v>
      </c>
      <c r="AH717">
        <f>1000*BN717*AU717*(BJ717-BK717)/(100*BB717*(1000-AU717*BJ717))</f>
        <v>0</v>
      </c>
      <c r="AI717">
        <f>(AJ717 - AK717 - BO717*1E3/(8.314*(BQ717+273.15)) * AM717/BN717 * AL717) * BN717/(100*BB717) * (1000 - BK717)/1000</f>
        <v>0</v>
      </c>
      <c r="AJ717">
        <v>429.2475239978789</v>
      </c>
      <c r="AK717">
        <v>428.811018181818</v>
      </c>
      <c r="AL717">
        <v>3.185244017972208E-06</v>
      </c>
      <c r="AM717">
        <v>61.35787655002243</v>
      </c>
      <c r="AN717">
        <f>(AP717 - AO717 + BO717*1E3/(8.314*(BQ717+273.15)) * AR717/BN717 * AQ717) * BN717/(100*BB717) * 1000/(1000 - AP717)</f>
        <v>0</v>
      </c>
      <c r="AO717">
        <v>21.53404866780925</v>
      </c>
      <c r="AP717">
        <v>21.51646643356645</v>
      </c>
      <c r="AQ717">
        <v>-6.007342782586874E-08</v>
      </c>
      <c r="AR717">
        <v>91.88205700752289</v>
      </c>
      <c r="AS717">
        <v>0</v>
      </c>
      <c r="AT717">
        <v>0</v>
      </c>
      <c r="AU717">
        <f>IF(AS717*$H$15&gt;=AW717,1.0,(AW717/(AW717-AS717*$H$15)))</f>
        <v>0</v>
      </c>
      <c r="AV717">
        <f>(AU717-1)*100</f>
        <v>0</v>
      </c>
      <c r="AW717">
        <f>MAX(0,($B$15+$C$15*BV717)/(1+$D$15*BV717)*BO717/(BQ717+273)*$E$15)</f>
        <v>0</v>
      </c>
      <c r="AX717">
        <f>$B$13*BW717+$C$13*BX717+$F$13*CI717*(1-CL717)</f>
        <v>0</v>
      </c>
      <c r="AY717">
        <f>AX717*AZ717</f>
        <v>0</v>
      </c>
      <c r="AZ717">
        <f>($B$13*$D$11+$C$13*$D$11+$F$13*((CV717+CN717)/MAX(CV717+CN717+CW717, 0.1)*$I$11+CW717/MAX(CV717+CN717+CW717, 0.1)*$J$11))/($B$13+$C$13+$F$13)</f>
        <v>0</v>
      </c>
      <c r="BA717">
        <f>($B$13*$K$11+$C$13*$K$11+$F$13*((CV717+CN717)/MAX(CV717+CN717+CW717, 0.1)*$P$11+CW717/MAX(CV717+CN717+CW717, 0.1)*$Q$11))/($B$13+$C$13+$F$13)</f>
        <v>0</v>
      </c>
      <c r="BB717">
        <v>6</v>
      </c>
      <c r="BC717">
        <v>0.5</v>
      </c>
      <c r="BD717" t="s">
        <v>358</v>
      </c>
      <c r="BE717">
        <v>2</v>
      </c>
      <c r="BF717" t="b">
        <v>1</v>
      </c>
      <c r="BG717">
        <v>1774684585.7</v>
      </c>
      <c r="BH717">
        <v>419.5731</v>
      </c>
      <c r="BI717">
        <v>420.0101</v>
      </c>
      <c r="BJ717">
        <v>21.51734</v>
      </c>
      <c r="BK717">
        <v>21.53389</v>
      </c>
      <c r="BL717">
        <v>419.9348999999999</v>
      </c>
      <c r="BM717">
        <v>21.21986</v>
      </c>
      <c r="BN717">
        <v>500.0152</v>
      </c>
      <c r="BO717">
        <v>101.0299</v>
      </c>
      <c r="BP717">
        <v>0.1001101</v>
      </c>
      <c r="BQ717">
        <v>25.70887</v>
      </c>
      <c r="BR717">
        <v>25.72715</v>
      </c>
      <c r="BS717">
        <v>999.9</v>
      </c>
      <c r="BT717">
        <v>0</v>
      </c>
      <c r="BU717">
        <v>0</v>
      </c>
      <c r="BV717">
        <v>9984.062999999998</v>
      </c>
      <c r="BW717">
        <v>0</v>
      </c>
      <c r="BX717">
        <v>0.3833920000000001</v>
      </c>
      <c r="BY717">
        <v>-0.4370269999999999</v>
      </c>
      <c r="BZ717">
        <v>428.7997999999999</v>
      </c>
      <c r="CA717">
        <v>429.2538000000001</v>
      </c>
      <c r="CB717">
        <v>-0.01656666</v>
      </c>
      <c r="CC717">
        <v>420.0101</v>
      </c>
      <c r="CD717">
        <v>21.53389</v>
      </c>
      <c r="CE717">
        <v>2.173897</v>
      </c>
      <c r="CF717">
        <v>2.17557</v>
      </c>
      <c r="CG717">
        <v>18.77124</v>
      </c>
      <c r="CH717">
        <v>18.78357</v>
      </c>
      <c r="CI717">
        <v>50.00154</v>
      </c>
      <c r="CJ717">
        <v>0</v>
      </c>
      <c r="CK717">
        <v>1</v>
      </c>
      <c r="CL717">
        <v>0</v>
      </c>
      <c r="CM717">
        <v>1.79406</v>
      </c>
      <c r="CN717">
        <v>0</v>
      </c>
      <c r="CO717">
        <v>2.0592</v>
      </c>
      <c r="CP717">
        <v>255.7912</v>
      </c>
      <c r="CQ717">
        <v>35.1312</v>
      </c>
      <c r="CR717">
        <v>41.1061</v>
      </c>
      <c r="CS717">
        <v>37.9685</v>
      </c>
      <c r="CT717">
        <v>40.4246</v>
      </c>
      <c r="CU717">
        <v>36.437</v>
      </c>
      <c r="CV717">
        <v>0</v>
      </c>
      <c r="CW717">
        <v>50.002</v>
      </c>
      <c r="CX717">
        <v>0</v>
      </c>
      <c r="CY717">
        <v>1774684587.2</v>
      </c>
      <c r="CZ717">
        <v>0</v>
      </c>
      <c r="DA717">
        <v>1774666326.5</v>
      </c>
      <c r="DB717" t="s">
        <v>359</v>
      </c>
      <c r="DC717">
        <v>1774666322</v>
      </c>
      <c r="DD717">
        <v>1774666326.5</v>
      </c>
      <c r="DE717">
        <v>2</v>
      </c>
      <c r="DF717">
        <v>0.343</v>
      </c>
      <c r="DG717">
        <v>-0.026</v>
      </c>
      <c r="DH717">
        <v>-0.36</v>
      </c>
      <c r="DI717">
        <v>0.298</v>
      </c>
      <c r="DJ717">
        <v>420</v>
      </c>
      <c r="DK717">
        <v>22</v>
      </c>
      <c r="DL717">
        <v>0.17</v>
      </c>
      <c r="DM717">
        <v>0.02</v>
      </c>
      <c r="DN717">
        <v>-0.4241273902439024</v>
      </c>
      <c r="DO717">
        <v>0.0511589895470383</v>
      </c>
      <c r="DP717">
        <v>0.03048417508925081</v>
      </c>
      <c r="DQ717">
        <v>1</v>
      </c>
      <c r="DR717">
        <v>-0.01742362682926829</v>
      </c>
      <c r="DS717">
        <v>0.001072584668989518</v>
      </c>
      <c r="DT717">
        <v>0.001014595271229933</v>
      </c>
      <c r="DU717">
        <v>1</v>
      </c>
      <c r="DV717">
        <v>2</v>
      </c>
      <c r="DW717">
        <v>2</v>
      </c>
      <c r="DX717" t="s">
        <v>360</v>
      </c>
      <c r="DY717">
        <v>3.13051</v>
      </c>
      <c r="DZ717">
        <v>2.8064</v>
      </c>
      <c r="EA717">
        <v>0.0997551</v>
      </c>
      <c r="EB717">
        <v>0.09948220000000001</v>
      </c>
      <c r="EC717">
        <v>0.105913</v>
      </c>
      <c r="ED717">
        <v>0.105658</v>
      </c>
      <c r="EE717">
        <v>21144.7</v>
      </c>
      <c r="EF717">
        <v>27418.9</v>
      </c>
      <c r="EG717">
        <v>26441.9</v>
      </c>
      <c r="EH717">
        <v>33000.6</v>
      </c>
      <c r="EI717">
        <v>34920.3</v>
      </c>
      <c r="EJ717">
        <v>40307.6</v>
      </c>
      <c r="EK717">
        <v>41088</v>
      </c>
      <c r="EL717">
        <v>46060.3</v>
      </c>
      <c r="EM717">
        <v>2.0351</v>
      </c>
      <c r="EN717">
        <v>2.00035</v>
      </c>
      <c r="EO717">
        <v>0.06655229999999999</v>
      </c>
      <c r="EP717">
        <v>0</v>
      </c>
      <c r="EQ717">
        <v>24.6389</v>
      </c>
      <c r="ER717">
        <v>999.9</v>
      </c>
      <c r="ES717">
        <v>67.5</v>
      </c>
      <c r="ET717">
        <v>27.5</v>
      </c>
      <c r="EU717">
        <v>24.6233</v>
      </c>
      <c r="EV717">
        <v>61.4009</v>
      </c>
      <c r="EW717">
        <v>31.8029</v>
      </c>
      <c r="EX717">
        <v>1</v>
      </c>
      <c r="EY717">
        <v>0.290833</v>
      </c>
      <c r="EZ717">
        <v>0.157544</v>
      </c>
      <c r="FA717">
        <v>20.2924</v>
      </c>
      <c r="FB717">
        <v>5.19019</v>
      </c>
      <c r="FC717">
        <v>11.9441</v>
      </c>
      <c r="FD717">
        <v>4.95585</v>
      </c>
      <c r="FE717">
        <v>3.285</v>
      </c>
      <c r="FF717">
        <v>9999</v>
      </c>
      <c r="FG717">
        <v>9999</v>
      </c>
      <c r="FH717">
        <v>9999</v>
      </c>
      <c r="FI717">
        <v>999.9</v>
      </c>
      <c r="FJ717">
        <v>1.86127</v>
      </c>
      <c r="FK717">
        <v>1.86264</v>
      </c>
      <c r="FL717">
        <v>1.86005</v>
      </c>
      <c r="FM717">
        <v>1.85837</v>
      </c>
      <c r="FN717">
        <v>1.86217</v>
      </c>
      <c r="FO717">
        <v>1.85891</v>
      </c>
      <c r="FP717">
        <v>1.85792</v>
      </c>
      <c r="FQ717">
        <v>1.86081</v>
      </c>
      <c r="FR717">
        <v>0</v>
      </c>
      <c r="FS717">
        <v>0</v>
      </c>
      <c r="FT717">
        <v>0</v>
      </c>
      <c r="FU717">
        <v>4.5</v>
      </c>
      <c r="FV717" t="s">
        <v>361</v>
      </c>
      <c r="FW717" t="s">
        <v>362</v>
      </c>
      <c r="FX717" t="s">
        <v>363</v>
      </c>
      <c r="FY717" t="s">
        <v>364</v>
      </c>
      <c r="FZ717" t="s">
        <v>364</v>
      </c>
      <c r="GA717" t="s">
        <v>363</v>
      </c>
      <c r="GB717">
        <v>0</v>
      </c>
      <c r="GC717">
        <v>100</v>
      </c>
      <c r="GD717">
        <v>100</v>
      </c>
      <c r="GE717">
        <v>-0.361</v>
      </c>
      <c r="GF717">
        <v>0.2975</v>
      </c>
      <c r="GG717">
        <v>-1.589593225013521</v>
      </c>
      <c r="GH717">
        <v>0.00192992804097616</v>
      </c>
      <c r="GI717">
        <v>3.244687122451424E-06</v>
      </c>
      <c r="GJ717">
        <v>-2.087531120305573E-09</v>
      </c>
      <c r="GK717">
        <v>0.05776174702018427</v>
      </c>
      <c r="GL717">
        <v>0.005089068596103195</v>
      </c>
      <c r="GM717">
        <v>0.0003257216593697226</v>
      </c>
      <c r="GN717">
        <v>-1.562898368296355E-06</v>
      </c>
      <c r="GO717">
        <v>0</v>
      </c>
      <c r="GP717">
        <v>1257</v>
      </c>
      <c r="GQ717">
        <v>1</v>
      </c>
      <c r="GR717">
        <v>31</v>
      </c>
      <c r="GS717">
        <v>304.4</v>
      </c>
      <c r="GT717">
        <v>304.4</v>
      </c>
      <c r="GU717">
        <v>1.07666</v>
      </c>
      <c r="GV717">
        <v>2.38159</v>
      </c>
      <c r="GW717">
        <v>1.44775</v>
      </c>
      <c r="GX717">
        <v>2.20215</v>
      </c>
      <c r="GY717">
        <v>1.44653</v>
      </c>
      <c r="GZ717">
        <v>2.3877</v>
      </c>
      <c r="HA717">
        <v>33.1992</v>
      </c>
      <c r="HB717">
        <v>14.4648</v>
      </c>
      <c r="HC717">
        <v>18</v>
      </c>
      <c r="HD717">
        <v>531.992</v>
      </c>
      <c r="HE717">
        <v>523.018</v>
      </c>
      <c r="HF717">
        <v>24.9998</v>
      </c>
      <c r="HG717">
        <v>30.7139</v>
      </c>
      <c r="HH717">
        <v>30</v>
      </c>
      <c r="HI717">
        <v>31.0889</v>
      </c>
      <c r="HJ717">
        <v>31.1009</v>
      </c>
      <c r="HK717">
        <v>21.5443</v>
      </c>
      <c r="HL717">
        <v>20.6043</v>
      </c>
      <c r="HM717">
        <v>100</v>
      </c>
      <c r="HN717">
        <v>25</v>
      </c>
      <c r="HO717">
        <v>420</v>
      </c>
      <c r="HP717">
        <v>21.5</v>
      </c>
      <c r="HQ717">
        <v>103.123</v>
      </c>
      <c r="HR717">
        <v>102.022</v>
      </c>
    </row>
    <row r="718" spans="1:226">
      <c r="A718">
        <v>700</v>
      </c>
      <c r="B718">
        <v>1774684592.6</v>
      </c>
      <c r="C718">
        <v>2846.599999904633</v>
      </c>
      <c r="D718" t="s">
        <v>1762</v>
      </c>
      <c r="E718" t="s">
        <v>1763</v>
      </c>
      <c r="F718">
        <v>5</v>
      </c>
      <c r="I718">
        <v>1774684589.7</v>
      </c>
      <c r="J718">
        <f>(K718)/1000</f>
        <v>0</v>
      </c>
      <c r="K718">
        <f>IF(BF718, AN718, AH718)</f>
        <v>0</v>
      </c>
      <c r="L718">
        <f>IF(BF718, AI718, AG718)</f>
        <v>0</v>
      </c>
      <c r="M718">
        <f>BH718 - IF(AU718&gt;1, L718*BB718*100.0/(AW718), 0)</f>
        <v>0</v>
      </c>
      <c r="N718">
        <f>((T718-J718/2)*M718-L718)/(T718+J718/2)</f>
        <v>0</v>
      </c>
      <c r="O718">
        <f>N718*(BO718+BP718)/1000.0</f>
        <v>0</v>
      </c>
      <c r="P718">
        <f>(BH718 - IF(AU718&gt;1, L718*BB718*100.0/(AW718), 0))*(BO718+BP718)/1000.0</f>
        <v>0</v>
      </c>
      <c r="Q718">
        <f>2.0/((1/S718-1/R718)+SIGN(S718)*SQRT((1/S718-1/R718)*(1/S718-1/R718) + 4*BC718/((BC718+1)*(BC718+1))*(2*1/S718*1/R718-1/R718*1/R718)))</f>
        <v>0</v>
      </c>
      <c r="R718">
        <f>IF(LEFT(BD718,1)&lt;&gt;"0",IF(LEFT(BD718,1)="1",3.0,BE718),$D$5+$E$5*(BV718*BO718/($K$5*1000))+$F$5*(BV718*BO718/($K$5*1000))*MAX(MIN(BB718,$J$5),$I$5)*MAX(MIN(BB718,$J$5),$I$5)+$G$5*MAX(MIN(BB718,$J$5),$I$5)*(BV718*BO718/($K$5*1000))+$H$5*(BV718*BO718/($K$5*1000))*(BV718*BO718/($K$5*1000)))</f>
        <v>0</v>
      </c>
      <c r="S718">
        <f>J718*(1000-(1000*0.61365*exp(17.502*W718/(240.97+W718))/(BO718+BP718)+BJ718)/2)/(1000*0.61365*exp(17.502*W718/(240.97+W718))/(BO718+BP718)-BJ718)</f>
        <v>0</v>
      </c>
      <c r="T718">
        <f>1/((BC718+1)/(Q718/1.6)+1/(R718/1.37)) + BC718/((BC718+1)/(Q718/1.6) + BC718/(R718/1.37))</f>
        <v>0</v>
      </c>
      <c r="U718">
        <f>(AX718*BA718)</f>
        <v>0</v>
      </c>
      <c r="V718">
        <f>(BQ718+(U718+2*0.95*5.67E-8*(((BQ718+$B$9)+273)^4-(BQ718+273)^4)-44100*J718)/(1.84*29.3*R718+8*0.95*5.67E-8*(BQ718+273)^3))</f>
        <v>0</v>
      </c>
      <c r="W718">
        <f>($C$9*BR718+$D$9*BS718+$E$9*V718)</f>
        <v>0</v>
      </c>
      <c r="X718">
        <f>0.61365*exp(17.502*W718/(240.97+W718))</f>
        <v>0</v>
      </c>
      <c r="Y718">
        <f>(Z718/AA718*100)</f>
        <v>0</v>
      </c>
      <c r="Z718">
        <f>BJ718*(BO718+BP718)/1000</f>
        <v>0</v>
      </c>
      <c r="AA718">
        <f>0.61365*exp(17.502*BQ718/(240.97+BQ718))</f>
        <v>0</v>
      </c>
      <c r="AB718">
        <f>(X718-BJ718*(BO718+BP718)/1000)</f>
        <v>0</v>
      </c>
      <c r="AC718">
        <f>(-J718*44100)</f>
        <v>0</v>
      </c>
      <c r="AD718">
        <f>2*29.3*R718*0.92*(BQ718-W718)</f>
        <v>0</v>
      </c>
      <c r="AE718">
        <f>2*0.95*5.67E-8*(((BQ718+$B$9)+273)^4-(W718+273)^4)</f>
        <v>0</v>
      </c>
      <c r="AF718">
        <f>U718+AE718+AC718+AD718</f>
        <v>0</v>
      </c>
      <c r="AG718">
        <f>BN718*AU718*(BI718-BH718*(1000-AU718*BK718)/(1000-AU718*BJ718))/(100*BB718)</f>
        <v>0</v>
      </c>
      <c r="AH718">
        <f>1000*BN718*AU718*(BJ718-BK718)/(100*BB718*(1000-AU718*BJ718))</f>
        <v>0</v>
      </c>
      <c r="AI718">
        <f>(AJ718 - AK718 - BO718*1E3/(8.314*(BQ718+273.15)) * AM718/BN718 * AL718) * BN718/(100*BB718) * (1000 - BK718)/1000</f>
        <v>0</v>
      </c>
      <c r="AJ718">
        <v>429.2600852493533</v>
      </c>
      <c r="AK718">
        <v>428.8252303030303</v>
      </c>
      <c r="AL718">
        <v>4.965638656156273E-06</v>
      </c>
      <c r="AM718">
        <v>61.35787655002243</v>
      </c>
      <c r="AN718">
        <f>(AP718 - AO718 + BO718*1E3/(8.314*(BQ718+273.15)) * AR718/BN718 * AQ718) * BN718/(100*BB718) * 1000/(1000 - AP718)</f>
        <v>0</v>
      </c>
      <c r="AO718">
        <v>21.5336709639237</v>
      </c>
      <c r="AP718">
        <v>21.51825734265736</v>
      </c>
      <c r="AQ718">
        <v>9.941886575225161E-08</v>
      </c>
      <c r="AR718">
        <v>91.88205700752289</v>
      </c>
      <c r="AS718">
        <v>0</v>
      </c>
      <c r="AT718">
        <v>0</v>
      </c>
      <c r="AU718">
        <f>IF(AS718*$H$15&gt;=AW718,1.0,(AW718/(AW718-AS718*$H$15)))</f>
        <v>0</v>
      </c>
      <c r="AV718">
        <f>(AU718-1)*100</f>
        <v>0</v>
      </c>
      <c r="AW718">
        <f>MAX(0,($B$15+$C$15*BV718)/(1+$D$15*BV718)*BO718/(BQ718+273)*$E$15)</f>
        <v>0</v>
      </c>
      <c r="AX718">
        <f>$B$13*BW718+$C$13*BX718+$F$13*CI718*(1-CL718)</f>
        <v>0</v>
      </c>
      <c r="AY718">
        <f>AX718*AZ718</f>
        <v>0</v>
      </c>
      <c r="AZ718">
        <f>($B$13*$D$11+$C$13*$D$11+$F$13*((CV718+CN718)/MAX(CV718+CN718+CW718, 0.1)*$I$11+CW718/MAX(CV718+CN718+CW718, 0.1)*$J$11))/($B$13+$C$13+$F$13)</f>
        <v>0</v>
      </c>
      <c r="BA718">
        <f>($B$13*$K$11+$C$13*$K$11+$F$13*((CV718+CN718)/MAX(CV718+CN718+CW718, 0.1)*$P$11+CW718/MAX(CV718+CN718+CW718, 0.1)*$Q$11))/($B$13+$C$13+$F$13)</f>
        <v>0</v>
      </c>
      <c r="BB718">
        <v>6</v>
      </c>
      <c r="BC718">
        <v>0.5</v>
      </c>
      <c r="BD718" t="s">
        <v>358</v>
      </c>
      <c r="BE718">
        <v>2</v>
      </c>
      <c r="BF718" t="b">
        <v>1</v>
      </c>
      <c r="BG718">
        <v>1774684589.7</v>
      </c>
      <c r="BH718">
        <v>419.5771</v>
      </c>
      <c r="BI718">
        <v>420.0077</v>
      </c>
      <c r="BJ718">
        <v>21.51745</v>
      </c>
      <c r="BK718">
        <v>21.53414</v>
      </c>
      <c r="BL718">
        <v>419.9388999999999</v>
      </c>
      <c r="BM718">
        <v>21.21996</v>
      </c>
      <c r="BN718">
        <v>499.9849</v>
      </c>
      <c r="BO718">
        <v>101.0306</v>
      </c>
      <c r="BP718">
        <v>0.09989881</v>
      </c>
      <c r="BQ718">
        <v>25.70781</v>
      </c>
      <c r="BR718">
        <v>25.72927</v>
      </c>
      <c r="BS718">
        <v>999.9</v>
      </c>
      <c r="BT718">
        <v>0</v>
      </c>
      <c r="BU718">
        <v>0</v>
      </c>
      <c r="BV718">
        <v>10008.553</v>
      </c>
      <c r="BW718">
        <v>0</v>
      </c>
      <c r="BX718">
        <v>0.3833920000000001</v>
      </c>
      <c r="BY718">
        <v>-0.4304748999999999</v>
      </c>
      <c r="BZ718">
        <v>428.8040999999999</v>
      </c>
      <c r="CA718">
        <v>429.2512</v>
      </c>
      <c r="CB718">
        <v>-0.0166872</v>
      </c>
      <c r="CC718">
        <v>420.0077</v>
      </c>
      <c r="CD718">
        <v>21.53414</v>
      </c>
      <c r="CE718">
        <v>2.173922</v>
      </c>
      <c r="CF718">
        <v>2.175608</v>
      </c>
      <c r="CG718">
        <v>18.77143</v>
      </c>
      <c r="CH718">
        <v>18.78382</v>
      </c>
      <c r="CI718">
        <v>50.00497</v>
      </c>
      <c r="CJ718">
        <v>0</v>
      </c>
      <c r="CK718">
        <v>1</v>
      </c>
      <c r="CL718">
        <v>0</v>
      </c>
      <c r="CM718">
        <v>1.50117</v>
      </c>
      <c r="CN718">
        <v>0</v>
      </c>
      <c r="CO718">
        <v>2.20314</v>
      </c>
      <c r="CP718">
        <v>255.8088</v>
      </c>
      <c r="CQ718">
        <v>35.1746</v>
      </c>
      <c r="CR718">
        <v>41.14360000000001</v>
      </c>
      <c r="CS718">
        <v>38</v>
      </c>
      <c r="CT718">
        <v>40.4811</v>
      </c>
      <c r="CU718">
        <v>36.437</v>
      </c>
      <c r="CV718">
        <v>0</v>
      </c>
      <c r="CW718">
        <v>50.00599999999999</v>
      </c>
      <c r="CX718">
        <v>0</v>
      </c>
      <c r="CY718">
        <v>1774684590.8</v>
      </c>
      <c r="CZ718">
        <v>0</v>
      </c>
      <c r="DA718">
        <v>1774666326.5</v>
      </c>
      <c r="DB718" t="s">
        <v>359</v>
      </c>
      <c r="DC718">
        <v>1774666322</v>
      </c>
      <c r="DD718">
        <v>1774666326.5</v>
      </c>
      <c r="DE718">
        <v>2</v>
      </c>
      <c r="DF718">
        <v>0.343</v>
      </c>
      <c r="DG718">
        <v>-0.026</v>
      </c>
      <c r="DH718">
        <v>-0.36</v>
      </c>
      <c r="DI718">
        <v>0.298</v>
      </c>
      <c r="DJ718">
        <v>420</v>
      </c>
      <c r="DK718">
        <v>22</v>
      </c>
      <c r="DL718">
        <v>0.17</v>
      </c>
      <c r="DM718">
        <v>0.02</v>
      </c>
      <c r="DN718">
        <v>-0.4209869999999999</v>
      </c>
      <c r="DO718">
        <v>-0.1223477979094081</v>
      </c>
      <c r="DP718">
        <v>0.02688797311338922</v>
      </c>
      <c r="DQ718">
        <v>0</v>
      </c>
      <c r="DR718">
        <v>-0.0173504512195122</v>
      </c>
      <c r="DS718">
        <v>0.004498394425087074</v>
      </c>
      <c r="DT718">
        <v>0.0009721956874485893</v>
      </c>
      <c r="DU718">
        <v>1</v>
      </c>
      <c r="DV718">
        <v>1</v>
      </c>
      <c r="DW718">
        <v>2</v>
      </c>
      <c r="DX718" t="s">
        <v>367</v>
      </c>
      <c r="DY718">
        <v>3.13043</v>
      </c>
      <c r="DZ718">
        <v>2.80647</v>
      </c>
      <c r="EA718">
        <v>0.09976210000000001</v>
      </c>
      <c r="EB718">
        <v>0.0994715</v>
      </c>
      <c r="EC718">
        <v>0.105916</v>
      </c>
      <c r="ED718">
        <v>0.105664</v>
      </c>
      <c r="EE718">
        <v>21144.5</v>
      </c>
      <c r="EF718">
        <v>27419.3</v>
      </c>
      <c r="EG718">
        <v>26442</v>
      </c>
      <c r="EH718">
        <v>33000.7</v>
      </c>
      <c r="EI718">
        <v>34920.1</v>
      </c>
      <c r="EJ718">
        <v>40307.7</v>
      </c>
      <c r="EK718">
        <v>41087.9</v>
      </c>
      <c r="EL718">
        <v>46060.7</v>
      </c>
      <c r="EM718">
        <v>2.03488</v>
      </c>
      <c r="EN718">
        <v>2.00038</v>
      </c>
      <c r="EO718">
        <v>0.0665896</v>
      </c>
      <c r="EP718">
        <v>0</v>
      </c>
      <c r="EQ718">
        <v>24.6389</v>
      </c>
      <c r="ER718">
        <v>999.9</v>
      </c>
      <c r="ES718">
        <v>67.5</v>
      </c>
      <c r="ET718">
        <v>27.5</v>
      </c>
      <c r="EU718">
        <v>24.6252</v>
      </c>
      <c r="EV718">
        <v>61.3609</v>
      </c>
      <c r="EW718">
        <v>31.8069</v>
      </c>
      <c r="EX718">
        <v>1</v>
      </c>
      <c r="EY718">
        <v>0.290943</v>
      </c>
      <c r="EZ718">
        <v>0.157908</v>
      </c>
      <c r="FA718">
        <v>20.2921</v>
      </c>
      <c r="FB718">
        <v>5.18929</v>
      </c>
      <c r="FC718">
        <v>11.9441</v>
      </c>
      <c r="FD718">
        <v>4.95575</v>
      </c>
      <c r="FE718">
        <v>3.285</v>
      </c>
      <c r="FF718">
        <v>9999</v>
      </c>
      <c r="FG718">
        <v>9999</v>
      </c>
      <c r="FH718">
        <v>9999</v>
      </c>
      <c r="FI718">
        <v>999.9</v>
      </c>
      <c r="FJ718">
        <v>1.86127</v>
      </c>
      <c r="FK718">
        <v>1.86264</v>
      </c>
      <c r="FL718">
        <v>1.86005</v>
      </c>
      <c r="FM718">
        <v>1.85837</v>
      </c>
      <c r="FN718">
        <v>1.86216</v>
      </c>
      <c r="FO718">
        <v>1.8589</v>
      </c>
      <c r="FP718">
        <v>1.85791</v>
      </c>
      <c r="FQ718">
        <v>1.86081</v>
      </c>
      <c r="FR718">
        <v>0</v>
      </c>
      <c r="FS718">
        <v>0</v>
      </c>
      <c r="FT718">
        <v>0</v>
      </c>
      <c r="FU718">
        <v>4.5</v>
      </c>
      <c r="FV718" t="s">
        <v>361</v>
      </c>
      <c r="FW718" t="s">
        <v>362</v>
      </c>
      <c r="FX718" t="s">
        <v>363</v>
      </c>
      <c r="FY718" t="s">
        <v>364</v>
      </c>
      <c r="FZ718" t="s">
        <v>364</v>
      </c>
      <c r="GA718" t="s">
        <v>363</v>
      </c>
      <c r="GB718">
        <v>0</v>
      </c>
      <c r="GC718">
        <v>100</v>
      </c>
      <c r="GD718">
        <v>100</v>
      </c>
      <c r="GE718">
        <v>-0.361</v>
      </c>
      <c r="GF718">
        <v>0.2975</v>
      </c>
      <c r="GG718">
        <v>-1.589593225013521</v>
      </c>
      <c r="GH718">
        <v>0.00192992804097616</v>
      </c>
      <c r="GI718">
        <v>3.244687122451424E-06</v>
      </c>
      <c r="GJ718">
        <v>-2.087531120305573E-09</v>
      </c>
      <c r="GK718">
        <v>0.05776174702018427</v>
      </c>
      <c r="GL718">
        <v>0.005089068596103195</v>
      </c>
      <c r="GM718">
        <v>0.0003257216593697226</v>
      </c>
      <c r="GN718">
        <v>-1.562898368296355E-06</v>
      </c>
      <c r="GO718">
        <v>0</v>
      </c>
      <c r="GP718">
        <v>1257</v>
      </c>
      <c r="GQ718">
        <v>1</v>
      </c>
      <c r="GR718">
        <v>31</v>
      </c>
      <c r="GS718">
        <v>304.5</v>
      </c>
      <c r="GT718">
        <v>304.4</v>
      </c>
      <c r="GU718">
        <v>1.07666</v>
      </c>
      <c r="GV718">
        <v>2.38403</v>
      </c>
      <c r="GW718">
        <v>1.44775</v>
      </c>
      <c r="GX718">
        <v>2.20215</v>
      </c>
      <c r="GY718">
        <v>1.44653</v>
      </c>
      <c r="GZ718">
        <v>2.36938</v>
      </c>
      <c r="HA718">
        <v>33.1769</v>
      </c>
      <c r="HB718">
        <v>14.4648</v>
      </c>
      <c r="HC718">
        <v>18</v>
      </c>
      <c r="HD718">
        <v>531.849</v>
      </c>
      <c r="HE718">
        <v>523.035</v>
      </c>
      <c r="HF718">
        <v>24.9999</v>
      </c>
      <c r="HG718">
        <v>30.7145</v>
      </c>
      <c r="HH718">
        <v>30.0002</v>
      </c>
      <c r="HI718">
        <v>31.0889</v>
      </c>
      <c r="HJ718">
        <v>31.1009</v>
      </c>
      <c r="HK718">
        <v>21.5449</v>
      </c>
      <c r="HL718">
        <v>20.6043</v>
      </c>
      <c r="HM718">
        <v>100</v>
      </c>
      <c r="HN718">
        <v>25</v>
      </c>
      <c r="HO718">
        <v>420</v>
      </c>
      <c r="HP718">
        <v>21.5</v>
      </c>
      <c r="HQ718">
        <v>103.123</v>
      </c>
      <c r="HR718">
        <v>102.023</v>
      </c>
    </row>
    <row r="719" spans="1:226">
      <c r="A719">
        <v>701</v>
      </c>
      <c r="B719">
        <v>1774684596.6</v>
      </c>
      <c r="C719">
        <v>2850.599999904633</v>
      </c>
      <c r="D719" t="s">
        <v>1764</v>
      </c>
      <c r="E719" t="s">
        <v>1765</v>
      </c>
      <c r="F719">
        <v>5</v>
      </c>
      <c r="I719">
        <v>1774684593.7</v>
      </c>
      <c r="J719">
        <f>(K719)/1000</f>
        <v>0</v>
      </c>
      <c r="K719">
        <f>IF(BF719, AN719, AH719)</f>
        <v>0</v>
      </c>
      <c r="L719">
        <f>IF(BF719, AI719, AG719)</f>
        <v>0</v>
      </c>
      <c r="M719">
        <f>BH719 - IF(AU719&gt;1, L719*BB719*100.0/(AW719), 0)</f>
        <v>0</v>
      </c>
      <c r="N719">
        <f>((T719-J719/2)*M719-L719)/(T719+J719/2)</f>
        <v>0</v>
      </c>
      <c r="O719">
        <f>N719*(BO719+BP719)/1000.0</f>
        <v>0</v>
      </c>
      <c r="P719">
        <f>(BH719 - IF(AU719&gt;1, L719*BB719*100.0/(AW719), 0))*(BO719+BP719)/1000.0</f>
        <v>0</v>
      </c>
      <c r="Q719">
        <f>2.0/((1/S719-1/R719)+SIGN(S719)*SQRT((1/S719-1/R719)*(1/S719-1/R719) + 4*BC719/((BC719+1)*(BC719+1))*(2*1/S719*1/R719-1/R719*1/R719)))</f>
        <v>0</v>
      </c>
      <c r="R719">
        <f>IF(LEFT(BD719,1)&lt;&gt;"0",IF(LEFT(BD719,1)="1",3.0,BE719),$D$5+$E$5*(BV719*BO719/($K$5*1000))+$F$5*(BV719*BO719/($K$5*1000))*MAX(MIN(BB719,$J$5),$I$5)*MAX(MIN(BB719,$J$5),$I$5)+$G$5*MAX(MIN(BB719,$J$5),$I$5)*(BV719*BO719/($K$5*1000))+$H$5*(BV719*BO719/($K$5*1000))*(BV719*BO719/($K$5*1000)))</f>
        <v>0</v>
      </c>
      <c r="S719">
        <f>J719*(1000-(1000*0.61365*exp(17.502*W719/(240.97+W719))/(BO719+BP719)+BJ719)/2)/(1000*0.61365*exp(17.502*W719/(240.97+W719))/(BO719+BP719)-BJ719)</f>
        <v>0</v>
      </c>
      <c r="T719">
        <f>1/((BC719+1)/(Q719/1.6)+1/(R719/1.37)) + BC719/((BC719+1)/(Q719/1.6) + BC719/(R719/1.37))</f>
        <v>0</v>
      </c>
      <c r="U719">
        <f>(AX719*BA719)</f>
        <v>0</v>
      </c>
      <c r="V719">
        <f>(BQ719+(U719+2*0.95*5.67E-8*(((BQ719+$B$9)+273)^4-(BQ719+273)^4)-44100*J719)/(1.84*29.3*R719+8*0.95*5.67E-8*(BQ719+273)^3))</f>
        <v>0</v>
      </c>
      <c r="W719">
        <f>($C$9*BR719+$D$9*BS719+$E$9*V719)</f>
        <v>0</v>
      </c>
      <c r="X719">
        <f>0.61365*exp(17.502*W719/(240.97+W719))</f>
        <v>0</v>
      </c>
      <c r="Y719">
        <f>(Z719/AA719*100)</f>
        <v>0</v>
      </c>
      <c r="Z719">
        <f>BJ719*(BO719+BP719)/1000</f>
        <v>0</v>
      </c>
      <c r="AA719">
        <f>0.61365*exp(17.502*BQ719/(240.97+BQ719))</f>
        <v>0</v>
      </c>
      <c r="AB719">
        <f>(X719-BJ719*(BO719+BP719)/1000)</f>
        <v>0</v>
      </c>
      <c r="AC719">
        <f>(-J719*44100)</f>
        <v>0</v>
      </c>
      <c r="AD719">
        <f>2*29.3*R719*0.92*(BQ719-W719)</f>
        <v>0</v>
      </c>
      <c r="AE719">
        <f>2*0.95*5.67E-8*(((BQ719+$B$9)+273)^4-(W719+273)^4)</f>
        <v>0</v>
      </c>
      <c r="AF719">
        <f>U719+AE719+AC719+AD719</f>
        <v>0</v>
      </c>
      <c r="AG719">
        <f>BN719*AU719*(BI719-BH719*(1000-AU719*BK719)/(1000-AU719*BJ719))/(100*BB719)</f>
        <v>0</v>
      </c>
      <c r="AH719">
        <f>1000*BN719*AU719*(BJ719-BK719)/(100*BB719*(1000-AU719*BJ719))</f>
        <v>0</v>
      </c>
      <c r="AI719">
        <f>(AJ719 - AK719 - BO719*1E3/(8.314*(BQ719+273.15)) * AM719/BN719 * AL719) * BN719/(100*BB719) * (1000 - BK719)/1000</f>
        <v>0</v>
      </c>
      <c r="AJ719">
        <v>429.2493256978728</v>
      </c>
      <c r="AK719">
        <v>428.8400909090907</v>
      </c>
      <c r="AL719">
        <v>-1.333880999303306E-06</v>
      </c>
      <c r="AM719">
        <v>61.35787655002243</v>
      </c>
      <c r="AN719">
        <f>(AP719 - AO719 + BO719*1E3/(8.314*(BQ719+273.15)) * AR719/BN719 * AQ719) * BN719/(100*BB719) * 1000/(1000 - AP719)</f>
        <v>0</v>
      </c>
      <c r="AO719">
        <v>21.53536863980236</v>
      </c>
      <c r="AP719">
        <v>21.51697972027974</v>
      </c>
      <c r="AQ719">
        <v>-1.744836422156608E-08</v>
      </c>
      <c r="AR719">
        <v>91.88205700752289</v>
      </c>
      <c r="AS719">
        <v>0</v>
      </c>
      <c r="AT719">
        <v>0</v>
      </c>
      <c r="AU719">
        <f>IF(AS719*$H$15&gt;=AW719,1.0,(AW719/(AW719-AS719*$H$15)))</f>
        <v>0</v>
      </c>
      <c r="AV719">
        <f>(AU719-1)*100</f>
        <v>0</v>
      </c>
      <c r="AW719">
        <f>MAX(0,($B$15+$C$15*BV719)/(1+$D$15*BV719)*BO719/(BQ719+273)*$E$15)</f>
        <v>0</v>
      </c>
      <c r="AX719">
        <f>$B$13*BW719+$C$13*BX719+$F$13*CI719*(1-CL719)</f>
        <v>0</v>
      </c>
      <c r="AY719">
        <f>AX719*AZ719</f>
        <v>0</v>
      </c>
      <c r="AZ719">
        <f>($B$13*$D$11+$C$13*$D$11+$F$13*((CV719+CN719)/MAX(CV719+CN719+CW719, 0.1)*$I$11+CW719/MAX(CV719+CN719+CW719, 0.1)*$J$11))/($B$13+$C$13+$F$13)</f>
        <v>0</v>
      </c>
      <c r="BA719">
        <f>($B$13*$K$11+$C$13*$K$11+$F$13*((CV719+CN719)/MAX(CV719+CN719+CW719, 0.1)*$P$11+CW719/MAX(CV719+CN719+CW719, 0.1)*$Q$11))/($B$13+$C$13+$F$13)</f>
        <v>0</v>
      </c>
      <c r="BB719">
        <v>6</v>
      </c>
      <c r="BC719">
        <v>0.5</v>
      </c>
      <c r="BD719" t="s">
        <v>358</v>
      </c>
      <c r="BE719">
        <v>2</v>
      </c>
      <c r="BF719" t="b">
        <v>1</v>
      </c>
      <c r="BG719">
        <v>1774684593.7</v>
      </c>
      <c r="BH719">
        <v>419.619</v>
      </c>
      <c r="BI719">
        <v>420.0076</v>
      </c>
      <c r="BJ719">
        <v>21.51764</v>
      </c>
      <c r="BK719">
        <v>21.53514</v>
      </c>
      <c r="BL719">
        <v>419.9803</v>
      </c>
      <c r="BM719">
        <v>21.22015</v>
      </c>
      <c r="BN719">
        <v>499.9978</v>
      </c>
      <c r="BO719">
        <v>101.0301</v>
      </c>
      <c r="BP719">
        <v>0.09999241</v>
      </c>
      <c r="BQ719">
        <v>25.71045</v>
      </c>
      <c r="BR719">
        <v>25.73326</v>
      </c>
      <c r="BS719">
        <v>999.9</v>
      </c>
      <c r="BT719">
        <v>0</v>
      </c>
      <c r="BU719">
        <v>0</v>
      </c>
      <c r="BV719">
        <v>9998.808999999999</v>
      </c>
      <c r="BW719">
        <v>0</v>
      </c>
      <c r="BX719">
        <v>0.3833920000000001</v>
      </c>
      <c r="BY719">
        <v>-0.3887023</v>
      </c>
      <c r="BZ719">
        <v>428.8466999999999</v>
      </c>
      <c r="CA719">
        <v>429.2517</v>
      </c>
      <c r="CB719">
        <v>-0.01750185</v>
      </c>
      <c r="CC719">
        <v>420.0076</v>
      </c>
      <c r="CD719">
        <v>21.53514</v>
      </c>
      <c r="CE719">
        <v>2.17393</v>
      </c>
      <c r="CF719">
        <v>2.175696</v>
      </c>
      <c r="CG719">
        <v>18.77148</v>
      </c>
      <c r="CH719">
        <v>18.78447</v>
      </c>
      <c r="CI719">
        <v>50.00238</v>
      </c>
      <c r="CJ719">
        <v>0</v>
      </c>
      <c r="CK719">
        <v>1</v>
      </c>
      <c r="CL719">
        <v>0</v>
      </c>
      <c r="CM719">
        <v>1.29318</v>
      </c>
      <c r="CN719">
        <v>0</v>
      </c>
      <c r="CO719">
        <v>2.15843</v>
      </c>
      <c r="CP719">
        <v>255.7956</v>
      </c>
      <c r="CQ719">
        <v>35.187</v>
      </c>
      <c r="CR719">
        <v>41.187</v>
      </c>
      <c r="CS719">
        <v>38.0124</v>
      </c>
      <c r="CT719">
        <v>40.54340000000001</v>
      </c>
      <c r="CU719">
        <v>36.4685</v>
      </c>
      <c r="CV719">
        <v>0</v>
      </c>
      <c r="CW719">
        <v>50.002</v>
      </c>
      <c r="CX719">
        <v>0</v>
      </c>
      <c r="CY719">
        <v>1774684595</v>
      </c>
      <c r="CZ719">
        <v>0</v>
      </c>
      <c r="DA719">
        <v>1774666326.5</v>
      </c>
      <c r="DB719" t="s">
        <v>359</v>
      </c>
      <c r="DC719">
        <v>1774666322</v>
      </c>
      <c r="DD719">
        <v>1774666326.5</v>
      </c>
      <c r="DE719">
        <v>2</v>
      </c>
      <c r="DF719">
        <v>0.343</v>
      </c>
      <c r="DG719">
        <v>-0.026</v>
      </c>
      <c r="DH719">
        <v>-0.36</v>
      </c>
      <c r="DI719">
        <v>0.298</v>
      </c>
      <c r="DJ719">
        <v>420</v>
      </c>
      <c r="DK719">
        <v>22</v>
      </c>
      <c r="DL719">
        <v>0.17</v>
      </c>
      <c r="DM719">
        <v>0.02</v>
      </c>
      <c r="DN719">
        <v>-0.4119567560975609</v>
      </c>
      <c r="DO719">
        <v>-0.009262160278745473</v>
      </c>
      <c r="DP719">
        <v>0.03124394946598772</v>
      </c>
      <c r="DQ719">
        <v>1</v>
      </c>
      <c r="DR719">
        <v>-0.0174009756097561</v>
      </c>
      <c r="DS719">
        <v>0.00417501114982576</v>
      </c>
      <c r="DT719">
        <v>0.0009221866177416052</v>
      </c>
      <c r="DU719">
        <v>1</v>
      </c>
      <c r="DV719">
        <v>2</v>
      </c>
      <c r="DW719">
        <v>2</v>
      </c>
      <c r="DX719" t="s">
        <v>360</v>
      </c>
      <c r="DY719">
        <v>3.1305</v>
      </c>
      <c r="DZ719">
        <v>2.80637</v>
      </c>
      <c r="EA719">
        <v>0.0997609</v>
      </c>
      <c r="EB719">
        <v>0.0994801</v>
      </c>
      <c r="EC719">
        <v>0.105913</v>
      </c>
      <c r="ED719">
        <v>0.10566</v>
      </c>
      <c r="EE719">
        <v>21144.7</v>
      </c>
      <c r="EF719">
        <v>27418.9</v>
      </c>
      <c r="EG719">
        <v>26442.2</v>
      </c>
      <c r="EH719">
        <v>33000.5</v>
      </c>
      <c r="EI719">
        <v>34920.2</v>
      </c>
      <c r="EJ719">
        <v>40307.6</v>
      </c>
      <c r="EK719">
        <v>41087.9</v>
      </c>
      <c r="EL719">
        <v>46060.3</v>
      </c>
      <c r="EM719">
        <v>2.03492</v>
      </c>
      <c r="EN719">
        <v>2.00015</v>
      </c>
      <c r="EO719">
        <v>0.0666827</v>
      </c>
      <c r="EP719">
        <v>0</v>
      </c>
      <c r="EQ719">
        <v>24.6389</v>
      </c>
      <c r="ER719">
        <v>999.9</v>
      </c>
      <c r="ES719">
        <v>67.5</v>
      </c>
      <c r="ET719">
        <v>27.5</v>
      </c>
      <c r="EU719">
        <v>24.625</v>
      </c>
      <c r="EV719">
        <v>61.3509</v>
      </c>
      <c r="EW719">
        <v>31.6226</v>
      </c>
      <c r="EX719">
        <v>1</v>
      </c>
      <c r="EY719">
        <v>0.290851</v>
      </c>
      <c r="EZ719">
        <v>0.157081</v>
      </c>
      <c r="FA719">
        <v>20.292</v>
      </c>
      <c r="FB719">
        <v>5.18959</v>
      </c>
      <c r="FC719">
        <v>11.9441</v>
      </c>
      <c r="FD719">
        <v>4.9557</v>
      </c>
      <c r="FE719">
        <v>3.285</v>
      </c>
      <c r="FF719">
        <v>9999</v>
      </c>
      <c r="FG719">
        <v>9999</v>
      </c>
      <c r="FH719">
        <v>9999</v>
      </c>
      <c r="FI719">
        <v>999.9</v>
      </c>
      <c r="FJ719">
        <v>1.86127</v>
      </c>
      <c r="FK719">
        <v>1.86264</v>
      </c>
      <c r="FL719">
        <v>1.86004</v>
      </c>
      <c r="FM719">
        <v>1.85837</v>
      </c>
      <c r="FN719">
        <v>1.86218</v>
      </c>
      <c r="FO719">
        <v>1.85887</v>
      </c>
      <c r="FP719">
        <v>1.85791</v>
      </c>
      <c r="FQ719">
        <v>1.86081</v>
      </c>
      <c r="FR719">
        <v>0</v>
      </c>
      <c r="FS719">
        <v>0</v>
      </c>
      <c r="FT719">
        <v>0</v>
      </c>
      <c r="FU719">
        <v>4.5</v>
      </c>
      <c r="FV719" t="s">
        <v>361</v>
      </c>
      <c r="FW719" t="s">
        <v>362</v>
      </c>
      <c r="FX719" t="s">
        <v>363</v>
      </c>
      <c r="FY719" t="s">
        <v>364</v>
      </c>
      <c r="FZ719" t="s">
        <v>364</v>
      </c>
      <c r="GA719" t="s">
        <v>363</v>
      </c>
      <c r="GB719">
        <v>0</v>
      </c>
      <c r="GC719">
        <v>100</v>
      </c>
      <c r="GD719">
        <v>100</v>
      </c>
      <c r="GE719">
        <v>-0.362</v>
      </c>
      <c r="GF719">
        <v>0.2975</v>
      </c>
      <c r="GG719">
        <v>-1.589593225013521</v>
      </c>
      <c r="GH719">
        <v>0.00192992804097616</v>
      </c>
      <c r="GI719">
        <v>3.244687122451424E-06</v>
      </c>
      <c r="GJ719">
        <v>-2.087531120305573E-09</v>
      </c>
      <c r="GK719">
        <v>0.05776174702018427</v>
      </c>
      <c r="GL719">
        <v>0.005089068596103195</v>
      </c>
      <c r="GM719">
        <v>0.0003257216593697226</v>
      </c>
      <c r="GN719">
        <v>-1.562898368296355E-06</v>
      </c>
      <c r="GO719">
        <v>0</v>
      </c>
      <c r="GP719">
        <v>1257</v>
      </c>
      <c r="GQ719">
        <v>1</v>
      </c>
      <c r="GR719">
        <v>31</v>
      </c>
      <c r="GS719">
        <v>304.6</v>
      </c>
      <c r="GT719">
        <v>304.5</v>
      </c>
      <c r="GU719">
        <v>1.07666</v>
      </c>
      <c r="GV719">
        <v>2.39868</v>
      </c>
      <c r="GW719">
        <v>1.44775</v>
      </c>
      <c r="GX719">
        <v>2.20215</v>
      </c>
      <c r="GY719">
        <v>1.44653</v>
      </c>
      <c r="GZ719">
        <v>2.31079</v>
      </c>
      <c r="HA719">
        <v>33.1769</v>
      </c>
      <c r="HB719">
        <v>14.456</v>
      </c>
      <c r="HC719">
        <v>18</v>
      </c>
      <c r="HD719">
        <v>531.881</v>
      </c>
      <c r="HE719">
        <v>522.8819999999999</v>
      </c>
      <c r="HF719">
        <v>24.9999</v>
      </c>
      <c r="HG719">
        <v>30.7145</v>
      </c>
      <c r="HH719">
        <v>30</v>
      </c>
      <c r="HI719">
        <v>31.0889</v>
      </c>
      <c r="HJ719">
        <v>31.1009</v>
      </c>
      <c r="HK719">
        <v>21.5431</v>
      </c>
      <c r="HL719">
        <v>20.6043</v>
      </c>
      <c r="HM719">
        <v>100</v>
      </c>
      <c r="HN719">
        <v>25</v>
      </c>
      <c r="HO719">
        <v>420</v>
      </c>
      <c r="HP719">
        <v>21.5</v>
      </c>
      <c r="HQ719">
        <v>103.123</v>
      </c>
      <c r="HR719">
        <v>102.022</v>
      </c>
    </row>
    <row r="720" spans="1:226">
      <c r="A720">
        <v>702</v>
      </c>
      <c r="B720">
        <v>1774684600.6</v>
      </c>
      <c r="C720">
        <v>2854.599999904633</v>
      </c>
      <c r="D720" t="s">
        <v>1766</v>
      </c>
      <c r="E720" t="s">
        <v>1767</v>
      </c>
      <c r="F720">
        <v>5</v>
      </c>
      <c r="I720">
        <v>1774684597.7</v>
      </c>
      <c r="J720">
        <f>(K720)/1000</f>
        <v>0</v>
      </c>
      <c r="K720">
        <f>IF(BF720, AN720, AH720)</f>
        <v>0</v>
      </c>
      <c r="L720">
        <f>IF(BF720, AI720, AG720)</f>
        <v>0</v>
      </c>
      <c r="M720">
        <f>BH720 - IF(AU720&gt;1, L720*BB720*100.0/(AW720), 0)</f>
        <v>0</v>
      </c>
      <c r="N720">
        <f>((T720-J720/2)*M720-L720)/(T720+J720/2)</f>
        <v>0</v>
      </c>
      <c r="O720">
        <f>N720*(BO720+BP720)/1000.0</f>
        <v>0</v>
      </c>
      <c r="P720">
        <f>(BH720 - IF(AU720&gt;1, L720*BB720*100.0/(AW720), 0))*(BO720+BP720)/1000.0</f>
        <v>0</v>
      </c>
      <c r="Q720">
        <f>2.0/((1/S720-1/R720)+SIGN(S720)*SQRT((1/S720-1/R720)*(1/S720-1/R720) + 4*BC720/((BC720+1)*(BC720+1))*(2*1/S720*1/R720-1/R720*1/R720)))</f>
        <v>0</v>
      </c>
      <c r="R720">
        <f>IF(LEFT(BD720,1)&lt;&gt;"0",IF(LEFT(BD720,1)="1",3.0,BE720),$D$5+$E$5*(BV720*BO720/($K$5*1000))+$F$5*(BV720*BO720/($K$5*1000))*MAX(MIN(BB720,$J$5),$I$5)*MAX(MIN(BB720,$J$5),$I$5)+$G$5*MAX(MIN(BB720,$J$5),$I$5)*(BV720*BO720/($K$5*1000))+$H$5*(BV720*BO720/($K$5*1000))*(BV720*BO720/($K$5*1000)))</f>
        <v>0</v>
      </c>
      <c r="S720">
        <f>J720*(1000-(1000*0.61365*exp(17.502*W720/(240.97+W720))/(BO720+BP720)+BJ720)/2)/(1000*0.61365*exp(17.502*W720/(240.97+W720))/(BO720+BP720)-BJ720)</f>
        <v>0</v>
      </c>
      <c r="T720">
        <f>1/((BC720+1)/(Q720/1.6)+1/(R720/1.37)) + BC720/((BC720+1)/(Q720/1.6) + BC720/(R720/1.37))</f>
        <v>0</v>
      </c>
      <c r="U720">
        <f>(AX720*BA720)</f>
        <v>0</v>
      </c>
      <c r="V720">
        <f>(BQ720+(U720+2*0.95*5.67E-8*(((BQ720+$B$9)+273)^4-(BQ720+273)^4)-44100*J720)/(1.84*29.3*R720+8*0.95*5.67E-8*(BQ720+273)^3))</f>
        <v>0</v>
      </c>
      <c r="W720">
        <f>($C$9*BR720+$D$9*BS720+$E$9*V720)</f>
        <v>0</v>
      </c>
      <c r="X720">
        <f>0.61365*exp(17.502*W720/(240.97+W720))</f>
        <v>0</v>
      </c>
      <c r="Y720">
        <f>(Z720/AA720*100)</f>
        <v>0</v>
      </c>
      <c r="Z720">
        <f>BJ720*(BO720+BP720)/1000</f>
        <v>0</v>
      </c>
      <c r="AA720">
        <f>0.61365*exp(17.502*BQ720/(240.97+BQ720))</f>
        <v>0</v>
      </c>
      <c r="AB720">
        <f>(X720-BJ720*(BO720+BP720)/1000)</f>
        <v>0</v>
      </c>
      <c r="AC720">
        <f>(-J720*44100)</f>
        <v>0</v>
      </c>
      <c r="AD720">
        <f>2*29.3*R720*0.92*(BQ720-W720)</f>
        <v>0</v>
      </c>
      <c r="AE720">
        <f>2*0.95*5.67E-8*(((BQ720+$B$9)+273)^4-(W720+273)^4)</f>
        <v>0</v>
      </c>
      <c r="AF720">
        <f>U720+AE720+AC720+AD720</f>
        <v>0</v>
      </c>
      <c r="AG720">
        <f>BN720*AU720*(BI720-BH720*(1000-AU720*BK720)/(1000-AU720*BJ720))/(100*BB720)</f>
        <v>0</v>
      </c>
      <c r="AH720">
        <f>1000*BN720*AU720*(BJ720-BK720)/(100*BB720*(1000-AU720*BJ720))</f>
        <v>0</v>
      </c>
      <c r="AI720">
        <f>(AJ720 - AK720 - BO720*1E3/(8.314*(BQ720+273.15)) * AM720/BN720 * AL720) * BN720/(100*BB720) * (1000 - BK720)/1000</f>
        <v>0</v>
      </c>
      <c r="AJ720">
        <v>429.295879743021</v>
      </c>
      <c r="AK720">
        <v>428.838915151515</v>
      </c>
      <c r="AL720">
        <v>-7.868502519259727E-08</v>
      </c>
      <c r="AM720">
        <v>61.35787655002243</v>
      </c>
      <c r="AN720">
        <f>(AP720 - AO720 + BO720*1E3/(8.314*(BQ720+273.15)) * AR720/BN720 * AQ720) * BN720/(100*BB720) * 1000/(1000 - AP720)</f>
        <v>0</v>
      </c>
      <c r="AO720">
        <v>21.53472752148263</v>
      </c>
      <c r="AP720">
        <v>21.51894265734267</v>
      </c>
      <c r="AQ720">
        <v>1.147946721615773E-08</v>
      </c>
      <c r="AR720">
        <v>91.88205700752289</v>
      </c>
      <c r="AS720">
        <v>0</v>
      </c>
      <c r="AT720">
        <v>0</v>
      </c>
      <c r="AU720">
        <f>IF(AS720*$H$15&gt;=AW720,1.0,(AW720/(AW720-AS720*$H$15)))</f>
        <v>0</v>
      </c>
      <c r="AV720">
        <f>(AU720-1)*100</f>
        <v>0</v>
      </c>
      <c r="AW720">
        <f>MAX(0,($B$15+$C$15*BV720)/(1+$D$15*BV720)*BO720/(BQ720+273)*$E$15)</f>
        <v>0</v>
      </c>
      <c r="AX720">
        <f>$B$13*BW720+$C$13*BX720+$F$13*CI720*(1-CL720)</f>
        <v>0</v>
      </c>
      <c r="AY720">
        <f>AX720*AZ720</f>
        <v>0</v>
      </c>
      <c r="AZ720">
        <f>($B$13*$D$11+$C$13*$D$11+$F$13*((CV720+CN720)/MAX(CV720+CN720+CW720, 0.1)*$I$11+CW720/MAX(CV720+CN720+CW720, 0.1)*$J$11))/($B$13+$C$13+$F$13)</f>
        <v>0</v>
      </c>
      <c r="BA720">
        <f>($B$13*$K$11+$C$13*$K$11+$F$13*((CV720+CN720)/MAX(CV720+CN720+CW720, 0.1)*$P$11+CW720/MAX(CV720+CN720+CW720, 0.1)*$Q$11))/($B$13+$C$13+$F$13)</f>
        <v>0</v>
      </c>
      <c r="BB720">
        <v>6</v>
      </c>
      <c r="BC720">
        <v>0.5</v>
      </c>
      <c r="BD720" t="s">
        <v>358</v>
      </c>
      <c r="BE720">
        <v>2</v>
      </c>
      <c r="BF720" t="b">
        <v>1</v>
      </c>
      <c r="BG720">
        <v>1774684597.7</v>
      </c>
      <c r="BH720">
        <v>419.6157</v>
      </c>
      <c r="BI720">
        <v>420.0425</v>
      </c>
      <c r="BJ720">
        <v>21.5179</v>
      </c>
      <c r="BK720">
        <v>21.53526</v>
      </c>
      <c r="BL720">
        <v>419.977</v>
      </c>
      <c r="BM720">
        <v>21.2204</v>
      </c>
      <c r="BN720">
        <v>500.0431</v>
      </c>
      <c r="BO720">
        <v>101.0294</v>
      </c>
      <c r="BP720">
        <v>0.09999359999999999</v>
      </c>
      <c r="BQ720">
        <v>25.71298</v>
      </c>
      <c r="BR720">
        <v>25.72932</v>
      </c>
      <c r="BS720">
        <v>999.9</v>
      </c>
      <c r="BT720">
        <v>0</v>
      </c>
      <c r="BU720">
        <v>0</v>
      </c>
      <c r="BV720">
        <v>9998.878000000001</v>
      </c>
      <c r="BW720">
        <v>0</v>
      </c>
      <c r="BX720">
        <v>0.3740814</v>
      </c>
      <c r="BY720">
        <v>-0.4269013</v>
      </c>
      <c r="BZ720">
        <v>428.8434</v>
      </c>
      <c r="CA720">
        <v>429.2873</v>
      </c>
      <c r="CB720">
        <v>-0.01737481</v>
      </c>
      <c r="CC720">
        <v>420.0425</v>
      </c>
      <c r="CD720">
        <v>21.53526</v>
      </c>
      <c r="CE720">
        <v>2.173936</v>
      </c>
      <c r="CF720">
        <v>2.175691</v>
      </c>
      <c r="CG720">
        <v>18.77153</v>
      </c>
      <c r="CH720">
        <v>18.78444</v>
      </c>
      <c r="CI720">
        <v>49.99535</v>
      </c>
      <c r="CJ720">
        <v>0</v>
      </c>
      <c r="CK720">
        <v>1</v>
      </c>
      <c r="CL720">
        <v>0</v>
      </c>
      <c r="CM720">
        <v>1.70508</v>
      </c>
      <c r="CN720">
        <v>0</v>
      </c>
      <c r="CO720">
        <v>1.88938</v>
      </c>
      <c r="CP720">
        <v>255.7594</v>
      </c>
      <c r="CQ720">
        <v>35.187</v>
      </c>
      <c r="CR720">
        <v>41.2059</v>
      </c>
      <c r="CS720">
        <v>38.0434</v>
      </c>
      <c r="CT720">
        <v>40.5809</v>
      </c>
      <c r="CU720">
        <v>36.5</v>
      </c>
      <c r="CV720">
        <v>0</v>
      </c>
      <c r="CW720">
        <v>49.995</v>
      </c>
      <c r="CX720">
        <v>0</v>
      </c>
      <c r="CY720">
        <v>1774684599.2</v>
      </c>
      <c r="CZ720">
        <v>0</v>
      </c>
      <c r="DA720">
        <v>1774666326.5</v>
      </c>
      <c r="DB720" t="s">
        <v>359</v>
      </c>
      <c r="DC720">
        <v>1774666322</v>
      </c>
      <c r="DD720">
        <v>1774666326.5</v>
      </c>
      <c r="DE720">
        <v>2</v>
      </c>
      <c r="DF720">
        <v>0.343</v>
      </c>
      <c r="DG720">
        <v>-0.026</v>
      </c>
      <c r="DH720">
        <v>-0.36</v>
      </c>
      <c r="DI720">
        <v>0.298</v>
      </c>
      <c r="DJ720">
        <v>420</v>
      </c>
      <c r="DK720">
        <v>22</v>
      </c>
      <c r="DL720">
        <v>0.17</v>
      </c>
      <c r="DM720">
        <v>0.02</v>
      </c>
      <c r="DN720">
        <v>-0.4210983</v>
      </c>
      <c r="DO720">
        <v>0.0652113996247657</v>
      </c>
      <c r="DP720">
        <v>0.02798921379406717</v>
      </c>
      <c r="DQ720">
        <v>1</v>
      </c>
      <c r="DR720">
        <v>-0.017207815</v>
      </c>
      <c r="DS720">
        <v>0.0008001816135084761</v>
      </c>
      <c r="DT720">
        <v>0.0008268008477106202</v>
      </c>
      <c r="DU720">
        <v>1</v>
      </c>
      <c r="DV720">
        <v>2</v>
      </c>
      <c r="DW720">
        <v>2</v>
      </c>
      <c r="DX720" t="s">
        <v>360</v>
      </c>
      <c r="DY720">
        <v>3.13051</v>
      </c>
      <c r="DZ720">
        <v>2.80659</v>
      </c>
      <c r="EA720">
        <v>0.0997569</v>
      </c>
      <c r="EB720">
        <v>0.0994815</v>
      </c>
      <c r="EC720">
        <v>0.105916</v>
      </c>
      <c r="ED720">
        <v>0.105665</v>
      </c>
      <c r="EE720">
        <v>21144.7</v>
      </c>
      <c r="EF720">
        <v>27418.7</v>
      </c>
      <c r="EG720">
        <v>26442</v>
      </c>
      <c r="EH720">
        <v>33000.4</v>
      </c>
      <c r="EI720">
        <v>34920.3</v>
      </c>
      <c r="EJ720">
        <v>40307.1</v>
      </c>
      <c r="EK720">
        <v>41088.2</v>
      </c>
      <c r="EL720">
        <v>46060.1</v>
      </c>
      <c r="EM720">
        <v>2.03498</v>
      </c>
      <c r="EN720">
        <v>2.00055</v>
      </c>
      <c r="EO720">
        <v>0.0666268</v>
      </c>
      <c r="EP720">
        <v>0</v>
      </c>
      <c r="EQ720">
        <v>24.6377</v>
      </c>
      <c r="ER720">
        <v>999.9</v>
      </c>
      <c r="ES720">
        <v>67.5</v>
      </c>
      <c r="ET720">
        <v>27.5</v>
      </c>
      <c r="EU720">
        <v>24.6236</v>
      </c>
      <c r="EV720">
        <v>61.4909</v>
      </c>
      <c r="EW720">
        <v>31.5064</v>
      </c>
      <c r="EX720">
        <v>1</v>
      </c>
      <c r="EY720">
        <v>0.29091</v>
      </c>
      <c r="EZ720">
        <v>0.157081</v>
      </c>
      <c r="FA720">
        <v>20.2921</v>
      </c>
      <c r="FB720">
        <v>5.18959</v>
      </c>
      <c r="FC720">
        <v>11.9441</v>
      </c>
      <c r="FD720">
        <v>4.95585</v>
      </c>
      <c r="FE720">
        <v>3.285</v>
      </c>
      <c r="FF720">
        <v>9999</v>
      </c>
      <c r="FG720">
        <v>9999</v>
      </c>
      <c r="FH720">
        <v>9999</v>
      </c>
      <c r="FI720">
        <v>999.9</v>
      </c>
      <c r="FJ720">
        <v>1.86127</v>
      </c>
      <c r="FK720">
        <v>1.86264</v>
      </c>
      <c r="FL720">
        <v>1.86005</v>
      </c>
      <c r="FM720">
        <v>1.85837</v>
      </c>
      <c r="FN720">
        <v>1.86218</v>
      </c>
      <c r="FO720">
        <v>1.85891</v>
      </c>
      <c r="FP720">
        <v>1.85791</v>
      </c>
      <c r="FQ720">
        <v>1.86081</v>
      </c>
      <c r="FR720">
        <v>0</v>
      </c>
      <c r="FS720">
        <v>0</v>
      </c>
      <c r="FT720">
        <v>0</v>
      </c>
      <c r="FU720">
        <v>4.5</v>
      </c>
      <c r="FV720" t="s">
        <v>361</v>
      </c>
      <c r="FW720" t="s">
        <v>362</v>
      </c>
      <c r="FX720" t="s">
        <v>363</v>
      </c>
      <c r="FY720" t="s">
        <v>364</v>
      </c>
      <c r="FZ720" t="s">
        <v>364</v>
      </c>
      <c r="GA720" t="s">
        <v>363</v>
      </c>
      <c r="GB720">
        <v>0</v>
      </c>
      <c r="GC720">
        <v>100</v>
      </c>
      <c r="GD720">
        <v>100</v>
      </c>
      <c r="GE720">
        <v>-0.361</v>
      </c>
      <c r="GF720">
        <v>0.2975</v>
      </c>
      <c r="GG720">
        <v>-1.589593225013521</v>
      </c>
      <c r="GH720">
        <v>0.00192992804097616</v>
      </c>
      <c r="GI720">
        <v>3.244687122451424E-06</v>
      </c>
      <c r="GJ720">
        <v>-2.087531120305573E-09</v>
      </c>
      <c r="GK720">
        <v>0.05776174702018427</v>
      </c>
      <c r="GL720">
        <v>0.005089068596103195</v>
      </c>
      <c r="GM720">
        <v>0.0003257216593697226</v>
      </c>
      <c r="GN720">
        <v>-1.562898368296355E-06</v>
      </c>
      <c r="GO720">
        <v>0</v>
      </c>
      <c r="GP720">
        <v>1257</v>
      </c>
      <c r="GQ720">
        <v>1</v>
      </c>
      <c r="GR720">
        <v>31</v>
      </c>
      <c r="GS720">
        <v>304.6</v>
      </c>
      <c r="GT720">
        <v>304.6</v>
      </c>
      <c r="GU720">
        <v>1.07788</v>
      </c>
      <c r="GV720">
        <v>2.39868</v>
      </c>
      <c r="GW720">
        <v>1.44775</v>
      </c>
      <c r="GX720">
        <v>2.20215</v>
      </c>
      <c r="GY720">
        <v>1.44653</v>
      </c>
      <c r="GZ720">
        <v>2.28271</v>
      </c>
      <c r="HA720">
        <v>33.1769</v>
      </c>
      <c r="HB720">
        <v>14.4648</v>
      </c>
      <c r="HC720">
        <v>18</v>
      </c>
      <c r="HD720">
        <v>531.912</v>
      </c>
      <c r="HE720">
        <v>523.154</v>
      </c>
      <c r="HF720">
        <v>24.9999</v>
      </c>
      <c r="HG720">
        <v>30.7145</v>
      </c>
      <c r="HH720">
        <v>30.0001</v>
      </c>
      <c r="HI720">
        <v>31.0889</v>
      </c>
      <c r="HJ720">
        <v>31.1009</v>
      </c>
      <c r="HK720">
        <v>21.5429</v>
      </c>
      <c r="HL720">
        <v>20.6043</v>
      </c>
      <c r="HM720">
        <v>100</v>
      </c>
      <c r="HN720">
        <v>25</v>
      </c>
      <c r="HO720">
        <v>420</v>
      </c>
      <c r="HP720">
        <v>21.5</v>
      </c>
      <c r="HQ720">
        <v>103.123</v>
      </c>
      <c r="HR720">
        <v>102.021</v>
      </c>
    </row>
    <row r="721" spans="1:226">
      <c r="A721">
        <v>703</v>
      </c>
      <c r="B721">
        <v>1774684604.6</v>
      </c>
      <c r="C721">
        <v>2858.599999904633</v>
      </c>
      <c r="D721" t="s">
        <v>1768</v>
      </c>
      <c r="E721" t="s">
        <v>1769</v>
      </c>
      <c r="F721">
        <v>5</v>
      </c>
      <c r="I721">
        <v>1774684601.7</v>
      </c>
      <c r="J721">
        <f>(K721)/1000</f>
        <v>0</v>
      </c>
      <c r="K721">
        <f>IF(BF721, AN721, AH721)</f>
        <v>0</v>
      </c>
      <c r="L721">
        <f>IF(BF721, AI721, AG721)</f>
        <v>0</v>
      </c>
      <c r="M721">
        <f>BH721 - IF(AU721&gt;1, L721*BB721*100.0/(AW721), 0)</f>
        <v>0</v>
      </c>
      <c r="N721">
        <f>((T721-J721/2)*M721-L721)/(T721+J721/2)</f>
        <v>0</v>
      </c>
      <c r="O721">
        <f>N721*(BO721+BP721)/1000.0</f>
        <v>0</v>
      </c>
      <c r="P721">
        <f>(BH721 - IF(AU721&gt;1, L721*BB721*100.0/(AW721), 0))*(BO721+BP721)/1000.0</f>
        <v>0</v>
      </c>
      <c r="Q721">
        <f>2.0/((1/S721-1/R721)+SIGN(S721)*SQRT((1/S721-1/R721)*(1/S721-1/R721) + 4*BC721/((BC721+1)*(BC721+1))*(2*1/S721*1/R721-1/R721*1/R721)))</f>
        <v>0</v>
      </c>
      <c r="R721">
        <f>IF(LEFT(BD721,1)&lt;&gt;"0",IF(LEFT(BD721,1)="1",3.0,BE721),$D$5+$E$5*(BV721*BO721/($K$5*1000))+$F$5*(BV721*BO721/($K$5*1000))*MAX(MIN(BB721,$J$5),$I$5)*MAX(MIN(BB721,$J$5),$I$5)+$G$5*MAX(MIN(BB721,$J$5),$I$5)*(BV721*BO721/($K$5*1000))+$H$5*(BV721*BO721/($K$5*1000))*(BV721*BO721/($K$5*1000)))</f>
        <v>0</v>
      </c>
      <c r="S721">
        <f>J721*(1000-(1000*0.61365*exp(17.502*W721/(240.97+W721))/(BO721+BP721)+BJ721)/2)/(1000*0.61365*exp(17.502*W721/(240.97+W721))/(BO721+BP721)-BJ721)</f>
        <v>0</v>
      </c>
      <c r="T721">
        <f>1/((BC721+1)/(Q721/1.6)+1/(R721/1.37)) + BC721/((BC721+1)/(Q721/1.6) + BC721/(R721/1.37))</f>
        <v>0</v>
      </c>
      <c r="U721">
        <f>(AX721*BA721)</f>
        <v>0</v>
      </c>
      <c r="V721">
        <f>(BQ721+(U721+2*0.95*5.67E-8*(((BQ721+$B$9)+273)^4-(BQ721+273)^4)-44100*J721)/(1.84*29.3*R721+8*0.95*5.67E-8*(BQ721+273)^3))</f>
        <v>0</v>
      </c>
      <c r="W721">
        <f>($C$9*BR721+$D$9*BS721+$E$9*V721)</f>
        <v>0</v>
      </c>
      <c r="X721">
        <f>0.61365*exp(17.502*W721/(240.97+W721))</f>
        <v>0</v>
      </c>
      <c r="Y721">
        <f>(Z721/AA721*100)</f>
        <v>0</v>
      </c>
      <c r="Z721">
        <f>BJ721*(BO721+BP721)/1000</f>
        <v>0</v>
      </c>
      <c r="AA721">
        <f>0.61365*exp(17.502*BQ721/(240.97+BQ721))</f>
        <v>0</v>
      </c>
      <c r="AB721">
        <f>(X721-BJ721*(BO721+BP721)/1000)</f>
        <v>0</v>
      </c>
      <c r="AC721">
        <f>(-J721*44100)</f>
        <v>0</v>
      </c>
      <c r="AD721">
        <f>2*29.3*R721*0.92*(BQ721-W721)</f>
        <v>0</v>
      </c>
      <c r="AE721">
        <f>2*0.95*5.67E-8*(((BQ721+$B$9)+273)^4-(W721+273)^4)</f>
        <v>0</v>
      </c>
      <c r="AF721">
        <f>U721+AE721+AC721+AD721</f>
        <v>0</v>
      </c>
      <c r="AG721">
        <f>BN721*AU721*(BI721-BH721*(1000-AU721*BK721)/(1000-AU721*BJ721))/(100*BB721)</f>
        <v>0</v>
      </c>
      <c r="AH721">
        <f>1000*BN721*AU721*(BJ721-BK721)/(100*BB721*(1000-AU721*BJ721))</f>
        <v>0</v>
      </c>
      <c r="AI721">
        <f>(AJ721 - AK721 - BO721*1E3/(8.314*(BQ721+273.15)) * AM721/BN721 * AL721) * BN721/(100*BB721) * (1000 - BK721)/1000</f>
        <v>0</v>
      </c>
      <c r="AJ721">
        <v>429.2647396131657</v>
      </c>
      <c r="AK721">
        <v>428.8065090909092</v>
      </c>
      <c r="AL721">
        <v>-3.688900410309271E-06</v>
      </c>
      <c r="AM721">
        <v>61.35787655002243</v>
      </c>
      <c r="AN721">
        <f>(AP721 - AO721 + BO721*1E3/(8.314*(BQ721+273.15)) * AR721/BN721 * AQ721) * BN721/(100*BB721) * 1000/(1000 - AP721)</f>
        <v>0</v>
      </c>
      <c r="AO721">
        <v>21.53654651697053</v>
      </c>
      <c r="AP721">
        <v>21.51978741258742</v>
      </c>
      <c r="AQ721">
        <v>1.864488987391581E-07</v>
      </c>
      <c r="AR721">
        <v>91.88205700752289</v>
      </c>
      <c r="AS721">
        <v>0</v>
      </c>
      <c r="AT721">
        <v>0</v>
      </c>
      <c r="AU721">
        <f>IF(AS721*$H$15&gt;=AW721,1.0,(AW721/(AW721-AS721*$H$15)))</f>
        <v>0</v>
      </c>
      <c r="AV721">
        <f>(AU721-1)*100</f>
        <v>0</v>
      </c>
      <c r="AW721">
        <f>MAX(0,($B$15+$C$15*BV721)/(1+$D$15*BV721)*BO721/(BQ721+273)*$E$15)</f>
        <v>0</v>
      </c>
      <c r="AX721">
        <f>$B$13*BW721+$C$13*BX721+$F$13*CI721*(1-CL721)</f>
        <v>0</v>
      </c>
      <c r="AY721">
        <f>AX721*AZ721</f>
        <v>0</v>
      </c>
      <c r="AZ721">
        <f>($B$13*$D$11+$C$13*$D$11+$F$13*((CV721+CN721)/MAX(CV721+CN721+CW721, 0.1)*$I$11+CW721/MAX(CV721+CN721+CW721, 0.1)*$J$11))/($B$13+$C$13+$F$13)</f>
        <v>0</v>
      </c>
      <c r="BA721">
        <f>($B$13*$K$11+$C$13*$K$11+$F$13*((CV721+CN721)/MAX(CV721+CN721+CW721, 0.1)*$P$11+CW721/MAX(CV721+CN721+CW721, 0.1)*$Q$11))/($B$13+$C$13+$F$13)</f>
        <v>0</v>
      </c>
      <c r="BB721">
        <v>6</v>
      </c>
      <c r="BC721">
        <v>0.5</v>
      </c>
      <c r="BD721" t="s">
        <v>358</v>
      </c>
      <c r="BE721">
        <v>2</v>
      </c>
      <c r="BF721" t="b">
        <v>1</v>
      </c>
      <c r="BG721">
        <v>1774684601.7</v>
      </c>
      <c r="BH721">
        <v>419.5914000000001</v>
      </c>
      <c r="BI721">
        <v>420.0208</v>
      </c>
      <c r="BJ721">
        <v>21.51905</v>
      </c>
      <c r="BK721">
        <v>21.53664</v>
      </c>
      <c r="BL721">
        <v>419.9531</v>
      </c>
      <c r="BM721">
        <v>21.22153</v>
      </c>
      <c r="BN721">
        <v>500.0411999999999</v>
      </c>
      <c r="BO721">
        <v>101.0291</v>
      </c>
      <c r="BP721">
        <v>0.09996896</v>
      </c>
      <c r="BQ721">
        <v>25.7123</v>
      </c>
      <c r="BR721">
        <v>25.73155000000001</v>
      </c>
      <c r="BS721">
        <v>999.9</v>
      </c>
      <c r="BT721">
        <v>0</v>
      </c>
      <c r="BU721">
        <v>0</v>
      </c>
      <c r="BV721">
        <v>10011.24</v>
      </c>
      <c r="BW721">
        <v>0</v>
      </c>
      <c r="BX721">
        <v>0.3790106000000001</v>
      </c>
      <c r="BY721">
        <v>-0.4292298</v>
      </c>
      <c r="BZ721">
        <v>428.8193</v>
      </c>
      <c r="CA721">
        <v>429.2656999999999</v>
      </c>
      <c r="CB721">
        <v>-0.01759986</v>
      </c>
      <c r="CC721">
        <v>420.0208</v>
      </c>
      <c r="CD721">
        <v>21.53664</v>
      </c>
      <c r="CE721">
        <v>2.174045</v>
      </c>
      <c r="CF721">
        <v>2.175824</v>
      </c>
      <c r="CG721">
        <v>18.77234</v>
      </c>
      <c r="CH721">
        <v>18.7854</v>
      </c>
      <c r="CI721">
        <v>49.99998000000001</v>
      </c>
      <c r="CJ721">
        <v>0</v>
      </c>
      <c r="CK721">
        <v>1</v>
      </c>
      <c r="CL721">
        <v>0</v>
      </c>
      <c r="CM721">
        <v>1.72937</v>
      </c>
      <c r="CN721">
        <v>0</v>
      </c>
      <c r="CO721">
        <v>1.87327</v>
      </c>
      <c r="CP721">
        <v>255.7832</v>
      </c>
      <c r="CQ721">
        <v>35.2059</v>
      </c>
      <c r="CR721">
        <v>41.2374</v>
      </c>
      <c r="CS721">
        <v>38.062</v>
      </c>
      <c r="CT721">
        <v>40.6312</v>
      </c>
      <c r="CU721">
        <v>36.5</v>
      </c>
      <c r="CV721">
        <v>0</v>
      </c>
      <c r="CW721">
        <v>49.998</v>
      </c>
      <c r="CX721">
        <v>0</v>
      </c>
      <c r="CY721">
        <v>1774684602.8</v>
      </c>
      <c r="CZ721">
        <v>0</v>
      </c>
      <c r="DA721">
        <v>1774666326.5</v>
      </c>
      <c r="DB721" t="s">
        <v>359</v>
      </c>
      <c r="DC721">
        <v>1774666322</v>
      </c>
      <c r="DD721">
        <v>1774666326.5</v>
      </c>
      <c r="DE721">
        <v>2</v>
      </c>
      <c r="DF721">
        <v>0.343</v>
      </c>
      <c r="DG721">
        <v>-0.026</v>
      </c>
      <c r="DH721">
        <v>-0.36</v>
      </c>
      <c r="DI721">
        <v>0.298</v>
      </c>
      <c r="DJ721">
        <v>420</v>
      </c>
      <c r="DK721">
        <v>22</v>
      </c>
      <c r="DL721">
        <v>0.17</v>
      </c>
      <c r="DM721">
        <v>0.02</v>
      </c>
      <c r="DN721">
        <v>-0.424372125</v>
      </c>
      <c r="DO721">
        <v>0.03628332833020749</v>
      </c>
      <c r="DP721">
        <v>0.02856500171730041</v>
      </c>
      <c r="DQ721">
        <v>1</v>
      </c>
      <c r="DR721">
        <v>-0.01713491</v>
      </c>
      <c r="DS721">
        <v>-0.005122939587241991</v>
      </c>
      <c r="DT721">
        <v>0.0006576642885241682</v>
      </c>
      <c r="DU721">
        <v>1</v>
      </c>
      <c r="DV721">
        <v>2</v>
      </c>
      <c r="DW721">
        <v>2</v>
      </c>
      <c r="DX721" t="s">
        <v>360</v>
      </c>
      <c r="DY721">
        <v>3.13048</v>
      </c>
      <c r="DZ721">
        <v>2.80651</v>
      </c>
      <c r="EA721">
        <v>0.0997503</v>
      </c>
      <c r="EB721">
        <v>0.099469</v>
      </c>
      <c r="EC721">
        <v>0.105917</v>
      </c>
      <c r="ED721">
        <v>0.105664</v>
      </c>
      <c r="EE721">
        <v>21145</v>
      </c>
      <c r="EF721">
        <v>27419</v>
      </c>
      <c r="EG721">
        <v>26442.2</v>
      </c>
      <c r="EH721">
        <v>33000.3</v>
      </c>
      <c r="EI721">
        <v>34920.4</v>
      </c>
      <c r="EJ721">
        <v>40307.1</v>
      </c>
      <c r="EK721">
        <v>41088.4</v>
      </c>
      <c r="EL721">
        <v>46060</v>
      </c>
      <c r="EM721">
        <v>2.03482</v>
      </c>
      <c r="EN721">
        <v>2.00047</v>
      </c>
      <c r="EO721">
        <v>0.06642190000000001</v>
      </c>
      <c r="EP721">
        <v>0</v>
      </c>
      <c r="EQ721">
        <v>24.6368</v>
      </c>
      <c r="ER721">
        <v>999.9</v>
      </c>
      <c r="ES721">
        <v>67.5</v>
      </c>
      <c r="ET721">
        <v>27.5</v>
      </c>
      <c r="EU721">
        <v>24.6236</v>
      </c>
      <c r="EV721">
        <v>61.3009</v>
      </c>
      <c r="EW721">
        <v>31.5585</v>
      </c>
      <c r="EX721">
        <v>1</v>
      </c>
      <c r="EY721">
        <v>0.290846</v>
      </c>
      <c r="EZ721">
        <v>0.156765</v>
      </c>
      <c r="FA721">
        <v>20.2921</v>
      </c>
      <c r="FB721">
        <v>5.18959</v>
      </c>
      <c r="FC721">
        <v>11.9441</v>
      </c>
      <c r="FD721">
        <v>4.9558</v>
      </c>
      <c r="FE721">
        <v>3.285</v>
      </c>
      <c r="FF721">
        <v>9999</v>
      </c>
      <c r="FG721">
        <v>9999</v>
      </c>
      <c r="FH721">
        <v>9999</v>
      </c>
      <c r="FI721">
        <v>999.9</v>
      </c>
      <c r="FJ721">
        <v>1.86127</v>
      </c>
      <c r="FK721">
        <v>1.86264</v>
      </c>
      <c r="FL721">
        <v>1.86005</v>
      </c>
      <c r="FM721">
        <v>1.85837</v>
      </c>
      <c r="FN721">
        <v>1.86217</v>
      </c>
      <c r="FO721">
        <v>1.85891</v>
      </c>
      <c r="FP721">
        <v>1.85791</v>
      </c>
      <c r="FQ721">
        <v>1.86081</v>
      </c>
      <c r="FR721">
        <v>0</v>
      </c>
      <c r="FS721">
        <v>0</v>
      </c>
      <c r="FT721">
        <v>0</v>
      </c>
      <c r="FU721">
        <v>4.5</v>
      </c>
      <c r="FV721" t="s">
        <v>361</v>
      </c>
      <c r="FW721" t="s">
        <v>362</v>
      </c>
      <c r="FX721" t="s">
        <v>363</v>
      </c>
      <c r="FY721" t="s">
        <v>364</v>
      </c>
      <c r="FZ721" t="s">
        <v>364</v>
      </c>
      <c r="GA721" t="s">
        <v>363</v>
      </c>
      <c r="GB721">
        <v>0</v>
      </c>
      <c r="GC721">
        <v>100</v>
      </c>
      <c r="GD721">
        <v>100</v>
      </c>
      <c r="GE721">
        <v>-0.362</v>
      </c>
      <c r="GF721">
        <v>0.2975</v>
      </c>
      <c r="GG721">
        <v>-1.589593225013521</v>
      </c>
      <c r="GH721">
        <v>0.00192992804097616</v>
      </c>
      <c r="GI721">
        <v>3.244687122451424E-06</v>
      </c>
      <c r="GJ721">
        <v>-2.087531120305573E-09</v>
      </c>
      <c r="GK721">
        <v>0.05776174702018427</v>
      </c>
      <c r="GL721">
        <v>0.005089068596103195</v>
      </c>
      <c r="GM721">
        <v>0.0003257216593697226</v>
      </c>
      <c r="GN721">
        <v>-1.562898368296355E-06</v>
      </c>
      <c r="GO721">
        <v>0</v>
      </c>
      <c r="GP721">
        <v>1257</v>
      </c>
      <c r="GQ721">
        <v>1</v>
      </c>
      <c r="GR721">
        <v>31</v>
      </c>
      <c r="GS721">
        <v>304.7</v>
      </c>
      <c r="GT721">
        <v>304.6</v>
      </c>
      <c r="GU721">
        <v>1.07788</v>
      </c>
      <c r="GV721">
        <v>2.39746</v>
      </c>
      <c r="GW721">
        <v>1.44775</v>
      </c>
      <c r="GX721">
        <v>2.20215</v>
      </c>
      <c r="GY721">
        <v>1.44653</v>
      </c>
      <c r="GZ721">
        <v>2.34741</v>
      </c>
      <c r="HA721">
        <v>33.1769</v>
      </c>
      <c r="HB721">
        <v>14.456</v>
      </c>
      <c r="HC721">
        <v>18</v>
      </c>
      <c r="HD721">
        <v>531.8339999999999</v>
      </c>
      <c r="HE721">
        <v>523.103</v>
      </c>
      <c r="HF721">
        <v>24.9998</v>
      </c>
      <c r="HG721">
        <v>30.7145</v>
      </c>
      <c r="HH721">
        <v>30.0001</v>
      </c>
      <c r="HI721">
        <v>31.0909</v>
      </c>
      <c r="HJ721">
        <v>31.1009</v>
      </c>
      <c r="HK721">
        <v>21.5423</v>
      </c>
      <c r="HL721">
        <v>20.6043</v>
      </c>
      <c r="HM721">
        <v>100</v>
      </c>
      <c r="HN721">
        <v>25</v>
      </c>
      <c r="HO721">
        <v>420</v>
      </c>
      <c r="HP721">
        <v>21.5</v>
      </c>
      <c r="HQ721">
        <v>103.124</v>
      </c>
      <c r="HR721">
        <v>102.021</v>
      </c>
    </row>
    <row r="722" spans="1:226">
      <c r="A722">
        <v>704</v>
      </c>
      <c r="B722">
        <v>1774684608.6</v>
      </c>
      <c r="C722">
        <v>2862.599999904633</v>
      </c>
      <c r="D722" t="s">
        <v>1770</v>
      </c>
      <c r="E722" t="s">
        <v>1771</v>
      </c>
      <c r="F722">
        <v>5</v>
      </c>
      <c r="I722">
        <v>1774684605.7</v>
      </c>
      <c r="J722">
        <f>(K722)/1000</f>
        <v>0</v>
      </c>
      <c r="K722">
        <f>IF(BF722, AN722, AH722)</f>
        <v>0</v>
      </c>
      <c r="L722">
        <f>IF(BF722, AI722, AG722)</f>
        <v>0</v>
      </c>
      <c r="M722">
        <f>BH722 - IF(AU722&gt;1, L722*BB722*100.0/(AW722), 0)</f>
        <v>0</v>
      </c>
      <c r="N722">
        <f>((T722-J722/2)*M722-L722)/(T722+J722/2)</f>
        <v>0</v>
      </c>
      <c r="O722">
        <f>N722*(BO722+BP722)/1000.0</f>
        <v>0</v>
      </c>
      <c r="P722">
        <f>(BH722 - IF(AU722&gt;1, L722*BB722*100.0/(AW722), 0))*(BO722+BP722)/1000.0</f>
        <v>0</v>
      </c>
      <c r="Q722">
        <f>2.0/((1/S722-1/R722)+SIGN(S722)*SQRT((1/S722-1/R722)*(1/S722-1/R722) + 4*BC722/((BC722+1)*(BC722+1))*(2*1/S722*1/R722-1/R722*1/R722)))</f>
        <v>0</v>
      </c>
      <c r="R722">
        <f>IF(LEFT(BD722,1)&lt;&gt;"0",IF(LEFT(BD722,1)="1",3.0,BE722),$D$5+$E$5*(BV722*BO722/($K$5*1000))+$F$5*(BV722*BO722/($K$5*1000))*MAX(MIN(BB722,$J$5),$I$5)*MAX(MIN(BB722,$J$5),$I$5)+$G$5*MAX(MIN(BB722,$J$5),$I$5)*(BV722*BO722/($K$5*1000))+$H$5*(BV722*BO722/($K$5*1000))*(BV722*BO722/($K$5*1000)))</f>
        <v>0</v>
      </c>
      <c r="S722">
        <f>J722*(1000-(1000*0.61365*exp(17.502*W722/(240.97+W722))/(BO722+BP722)+BJ722)/2)/(1000*0.61365*exp(17.502*W722/(240.97+W722))/(BO722+BP722)-BJ722)</f>
        <v>0</v>
      </c>
      <c r="T722">
        <f>1/((BC722+1)/(Q722/1.6)+1/(R722/1.37)) + BC722/((BC722+1)/(Q722/1.6) + BC722/(R722/1.37))</f>
        <v>0</v>
      </c>
      <c r="U722">
        <f>(AX722*BA722)</f>
        <v>0</v>
      </c>
      <c r="V722">
        <f>(BQ722+(U722+2*0.95*5.67E-8*(((BQ722+$B$9)+273)^4-(BQ722+273)^4)-44100*J722)/(1.84*29.3*R722+8*0.95*5.67E-8*(BQ722+273)^3))</f>
        <v>0</v>
      </c>
      <c r="W722">
        <f>($C$9*BR722+$D$9*BS722+$E$9*V722)</f>
        <v>0</v>
      </c>
      <c r="X722">
        <f>0.61365*exp(17.502*W722/(240.97+W722))</f>
        <v>0</v>
      </c>
      <c r="Y722">
        <f>(Z722/AA722*100)</f>
        <v>0</v>
      </c>
      <c r="Z722">
        <f>BJ722*(BO722+BP722)/1000</f>
        <v>0</v>
      </c>
      <c r="AA722">
        <f>0.61365*exp(17.502*BQ722/(240.97+BQ722))</f>
        <v>0</v>
      </c>
      <c r="AB722">
        <f>(X722-BJ722*(BO722+BP722)/1000)</f>
        <v>0</v>
      </c>
      <c r="AC722">
        <f>(-J722*44100)</f>
        <v>0</v>
      </c>
      <c r="AD722">
        <f>2*29.3*R722*0.92*(BQ722-W722)</f>
        <v>0</v>
      </c>
      <c r="AE722">
        <f>2*0.95*5.67E-8*(((BQ722+$B$9)+273)^4-(W722+273)^4)</f>
        <v>0</v>
      </c>
      <c r="AF722">
        <f>U722+AE722+AC722+AD722</f>
        <v>0</v>
      </c>
      <c r="AG722">
        <f>BN722*AU722*(BI722-BH722*(1000-AU722*BK722)/(1000-AU722*BJ722))/(100*BB722)</f>
        <v>0</v>
      </c>
      <c r="AH722">
        <f>1000*BN722*AU722*(BJ722-BK722)/(100*BB722*(1000-AU722*BJ722))</f>
        <v>0</v>
      </c>
      <c r="AI722">
        <f>(AJ722 - AK722 - BO722*1E3/(8.314*(BQ722+273.15)) * AM722/BN722 * AL722) * BN722/(100*BB722) * (1000 - BK722)/1000</f>
        <v>0</v>
      </c>
      <c r="AJ722">
        <v>429.2074432888869</v>
      </c>
      <c r="AK722">
        <v>428.7927636363636</v>
      </c>
      <c r="AL722">
        <v>-1.254143277801837E-06</v>
      </c>
      <c r="AM722">
        <v>61.35787655002243</v>
      </c>
      <c r="AN722">
        <f>(AP722 - AO722 + BO722*1E3/(8.314*(BQ722+273.15)) * AR722/BN722 * AQ722) * BN722/(100*BB722) * 1000/(1000 - AP722)</f>
        <v>0</v>
      </c>
      <c r="AO722">
        <v>21.53660575262736</v>
      </c>
      <c r="AP722">
        <v>21.5174083916084</v>
      </c>
      <c r="AQ722">
        <v>-3.266682584297235E-07</v>
      </c>
      <c r="AR722">
        <v>91.88205700752289</v>
      </c>
      <c r="AS722">
        <v>0</v>
      </c>
      <c r="AT722">
        <v>0</v>
      </c>
      <c r="AU722">
        <f>IF(AS722*$H$15&gt;=AW722,1.0,(AW722/(AW722-AS722*$H$15)))</f>
        <v>0</v>
      </c>
      <c r="AV722">
        <f>(AU722-1)*100</f>
        <v>0</v>
      </c>
      <c r="AW722">
        <f>MAX(0,($B$15+$C$15*BV722)/(1+$D$15*BV722)*BO722/(BQ722+273)*$E$15)</f>
        <v>0</v>
      </c>
      <c r="AX722">
        <f>$B$13*BW722+$C$13*BX722+$F$13*CI722*(1-CL722)</f>
        <v>0</v>
      </c>
      <c r="AY722">
        <f>AX722*AZ722</f>
        <v>0</v>
      </c>
      <c r="AZ722">
        <f>($B$13*$D$11+$C$13*$D$11+$F$13*((CV722+CN722)/MAX(CV722+CN722+CW722, 0.1)*$I$11+CW722/MAX(CV722+CN722+CW722, 0.1)*$J$11))/($B$13+$C$13+$F$13)</f>
        <v>0</v>
      </c>
      <c r="BA722">
        <f>($B$13*$K$11+$C$13*$K$11+$F$13*((CV722+CN722)/MAX(CV722+CN722+CW722, 0.1)*$P$11+CW722/MAX(CV722+CN722+CW722, 0.1)*$Q$11))/($B$13+$C$13+$F$13)</f>
        <v>0</v>
      </c>
      <c r="BB722">
        <v>6</v>
      </c>
      <c r="BC722">
        <v>0.5</v>
      </c>
      <c r="BD722" t="s">
        <v>358</v>
      </c>
      <c r="BE722">
        <v>2</v>
      </c>
      <c r="BF722" t="b">
        <v>1</v>
      </c>
      <c r="BG722">
        <v>1774684605.7</v>
      </c>
      <c r="BH722">
        <v>419.5723</v>
      </c>
      <c r="BI722">
        <v>419.9721000000001</v>
      </c>
      <c r="BJ722">
        <v>21.51861</v>
      </c>
      <c r="BK722">
        <v>21.53651</v>
      </c>
      <c r="BL722">
        <v>419.9339</v>
      </c>
      <c r="BM722">
        <v>21.2211</v>
      </c>
      <c r="BN722">
        <v>499.9946</v>
      </c>
      <c r="BO722">
        <v>101.0289</v>
      </c>
      <c r="BP722">
        <v>0.09995937000000001</v>
      </c>
      <c r="BQ722">
        <v>25.71127</v>
      </c>
      <c r="BR722">
        <v>25.7269</v>
      </c>
      <c r="BS722">
        <v>999.9</v>
      </c>
      <c r="BT722">
        <v>0</v>
      </c>
      <c r="BU722">
        <v>0</v>
      </c>
      <c r="BV722">
        <v>10005.884</v>
      </c>
      <c r="BW722">
        <v>0</v>
      </c>
      <c r="BX722">
        <v>0.3833920000000001</v>
      </c>
      <c r="BY722">
        <v>-0.3998169</v>
      </c>
      <c r="BZ722">
        <v>428.7994</v>
      </c>
      <c r="CA722">
        <v>429.216</v>
      </c>
      <c r="CB722">
        <v>-0.01792793</v>
      </c>
      <c r="CC722">
        <v>419.9721000000001</v>
      </c>
      <c r="CD722">
        <v>21.53651</v>
      </c>
      <c r="CE722">
        <v>2.173995</v>
      </c>
      <c r="CF722">
        <v>2.175806</v>
      </c>
      <c r="CG722">
        <v>18.77199</v>
      </c>
      <c r="CH722">
        <v>18.78528</v>
      </c>
      <c r="CI722">
        <v>49.99762</v>
      </c>
      <c r="CJ722">
        <v>0</v>
      </c>
      <c r="CK722">
        <v>1</v>
      </c>
      <c r="CL722">
        <v>0</v>
      </c>
      <c r="CM722">
        <v>1.62298</v>
      </c>
      <c r="CN722">
        <v>0</v>
      </c>
      <c r="CO722">
        <v>2.14228</v>
      </c>
      <c r="CP722">
        <v>255.7711</v>
      </c>
      <c r="CQ722">
        <v>35.2122</v>
      </c>
      <c r="CR722">
        <v>41.281</v>
      </c>
      <c r="CS722">
        <v>38.0809</v>
      </c>
      <c r="CT722">
        <v>40.6746</v>
      </c>
      <c r="CU722">
        <v>36.51860000000001</v>
      </c>
      <c r="CV722">
        <v>0</v>
      </c>
      <c r="CW722">
        <v>49.997</v>
      </c>
      <c r="CX722">
        <v>0</v>
      </c>
      <c r="CY722">
        <v>1774684607</v>
      </c>
      <c r="CZ722">
        <v>0</v>
      </c>
      <c r="DA722">
        <v>1774666326.5</v>
      </c>
      <c r="DB722" t="s">
        <v>359</v>
      </c>
      <c r="DC722">
        <v>1774666322</v>
      </c>
      <c r="DD722">
        <v>1774666326.5</v>
      </c>
      <c r="DE722">
        <v>2</v>
      </c>
      <c r="DF722">
        <v>0.343</v>
      </c>
      <c r="DG722">
        <v>-0.026</v>
      </c>
      <c r="DH722">
        <v>-0.36</v>
      </c>
      <c r="DI722">
        <v>0.298</v>
      </c>
      <c r="DJ722">
        <v>420</v>
      </c>
      <c r="DK722">
        <v>22</v>
      </c>
      <c r="DL722">
        <v>0.17</v>
      </c>
      <c r="DM722">
        <v>0.02</v>
      </c>
      <c r="DN722">
        <v>-0.4163044390243902</v>
      </c>
      <c r="DO722">
        <v>0.0445584041811853</v>
      </c>
      <c r="DP722">
        <v>0.02882935279431304</v>
      </c>
      <c r="DQ722">
        <v>1</v>
      </c>
      <c r="DR722">
        <v>-0.01743498048780488</v>
      </c>
      <c r="DS722">
        <v>-0.003972978397212583</v>
      </c>
      <c r="DT722">
        <v>0.0006343152740840691</v>
      </c>
      <c r="DU722">
        <v>1</v>
      </c>
      <c r="DV722">
        <v>2</v>
      </c>
      <c r="DW722">
        <v>2</v>
      </c>
      <c r="DX722" t="s">
        <v>360</v>
      </c>
      <c r="DY722">
        <v>3.13039</v>
      </c>
      <c r="DZ722">
        <v>2.80636</v>
      </c>
      <c r="EA722">
        <v>0.0997531</v>
      </c>
      <c r="EB722">
        <v>0.0994669</v>
      </c>
      <c r="EC722">
        <v>0.105917</v>
      </c>
      <c r="ED722">
        <v>0.105667</v>
      </c>
      <c r="EE722">
        <v>21145</v>
      </c>
      <c r="EF722">
        <v>27418.8</v>
      </c>
      <c r="EG722">
        <v>26442.3</v>
      </c>
      <c r="EH722">
        <v>32999.9</v>
      </c>
      <c r="EI722">
        <v>34920.3</v>
      </c>
      <c r="EJ722">
        <v>40306.6</v>
      </c>
      <c r="EK722">
        <v>41088.2</v>
      </c>
      <c r="EL722">
        <v>46059.5</v>
      </c>
      <c r="EM722">
        <v>2.0348</v>
      </c>
      <c r="EN722">
        <v>2.00085</v>
      </c>
      <c r="EO722">
        <v>0.06651509999999999</v>
      </c>
      <c r="EP722">
        <v>0</v>
      </c>
      <c r="EQ722">
        <v>24.6368</v>
      </c>
      <c r="ER722">
        <v>999.9</v>
      </c>
      <c r="ES722">
        <v>67.5</v>
      </c>
      <c r="ET722">
        <v>27.5</v>
      </c>
      <c r="EU722">
        <v>24.6249</v>
      </c>
      <c r="EV722">
        <v>61.2309</v>
      </c>
      <c r="EW722">
        <v>31.7027</v>
      </c>
      <c r="EX722">
        <v>1</v>
      </c>
      <c r="EY722">
        <v>0.29094</v>
      </c>
      <c r="EZ722">
        <v>0.155681</v>
      </c>
      <c r="FA722">
        <v>20.2921</v>
      </c>
      <c r="FB722">
        <v>5.18899</v>
      </c>
      <c r="FC722">
        <v>11.9441</v>
      </c>
      <c r="FD722">
        <v>4.9558</v>
      </c>
      <c r="FE722">
        <v>3.285</v>
      </c>
      <c r="FF722">
        <v>9999</v>
      </c>
      <c r="FG722">
        <v>9999</v>
      </c>
      <c r="FH722">
        <v>9999</v>
      </c>
      <c r="FI722">
        <v>999.9</v>
      </c>
      <c r="FJ722">
        <v>1.86127</v>
      </c>
      <c r="FK722">
        <v>1.86264</v>
      </c>
      <c r="FL722">
        <v>1.86005</v>
      </c>
      <c r="FM722">
        <v>1.85837</v>
      </c>
      <c r="FN722">
        <v>1.86217</v>
      </c>
      <c r="FO722">
        <v>1.85891</v>
      </c>
      <c r="FP722">
        <v>1.85792</v>
      </c>
      <c r="FQ722">
        <v>1.86081</v>
      </c>
      <c r="FR722">
        <v>0</v>
      </c>
      <c r="FS722">
        <v>0</v>
      </c>
      <c r="FT722">
        <v>0</v>
      </c>
      <c r="FU722">
        <v>4.5</v>
      </c>
      <c r="FV722" t="s">
        <v>361</v>
      </c>
      <c r="FW722" t="s">
        <v>362</v>
      </c>
      <c r="FX722" t="s">
        <v>363</v>
      </c>
      <c r="FY722" t="s">
        <v>364</v>
      </c>
      <c r="FZ722" t="s">
        <v>364</v>
      </c>
      <c r="GA722" t="s">
        <v>363</v>
      </c>
      <c r="GB722">
        <v>0</v>
      </c>
      <c r="GC722">
        <v>100</v>
      </c>
      <c r="GD722">
        <v>100</v>
      </c>
      <c r="GE722">
        <v>-0.362</v>
      </c>
      <c r="GF722">
        <v>0.2975</v>
      </c>
      <c r="GG722">
        <v>-1.589593225013521</v>
      </c>
      <c r="GH722">
        <v>0.00192992804097616</v>
      </c>
      <c r="GI722">
        <v>3.244687122451424E-06</v>
      </c>
      <c r="GJ722">
        <v>-2.087531120305573E-09</v>
      </c>
      <c r="GK722">
        <v>0.05776174702018427</v>
      </c>
      <c r="GL722">
        <v>0.005089068596103195</v>
      </c>
      <c r="GM722">
        <v>0.0003257216593697226</v>
      </c>
      <c r="GN722">
        <v>-1.562898368296355E-06</v>
      </c>
      <c r="GO722">
        <v>0</v>
      </c>
      <c r="GP722">
        <v>1257</v>
      </c>
      <c r="GQ722">
        <v>1</v>
      </c>
      <c r="GR722">
        <v>31</v>
      </c>
      <c r="GS722">
        <v>304.8</v>
      </c>
      <c r="GT722">
        <v>304.7</v>
      </c>
      <c r="GU722">
        <v>1.07666</v>
      </c>
      <c r="GV722">
        <v>2.38403</v>
      </c>
      <c r="GW722">
        <v>1.44775</v>
      </c>
      <c r="GX722">
        <v>2.20215</v>
      </c>
      <c r="GY722">
        <v>1.44653</v>
      </c>
      <c r="GZ722">
        <v>2.38525</v>
      </c>
      <c r="HA722">
        <v>33.1769</v>
      </c>
      <c r="HB722">
        <v>14.4648</v>
      </c>
      <c r="HC722">
        <v>18</v>
      </c>
      <c r="HD722">
        <v>531.821</v>
      </c>
      <c r="HE722">
        <v>523.3579999999999</v>
      </c>
      <c r="HF722">
        <v>24.9998</v>
      </c>
      <c r="HG722">
        <v>30.7145</v>
      </c>
      <c r="HH722">
        <v>30.0002</v>
      </c>
      <c r="HI722">
        <v>31.0913</v>
      </c>
      <c r="HJ722">
        <v>31.1009</v>
      </c>
      <c r="HK722">
        <v>21.5444</v>
      </c>
      <c r="HL722">
        <v>20.6043</v>
      </c>
      <c r="HM722">
        <v>100</v>
      </c>
      <c r="HN722">
        <v>25</v>
      </c>
      <c r="HO722">
        <v>420</v>
      </c>
      <c r="HP722">
        <v>21.5</v>
      </c>
      <c r="HQ722">
        <v>103.124</v>
      </c>
      <c r="HR722">
        <v>102.02</v>
      </c>
    </row>
    <row r="723" spans="1:226">
      <c r="A723">
        <v>705</v>
      </c>
      <c r="B723">
        <v>1774684612.6</v>
      </c>
      <c r="C723">
        <v>2866.599999904633</v>
      </c>
      <c r="D723" t="s">
        <v>1772</v>
      </c>
      <c r="E723" t="s">
        <v>1773</v>
      </c>
      <c r="F723">
        <v>5</v>
      </c>
      <c r="I723">
        <v>1774684609.7</v>
      </c>
      <c r="J723">
        <f>(K723)/1000</f>
        <v>0</v>
      </c>
      <c r="K723">
        <f>IF(BF723, AN723, AH723)</f>
        <v>0</v>
      </c>
      <c r="L723">
        <f>IF(BF723, AI723, AG723)</f>
        <v>0</v>
      </c>
      <c r="M723">
        <f>BH723 - IF(AU723&gt;1, L723*BB723*100.0/(AW723), 0)</f>
        <v>0</v>
      </c>
      <c r="N723">
        <f>((T723-J723/2)*M723-L723)/(T723+J723/2)</f>
        <v>0</v>
      </c>
      <c r="O723">
        <f>N723*(BO723+BP723)/1000.0</f>
        <v>0</v>
      </c>
      <c r="P723">
        <f>(BH723 - IF(AU723&gt;1, L723*BB723*100.0/(AW723), 0))*(BO723+BP723)/1000.0</f>
        <v>0</v>
      </c>
      <c r="Q723">
        <f>2.0/((1/S723-1/R723)+SIGN(S723)*SQRT((1/S723-1/R723)*(1/S723-1/R723) + 4*BC723/((BC723+1)*(BC723+1))*(2*1/S723*1/R723-1/R723*1/R723)))</f>
        <v>0</v>
      </c>
      <c r="R723">
        <f>IF(LEFT(BD723,1)&lt;&gt;"0",IF(LEFT(BD723,1)="1",3.0,BE723),$D$5+$E$5*(BV723*BO723/($K$5*1000))+$F$5*(BV723*BO723/($K$5*1000))*MAX(MIN(BB723,$J$5),$I$5)*MAX(MIN(BB723,$J$5),$I$5)+$G$5*MAX(MIN(BB723,$J$5),$I$5)*(BV723*BO723/($K$5*1000))+$H$5*(BV723*BO723/($K$5*1000))*(BV723*BO723/($K$5*1000)))</f>
        <v>0</v>
      </c>
      <c r="S723">
        <f>J723*(1000-(1000*0.61365*exp(17.502*W723/(240.97+W723))/(BO723+BP723)+BJ723)/2)/(1000*0.61365*exp(17.502*W723/(240.97+W723))/(BO723+BP723)-BJ723)</f>
        <v>0</v>
      </c>
      <c r="T723">
        <f>1/((BC723+1)/(Q723/1.6)+1/(R723/1.37)) + BC723/((BC723+1)/(Q723/1.6) + BC723/(R723/1.37))</f>
        <v>0</v>
      </c>
      <c r="U723">
        <f>(AX723*BA723)</f>
        <v>0</v>
      </c>
      <c r="V723">
        <f>(BQ723+(U723+2*0.95*5.67E-8*(((BQ723+$B$9)+273)^4-(BQ723+273)^4)-44100*J723)/(1.84*29.3*R723+8*0.95*5.67E-8*(BQ723+273)^3))</f>
        <v>0</v>
      </c>
      <c r="W723">
        <f>($C$9*BR723+$D$9*BS723+$E$9*V723)</f>
        <v>0</v>
      </c>
      <c r="X723">
        <f>0.61365*exp(17.502*W723/(240.97+W723))</f>
        <v>0</v>
      </c>
      <c r="Y723">
        <f>(Z723/AA723*100)</f>
        <v>0</v>
      </c>
      <c r="Z723">
        <f>BJ723*(BO723+BP723)/1000</f>
        <v>0</v>
      </c>
      <c r="AA723">
        <f>0.61365*exp(17.502*BQ723/(240.97+BQ723))</f>
        <v>0</v>
      </c>
      <c r="AB723">
        <f>(X723-BJ723*(BO723+BP723)/1000)</f>
        <v>0</v>
      </c>
      <c r="AC723">
        <f>(-J723*44100)</f>
        <v>0</v>
      </c>
      <c r="AD723">
        <f>2*29.3*R723*0.92*(BQ723-W723)</f>
        <v>0</v>
      </c>
      <c r="AE723">
        <f>2*0.95*5.67E-8*(((BQ723+$B$9)+273)^4-(W723+273)^4)</f>
        <v>0</v>
      </c>
      <c r="AF723">
        <f>U723+AE723+AC723+AD723</f>
        <v>0</v>
      </c>
      <c r="AG723">
        <f>BN723*AU723*(BI723-BH723*(1000-AU723*BK723)/(1000-AU723*BJ723))/(100*BB723)</f>
        <v>0</v>
      </c>
      <c r="AH723">
        <f>1000*BN723*AU723*(BJ723-BK723)/(100*BB723*(1000-AU723*BJ723))</f>
        <v>0</v>
      </c>
      <c r="AI723">
        <f>(AJ723 - AK723 - BO723*1E3/(8.314*(BQ723+273.15)) * AM723/BN723 * AL723) * BN723/(100*BB723) * (1000 - BK723)/1000</f>
        <v>0</v>
      </c>
      <c r="AJ723">
        <v>429.1964000826363</v>
      </c>
      <c r="AK723">
        <v>428.7807393939392</v>
      </c>
      <c r="AL723">
        <v>-1.95583812251662E-06</v>
      </c>
      <c r="AM723">
        <v>61.35787655002243</v>
      </c>
      <c r="AN723">
        <f>(AP723 - AO723 + BO723*1E3/(8.314*(BQ723+273.15)) * AR723/BN723 * AQ723) * BN723/(100*BB723) * 1000/(1000 - AP723)</f>
        <v>0</v>
      </c>
      <c r="AO723">
        <v>21.53648814242414</v>
      </c>
      <c r="AP723">
        <v>21.52153846153848</v>
      </c>
      <c r="AQ723">
        <v>3.193386797046645E-07</v>
      </c>
      <c r="AR723">
        <v>91.88205700752289</v>
      </c>
      <c r="AS723">
        <v>0</v>
      </c>
      <c r="AT723">
        <v>0</v>
      </c>
      <c r="AU723">
        <f>IF(AS723*$H$15&gt;=AW723,1.0,(AW723/(AW723-AS723*$H$15)))</f>
        <v>0</v>
      </c>
      <c r="AV723">
        <f>(AU723-1)*100</f>
        <v>0</v>
      </c>
      <c r="AW723">
        <f>MAX(0,($B$15+$C$15*BV723)/(1+$D$15*BV723)*BO723/(BQ723+273)*$E$15)</f>
        <v>0</v>
      </c>
      <c r="AX723">
        <f>$B$13*BW723+$C$13*BX723+$F$13*CI723*(1-CL723)</f>
        <v>0</v>
      </c>
      <c r="AY723">
        <f>AX723*AZ723</f>
        <v>0</v>
      </c>
      <c r="AZ723">
        <f>($B$13*$D$11+$C$13*$D$11+$F$13*((CV723+CN723)/MAX(CV723+CN723+CW723, 0.1)*$I$11+CW723/MAX(CV723+CN723+CW723, 0.1)*$J$11))/($B$13+$C$13+$F$13)</f>
        <v>0</v>
      </c>
      <c r="BA723">
        <f>($B$13*$K$11+$C$13*$K$11+$F$13*((CV723+CN723)/MAX(CV723+CN723+CW723, 0.1)*$P$11+CW723/MAX(CV723+CN723+CW723, 0.1)*$Q$11))/($B$13+$C$13+$F$13)</f>
        <v>0</v>
      </c>
      <c r="BB723">
        <v>6</v>
      </c>
      <c r="BC723">
        <v>0.5</v>
      </c>
      <c r="BD723" t="s">
        <v>358</v>
      </c>
      <c r="BE723">
        <v>2</v>
      </c>
      <c r="BF723" t="b">
        <v>1</v>
      </c>
      <c r="BG723">
        <v>1774684609.7</v>
      </c>
      <c r="BH723">
        <v>419.554</v>
      </c>
      <c r="BI723">
        <v>419.9526</v>
      </c>
      <c r="BJ723">
        <v>21.5193</v>
      </c>
      <c r="BK723">
        <v>21.53691</v>
      </c>
      <c r="BL723">
        <v>419.9155</v>
      </c>
      <c r="BM723">
        <v>21.22179</v>
      </c>
      <c r="BN723">
        <v>499.9610000000001</v>
      </c>
      <c r="BO723">
        <v>101.0295</v>
      </c>
      <c r="BP723">
        <v>0.09988894</v>
      </c>
      <c r="BQ723">
        <v>25.71172</v>
      </c>
      <c r="BR723">
        <v>25.72916</v>
      </c>
      <c r="BS723">
        <v>999.9</v>
      </c>
      <c r="BT723">
        <v>0</v>
      </c>
      <c r="BU723">
        <v>0</v>
      </c>
      <c r="BV723">
        <v>10013.57</v>
      </c>
      <c r="BW723">
        <v>0</v>
      </c>
      <c r="BX723">
        <v>0.3833920000000001</v>
      </c>
      <c r="BY723">
        <v>-0.3986847</v>
      </c>
      <c r="BZ723">
        <v>428.7808</v>
      </c>
      <c r="CA723">
        <v>429.196</v>
      </c>
      <c r="CB723">
        <v>-0.0176117</v>
      </c>
      <c r="CC723">
        <v>419.9526</v>
      </c>
      <c r="CD723">
        <v>21.53691</v>
      </c>
      <c r="CE723">
        <v>2.174083</v>
      </c>
      <c r="CF723">
        <v>2.175863</v>
      </c>
      <c r="CG723">
        <v>18.77261</v>
      </c>
      <c r="CH723">
        <v>18.78569</v>
      </c>
      <c r="CI723">
        <v>49.99881000000001</v>
      </c>
      <c r="CJ723">
        <v>0</v>
      </c>
      <c r="CK723">
        <v>1</v>
      </c>
      <c r="CL723">
        <v>0</v>
      </c>
      <c r="CM723">
        <v>1.75553</v>
      </c>
      <c r="CN723">
        <v>0</v>
      </c>
      <c r="CO723">
        <v>2.12948</v>
      </c>
      <c r="CP723">
        <v>255.7771</v>
      </c>
      <c r="CQ723">
        <v>35.25</v>
      </c>
      <c r="CR723">
        <v>41.312</v>
      </c>
      <c r="CS723">
        <v>38.125</v>
      </c>
      <c r="CT723">
        <v>40.7185</v>
      </c>
      <c r="CU723">
        <v>36.562</v>
      </c>
      <c r="CV723">
        <v>0</v>
      </c>
      <c r="CW723">
        <v>49.99899999999999</v>
      </c>
      <c r="CX723">
        <v>0</v>
      </c>
      <c r="CY723">
        <v>1774684611.2</v>
      </c>
      <c r="CZ723">
        <v>0</v>
      </c>
      <c r="DA723">
        <v>1774666326.5</v>
      </c>
      <c r="DB723" t="s">
        <v>359</v>
      </c>
      <c r="DC723">
        <v>1774666322</v>
      </c>
      <c r="DD723">
        <v>1774666326.5</v>
      </c>
      <c r="DE723">
        <v>2</v>
      </c>
      <c r="DF723">
        <v>0.343</v>
      </c>
      <c r="DG723">
        <v>-0.026</v>
      </c>
      <c r="DH723">
        <v>-0.36</v>
      </c>
      <c r="DI723">
        <v>0.298</v>
      </c>
      <c r="DJ723">
        <v>420</v>
      </c>
      <c r="DK723">
        <v>22</v>
      </c>
      <c r="DL723">
        <v>0.17</v>
      </c>
      <c r="DM723">
        <v>0.02</v>
      </c>
      <c r="DN723">
        <v>-0.407724775</v>
      </c>
      <c r="DO723">
        <v>-0.01982529455909821</v>
      </c>
      <c r="DP723">
        <v>0.026121446579858</v>
      </c>
      <c r="DQ723">
        <v>1</v>
      </c>
      <c r="DR723">
        <v>-0.017655755</v>
      </c>
      <c r="DS723">
        <v>-0.001944983864915525</v>
      </c>
      <c r="DT723">
        <v>0.0005516063133929851</v>
      </c>
      <c r="DU723">
        <v>1</v>
      </c>
      <c r="DV723">
        <v>2</v>
      </c>
      <c r="DW723">
        <v>2</v>
      </c>
      <c r="DX723" t="s">
        <v>360</v>
      </c>
      <c r="DY723">
        <v>3.13046</v>
      </c>
      <c r="DZ723">
        <v>2.80656</v>
      </c>
      <c r="EA723">
        <v>0.09975050000000001</v>
      </c>
      <c r="EB723">
        <v>0.0994645</v>
      </c>
      <c r="EC723">
        <v>0.105925</v>
      </c>
      <c r="ED723">
        <v>0.105669</v>
      </c>
      <c r="EE723">
        <v>21144.8</v>
      </c>
      <c r="EF723">
        <v>27419</v>
      </c>
      <c r="EG723">
        <v>26442</v>
      </c>
      <c r="EH723">
        <v>33000.1</v>
      </c>
      <c r="EI723">
        <v>34919.9</v>
      </c>
      <c r="EJ723">
        <v>40306.9</v>
      </c>
      <c r="EK723">
        <v>41088.1</v>
      </c>
      <c r="EL723">
        <v>46060</v>
      </c>
      <c r="EM723">
        <v>2.03505</v>
      </c>
      <c r="EN723">
        <v>2.0005</v>
      </c>
      <c r="EO723">
        <v>0.06670130000000001</v>
      </c>
      <c r="EP723">
        <v>0</v>
      </c>
      <c r="EQ723">
        <v>24.6367</v>
      </c>
      <c r="ER723">
        <v>999.9</v>
      </c>
      <c r="ES723">
        <v>67.5</v>
      </c>
      <c r="ET723">
        <v>27.5</v>
      </c>
      <c r="EU723">
        <v>24.6241</v>
      </c>
      <c r="EV723">
        <v>60.8009</v>
      </c>
      <c r="EW723">
        <v>31.8149</v>
      </c>
      <c r="EX723">
        <v>1</v>
      </c>
      <c r="EY723">
        <v>0.290986</v>
      </c>
      <c r="EZ723">
        <v>0.155746</v>
      </c>
      <c r="FA723">
        <v>20.2921</v>
      </c>
      <c r="FB723">
        <v>5.18974</v>
      </c>
      <c r="FC723">
        <v>11.9441</v>
      </c>
      <c r="FD723">
        <v>4.95575</v>
      </c>
      <c r="FE723">
        <v>3.285</v>
      </c>
      <c r="FF723">
        <v>9999</v>
      </c>
      <c r="FG723">
        <v>9999</v>
      </c>
      <c r="FH723">
        <v>9999</v>
      </c>
      <c r="FI723">
        <v>999.9</v>
      </c>
      <c r="FJ723">
        <v>1.86127</v>
      </c>
      <c r="FK723">
        <v>1.86264</v>
      </c>
      <c r="FL723">
        <v>1.86005</v>
      </c>
      <c r="FM723">
        <v>1.85837</v>
      </c>
      <c r="FN723">
        <v>1.86216</v>
      </c>
      <c r="FO723">
        <v>1.85893</v>
      </c>
      <c r="FP723">
        <v>1.85793</v>
      </c>
      <c r="FQ723">
        <v>1.86081</v>
      </c>
      <c r="FR723">
        <v>0</v>
      </c>
      <c r="FS723">
        <v>0</v>
      </c>
      <c r="FT723">
        <v>0</v>
      </c>
      <c r="FU723">
        <v>4.5</v>
      </c>
      <c r="FV723" t="s">
        <v>361</v>
      </c>
      <c r="FW723" t="s">
        <v>362</v>
      </c>
      <c r="FX723" t="s">
        <v>363</v>
      </c>
      <c r="FY723" t="s">
        <v>364</v>
      </c>
      <c r="FZ723" t="s">
        <v>364</v>
      </c>
      <c r="GA723" t="s">
        <v>363</v>
      </c>
      <c r="GB723">
        <v>0</v>
      </c>
      <c r="GC723">
        <v>100</v>
      </c>
      <c r="GD723">
        <v>100</v>
      </c>
      <c r="GE723">
        <v>-0.362</v>
      </c>
      <c r="GF723">
        <v>0.2975</v>
      </c>
      <c r="GG723">
        <v>-1.589593225013521</v>
      </c>
      <c r="GH723">
        <v>0.00192992804097616</v>
      </c>
      <c r="GI723">
        <v>3.244687122451424E-06</v>
      </c>
      <c r="GJ723">
        <v>-2.087531120305573E-09</v>
      </c>
      <c r="GK723">
        <v>0.05776174702018427</v>
      </c>
      <c r="GL723">
        <v>0.005089068596103195</v>
      </c>
      <c r="GM723">
        <v>0.0003257216593697226</v>
      </c>
      <c r="GN723">
        <v>-1.562898368296355E-06</v>
      </c>
      <c r="GO723">
        <v>0</v>
      </c>
      <c r="GP723">
        <v>1257</v>
      </c>
      <c r="GQ723">
        <v>1</v>
      </c>
      <c r="GR723">
        <v>31</v>
      </c>
      <c r="GS723">
        <v>304.8</v>
      </c>
      <c r="GT723">
        <v>304.8</v>
      </c>
      <c r="GU723">
        <v>1.07666</v>
      </c>
      <c r="GV723">
        <v>2.38403</v>
      </c>
      <c r="GW723">
        <v>1.44775</v>
      </c>
      <c r="GX723">
        <v>2.20215</v>
      </c>
      <c r="GY723">
        <v>1.44653</v>
      </c>
      <c r="GZ723">
        <v>2.38525</v>
      </c>
      <c r="HA723">
        <v>33.1992</v>
      </c>
      <c r="HB723">
        <v>14.4648</v>
      </c>
      <c r="HC723">
        <v>18</v>
      </c>
      <c r="HD723">
        <v>531.9829999999999</v>
      </c>
      <c r="HE723">
        <v>523.12</v>
      </c>
      <c r="HF723">
        <v>24.9998</v>
      </c>
      <c r="HG723">
        <v>30.7145</v>
      </c>
      <c r="HH723">
        <v>30.0001</v>
      </c>
      <c r="HI723">
        <v>31.0916</v>
      </c>
      <c r="HJ723">
        <v>31.1009</v>
      </c>
      <c r="HK723">
        <v>21.5463</v>
      </c>
      <c r="HL723">
        <v>20.6043</v>
      </c>
      <c r="HM723">
        <v>100</v>
      </c>
      <c r="HN723">
        <v>25</v>
      </c>
      <c r="HO723">
        <v>420</v>
      </c>
      <c r="HP723">
        <v>21.5</v>
      </c>
      <c r="HQ723">
        <v>103.123</v>
      </c>
      <c r="HR723">
        <v>102.021</v>
      </c>
    </row>
    <row r="724" spans="1:226">
      <c r="A724">
        <v>706</v>
      </c>
      <c r="B724">
        <v>1774684616.6</v>
      </c>
      <c r="C724">
        <v>2870.599999904633</v>
      </c>
      <c r="D724" t="s">
        <v>1774</v>
      </c>
      <c r="E724" t="s">
        <v>1775</v>
      </c>
      <c r="F724">
        <v>5</v>
      </c>
      <c r="I724">
        <v>1774684613.7</v>
      </c>
      <c r="J724">
        <f>(K724)/1000</f>
        <v>0</v>
      </c>
      <c r="K724">
        <f>IF(BF724, AN724, AH724)</f>
        <v>0</v>
      </c>
      <c r="L724">
        <f>IF(BF724, AI724, AG724)</f>
        <v>0</v>
      </c>
      <c r="M724">
        <f>BH724 - IF(AU724&gt;1, L724*BB724*100.0/(AW724), 0)</f>
        <v>0</v>
      </c>
      <c r="N724">
        <f>((T724-J724/2)*M724-L724)/(T724+J724/2)</f>
        <v>0</v>
      </c>
      <c r="O724">
        <f>N724*(BO724+BP724)/1000.0</f>
        <v>0</v>
      </c>
      <c r="P724">
        <f>(BH724 - IF(AU724&gt;1, L724*BB724*100.0/(AW724), 0))*(BO724+BP724)/1000.0</f>
        <v>0</v>
      </c>
      <c r="Q724">
        <f>2.0/((1/S724-1/R724)+SIGN(S724)*SQRT((1/S724-1/R724)*(1/S724-1/R724) + 4*BC724/((BC724+1)*(BC724+1))*(2*1/S724*1/R724-1/R724*1/R724)))</f>
        <v>0</v>
      </c>
      <c r="R724">
        <f>IF(LEFT(BD724,1)&lt;&gt;"0",IF(LEFT(BD724,1)="1",3.0,BE724),$D$5+$E$5*(BV724*BO724/($K$5*1000))+$F$5*(BV724*BO724/($K$5*1000))*MAX(MIN(BB724,$J$5),$I$5)*MAX(MIN(BB724,$J$5),$I$5)+$G$5*MAX(MIN(BB724,$J$5),$I$5)*(BV724*BO724/($K$5*1000))+$H$5*(BV724*BO724/($K$5*1000))*(BV724*BO724/($K$5*1000)))</f>
        <v>0</v>
      </c>
      <c r="S724">
        <f>J724*(1000-(1000*0.61365*exp(17.502*W724/(240.97+W724))/(BO724+BP724)+BJ724)/2)/(1000*0.61365*exp(17.502*W724/(240.97+W724))/(BO724+BP724)-BJ724)</f>
        <v>0</v>
      </c>
      <c r="T724">
        <f>1/((BC724+1)/(Q724/1.6)+1/(R724/1.37)) + BC724/((BC724+1)/(Q724/1.6) + BC724/(R724/1.37))</f>
        <v>0</v>
      </c>
      <c r="U724">
        <f>(AX724*BA724)</f>
        <v>0</v>
      </c>
      <c r="V724">
        <f>(BQ724+(U724+2*0.95*5.67E-8*(((BQ724+$B$9)+273)^4-(BQ724+273)^4)-44100*J724)/(1.84*29.3*R724+8*0.95*5.67E-8*(BQ724+273)^3))</f>
        <v>0</v>
      </c>
      <c r="W724">
        <f>($C$9*BR724+$D$9*BS724+$E$9*V724)</f>
        <v>0</v>
      </c>
      <c r="X724">
        <f>0.61365*exp(17.502*W724/(240.97+W724))</f>
        <v>0</v>
      </c>
      <c r="Y724">
        <f>(Z724/AA724*100)</f>
        <v>0</v>
      </c>
      <c r="Z724">
        <f>BJ724*(BO724+BP724)/1000</f>
        <v>0</v>
      </c>
      <c r="AA724">
        <f>0.61365*exp(17.502*BQ724/(240.97+BQ724))</f>
        <v>0</v>
      </c>
      <c r="AB724">
        <f>(X724-BJ724*(BO724+BP724)/1000)</f>
        <v>0</v>
      </c>
      <c r="AC724">
        <f>(-J724*44100)</f>
        <v>0</v>
      </c>
      <c r="AD724">
        <f>2*29.3*R724*0.92*(BQ724-W724)</f>
        <v>0</v>
      </c>
      <c r="AE724">
        <f>2*0.95*5.67E-8*(((BQ724+$B$9)+273)^4-(W724+273)^4)</f>
        <v>0</v>
      </c>
      <c r="AF724">
        <f>U724+AE724+AC724+AD724</f>
        <v>0</v>
      </c>
      <c r="AG724">
        <f>BN724*AU724*(BI724-BH724*(1000-AU724*BK724)/(1000-AU724*BJ724))/(100*BB724)</f>
        <v>0</v>
      </c>
      <c r="AH724">
        <f>1000*BN724*AU724*(BJ724-BK724)/(100*BB724*(1000-AU724*BJ724))</f>
        <v>0</v>
      </c>
      <c r="AI724">
        <f>(AJ724 - AK724 - BO724*1E3/(8.314*(BQ724+273.15)) * AM724/BN724 * AL724) * BN724/(100*BB724) * (1000 - BK724)/1000</f>
        <v>0</v>
      </c>
      <c r="AJ724">
        <v>429.2307407596697</v>
      </c>
      <c r="AK724">
        <v>428.7775393939394</v>
      </c>
      <c r="AL724">
        <v>-2.886356557768666E-06</v>
      </c>
      <c r="AM724">
        <v>61.35787655002243</v>
      </c>
      <c r="AN724">
        <f>(AP724 - AO724 + BO724*1E3/(8.314*(BQ724+273.15)) * AR724/BN724 * AQ724) * BN724/(100*BB724) * 1000/(1000 - AP724)</f>
        <v>0</v>
      </c>
      <c r="AO724">
        <v>21.53725188430067</v>
      </c>
      <c r="AP724">
        <v>21.51926293706295</v>
      </c>
      <c r="AQ724">
        <v>4.49625626635748E-07</v>
      </c>
      <c r="AR724">
        <v>91.88205700752289</v>
      </c>
      <c r="AS724">
        <v>0</v>
      </c>
      <c r="AT724">
        <v>0</v>
      </c>
      <c r="AU724">
        <f>IF(AS724*$H$15&gt;=AW724,1.0,(AW724/(AW724-AS724*$H$15)))</f>
        <v>0</v>
      </c>
      <c r="AV724">
        <f>(AU724-1)*100</f>
        <v>0</v>
      </c>
      <c r="AW724">
        <f>MAX(0,($B$15+$C$15*BV724)/(1+$D$15*BV724)*BO724/(BQ724+273)*$E$15)</f>
        <v>0</v>
      </c>
      <c r="AX724">
        <f>$B$13*BW724+$C$13*BX724+$F$13*CI724*(1-CL724)</f>
        <v>0</v>
      </c>
      <c r="AY724">
        <f>AX724*AZ724</f>
        <v>0</v>
      </c>
      <c r="AZ724">
        <f>($B$13*$D$11+$C$13*$D$11+$F$13*((CV724+CN724)/MAX(CV724+CN724+CW724, 0.1)*$I$11+CW724/MAX(CV724+CN724+CW724, 0.1)*$J$11))/($B$13+$C$13+$F$13)</f>
        <v>0</v>
      </c>
      <c r="BA724">
        <f>($B$13*$K$11+$C$13*$K$11+$F$13*((CV724+CN724)/MAX(CV724+CN724+CW724, 0.1)*$P$11+CW724/MAX(CV724+CN724+CW724, 0.1)*$Q$11))/($B$13+$C$13+$F$13)</f>
        <v>0</v>
      </c>
      <c r="BB724">
        <v>6</v>
      </c>
      <c r="BC724">
        <v>0.5</v>
      </c>
      <c r="BD724" t="s">
        <v>358</v>
      </c>
      <c r="BE724">
        <v>2</v>
      </c>
      <c r="BF724" t="b">
        <v>1</v>
      </c>
      <c r="BG724">
        <v>1774684613.7</v>
      </c>
      <c r="BH724">
        <v>419.5635</v>
      </c>
      <c r="BI724">
        <v>419.9900000000001</v>
      </c>
      <c r="BJ724">
        <v>21.52071</v>
      </c>
      <c r="BK724">
        <v>21.53769</v>
      </c>
      <c r="BL724">
        <v>419.9252</v>
      </c>
      <c r="BM724">
        <v>21.22315</v>
      </c>
      <c r="BN724">
        <v>500.0118000000001</v>
      </c>
      <c r="BO724">
        <v>101.0288</v>
      </c>
      <c r="BP724">
        <v>0.10004347</v>
      </c>
      <c r="BQ724">
        <v>25.71219</v>
      </c>
      <c r="BR724">
        <v>25.72988999999999</v>
      </c>
      <c r="BS724">
        <v>999.9</v>
      </c>
      <c r="BT724">
        <v>0</v>
      </c>
      <c r="BU724">
        <v>0</v>
      </c>
      <c r="BV724">
        <v>10003.871</v>
      </c>
      <c r="BW724">
        <v>0</v>
      </c>
      <c r="BX724">
        <v>0.3833920000000001</v>
      </c>
      <c r="BY724">
        <v>-0.426538</v>
      </c>
      <c r="BZ724">
        <v>428.7913</v>
      </c>
      <c r="CA724">
        <v>429.2348</v>
      </c>
      <c r="CB724">
        <v>-0.01700402</v>
      </c>
      <c r="CC724">
        <v>419.9900000000001</v>
      </c>
      <c r="CD724">
        <v>21.53769</v>
      </c>
      <c r="CE724">
        <v>2.174211</v>
      </c>
      <c r="CF724">
        <v>2.175928</v>
      </c>
      <c r="CG724">
        <v>18.77353</v>
      </c>
      <c r="CH724">
        <v>18.78616</v>
      </c>
      <c r="CI724">
        <v>50.00708</v>
      </c>
      <c r="CJ724">
        <v>0</v>
      </c>
      <c r="CK724">
        <v>1</v>
      </c>
      <c r="CL724">
        <v>0</v>
      </c>
      <c r="CM724">
        <v>1.8592</v>
      </c>
      <c r="CN724">
        <v>0</v>
      </c>
      <c r="CO724">
        <v>1.98585</v>
      </c>
      <c r="CP724">
        <v>255.8196</v>
      </c>
      <c r="CQ724">
        <v>35.25</v>
      </c>
      <c r="CR724">
        <v>41.3309</v>
      </c>
      <c r="CS724">
        <v>38.125</v>
      </c>
      <c r="CT724">
        <v>40.76860000000001</v>
      </c>
      <c r="CU724">
        <v>36.562</v>
      </c>
      <c r="CV724">
        <v>0</v>
      </c>
      <c r="CW724">
        <v>50.008</v>
      </c>
      <c r="CX724">
        <v>0</v>
      </c>
      <c r="CY724">
        <v>1774684614.8</v>
      </c>
      <c r="CZ724">
        <v>0</v>
      </c>
      <c r="DA724">
        <v>1774666326.5</v>
      </c>
      <c r="DB724" t="s">
        <v>359</v>
      </c>
      <c r="DC724">
        <v>1774666322</v>
      </c>
      <c r="DD724">
        <v>1774666326.5</v>
      </c>
      <c r="DE724">
        <v>2</v>
      </c>
      <c r="DF724">
        <v>0.343</v>
      </c>
      <c r="DG724">
        <v>-0.026</v>
      </c>
      <c r="DH724">
        <v>-0.36</v>
      </c>
      <c r="DI724">
        <v>0.298</v>
      </c>
      <c r="DJ724">
        <v>420</v>
      </c>
      <c r="DK724">
        <v>22</v>
      </c>
      <c r="DL724">
        <v>0.17</v>
      </c>
      <c r="DM724">
        <v>0.02</v>
      </c>
      <c r="DN724">
        <v>-0.41396865</v>
      </c>
      <c r="DO724">
        <v>0.09582934333958783</v>
      </c>
      <c r="DP724">
        <v>0.02307864210103142</v>
      </c>
      <c r="DQ724">
        <v>1</v>
      </c>
      <c r="DR724">
        <v>-0.01742368</v>
      </c>
      <c r="DS724">
        <v>0.002374331707317089</v>
      </c>
      <c r="DT724">
        <v>0.0007708138125384105</v>
      </c>
      <c r="DU724">
        <v>1</v>
      </c>
      <c r="DV724">
        <v>2</v>
      </c>
      <c r="DW724">
        <v>2</v>
      </c>
      <c r="DX724" t="s">
        <v>360</v>
      </c>
      <c r="DY724">
        <v>3.13048</v>
      </c>
      <c r="DZ724">
        <v>2.80638</v>
      </c>
      <c r="EA724">
        <v>0.0997464</v>
      </c>
      <c r="EB724">
        <v>0.0994844</v>
      </c>
      <c r="EC724">
        <v>0.105919</v>
      </c>
      <c r="ED724">
        <v>0.105674</v>
      </c>
      <c r="EE724">
        <v>21144.9</v>
      </c>
      <c r="EF724">
        <v>27418.4</v>
      </c>
      <c r="EG724">
        <v>26442</v>
      </c>
      <c r="EH724">
        <v>33000.1</v>
      </c>
      <c r="EI724">
        <v>34919.8</v>
      </c>
      <c r="EJ724">
        <v>40306.6</v>
      </c>
      <c r="EK724">
        <v>41087.7</v>
      </c>
      <c r="EL724">
        <v>46059.9</v>
      </c>
      <c r="EM724">
        <v>2.0349</v>
      </c>
      <c r="EN724">
        <v>2.0005</v>
      </c>
      <c r="EO724">
        <v>0.0666827</v>
      </c>
      <c r="EP724">
        <v>0</v>
      </c>
      <c r="EQ724">
        <v>24.6347</v>
      </c>
      <c r="ER724">
        <v>999.9</v>
      </c>
      <c r="ES724">
        <v>67.5</v>
      </c>
      <c r="ET724">
        <v>27.5</v>
      </c>
      <c r="EU724">
        <v>24.6242</v>
      </c>
      <c r="EV724">
        <v>60.7609</v>
      </c>
      <c r="EW724">
        <v>31.7428</v>
      </c>
      <c r="EX724">
        <v>1</v>
      </c>
      <c r="EY724">
        <v>0.291042</v>
      </c>
      <c r="EZ724">
        <v>0.15488</v>
      </c>
      <c r="FA724">
        <v>20.2922</v>
      </c>
      <c r="FB724">
        <v>5.18944</v>
      </c>
      <c r="FC724">
        <v>11.9441</v>
      </c>
      <c r="FD724">
        <v>4.95575</v>
      </c>
      <c r="FE724">
        <v>3.285</v>
      </c>
      <c r="FF724">
        <v>9999</v>
      </c>
      <c r="FG724">
        <v>9999</v>
      </c>
      <c r="FH724">
        <v>9999</v>
      </c>
      <c r="FI724">
        <v>999.9</v>
      </c>
      <c r="FJ724">
        <v>1.86127</v>
      </c>
      <c r="FK724">
        <v>1.86264</v>
      </c>
      <c r="FL724">
        <v>1.86005</v>
      </c>
      <c r="FM724">
        <v>1.85837</v>
      </c>
      <c r="FN724">
        <v>1.86217</v>
      </c>
      <c r="FO724">
        <v>1.85888</v>
      </c>
      <c r="FP724">
        <v>1.85791</v>
      </c>
      <c r="FQ724">
        <v>1.86081</v>
      </c>
      <c r="FR724">
        <v>0</v>
      </c>
      <c r="FS724">
        <v>0</v>
      </c>
      <c r="FT724">
        <v>0</v>
      </c>
      <c r="FU724">
        <v>4.5</v>
      </c>
      <c r="FV724" t="s">
        <v>361</v>
      </c>
      <c r="FW724" t="s">
        <v>362</v>
      </c>
      <c r="FX724" t="s">
        <v>363</v>
      </c>
      <c r="FY724" t="s">
        <v>364</v>
      </c>
      <c r="FZ724" t="s">
        <v>364</v>
      </c>
      <c r="GA724" t="s">
        <v>363</v>
      </c>
      <c r="GB724">
        <v>0</v>
      </c>
      <c r="GC724">
        <v>100</v>
      </c>
      <c r="GD724">
        <v>100</v>
      </c>
      <c r="GE724">
        <v>-0.362</v>
      </c>
      <c r="GF724">
        <v>0.2975</v>
      </c>
      <c r="GG724">
        <v>-1.589593225013521</v>
      </c>
      <c r="GH724">
        <v>0.00192992804097616</v>
      </c>
      <c r="GI724">
        <v>3.244687122451424E-06</v>
      </c>
      <c r="GJ724">
        <v>-2.087531120305573E-09</v>
      </c>
      <c r="GK724">
        <v>0.05776174702018427</v>
      </c>
      <c r="GL724">
        <v>0.005089068596103195</v>
      </c>
      <c r="GM724">
        <v>0.0003257216593697226</v>
      </c>
      <c r="GN724">
        <v>-1.562898368296355E-06</v>
      </c>
      <c r="GO724">
        <v>0</v>
      </c>
      <c r="GP724">
        <v>1257</v>
      </c>
      <c r="GQ724">
        <v>1</v>
      </c>
      <c r="GR724">
        <v>31</v>
      </c>
      <c r="GS724">
        <v>304.9</v>
      </c>
      <c r="GT724">
        <v>304.8</v>
      </c>
      <c r="GU724">
        <v>1.07666</v>
      </c>
      <c r="GV724">
        <v>2.3877</v>
      </c>
      <c r="GW724">
        <v>1.44775</v>
      </c>
      <c r="GX724">
        <v>2.20215</v>
      </c>
      <c r="GY724">
        <v>1.44653</v>
      </c>
      <c r="GZ724">
        <v>2.36084</v>
      </c>
      <c r="HA724">
        <v>33.1769</v>
      </c>
      <c r="HB724">
        <v>14.456</v>
      </c>
      <c r="HC724">
        <v>18</v>
      </c>
      <c r="HD724">
        <v>531.888</v>
      </c>
      <c r="HE724">
        <v>523.12</v>
      </c>
      <c r="HF724">
        <v>24.9998</v>
      </c>
      <c r="HG724">
        <v>30.7145</v>
      </c>
      <c r="HH724">
        <v>30.0001</v>
      </c>
      <c r="HI724">
        <v>31.0916</v>
      </c>
      <c r="HJ724">
        <v>31.1009</v>
      </c>
      <c r="HK724">
        <v>21.544</v>
      </c>
      <c r="HL724">
        <v>20.6043</v>
      </c>
      <c r="HM724">
        <v>100</v>
      </c>
      <c r="HN724">
        <v>25</v>
      </c>
      <c r="HO724">
        <v>420</v>
      </c>
      <c r="HP724">
        <v>21.5</v>
      </c>
      <c r="HQ724">
        <v>103.123</v>
      </c>
      <c r="HR724">
        <v>102.021</v>
      </c>
    </row>
    <row r="725" spans="1:226">
      <c r="A725">
        <v>707</v>
      </c>
      <c r="B725">
        <v>1774684620.6</v>
      </c>
      <c r="C725">
        <v>2874.599999904633</v>
      </c>
      <c r="D725" t="s">
        <v>1776</v>
      </c>
      <c r="E725" t="s">
        <v>1777</v>
      </c>
      <c r="F725">
        <v>5</v>
      </c>
      <c r="I725">
        <v>1774684617.7</v>
      </c>
      <c r="J725">
        <f>(K725)/1000</f>
        <v>0</v>
      </c>
      <c r="K725">
        <f>IF(BF725, AN725, AH725)</f>
        <v>0</v>
      </c>
      <c r="L725">
        <f>IF(BF725, AI725, AG725)</f>
        <v>0</v>
      </c>
      <c r="M725">
        <f>BH725 - IF(AU725&gt;1, L725*BB725*100.0/(AW725), 0)</f>
        <v>0</v>
      </c>
      <c r="N725">
        <f>((T725-J725/2)*M725-L725)/(T725+J725/2)</f>
        <v>0</v>
      </c>
      <c r="O725">
        <f>N725*(BO725+BP725)/1000.0</f>
        <v>0</v>
      </c>
      <c r="P725">
        <f>(BH725 - IF(AU725&gt;1, L725*BB725*100.0/(AW725), 0))*(BO725+BP725)/1000.0</f>
        <v>0</v>
      </c>
      <c r="Q725">
        <f>2.0/((1/S725-1/R725)+SIGN(S725)*SQRT((1/S725-1/R725)*(1/S725-1/R725) + 4*BC725/((BC725+1)*(BC725+1))*(2*1/S725*1/R725-1/R725*1/R725)))</f>
        <v>0</v>
      </c>
      <c r="R725">
        <f>IF(LEFT(BD725,1)&lt;&gt;"0",IF(LEFT(BD725,1)="1",3.0,BE725),$D$5+$E$5*(BV725*BO725/($K$5*1000))+$F$5*(BV725*BO725/($K$5*1000))*MAX(MIN(BB725,$J$5),$I$5)*MAX(MIN(BB725,$J$5),$I$5)+$G$5*MAX(MIN(BB725,$J$5),$I$5)*(BV725*BO725/($K$5*1000))+$H$5*(BV725*BO725/($K$5*1000))*(BV725*BO725/($K$5*1000)))</f>
        <v>0</v>
      </c>
      <c r="S725">
        <f>J725*(1000-(1000*0.61365*exp(17.502*W725/(240.97+W725))/(BO725+BP725)+BJ725)/2)/(1000*0.61365*exp(17.502*W725/(240.97+W725))/(BO725+BP725)-BJ725)</f>
        <v>0</v>
      </c>
      <c r="T725">
        <f>1/((BC725+1)/(Q725/1.6)+1/(R725/1.37)) + BC725/((BC725+1)/(Q725/1.6) + BC725/(R725/1.37))</f>
        <v>0</v>
      </c>
      <c r="U725">
        <f>(AX725*BA725)</f>
        <v>0</v>
      </c>
      <c r="V725">
        <f>(BQ725+(U725+2*0.95*5.67E-8*(((BQ725+$B$9)+273)^4-(BQ725+273)^4)-44100*J725)/(1.84*29.3*R725+8*0.95*5.67E-8*(BQ725+273)^3))</f>
        <v>0</v>
      </c>
      <c r="W725">
        <f>($C$9*BR725+$D$9*BS725+$E$9*V725)</f>
        <v>0</v>
      </c>
      <c r="X725">
        <f>0.61365*exp(17.502*W725/(240.97+W725))</f>
        <v>0</v>
      </c>
      <c r="Y725">
        <f>(Z725/AA725*100)</f>
        <v>0</v>
      </c>
      <c r="Z725">
        <f>BJ725*(BO725+BP725)/1000</f>
        <v>0</v>
      </c>
      <c r="AA725">
        <f>0.61365*exp(17.502*BQ725/(240.97+BQ725))</f>
        <v>0</v>
      </c>
      <c r="AB725">
        <f>(X725-BJ725*(BO725+BP725)/1000)</f>
        <v>0</v>
      </c>
      <c r="AC725">
        <f>(-J725*44100)</f>
        <v>0</v>
      </c>
      <c r="AD725">
        <f>2*29.3*R725*0.92*(BQ725-W725)</f>
        <v>0</v>
      </c>
      <c r="AE725">
        <f>2*0.95*5.67E-8*(((BQ725+$B$9)+273)^4-(W725+273)^4)</f>
        <v>0</v>
      </c>
      <c r="AF725">
        <f>U725+AE725+AC725+AD725</f>
        <v>0</v>
      </c>
      <c r="AG725">
        <f>BN725*AU725*(BI725-BH725*(1000-AU725*BK725)/(1000-AU725*BJ725))/(100*BB725)</f>
        <v>0</v>
      </c>
      <c r="AH725">
        <f>1000*BN725*AU725*(BJ725-BK725)/(100*BB725*(1000-AU725*BJ725))</f>
        <v>0</v>
      </c>
      <c r="AI725">
        <f>(AJ725 - AK725 - BO725*1E3/(8.314*(BQ725+273.15)) * AM725/BN725 * AL725) * BN725/(100*BB725) * (1000 - BK725)/1000</f>
        <v>0</v>
      </c>
      <c r="AJ725">
        <v>429.269368345181</v>
      </c>
      <c r="AK725">
        <v>428.7754363636362</v>
      </c>
      <c r="AL725">
        <v>8.275345282888705E-07</v>
      </c>
      <c r="AM725">
        <v>61.35787655002243</v>
      </c>
      <c r="AN725">
        <f>(AP725 - AO725 + BO725*1E3/(8.314*(BQ725+273.15)) * AR725/BN725 * AQ725) * BN725/(100*BB725) * 1000/(1000 - AP725)</f>
        <v>0</v>
      </c>
      <c r="AO725">
        <v>21.53926055327301</v>
      </c>
      <c r="AP725">
        <v>21.52082097902098</v>
      </c>
      <c r="AQ725">
        <v>-1.581726103268865E-07</v>
      </c>
      <c r="AR725">
        <v>91.88205700752289</v>
      </c>
      <c r="AS725">
        <v>0</v>
      </c>
      <c r="AT725">
        <v>0</v>
      </c>
      <c r="AU725">
        <f>IF(AS725*$H$15&gt;=AW725,1.0,(AW725/(AW725-AS725*$H$15)))</f>
        <v>0</v>
      </c>
      <c r="AV725">
        <f>(AU725-1)*100</f>
        <v>0</v>
      </c>
      <c r="AW725">
        <f>MAX(0,($B$15+$C$15*BV725)/(1+$D$15*BV725)*BO725/(BQ725+273)*$E$15)</f>
        <v>0</v>
      </c>
      <c r="AX725">
        <f>$B$13*BW725+$C$13*BX725+$F$13*CI725*(1-CL725)</f>
        <v>0</v>
      </c>
      <c r="AY725">
        <f>AX725*AZ725</f>
        <v>0</v>
      </c>
      <c r="AZ725">
        <f>($B$13*$D$11+$C$13*$D$11+$F$13*((CV725+CN725)/MAX(CV725+CN725+CW725, 0.1)*$I$11+CW725/MAX(CV725+CN725+CW725, 0.1)*$J$11))/($B$13+$C$13+$F$13)</f>
        <v>0</v>
      </c>
      <c r="BA725">
        <f>($B$13*$K$11+$C$13*$K$11+$F$13*((CV725+CN725)/MAX(CV725+CN725+CW725, 0.1)*$P$11+CW725/MAX(CV725+CN725+CW725, 0.1)*$Q$11))/($B$13+$C$13+$F$13)</f>
        <v>0</v>
      </c>
      <c r="BB725">
        <v>6</v>
      </c>
      <c r="BC725">
        <v>0.5</v>
      </c>
      <c r="BD725" t="s">
        <v>358</v>
      </c>
      <c r="BE725">
        <v>2</v>
      </c>
      <c r="BF725" t="b">
        <v>1</v>
      </c>
      <c r="BG725">
        <v>1774684617.7</v>
      </c>
      <c r="BH725">
        <v>419.5469</v>
      </c>
      <c r="BI725">
        <v>420.0188</v>
      </c>
      <c r="BJ725">
        <v>21.52012</v>
      </c>
      <c r="BK725">
        <v>21.53985</v>
      </c>
      <c r="BL725">
        <v>419.9085</v>
      </c>
      <c r="BM725">
        <v>21.22257</v>
      </c>
      <c r="BN725">
        <v>500.0117</v>
      </c>
      <c r="BO725">
        <v>101.0288</v>
      </c>
      <c r="BP725">
        <v>0.10001792</v>
      </c>
      <c r="BQ725">
        <v>25.71318</v>
      </c>
      <c r="BR725">
        <v>25.72908</v>
      </c>
      <c r="BS725">
        <v>999.9</v>
      </c>
      <c r="BT725">
        <v>0</v>
      </c>
      <c r="BU725">
        <v>0</v>
      </c>
      <c r="BV725">
        <v>9991.933000000001</v>
      </c>
      <c r="BW725">
        <v>0</v>
      </c>
      <c r="BX725">
        <v>0.3833920000000001</v>
      </c>
      <c r="BY725">
        <v>-0.4718842</v>
      </c>
      <c r="BZ725">
        <v>428.7742</v>
      </c>
      <c r="CA725">
        <v>429.2649</v>
      </c>
      <c r="CB725">
        <v>-0.01974735</v>
      </c>
      <c r="CC725">
        <v>420.0188</v>
      </c>
      <c r="CD725">
        <v>21.53985</v>
      </c>
      <c r="CE725">
        <v>2.174151</v>
      </c>
      <c r="CF725">
        <v>2.176146</v>
      </c>
      <c r="CG725">
        <v>18.77311</v>
      </c>
      <c r="CH725">
        <v>18.78777</v>
      </c>
      <c r="CI725">
        <v>50.00547</v>
      </c>
      <c r="CJ725">
        <v>0</v>
      </c>
      <c r="CK725">
        <v>1</v>
      </c>
      <c r="CL725">
        <v>0</v>
      </c>
      <c r="CM725">
        <v>1.86489</v>
      </c>
      <c r="CN725">
        <v>0</v>
      </c>
      <c r="CO725">
        <v>1.95725</v>
      </c>
      <c r="CP725">
        <v>255.8113</v>
      </c>
      <c r="CQ725">
        <v>35.25</v>
      </c>
      <c r="CR725">
        <v>41.375</v>
      </c>
      <c r="CS725">
        <v>38.14360000000001</v>
      </c>
      <c r="CT725">
        <v>40.8183</v>
      </c>
      <c r="CU725">
        <v>36.562</v>
      </c>
      <c r="CV725">
        <v>0</v>
      </c>
      <c r="CW725">
        <v>50.004</v>
      </c>
      <c r="CX725">
        <v>0</v>
      </c>
      <c r="CY725">
        <v>1774684619</v>
      </c>
      <c r="CZ725">
        <v>0</v>
      </c>
      <c r="DA725">
        <v>1774666326.5</v>
      </c>
      <c r="DB725" t="s">
        <v>359</v>
      </c>
      <c r="DC725">
        <v>1774666322</v>
      </c>
      <c r="DD725">
        <v>1774666326.5</v>
      </c>
      <c r="DE725">
        <v>2</v>
      </c>
      <c r="DF725">
        <v>0.343</v>
      </c>
      <c r="DG725">
        <v>-0.026</v>
      </c>
      <c r="DH725">
        <v>-0.36</v>
      </c>
      <c r="DI725">
        <v>0.298</v>
      </c>
      <c r="DJ725">
        <v>420</v>
      </c>
      <c r="DK725">
        <v>22</v>
      </c>
      <c r="DL725">
        <v>0.17</v>
      </c>
      <c r="DM725">
        <v>0.02</v>
      </c>
      <c r="DN725">
        <v>-0.426468268292683</v>
      </c>
      <c r="DO725">
        <v>-0.1494199442508702</v>
      </c>
      <c r="DP725">
        <v>0.0381227475854588</v>
      </c>
      <c r="DQ725">
        <v>0</v>
      </c>
      <c r="DR725">
        <v>-0.01798355365853659</v>
      </c>
      <c r="DS725">
        <v>-0.005246149128919884</v>
      </c>
      <c r="DT725">
        <v>0.001293256760407721</v>
      </c>
      <c r="DU725">
        <v>1</v>
      </c>
      <c r="DV725">
        <v>1</v>
      </c>
      <c r="DW725">
        <v>2</v>
      </c>
      <c r="DX725" t="s">
        <v>367</v>
      </c>
      <c r="DY725">
        <v>3.13049</v>
      </c>
      <c r="DZ725">
        <v>2.80644</v>
      </c>
      <c r="EA725">
        <v>0.0997463</v>
      </c>
      <c r="EB725">
        <v>0.09947110000000001</v>
      </c>
      <c r="EC725">
        <v>0.105923</v>
      </c>
      <c r="ED725">
        <v>0.105682</v>
      </c>
      <c r="EE725">
        <v>21144.8</v>
      </c>
      <c r="EF725">
        <v>27418.9</v>
      </c>
      <c r="EG725">
        <v>26441.8</v>
      </c>
      <c r="EH725">
        <v>33000.2</v>
      </c>
      <c r="EI725">
        <v>34919.6</v>
      </c>
      <c r="EJ725">
        <v>40306.4</v>
      </c>
      <c r="EK725">
        <v>41087.6</v>
      </c>
      <c r="EL725">
        <v>46060.1</v>
      </c>
      <c r="EM725">
        <v>2.0349</v>
      </c>
      <c r="EN725">
        <v>2.00045</v>
      </c>
      <c r="EO725">
        <v>0.0669435</v>
      </c>
      <c r="EP725">
        <v>0</v>
      </c>
      <c r="EQ725">
        <v>24.6347</v>
      </c>
      <c r="ER725">
        <v>999.9</v>
      </c>
      <c r="ES725">
        <v>67.5</v>
      </c>
      <c r="ET725">
        <v>27.5</v>
      </c>
      <c r="EU725">
        <v>24.623</v>
      </c>
      <c r="EV725">
        <v>61.2309</v>
      </c>
      <c r="EW725">
        <v>31.5905</v>
      </c>
      <c r="EX725">
        <v>1</v>
      </c>
      <c r="EY725">
        <v>0.291006</v>
      </c>
      <c r="EZ725">
        <v>0.154167</v>
      </c>
      <c r="FA725">
        <v>20.2921</v>
      </c>
      <c r="FB725">
        <v>5.18884</v>
      </c>
      <c r="FC725">
        <v>11.9441</v>
      </c>
      <c r="FD725">
        <v>4.9558</v>
      </c>
      <c r="FE725">
        <v>3.285</v>
      </c>
      <c r="FF725">
        <v>9999</v>
      </c>
      <c r="FG725">
        <v>9999</v>
      </c>
      <c r="FH725">
        <v>9999</v>
      </c>
      <c r="FI725">
        <v>999.9</v>
      </c>
      <c r="FJ725">
        <v>1.86127</v>
      </c>
      <c r="FK725">
        <v>1.86264</v>
      </c>
      <c r="FL725">
        <v>1.86005</v>
      </c>
      <c r="FM725">
        <v>1.85837</v>
      </c>
      <c r="FN725">
        <v>1.86217</v>
      </c>
      <c r="FO725">
        <v>1.85888</v>
      </c>
      <c r="FP725">
        <v>1.85793</v>
      </c>
      <c r="FQ725">
        <v>1.86081</v>
      </c>
      <c r="FR725">
        <v>0</v>
      </c>
      <c r="FS725">
        <v>0</v>
      </c>
      <c r="FT725">
        <v>0</v>
      </c>
      <c r="FU725">
        <v>4.5</v>
      </c>
      <c r="FV725" t="s">
        <v>361</v>
      </c>
      <c r="FW725" t="s">
        <v>362</v>
      </c>
      <c r="FX725" t="s">
        <v>363</v>
      </c>
      <c r="FY725" t="s">
        <v>364</v>
      </c>
      <c r="FZ725" t="s">
        <v>364</v>
      </c>
      <c r="GA725" t="s">
        <v>363</v>
      </c>
      <c r="GB725">
        <v>0</v>
      </c>
      <c r="GC725">
        <v>100</v>
      </c>
      <c r="GD725">
        <v>100</v>
      </c>
      <c r="GE725">
        <v>-0.362</v>
      </c>
      <c r="GF725">
        <v>0.2975</v>
      </c>
      <c r="GG725">
        <v>-1.589593225013521</v>
      </c>
      <c r="GH725">
        <v>0.00192992804097616</v>
      </c>
      <c r="GI725">
        <v>3.244687122451424E-06</v>
      </c>
      <c r="GJ725">
        <v>-2.087531120305573E-09</v>
      </c>
      <c r="GK725">
        <v>0.05776174702018427</v>
      </c>
      <c r="GL725">
        <v>0.005089068596103195</v>
      </c>
      <c r="GM725">
        <v>0.0003257216593697226</v>
      </c>
      <c r="GN725">
        <v>-1.562898368296355E-06</v>
      </c>
      <c r="GO725">
        <v>0</v>
      </c>
      <c r="GP725">
        <v>1257</v>
      </c>
      <c r="GQ725">
        <v>1</v>
      </c>
      <c r="GR725">
        <v>31</v>
      </c>
      <c r="GS725">
        <v>305</v>
      </c>
      <c r="GT725">
        <v>304.9</v>
      </c>
      <c r="GU725">
        <v>1.07666</v>
      </c>
      <c r="GV725">
        <v>2.40601</v>
      </c>
      <c r="GW725">
        <v>1.44775</v>
      </c>
      <c r="GX725">
        <v>2.20215</v>
      </c>
      <c r="GY725">
        <v>1.44653</v>
      </c>
      <c r="GZ725">
        <v>2.26562</v>
      </c>
      <c r="HA725">
        <v>33.1992</v>
      </c>
      <c r="HB725">
        <v>14.456</v>
      </c>
      <c r="HC725">
        <v>18</v>
      </c>
      <c r="HD725">
        <v>531.888</v>
      </c>
      <c r="HE725">
        <v>523.086</v>
      </c>
      <c r="HF725">
        <v>24.9998</v>
      </c>
      <c r="HG725">
        <v>30.7139</v>
      </c>
      <c r="HH725">
        <v>30.0001</v>
      </c>
      <c r="HI725">
        <v>31.0916</v>
      </c>
      <c r="HJ725">
        <v>31.1009</v>
      </c>
      <c r="HK725">
        <v>21.5438</v>
      </c>
      <c r="HL725">
        <v>20.6043</v>
      </c>
      <c r="HM725">
        <v>100</v>
      </c>
      <c r="HN725">
        <v>25</v>
      </c>
      <c r="HO725">
        <v>420</v>
      </c>
      <c r="HP725">
        <v>21.5</v>
      </c>
      <c r="HQ725">
        <v>103.122</v>
      </c>
      <c r="HR725">
        <v>102.021</v>
      </c>
    </row>
    <row r="726" spans="1:226">
      <c r="A726">
        <v>708</v>
      </c>
      <c r="B726">
        <v>1774684624.6</v>
      </c>
      <c r="C726">
        <v>2878.599999904633</v>
      </c>
      <c r="D726" t="s">
        <v>1778</v>
      </c>
      <c r="E726" t="s">
        <v>1779</v>
      </c>
      <c r="F726">
        <v>5</v>
      </c>
      <c r="I726">
        <v>1774684621.7</v>
      </c>
      <c r="J726">
        <f>(K726)/1000</f>
        <v>0</v>
      </c>
      <c r="K726">
        <f>IF(BF726, AN726, AH726)</f>
        <v>0</v>
      </c>
      <c r="L726">
        <f>IF(BF726, AI726, AG726)</f>
        <v>0</v>
      </c>
      <c r="M726">
        <f>BH726 - IF(AU726&gt;1, L726*BB726*100.0/(AW726), 0)</f>
        <v>0</v>
      </c>
      <c r="N726">
        <f>((T726-J726/2)*M726-L726)/(T726+J726/2)</f>
        <v>0</v>
      </c>
      <c r="O726">
        <f>N726*(BO726+BP726)/1000.0</f>
        <v>0</v>
      </c>
      <c r="P726">
        <f>(BH726 - IF(AU726&gt;1, L726*BB726*100.0/(AW726), 0))*(BO726+BP726)/1000.0</f>
        <v>0</v>
      </c>
      <c r="Q726">
        <f>2.0/((1/S726-1/R726)+SIGN(S726)*SQRT((1/S726-1/R726)*(1/S726-1/R726) + 4*BC726/((BC726+1)*(BC726+1))*(2*1/S726*1/R726-1/R726*1/R726)))</f>
        <v>0</v>
      </c>
      <c r="R726">
        <f>IF(LEFT(BD726,1)&lt;&gt;"0",IF(LEFT(BD726,1)="1",3.0,BE726),$D$5+$E$5*(BV726*BO726/($K$5*1000))+$F$5*(BV726*BO726/($K$5*1000))*MAX(MIN(BB726,$J$5),$I$5)*MAX(MIN(BB726,$J$5),$I$5)+$G$5*MAX(MIN(BB726,$J$5),$I$5)*(BV726*BO726/($K$5*1000))+$H$5*(BV726*BO726/($K$5*1000))*(BV726*BO726/($K$5*1000)))</f>
        <v>0</v>
      </c>
      <c r="S726">
        <f>J726*(1000-(1000*0.61365*exp(17.502*W726/(240.97+W726))/(BO726+BP726)+BJ726)/2)/(1000*0.61365*exp(17.502*W726/(240.97+W726))/(BO726+BP726)-BJ726)</f>
        <v>0</v>
      </c>
      <c r="T726">
        <f>1/((BC726+1)/(Q726/1.6)+1/(R726/1.37)) + BC726/((BC726+1)/(Q726/1.6) + BC726/(R726/1.37))</f>
        <v>0</v>
      </c>
      <c r="U726">
        <f>(AX726*BA726)</f>
        <v>0</v>
      </c>
      <c r="V726">
        <f>(BQ726+(U726+2*0.95*5.67E-8*(((BQ726+$B$9)+273)^4-(BQ726+273)^4)-44100*J726)/(1.84*29.3*R726+8*0.95*5.67E-8*(BQ726+273)^3))</f>
        <v>0</v>
      </c>
      <c r="W726">
        <f>($C$9*BR726+$D$9*BS726+$E$9*V726)</f>
        <v>0</v>
      </c>
      <c r="X726">
        <f>0.61365*exp(17.502*W726/(240.97+W726))</f>
        <v>0</v>
      </c>
      <c r="Y726">
        <f>(Z726/AA726*100)</f>
        <v>0</v>
      </c>
      <c r="Z726">
        <f>BJ726*(BO726+BP726)/1000</f>
        <v>0</v>
      </c>
      <c r="AA726">
        <f>0.61365*exp(17.502*BQ726/(240.97+BQ726))</f>
        <v>0</v>
      </c>
      <c r="AB726">
        <f>(X726-BJ726*(BO726+BP726)/1000)</f>
        <v>0</v>
      </c>
      <c r="AC726">
        <f>(-J726*44100)</f>
        <v>0</v>
      </c>
      <c r="AD726">
        <f>2*29.3*R726*0.92*(BQ726-W726)</f>
        <v>0</v>
      </c>
      <c r="AE726">
        <f>2*0.95*5.67E-8*(((BQ726+$B$9)+273)^4-(W726+273)^4)</f>
        <v>0</v>
      </c>
      <c r="AF726">
        <f>U726+AE726+AC726+AD726</f>
        <v>0</v>
      </c>
      <c r="AG726">
        <f>BN726*AU726*(BI726-BH726*(1000-AU726*BK726)/(1000-AU726*BJ726))/(100*BB726)</f>
        <v>0</v>
      </c>
      <c r="AH726">
        <f>1000*BN726*AU726*(BJ726-BK726)/(100*BB726*(1000-AU726*BJ726))</f>
        <v>0</v>
      </c>
      <c r="AI726">
        <f>(AJ726 - AK726 - BO726*1E3/(8.314*(BQ726+273.15)) * AM726/BN726 * AL726) * BN726/(100*BB726) * (1000 - BK726)/1000</f>
        <v>0</v>
      </c>
      <c r="AJ726">
        <v>429.2548213817848</v>
      </c>
      <c r="AK726">
        <v>428.788303030303</v>
      </c>
      <c r="AL726">
        <v>4.011853133063384E-06</v>
      </c>
      <c r="AM726">
        <v>61.35787655002243</v>
      </c>
      <c r="AN726">
        <f>(AP726 - AO726 + BO726*1E3/(8.314*(BQ726+273.15)) * AR726/BN726 * AQ726) * BN726/(100*BB726) * 1000/(1000 - AP726)</f>
        <v>0</v>
      </c>
      <c r="AO726">
        <v>21.54120916424305</v>
      </c>
      <c r="AP726">
        <v>21.52320349650349</v>
      </c>
      <c r="AQ726">
        <v>1.945018686276873E-07</v>
      </c>
      <c r="AR726">
        <v>91.88205700752289</v>
      </c>
      <c r="AS726">
        <v>0</v>
      </c>
      <c r="AT726">
        <v>0</v>
      </c>
      <c r="AU726">
        <f>IF(AS726*$H$15&gt;=AW726,1.0,(AW726/(AW726-AS726*$H$15)))</f>
        <v>0</v>
      </c>
      <c r="AV726">
        <f>(AU726-1)*100</f>
        <v>0</v>
      </c>
      <c r="AW726">
        <f>MAX(0,($B$15+$C$15*BV726)/(1+$D$15*BV726)*BO726/(BQ726+273)*$E$15)</f>
        <v>0</v>
      </c>
      <c r="AX726">
        <f>$B$13*BW726+$C$13*BX726+$F$13*CI726*(1-CL726)</f>
        <v>0</v>
      </c>
      <c r="AY726">
        <f>AX726*AZ726</f>
        <v>0</v>
      </c>
      <c r="AZ726">
        <f>($B$13*$D$11+$C$13*$D$11+$F$13*((CV726+CN726)/MAX(CV726+CN726+CW726, 0.1)*$I$11+CW726/MAX(CV726+CN726+CW726, 0.1)*$J$11))/($B$13+$C$13+$F$13)</f>
        <v>0</v>
      </c>
      <c r="BA726">
        <f>($B$13*$K$11+$C$13*$K$11+$F$13*((CV726+CN726)/MAX(CV726+CN726+CW726, 0.1)*$P$11+CW726/MAX(CV726+CN726+CW726, 0.1)*$Q$11))/($B$13+$C$13+$F$13)</f>
        <v>0</v>
      </c>
      <c r="BB726">
        <v>6</v>
      </c>
      <c r="BC726">
        <v>0.5</v>
      </c>
      <c r="BD726" t="s">
        <v>358</v>
      </c>
      <c r="BE726">
        <v>2</v>
      </c>
      <c r="BF726" t="b">
        <v>1</v>
      </c>
      <c r="BG726">
        <v>1774684621.7</v>
      </c>
      <c r="BH726">
        <v>419.5456</v>
      </c>
      <c r="BI726">
        <v>419.9918</v>
      </c>
      <c r="BJ726">
        <v>21.52149</v>
      </c>
      <c r="BK726">
        <v>21.54132</v>
      </c>
      <c r="BL726">
        <v>419.907</v>
      </c>
      <c r="BM726">
        <v>21.22393</v>
      </c>
      <c r="BN726">
        <v>500.0191000000001</v>
      </c>
      <c r="BO726">
        <v>101.0287</v>
      </c>
      <c r="BP726">
        <v>0.10003906</v>
      </c>
      <c r="BQ726">
        <v>25.7131</v>
      </c>
      <c r="BR726">
        <v>25.73263</v>
      </c>
      <c r="BS726">
        <v>999.9</v>
      </c>
      <c r="BT726">
        <v>0</v>
      </c>
      <c r="BU726">
        <v>0</v>
      </c>
      <c r="BV726">
        <v>9986.937999999998</v>
      </c>
      <c r="BW726">
        <v>0</v>
      </c>
      <c r="BX726">
        <v>0.3833920000000001</v>
      </c>
      <c r="BY726">
        <v>-0.4464999000000001</v>
      </c>
      <c r="BZ726">
        <v>428.7734</v>
      </c>
      <c r="CA726">
        <v>429.2381</v>
      </c>
      <c r="CB726">
        <v>-0.01981086</v>
      </c>
      <c r="CC726">
        <v>419.9918</v>
      </c>
      <c r="CD726">
        <v>21.54132</v>
      </c>
      <c r="CE726">
        <v>2.174289</v>
      </c>
      <c r="CF726">
        <v>2.17629</v>
      </c>
      <c r="CG726">
        <v>18.77412</v>
      </c>
      <c r="CH726">
        <v>18.78884</v>
      </c>
      <c r="CI726">
        <v>50.0051</v>
      </c>
      <c r="CJ726">
        <v>0</v>
      </c>
      <c r="CK726">
        <v>1</v>
      </c>
      <c r="CL726">
        <v>0</v>
      </c>
      <c r="CM726">
        <v>1.76285</v>
      </c>
      <c r="CN726">
        <v>0</v>
      </c>
      <c r="CO726">
        <v>2.08528</v>
      </c>
      <c r="CP726">
        <v>255.8092</v>
      </c>
      <c r="CQ726">
        <v>35.281</v>
      </c>
      <c r="CR726">
        <v>41.41840000000001</v>
      </c>
      <c r="CS726">
        <v>38.187</v>
      </c>
      <c r="CT726">
        <v>40.8624</v>
      </c>
      <c r="CU726">
        <v>36.5935</v>
      </c>
      <c r="CV726">
        <v>0</v>
      </c>
      <c r="CW726">
        <v>50.00300000000001</v>
      </c>
      <c r="CX726">
        <v>0</v>
      </c>
      <c r="CY726">
        <v>1774684623.2</v>
      </c>
      <c r="CZ726">
        <v>0</v>
      </c>
      <c r="DA726">
        <v>1774666326.5</v>
      </c>
      <c r="DB726" t="s">
        <v>359</v>
      </c>
      <c r="DC726">
        <v>1774666322</v>
      </c>
      <c r="DD726">
        <v>1774666326.5</v>
      </c>
      <c r="DE726">
        <v>2</v>
      </c>
      <c r="DF726">
        <v>0.343</v>
      </c>
      <c r="DG726">
        <v>-0.026</v>
      </c>
      <c r="DH726">
        <v>-0.36</v>
      </c>
      <c r="DI726">
        <v>0.298</v>
      </c>
      <c r="DJ726">
        <v>420</v>
      </c>
      <c r="DK726">
        <v>22</v>
      </c>
      <c r="DL726">
        <v>0.17</v>
      </c>
      <c r="DM726">
        <v>0.02</v>
      </c>
      <c r="DN726">
        <v>-0.4295803170731707</v>
      </c>
      <c r="DO726">
        <v>-0.2583728780487806</v>
      </c>
      <c r="DP726">
        <v>0.04012085239740784</v>
      </c>
      <c r="DQ726">
        <v>0</v>
      </c>
      <c r="DR726">
        <v>-0.01836818292682927</v>
      </c>
      <c r="DS726">
        <v>-0.008865060627177734</v>
      </c>
      <c r="DT726">
        <v>0.001508427663512563</v>
      </c>
      <c r="DU726">
        <v>1</v>
      </c>
      <c r="DV726">
        <v>1</v>
      </c>
      <c r="DW726">
        <v>2</v>
      </c>
      <c r="DX726" t="s">
        <v>367</v>
      </c>
      <c r="DY726">
        <v>3.13049</v>
      </c>
      <c r="DZ726">
        <v>2.80634</v>
      </c>
      <c r="EA726">
        <v>0.09974860000000001</v>
      </c>
      <c r="EB726">
        <v>0.0994657</v>
      </c>
      <c r="EC726">
        <v>0.105927</v>
      </c>
      <c r="ED726">
        <v>0.105685</v>
      </c>
      <c r="EE726">
        <v>21144.7</v>
      </c>
      <c r="EF726">
        <v>27419</v>
      </c>
      <c r="EG726">
        <v>26441.9</v>
      </c>
      <c r="EH726">
        <v>33000.1</v>
      </c>
      <c r="EI726">
        <v>34919.5</v>
      </c>
      <c r="EJ726">
        <v>40306.1</v>
      </c>
      <c r="EK726">
        <v>41087.8</v>
      </c>
      <c r="EL726">
        <v>46060</v>
      </c>
      <c r="EM726">
        <v>2.03507</v>
      </c>
      <c r="EN726">
        <v>2.0005</v>
      </c>
      <c r="EO726">
        <v>0.0669993</v>
      </c>
      <c r="EP726">
        <v>0</v>
      </c>
      <c r="EQ726">
        <v>24.6335</v>
      </c>
      <c r="ER726">
        <v>999.9</v>
      </c>
      <c r="ES726">
        <v>67.5</v>
      </c>
      <c r="ET726">
        <v>27.5</v>
      </c>
      <c r="EU726">
        <v>24.6262</v>
      </c>
      <c r="EV726">
        <v>61.2509</v>
      </c>
      <c r="EW726">
        <v>31.5224</v>
      </c>
      <c r="EX726">
        <v>1</v>
      </c>
      <c r="EY726">
        <v>0.291016</v>
      </c>
      <c r="EZ726">
        <v>0.15372</v>
      </c>
      <c r="FA726">
        <v>20.2922</v>
      </c>
      <c r="FB726">
        <v>5.18899</v>
      </c>
      <c r="FC726">
        <v>11.9441</v>
      </c>
      <c r="FD726">
        <v>4.9558</v>
      </c>
      <c r="FE726">
        <v>3.285</v>
      </c>
      <c r="FF726">
        <v>9999</v>
      </c>
      <c r="FG726">
        <v>9999</v>
      </c>
      <c r="FH726">
        <v>9999</v>
      </c>
      <c r="FI726">
        <v>999.9</v>
      </c>
      <c r="FJ726">
        <v>1.86127</v>
      </c>
      <c r="FK726">
        <v>1.86264</v>
      </c>
      <c r="FL726">
        <v>1.86005</v>
      </c>
      <c r="FM726">
        <v>1.85837</v>
      </c>
      <c r="FN726">
        <v>1.86215</v>
      </c>
      <c r="FO726">
        <v>1.85885</v>
      </c>
      <c r="FP726">
        <v>1.85792</v>
      </c>
      <c r="FQ726">
        <v>1.86081</v>
      </c>
      <c r="FR726">
        <v>0</v>
      </c>
      <c r="FS726">
        <v>0</v>
      </c>
      <c r="FT726">
        <v>0</v>
      </c>
      <c r="FU726">
        <v>4.5</v>
      </c>
      <c r="FV726" t="s">
        <v>361</v>
      </c>
      <c r="FW726" t="s">
        <v>362</v>
      </c>
      <c r="FX726" t="s">
        <v>363</v>
      </c>
      <c r="FY726" t="s">
        <v>364</v>
      </c>
      <c r="FZ726" t="s">
        <v>364</v>
      </c>
      <c r="GA726" t="s">
        <v>363</v>
      </c>
      <c r="GB726">
        <v>0</v>
      </c>
      <c r="GC726">
        <v>100</v>
      </c>
      <c r="GD726">
        <v>100</v>
      </c>
      <c r="GE726">
        <v>-0.361</v>
      </c>
      <c r="GF726">
        <v>0.2976</v>
      </c>
      <c r="GG726">
        <v>-1.589593225013521</v>
      </c>
      <c r="GH726">
        <v>0.00192992804097616</v>
      </c>
      <c r="GI726">
        <v>3.244687122451424E-06</v>
      </c>
      <c r="GJ726">
        <v>-2.087531120305573E-09</v>
      </c>
      <c r="GK726">
        <v>0.05776174702018427</v>
      </c>
      <c r="GL726">
        <v>0.005089068596103195</v>
      </c>
      <c r="GM726">
        <v>0.0003257216593697226</v>
      </c>
      <c r="GN726">
        <v>-1.562898368296355E-06</v>
      </c>
      <c r="GO726">
        <v>0</v>
      </c>
      <c r="GP726">
        <v>1257</v>
      </c>
      <c r="GQ726">
        <v>1</v>
      </c>
      <c r="GR726">
        <v>31</v>
      </c>
      <c r="GS726">
        <v>305</v>
      </c>
      <c r="GT726">
        <v>305</v>
      </c>
      <c r="GU726">
        <v>1.07788</v>
      </c>
      <c r="GV726">
        <v>2.40112</v>
      </c>
      <c r="GW726">
        <v>1.44775</v>
      </c>
      <c r="GX726">
        <v>2.20215</v>
      </c>
      <c r="GY726">
        <v>1.44653</v>
      </c>
      <c r="GZ726">
        <v>2.32056</v>
      </c>
      <c r="HA726">
        <v>33.1769</v>
      </c>
      <c r="HB726">
        <v>14.456</v>
      </c>
      <c r="HC726">
        <v>18</v>
      </c>
      <c r="HD726">
        <v>531.998</v>
      </c>
      <c r="HE726">
        <v>523.12</v>
      </c>
      <c r="HF726">
        <v>24.9998</v>
      </c>
      <c r="HG726">
        <v>30.7145</v>
      </c>
      <c r="HH726">
        <v>30.0001</v>
      </c>
      <c r="HI726">
        <v>31.0916</v>
      </c>
      <c r="HJ726">
        <v>31.1009</v>
      </c>
      <c r="HK726">
        <v>21.5451</v>
      </c>
      <c r="HL726">
        <v>20.6043</v>
      </c>
      <c r="HM726">
        <v>100</v>
      </c>
      <c r="HN726">
        <v>25</v>
      </c>
      <c r="HO726">
        <v>420</v>
      </c>
      <c r="HP726">
        <v>21.5</v>
      </c>
      <c r="HQ726">
        <v>103.123</v>
      </c>
      <c r="HR726">
        <v>102.021</v>
      </c>
    </row>
    <row r="727" spans="1:226">
      <c r="A727">
        <v>709</v>
      </c>
      <c r="B727">
        <v>1774684628.6</v>
      </c>
      <c r="C727">
        <v>2882.599999904633</v>
      </c>
      <c r="D727" t="s">
        <v>1780</v>
      </c>
      <c r="E727" t="s">
        <v>1781</v>
      </c>
      <c r="F727">
        <v>5</v>
      </c>
      <c r="I727">
        <v>1774684625.7</v>
      </c>
      <c r="J727">
        <f>(K727)/1000</f>
        <v>0</v>
      </c>
      <c r="K727">
        <f>IF(BF727, AN727, AH727)</f>
        <v>0</v>
      </c>
      <c r="L727">
        <f>IF(BF727, AI727, AG727)</f>
        <v>0</v>
      </c>
      <c r="M727">
        <f>BH727 - IF(AU727&gt;1, L727*BB727*100.0/(AW727), 0)</f>
        <v>0</v>
      </c>
      <c r="N727">
        <f>((T727-J727/2)*M727-L727)/(T727+J727/2)</f>
        <v>0</v>
      </c>
      <c r="O727">
        <f>N727*(BO727+BP727)/1000.0</f>
        <v>0</v>
      </c>
      <c r="P727">
        <f>(BH727 - IF(AU727&gt;1, L727*BB727*100.0/(AW727), 0))*(BO727+BP727)/1000.0</f>
        <v>0</v>
      </c>
      <c r="Q727">
        <f>2.0/((1/S727-1/R727)+SIGN(S727)*SQRT((1/S727-1/R727)*(1/S727-1/R727) + 4*BC727/((BC727+1)*(BC727+1))*(2*1/S727*1/R727-1/R727*1/R727)))</f>
        <v>0</v>
      </c>
      <c r="R727">
        <f>IF(LEFT(BD727,1)&lt;&gt;"0",IF(LEFT(BD727,1)="1",3.0,BE727),$D$5+$E$5*(BV727*BO727/($K$5*1000))+$F$5*(BV727*BO727/($K$5*1000))*MAX(MIN(BB727,$J$5),$I$5)*MAX(MIN(BB727,$J$5),$I$5)+$G$5*MAX(MIN(BB727,$J$5),$I$5)*(BV727*BO727/($K$5*1000))+$H$5*(BV727*BO727/($K$5*1000))*(BV727*BO727/($K$5*1000)))</f>
        <v>0</v>
      </c>
      <c r="S727">
        <f>J727*(1000-(1000*0.61365*exp(17.502*W727/(240.97+W727))/(BO727+BP727)+BJ727)/2)/(1000*0.61365*exp(17.502*W727/(240.97+W727))/(BO727+BP727)-BJ727)</f>
        <v>0</v>
      </c>
      <c r="T727">
        <f>1/((BC727+1)/(Q727/1.6)+1/(R727/1.37)) + BC727/((BC727+1)/(Q727/1.6) + BC727/(R727/1.37))</f>
        <v>0</v>
      </c>
      <c r="U727">
        <f>(AX727*BA727)</f>
        <v>0</v>
      </c>
      <c r="V727">
        <f>(BQ727+(U727+2*0.95*5.67E-8*(((BQ727+$B$9)+273)^4-(BQ727+273)^4)-44100*J727)/(1.84*29.3*R727+8*0.95*5.67E-8*(BQ727+273)^3))</f>
        <v>0</v>
      </c>
      <c r="W727">
        <f>($C$9*BR727+$D$9*BS727+$E$9*V727)</f>
        <v>0</v>
      </c>
      <c r="X727">
        <f>0.61365*exp(17.502*W727/(240.97+W727))</f>
        <v>0</v>
      </c>
      <c r="Y727">
        <f>(Z727/AA727*100)</f>
        <v>0</v>
      </c>
      <c r="Z727">
        <f>BJ727*(BO727+BP727)/1000</f>
        <v>0</v>
      </c>
      <c r="AA727">
        <f>0.61365*exp(17.502*BQ727/(240.97+BQ727))</f>
        <v>0</v>
      </c>
      <c r="AB727">
        <f>(X727-BJ727*(BO727+BP727)/1000)</f>
        <v>0</v>
      </c>
      <c r="AC727">
        <f>(-J727*44100)</f>
        <v>0</v>
      </c>
      <c r="AD727">
        <f>2*29.3*R727*0.92*(BQ727-W727)</f>
        <v>0</v>
      </c>
      <c r="AE727">
        <f>2*0.95*5.67E-8*(((BQ727+$B$9)+273)^4-(W727+273)^4)</f>
        <v>0</v>
      </c>
      <c r="AF727">
        <f>U727+AE727+AC727+AD727</f>
        <v>0</v>
      </c>
      <c r="AG727">
        <f>BN727*AU727*(BI727-BH727*(1000-AU727*BK727)/(1000-AU727*BJ727))/(100*BB727)</f>
        <v>0</v>
      </c>
      <c r="AH727">
        <f>1000*BN727*AU727*(BJ727-BK727)/(100*BB727*(1000-AU727*BJ727))</f>
        <v>0</v>
      </c>
      <c r="AI727">
        <f>(AJ727 - AK727 - BO727*1E3/(8.314*(BQ727+273.15)) * AM727/BN727 * AL727) * BN727/(100*BB727) * (1000 - BK727)/1000</f>
        <v>0</v>
      </c>
      <c r="AJ727">
        <v>429.2217730668456</v>
      </c>
      <c r="AK727">
        <v>428.77343030303</v>
      </c>
      <c r="AL727">
        <v>-2.999607435350848E-06</v>
      </c>
      <c r="AM727">
        <v>61.35787655002243</v>
      </c>
      <c r="AN727">
        <f>(AP727 - AO727 + BO727*1E3/(8.314*(BQ727+273.15)) * AR727/BN727 * AQ727) * BN727/(100*BB727) * 1000/(1000 - AP727)</f>
        <v>0</v>
      </c>
      <c r="AO727">
        <v>21.54240747016895</v>
      </c>
      <c r="AP727">
        <v>21.52220279720282</v>
      </c>
      <c r="AQ727">
        <v>-5.968831824520498E-07</v>
      </c>
      <c r="AR727">
        <v>91.88205700752289</v>
      </c>
      <c r="AS727">
        <v>0</v>
      </c>
      <c r="AT727">
        <v>0</v>
      </c>
      <c r="AU727">
        <f>IF(AS727*$H$15&gt;=AW727,1.0,(AW727/(AW727-AS727*$H$15)))</f>
        <v>0</v>
      </c>
      <c r="AV727">
        <f>(AU727-1)*100</f>
        <v>0</v>
      </c>
      <c r="AW727">
        <f>MAX(0,($B$15+$C$15*BV727)/(1+$D$15*BV727)*BO727/(BQ727+273)*$E$15)</f>
        <v>0</v>
      </c>
      <c r="AX727">
        <f>$B$13*BW727+$C$13*BX727+$F$13*CI727*(1-CL727)</f>
        <v>0</v>
      </c>
      <c r="AY727">
        <f>AX727*AZ727</f>
        <v>0</v>
      </c>
      <c r="AZ727">
        <f>($B$13*$D$11+$C$13*$D$11+$F$13*((CV727+CN727)/MAX(CV727+CN727+CW727, 0.1)*$I$11+CW727/MAX(CV727+CN727+CW727, 0.1)*$J$11))/($B$13+$C$13+$F$13)</f>
        <v>0</v>
      </c>
      <c r="BA727">
        <f>($B$13*$K$11+$C$13*$K$11+$F$13*((CV727+CN727)/MAX(CV727+CN727+CW727, 0.1)*$P$11+CW727/MAX(CV727+CN727+CW727, 0.1)*$Q$11))/($B$13+$C$13+$F$13)</f>
        <v>0</v>
      </c>
      <c r="BB727">
        <v>6</v>
      </c>
      <c r="BC727">
        <v>0.5</v>
      </c>
      <c r="BD727" t="s">
        <v>358</v>
      </c>
      <c r="BE727">
        <v>2</v>
      </c>
      <c r="BF727" t="b">
        <v>1</v>
      </c>
      <c r="BG727">
        <v>1774684625.7</v>
      </c>
      <c r="BH727">
        <v>419.5584</v>
      </c>
      <c r="BI727">
        <v>419.9945</v>
      </c>
      <c r="BJ727">
        <v>21.52227</v>
      </c>
      <c r="BK727">
        <v>21.54364</v>
      </c>
      <c r="BL727">
        <v>419.9199</v>
      </c>
      <c r="BM727">
        <v>21.22471</v>
      </c>
      <c r="BN727">
        <v>500.0225</v>
      </c>
      <c r="BO727">
        <v>101.0278</v>
      </c>
      <c r="BP727">
        <v>0.10005343</v>
      </c>
      <c r="BQ727">
        <v>25.71539</v>
      </c>
      <c r="BR727">
        <v>25.73122</v>
      </c>
      <c r="BS727">
        <v>999.9</v>
      </c>
      <c r="BT727">
        <v>0</v>
      </c>
      <c r="BU727">
        <v>0</v>
      </c>
      <c r="BV727">
        <v>9979.438</v>
      </c>
      <c r="BW727">
        <v>0</v>
      </c>
      <c r="BX727">
        <v>0.3833920000000001</v>
      </c>
      <c r="BY727">
        <v>-0.436264</v>
      </c>
      <c r="BZ727">
        <v>428.7868999999999</v>
      </c>
      <c r="CA727">
        <v>429.2420999999999</v>
      </c>
      <c r="CB727">
        <v>-0.02135867</v>
      </c>
      <c r="CC727">
        <v>419.9945</v>
      </c>
      <c r="CD727">
        <v>21.54364</v>
      </c>
      <c r="CE727">
        <v>2.174349</v>
      </c>
      <c r="CF727">
        <v>2.176506</v>
      </c>
      <c r="CG727">
        <v>18.77455</v>
      </c>
      <c r="CH727">
        <v>18.79044</v>
      </c>
      <c r="CI727">
        <v>49.99569</v>
      </c>
      <c r="CJ727">
        <v>0</v>
      </c>
      <c r="CK727">
        <v>1</v>
      </c>
      <c r="CL727">
        <v>0</v>
      </c>
      <c r="CM727">
        <v>1.68625</v>
      </c>
      <c r="CN727">
        <v>0</v>
      </c>
      <c r="CO727">
        <v>2.07001</v>
      </c>
      <c r="CP727">
        <v>255.7613</v>
      </c>
      <c r="CQ727">
        <v>35.312</v>
      </c>
      <c r="CR727">
        <v>41.437</v>
      </c>
      <c r="CS727">
        <v>38.187</v>
      </c>
      <c r="CT727">
        <v>40.89360000000001</v>
      </c>
      <c r="CU727">
        <v>36.625</v>
      </c>
      <c r="CV727">
        <v>0</v>
      </c>
      <c r="CW727">
        <v>49.99400000000001</v>
      </c>
      <c r="CX727">
        <v>0</v>
      </c>
      <c r="CY727">
        <v>1774684626.8</v>
      </c>
      <c r="CZ727">
        <v>0</v>
      </c>
      <c r="DA727">
        <v>1774666326.5</v>
      </c>
      <c r="DB727" t="s">
        <v>359</v>
      </c>
      <c r="DC727">
        <v>1774666322</v>
      </c>
      <c r="DD727">
        <v>1774666326.5</v>
      </c>
      <c r="DE727">
        <v>2</v>
      </c>
      <c r="DF727">
        <v>0.343</v>
      </c>
      <c r="DG727">
        <v>-0.026</v>
      </c>
      <c r="DH727">
        <v>-0.36</v>
      </c>
      <c r="DI727">
        <v>0.298</v>
      </c>
      <c r="DJ727">
        <v>420</v>
      </c>
      <c r="DK727">
        <v>22</v>
      </c>
      <c r="DL727">
        <v>0.17</v>
      </c>
      <c r="DM727">
        <v>0.02</v>
      </c>
      <c r="DN727">
        <v>-0.4351457073170731</v>
      </c>
      <c r="DO727">
        <v>-0.1453078954703847</v>
      </c>
      <c r="DP727">
        <v>0.04049733608898962</v>
      </c>
      <c r="DQ727">
        <v>0</v>
      </c>
      <c r="DR727">
        <v>-0.01916708536585366</v>
      </c>
      <c r="DS727">
        <v>-0.01555948641114984</v>
      </c>
      <c r="DT727">
        <v>0.002028063467949103</v>
      </c>
      <c r="DU727">
        <v>1</v>
      </c>
      <c r="DV727">
        <v>1</v>
      </c>
      <c r="DW727">
        <v>2</v>
      </c>
      <c r="DX727" t="s">
        <v>367</v>
      </c>
      <c r="DY727">
        <v>3.1304</v>
      </c>
      <c r="DZ727">
        <v>2.80631</v>
      </c>
      <c r="EA727">
        <v>0.0997503</v>
      </c>
      <c r="EB727">
        <v>0.099482</v>
      </c>
      <c r="EC727">
        <v>0.105932</v>
      </c>
      <c r="ED727">
        <v>0.105697</v>
      </c>
      <c r="EE727">
        <v>21144.7</v>
      </c>
      <c r="EF727">
        <v>27418.7</v>
      </c>
      <c r="EG727">
        <v>26441.8</v>
      </c>
      <c r="EH727">
        <v>33000.3</v>
      </c>
      <c r="EI727">
        <v>34919.1</v>
      </c>
      <c r="EJ727">
        <v>40305.9</v>
      </c>
      <c r="EK727">
        <v>41087.5</v>
      </c>
      <c r="EL727">
        <v>46060.3</v>
      </c>
      <c r="EM727">
        <v>2.03492</v>
      </c>
      <c r="EN727">
        <v>2.00047</v>
      </c>
      <c r="EO727">
        <v>0.0668131</v>
      </c>
      <c r="EP727">
        <v>0</v>
      </c>
      <c r="EQ727">
        <v>24.6327</v>
      </c>
      <c r="ER727">
        <v>999.9</v>
      </c>
      <c r="ES727">
        <v>67.5</v>
      </c>
      <c r="ET727">
        <v>27.5</v>
      </c>
      <c r="EU727">
        <v>24.6245</v>
      </c>
      <c r="EV727">
        <v>61.3309</v>
      </c>
      <c r="EW727">
        <v>31.6186</v>
      </c>
      <c r="EX727">
        <v>1</v>
      </c>
      <c r="EY727">
        <v>0.290955</v>
      </c>
      <c r="EZ727">
        <v>0.153568</v>
      </c>
      <c r="FA727">
        <v>20.2922</v>
      </c>
      <c r="FB727">
        <v>5.18809</v>
      </c>
      <c r="FC727">
        <v>11.9441</v>
      </c>
      <c r="FD727">
        <v>4.95575</v>
      </c>
      <c r="FE727">
        <v>3.285</v>
      </c>
      <c r="FF727">
        <v>9999</v>
      </c>
      <c r="FG727">
        <v>9999</v>
      </c>
      <c r="FH727">
        <v>9999</v>
      </c>
      <c r="FI727">
        <v>999.9</v>
      </c>
      <c r="FJ727">
        <v>1.86127</v>
      </c>
      <c r="FK727">
        <v>1.86264</v>
      </c>
      <c r="FL727">
        <v>1.86005</v>
      </c>
      <c r="FM727">
        <v>1.85837</v>
      </c>
      <c r="FN727">
        <v>1.86217</v>
      </c>
      <c r="FO727">
        <v>1.85886</v>
      </c>
      <c r="FP727">
        <v>1.85791</v>
      </c>
      <c r="FQ727">
        <v>1.86081</v>
      </c>
      <c r="FR727">
        <v>0</v>
      </c>
      <c r="FS727">
        <v>0</v>
      </c>
      <c r="FT727">
        <v>0</v>
      </c>
      <c r="FU727">
        <v>4.5</v>
      </c>
      <c r="FV727" t="s">
        <v>361</v>
      </c>
      <c r="FW727" t="s">
        <v>362</v>
      </c>
      <c r="FX727" t="s">
        <v>363</v>
      </c>
      <c r="FY727" t="s">
        <v>364</v>
      </c>
      <c r="FZ727" t="s">
        <v>364</v>
      </c>
      <c r="GA727" t="s">
        <v>363</v>
      </c>
      <c r="GB727">
        <v>0</v>
      </c>
      <c r="GC727">
        <v>100</v>
      </c>
      <c r="GD727">
        <v>100</v>
      </c>
      <c r="GE727">
        <v>-0.362</v>
      </c>
      <c r="GF727">
        <v>0.2976</v>
      </c>
      <c r="GG727">
        <v>-1.589593225013521</v>
      </c>
      <c r="GH727">
        <v>0.00192992804097616</v>
      </c>
      <c r="GI727">
        <v>3.244687122451424E-06</v>
      </c>
      <c r="GJ727">
        <v>-2.087531120305573E-09</v>
      </c>
      <c r="GK727">
        <v>0.05776174702018427</v>
      </c>
      <c r="GL727">
        <v>0.005089068596103195</v>
      </c>
      <c r="GM727">
        <v>0.0003257216593697226</v>
      </c>
      <c r="GN727">
        <v>-1.562898368296355E-06</v>
      </c>
      <c r="GO727">
        <v>0</v>
      </c>
      <c r="GP727">
        <v>1257</v>
      </c>
      <c r="GQ727">
        <v>1</v>
      </c>
      <c r="GR727">
        <v>31</v>
      </c>
      <c r="GS727">
        <v>305.1</v>
      </c>
      <c r="GT727">
        <v>305</v>
      </c>
      <c r="GU727">
        <v>1.07788</v>
      </c>
      <c r="GV727">
        <v>2.39258</v>
      </c>
      <c r="GW727">
        <v>1.44775</v>
      </c>
      <c r="GX727">
        <v>2.20093</v>
      </c>
      <c r="GY727">
        <v>1.44653</v>
      </c>
      <c r="GZ727">
        <v>2.3645</v>
      </c>
      <c r="HA727">
        <v>33.1769</v>
      </c>
      <c r="HB727">
        <v>14.456</v>
      </c>
      <c r="HC727">
        <v>18</v>
      </c>
      <c r="HD727">
        <v>531.903</v>
      </c>
      <c r="HE727">
        <v>523.103</v>
      </c>
      <c r="HF727">
        <v>24.9998</v>
      </c>
      <c r="HG727">
        <v>30.7145</v>
      </c>
      <c r="HH727">
        <v>30</v>
      </c>
      <c r="HI727">
        <v>31.0916</v>
      </c>
      <c r="HJ727">
        <v>31.1009</v>
      </c>
      <c r="HK727">
        <v>21.543</v>
      </c>
      <c r="HL727">
        <v>20.6043</v>
      </c>
      <c r="HM727">
        <v>100</v>
      </c>
      <c r="HN727">
        <v>25</v>
      </c>
      <c r="HO727">
        <v>420</v>
      </c>
      <c r="HP727">
        <v>21.5</v>
      </c>
      <c r="HQ727">
        <v>103.122</v>
      </c>
      <c r="HR727">
        <v>102.022</v>
      </c>
    </row>
    <row r="728" spans="1:226">
      <c r="A728">
        <v>710</v>
      </c>
      <c r="B728">
        <v>1774684632.6</v>
      </c>
      <c r="C728">
        <v>2886.599999904633</v>
      </c>
      <c r="D728" t="s">
        <v>1782</v>
      </c>
      <c r="E728" t="s">
        <v>1783</v>
      </c>
      <c r="F728">
        <v>5</v>
      </c>
      <c r="I728">
        <v>1774684629.7</v>
      </c>
      <c r="J728">
        <f>(K728)/1000</f>
        <v>0</v>
      </c>
      <c r="K728">
        <f>IF(BF728, AN728, AH728)</f>
        <v>0</v>
      </c>
      <c r="L728">
        <f>IF(BF728, AI728, AG728)</f>
        <v>0</v>
      </c>
      <c r="M728">
        <f>BH728 - IF(AU728&gt;1, L728*BB728*100.0/(AW728), 0)</f>
        <v>0</v>
      </c>
      <c r="N728">
        <f>((T728-J728/2)*M728-L728)/(T728+J728/2)</f>
        <v>0</v>
      </c>
      <c r="O728">
        <f>N728*(BO728+BP728)/1000.0</f>
        <v>0</v>
      </c>
      <c r="P728">
        <f>(BH728 - IF(AU728&gt;1, L728*BB728*100.0/(AW728), 0))*(BO728+BP728)/1000.0</f>
        <v>0</v>
      </c>
      <c r="Q728">
        <f>2.0/((1/S728-1/R728)+SIGN(S728)*SQRT((1/S728-1/R728)*(1/S728-1/R728) + 4*BC728/((BC728+1)*(BC728+1))*(2*1/S728*1/R728-1/R728*1/R728)))</f>
        <v>0</v>
      </c>
      <c r="R728">
        <f>IF(LEFT(BD728,1)&lt;&gt;"0",IF(LEFT(BD728,1)="1",3.0,BE728),$D$5+$E$5*(BV728*BO728/($K$5*1000))+$F$5*(BV728*BO728/($K$5*1000))*MAX(MIN(BB728,$J$5),$I$5)*MAX(MIN(BB728,$J$5),$I$5)+$G$5*MAX(MIN(BB728,$J$5),$I$5)*(BV728*BO728/($K$5*1000))+$H$5*(BV728*BO728/($K$5*1000))*(BV728*BO728/($K$5*1000)))</f>
        <v>0</v>
      </c>
      <c r="S728">
        <f>J728*(1000-(1000*0.61365*exp(17.502*W728/(240.97+W728))/(BO728+BP728)+BJ728)/2)/(1000*0.61365*exp(17.502*W728/(240.97+W728))/(BO728+BP728)-BJ728)</f>
        <v>0</v>
      </c>
      <c r="T728">
        <f>1/((BC728+1)/(Q728/1.6)+1/(R728/1.37)) + BC728/((BC728+1)/(Q728/1.6) + BC728/(R728/1.37))</f>
        <v>0</v>
      </c>
      <c r="U728">
        <f>(AX728*BA728)</f>
        <v>0</v>
      </c>
      <c r="V728">
        <f>(BQ728+(U728+2*0.95*5.67E-8*(((BQ728+$B$9)+273)^4-(BQ728+273)^4)-44100*J728)/(1.84*29.3*R728+8*0.95*5.67E-8*(BQ728+273)^3))</f>
        <v>0</v>
      </c>
      <c r="W728">
        <f>($C$9*BR728+$D$9*BS728+$E$9*V728)</f>
        <v>0</v>
      </c>
      <c r="X728">
        <f>0.61365*exp(17.502*W728/(240.97+W728))</f>
        <v>0</v>
      </c>
      <c r="Y728">
        <f>(Z728/AA728*100)</f>
        <v>0</v>
      </c>
      <c r="Z728">
        <f>BJ728*(BO728+BP728)/1000</f>
        <v>0</v>
      </c>
      <c r="AA728">
        <f>0.61365*exp(17.502*BQ728/(240.97+BQ728))</f>
        <v>0</v>
      </c>
      <c r="AB728">
        <f>(X728-BJ728*(BO728+BP728)/1000)</f>
        <v>0</v>
      </c>
      <c r="AC728">
        <f>(-J728*44100)</f>
        <v>0</v>
      </c>
      <c r="AD728">
        <f>2*29.3*R728*0.92*(BQ728-W728)</f>
        <v>0</v>
      </c>
      <c r="AE728">
        <f>2*0.95*5.67E-8*(((BQ728+$B$9)+273)^4-(W728+273)^4)</f>
        <v>0</v>
      </c>
      <c r="AF728">
        <f>U728+AE728+AC728+AD728</f>
        <v>0</v>
      </c>
      <c r="AG728">
        <f>BN728*AU728*(BI728-BH728*(1000-AU728*BK728)/(1000-AU728*BJ728))/(100*BB728)</f>
        <v>0</v>
      </c>
      <c r="AH728">
        <f>1000*BN728*AU728*(BJ728-BK728)/(100*BB728*(1000-AU728*BJ728))</f>
        <v>0</v>
      </c>
      <c r="AI728">
        <f>(AJ728 - AK728 - BO728*1E3/(8.314*(BQ728+273.15)) * AM728/BN728 * AL728) * BN728/(100*BB728) * (1000 - BK728)/1000</f>
        <v>0</v>
      </c>
      <c r="AJ728">
        <v>429.312423969843</v>
      </c>
      <c r="AK728">
        <v>428.861818181818</v>
      </c>
      <c r="AL728">
        <v>1.280232070645205E-05</v>
      </c>
      <c r="AM728">
        <v>61.35787655002243</v>
      </c>
      <c r="AN728">
        <f>(AP728 - AO728 + BO728*1E3/(8.314*(BQ728+273.15)) * AR728/BN728 * AQ728) * BN728/(100*BB728) * 1000/(1000 - AP728)</f>
        <v>0</v>
      </c>
      <c r="AO728">
        <v>21.54560801641567</v>
      </c>
      <c r="AP728">
        <v>21.52565664335666</v>
      </c>
      <c r="AQ728">
        <v>9.21504254364414E-07</v>
      </c>
      <c r="AR728">
        <v>91.88205700752289</v>
      </c>
      <c r="AS728">
        <v>0</v>
      </c>
      <c r="AT728">
        <v>0</v>
      </c>
      <c r="AU728">
        <f>IF(AS728*$H$15&gt;=AW728,1.0,(AW728/(AW728-AS728*$H$15)))</f>
        <v>0</v>
      </c>
      <c r="AV728">
        <f>(AU728-1)*100</f>
        <v>0</v>
      </c>
      <c r="AW728">
        <f>MAX(0,($B$15+$C$15*BV728)/(1+$D$15*BV728)*BO728/(BQ728+273)*$E$15)</f>
        <v>0</v>
      </c>
      <c r="AX728">
        <f>$B$13*BW728+$C$13*BX728+$F$13*CI728*(1-CL728)</f>
        <v>0</v>
      </c>
      <c r="AY728">
        <f>AX728*AZ728</f>
        <v>0</v>
      </c>
      <c r="AZ728">
        <f>($B$13*$D$11+$C$13*$D$11+$F$13*((CV728+CN728)/MAX(CV728+CN728+CW728, 0.1)*$I$11+CW728/MAX(CV728+CN728+CW728, 0.1)*$J$11))/($B$13+$C$13+$F$13)</f>
        <v>0</v>
      </c>
      <c r="BA728">
        <f>($B$13*$K$11+$C$13*$K$11+$F$13*((CV728+CN728)/MAX(CV728+CN728+CW728, 0.1)*$P$11+CW728/MAX(CV728+CN728+CW728, 0.1)*$Q$11))/($B$13+$C$13+$F$13)</f>
        <v>0</v>
      </c>
      <c r="BB728">
        <v>6</v>
      </c>
      <c r="BC728">
        <v>0.5</v>
      </c>
      <c r="BD728" t="s">
        <v>358</v>
      </c>
      <c r="BE728">
        <v>2</v>
      </c>
      <c r="BF728" t="b">
        <v>1</v>
      </c>
      <c r="BG728">
        <v>1774684629.7</v>
      </c>
      <c r="BH728">
        <v>419.5876999999999</v>
      </c>
      <c r="BI728">
        <v>420.0559</v>
      </c>
      <c r="BJ728">
        <v>21.52394</v>
      </c>
      <c r="BK728">
        <v>21.54576</v>
      </c>
      <c r="BL728">
        <v>419.949</v>
      </c>
      <c r="BM728">
        <v>21.22634</v>
      </c>
      <c r="BN728">
        <v>499.9809</v>
      </c>
      <c r="BO728">
        <v>101.0277</v>
      </c>
      <c r="BP728">
        <v>0.10004425</v>
      </c>
      <c r="BQ728">
        <v>25.71697</v>
      </c>
      <c r="BR728">
        <v>25.73156</v>
      </c>
      <c r="BS728">
        <v>999.9</v>
      </c>
      <c r="BT728">
        <v>0</v>
      </c>
      <c r="BU728">
        <v>0</v>
      </c>
      <c r="BV728">
        <v>9989.375</v>
      </c>
      <c r="BW728">
        <v>0</v>
      </c>
      <c r="BX728">
        <v>0.3833920000000001</v>
      </c>
      <c r="BY728">
        <v>-0.4682374</v>
      </c>
      <c r="BZ728">
        <v>428.8176</v>
      </c>
      <c r="CA728">
        <v>429.3056</v>
      </c>
      <c r="CB728">
        <v>-0.021805</v>
      </c>
      <c r="CC728">
        <v>420.0559</v>
      </c>
      <c r="CD728">
        <v>21.54576</v>
      </c>
      <c r="CE728">
        <v>2.174519</v>
      </c>
      <c r="CF728">
        <v>2.176721</v>
      </c>
      <c r="CG728">
        <v>18.77581</v>
      </c>
      <c r="CH728">
        <v>18.79201</v>
      </c>
      <c r="CI728">
        <v>49.99239</v>
      </c>
      <c r="CJ728">
        <v>0</v>
      </c>
      <c r="CK728">
        <v>1</v>
      </c>
      <c r="CL728">
        <v>0</v>
      </c>
      <c r="CM728">
        <v>1.63451</v>
      </c>
      <c r="CN728">
        <v>0</v>
      </c>
      <c r="CO728">
        <v>2.09452</v>
      </c>
      <c r="CP728">
        <v>255.7442</v>
      </c>
      <c r="CQ728">
        <v>35.312</v>
      </c>
      <c r="CR728">
        <v>41.4811</v>
      </c>
      <c r="CS728">
        <v>38.1933</v>
      </c>
      <c r="CT728">
        <v>40.9559</v>
      </c>
      <c r="CU728">
        <v>36.625</v>
      </c>
      <c r="CV728">
        <v>0</v>
      </c>
      <c r="CW728">
        <v>49.991</v>
      </c>
      <c r="CX728">
        <v>0</v>
      </c>
      <c r="CY728">
        <v>1774684631</v>
      </c>
      <c r="CZ728">
        <v>0</v>
      </c>
      <c r="DA728">
        <v>1774666326.5</v>
      </c>
      <c r="DB728" t="s">
        <v>359</v>
      </c>
      <c r="DC728">
        <v>1774666322</v>
      </c>
      <c r="DD728">
        <v>1774666326.5</v>
      </c>
      <c r="DE728">
        <v>2</v>
      </c>
      <c r="DF728">
        <v>0.343</v>
      </c>
      <c r="DG728">
        <v>-0.026</v>
      </c>
      <c r="DH728">
        <v>-0.36</v>
      </c>
      <c r="DI728">
        <v>0.298</v>
      </c>
      <c r="DJ728">
        <v>420</v>
      </c>
      <c r="DK728">
        <v>22</v>
      </c>
      <c r="DL728">
        <v>0.17</v>
      </c>
      <c r="DM728">
        <v>0.02</v>
      </c>
      <c r="DN728">
        <v>-0.4492046585365853</v>
      </c>
      <c r="DO728">
        <v>-0.09364672473867645</v>
      </c>
      <c r="DP728">
        <v>0.03820270221422523</v>
      </c>
      <c r="DQ728">
        <v>1</v>
      </c>
      <c r="DR728">
        <v>-0.01985345365853659</v>
      </c>
      <c r="DS728">
        <v>-0.01740760766550525</v>
      </c>
      <c r="DT728">
        <v>0.002116886688454275</v>
      </c>
      <c r="DU728">
        <v>1</v>
      </c>
      <c r="DV728">
        <v>2</v>
      </c>
      <c r="DW728">
        <v>2</v>
      </c>
      <c r="DX728" t="s">
        <v>360</v>
      </c>
      <c r="DY728">
        <v>3.13049</v>
      </c>
      <c r="DZ728">
        <v>2.80652</v>
      </c>
      <c r="EA728">
        <v>0.099759</v>
      </c>
      <c r="EB728">
        <v>0.0994792</v>
      </c>
      <c r="EC728">
        <v>0.105939</v>
      </c>
      <c r="ED728">
        <v>0.1057</v>
      </c>
      <c r="EE728">
        <v>21144.4</v>
      </c>
      <c r="EF728">
        <v>27418.8</v>
      </c>
      <c r="EG728">
        <v>26441.7</v>
      </c>
      <c r="EH728">
        <v>33000.4</v>
      </c>
      <c r="EI728">
        <v>34918.8</v>
      </c>
      <c r="EJ728">
        <v>40305.7</v>
      </c>
      <c r="EK728">
        <v>41087.4</v>
      </c>
      <c r="EL728">
        <v>46060.3</v>
      </c>
      <c r="EM728">
        <v>2.03507</v>
      </c>
      <c r="EN728">
        <v>2.0005</v>
      </c>
      <c r="EO728">
        <v>0.0674091</v>
      </c>
      <c r="EP728">
        <v>0</v>
      </c>
      <c r="EQ728">
        <v>24.6327</v>
      </c>
      <c r="ER728">
        <v>999.9</v>
      </c>
      <c r="ES728">
        <v>67.5</v>
      </c>
      <c r="ET728">
        <v>27.5</v>
      </c>
      <c r="EU728">
        <v>24.6232</v>
      </c>
      <c r="EV728">
        <v>61.5009</v>
      </c>
      <c r="EW728">
        <v>31.7989</v>
      </c>
      <c r="EX728">
        <v>1</v>
      </c>
      <c r="EY728">
        <v>0.291011</v>
      </c>
      <c r="EZ728">
        <v>0.153431</v>
      </c>
      <c r="FA728">
        <v>20.2922</v>
      </c>
      <c r="FB728">
        <v>5.18914</v>
      </c>
      <c r="FC728">
        <v>11.9441</v>
      </c>
      <c r="FD728">
        <v>4.9558</v>
      </c>
      <c r="FE728">
        <v>3.285</v>
      </c>
      <c r="FF728">
        <v>9999</v>
      </c>
      <c r="FG728">
        <v>9999</v>
      </c>
      <c r="FH728">
        <v>9999</v>
      </c>
      <c r="FI728">
        <v>999.9</v>
      </c>
      <c r="FJ728">
        <v>1.86127</v>
      </c>
      <c r="FK728">
        <v>1.86264</v>
      </c>
      <c r="FL728">
        <v>1.86005</v>
      </c>
      <c r="FM728">
        <v>1.85837</v>
      </c>
      <c r="FN728">
        <v>1.86217</v>
      </c>
      <c r="FO728">
        <v>1.85887</v>
      </c>
      <c r="FP728">
        <v>1.85793</v>
      </c>
      <c r="FQ728">
        <v>1.86081</v>
      </c>
      <c r="FR728">
        <v>0</v>
      </c>
      <c r="FS728">
        <v>0</v>
      </c>
      <c r="FT728">
        <v>0</v>
      </c>
      <c r="FU728">
        <v>4.5</v>
      </c>
      <c r="FV728" t="s">
        <v>361</v>
      </c>
      <c r="FW728" t="s">
        <v>362</v>
      </c>
      <c r="FX728" t="s">
        <v>363</v>
      </c>
      <c r="FY728" t="s">
        <v>364</v>
      </c>
      <c r="FZ728" t="s">
        <v>364</v>
      </c>
      <c r="GA728" t="s">
        <v>363</v>
      </c>
      <c r="GB728">
        <v>0</v>
      </c>
      <c r="GC728">
        <v>100</v>
      </c>
      <c r="GD728">
        <v>100</v>
      </c>
      <c r="GE728">
        <v>-0.361</v>
      </c>
      <c r="GF728">
        <v>0.2976</v>
      </c>
      <c r="GG728">
        <v>-1.589593225013521</v>
      </c>
      <c r="GH728">
        <v>0.00192992804097616</v>
      </c>
      <c r="GI728">
        <v>3.244687122451424E-06</v>
      </c>
      <c r="GJ728">
        <v>-2.087531120305573E-09</v>
      </c>
      <c r="GK728">
        <v>0.05776174702018427</v>
      </c>
      <c r="GL728">
        <v>0.005089068596103195</v>
      </c>
      <c r="GM728">
        <v>0.0003257216593697226</v>
      </c>
      <c r="GN728">
        <v>-1.562898368296355E-06</v>
      </c>
      <c r="GO728">
        <v>0</v>
      </c>
      <c r="GP728">
        <v>1257</v>
      </c>
      <c r="GQ728">
        <v>1</v>
      </c>
      <c r="GR728">
        <v>31</v>
      </c>
      <c r="GS728">
        <v>305.2</v>
      </c>
      <c r="GT728">
        <v>305.1</v>
      </c>
      <c r="GU728">
        <v>1.07666</v>
      </c>
      <c r="GV728">
        <v>2.38647</v>
      </c>
      <c r="GW728">
        <v>1.44775</v>
      </c>
      <c r="GX728">
        <v>2.20215</v>
      </c>
      <c r="GY728">
        <v>1.44653</v>
      </c>
      <c r="GZ728">
        <v>2.38159</v>
      </c>
      <c r="HA728">
        <v>33.1992</v>
      </c>
      <c r="HB728">
        <v>14.4648</v>
      </c>
      <c r="HC728">
        <v>18</v>
      </c>
      <c r="HD728">
        <v>531.998</v>
      </c>
      <c r="HE728">
        <v>523.12</v>
      </c>
      <c r="HF728">
        <v>24.9998</v>
      </c>
      <c r="HG728">
        <v>30.7145</v>
      </c>
      <c r="HH728">
        <v>30.0001</v>
      </c>
      <c r="HI728">
        <v>31.0916</v>
      </c>
      <c r="HJ728">
        <v>31.1009</v>
      </c>
      <c r="HK728">
        <v>21.5427</v>
      </c>
      <c r="HL728">
        <v>20.6043</v>
      </c>
      <c r="HM728">
        <v>100</v>
      </c>
      <c r="HN728">
        <v>25</v>
      </c>
      <c r="HO728">
        <v>420</v>
      </c>
      <c r="HP728">
        <v>21.5</v>
      </c>
      <c r="HQ728">
        <v>103.122</v>
      </c>
      <c r="HR728">
        <v>102.022</v>
      </c>
    </row>
    <row r="729" spans="1:226">
      <c r="A729">
        <v>711</v>
      </c>
      <c r="B729">
        <v>1774684636.6</v>
      </c>
      <c r="C729">
        <v>2890.599999904633</v>
      </c>
      <c r="D729" t="s">
        <v>1784</v>
      </c>
      <c r="E729" t="s">
        <v>1785</v>
      </c>
      <c r="F729">
        <v>5</v>
      </c>
      <c r="I729">
        <v>1774684633.7</v>
      </c>
      <c r="J729">
        <f>(K729)/1000</f>
        <v>0</v>
      </c>
      <c r="K729">
        <f>IF(BF729, AN729, AH729)</f>
        <v>0</v>
      </c>
      <c r="L729">
        <f>IF(BF729, AI729, AG729)</f>
        <v>0</v>
      </c>
      <c r="M729">
        <f>BH729 - IF(AU729&gt;1, L729*BB729*100.0/(AW729), 0)</f>
        <v>0</v>
      </c>
      <c r="N729">
        <f>((T729-J729/2)*M729-L729)/(T729+J729/2)</f>
        <v>0</v>
      </c>
      <c r="O729">
        <f>N729*(BO729+BP729)/1000.0</f>
        <v>0</v>
      </c>
      <c r="P729">
        <f>(BH729 - IF(AU729&gt;1, L729*BB729*100.0/(AW729), 0))*(BO729+BP729)/1000.0</f>
        <v>0</v>
      </c>
      <c r="Q729">
        <f>2.0/((1/S729-1/R729)+SIGN(S729)*SQRT((1/S729-1/R729)*(1/S729-1/R729) + 4*BC729/((BC729+1)*(BC729+1))*(2*1/S729*1/R729-1/R729*1/R729)))</f>
        <v>0</v>
      </c>
      <c r="R729">
        <f>IF(LEFT(BD729,1)&lt;&gt;"0",IF(LEFT(BD729,1)="1",3.0,BE729),$D$5+$E$5*(BV729*BO729/($K$5*1000))+$F$5*(BV729*BO729/($K$5*1000))*MAX(MIN(BB729,$J$5),$I$5)*MAX(MIN(BB729,$J$5),$I$5)+$G$5*MAX(MIN(BB729,$J$5),$I$5)*(BV729*BO729/($K$5*1000))+$H$5*(BV729*BO729/($K$5*1000))*(BV729*BO729/($K$5*1000)))</f>
        <v>0</v>
      </c>
      <c r="S729">
        <f>J729*(1000-(1000*0.61365*exp(17.502*W729/(240.97+W729))/(BO729+BP729)+BJ729)/2)/(1000*0.61365*exp(17.502*W729/(240.97+W729))/(BO729+BP729)-BJ729)</f>
        <v>0</v>
      </c>
      <c r="T729">
        <f>1/((BC729+1)/(Q729/1.6)+1/(R729/1.37)) + BC729/((BC729+1)/(Q729/1.6) + BC729/(R729/1.37))</f>
        <v>0</v>
      </c>
      <c r="U729">
        <f>(AX729*BA729)</f>
        <v>0</v>
      </c>
      <c r="V729">
        <f>(BQ729+(U729+2*0.95*5.67E-8*(((BQ729+$B$9)+273)^4-(BQ729+273)^4)-44100*J729)/(1.84*29.3*R729+8*0.95*5.67E-8*(BQ729+273)^3))</f>
        <v>0</v>
      </c>
      <c r="W729">
        <f>($C$9*BR729+$D$9*BS729+$E$9*V729)</f>
        <v>0</v>
      </c>
      <c r="X729">
        <f>0.61365*exp(17.502*W729/(240.97+W729))</f>
        <v>0</v>
      </c>
      <c r="Y729">
        <f>(Z729/AA729*100)</f>
        <v>0</v>
      </c>
      <c r="Z729">
        <f>BJ729*(BO729+BP729)/1000</f>
        <v>0</v>
      </c>
      <c r="AA729">
        <f>0.61365*exp(17.502*BQ729/(240.97+BQ729))</f>
        <v>0</v>
      </c>
      <c r="AB729">
        <f>(X729-BJ729*(BO729+BP729)/1000)</f>
        <v>0</v>
      </c>
      <c r="AC729">
        <f>(-J729*44100)</f>
        <v>0</v>
      </c>
      <c r="AD729">
        <f>2*29.3*R729*0.92*(BQ729-W729)</f>
        <v>0</v>
      </c>
      <c r="AE729">
        <f>2*0.95*5.67E-8*(((BQ729+$B$9)+273)^4-(W729+273)^4)</f>
        <v>0</v>
      </c>
      <c r="AF729">
        <f>U729+AE729+AC729+AD729</f>
        <v>0</v>
      </c>
      <c r="AG729">
        <f>BN729*AU729*(BI729-BH729*(1000-AU729*BK729)/(1000-AU729*BJ729))/(100*BB729)</f>
        <v>0</v>
      </c>
      <c r="AH729">
        <f>1000*BN729*AU729*(BJ729-BK729)/(100*BB729*(1000-AU729*BJ729))</f>
        <v>0</v>
      </c>
      <c r="AI729">
        <f>(AJ729 - AK729 - BO729*1E3/(8.314*(BQ729+273.15)) * AM729/BN729 * AL729) * BN729/(100*BB729) * (1000 - BK729)/1000</f>
        <v>0</v>
      </c>
      <c r="AJ729">
        <v>429.2663527354032</v>
      </c>
      <c r="AK729">
        <v>428.8113939393941</v>
      </c>
      <c r="AL729">
        <v>-7.600110233176883E-06</v>
      </c>
      <c r="AM729">
        <v>61.35787655002243</v>
      </c>
      <c r="AN729">
        <f>(AP729 - AO729 + BO729*1E3/(8.314*(BQ729+273.15)) * AR729/BN729 * AQ729) * BN729/(100*BB729) * 1000/(1000 - AP729)</f>
        <v>0</v>
      </c>
      <c r="AO729">
        <v>21.5472954360145</v>
      </c>
      <c r="AP729">
        <v>21.52712447552449</v>
      </c>
      <c r="AQ729">
        <v>5.059764553551691E-07</v>
      </c>
      <c r="AR729">
        <v>91.88205700752289</v>
      </c>
      <c r="AS729">
        <v>0</v>
      </c>
      <c r="AT729">
        <v>0</v>
      </c>
      <c r="AU729">
        <f>IF(AS729*$H$15&gt;=AW729,1.0,(AW729/(AW729-AS729*$H$15)))</f>
        <v>0</v>
      </c>
      <c r="AV729">
        <f>(AU729-1)*100</f>
        <v>0</v>
      </c>
      <c r="AW729">
        <f>MAX(0,($B$15+$C$15*BV729)/(1+$D$15*BV729)*BO729/(BQ729+273)*$E$15)</f>
        <v>0</v>
      </c>
      <c r="AX729">
        <f>$B$13*BW729+$C$13*BX729+$F$13*CI729*(1-CL729)</f>
        <v>0</v>
      </c>
      <c r="AY729">
        <f>AX729*AZ729</f>
        <v>0</v>
      </c>
      <c r="AZ729">
        <f>($B$13*$D$11+$C$13*$D$11+$F$13*((CV729+CN729)/MAX(CV729+CN729+CW729, 0.1)*$I$11+CW729/MAX(CV729+CN729+CW729, 0.1)*$J$11))/($B$13+$C$13+$F$13)</f>
        <v>0</v>
      </c>
      <c r="BA729">
        <f>($B$13*$K$11+$C$13*$K$11+$F$13*((CV729+CN729)/MAX(CV729+CN729+CW729, 0.1)*$P$11+CW729/MAX(CV729+CN729+CW729, 0.1)*$Q$11))/($B$13+$C$13+$F$13)</f>
        <v>0</v>
      </c>
      <c r="BB729">
        <v>6</v>
      </c>
      <c r="BC729">
        <v>0.5</v>
      </c>
      <c r="BD729" t="s">
        <v>358</v>
      </c>
      <c r="BE729">
        <v>2</v>
      </c>
      <c r="BF729" t="b">
        <v>1</v>
      </c>
      <c r="BG729">
        <v>1774684633.7</v>
      </c>
      <c r="BH729">
        <v>419.5977</v>
      </c>
      <c r="BI729">
        <v>420.0190000000001</v>
      </c>
      <c r="BJ729">
        <v>21.5264</v>
      </c>
      <c r="BK729">
        <v>21.54728</v>
      </c>
      <c r="BL729">
        <v>419.9590999999999</v>
      </c>
      <c r="BM729">
        <v>21.22878</v>
      </c>
      <c r="BN729">
        <v>499.9994</v>
      </c>
      <c r="BO729">
        <v>101.0274</v>
      </c>
      <c r="BP729">
        <v>0.0999613</v>
      </c>
      <c r="BQ729">
        <v>25.71643</v>
      </c>
      <c r="BR729">
        <v>25.73571</v>
      </c>
      <c r="BS729">
        <v>999.9</v>
      </c>
      <c r="BT729">
        <v>0</v>
      </c>
      <c r="BU729">
        <v>0</v>
      </c>
      <c r="BV729">
        <v>10008.682</v>
      </c>
      <c r="BW729">
        <v>0</v>
      </c>
      <c r="BX729">
        <v>0.3833920000000001</v>
      </c>
      <c r="BY729">
        <v>-0.4212738</v>
      </c>
      <c r="BZ729">
        <v>428.8287999999999</v>
      </c>
      <c r="CA729">
        <v>429.2686</v>
      </c>
      <c r="CB729">
        <v>-0.02086794</v>
      </c>
      <c r="CC729">
        <v>420.0190000000001</v>
      </c>
      <c r="CD729">
        <v>21.54728</v>
      </c>
      <c r="CE729">
        <v>2.174757</v>
      </c>
      <c r="CF729">
        <v>2.176865</v>
      </c>
      <c r="CG729">
        <v>18.77756</v>
      </c>
      <c r="CH729">
        <v>18.79308</v>
      </c>
      <c r="CI729">
        <v>49.99029</v>
      </c>
      <c r="CJ729">
        <v>0</v>
      </c>
      <c r="CK729">
        <v>1</v>
      </c>
      <c r="CL729">
        <v>0</v>
      </c>
      <c r="CM729">
        <v>1.60722</v>
      </c>
      <c r="CN729">
        <v>0</v>
      </c>
      <c r="CO729">
        <v>2.1695</v>
      </c>
      <c r="CP729">
        <v>255.7336</v>
      </c>
      <c r="CQ729">
        <v>35.3246</v>
      </c>
      <c r="CR729">
        <v>41.5062</v>
      </c>
      <c r="CS729">
        <v>38.2374</v>
      </c>
      <c r="CT729">
        <v>41</v>
      </c>
      <c r="CU729">
        <v>36.656</v>
      </c>
      <c r="CV729">
        <v>0</v>
      </c>
      <c r="CW729">
        <v>49.989</v>
      </c>
      <c r="CX729">
        <v>0</v>
      </c>
      <c r="CY729">
        <v>1774684635.2</v>
      </c>
      <c r="CZ729">
        <v>0</v>
      </c>
      <c r="DA729">
        <v>1774666326.5</v>
      </c>
      <c r="DB729" t="s">
        <v>359</v>
      </c>
      <c r="DC729">
        <v>1774666322</v>
      </c>
      <c r="DD729">
        <v>1774666326.5</v>
      </c>
      <c r="DE729">
        <v>2</v>
      </c>
      <c r="DF729">
        <v>0.343</v>
      </c>
      <c r="DG729">
        <v>-0.026</v>
      </c>
      <c r="DH729">
        <v>-0.36</v>
      </c>
      <c r="DI729">
        <v>0.298</v>
      </c>
      <c r="DJ729">
        <v>420</v>
      </c>
      <c r="DK729">
        <v>22</v>
      </c>
      <c r="DL729">
        <v>0.17</v>
      </c>
      <c r="DM729">
        <v>0.02</v>
      </c>
      <c r="DN729">
        <v>-0.4506166829268292</v>
      </c>
      <c r="DO729">
        <v>0.1755377979094078</v>
      </c>
      <c r="DP729">
        <v>0.03538725284855773</v>
      </c>
      <c r="DQ729">
        <v>0</v>
      </c>
      <c r="DR729">
        <v>-0.02074460487804878</v>
      </c>
      <c r="DS729">
        <v>-0.005735096864111489</v>
      </c>
      <c r="DT729">
        <v>0.001224139507821862</v>
      </c>
      <c r="DU729">
        <v>1</v>
      </c>
      <c r="DV729">
        <v>1</v>
      </c>
      <c r="DW729">
        <v>2</v>
      </c>
      <c r="DX729" t="s">
        <v>367</v>
      </c>
      <c r="DY729">
        <v>3.13045</v>
      </c>
      <c r="DZ729">
        <v>2.80648</v>
      </c>
      <c r="EA729">
        <v>0.09974959999999999</v>
      </c>
      <c r="EB729">
        <v>0.0994699</v>
      </c>
      <c r="EC729">
        <v>0.105945</v>
      </c>
      <c r="ED729">
        <v>0.105702</v>
      </c>
      <c r="EE729">
        <v>21144.5</v>
      </c>
      <c r="EF729">
        <v>27418.9</v>
      </c>
      <c r="EG729">
        <v>26441.6</v>
      </c>
      <c r="EH729">
        <v>33000.2</v>
      </c>
      <c r="EI729">
        <v>34918.4</v>
      </c>
      <c r="EJ729">
        <v>40305.5</v>
      </c>
      <c r="EK729">
        <v>41087.2</v>
      </c>
      <c r="EL729">
        <v>46060.2</v>
      </c>
      <c r="EM729">
        <v>2.03478</v>
      </c>
      <c r="EN729">
        <v>2.00055</v>
      </c>
      <c r="EO729">
        <v>0.06701799999999999</v>
      </c>
      <c r="EP729">
        <v>0</v>
      </c>
      <c r="EQ729">
        <v>24.6327</v>
      </c>
      <c r="ER729">
        <v>999.9</v>
      </c>
      <c r="ES729">
        <v>67.5</v>
      </c>
      <c r="ET729">
        <v>27.5</v>
      </c>
      <c r="EU729">
        <v>24.6244</v>
      </c>
      <c r="EV729">
        <v>61.1609</v>
      </c>
      <c r="EW729">
        <v>31.8109</v>
      </c>
      <c r="EX729">
        <v>1</v>
      </c>
      <c r="EY729">
        <v>0.290953</v>
      </c>
      <c r="EZ729">
        <v>0.152794</v>
      </c>
      <c r="FA729">
        <v>20.2921</v>
      </c>
      <c r="FB729">
        <v>5.18824</v>
      </c>
      <c r="FC729">
        <v>11.9441</v>
      </c>
      <c r="FD729">
        <v>4.95575</v>
      </c>
      <c r="FE729">
        <v>3.285</v>
      </c>
      <c r="FF729">
        <v>9999</v>
      </c>
      <c r="FG729">
        <v>9999</v>
      </c>
      <c r="FH729">
        <v>9999</v>
      </c>
      <c r="FI729">
        <v>999.9</v>
      </c>
      <c r="FJ729">
        <v>1.86127</v>
      </c>
      <c r="FK729">
        <v>1.86264</v>
      </c>
      <c r="FL729">
        <v>1.86005</v>
      </c>
      <c r="FM729">
        <v>1.85837</v>
      </c>
      <c r="FN729">
        <v>1.86217</v>
      </c>
      <c r="FO729">
        <v>1.85888</v>
      </c>
      <c r="FP729">
        <v>1.85791</v>
      </c>
      <c r="FQ729">
        <v>1.86081</v>
      </c>
      <c r="FR729">
        <v>0</v>
      </c>
      <c r="FS729">
        <v>0</v>
      </c>
      <c r="FT729">
        <v>0</v>
      </c>
      <c r="FU729">
        <v>4.5</v>
      </c>
      <c r="FV729" t="s">
        <v>361</v>
      </c>
      <c r="FW729" t="s">
        <v>362</v>
      </c>
      <c r="FX729" t="s">
        <v>363</v>
      </c>
      <c r="FY729" t="s">
        <v>364</v>
      </c>
      <c r="FZ729" t="s">
        <v>364</v>
      </c>
      <c r="GA729" t="s">
        <v>363</v>
      </c>
      <c r="GB729">
        <v>0</v>
      </c>
      <c r="GC729">
        <v>100</v>
      </c>
      <c r="GD729">
        <v>100</v>
      </c>
      <c r="GE729">
        <v>-0.361</v>
      </c>
      <c r="GF729">
        <v>0.2977</v>
      </c>
      <c r="GG729">
        <v>-1.589593225013521</v>
      </c>
      <c r="GH729">
        <v>0.00192992804097616</v>
      </c>
      <c r="GI729">
        <v>3.244687122451424E-06</v>
      </c>
      <c r="GJ729">
        <v>-2.087531120305573E-09</v>
      </c>
      <c r="GK729">
        <v>0.05776174702018427</v>
      </c>
      <c r="GL729">
        <v>0.005089068596103195</v>
      </c>
      <c r="GM729">
        <v>0.0003257216593697226</v>
      </c>
      <c r="GN729">
        <v>-1.562898368296355E-06</v>
      </c>
      <c r="GO729">
        <v>0</v>
      </c>
      <c r="GP729">
        <v>1257</v>
      </c>
      <c r="GQ729">
        <v>1</v>
      </c>
      <c r="GR729">
        <v>31</v>
      </c>
      <c r="GS729">
        <v>305.2</v>
      </c>
      <c r="GT729">
        <v>305.2</v>
      </c>
      <c r="GU729">
        <v>1.07666</v>
      </c>
      <c r="GV729">
        <v>2.38403</v>
      </c>
      <c r="GW729">
        <v>1.44775</v>
      </c>
      <c r="GX729">
        <v>2.20215</v>
      </c>
      <c r="GY729">
        <v>1.44653</v>
      </c>
      <c r="GZ729">
        <v>2.37671</v>
      </c>
      <c r="HA729">
        <v>33.1769</v>
      </c>
      <c r="HB729">
        <v>14.4648</v>
      </c>
      <c r="HC729">
        <v>18</v>
      </c>
      <c r="HD729">
        <v>531.808</v>
      </c>
      <c r="HE729">
        <v>523.154</v>
      </c>
      <c r="HF729">
        <v>24.9998</v>
      </c>
      <c r="HG729">
        <v>30.7145</v>
      </c>
      <c r="HH729">
        <v>30</v>
      </c>
      <c r="HI729">
        <v>31.0916</v>
      </c>
      <c r="HJ729">
        <v>31.1009</v>
      </c>
      <c r="HK729">
        <v>21.5428</v>
      </c>
      <c r="HL729">
        <v>20.6043</v>
      </c>
      <c r="HM729">
        <v>100</v>
      </c>
      <c r="HN729">
        <v>25</v>
      </c>
      <c r="HO729">
        <v>420</v>
      </c>
      <c r="HP729">
        <v>21.5</v>
      </c>
      <c r="HQ729">
        <v>103.121</v>
      </c>
      <c r="HR729">
        <v>102.021</v>
      </c>
    </row>
    <row r="730" spans="1:226">
      <c r="A730">
        <v>712</v>
      </c>
      <c r="B730">
        <v>1774684640.6</v>
      </c>
      <c r="C730">
        <v>2894.599999904633</v>
      </c>
      <c r="D730" t="s">
        <v>1786</v>
      </c>
      <c r="E730" t="s">
        <v>1787</v>
      </c>
      <c r="F730">
        <v>5</v>
      </c>
      <c r="I730">
        <v>1774684637.7</v>
      </c>
      <c r="J730">
        <f>(K730)/1000</f>
        <v>0</v>
      </c>
      <c r="K730">
        <f>IF(BF730, AN730, AH730)</f>
        <v>0</v>
      </c>
      <c r="L730">
        <f>IF(BF730, AI730, AG730)</f>
        <v>0</v>
      </c>
      <c r="M730">
        <f>BH730 - IF(AU730&gt;1, L730*BB730*100.0/(AW730), 0)</f>
        <v>0</v>
      </c>
      <c r="N730">
        <f>((T730-J730/2)*M730-L730)/(T730+J730/2)</f>
        <v>0</v>
      </c>
      <c r="O730">
        <f>N730*(BO730+BP730)/1000.0</f>
        <v>0</v>
      </c>
      <c r="P730">
        <f>(BH730 - IF(AU730&gt;1, L730*BB730*100.0/(AW730), 0))*(BO730+BP730)/1000.0</f>
        <v>0</v>
      </c>
      <c r="Q730">
        <f>2.0/((1/S730-1/R730)+SIGN(S730)*SQRT((1/S730-1/R730)*(1/S730-1/R730) + 4*BC730/((BC730+1)*(BC730+1))*(2*1/S730*1/R730-1/R730*1/R730)))</f>
        <v>0</v>
      </c>
      <c r="R730">
        <f>IF(LEFT(BD730,1)&lt;&gt;"0",IF(LEFT(BD730,1)="1",3.0,BE730),$D$5+$E$5*(BV730*BO730/($K$5*1000))+$F$5*(BV730*BO730/($K$5*1000))*MAX(MIN(BB730,$J$5),$I$5)*MAX(MIN(BB730,$J$5),$I$5)+$G$5*MAX(MIN(BB730,$J$5),$I$5)*(BV730*BO730/($K$5*1000))+$H$5*(BV730*BO730/($K$5*1000))*(BV730*BO730/($K$5*1000)))</f>
        <v>0</v>
      </c>
      <c r="S730">
        <f>J730*(1000-(1000*0.61365*exp(17.502*W730/(240.97+W730))/(BO730+BP730)+BJ730)/2)/(1000*0.61365*exp(17.502*W730/(240.97+W730))/(BO730+BP730)-BJ730)</f>
        <v>0</v>
      </c>
      <c r="T730">
        <f>1/((BC730+1)/(Q730/1.6)+1/(R730/1.37)) + BC730/((BC730+1)/(Q730/1.6) + BC730/(R730/1.37))</f>
        <v>0</v>
      </c>
      <c r="U730">
        <f>(AX730*BA730)</f>
        <v>0</v>
      </c>
      <c r="V730">
        <f>(BQ730+(U730+2*0.95*5.67E-8*(((BQ730+$B$9)+273)^4-(BQ730+273)^4)-44100*J730)/(1.84*29.3*R730+8*0.95*5.67E-8*(BQ730+273)^3))</f>
        <v>0</v>
      </c>
      <c r="W730">
        <f>($C$9*BR730+$D$9*BS730+$E$9*V730)</f>
        <v>0</v>
      </c>
      <c r="X730">
        <f>0.61365*exp(17.502*W730/(240.97+W730))</f>
        <v>0</v>
      </c>
      <c r="Y730">
        <f>(Z730/AA730*100)</f>
        <v>0</v>
      </c>
      <c r="Z730">
        <f>BJ730*(BO730+BP730)/1000</f>
        <v>0</v>
      </c>
      <c r="AA730">
        <f>0.61365*exp(17.502*BQ730/(240.97+BQ730))</f>
        <v>0</v>
      </c>
      <c r="AB730">
        <f>(X730-BJ730*(BO730+BP730)/1000)</f>
        <v>0</v>
      </c>
      <c r="AC730">
        <f>(-J730*44100)</f>
        <v>0</v>
      </c>
      <c r="AD730">
        <f>2*29.3*R730*0.92*(BQ730-W730)</f>
        <v>0</v>
      </c>
      <c r="AE730">
        <f>2*0.95*5.67E-8*(((BQ730+$B$9)+273)^4-(W730+273)^4)</f>
        <v>0</v>
      </c>
      <c r="AF730">
        <f>U730+AE730+AC730+AD730</f>
        <v>0</v>
      </c>
      <c r="AG730">
        <f>BN730*AU730*(BI730-BH730*(1000-AU730*BK730)/(1000-AU730*BJ730))/(100*BB730)</f>
        <v>0</v>
      </c>
      <c r="AH730">
        <f>1000*BN730*AU730*(BJ730-BK730)/(100*BB730*(1000-AU730*BJ730))</f>
        <v>0</v>
      </c>
      <c r="AI730">
        <f>(AJ730 - AK730 - BO730*1E3/(8.314*(BQ730+273.15)) * AM730/BN730 * AL730) * BN730/(100*BB730) * (1000 - BK730)/1000</f>
        <v>0</v>
      </c>
      <c r="AJ730">
        <v>429.2334144664159</v>
      </c>
      <c r="AK730">
        <v>428.7828000000001</v>
      </c>
      <c r="AL730">
        <v>-4.050220427912777E-06</v>
      </c>
      <c r="AM730">
        <v>61.35787655002243</v>
      </c>
      <c r="AN730">
        <f>(AP730 - AO730 + BO730*1E3/(8.314*(BQ730+273.15)) * AR730/BN730 * AQ730) * BN730/(100*BB730) * 1000/(1000 - AP730)</f>
        <v>0</v>
      </c>
      <c r="AO730">
        <v>21.54759285900309</v>
      </c>
      <c r="AP730">
        <v>21.52826643356645</v>
      </c>
      <c r="AQ730">
        <v>1.934181260999351E-07</v>
      </c>
      <c r="AR730">
        <v>91.88205700752289</v>
      </c>
      <c r="AS730">
        <v>0</v>
      </c>
      <c r="AT730">
        <v>0</v>
      </c>
      <c r="AU730">
        <f>IF(AS730*$H$15&gt;=AW730,1.0,(AW730/(AW730-AS730*$H$15)))</f>
        <v>0</v>
      </c>
      <c r="AV730">
        <f>(AU730-1)*100</f>
        <v>0</v>
      </c>
      <c r="AW730">
        <f>MAX(0,($B$15+$C$15*BV730)/(1+$D$15*BV730)*BO730/(BQ730+273)*$E$15)</f>
        <v>0</v>
      </c>
      <c r="AX730">
        <f>$B$13*BW730+$C$13*BX730+$F$13*CI730*(1-CL730)</f>
        <v>0</v>
      </c>
      <c r="AY730">
        <f>AX730*AZ730</f>
        <v>0</v>
      </c>
      <c r="AZ730">
        <f>($B$13*$D$11+$C$13*$D$11+$F$13*((CV730+CN730)/MAX(CV730+CN730+CW730, 0.1)*$I$11+CW730/MAX(CV730+CN730+CW730, 0.1)*$J$11))/($B$13+$C$13+$F$13)</f>
        <v>0</v>
      </c>
      <c r="BA730">
        <f>($B$13*$K$11+$C$13*$K$11+$F$13*((CV730+CN730)/MAX(CV730+CN730+CW730, 0.1)*$P$11+CW730/MAX(CV730+CN730+CW730, 0.1)*$Q$11))/($B$13+$C$13+$F$13)</f>
        <v>0</v>
      </c>
      <c r="BB730">
        <v>6</v>
      </c>
      <c r="BC730">
        <v>0.5</v>
      </c>
      <c r="BD730" t="s">
        <v>358</v>
      </c>
      <c r="BE730">
        <v>2</v>
      </c>
      <c r="BF730" t="b">
        <v>1</v>
      </c>
      <c r="BG730">
        <v>1774684637.7</v>
      </c>
      <c r="BH730">
        <v>419.5769</v>
      </c>
      <c r="BI730">
        <v>419.9795</v>
      </c>
      <c r="BJ730">
        <v>21.52767</v>
      </c>
      <c r="BK730">
        <v>21.54788</v>
      </c>
      <c r="BL730">
        <v>419.9381999999999</v>
      </c>
      <c r="BM730">
        <v>21.23004</v>
      </c>
      <c r="BN730">
        <v>499.9977000000001</v>
      </c>
      <c r="BO730">
        <v>101.0275</v>
      </c>
      <c r="BP730">
        <v>0.09994423999999999</v>
      </c>
      <c r="BQ730">
        <v>25.71464</v>
      </c>
      <c r="BR730">
        <v>25.72926</v>
      </c>
      <c r="BS730">
        <v>999.9</v>
      </c>
      <c r="BT730">
        <v>0</v>
      </c>
      <c r="BU730">
        <v>0</v>
      </c>
      <c r="BV730">
        <v>10005.743</v>
      </c>
      <c r="BW730">
        <v>0</v>
      </c>
      <c r="BX730">
        <v>0.3833920000000001</v>
      </c>
      <c r="BY730">
        <v>-0.4026947</v>
      </c>
      <c r="BZ730">
        <v>428.808</v>
      </c>
      <c r="CA730">
        <v>429.2284</v>
      </c>
      <c r="CB730">
        <v>-0.02021238</v>
      </c>
      <c r="CC730">
        <v>419.9795</v>
      </c>
      <c r="CD730">
        <v>21.54788</v>
      </c>
      <c r="CE730">
        <v>2.174887</v>
      </c>
      <c r="CF730">
        <v>2.17693</v>
      </c>
      <c r="CG730">
        <v>18.77853</v>
      </c>
      <c r="CH730">
        <v>18.79354</v>
      </c>
      <c r="CI730">
        <v>50.00266</v>
      </c>
      <c r="CJ730">
        <v>0</v>
      </c>
      <c r="CK730">
        <v>1</v>
      </c>
      <c r="CL730">
        <v>0</v>
      </c>
      <c r="CM730">
        <v>1.73374</v>
      </c>
      <c r="CN730">
        <v>0</v>
      </c>
      <c r="CO730">
        <v>2.14158</v>
      </c>
      <c r="CP730">
        <v>255.7968</v>
      </c>
      <c r="CQ730">
        <v>35.3687</v>
      </c>
      <c r="CR730">
        <v>41.5496</v>
      </c>
      <c r="CS730">
        <v>38.25</v>
      </c>
      <c r="CT730">
        <v>41.031</v>
      </c>
      <c r="CU730">
        <v>36.687</v>
      </c>
      <c r="CV730">
        <v>0</v>
      </c>
      <c r="CW730">
        <v>50.002</v>
      </c>
      <c r="CX730">
        <v>0</v>
      </c>
      <c r="CY730">
        <v>1774684638.8</v>
      </c>
      <c r="CZ730">
        <v>0</v>
      </c>
      <c r="DA730">
        <v>1774666326.5</v>
      </c>
      <c r="DB730" t="s">
        <v>359</v>
      </c>
      <c r="DC730">
        <v>1774666322</v>
      </c>
      <c r="DD730">
        <v>1774666326.5</v>
      </c>
      <c r="DE730">
        <v>2</v>
      </c>
      <c r="DF730">
        <v>0.343</v>
      </c>
      <c r="DG730">
        <v>-0.026</v>
      </c>
      <c r="DH730">
        <v>-0.36</v>
      </c>
      <c r="DI730">
        <v>0.298</v>
      </c>
      <c r="DJ730">
        <v>420</v>
      </c>
      <c r="DK730">
        <v>22</v>
      </c>
      <c r="DL730">
        <v>0.17</v>
      </c>
      <c r="DM730">
        <v>0.02</v>
      </c>
      <c r="DN730">
        <v>-0.4347207</v>
      </c>
      <c r="DO730">
        <v>0.142128405253285</v>
      </c>
      <c r="DP730">
        <v>0.032945342711224</v>
      </c>
      <c r="DQ730">
        <v>0</v>
      </c>
      <c r="DR730">
        <v>-0.02087207</v>
      </c>
      <c r="DS730">
        <v>-0.0008476615384615204</v>
      </c>
      <c r="DT730">
        <v>0.001135757197908074</v>
      </c>
      <c r="DU730">
        <v>1</v>
      </c>
      <c r="DV730">
        <v>1</v>
      </c>
      <c r="DW730">
        <v>2</v>
      </c>
      <c r="DX730" t="s">
        <v>367</v>
      </c>
      <c r="DY730">
        <v>3.13047</v>
      </c>
      <c r="DZ730">
        <v>2.80642</v>
      </c>
      <c r="EA730">
        <v>0.0997468</v>
      </c>
      <c r="EB730">
        <v>0.0994642</v>
      </c>
      <c r="EC730">
        <v>0.105948</v>
      </c>
      <c r="ED730">
        <v>0.105702</v>
      </c>
      <c r="EE730">
        <v>21144.7</v>
      </c>
      <c r="EF730">
        <v>27419</v>
      </c>
      <c r="EG730">
        <v>26441.8</v>
      </c>
      <c r="EH730">
        <v>33000.1</v>
      </c>
      <c r="EI730">
        <v>34918.5</v>
      </c>
      <c r="EJ730">
        <v>40305.2</v>
      </c>
      <c r="EK730">
        <v>41087.5</v>
      </c>
      <c r="EL730">
        <v>46059.8</v>
      </c>
      <c r="EM730">
        <v>2.03505</v>
      </c>
      <c r="EN730">
        <v>2.0006</v>
      </c>
      <c r="EO730">
        <v>0.06655229999999999</v>
      </c>
      <c r="EP730">
        <v>0</v>
      </c>
      <c r="EQ730">
        <v>24.6327</v>
      </c>
      <c r="ER730">
        <v>999.9</v>
      </c>
      <c r="ES730">
        <v>67.5</v>
      </c>
      <c r="ET730">
        <v>27.5</v>
      </c>
      <c r="EU730">
        <v>24.6241</v>
      </c>
      <c r="EV730">
        <v>61.5109</v>
      </c>
      <c r="EW730">
        <v>31.6787</v>
      </c>
      <c r="EX730">
        <v>1</v>
      </c>
      <c r="EY730">
        <v>0.290943</v>
      </c>
      <c r="EZ730">
        <v>0.152424</v>
      </c>
      <c r="FA730">
        <v>20.2922</v>
      </c>
      <c r="FB730">
        <v>5.18854</v>
      </c>
      <c r="FC730">
        <v>11.9441</v>
      </c>
      <c r="FD730">
        <v>4.95575</v>
      </c>
      <c r="FE730">
        <v>3.285</v>
      </c>
      <c r="FF730">
        <v>9999</v>
      </c>
      <c r="FG730">
        <v>9999</v>
      </c>
      <c r="FH730">
        <v>9999</v>
      </c>
      <c r="FI730">
        <v>999.9</v>
      </c>
      <c r="FJ730">
        <v>1.86127</v>
      </c>
      <c r="FK730">
        <v>1.86264</v>
      </c>
      <c r="FL730">
        <v>1.86005</v>
      </c>
      <c r="FM730">
        <v>1.85837</v>
      </c>
      <c r="FN730">
        <v>1.86218</v>
      </c>
      <c r="FO730">
        <v>1.85892</v>
      </c>
      <c r="FP730">
        <v>1.85792</v>
      </c>
      <c r="FQ730">
        <v>1.86081</v>
      </c>
      <c r="FR730">
        <v>0</v>
      </c>
      <c r="FS730">
        <v>0</v>
      </c>
      <c r="FT730">
        <v>0</v>
      </c>
      <c r="FU730">
        <v>4.5</v>
      </c>
      <c r="FV730" t="s">
        <v>361</v>
      </c>
      <c r="FW730" t="s">
        <v>362</v>
      </c>
      <c r="FX730" t="s">
        <v>363</v>
      </c>
      <c r="FY730" t="s">
        <v>364</v>
      </c>
      <c r="FZ730" t="s">
        <v>364</v>
      </c>
      <c r="GA730" t="s">
        <v>363</v>
      </c>
      <c r="GB730">
        <v>0</v>
      </c>
      <c r="GC730">
        <v>100</v>
      </c>
      <c r="GD730">
        <v>100</v>
      </c>
      <c r="GE730">
        <v>-0.361</v>
      </c>
      <c r="GF730">
        <v>0.2977</v>
      </c>
      <c r="GG730">
        <v>-1.589593225013521</v>
      </c>
      <c r="GH730">
        <v>0.00192992804097616</v>
      </c>
      <c r="GI730">
        <v>3.244687122451424E-06</v>
      </c>
      <c r="GJ730">
        <v>-2.087531120305573E-09</v>
      </c>
      <c r="GK730">
        <v>0.05776174702018427</v>
      </c>
      <c r="GL730">
        <v>0.005089068596103195</v>
      </c>
      <c r="GM730">
        <v>0.0003257216593697226</v>
      </c>
      <c r="GN730">
        <v>-1.562898368296355E-06</v>
      </c>
      <c r="GO730">
        <v>0</v>
      </c>
      <c r="GP730">
        <v>1257</v>
      </c>
      <c r="GQ730">
        <v>1</v>
      </c>
      <c r="GR730">
        <v>31</v>
      </c>
      <c r="GS730">
        <v>305.3</v>
      </c>
      <c r="GT730">
        <v>305.2</v>
      </c>
      <c r="GU730">
        <v>1.07666</v>
      </c>
      <c r="GV730">
        <v>2.39014</v>
      </c>
      <c r="GW730">
        <v>1.44775</v>
      </c>
      <c r="GX730">
        <v>2.20215</v>
      </c>
      <c r="GY730">
        <v>1.44653</v>
      </c>
      <c r="GZ730">
        <v>2.34619</v>
      </c>
      <c r="HA730">
        <v>33.1769</v>
      </c>
      <c r="HB730">
        <v>14.4472</v>
      </c>
      <c r="HC730">
        <v>18</v>
      </c>
      <c r="HD730">
        <v>531.9829999999999</v>
      </c>
      <c r="HE730">
        <v>523.188</v>
      </c>
      <c r="HF730">
        <v>24.9998</v>
      </c>
      <c r="HG730">
        <v>30.7139</v>
      </c>
      <c r="HH730">
        <v>30.0002</v>
      </c>
      <c r="HI730">
        <v>31.0916</v>
      </c>
      <c r="HJ730">
        <v>31.1009</v>
      </c>
      <c r="HK730">
        <v>21.5441</v>
      </c>
      <c r="HL730">
        <v>20.6043</v>
      </c>
      <c r="HM730">
        <v>100</v>
      </c>
      <c r="HN730">
        <v>25</v>
      </c>
      <c r="HO730">
        <v>420</v>
      </c>
      <c r="HP730">
        <v>21.5</v>
      </c>
      <c r="HQ730">
        <v>103.122</v>
      </c>
      <c r="HR730">
        <v>102.021</v>
      </c>
    </row>
    <row r="731" spans="1:226">
      <c r="A731">
        <v>713</v>
      </c>
      <c r="B731">
        <v>1774684644.6</v>
      </c>
      <c r="C731">
        <v>2898.599999904633</v>
      </c>
      <c r="D731" t="s">
        <v>1788</v>
      </c>
      <c r="E731" t="s">
        <v>1789</v>
      </c>
      <c r="F731">
        <v>5</v>
      </c>
      <c r="I731">
        <v>1774684641.7</v>
      </c>
      <c r="J731">
        <f>(K731)/1000</f>
        <v>0</v>
      </c>
      <c r="K731">
        <f>IF(BF731, AN731, AH731)</f>
        <v>0</v>
      </c>
      <c r="L731">
        <f>IF(BF731, AI731, AG731)</f>
        <v>0</v>
      </c>
      <c r="M731">
        <f>BH731 - IF(AU731&gt;1, L731*BB731*100.0/(AW731), 0)</f>
        <v>0</v>
      </c>
      <c r="N731">
        <f>((T731-J731/2)*M731-L731)/(T731+J731/2)</f>
        <v>0</v>
      </c>
      <c r="O731">
        <f>N731*(BO731+BP731)/1000.0</f>
        <v>0</v>
      </c>
      <c r="P731">
        <f>(BH731 - IF(AU731&gt;1, L731*BB731*100.0/(AW731), 0))*(BO731+BP731)/1000.0</f>
        <v>0</v>
      </c>
      <c r="Q731">
        <f>2.0/((1/S731-1/R731)+SIGN(S731)*SQRT((1/S731-1/R731)*(1/S731-1/R731) + 4*BC731/((BC731+1)*(BC731+1))*(2*1/S731*1/R731-1/R731*1/R731)))</f>
        <v>0</v>
      </c>
      <c r="R731">
        <f>IF(LEFT(BD731,1)&lt;&gt;"0",IF(LEFT(BD731,1)="1",3.0,BE731),$D$5+$E$5*(BV731*BO731/($K$5*1000))+$F$5*(BV731*BO731/($K$5*1000))*MAX(MIN(BB731,$J$5),$I$5)*MAX(MIN(BB731,$J$5),$I$5)+$G$5*MAX(MIN(BB731,$J$5),$I$5)*(BV731*BO731/($K$5*1000))+$H$5*(BV731*BO731/($K$5*1000))*(BV731*BO731/($K$5*1000)))</f>
        <v>0</v>
      </c>
      <c r="S731">
        <f>J731*(1000-(1000*0.61365*exp(17.502*W731/(240.97+W731))/(BO731+BP731)+BJ731)/2)/(1000*0.61365*exp(17.502*W731/(240.97+W731))/(BO731+BP731)-BJ731)</f>
        <v>0</v>
      </c>
      <c r="T731">
        <f>1/((BC731+1)/(Q731/1.6)+1/(R731/1.37)) + BC731/((BC731+1)/(Q731/1.6) + BC731/(R731/1.37))</f>
        <v>0</v>
      </c>
      <c r="U731">
        <f>(AX731*BA731)</f>
        <v>0</v>
      </c>
      <c r="V731">
        <f>(BQ731+(U731+2*0.95*5.67E-8*(((BQ731+$B$9)+273)^4-(BQ731+273)^4)-44100*J731)/(1.84*29.3*R731+8*0.95*5.67E-8*(BQ731+273)^3))</f>
        <v>0</v>
      </c>
      <c r="W731">
        <f>($C$9*BR731+$D$9*BS731+$E$9*V731)</f>
        <v>0</v>
      </c>
      <c r="X731">
        <f>0.61365*exp(17.502*W731/(240.97+W731))</f>
        <v>0</v>
      </c>
      <c r="Y731">
        <f>(Z731/AA731*100)</f>
        <v>0</v>
      </c>
      <c r="Z731">
        <f>BJ731*(BO731+BP731)/1000</f>
        <v>0</v>
      </c>
      <c r="AA731">
        <f>0.61365*exp(17.502*BQ731/(240.97+BQ731))</f>
        <v>0</v>
      </c>
      <c r="AB731">
        <f>(X731-BJ731*(BO731+BP731)/1000)</f>
        <v>0</v>
      </c>
      <c r="AC731">
        <f>(-J731*44100)</f>
        <v>0</v>
      </c>
      <c r="AD731">
        <f>2*29.3*R731*0.92*(BQ731-W731)</f>
        <v>0</v>
      </c>
      <c r="AE731">
        <f>2*0.95*5.67E-8*(((BQ731+$B$9)+273)^4-(W731+273)^4)</f>
        <v>0</v>
      </c>
      <c r="AF731">
        <f>U731+AE731+AC731+AD731</f>
        <v>0</v>
      </c>
      <c r="AG731">
        <f>BN731*AU731*(BI731-BH731*(1000-AU731*BK731)/(1000-AU731*BJ731))/(100*BB731)</f>
        <v>0</v>
      </c>
      <c r="AH731">
        <f>1000*BN731*AU731*(BJ731-BK731)/(100*BB731*(1000-AU731*BJ731))</f>
        <v>0</v>
      </c>
      <c r="AI731">
        <f>(AJ731 - AK731 - BO731*1E3/(8.314*(BQ731+273.15)) * AM731/BN731 * AL731) * BN731/(100*BB731) * (1000 - BK731)/1000</f>
        <v>0</v>
      </c>
      <c r="AJ731">
        <v>429.1864935911384</v>
      </c>
      <c r="AK731">
        <v>428.7407818181817</v>
      </c>
      <c r="AL731">
        <v>-8.403992746486429E-06</v>
      </c>
      <c r="AM731">
        <v>61.35787655002243</v>
      </c>
      <c r="AN731">
        <f>(AP731 - AO731 + BO731*1E3/(8.314*(BQ731+273.15)) * AR731/BN731 * AQ731) * BN731/(100*BB731) * 1000/(1000 - AP731)</f>
        <v>0</v>
      </c>
      <c r="AO731">
        <v>21.5476769908591</v>
      </c>
      <c r="AP731">
        <v>21.52978321678322</v>
      </c>
      <c r="AQ731">
        <v>2.452727168900909E-07</v>
      </c>
      <c r="AR731">
        <v>91.88205700752289</v>
      </c>
      <c r="AS731">
        <v>0</v>
      </c>
      <c r="AT731">
        <v>0</v>
      </c>
      <c r="AU731">
        <f>IF(AS731*$H$15&gt;=AW731,1.0,(AW731/(AW731-AS731*$H$15)))</f>
        <v>0</v>
      </c>
      <c r="AV731">
        <f>(AU731-1)*100</f>
        <v>0</v>
      </c>
      <c r="AW731">
        <f>MAX(0,($B$15+$C$15*BV731)/(1+$D$15*BV731)*BO731/(BQ731+273)*$E$15)</f>
        <v>0</v>
      </c>
      <c r="AX731">
        <f>$B$13*BW731+$C$13*BX731+$F$13*CI731*(1-CL731)</f>
        <v>0</v>
      </c>
      <c r="AY731">
        <f>AX731*AZ731</f>
        <v>0</v>
      </c>
      <c r="AZ731">
        <f>($B$13*$D$11+$C$13*$D$11+$F$13*((CV731+CN731)/MAX(CV731+CN731+CW731, 0.1)*$I$11+CW731/MAX(CV731+CN731+CW731, 0.1)*$J$11))/($B$13+$C$13+$F$13)</f>
        <v>0</v>
      </c>
      <c r="BA731">
        <f>($B$13*$K$11+$C$13*$K$11+$F$13*((CV731+CN731)/MAX(CV731+CN731+CW731, 0.1)*$P$11+CW731/MAX(CV731+CN731+CW731, 0.1)*$Q$11))/($B$13+$C$13+$F$13)</f>
        <v>0</v>
      </c>
      <c r="BB731">
        <v>6</v>
      </c>
      <c r="BC731">
        <v>0.5</v>
      </c>
      <c r="BD731" t="s">
        <v>358</v>
      </c>
      <c r="BE731">
        <v>2</v>
      </c>
      <c r="BF731" t="b">
        <v>1</v>
      </c>
      <c r="BG731">
        <v>1774684641.7</v>
      </c>
      <c r="BH731">
        <v>419.5432</v>
      </c>
      <c r="BI731">
        <v>419.9536999999999</v>
      </c>
      <c r="BJ731">
        <v>21.52886</v>
      </c>
      <c r="BK731">
        <v>21.54836</v>
      </c>
      <c r="BL731">
        <v>419.9048</v>
      </c>
      <c r="BM731">
        <v>21.23119</v>
      </c>
      <c r="BN731">
        <v>500.0457</v>
      </c>
      <c r="BO731">
        <v>101.0273</v>
      </c>
      <c r="BP731">
        <v>0.10001719</v>
      </c>
      <c r="BQ731">
        <v>25.71566</v>
      </c>
      <c r="BR731">
        <v>25.72862</v>
      </c>
      <c r="BS731">
        <v>999.9</v>
      </c>
      <c r="BT731">
        <v>0</v>
      </c>
      <c r="BU731">
        <v>0</v>
      </c>
      <c r="BV731">
        <v>9996.996999999999</v>
      </c>
      <c r="BW731">
        <v>0</v>
      </c>
      <c r="BX731">
        <v>0.3833920000000001</v>
      </c>
      <c r="BY731">
        <v>-0.410553</v>
      </c>
      <c r="BZ731">
        <v>428.7741</v>
      </c>
      <c r="CA731">
        <v>429.2023</v>
      </c>
      <c r="CB731">
        <v>-0.01950359</v>
      </c>
      <c r="CC731">
        <v>419.9536999999999</v>
      </c>
      <c r="CD731">
        <v>21.54836</v>
      </c>
      <c r="CE731">
        <v>2.175003</v>
      </c>
      <c r="CF731">
        <v>2.176974</v>
      </c>
      <c r="CG731">
        <v>18.77936</v>
      </c>
      <c r="CH731">
        <v>18.79386</v>
      </c>
      <c r="CI731">
        <v>49.99249</v>
      </c>
      <c r="CJ731">
        <v>0</v>
      </c>
      <c r="CK731">
        <v>1</v>
      </c>
      <c r="CL731">
        <v>0</v>
      </c>
      <c r="CM731">
        <v>1.79818</v>
      </c>
      <c r="CN731">
        <v>0</v>
      </c>
      <c r="CO731">
        <v>1.93781</v>
      </c>
      <c r="CP731">
        <v>255.7449</v>
      </c>
      <c r="CQ731">
        <v>35.375</v>
      </c>
      <c r="CR731">
        <v>41.562</v>
      </c>
      <c r="CS731">
        <v>38.29340000000001</v>
      </c>
      <c r="CT731">
        <v>41.0683</v>
      </c>
      <c r="CU731">
        <v>36.687</v>
      </c>
      <c r="CV731">
        <v>0</v>
      </c>
      <c r="CW731">
        <v>49.992</v>
      </c>
      <c r="CX731">
        <v>0</v>
      </c>
      <c r="CY731">
        <v>1774684643</v>
      </c>
      <c r="CZ731">
        <v>0</v>
      </c>
      <c r="DA731">
        <v>1774666326.5</v>
      </c>
      <c r="DB731" t="s">
        <v>359</v>
      </c>
      <c r="DC731">
        <v>1774666322</v>
      </c>
      <c r="DD731">
        <v>1774666326.5</v>
      </c>
      <c r="DE731">
        <v>2</v>
      </c>
      <c r="DF731">
        <v>0.343</v>
      </c>
      <c r="DG731">
        <v>-0.026</v>
      </c>
      <c r="DH731">
        <v>-0.36</v>
      </c>
      <c r="DI731">
        <v>0.298</v>
      </c>
      <c r="DJ731">
        <v>420</v>
      </c>
      <c r="DK731">
        <v>22</v>
      </c>
      <c r="DL731">
        <v>0.17</v>
      </c>
      <c r="DM731">
        <v>0.02</v>
      </c>
      <c r="DN731">
        <v>-0.4255513170731707</v>
      </c>
      <c r="DO731">
        <v>0.1333544320557486</v>
      </c>
      <c r="DP731">
        <v>0.03313536229412437</v>
      </c>
      <c r="DQ731">
        <v>0</v>
      </c>
      <c r="DR731">
        <v>-0.02069817804878049</v>
      </c>
      <c r="DS731">
        <v>0.007171064111498222</v>
      </c>
      <c r="DT731">
        <v>0.001219797864604523</v>
      </c>
      <c r="DU731">
        <v>1</v>
      </c>
      <c r="DV731">
        <v>1</v>
      </c>
      <c r="DW731">
        <v>2</v>
      </c>
      <c r="DX731" t="s">
        <v>367</v>
      </c>
      <c r="DY731">
        <v>3.13055</v>
      </c>
      <c r="DZ731">
        <v>2.80647</v>
      </c>
      <c r="EA731">
        <v>0.0997449</v>
      </c>
      <c r="EB731">
        <v>0.0994659</v>
      </c>
      <c r="EC731">
        <v>0.105954</v>
      </c>
      <c r="ED731">
        <v>0.105709</v>
      </c>
      <c r="EE731">
        <v>21144.7</v>
      </c>
      <c r="EF731">
        <v>27418.9</v>
      </c>
      <c r="EG731">
        <v>26441.7</v>
      </c>
      <c r="EH731">
        <v>33000</v>
      </c>
      <c r="EI731">
        <v>34918.3</v>
      </c>
      <c r="EJ731">
        <v>40305.1</v>
      </c>
      <c r="EK731">
        <v>41087.5</v>
      </c>
      <c r="EL731">
        <v>46060</v>
      </c>
      <c r="EM731">
        <v>2.03507</v>
      </c>
      <c r="EN731">
        <v>2.00055</v>
      </c>
      <c r="EO731">
        <v>0.0669993</v>
      </c>
      <c r="EP731">
        <v>0</v>
      </c>
      <c r="EQ731">
        <v>24.632</v>
      </c>
      <c r="ER731">
        <v>999.9</v>
      </c>
      <c r="ES731">
        <v>67.5</v>
      </c>
      <c r="ET731">
        <v>27.5</v>
      </c>
      <c r="EU731">
        <v>24.6234</v>
      </c>
      <c r="EV731">
        <v>60.9909</v>
      </c>
      <c r="EW731">
        <v>31.5104</v>
      </c>
      <c r="EX731">
        <v>1</v>
      </c>
      <c r="EY731">
        <v>0.291006</v>
      </c>
      <c r="EZ731">
        <v>0.151784</v>
      </c>
      <c r="FA731">
        <v>20.2924</v>
      </c>
      <c r="FB731">
        <v>5.18824</v>
      </c>
      <c r="FC731">
        <v>11.9441</v>
      </c>
      <c r="FD731">
        <v>4.9557</v>
      </c>
      <c r="FE731">
        <v>3.285</v>
      </c>
      <c r="FF731">
        <v>9999</v>
      </c>
      <c r="FG731">
        <v>9999</v>
      </c>
      <c r="FH731">
        <v>9999</v>
      </c>
      <c r="FI731">
        <v>999.9</v>
      </c>
      <c r="FJ731">
        <v>1.86127</v>
      </c>
      <c r="FK731">
        <v>1.86264</v>
      </c>
      <c r="FL731">
        <v>1.86005</v>
      </c>
      <c r="FM731">
        <v>1.85837</v>
      </c>
      <c r="FN731">
        <v>1.86218</v>
      </c>
      <c r="FO731">
        <v>1.8589</v>
      </c>
      <c r="FP731">
        <v>1.85791</v>
      </c>
      <c r="FQ731">
        <v>1.86081</v>
      </c>
      <c r="FR731">
        <v>0</v>
      </c>
      <c r="FS731">
        <v>0</v>
      </c>
      <c r="FT731">
        <v>0</v>
      </c>
      <c r="FU731">
        <v>4.5</v>
      </c>
      <c r="FV731" t="s">
        <v>361</v>
      </c>
      <c r="FW731" t="s">
        <v>362</v>
      </c>
      <c r="FX731" t="s">
        <v>363</v>
      </c>
      <c r="FY731" t="s">
        <v>364</v>
      </c>
      <c r="FZ731" t="s">
        <v>364</v>
      </c>
      <c r="GA731" t="s">
        <v>363</v>
      </c>
      <c r="GB731">
        <v>0</v>
      </c>
      <c r="GC731">
        <v>100</v>
      </c>
      <c r="GD731">
        <v>100</v>
      </c>
      <c r="GE731">
        <v>-0.361</v>
      </c>
      <c r="GF731">
        <v>0.2977</v>
      </c>
      <c r="GG731">
        <v>-1.589593225013521</v>
      </c>
      <c r="GH731">
        <v>0.00192992804097616</v>
      </c>
      <c r="GI731">
        <v>3.244687122451424E-06</v>
      </c>
      <c r="GJ731">
        <v>-2.087531120305573E-09</v>
      </c>
      <c r="GK731">
        <v>0.05776174702018427</v>
      </c>
      <c r="GL731">
        <v>0.005089068596103195</v>
      </c>
      <c r="GM731">
        <v>0.0003257216593697226</v>
      </c>
      <c r="GN731">
        <v>-1.562898368296355E-06</v>
      </c>
      <c r="GO731">
        <v>0</v>
      </c>
      <c r="GP731">
        <v>1257</v>
      </c>
      <c r="GQ731">
        <v>1</v>
      </c>
      <c r="GR731">
        <v>31</v>
      </c>
      <c r="GS731">
        <v>305.4</v>
      </c>
      <c r="GT731">
        <v>305.3</v>
      </c>
      <c r="GU731">
        <v>1.07788</v>
      </c>
      <c r="GV731">
        <v>2.40234</v>
      </c>
      <c r="GW731">
        <v>1.44775</v>
      </c>
      <c r="GX731">
        <v>2.20215</v>
      </c>
      <c r="GY731">
        <v>1.44653</v>
      </c>
      <c r="GZ731">
        <v>2.26196</v>
      </c>
      <c r="HA731">
        <v>33.1769</v>
      </c>
      <c r="HB731">
        <v>14.4472</v>
      </c>
      <c r="HC731">
        <v>18</v>
      </c>
      <c r="HD731">
        <v>531.998</v>
      </c>
      <c r="HE731">
        <v>523.154</v>
      </c>
      <c r="HF731">
        <v>24.9998</v>
      </c>
      <c r="HG731">
        <v>30.7129</v>
      </c>
      <c r="HH731">
        <v>30.0001</v>
      </c>
      <c r="HI731">
        <v>31.0916</v>
      </c>
      <c r="HJ731">
        <v>31.1009</v>
      </c>
      <c r="HK731">
        <v>21.5452</v>
      </c>
      <c r="HL731">
        <v>20.6043</v>
      </c>
      <c r="HM731">
        <v>100</v>
      </c>
      <c r="HN731">
        <v>25</v>
      </c>
      <c r="HO731">
        <v>420</v>
      </c>
      <c r="HP731">
        <v>21.5</v>
      </c>
      <c r="HQ731">
        <v>103.122</v>
      </c>
      <c r="HR731">
        <v>102.021</v>
      </c>
    </row>
    <row r="732" spans="1:226">
      <c r="A732">
        <v>714</v>
      </c>
      <c r="B732">
        <v>1774684648.6</v>
      </c>
      <c r="C732">
        <v>2902.599999904633</v>
      </c>
      <c r="D732" t="s">
        <v>1790</v>
      </c>
      <c r="E732" t="s">
        <v>1791</v>
      </c>
      <c r="F732">
        <v>5</v>
      </c>
      <c r="I732">
        <v>1774684645.7</v>
      </c>
      <c r="J732">
        <f>(K732)/1000</f>
        <v>0</v>
      </c>
      <c r="K732">
        <f>IF(BF732, AN732, AH732)</f>
        <v>0</v>
      </c>
      <c r="L732">
        <f>IF(BF732, AI732, AG732)</f>
        <v>0</v>
      </c>
      <c r="M732">
        <f>BH732 - IF(AU732&gt;1, L732*BB732*100.0/(AW732), 0)</f>
        <v>0</v>
      </c>
      <c r="N732">
        <f>((T732-J732/2)*M732-L732)/(T732+J732/2)</f>
        <v>0</v>
      </c>
      <c r="O732">
        <f>N732*(BO732+BP732)/1000.0</f>
        <v>0</v>
      </c>
      <c r="P732">
        <f>(BH732 - IF(AU732&gt;1, L732*BB732*100.0/(AW732), 0))*(BO732+BP732)/1000.0</f>
        <v>0</v>
      </c>
      <c r="Q732">
        <f>2.0/((1/S732-1/R732)+SIGN(S732)*SQRT((1/S732-1/R732)*(1/S732-1/R732) + 4*BC732/((BC732+1)*(BC732+1))*(2*1/S732*1/R732-1/R732*1/R732)))</f>
        <v>0</v>
      </c>
      <c r="R732">
        <f>IF(LEFT(BD732,1)&lt;&gt;"0",IF(LEFT(BD732,1)="1",3.0,BE732),$D$5+$E$5*(BV732*BO732/($K$5*1000))+$F$5*(BV732*BO732/($K$5*1000))*MAX(MIN(BB732,$J$5),$I$5)*MAX(MIN(BB732,$J$5),$I$5)+$G$5*MAX(MIN(BB732,$J$5),$I$5)*(BV732*BO732/($K$5*1000))+$H$5*(BV732*BO732/($K$5*1000))*(BV732*BO732/($K$5*1000)))</f>
        <v>0</v>
      </c>
      <c r="S732">
        <f>J732*(1000-(1000*0.61365*exp(17.502*W732/(240.97+W732))/(BO732+BP732)+BJ732)/2)/(1000*0.61365*exp(17.502*W732/(240.97+W732))/(BO732+BP732)-BJ732)</f>
        <v>0</v>
      </c>
      <c r="T732">
        <f>1/((BC732+1)/(Q732/1.6)+1/(R732/1.37)) + BC732/((BC732+1)/(Q732/1.6) + BC732/(R732/1.37))</f>
        <v>0</v>
      </c>
      <c r="U732">
        <f>(AX732*BA732)</f>
        <v>0</v>
      </c>
      <c r="V732">
        <f>(BQ732+(U732+2*0.95*5.67E-8*(((BQ732+$B$9)+273)^4-(BQ732+273)^4)-44100*J732)/(1.84*29.3*R732+8*0.95*5.67E-8*(BQ732+273)^3))</f>
        <v>0</v>
      </c>
      <c r="W732">
        <f>($C$9*BR732+$D$9*BS732+$E$9*V732)</f>
        <v>0</v>
      </c>
      <c r="X732">
        <f>0.61365*exp(17.502*W732/(240.97+W732))</f>
        <v>0</v>
      </c>
      <c r="Y732">
        <f>(Z732/AA732*100)</f>
        <v>0</v>
      </c>
      <c r="Z732">
        <f>BJ732*(BO732+BP732)/1000</f>
        <v>0</v>
      </c>
      <c r="AA732">
        <f>0.61365*exp(17.502*BQ732/(240.97+BQ732))</f>
        <v>0</v>
      </c>
      <c r="AB732">
        <f>(X732-BJ732*(BO732+BP732)/1000)</f>
        <v>0</v>
      </c>
      <c r="AC732">
        <f>(-J732*44100)</f>
        <v>0</v>
      </c>
      <c r="AD732">
        <f>2*29.3*R732*0.92*(BQ732-W732)</f>
        <v>0</v>
      </c>
      <c r="AE732">
        <f>2*0.95*5.67E-8*(((BQ732+$B$9)+273)^4-(W732+273)^4)</f>
        <v>0</v>
      </c>
      <c r="AF732">
        <f>U732+AE732+AC732+AD732</f>
        <v>0</v>
      </c>
      <c r="AG732">
        <f>BN732*AU732*(BI732-BH732*(1000-AU732*BK732)/(1000-AU732*BJ732))/(100*BB732)</f>
        <v>0</v>
      </c>
      <c r="AH732">
        <f>1000*BN732*AU732*(BJ732-BK732)/(100*BB732*(1000-AU732*BJ732))</f>
        <v>0</v>
      </c>
      <c r="AI732">
        <f>(AJ732 - AK732 - BO732*1E3/(8.314*(BQ732+273.15)) * AM732/BN732 * AL732) * BN732/(100*BB732) * (1000 - BK732)/1000</f>
        <v>0</v>
      </c>
      <c r="AJ732">
        <v>429.2178471474243</v>
      </c>
      <c r="AK732">
        <v>428.766272727273</v>
      </c>
      <c r="AL732">
        <v>2.381745603795492E-06</v>
      </c>
      <c r="AM732">
        <v>61.35787655002243</v>
      </c>
      <c r="AN732">
        <f>(AP732 - AO732 + BO732*1E3/(8.314*(BQ732+273.15)) * AR732/BN732 * AQ732) * BN732/(100*BB732) * 1000/(1000 - AP732)</f>
        <v>0</v>
      </c>
      <c r="AO732">
        <v>21.54946977772702</v>
      </c>
      <c r="AP732">
        <v>21.53234125874127</v>
      </c>
      <c r="AQ732">
        <v>1.517693465661884E-07</v>
      </c>
      <c r="AR732">
        <v>91.88205700752289</v>
      </c>
      <c r="AS732">
        <v>0</v>
      </c>
      <c r="AT732">
        <v>0</v>
      </c>
      <c r="AU732">
        <f>IF(AS732*$H$15&gt;=AW732,1.0,(AW732/(AW732-AS732*$H$15)))</f>
        <v>0</v>
      </c>
      <c r="AV732">
        <f>(AU732-1)*100</f>
        <v>0</v>
      </c>
      <c r="AW732">
        <f>MAX(0,($B$15+$C$15*BV732)/(1+$D$15*BV732)*BO732/(BQ732+273)*$E$15)</f>
        <v>0</v>
      </c>
      <c r="AX732">
        <f>$B$13*BW732+$C$13*BX732+$F$13*CI732*(1-CL732)</f>
        <v>0</v>
      </c>
      <c r="AY732">
        <f>AX732*AZ732</f>
        <v>0</v>
      </c>
      <c r="AZ732">
        <f>($B$13*$D$11+$C$13*$D$11+$F$13*((CV732+CN732)/MAX(CV732+CN732+CW732, 0.1)*$I$11+CW732/MAX(CV732+CN732+CW732, 0.1)*$J$11))/($B$13+$C$13+$F$13)</f>
        <v>0</v>
      </c>
      <c r="BA732">
        <f>($B$13*$K$11+$C$13*$K$11+$F$13*((CV732+CN732)/MAX(CV732+CN732+CW732, 0.1)*$P$11+CW732/MAX(CV732+CN732+CW732, 0.1)*$Q$11))/($B$13+$C$13+$F$13)</f>
        <v>0</v>
      </c>
      <c r="BB732">
        <v>6</v>
      </c>
      <c r="BC732">
        <v>0.5</v>
      </c>
      <c r="BD732" t="s">
        <v>358</v>
      </c>
      <c r="BE732">
        <v>2</v>
      </c>
      <c r="BF732" t="b">
        <v>1</v>
      </c>
      <c r="BG732">
        <v>1774684645.7</v>
      </c>
      <c r="BH732">
        <v>419.517</v>
      </c>
      <c r="BI732">
        <v>419.9663</v>
      </c>
      <c r="BJ732">
        <v>21.53083</v>
      </c>
      <c r="BK732">
        <v>21.54956</v>
      </c>
      <c r="BL732">
        <v>419.8786</v>
      </c>
      <c r="BM732">
        <v>21.23313</v>
      </c>
      <c r="BN732">
        <v>500.0236</v>
      </c>
      <c r="BO732">
        <v>101.027</v>
      </c>
      <c r="BP732">
        <v>0.09989331999999999</v>
      </c>
      <c r="BQ732">
        <v>25.71788</v>
      </c>
      <c r="BR732">
        <v>25.73200000000001</v>
      </c>
      <c r="BS732">
        <v>999.9</v>
      </c>
      <c r="BT732">
        <v>0</v>
      </c>
      <c r="BU732">
        <v>0</v>
      </c>
      <c r="BV732">
        <v>10011.932</v>
      </c>
      <c r="BW732">
        <v>0</v>
      </c>
      <c r="BX732">
        <v>0.3833920000000001</v>
      </c>
      <c r="BY732">
        <v>-0.4492247</v>
      </c>
      <c r="BZ732">
        <v>428.7481</v>
      </c>
      <c r="CA732">
        <v>429.2155</v>
      </c>
      <c r="CB732">
        <v>-0.01870918</v>
      </c>
      <c r="CC732">
        <v>419.9663</v>
      </c>
      <c r="CD732">
        <v>21.54956</v>
      </c>
      <c r="CE732">
        <v>2.175198</v>
      </c>
      <c r="CF732">
        <v>2.177089</v>
      </c>
      <c r="CG732">
        <v>18.78081</v>
      </c>
      <c r="CH732">
        <v>18.79471</v>
      </c>
      <c r="CI732">
        <v>49.99248</v>
      </c>
      <c r="CJ732">
        <v>0</v>
      </c>
      <c r="CK732">
        <v>1</v>
      </c>
      <c r="CL732">
        <v>0</v>
      </c>
      <c r="CM732">
        <v>1.58399</v>
      </c>
      <c r="CN732">
        <v>0</v>
      </c>
      <c r="CO732">
        <v>2.11286</v>
      </c>
      <c r="CP732">
        <v>255.7446</v>
      </c>
      <c r="CQ732">
        <v>35.375</v>
      </c>
      <c r="CR732">
        <v>41.5683</v>
      </c>
      <c r="CS732">
        <v>38.312</v>
      </c>
      <c r="CT732">
        <v>41.1124</v>
      </c>
      <c r="CU732">
        <v>36.687</v>
      </c>
      <c r="CV732">
        <v>0</v>
      </c>
      <c r="CW732">
        <v>49.992</v>
      </c>
      <c r="CX732">
        <v>0</v>
      </c>
      <c r="CY732">
        <v>1774684647.2</v>
      </c>
      <c r="CZ732">
        <v>0</v>
      </c>
      <c r="DA732">
        <v>1774666326.5</v>
      </c>
      <c r="DB732" t="s">
        <v>359</v>
      </c>
      <c r="DC732">
        <v>1774666322</v>
      </c>
      <c r="DD732">
        <v>1774666326.5</v>
      </c>
      <c r="DE732">
        <v>2</v>
      </c>
      <c r="DF732">
        <v>0.343</v>
      </c>
      <c r="DG732">
        <v>-0.026</v>
      </c>
      <c r="DH732">
        <v>-0.36</v>
      </c>
      <c r="DI732">
        <v>0.298</v>
      </c>
      <c r="DJ732">
        <v>420</v>
      </c>
      <c r="DK732">
        <v>22</v>
      </c>
      <c r="DL732">
        <v>0.17</v>
      </c>
      <c r="DM732">
        <v>0.02</v>
      </c>
      <c r="DN732">
        <v>-0.4313421707317074</v>
      </c>
      <c r="DO732">
        <v>0.09362893379790843</v>
      </c>
      <c r="DP732">
        <v>0.03214374229119948</v>
      </c>
      <c r="DQ732">
        <v>1</v>
      </c>
      <c r="DR732">
        <v>-0.0202469756097561</v>
      </c>
      <c r="DS732">
        <v>0.01155076933797907</v>
      </c>
      <c r="DT732">
        <v>0.001241222852139538</v>
      </c>
      <c r="DU732">
        <v>1</v>
      </c>
      <c r="DV732">
        <v>2</v>
      </c>
      <c r="DW732">
        <v>2</v>
      </c>
      <c r="DX732" t="s">
        <v>360</v>
      </c>
      <c r="DY732">
        <v>3.13043</v>
      </c>
      <c r="DZ732">
        <v>2.80644</v>
      </c>
      <c r="EA732">
        <v>0.09974239999999999</v>
      </c>
      <c r="EB732">
        <v>0.099468</v>
      </c>
      <c r="EC732">
        <v>0.105963</v>
      </c>
      <c r="ED732">
        <v>0.105712</v>
      </c>
      <c r="EE732">
        <v>21144.6</v>
      </c>
      <c r="EF732">
        <v>27419</v>
      </c>
      <c r="EG732">
        <v>26441.5</v>
      </c>
      <c r="EH732">
        <v>33000.2</v>
      </c>
      <c r="EI732">
        <v>34917.8</v>
      </c>
      <c r="EJ732">
        <v>40304.8</v>
      </c>
      <c r="EK732">
        <v>41087.3</v>
      </c>
      <c r="EL732">
        <v>46059.9</v>
      </c>
      <c r="EM732">
        <v>2.03482</v>
      </c>
      <c r="EN732">
        <v>2.0007</v>
      </c>
      <c r="EO732">
        <v>0.0674091</v>
      </c>
      <c r="EP732">
        <v>0</v>
      </c>
      <c r="EQ732">
        <v>24.6306</v>
      </c>
      <c r="ER732">
        <v>999.9</v>
      </c>
      <c r="ES732">
        <v>67.5</v>
      </c>
      <c r="ET732">
        <v>27.5</v>
      </c>
      <c r="EU732">
        <v>24.6252</v>
      </c>
      <c r="EV732">
        <v>61.5209</v>
      </c>
      <c r="EW732">
        <v>31.5264</v>
      </c>
      <c r="EX732">
        <v>1</v>
      </c>
      <c r="EY732">
        <v>0.290945</v>
      </c>
      <c r="EZ732">
        <v>0.15171</v>
      </c>
      <c r="FA732">
        <v>20.2924</v>
      </c>
      <c r="FB732">
        <v>5.18869</v>
      </c>
      <c r="FC732">
        <v>11.9441</v>
      </c>
      <c r="FD732">
        <v>4.9557</v>
      </c>
      <c r="FE732">
        <v>3.285</v>
      </c>
      <c r="FF732">
        <v>9999</v>
      </c>
      <c r="FG732">
        <v>9999</v>
      </c>
      <c r="FH732">
        <v>9999</v>
      </c>
      <c r="FI732">
        <v>999.9</v>
      </c>
      <c r="FJ732">
        <v>1.86127</v>
      </c>
      <c r="FK732">
        <v>1.86264</v>
      </c>
      <c r="FL732">
        <v>1.86005</v>
      </c>
      <c r="FM732">
        <v>1.85837</v>
      </c>
      <c r="FN732">
        <v>1.86217</v>
      </c>
      <c r="FO732">
        <v>1.85893</v>
      </c>
      <c r="FP732">
        <v>1.85791</v>
      </c>
      <c r="FQ732">
        <v>1.86081</v>
      </c>
      <c r="FR732">
        <v>0</v>
      </c>
      <c r="FS732">
        <v>0</v>
      </c>
      <c r="FT732">
        <v>0</v>
      </c>
      <c r="FU732">
        <v>4.5</v>
      </c>
      <c r="FV732" t="s">
        <v>361</v>
      </c>
      <c r="FW732" t="s">
        <v>362</v>
      </c>
      <c r="FX732" t="s">
        <v>363</v>
      </c>
      <c r="FY732" t="s">
        <v>364</v>
      </c>
      <c r="FZ732" t="s">
        <v>364</v>
      </c>
      <c r="GA732" t="s">
        <v>363</v>
      </c>
      <c r="GB732">
        <v>0</v>
      </c>
      <c r="GC732">
        <v>100</v>
      </c>
      <c r="GD732">
        <v>100</v>
      </c>
      <c r="GE732">
        <v>-0.362</v>
      </c>
      <c r="GF732">
        <v>0.2977</v>
      </c>
      <c r="GG732">
        <v>-1.589593225013521</v>
      </c>
      <c r="GH732">
        <v>0.00192992804097616</v>
      </c>
      <c r="GI732">
        <v>3.244687122451424E-06</v>
      </c>
      <c r="GJ732">
        <v>-2.087531120305573E-09</v>
      </c>
      <c r="GK732">
        <v>0.05776174702018427</v>
      </c>
      <c r="GL732">
        <v>0.005089068596103195</v>
      </c>
      <c r="GM732">
        <v>0.0003257216593697226</v>
      </c>
      <c r="GN732">
        <v>-1.562898368296355E-06</v>
      </c>
      <c r="GO732">
        <v>0</v>
      </c>
      <c r="GP732">
        <v>1257</v>
      </c>
      <c r="GQ732">
        <v>1</v>
      </c>
      <c r="GR732">
        <v>31</v>
      </c>
      <c r="GS732">
        <v>305.4</v>
      </c>
      <c r="GT732">
        <v>305.4</v>
      </c>
      <c r="GU732">
        <v>1.07788</v>
      </c>
      <c r="GV732">
        <v>2.39868</v>
      </c>
      <c r="GW732">
        <v>1.44775</v>
      </c>
      <c r="GX732">
        <v>2.20215</v>
      </c>
      <c r="GY732">
        <v>1.44653</v>
      </c>
      <c r="GZ732">
        <v>2.32666</v>
      </c>
      <c r="HA732">
        <v>33.1992</v>
      </c>
      <c r="HB732">
        <v>14.4472</v>
      </c>
      <c r="HC732">
        <v>18</v>
      </c>
      <c r="HD732">
        <v>531.84</v>
      </c>
      <c r="HE732">
        <v>523.256</v>
      </c>
      <c r="HF732">
        <v>24.9999</v>
      </c>
      <c r="HG732">
        <v>30.7129</v>
      </c>
      <c r="HH732">
        <v>30</v>
      </c>
      <c r="HI732">
        <v>31.0916</v>
      </c>
      <c r="HJ732">
        <v>31.1009</v>
      </c>
      <c r="HK732">
        <v>21.5467</v>
      </c>
      <c r="HL732">
        <v>20.6043</v>
      </c>
      <c r="HM732">
        <v>100</v>
      </c>
      <c r="HN732">
        <v>25</v>
      </c>
      <c r="HO732">
        <v>420</v>
      </c>
      <c r="HP732">
        <v>21.5</v>
      </c>
      <c r="HQ732">
        <v>103.121</v>
      </c>
      <c r="HR732">
        <v>102.021</v>
      </c>
    </row>
    <row r="733" spans="1:226">
      <c r="A733">
        <v>715</v>
      </c>
      <c r="B733">
        <v>1774684652.6</v>
      </c>
      <c r="C733">
        <v>2906.599999904633</v>
      </c>
      <c r="D733" t="s">
        <v>1792</v>
      </c>
      <c r="E733" t="s">
        <v>1793</v>
      </c>
      <c r="F733">
        <v>5</v>
      </c>
      <c r="I733">
        <v>1774684649.7</v>
      </c>
      <c r="J733">
        <f>(K733)/1000</f>
        <v>0</v>
      </c>
      <c r="K733">
        <f>IF(BF733, AN733, AH733)</f>
        <v>0</v>
      </c>
      <c r="L733">
        <f>IF(BF733, AI733, AG733)</f>
        <v>0</v>
      </c>
      <c r="M733">
        <f>BH733 - IF(AU733&gt;1, L733*BB733*100.0/(AW733), 0)</f>
        <v>0</v>
      </c>
      <c r="N733">
        <f>((T733-J733/2)*M733-L733)/(T733+J733/2)</f>
        <v>0</v>
      </c>
      <c r="O733">
        <f>N733*(BO733+BP733)/1000.0</f>
        <v>0</v>
      </c>
      <c r="P733">
        <f>(BH733 - IF(AU733&gt;1, L733*BB733*100.0/(AW733), 0))*(BO733+BP733)/1000.0</f>
        <v>0</v>
      </c>
      <c r="Q733">
        <f>2.0/((1/S733-1/R733)+SIGN(S733)*SQRT((1/S733-1/R733)*(1/S733-1/R733) + 4*BC733/((BC733+1)*(BC733+1))*(2*1/S733*1/R733-1/R733*1/R733)))</f>
        <v>0</v>
      </c>
      <c r="R733">
        <f>IF(LEFT(BD733,1)&lt;&gt;"0",IF(LEFT(BD733,1)="1",3.0,BE733),$D$5+$E$5*(BV733*BO733/($K$5*1000))+$F$5*(BV733*BO733/($K$5*1000))*MAX(MIN(BB733,$J$5),$I$5)*MAX(MIN(BB733,$J$5),$I$5)+$G$5*MAX(MIN(BB733,$J$5),$I$5)*(BV733*BO733/($K$5*1000))+$H$5*(BV733*BO733/($K$5*1000))*(BV733*BO733/($K$5*1000)))</f>
        <v>0</v>
      </c>
      <c r="S733">
        <f>J733*(1000-(1000*0.61365*exp(17.502*W733/(240.97+W733))/(BO733+BP733)+BJ733)/2)/(1000*0.61365*exp(17.502*W733/(240.97+W733))/(BO733+BP733)-BJ733)</f>
        <v>0</v>
      </c>
      <c r="T733">
        <f>1/((BC733+1)/(Q733/1.6)+1/(R733/1.37)) + BC733/((BC733+1)/(Q733/1.6) + BC733/(R733/1.37))</f>
        <v>0</v>
      </c>
      <c r="U733">
        <f>(AX733*BA733)</f>
        <v>0</v>
      </c>
      <c r="V733">
        <f>(BQ733+(U733+2*0.95*5.67E-8*(((BQ733+$B$9)+273)^4-(BQ733+273)^4)-44100*J733)/(1.84*29.3*R733+8*0.95*5.67E-8*(BQ733+273)^3))</f>
        <v>0</v>
      </c>
      <c r="W733">
        <f>($C$9*BR733+$D$9*BS733+$E$9*V733)</f>
        <v>0</v>
      </c>
      <c r="X733">
        <f>0.61365*exp(17.502*W733/(240.97+W733))</f>
        <v>0</v>
      </c>
      <c r="Y733">
        <f>(Z733/AA733*100)</f>
        <v>0</v>
      </c>
      <c r="Z733">
        <f>BJ733*(BO733+BP733)/1000</f>
        <v>0</v>
      </c>
      <c r="AA733">
        <f>0.61365*exp(17.502*BQ733/(240.97+BQ733))</f>
        <v>0</v>
      </c>
      <c r="AB733">
        <f>(X733-BJ733*(BO733+BP733)/1000)</f>
        <v>0</v>
      </c>
      <c r="AC733">
        <f>(-J733*44100)</f>
        <v>0</v>
      </c>
      <c r="AD733">
        <f>2*29.3*R733*0.92*(BQ733-W733)</f>
        <v>0</v>
      </c>
      <c r="AE733">
        <f>2*0.95*5.67E-8*(((BQ733+$B$9)+273)^4-(W733+273)^4)</f>
        <v>0</v>
      </c>
      <c r="AF733">
        <f>U733+AE733+AC733+AD733</f>
        <v>0</v>
      </c>
      <c r="AG733">
        <f>BN733*AU733*(BI733-BH733*(1000-AU733*BK733)/(1000-AU733*BJ733))/(100*BB733)</f>
        <v>0</v>
      </c>
      <c r="AH733">
        <f>1000*BN733*AU733*(BJ733-BK733)/(100*BB733*(1000-AU733*BJ733))</f>
        <v>0</v>
      </c>
      <c r="AI733">
        <f>(AJ733 - AK733 - BO733*1E3/(8.314*(BQ733+273.15)) * AM733/BN733 * AL733) * BN733/(100*BB733) * (1000 - BK733)/1000</f>
        <v>0</v>
      </c>
      <c r="AJ733">
        <v>429.2729777749864</v>
      </c>
      <c r="AK733">
        <v>428.8108181818182</v>
      </c>
      <c r="AL733">
        <v>7.03712520521309E-06</v>
      </c>
      <c r="AM733">
        <v>61.35787655002243</v>
      </c>
      <c r="AN733">
        <f>(AP733 - AO733 + BO733*1E3/(8.314*(BQ733+273.15)) * AR733/BN733 * AQ733) * BN733/(100*BB733) * 1000/(1000 - AP733)</f>
        <v>0</v>
      </c>
      <c r="AO733">
        <v>21.55059600837172</v>
      </c>
      <c r="AP733">
        <v>21.53288951048953</v>
      </c>
      <c r="AQ733">
        <v>1.558988383590017E-07</v>
      </c>
      <c r="AR733">
        <v>91.88205700752289</v>
      </c>
      <c r="AS733">
        <v>0</v>
      </c>
      <c r="AT733">
        <v>0</v>
      </c>
      <c r="AU733">
        <f>IF(AS733*$H$15&gt;=AW733,1.0,(AW733/(AW733-AS733*$H$15)))</f>
        <v>0</v>
      </c>
      <c r="AV733">
        <f>(AU733-1)*100</f>
        <v>0</v>
      </c>
      <c r="AW733">
        <f>MAX(0,($B$15+$C$15*BV733)/(1+$D$15*BV733)*BO733/(BQ733+273)*$E$15)</f>
        <v>0</v>
      </c>
      <c r="AX733">
        <f>$B$13*BW733+$C$13*BX733+$F$13*CI733*(1-CL733)</f>
        <v>0</v>
      </c>
      <c r="AY733">
        <f>AX733*AZ733</f>
        <v>0</v>
      </c>
      <c r="AZ733">
        <f>($B$13*$D$11+$C$13*$D$11+$F$13*((CV733+CN733)/MAX(CV733+CN733+CW733, 0.1)*$I$11+CW733/MAX(CV733+CN733+CW733, 0.1)*$J$11))/($B$13+$C$13+$F$13)</f>
        <v>0</v>
      </c>
      <c r="BA733">
        <f>($B$13*$K$11+$C$13*$K$11+$F$13*((CV733+CN733)/MAX(CV733+CN733+CW733, 0.1)*$P$11+CW733/MAX(CV733+CN733+CW733, 0.1)*$Q$11))/($B$13+$C$13+$F$13)</f>
        <v>0</v>
      </c>
      <c r="BB733">
        <v>6</v>
      </c>
      <c r="BC733">
        <v>0.5</v>
      </c>
      <c r="BD733" t="s">
        <v>358</v>
      </c>
      <c r="BE733">
        <v>2</v>
      </c>
      <c r="BF733" t="b">
        <v>1</v>
      </c>
      <c r="BG733">
        <v>1774684649.7</v>
      </c>
      <c r="BH733">
        <v>419.5556</v>
      </c>
      <c r="BI733">
        <v>420.0107</v>
      </c>
      <c r="BJ733">
        <v>21.5322</v>
      </c>
      <c r="BK733">
        <v>21.55085</v>
      </c>
      <c r="BL733">
        <v>419.9170999999999</v>
      </c>
      <c r="BM733">
        <v>21.2345</v>
      </c>
      <c r="BN733">
        <v>499.9888999999999</v>
      </c>
      <c r="BO733">
        <v>101.0261</v>
      </c>
      <c r="BP733">
        <v>0.10001066</v>
      </c>
      <c r="BQ733">
        <v>25.7176</v>
      </c>
      <c r="BR733">
        <v>25.73245</v>
      </c>
      <c r="BS733">
        <v>999.9</v>
      </c>
      <c r="BT733">
        <v>0</v>
      </c>
      <c r="BU733">
        <v>0</v>
      </c>
      <c r="BV733">
        <v>9996.812999999998</v>
      </c>
      <c r="BW733">
        <v>0</v>
      </c>
      <c r="BX733">
        <v>0.3833920000000001</v>
      </c>
      <c r="BY733">
        <v>-0.4550233</v>
      </c>
      <c r="BZ733">
        <v>428.7881</v>
      </c>
      <c r="CA733">
        <v>429.2614</v>
      </c>
      <c r="CB733">
        <v>-0.01863575</v>
      </c>
      <c r="CC733">
        <v>420.0107</v>
      </c>
      <c r="CD733">
        <v>21.55085</v>
      </c>
      <c r="CE733">
        <v>2.175316</v>
      </c>
      <c r="CF733">
        <v>2.177198</v>
      </c>
      <c r="CG733">
        <v>18.78168000000001</v>
      </c>
      <c r="CH733">
        <v>18.79553</v>
      </c>
      <c r="CI733">
        <v>49.99786</v>
      </c>
      <c r="CJ733">
        <v>0</v>
      </c>
      <c r="CK733">
        <v>1</v>
      </c>
      <c r="CL733">
        <v>0</v>
      </c>
      <c r="CM733">
        <v>1.72725</v>
      </c>
      <c r="CN733">
        <v>0</v>
      </c>
      <c r="CO733">
        <v>2.08489</v>
      </c>
      <c r="CP733">
        <v>255.7723</v>
      </c>
      <c r="CQ733">
        <v>35.375</v>
      </c>
      <c r="CR733">
        <v>41.6124</v>
      </c>
      <c r="CS733">
        <v>38.312</v>
      </c>
      <c r="CT733">
        <v>41.156</v>
      </c>
      <c r="CU733">
        <v>36.7311</v>
      </c>
      <c r="CV733">
        <v>0</v>
      </c>
      <c r="CW733">
        <v>49.998</v>
      </c>
      <c r="CX733">
        <v>0</v>
      </c>
      <c r="CY733">
        <v>1774684650.8</v>
      </c>
      <c r="CZ733">
        <v>0</v>
      </c>
      <c r="DA733">
        <v>1774666326.5</v>
      </c>
      <c r="DB733" t="s">
        <v>359</v>
      </c>
      <c r="DC733">
        <v>1774666322</v>
      </c>
      <c r="DD733">
        <v>1774666326.5</v>
      </c>
      <c r="DE733">
        <v>2</v>
      </c>
      <c r="DF733">
        <v>0.343</v>
      </c>
      <c r="DG733">
        <v>-0.026</v>
      </c>
      <c r="DH733">
        <v>-0.36</v>
      </c>
      <c r="DI733">
        <v>0.298</v>
      </c>
      <c r="DJ733">
        <v>420</v>
      </c>
      <c r="DK733">
        <v>22</v>
      </c>
      <c r="DL733">
        <v>0.17</v>
      </c>
      <c r="DM733">
        <v>0.02</v>
      </c>
      <c r="DN733">
        <v>-0.4273719024390244</v>
      </c>
      <c r="DO733">
        <v>-0.1498588850174224</v>
      </c>
      <c r="DP733">
        <v>0.0270861337406222</v>
      </c>
      <c r="DQ733">
        <v>0</v>
      </c>
      <c r="DR733">
        <v>-0.01962080487804878</v>
      </c>
      <c r="DS733">
        <v>0.008975011149825783</v>
      </c>
      <c r="DT733">
        <v>0.001029101390380716</v>
      </c>
      <c r="DU733">
        <v>1</v>
      </c>
      <c r="DV733">
        <v>1</v>
      </c>
      <c r="DW733">
        <v>2</v>
      </c>
      <c r="DX733" t="s">
        <v>367</v>
      </c>
      <c r="DY733">
        <v>3.13046</v>
      </c>
      <c r="DZ733">
        <v>2.80645</v>
      </c>
      <c r="EA733">
        <v>0.0997475</v>
      </c>
      <c r="EB733">
        <v>0.09947309999999999</v>
      </c>
      <c r="EC733">
        <v>0.105962</v>
      </c>
      <c r="ED733">
        <v>0.105714</v>
      </c>
      <c r="EE733">
        <v>21144.6</v>
      </c>
      <c r="EF733">
        <v>27418.9</v>
      </c>
      <c r="EG733">
        <v>26441.6</v>
      </c>
      <c r="EH733">
        <v>33000.3</v>
      </c>
      <c r="EI733">
        <v>34917.8</v>
      </c>
      <c r="EJ733">
        <v>40304.9</v>
      </c>
      <c r="EK733">
        <v>41087.3</v>
      </c>
      <c r="EL733">
        <v>46060</v>
      </c>
      <c r="EM733">
        <v>2.03498</v>
      </c>
      <c r="EN733">
        <v>2.00058</v>
      </c>
      <c r="EO733">
        <v>0.0665896</v>
      </c>
      <c r="EP733">
        <v>0</v>
      </c>
      <c r="EQ733">
        <v>24.6306</v>
      </c>
      <c r="ER733">
        <v>999.9</v>
      </c>
      <c r="ES733">
        <v>67.5</v>
      </c>
      <c r="ET733">
        <v>27.5</v>
      </c>
      <c r="EU733">
        <v>24.6271</v>
      </c>
      <c r="EV733">
        <v>61.0909</v>
      </c>
      <c r="EW733">
        <v>31.6667</v>
      </c>
      <c r="EX733">
        <v>1</v>
      </c>
      <c r="EY733">
        <v>0.290849</v>
      </c>
      <c r="EZ733">
        <v>0.151035</v>
      </c>
      <c r="FA733">
        <v>20.2924</v>
      </c>
      <c r="FB733">
        <v>5.18809</v>
      </c>
      <c r="FC733">
        <v>11.9441</v>
      </c>
      <c r="FD733">
        <v>4.9558</v>
      </c>
      <c r="FE733">
        <v>3.285</v>
      </c>
      <c r="FF733">
        <v>9999</v>
      </c>
      <c r="FG733">
        <v>9999</v>
      </c>
      <c r="FH733">
        <v>9999</v>
      </c>
      <c r="FI733">
        <v>999.9</v>
      </c>
      <c r="FJ733">
        <v>1.86127</v>
      </c>
      <c r="FK733">
        <v>1.86264</v>
      </c>
      <c r="FL733">
        <v>1.86005</v>
      </c>
      <c r="FM733">
        <v>1.85837</v>
      </c>
      <c r="FN733">
        <v>1.86217</v>
      </c>
      <c r="FO733">
        <v>1.85892</v>
      </c>
      <c r="FP733">
        <v>1.85791</v>
      </c>
      <c r="FQ733">
        <v>1.86081</v>
      </c>
      <c r="FR733">
        <v>0</v>
      </c>
      <c r="FS733">
        <v>0</v>
      </c>
      <c r="FT733">
        <v>0</v>
      </c>
      <c r="FU733">
        <v>4.5</v>
      </c>
      <c r="FV733" t="s">
        <v>361</v>
      </c>
      <c r="FW733" t="s">
        <v>362</v>
      </c>
      <c r="FX733" t="s">
        <v>363</v>
      </c>
      <c r="FY733" t="s">
        <v>364</v>
      </c>
      <c r="FZ733" t="s">
        <v>364</v>
      </c>
      <c r="GA733" t="s">
        <v>363</v>
      </c>
      <c r="GB733">
        <v>0</v>
      </c>
      <c r="GC733">
        <v>100</v>
      </c>
      <c r="GD733">
        <v>100</v>
      </c>
      <c r="GE733">
        <v>-0.362</v>
      </c>
      <c r="GF733">
        <v>0.2977</v>
      </c>
      <c r="GG733">
        <v>-1.589593225013521</v>
      </c>
      <c r="GH733">
        <v>0.00192992804097616</v>
      </c>
      <c r="GI733">
        <v>3.244687122451424E-06</v>
      </c>
      <c r="GJ733">
        <v>-2.087531120305573E-09</v>
      </c>
      <c r="GK733">
        <v>0.05776174702018427</v>
      </c>
      <c r="GL733">
        <v>0.005089068596103195</v>
      </c>
      <c r="GM733">
        <v>0.0003257216593697226</v>
      </c>
      <c r="GN733">
        <v>-1.562898368296355E-06</v>
      </c>
      <c r="GO733">
        <v>0</v>
      </c>
      <c r="GP733">
        <v>1257</v>
      </c>
      <c r="GQ733">
        <v>1</v>
      </c>
      <c r="GR733">
        <v>31</v>
      </c>
      <c r="GS733">
        <v>305.5</v>
      </c>
      <c r="GT733">
        <v>305.4</v>
      </c>
      <c r="GU733">
        <v>1.07788</v>
      </c>
      <c r="GV733">
        <v>2.3938</v>
      </c>
      <c r="GW733">
        <v>1.44775</v>
      </c>
      <c r="GX733">
        <v>2.20215</v>
      </c>
      <c r="GY733">
        <v>1.44653</v>
      </c>
      <c r="GZ733">
        <v>2.37915</v>
      </c>
      <c r="HA733">
        <v>33.1769</v>
      </c>
      <c r="HB733">
        <v>14.4472</v>
      </c>
      <c r="HC733">
        <v>18</v>
      </c>
      <c r="HD733">
        <v>531.9349999999999</v>
      </c>
      <c r="HE733">
        <v>523.171</v>
      </c>
      <c r="HF733">
        <v>24.9998</v>
      </c>
      <c r="HG733">
        <v>30.7122</v>
      </c>
      <c r="HH733">
        <v>30</v>
      </c>
      <c r="HI733">
        <v>31.0916</v>
      </c>
      <c r="HJ733">
        <v>31.1009</v>
      </c>
      <c r="HK733">
        <v>21.5452</v>
      </c>
      <c r="HL733">
        <v>20.6043</v>
      </c>
      <c r="HM733">
        <v>100</v>
      </c>
      <c r="HN733">
        <v>25</v>
      </c>
      <c r="HO733">
        <v>420</v>
      </c>
      <c r="HP733">
        <v>21.5</v>
      </c>
      <c r="HQ733">
        <v>103.122</v>
      </c>
      <c r="HR733">
        <v>102.021</v>
      </c>
    </row>
    <row r="734" spans="1:226">
      <c r="A734">
        <v>716</v>
      </c>
      <c r="B734">
        <v>1774684656.6</v>
      </c>
      <c r="C734">
        <v>2910.599999904633</v>
      </c>
      <c r="D734" t="s">
        <v>1794</v>
      </c>
      <c r="E734" t="s">
        <v>1795</v>
      </c>
      <c r="F734">
        <v>5</v>
      </c>
      <c r="I734">
        <v>1774684653.7</v>
      </c>
      <c r="J734">
        <f>(K734)/1000</f>
        <v>0</v>
      </c>
      <c r="K734">
        <f>IF(BF734, AN734, AH734)</f>
        <v>0</v>
      </c>
      <c r="L734">
        <f>IF(BF734, AI734, AG734)</f>
        <v>0</v>
      </c>
      <c r="M734">
        <f>BH734 - IF(AU734&gt;1, L734*BB734*100.0/(AW734), 0)</f>
        <v>0</v>
      </c>
      <c r="N734">
        <f>((T734-J734/2)*M734-L734)/(T734+J734/2)</f>
        <v>0</v>
      </c>
      <c r="O734">
        <f>N734*(BO734+BP734)/1000.0</f>
        <v>0</v>
      </c>
      <c r="P734">
        <f>(BH734 - IF(AU734&gt;1, L734*BB734*100.0/(AW734), 0))*(BO734+BP734)/1000.0</f>
        <v>0</v>
      </c>
      <c r="Q734">
        <f>2.0/((1/S734-1/R734)+SIGN(S734)*SQRT((1/S734-1/R734)*(1/S734-1/R734) + 4*BC734/((BC734+1)*(BC734+1))*(2*1/S734*1/R734-1/R734*1/R734)))</f>
        <v>0</v>
      </c>
      <c r="R734">
        <f>IF(LEFT(BD734,1)&lt;&gt;"0",IF(LEFT(BD734,1)="1",3.0,BE734),$D$5+$E$5*(BV734*BO734/($K$5*1000))+$F$5*(BV734*BO734/($K$5*1000))*MAX(MIN(BB734,$J$5),$I$5)*MAX(MIN(BB734,$J$5),$I$5)+$G$5*MAX(MIN(BB734,$J$5),$I$5)*(BV734*BO734/($K$5*1000))+$H$5*(BV734*BO734/($K$5*1000))*(BV734*BO734/($K$5*1000)))</f>
        <v>0</v>
      </c>
      <c r="S734">
        <f>J734*(1000-(1000*0.61365*exp(17.502*W734/(240.97+W734))/(BO734+BP734)+BJ734)/2)/(1000*0.61365*exp(17.502*W734/(240.97+W734))/(BO734+BP734)-BJ734)</f>
        <v>0</v>
      </c>
      <c r="T734">
        <f>1/((BC734+1)/(Q734/1.6)+1/(R734/1.37)) + BC734/((BC734+1)/(Q734/1.6) + BC734/(R734/1.37))</f>
        <v>0</v>
      </c>
      <c r="U734">
        <f>(AX734*BA734)</f>
        <v>0</v>
      </c>
      <c r="V734">
        <f>(BQ734+(U734+2*0.95*5.67E-8*(((BQ734+$B$9)+273)^4-(BQ734+273)^4)-44100*J734)/(1.84*29.3*R734+8*0.95*5.67E-8*(BQ734+273)^3))</f>
        <v>0</v>
      </c>
      <c r="W734">
        <f>($C$9*BR734+$D$9*BS734+$E$9*V734)</f>
        <v>0</v>
      </c>
      <c r="X734">
        <f>0.61365*exp(17.502*W734/(240.97+W734))</f>
        <v>0</v>
      </c>
      <c r="Y734">
        <f>(Z734/AA734*100)</f>
        <v>0</v>
      </c>
      <c r="Z734">
        <f>BJ734*(BO734+BP734)/1000</f>
        <v>0</v>
      </c>
      <c r="AA734">
        <f>0.61365*exp(17.502*BQ734/(240.97+BQ734))</f>
        <v>0</v>
      </c>
      <c r="AB734">
        <f>(X734-BJ734*(BO734+BP734)/1000)</f>
        <v>0</v>
      </c>
      <c r="AC734">
        <f>(-J734*44100)</f>
        <v>0</v>
      </c>
      <c r="AD734">
        <f>2*29.3*R734*0.92*(BQ734-W734)</f>
        <v>0</v>
      </c>
      <c r="AE734">
        <f>2*0.95*5.67E-8*(((BQ734+$B$9)+273)^4-(W734+273)^4)</f>
        <v>0</v>
      </c>
      <c r="AF734">
        <f>U734+AE734+AC734+AD734</f>
        <v>0</v>
      </c>
      <c r="AG734">
        <f>BN734*AU734*(BI734-BH734*(1000-AU734*BK734)/(1000-AU734*BJ734))/(100*BB734)</f>
        <v>0</v>
      </c>
      <c r="AH734">
        <f>1000*BN734*AU734*(BJ734-BK734)/(100*BB734*(1000-AU734*BJ734))</f>
        <v>0</v>
      </c>
      <c r="AI734">
        <f>(AJ734 - AK734 - BO734*1E3/(8.314*(BQ734+273.15)) * AM734/BN734 * AL734) * BN734/(100*BB734) * (1000 - BK734)/1000</f>
        <v>0</v>
      </c>
      <c r="AJ734">
        <v>429.2787864185441</v>
      </c>
      <c r="AK734">
        <v>428.8416787878788</v>
      </c>
      <c r="AL734">
        <v>7.497258424709932E-06</v>
      </c>
      <c r="AM734">
        <v>61.35787655002243</v>
      </c>
      <c r="AN734">
        <f>(AP734 - AO734 + BO734*1E3/(8.314*(BQ734+273.15)) * AR734/BN734 * AQ734) * BN734/(100*BB734) * 1000/(1000 - AP734)</f>
        <v>0</v>
      </c>
      <c r="AO734">
        <v>21.55146393706183</v>
      </c>
      <c r="AP734">
        <v>21.53317832167832</v>
      </c>
      <c r="AQ734">
        <v>2.683544752628868E-07</v>
      </c>
      <c r="AR734">
        <v>91.88205700752289</v>
      </c>
      <c r="AS734">
        <v>0</v>
      </c>
      <c r="AT734">
        <v>0</v>
      </c>
      <c r="AU734">
        <f>IF(AS734*$H$15&gt;=AW734,1.0,(AW734/(AW734-AS734*$H$15)))</f>
        <v>0</v>
      </c>
      <c r="AV734">
        <f>(AU734-1)*100</f>
        <v>0</v>
      </c>
      <c r="AW734">
        <f>MAX(0,($B$15+$C$15*BV734)/(1+$D$15*BV734)*BO734/(BQ734+273)*$E$15)</f>
        <v>0</v>
      </c>
      <c r="AX734">
        <f>$B$13*BW734+$C$13*BX734+$F$13*CI734*(1-CL734)</f>
        <v>0</v>
      </c>
      <c r="AY734">
        <f>AX734*AZ734</f>
        <v>0</v>
      </c>
      <c r="AZ734">
        <f>($B$13*$D$11+$C$13*$D$11+$F$13*((CV734+CN734)/MAX(CV734+CN734+CW734, 0.1)*$I$11+CW734/MAX(CV734+CN734+CW734, 0.1)*$J$11))/($B$13+$C$13+$F$13)</f>
        <v>0</v>
      </c>
      <c r="BA734">
        <f>($B$13*$K$11+$C$13*$K$11+$F$13*((CV734+CN734)/MAX(CV734+CN734+CW734, 0.1)*$P$11+CW734/MAX(CV734+CN734+CW734, 0.1)*$Q$11))/($B$13+$C$13+$F$13)</f>
        <v>0</v>
      </c>
      <c r="BB734">
        <v>6</v>
      </c>
      <c r="BC734">
        <v>0.5</v>
      </c>
      <c r="BD734" t="s">
        <v>358</v>
      </c>
      <c r="BE734">
        <v>2</v>
      </c>
      <c r="BF734" t="b">
        <v>1</v>
      </c>
      <c r="BG734">
        <v>1774684653.7</v>
      </c>
      <c r="BH734">
        <v>419.5822999999999</v>
      </c>
      <c r="BI734">
        <v>420.0248</v>
      </c>
      <c r="BJ734">
        <v>21.53323</v>
      </c>
      <c r="BK734">
        <v>21.55158</v>
      </c>
      <c r="BL734">
        <v>419.9435999999999</v>
      </c>
      <c r="BM734">
        <v>21.23552</v>
      </c>
      <c r="BN734">
        <v>499.9723</v>
      </c>
      <c r="BO734">
        <v>101.0253</v>
      </c>
      <c r="BP734">
        <v>0.09998875999999998</v>
      </c>
      <c r="BQ734">
        <v>25.72051</v>
      </c>
      <c r="BR734">
        <v>25.72646</v>
      </c>
      <c r="BS734">
        <v>999.9</v>
      </c>
      <c r="BT734">
        <v>0</v>
      </c>
      <c r="BU734">
        <v>0</v>
      </c>
      <c r="BV734">
        <v>10004.133</v>
      </c>
      <c r="BW734">
        <v>0</v>
      </c>
      <c r="BX734">
        <v>0.3833920000000001</v>
      </c>
      <c r="BY734">
        <v>-0.4424745</v>
      </c>
      <c r="BZ734">
        <v>428.8158</v>
      </c>
      <c r="CA734">
        <v>429.2762000000001</v>
      </c>
      <c r="CB734">
        <v>-0.01834222</v>
      </c>
      <c r="CC734">
        <v>420.0248</v>
      </c>
      <c r="CD734">
        <v>21.55158</v>
      </c>
      <c r="CE734">
        <v>2.175401</v>
      </c>
      <c r="CF734">
        <v>2.177251</v>
      </c>
      <c r="CG734">
        <v>18.78229</v>
      </c>
      <c r="CH734">
        <v>18.79591</v>
      </c>
      <c r="CI734">
        <v>49.99229999999999</v>
      </c>
      <c r="CJ734">
        <v>0</v>
      </c>
      <c r="CK734">
        <v>1</v>
      </c>
      <c r="CL734">
        <v>0</v>
      </c>
      <c r="CM734">
        <v>1.83309</v>
      </c>
      <c r="CN734">
        <v>0</v>
      </c>
      <c r="CO734">
        <v>1.91302</v>
      </c>
      <c r="CP734">
        <v>255.7438</v>
      </c>
      <c r="CQ734">
        <v>35.3812</v>
      </c>
      <c r="CR734">
        <v>41.6312</v>
      </c>
      <c r="CS734">
        <v>38.3435</v>
      </c>
      <c r="CT734">
        <v>41.187</v>
      </c>
      <c r="CU734">
        <v>36.75</v>
      </c>
      <c r="CV734">
        <v>0</v>
      </c>
      <c r="CW734">
        <v>49.99299999999999</v>
      </c>
      <c r="CX734">
        <v>0</v>
      </c>
      <c r="CY734">
        <v>1774684655</v>
      </c>
      <c r="CZ734">
        <v>0</v>
      </c>
      <c r="DA734">
        <v>1774666326.5</v>
      </c>
      <c r="DB734" t="s">
        <v>359</v>
      </c>
      <c r="DC734">
        <v>1774666322</v>
      </c>
      <c r="DD734">
        <v>1774666326.5</v>
      </c>
      <c r="DE734">
        <v>2</v>
      </c>
      <c r="DF734">
        <v>0.343</v>
      </c>
      <c r="DG734">
        <v>-0.026</v>
      </c>
      <c r="DH734">
        <v>-0.36</v>
      </c>
      <c r="DI734">
        <v>0.298</v>
      </c>
      <c r="DJ734">
        <v>420</v>
      </c>
      <c r="DK734">
        <v>22</v>
      </c>
      <c r="DL734">
        <v>0.17</v>
      </c>
      <c r="DM734">
        <v>0.02</v>
      </c>
      <c r="DN734">
        <v>-0.4315677073170731</v>
      </c>
      <c r="DO734">
        <v>-0.1949654006968641</v>
      </c>
      <c r="DP734">
        <v>0.02792321744184543</v>
      </c>
      <c r="DQ734">
        <v>0</v>
      </c>
      <c r="DR734">
        <v>-0.01908372195121951</v>
      </c>
      <c r="DS734">
        <v>0.006922616027874581</v>
      </c>
      <c r="DT734">
        <v>0.0008884912439038183</v>
      </c>
      <c r="DU734">
        <v>1</v>
      </c>
      <c r="DV734">
        <v>1</v>
      </c>
      <c r="DW734">
        <v>2</v>
      </c>
      <c r="DX734" t="s">
        <v>367</v>
      </c>
      <c r="DY734">
        <v>3.13042</v>
      </c>
      <c r="DZ734">
        <v>2.80648</v>
      </c>
      <c r="EA734">
        <v>0.0997556</v>
      </c>
      <c r="EB734">
        <v>0.0994743</v>
      </c>
      <c r="EC734">
        <v>0.105964</v>
      </c>
      <c r="ED734">
        <v>0.105719</v>
      </c>
      <c r="EE734">
        <v>21144.7</v>
      </c>
      <c r="EF734">
        <v>27418.5</v>
      </c>
      <c r="EG734">
        <v>26442</v>
      </c>
      <c r="EH734">
        <v>32999.8</v>
      </c>
      <c r="EI734">
        <v>34918.1</v>
      </c>
      <c r="EJ734">
        <v>40303.8</v>
      </c>
      <c r="EK734">
        <v>41087.8</v>
      </c>
      <c r="EL734">
        <v>46059.1</v>
      </c>
      <c r="EM734">
        <v>2.0349</v>
      </c>
      <c r="EN734">
        <v>2.0008</v>
      </c>
      <c r="EO734">
        <v>0.0671484</v>
      </c>
      <c r="EP734">
        <v>0</v>
      </c>
      <c r="EQ734">
        <v>24.6306</v>
      </c>
      <c r="ER734">
        <v>999.9</v>
      </c>
      <c r="ES734">
        <v>67.5</v>
      </c>
      <c r="ET734">
        <v>27.5</v>
      </c>
      <c r="EU734">
        <v>24.6274</v>
      </c>
      <c r="EV734">
        <v>60.9609</v>
      </c>
      <c r="EW734">
        <v>31.8189</v>
      </c>
      <c r="EX734">
        <v>1</v>
      </c>
      <c r="EY734">
        <v>0.291054</v>
      </c>
      <c r="EZ734">
        <v>0.151027</v>
      </c>
      <c r="FA734">
        <v>20.2927</v>
      </c>
      <c r="FB734">
        <v>5.18824</v>
      </c>
      <c r="FC734">
        <v>11.9441</v>
      </c>
      <c r="FD734">
        <v>4.9557</v>
      </c>
      <c r="FE734">
        <v>3.285</v>
      </c>
      <c r="FF734">
        <v>9999</v>
      </c>
      <c r="FG734">
        <v>9999</v>
      </c>
      <c r="FH734">
        <v>9999</v>
      </c>
      <c r="FI734">
        <v>999.9</v>
      </c>
      <c r="FJ734">
        <v>1.86127</v>
      </c>
      <c r="FK734">
        <v>1.86264</v>
      </c>
      <c r="FL734">
        <v>1.86005</v>
      </c>
      <c r="FM734">
        <v>1.85837</v>
      </c>
      <c r="FN734">
        <v>1.86217</v>
      </c>
      <c r="FO734">
        <v>1.85895</v>
      </c>
      <c r="FP734">
        <v>1.85791</v>
      </c>
      <c r="FQ734">
        <v>1.86081</v>
      </c>
      <c r="FR734">
        <v>0</v>
      </c>
      <c r="FS734">
        <v>0</v>
      </c>
      <c r="FT734">
        <v>0</v>
      </c>
      <c r="FU734">
        <v>4.5</v>
      </c>
      <c r="FV734" t="s">
        <v>361</v>
      </c>
      <c r="FW734" t="s">
        <v>362</v>
      </c>
      <c r="FX734" t="s">
        <v>363</v>
      </c>
      <c r="FY734" t="s">
        <v>364</v>
      </c>
      <c r="FZ734" t="s">
        <v>364</v>
      </c>
      <c r="GA734" t="s">
        <v>363</v>
      </c>
      <c r="GB734">
        <v>0</v>
      </c>
      <c r="GC734">
        <v>100</v>
      </c>
      <c r="GD734">
        <v>100</v>
      </c>
      <c r="GE734">
        <v>-0.361</v>
      </c>
      <c r="GF734">
        <v>0.2978</v>
      </c>
      <c r="GG734">
        <v>-1.589593225013521</v>
      </c>
      <c r="GH734">
        <v>0.00192992804097616</v>
      </c>
      <c r="GI734">
        <v>3.244687122451424E-06</v>
      </c>
      <c r="GJ734">
        <v>-2.087531120305573E-09</v>
      </c>
      <c r="GK734">
        <v>0.05776174702018427</v>
      </c>
      <c r="GL734">
        <v>0.005089068596103195</v>
      </c>
      <c r="GM734">
        <v>0.0003257216593697226</v>
      </c>
      <c r="GN734">
        <v>-1.562898368296355E-06</v>
      </c>
      <c r="GO734">
        <v>0</v>
      </c>
      <c r="GP734">
        <v>1257</v>
      </c>
      <c r="GQ734">
        <v>1</v>
      </c>
      <c r="GR734">
        <v>31</v>
      </c>
      <c r="GS734">
        <v>305.6</v>
      </c>
      <c r="GT734">
        <v>305.5</v>
      </c>
      <c r="GU734">
        <v>1.07666</v>
      </c>
      <c r="GV734">
        <v>2.38403</v>
      </c>
      <c r="GW734">
        <v>1.44775</v>
      </c>
      <c r="GX734">
        <v>2.20215</v>
      </c>
      <c r="GY734">
        <v>1.44653</v>
      </c>
      <c r="GZ734">
        <v>2.39502</v>
      </c>
      <c r="HA734">
        <v>33.1992</v>
      </c>
      <c r="HB734">
        <v>14.4648</v>
      </c>
      <c r="HC734">
        <v>18</v>
      </c>
      <c r="HD734">
        <v>531.888</v>
      </c>
      <c r="HE734">
        <v>523.324</v>
      </c>
      <c r="HF734">
        <v>24.9999</v>
      </c>
      <c r="HG734">
        <v>30.7119</v>
      </c>
      <c r="HH734">
        <v>30.0002</v>
      </c>
      <c r="HI734">
        <v>31.0916</v>
      </c>
      <c r="HJ734">
        <v>31.1009</v>
      </c>
      <c r="HK734">
        <v>21.5453</v>
      </c>
      <c r="HL734">
        <v>20.6043</v>
      </c>
      <c r="HM734">
        <v>100</v>
      </c>
      <c r="HN734">
        <v>25</v>
      </c>
      <c r="HO734">
        <v>420</v>
      </c>
      <c r="HP734">
        <v>21.5</v>
      </c>
      <c r="HQ734">
        <v>103.123</v>
      </c>
      <c r="HR734">
        <v>102.019</v>
      </c>
    </row>
    <row r="735" spans="1:226">
      <c r="A735">
        <v>717</v>
      </c>
      <c r="B735">
        <v>1774684660.6</v>
      </c>
      <c r="C735">
        <v>2914.599999904633</v>
      </c>
      <c r="D735" t="s">
        <v>1796</v>
      </c>
      <c r="E735" t="s">
        <v>1797</v>
      </c>
      <c r="F735">
        <v>5</v>
      </c>
      <c r="I735">
        <v>1774684657.7</v>
      </c>
      <c r="J735">
        <f>(K735)/1000</f>
        <v>0</v>
      </c>
      <c r="K735">
        <f>IF(BF735, AN735, AH735)</f>
        <v>0</v>
      </c>
      <c r="L735">
        <f>IF(BF735, AI735, AG735)</f>
        <v>0</v>
      </c>
      <c r="M735">
        <f>BH735 - IF(AU735&gt;1, L735*BB735*100.0/(AW735), 0)</f>
        <v>0</v>
      </c>
      <c r="N735">
        <f>((T735-J735/2)*M735-L735)/(T735+J735/2)</f>
        <v>0</v>
      </c>
      <c r="O735">
        <f>N735*(BO735+BP735)/1000.0</f>
        <v>0</v>
      </c>
      <c r="P735">
        <f>(BH735 - IF(AU735&gt;1, L735*BB735*100.0/(AW735), 0))*(BO735+BP735)/1000.0</f>
        <v>0</v>
      </c>
      <c r="Q735">
        <f>2.0/((1/S735-1/R735)+SIGN(S735)*SQRT((1/S735-1/R735)*(1/S735-1/R735) + 4*BC735/((BC735+1)*(BC735+1))*(2*1/S735*1/R735-1/R735*1/R735)))</f>
        <v>0</v>
      </c>
      <c r="R735">
        <f>IF(LEFT(BD735,1)&lt;&gt;"0",IF(LEFT(BD735,1)="1",3.0,BE735),$D$5+$E$5*(BV735*BO735/($K$5*1000))+$F$5*(BV735*BO735/($K$5*1000))*MAX(MIN(BB735,$J$5),$I$5)*MAX(MIN(BB735,$J$5),$I$5)+$G$5*MAX(MIN(BB735,$J$5),$I$5)*(BV735*BO735/($K$5*1000))+$H$5*(BV735*BO735/($K$5*1000))*(BV735*BO735/($K$5*1000)))</f>
        <v>0</v>
      </c>
      <c r="S735">
        <f>J735*(1000-(1000*0.61365*exp(17.502*W735/(240.97+W735))/(BO735+BP735)+BJ735)/2)/(1000*0.61365*exp(17.502*W735/(240.97+W735))/(BO735+BP735)-BJ735)</f>
        <v>0</v>
      </c>
      <c r="T735">
        <f>1/((BC735+1)/(Q735/1.6)+1/(R735/1.37)) + BC735/((BC735+1)/(Q735/1.6) + BC735/(R735/1.37))</f>
        <v>0</v>
      </c>
      <c r="U735">
        <f>(AX735*BA735)</f>
        <v>0</v>
      </c>
      <c r="V735">
        <f>(BQ735+(U735+2*0.95*5.67E-8*(((BQ735+$B$9)+273)^4-(BQ735+273)^4)-44100*J735)/(1.84*29.3*R735+8*0.95*5.67E-8*(BQ735+273)^3))</f>
        <v>0</v>
      </c>
      <c r="W735">
        <f>($C$9*BR735+$D$9*BS735+$E$9*V735)</f>
        <v>0</v>
      </c>
      <c r="X735">
        <f>0.61365*exp(17.502*W735/(240.97+W735))</f>
        <v>0</v>
      </c>
      <c r="Y735">
        <f>(Z735/AA735*100)</f>
        <v>0</v>
      </c>
      <c r="Z735">
        <f>BJ735*(BO735+BP735)/1000</f>
        <v>0</v>
      </c>
      <c r="AA735">
        <f>0.61365*exp(17.502*BQ735/(240.97+BQ735))</f>
        <v>0</v>
      </c>
      <c r="AB735">
        <f>(X735-BJ735*(BO735+BP735)/1000)</f>
        <v>0</v>
      </c>
      <c r="AC735">
        <f>(-J735*44100)</f>
        <v>0</v>
      </c>
      <c r="AD735">
        <f>2*29.3*R735*0.92*(BQ735-W735)</f>
        <v>0</v>
      </c>
      <c r="AE735">
        <f>2*0.95*5.67E-8*(((BQ735+$B$9)+273)^4-(W735+273)^4)</f>
        <v>0</v>
      </c>
      <c r="AF735">
        <f>U735+AE735+AC735+AD735</f>
        <v>0</v>
      </c>
      <c r="AG735">
        <f>BN735*AU735*(BI735-BH735*(1000-AU735*BK735)/(1000-AU735*BJ735))/(100*BB735)</f>
        <v>0</v>
      </c>
      <c r="AH735">
        <f>1000*BN735*AU735*(BJ735-BK735)/(100*BB735*(1000-AU735*BJ735))</f>
        <v>0</v>
      </c>
      <c r="AI735">
        <f>(AJ735 - AK735 - BO735*1E3/(8.314*(BQ735+273.15)) * AM735/BN735 * AL735) * BN735/(100*BB735) * (1000 - BK735)/1000</f>
        <v>0</v>
      </c>
      <c r="AJ735">
        <v>429.237657410937</v>
      </c>
      <c r="AK735">
        <v>428.8560727272728</v>
      </c>
      <c r="AL735">
        <v>3.472722424057127E-06</v>
      </c>
      <c r="AM735">
        <v>61.35787655002243</v>
      </c>
      <c r="AN735">
        <f>(AP735 - AO735 + BO735*1E3/(8.314*(BQ735+273.15)) * AR735/BN735 * AQ735) * BN735/(100*BB735) * 1000/(1000 - AP735)</f>
        <v>0</v>
      </c>
      <c r="AO735">
        <v>21.55284074488568</v>
      </c>
      <c r="AP735">
        <v>21.53533076923078</v>
      </c>
      <c r="AQ735">
        <v>2.781973520607414E-08</v>
      </c>
      <c r="AR735">
        <v>91.88205700752289</v>
      </c>
      <c r="AS735">
        <v>0</v>
      </c>
      <c r="AT735">
        <v>0</v>
      </c>
      <c r="AU735">
        <f>IF(AS735*$H$15&gt;=AW735,1.0,(AW735/(AW735-AS735*$H$15)))</f>
        <v>0</v>
      </c>
      <c r="AV735">
        <f>(AU735-1)*100</f>
        <v>0</v>
      </c>
      <c r="AW735">
        <f>MAX(0,($B$15+$C$15*BV735)/(1+$D$15*BV735)*BO735/(BQ735+273)*$E$15)</f>
        <v>0</v>
      </c>
      <c r="AX735">
        <f>$B$13*BW735+$C$13*BX735+$F$13*CI735*(1-CL735)</f>
        <v>0</v>
      </c>
      <c r="AY735">
        <f>AX735*AZ735</f>
        <v>0</v>
      </c>
      <c r="AZ735">
        <f>($B$13*$D$11+$C$13*$D$11+$F$13*((CV735+CN735)/MAX(CV735+CN735+CW735, 0.1)*$I$11+CW735/MAX(CV735+CN735+CW735, 0.1)*$J$11))/($B$13+$C$13+$F$13)</f>
        <v>0</v>
      </c>
      <c r="BA735">
        <f>($B$13*$K$11+$C$13*$K$11+$F$13*((CV735+CN735)/MAX(CV735+CN735+CW735, 0.1)*$P$11+CW735/MAX(CV735+CN735+CW735, 0.1)*$Q$11))/($B$13+$C$13+$F$13)</f>
        <v>0</v>
      </c>
      <c r="BB735">
        <v>6</v>
      </c>
      <c r="BC735">
        <v>0.5</v>
      </c>
      <c r="BD735" t="s">
        <v>358</v>
      </c>
      <c r="BE735">
        <v>2</v>
      </c>
      <c r="BF735" t="b">
        <v>1</v>
      </c>
      <c r="BG735">
        <v>1774684657.7</v>
      </c>
      <c r="BH735">
        <v>419.6072</v>
      </c>
      <c r="BI735">
        <v>419.9961999999999</v>
      </c>
      <c r="BJ735">
        <v>21.53402999999999</v>
      </c>
      <c r="BK735">
        <v>21.55354</v>
      </c>
      <c r="BL735">
        <v>419.9688</v>
      </c>
      <c r="BM735">
        <v>21.23627</v>
      </c>
      <c r="BN735">
        <v>499.9758</v>
      </c>
      <c r="BO735">
        <v>101.0264</v>
      </c>
      <c r="BP735">
        <v>0.10000108</v>
      </c>
      <c r="BQ735">
        <v>25.72104</v>
      </c>
      <c r="BR735">
        <v>25.72998</v>
      </c>
      <c r="BS735">
        <v>999.9</v>
      </c>
      <c r="BT735">
        <v>0</v>
      </c>
      <c r="BU735">
        <v>0</v>
      </c>
      <c r="BV735">
        <v>9998.628000000001</v>
      </c>
      <c r="BW735">
        <v>0</v>
      </c>
      <c r="BX735">
        <v>0.3833920000000001</v>
      </c>
      <c r="BY735">
        <v>-0.3889008</v>
      </c>
      <c r="BZ735">
        <v>428.842</v>
      </c>
      <c r="CA735">
        <v>429.2481</v>
      </c>
      <c r="CB735">
        <v>-0.01951944</v>
      </c>
      <c r="CC735">
        <v>419.9961999999999</v>
      </c>
      <c r="CD735">
        <v>21.55354</v>
      </c>
      <c r="CE735">
        <v>2.175506</v>
      </c>
      <c r="CF735">
        <v>2.177479</v>
      </c>
      <c r="CG735">
        <v>18.78305</v>
      </c>
      <c r="CH735">
        <v>18.79756</v>
      </c>
      <c r="CI735">
        <v>50.00036999999999</v>
      </c>
      <c r="CJ735">
        <v>0</v>
      </c>
      <c r="CK735">
        <v>1</v>
      </c>
      <c r="CL735">
        <v>0</v>
      </c>
      <c r="CM735">
        <v>1.61414</v>
      </c>
      <c r="CN735">
        <v>0</v>
      </c>
      <c r="CO735">
        <v>2.09534</v>
      </c>
      <c r="CP735">
        <v>255.7851</v>
      </c>
      <c r="CQ735">
        <v>35.4246</v>
      </c>
      <c r="CR735">
        <v>41.6746</v>
      </c>
      <c r="CS735">
        <v>38.375</v>
      </c>
      <c r="CT735">
        <v>41.2185</v>
      </c>
      <c r="CU735">
        <v>36.75</v>
      </c>
      <c r="CV735">
        <v>0</v>
      </c>
      <c r="CW735">
        <v>49.99999999999999</v>
      </c>
      <c r="CX735">
        <v>0</v>
      </c>
      <c r="CY735">
        <v>1774684659.2</v>
      </c>
      <c r="CZ735">
        <v>0</v>
      </c>
      <c r="DA735">
        <v>1774666326.5</v>
      </c>
      <c r="DB735" t="s">
        <v>359</v>
      </c>
      <c r="DC735">
        <v>1774666322</v>
      </c>
      <c r="DD735">
        <v>1774666326.5</v>
      </c>
      <c r="DE735">
        <v>2</v>
      </c>
      <c r="DF735">
        <v>0.343</v>
      </c>
      <c r="DG735">
        <v>-0.026</v>
      </c>
      <c r="DH735">
        <v>-0.36</v>
      </c>
      <c r="DI735">
        <v>0.298</v>
      </c>
      <c r="DJ735">
        <v>420</v>
      </c>
      <c r="DK735">
        <v>22</v>
      </c>
      <c r="DL735">
        <v>0.17</v>
      </c>
      <c r="DM735">
        <v>0.02</v>
      </c>
      <c r="DN735">
        <v>-0.42973865</v>
      </c>
      <c r="DO735">
        <v>0.04160339212007509</v>
      </c>
      <c r="DP735">
        <v>0.03145593954291463</v>
      </c>
      <c r="DQ735">
        <v>1</v>
      </c>
      <c r="DR735">
        <v>-0.018932155</v>
      </c>
      <c r="DS735">
        <v>0.0002852555347092601</v>
      </c>
      <c r="DT735">
        <v>0.0007250183407852524</v>
      </c>
      <c r="DU735">
        <v>1</v>
      </c>
      <c r="DV735">
        <v>2</v>
      </c>
      <c r="DW735">
        <v>2</v>
      </c>
      <c r="DX735" t="s">
        <v>360</v>
      </c>
      <c r="DY735">
        <v>3.13048</v>
      </c>
      <c r="DZ735">
        <v>2.80641</v>
      </c>
      <c r="EA735">
        <v>0.0997599</v>
      </c>
      <c r="EB735">
        <v>0.09947</v>
      </c>
      <c r="EC735">
        <v>0.105973</v>
      </c>
      <c r="ED735">
        <v>0.105727</v>
      </c>
      <c r="EE735">
        <v>21144.7</v>
      </c>
      <c r="EF735">
        <v>27418.2</v>
      </c>
      <c r="EG735">
        <v>26442.1</v>
      </c>
      <c r="EH735">
        <v>32999.4</v>
      </c>
      <c r="EI735">
        <v>34917.9</v>
      </c>
      <c r="EJ735">
        <v>40303.3</v>
      </c>
      <c r="EK735">
        <v>41088</v>
      </c>
      <c r="EL735">
        <v>46058.9</v>
      </c>
      <c r="EM735">
        <v>2.03485</v>
      </c>
      <c r="EN735">
        <v>2.00055</v>
      </c>
      <c r="EO735">
        <v>0.0674278</v>
      </c>
      <c r="EP735">
        <v>0</v>
      </c>
      <c r="EQ735">
        <v>24.6306</v>
      </c>
      <c r="ER735">
        <v>999.9</v>
      </c>
      <c r="ES735">
        <v>67.5</v>
      </c>
      <c r="ET735">
        <v>27.5</v>
      </c>
      <c r="EU735">
        <v>24.6235</v>
      </c>
      <c r="EV735">
        <v>61.0109</v>
      </c>
      <c r="EW735">
        <v>31.8069</v>
      </c>
      <c r="EX735">
        <v>1</v>
      </c>
      <c r="EY735">
        <v>0.290963</v>
      </c>
      <c r="EZ735">
        <v>0.151653</v>
      </c>
      <c r="FA735">
        <v>20.2925</v>
      </c>
      <c r="FB735">
        <v>5.18824</v>
      </c>
      <c r="FC735">
        <v>11.9441</v>
      </c>
      <c r="FD735">
        <v>4.9558</v>
      </c>
      <c r="FE735">
        <v>3.285</v>
      </c>
      <c r="FF735">
        <v>9999</v>
      </c>
      <c r="FG735">
        <v>9999</v>
      </c>
      <c r="FH735">
        <v>9999</v>
      </c>
      <c r="FI735">
        <v>999.9</v>
      </c>
      <c r="FJ735">
        <v>1.86127</v>
      </c>
      <c r="FK735">
        <v>1.86264</v>
      </c>
      <c r="FL735">
        <v>1.86005</v>
      </c>
      <c r="FM735">
        <v>1.85837</v>
      </c>
      <c r="FN735">
        <v>1.86215</v>
      </c>
      <c r="FO735">
        <v>1.85891</v>
      </c>
      <c r="FP735">
        <v>1.85791</v>
      </c>
      <c r="FQ735">
        <v>1.86081</v>
      </c>
      <c r="FR735">
        <v>0</v>
      </c>
      <c r="FS735">
        <v>0</v>
      </c>
      <c r="FT735">
        <v>0</v>
      </c>
      <c r="FU735">
        <v>4.5</v>
      </c>
      <c r="FV735" t="s">
        <v>361</v>
      </c>
      <c r="FW735" t="s">
        <v>362</v>
      </c>
      <c r="FX735" t="s">
        <v>363</v>
      </c>
      <c r="FY735" t="s">
        <v>364</v>
      </c>
      <c r="FZ735" t="s">
        <v>364</v>
      </c>
      <c r="GA735" t="s">
        <v>363</v>
      </c>
      <c r="GB735">
        <v>0</v>
      </c>
      <c r="GC735">
        <v>100</v>
      </c>
      <c r="GD735">
        <v>100</v>
      </c>
      <c r="GE735">
        <v>-0.361</v>
      </c>
      <c r="GF735">
        <v>0.2978</v>
      </c>
      <c r="GG735">
        <v>-1.589593225013521</v>
      </c>
      <c r="GH735">
        <v>0.00192992804097616</v>
      </c>
      <c r="GI735">
        <v>3.244687122451424E-06</v>
      </c>
      <c r="GJ735">
        <v>-2.087531120305573E-09</v>
      </c>
      <c r="GK735">
        <v>0.05776174702018427</v>
      </c>
      <c r="GL735">
        <v>0.005089068596103195</v>
      </c>
      <c r="GM735">
        <v>0.0003257216593697226</v>
      </c>
      <c r="GN735">
        <v>-1.562898368296355E-06</v>
      </c>
      <c r="GO735">
        <v>0</v>
      </c>
      <c r="GP735">
        <v>1257</v>
      </c>
      <c r="GQ735">
        <v>1</v>
      </c>
      <c r="GR735">
        <v>31</v>
      </c>
      <c r="GS735">
        <v>305.6</v>
      </c>
      <c r="GT735">
        <v>305.6</v>
      </c>
      <c r="GU735">
        <v>1.07666</v>
      </c>
      <c r="GV735">
        <v>2.38159</v>
      </c>
      <c r="GW735">
        <v>1.44775</v>
      </c>
      <c r="GX735">
        <v>2.20215</v>
      </c>
      <c r="GY735">
        <v>1.44653</v>
      </c>
      <c r="GZ735">
        <v>2.37915</v>
      </c>
      <c r="HA735">
        <v>33.1769</v>
      </c>
      <c r="HB735">
        <v>14.4648</v>
      </c>
      <c r="HC735">
        <v>18</v>
      </c>
      <c r="HD735">
        <v>531.856</v>
      </c>
      <c r="HE735">
        <v>523.154</v>
      </c>
      <c r="HF735">
        <v>25</v>
      </c>
      <c r="HG735">
        <v>30.7119</v>
      </c>
      <c r="HH735">
        <v>30</v>
      </c>
      <c r="HI735">
        <v>31.0916</v>
      </c>
      <c r="HJ735">
        <v>31.1009</v>
      </c>
      <c r="HK735">
        <v>21.5458</v>
      </c>
      <c r="HL735">
        <v>20.6043</v>
      </c>
      <c r="HM735">
        <v>100</v>
      </c>
      <c r="HN735">
        <v>25</v>
      </c>
      <c r="HO735">
        <v>420</v>
      </c>
      <c r="HP735">
        <v>21.5</v>
      </c>
      <c r="HQ735">
        <v>103.123</v>
      </c>
      <c r="HR735">
        <v>102.019</v>
      </c>
    </row>
    <row r="736" spans="1:226">
      <c r="A736">
        <v>718</v>
      </c>
      <c r="B736">
        <v>1774684664.6</v>
      </c>
      <c r="C736">
        <v>2918.599999904633</v>
      </c>
      <c r="D736" t="s">
        <v>1798</v>
      </c>
      <c r="E736" t="s">
        <v>1799</v>
      </c>
      <c r="F736">
        <v>5</v>
      </c>
      <c r="I736">
        <v>1774684661.7</v>
      </c>
      <c r="J736">
        <f>(K736)/1000</f>
        <v>0</v>
      </c>
      <c r="K736">
        <f>IF(BF736, AN736, AH736)</f>
        <v>0</v>
      </c>
      <c r="L736">
        <f>IF(BF736, AI736, AG736)</f>
        <v>0</v>
      </c>
      <c r="M736">
        <f>BH736 - IF(AU736&gt;1, L736*BB736*100.0/(AW736), 0)</f>
        <v>0</v>
      </c>
      <c r="N736">
        <f>((T736-J736/2)*M736-L736)/(T736+J736/2)</f>
        <v>0</v>
      </c>
      <c r="O736">
        <f>N736*(BO736+BP736)/1000.0</f>
        <v>0</v>
      </c>
      <c r="P736">
        <f>(BH736 - IF(AU736&gt;1, L736*BB736*100.0/(AW736), 0))*(BO736+BP736)/1000.0</f>
        <v>0</v>
      </c>
      <c r="Q736">
        <f>2.0/((1/S736-1/R736)+SIGN(S736)*SQRT((1/S736-1/R736)*(1/S736-1/R736) + 4*BC736/((BC736+1)*(BC736+1))*(2*1/S736*1/R736-1/R736*1/R736)))</f>
        <v>0</v>
      </c>
      <c r="R736">
        <f>IF(LEFT(BD736,1)&lt;&gt;"0",IF(LEFT(BD736,1)="1",3.0,BE736),$D$5+$E$5*(BV736*BO736/($K$5*1000))+$F$5*(BV736*BO736/($K$5*1000))*MAX(MIN(BB736,$J$5),$I$5)*MAX(MIN(BB736,$J$5),$I$5)+$G$5*MAX(MIN(BB736,$J$5),$I$5)*(BV736*BO736/($K$5*1000))+$H$5*(BV736*BO736/($K$5*1000))*(BV736*BO736/($K$5*1000)))</f>
        <v>0</v>
      </c>
      <c r="S736">
        <f>J736*(1000-(1000*0.61365*exp(17.502*W736/(240.97+W736))/(BO736+BP736)+BJ736)/2)/(1000*0.61365*exp(17.502*W736/(240.97+W736))/(BO736+BP736)-BJ736)</f>
        <v>0</v>
      </c>
      <c r="T736">
        <f>1/((BC736+1)/(Q736/1.6)+1/(R736/1.37)) + BC736/((BC736+1)/(Q736/1.6) + BC736/(R736/1.37))</f>
        <v>0</v>
      </c>
      <c r="U736">
        <f>(AX736*BA736)</f>
        <v>0</v>
      </c>
      <c r="V736">
        <f>(BQ736+(U736+2*0.95*5.67E-8*(((BQ736+$B$9)+273)^4-(BQ736+273)^4)-44100*J736)/(1.84*29.3*R736+8*0.95*5.67E-8*(BQ736+273)^3))</f>
        <v>0</v>
      </c>
      <c r="W736">
        <f>($C$9*BR736+$D$9*BS736+$E$9*V736)</f>
        <v>0</v>
      </c>
      <c r="X736">
        <f>0.61365*exp(17.502*W736/(240.97+W736))</f>
        <v>0</v>
      </c>
      <c r="Y736">
        <f>(Z736/AA736*100)</f>
        <v>0</v>
      </c>
      <c r="Z736">
        <f>BJ736*(BO736+BP736)/1000</f>
        <v>0</v>
      </c>
      <c r="AA736">
        <f>0.61365*exp(17.502*BQ736/(240.97+BQ736))</f>
        <v>0</v>
      </c>
      <c r="AB736">
        <f>(X736-BJ736*(BO736+BP736)/1000)</f>
        <v>0</v>
      </c>
      <c r="AC736">
        <f>(-J736*44100)</f>
        <v>0</v>
      </c>
      <c r="AD736">
        <f>2*29.3*R736*0.92*(BQ736-W736)</f>
        <v>0</v>
      </c>
      <c r="AE736">
        <f>2*0.95*5.67E-8*(((BQ736+$B$9)+273)^4-(W736+273)^4)</f>
        <v>0</v>
      </c>
      <c r="AF736">
        <f>U736+AE736+AC736+AD736</f>
        <v>0</v>
      </c>
      <c r="AG736">
        <f>BN736*AU736*(BI736-BH736*(1000-AU736*BK736)/(1000-AU736*BJ736))/(100*BB736)</f>
        <v>0</v>
      </c>
      <c r="AH736">
        <f>1000*BN736*AU736*(BJ736-BK736)/(100*BB736*(1000-AU736*BJ736))</f>
        <v>0</v>
      </c>
      <c r="AI736">
        <f>(AJ736 - AK736 - BO736*1E3/(8.314*(BQ736+273.15)) * AM736/BN736 * AL736) * BN736/(100*BB736) * (1000 - BK736)/1000</f>
        <v>0</v>
      </c>
      <c r="AJ736">
        <v>429.2842804320062</v>
      </c>
      <c r="AK736">
        <v>428.8136</v>
      </c>
      <c r="AL736">
        <v>-7.511897714637596E-06</v>
      </c>
      <c r="AM736">
        <v>61.35787655002243</v>
      </c>
      <c r="AN736">
        <f>(AP736 - AO736 + BO736*1E3/(8.314*(BQ736+273.15)) * AR736/BN736 * AQ736) * BN736/(100*BB736) * 1000/(1000 - AP736)</f>
        <v>0</v>
      </c>
      <c r="AO736">
        <v>21.55493525048064</v>
      </c>
      <c r="AP736">
        <v>21.53628461538463</v>
      </c>
      <c r="AQ736">
        <v>3.711881904425709E-07</v>
      </c>
      <c r="AR736">
        <v>91.88205700752289</v>
      </c>
      <c r="AS736">
        <v>0</v>
      </c>
      <c r="AT736">
        <v>0</v>
      </c>
      <c r="AU736">
        <f>IF(AS736*$H$15&gt;=AW736,1.0,(AW736/(AW736-AS736*$H$15)))</f>
        <v>0</v>
      </c>
      <c r="AV736">
        <f>(AU736-1)*100</f>
        <v>0</v>
      </c>
      <c r="AW736">
        <f>MAX(0,($B$15+$C$15*BV736)/(1+$D$15*BV736)*BO736/(BQ736+273)*$E$15)</f>
        <v>0</v>
      </c>
      <c r="AX736">
        <f>$B$13*BW736+$C$13*BX736+$F$13*CI736*(1-CL736)</f>
        <v>0</v>
      </c>
      <c r="AY736">
        <f>AX736*AZ736</f>
        <v>0</v>
      </c>
      <c r="AZ736">
        <f>($B$13*$D$11+$C$13*$D$11+$F$13*((CV736+CN736)/MAX(CV736+CN736+CW736, 0.1)*$I$11+CW736/MAX(CV736+CN736+CW736, 0.1)*$J$11))/($B$13+$C$13+$F$13)</f>
        <v>0</v>
      </c>
      <c r="BA736">
        <f>($B$13*$K$11+$C$13*$K$11+$F$13*((CV736+CN736)/MAX(CV736+CN736+CW736, 0.1)*$P$11+CW736/MAX(CV736+CN736+CW736, 0.1)*$Q$11))/($B$13+$C$13+$F$13)</f>
        <v>0</v>
      </c>
      <c r="BB736">
        <v>6</v>
      </c>
      <c r="BC736">
        <v>0.5</v>
      </c>
      <c r="BD736" t="s">
        <v>358</v>
      </c>
      <c r="BE736">
        <v>2</v>
      </c>
      <c r="BF736" t="b">
        <v>1</v>
      </c>
      <c r="BG736">
        <v>1774684661.7</v>
      </c>
      <c r="BH736">
        <v>419.5999</v>
      </c>
      <c r="BI736">
        <v>420.0239</v>
      </c>
      <c r="BJ736">
        <v>21.53564</v>
      </c>
      <c r="BK736">
        <v>21.55529</v>
      </c>
      <c r="BL736">
        <v>419.9615</v>
      </c>
      <c r="BM736">
        <v>21.23785</v>
      </c>
      <c r="BN736">
        <v>500.0012</v>
      </c>
      <c r="BO736">
        <v>101.027</v>
      </c>
      <c r="BP736">
        <v>0.09990731999999999</v>
      </c>
      <c r="BQ736">
        <v>25.72055</v>
      </c>
      <c r="BR736">
        <v>25.7351</v>
      </c>
      <c r="BS736">
        <v>999.9</v>
      </c>
      <c r="BT736">
        <v>0</v>
      </c>
      <c r="BU736">
        <v>0</v>
      </c>
      <c r="BV736">
        <v>10006.391</v>
      </c>
      <c r="BW736">
        <v>0</v>
      </c>
      <c r="BX736">
        <v>0.3833920000000001</v>
      </c>
      <c r="BY736">
        <v>-0.4239623</v>
      </c>
      <c r="BZ736">
        <v>428.8352</v>
      </c>
      <c r="CA736">
        <v>429.2771</v>
      </c>
      <c r="CB736">
        <v>-0.019652</v>
      </c>
      <c r="CC736">
        <v>420.0239</v>
      </c>
      <c r="CD736">
        <v>21.55529</v>
      </c>
      <c r="CE736">
        <v>2.175680000000001</v>
      </c>
      <c r="CF736">
        <v>2.177665</v>
      </c>
      <c r="CG736">
        <v>18.78432</v>
      </c>
      <c r="CH736">
        <v>18.79893</v>
      </c>
      <c r="CI736">
        <v>50.00301999999999</v>
      </c>
      <c r="CJ736">
        <v>0</v>
      </c>
      <c r="CK736">
        <v>1</v>
      </c>
      <c r="CL736">
        <v>0</v>
      </c>
      <c r="CM736">
        <v>1.70574</v>
      </c>
      <c r="CN736">
        <v>0</v>
      </c>
      <c r="CO736">
        <v>1.99258</v>
      </c>
      <c r="CP736">
        <v>255.7986</v>
      </c>
      <c r="CQ736">
        <v>35.437</v>
      </c>
      <c r="CR736">
        <v>41.6933</v>
      </c>
      <c r="CS736">
        <v>38.375</v>
      </c>
      <c r="CT736">
        <v>41.2562</v>
      </c>
      <c r="CU736">
        <v>36.76860000000001</v>
      </c>
      <c r="CV736">
        <v>0</v>
      </c>
      <c r="CW736">
        <v>50.004</v>
      </c>
      <c r="CX736">
        <v>0</v>
      </c>
      <c r="CY736">
        <v>1774684662.8</v>
      </c>
      <c r="CZ736">
        <v>0</v>
      </c>
      <c r="DA736">
        <v>1774666326.5</v>
      </c>
      <c r="DB736" t="s">
        <v>359</v>
      </c>
      <c r="DC736">
        <v>1774666322</v>
      </c>
      <c r="DD736">
        <v>1774666326.5</v>
      </c>
      <c r="DE736">
        <v>2</v>
      </c>
      <c r="DF736">
        <v>0.343</v>
      </c>
      <c r="DG736">
        <v>-0.026</v>
      </c>
      <c r="DH736">
        <v>-0.36</v>
      </c>
      <c r="DI736">
        <v>0.298</v>
      </c>
      <c r="DJ736">
        <v>420</v>
      </c>
      <c r="DK736">
        <v>22</v>
      </c>
      <c r="DL736">
        <v>0.17</v>
      </c>
      <c r="DM736">
        <v>0.02</v>
      </c>
      <c r="DN736">
        <v>-0.4314804</v>
      </c>
      <c r="DO736">
        <v>0.1813073245778618</v>
      </c>
      <c r="DP736">
        <v>0.03518952912287972</v>
      </c>
      <c r="DQ736">
        <v>0</v>
      </c>
      <c r="DR736">
        <v>-0.0190132725</v>
      </c>
      <c r="DS736">
        <v>-0.003183454784240118</v>
      </c>
      <c r="DT736">
        <v>0.0007809612660009141</v>
      </c>
      <c r="DU736">
        <v>1</v>
      </c>
      <c r="DV736">
        <v>1</v>
      </c>
      <c r="DW736">
        <v>2</v>
      </c>
      <c r="DX736" t="s">
        <v>367</v>
      </c>
      <c r="DY736">
        <v>3.13047</v>
      </c>
      <c r="DZ736">
        <v>2.80653</v>
      </c>
      <c r="EA736">
        <v>0.0997492</v>
      </c>
      <c r="EB736">
        <v>0.09948</v>
      </c>
      <c r="EC736">
        <v>0.105978</v>
      </c>
      <c r="ED736">
        <v>0.105729</v>
      </c>
      <c r="EE736">
        <v>21144.4</v>
      </c>
      <c r="EF736">
        <v>27417.9</v>
      </c>
      <c r="EG736">
        <v>26441.4</v>
      </c>
      <c r="EH736">
        <v>32999.3</v>
      </c>
      <c r="EI736">
        <v>34917</v>
      </c>
      <c r="EJ736">
        <v>40303.1</v>
      </c>
      <c r="EK736">
        <v>41087.2</v>
      </c>
      <c r="EL736">
        <v>46058.7</v>
      </c>
      <c r="EM736">
        <v>2.0348</v>
      </c>
      <c r="EN736">
        <v>2.00047</v>
      </c>
      <c r="EO736">
        <v>0.0670366</v>
      </c>
      <c r="EP736">
        <v>0</v>
      </c>
      <c r="EQ736">
        <v>24.6306</v>
      </c>
      <c r="ER736">
        <v>999.9</v>
      </c>
      <c r="ES736">
        <v>67.5</v>
      </c>
      <c r="ET736">
        <v>27.5</v>
      </c>
      <c r="EU736">
        <v>24.6262</v>
      </c>
      <c r="EV736">
        <v>61.2409</v>
      </c>
      <c r="EW736">
        <v>31.6587</v>
      </c>
      <c r="EX736">
        <v>1</v>
      </c>
      <c r="EY736">
        <v>0.290818</v>
      </c>
      <c r="EZ736">
        <v>0.152312</v>
      </c>
      <c r="FA736">
        <v>20.2924</v>
      </c>
      <c r="FB736">
        <v>5.18824</v>
      </c>
      <c r="FC736">
        <v>11.9441</v>
      </c>
      <c r="FD736">
        <v>4.95575</v>
      </c>
      <c r="FE736">
        <v>3.28505</v>
      </c>
      <c r="FF736">
        <v>9999</v>
      </c>
      <c r="FG736">
        <v>9999</v>
      </c>
      <c r="FH736">
        <v>9999</v>
      </c>
      <c r="FI736">
        <v>999.9</v>
      </c>
      <c r="FJ736">
        <v>1.86127</v>
      </c>
      <c r="FK736">
        <v>1.86264</v>
      </c>
      <c r="FL736">
        <v>1.86005</v>
      </c>
      <c r="FM736">
        <v>1.85837</v>
      </c>
      <c r="FN736">
        <v>1.86214</v>
      </c>
      <c r="FO736">
        <v>1.85892</v>
      </c>
      <c r="FP736">
        <v>1.85791</v>
      </c>
      <c r="FQ736">
        <v>1.86081</v>
      </c>
      <c r="FR736">
        <v>0</v>
      </c>
      <c r="FS736">
        <v>0</v>
      </c>
      <c r="FT736">
        <v>0</v>
      </c>
      <c r="FU736">
        <v>4.5</v>
      </c>
      <c r="FV736" t="s">
        <v>361</v>
      </c>
      <c r="FW736" t="s">
        <v>362</v>
      </c>
      <c r="FX736" t="s">
        <v>363</v>
      </c>
      <c r="FY736" t="s">
        <v>364</v>
      </c>
      <c r="FZ736" t="s">
        <v>364</v>
      </c>
      <c r="GA736" t="s">
        <v>363</v>
      </c>
      <c r="GB736">
        <v>0</v>
      </c>
      <c r="GC736">
        <v>100</v>
      </c>
      <c r="GD736">
        <v>100</v>
      </c>
      <c r="GE736">
        <v>-0.361</v>
      </c>
      <c r="GF736">
        <v>0.2978</v>
      </c>
      <c r="GG736">
        <v>-1.589593225013521</v>
      </c>
      <c r="GH736">
        <v>0.00192992804097616</v>
      </c>
      <c r="GI736">
        <v>3.244687122451424E-06</v>
      </c>
      <c r="GJ736">
        <v>-2.087531120305573E-09</v>
      </c>
      <c r="GK736">
        <v>0.05776174702018427</v>
      </c>
      <c r="GL736">
        <v>0.005089068596103195</v>
      </c>
      <c r="GM736">
        <v>0.0003257216593697226</v>
      </c>
      <c r="GN736">
        <v>-1.562898368296355E-06</v>
      </c>
      <c r="GO736">
        <v>0</v>
      </c>
      <c r="GP736">
        <v>1257</v>
      </c>
      <c r="GQ736">
        <v>1</v>
      </c>
      <c r="GR736">
        <v>31</v>
      </c>
      <c r="GS736">
        <v>305.7</v>
      </c>
      <c r="GT736">
        <v>305.6</v>
      </c>
      <c r="GU736">
        <v>1.07666</v>
      </c>
      <c r="GV736">
        <v>2.39502</v>
      </c>
      <c r="GW736">
        <v>1.44775</v>
      </c>
      <c r="GX736">
        <v>2.20215</v>
      </c>
      <c r="GY736">
        <v>1.44653</v>
      </c>
      <c r="GZ736">
        <v>2.32788</v>
      </c>
      <c r="HA736">
        <v>33.1769</v>
      </c>
      <c r="HB736">
        <v>14.4472</v>
      </c>
      <c r="HC736">
        <v>18</v>
      </c>
      <c r="HD736">
        <v>531.824</v>
      </c>
      <c r="HE736">
        <v>523.103</v>
      </c>
      <c r="HF736">
        <v>25.0001</v>
      </c>
      <c r="HG736">
        <v>30.7119</v>
      </c>
      <c r="HH736">
        <v>30</v>
      </c>
      <c r="HI736">
        <v>31.0916</v>
      </c>
      <c r="HJ736">
        <v>31.1009</v>
      </c>
      <c r="HK736">
        <v>21.5436</v>
      </c>
      <c r="HL736">
        <v>20.6043</v>
      </c>
      <c r="HM736">
        <v>100</v>
      </c>
      <c r="HN736">
        <v>25</v>
      </c>
      <c r="HO736">
        <v>420</v>
      </c>
      <c r="HP736">
        <v>21.5</v>
      </c>
      <c r="HQ736">
        <v>103.121</v>
      </c>
      <c r="HR736">
        <v>102.018</v>
      </c>
    </row>
    <row r="737" spans="1:226">
      <c r="A737">
        <v>719</v>
      </c>
      <c r="B737">
        <v>1774684668.6</v>
      </c>
      <c r="C737">
        <v>2922.599999904633</v>
      </c>
      <c r="D737" t="s">
        <v>1800</v>
      </c>
      <c r="E737" t="s">
        <v>1801</v>
      </c>
      <c r="F737">
        <v>5</v>
      </c>
      <c r="I737">
        <v>1774684665.7</v>
      </c>
      <c r="J737">
        <f>(K737)/1000</f>
        <v>0</v>
      </c>
      <c r="K737">
        <f>IF(BF737, AN737, AH737)</f>
        <v>0</v>
      </c>
      <c r="L737">
        <f>IF(BF737, AI737, AG737)</f>
        <v>0</v>
      </c>
      <c r="M737">
        <f>BH737 - IF(AU737&gt;1, L737*BB737*100.0/(AW737), 0)</f>
        <v>0</v>
      </c>
      <c r="N737">
        <f>((T737-J737/2)*M737-L737)/(T737+J737/2)</f>
        <v>0</v>
      </c>
      <c r="O737">
        <f>N737*(BO737+BP737)/1000.0</f>
        <v>0</v>
      </c>
      <c r="P737">
        <f>(BH737 - IF(AU737&gt;1, L737*BB737*100.0/(AW737), 0))*(BO737+BP737)/1000.0</f>
        <v>0</v>
      </c>
      <c r="Q737">
        <f>2.0/((1/S737-1/R737)+SIGN(S737)*SQRT((1/S737-1/R737)*(1/S737-1/R737) + 4*BC737/((BC737+1)*(BC737+1))*(2*1/S737*1/R737-1/R737*1/R737)))</f>
        <v>0</v>
      </c>
      <c r="R737">
        <f>IF(LEFT(BD737,1)&lt;&gt;"0",IF(LEFT(BD737,1)="1",3.0,BE737),$D$5+$E$5*(BV737*BO737/($K$5*1000))+$F$5*(BV737*BO737/($K$5*1000))*MAX(MIN(BB737,$J$5),$I$5)*MAX(MIN(BB737,$J$5),$I$5)+$G$5*MAX(MIN(BB737,$J$5),$I$5)*(BV737*BO737/($K$5*1000))+$H$5*(BV737*BO737/($K$5*1000))*(BV737*BO737/($K$5*1000)))</f>
        <v>0</v>
      </c>
      <c r="S737">
        <f>J737*(1000-(1000*0.61365*exp(17.502*W737/(240.97+W737))/(BO737+BP737)+BJ737)/2)/(1000*0.61365*exp(17.502*W737/(240.97+W737))/(BO737+BP737)-BJ737)</f>
        <v>0</v>
      </c>
      <c r="T737">
        <f>1/((BC737+1)/(Q737/1.6)+1/(R737/1.37)) + BC737/((BC737+1)/(Q737/1.6) + BC737/(R737/1.37))</f>
        <v>0</v>
      </c>
      <c r="U737">
        <f>(AX737*BA737)</f>
        <v>0</v>
      </c>
      <c r="V737">
        <f>(BQ737+(U737+2*0.95*5.67E-8*(((BQ737+$B$9)+273)^4-(BQ737+273)^4)-44100*J737)/(1.84*29.3*R737+8*0.95*5.67E-8*(BQ737+273)^3))</f>
        <v>0</v>
      </c>
      <c r="W737">
        <f>($C$9*BR737+$D$9*BS737+$E$9*V737)</f>
        <v>0</v>
      </c>
      <c r="X737">
        <f>0.61365*exp(17.502*W737/(240.97+W737))</f>
        <v>0</v>
      </c>
      <c r="Y737">
        <f>(Z737/AA737*100)</f>
        <v>0</v>
      </c>
      <c r="Z737">
        <f>BJ737*(BO737+BP737)/1000</f>
        <v>0</v>
      </c>
      <c r="AA737">
        <f>0.61365*exp(17.502*BQ737/(240.97+BQ737))</f>
        <v>0</v>
      </c>
      <c r="AB737">
        <f>(X737-BJ737*(BO737+BP737)/1000)</f>
        <v>0</v>
      </c>
      <c r="AC737">
        <f>(-J737*44100)</f>
        <v>0</v>
      </c>
      <c r="AD737">
        <f>2*29.3*R737*0.92*(BQ737-W737)</f>
        <v>0</v>
      </c>
      <c r="AE737">
        <f>2*0.95*5.67E-8*(((BQ737+$B$9)+273)^4-(W737+273)^4)</f>
        <v>0</v>
      </c>
      <c r="AF737">
        <f>U737+AE737+AC737+AD737</f>
        <v>0</v>
      </c>
      <c r="AG737">
        <f>BN737*AU737*(BI737-BH737*(1000-AU737*BK737)/(1000-AU737*BJ737))/(100*BB737)</f>
        <v>0</v>
      </c>
      <c r="AH737">
        <f>1000*BN737*AU737*(BJ737-BK737)/(100*BB737*(1000-AU737*BJ737))</f>
        <v>0</v>
      </c>
      <c r="AI737">
        <f>(AJ737 - AK737 - BO737*1E3/(8.314*(BQ737+273.15)) * AM737/BN737 * AL737) * BN737/(100*BB737) * (1000 - BK737)/1000</f>
        <v>0</v>
      </c>
      <c r="AJ737">
        <v>429.2603719209851</v>
      </c>
      <c r="AK737">
        <v>428.8105696969698</v>
      </c>
      <c r="AL737">
        <v>-3.702873625322275E-07</v>
      </c>
      <c r="AM737">
        <v>61.35787655002243</v>
      </c>
      <c r="AN737">
        <f>(AP737 - AO737 + BO737*1E3/(8.314*(BQ737+273.15)) * AR737/BN737 * AQ737) * BN737/(100*BB737) * 1000/(1000 - AP737)</f>
        <v>0</v>
      </c>
      <c r="AO737">
        <v>21.55539567160535</v>
      </c>
      <c r="AP737">
        <v>21.53782097902099</v>
      </c>
      <c r="AQ737">
        <v>9.550031023675945E-07</v>
      </c>
      <c r="AR737">
        <v>91.88205700752289</v>
      </c>
      <c r="AS737">
        <v>0</v>
      </c>
      <c r="AT737">
        <v>0</v>
      </c>
      <c r="AU737">
        <f>IF(AS737*$H$15&gt;=AW737,1.0,(AW737/(AW737-AS737*$H$15)))</f>
        <v>0</v>
      </c>
      <c r="AV737">
        <f>(AU737-1)*100</f>
        <v>0</v>
      </c>
      <c r="AW737">
        <f>MAX(0,($B$15+$C$15*BV737)/(1+$D$15*BV737)*BO737/(BQ737+273)*$E$15)</f>
        <v>0</v>
      </c>
      <c r="AX737">
        <f>$B$13*BW737+$C$13*BX737+$F$13*CI737*(1-CL737)</f>
        <v>0</v>
      </c>
      <c r="AY737">
        <f>AX737*AZ737</f>
        <v>0</v>
      </c>
      <c r="AZ737">
        <f>($B$13*$D$11+$C$13*$D$11+$F$13*((CV737+CN737)/MAX(CV737+CN737+CW737, 0.1)*$I$11+CW737/MAX(CV737+CN737+CW737, 0.1)*$J$11))/($B$13+$C$13+$F$13)</f>
        <v>0</v>
      </c>
      <c r="BA737">
        <f>($B$13*$K$11+$C$13*$K$11+$F$13*((CV737+CN737)/MAX(CV737+CN737+CW737, 0.1)*$P$11+CW737/MAX(CV737+CN737+CW737, 0.1)*$Q$11))/($B$13+$C$13+$F$13)</f>
        <v>0</v>
      </c>
      <c r="BB737">
        <v>6</v>
      </c>
      <c r="BC737">
        <v>0.5</v>
      </c>
      <c r="BD737" t="s">
        <v>358</v>
      </c>
      <c r="BE737">
        <v>2</v>
      </c>
      <c r="BF737" t="b">
        <v>1</v>
      </c>
      <c r="BG737">
        <v>1774684665.7</v>
      </c>
      <c r="BH737">
        <v>419.5778999999999</v>
      </c>
      <c r="BI737">
        <v>420.0161</v>
      </c>
      <c r="BJ737">
        <v>21.53755</v>
      </c>
      <c r="BK737">
        <v>21.55583</v>
      </c>
      <c r="BL737">
        <v>419.9392</v>
      </c>
      <c r="BM737">
        <v>21.23975</v>
      </c>
      <c r="BN737">
        <v>500.0739</v>
      </c>
      <c r="BO737">
        <v>101.0268</v>
      </c>
      <c r="BP737">
        <v>0.10004757</v>
      </c>
      <c r="BQ737">
        <v>25.72179</v>
      </c>
      <c r="BR737">
        <v>25.73553</v>
      </c>
      <c r="BS737">
        <v>999.9</v>
      </c>
      <c r="BT737">
        <v>0</v>
      </c>
      <c r="BU737">
        <v>0</v>
      </c>
      <c r="BV737">
        <v>10008.07</v>
      </c>
      <c r="BW737">
        <v>0</v>
      </c>
      <c r="BX737">
        <v>0.3764090999999999</v>
      </c>
      <c r="BY737">
        <v>-0.4382507</v>
      </c>
      <c r="BZ737">
        <v>428.8133</v>
      </c>
      <c r="CA737">
        <v>429.2692</v>
      </c>
      <c r="CB737">
        <v>-0.01828689</v>
      </c>
      <c r="CC737">
        <v>420.0161</v>
      </c>
      <c r="CD737">
        <v>21.55583</v>
      </c>
      <c r="CE737">
        <v>2.175868</v>
      </c>
      <c r="CF737">
        <v>2.177713</v>
      </c>
      <c r="CG737">
        <v>18.78572</v>
      </c>
      <c r="CH737">
        <v>18.79931</v>
      </c>
      <c r="CI737">
        <v>49.99525999999999</v>
      </c>
      <c r="CJ737">
        <v>0</v>
      </c>
      <c r="CK737">
        <v>1</v>
      </c>
      <c r="CL737">
        <v>0</v>
      </c>
      <c r="CM737">
        <v>1.77148</v>
      </c>
      <c r="CN737">
        <v>0</v>
      </c>
      <c r="CO737">
        <v>2.05686</v>
      </c>
      <c r="CP737">
        <v>255.7591</v>
      </c>
      <c r="CQ737">
        <v>35.437</v>
      </c>
      <c r="CR737">
        <v>41.7374</v>
      </c>
      <c r="CS737">
        <v>38.39360000000001</v>
      </c>
      <c r="CT737">
        <v>41.2996</v>
      </c>
      <c r="CU737">
        <v>36.812</v>
      </c>
      <c r="CV737">
        <v>0</v>
      </c>
      <c r="CW737">
        <v>49.995</v>
      </c>
      <c r="CX737">
        <v>0</v>
      </c>
      <c r="CY737">
        <v>1774684667</v>
      </c>
      <c r="CZ737">
        <v>0</v>
      </c>
      <c r="DA737">
        <v>1774666326.5</v>
      </c>
      <c r="DB737" t="s">
        <v>359</v>
      </c>
      <c r="DC737">
        <v>1774666322</v>
      </c>
      <c r="DD737">
        <v>1774666326.5</v>
      </c>
      <c r="DE737">
        <v>2</v>
      </c>
      <c r="DF737">
        <v>0.343</v>
      </c>
      <c r="DG737">
        <v>-0.026</v>
      </c>
      <c r="DH737">
        <v>-0.36</v>
      </c>
      <c r="DI737">
        <v>0.298</v>
      </c>
      <c r="DJ737">
        <v>420</v>
      </c>
      <c r="DK737">
        <v>22</v>
      </c>
      <c r="DL737">
        <v>0.17</v>
      </c>
      <c r="DM737">
        <v>0.02</v>
      </c>
      <c r="DN737">
        <v>-0.4300700975609755</v>
      </c>
      <c r="DO737">
        <v>0.0897777073170728</v>
      </c>
      <c r="DP737">
        <v>0.03623594766607842</v>
      </c>
      <c r="DQ737">
        <v>1</v>
      </c>
      <c r="DR737">
        <v>-0.01876929512195122</v>
      </c>
      <c r="DS737">
        <v>5.765017421598001E-05</v>
      </c>
      <c r="DT737">
        <v>0.0009507352938650143</v>
      </c>
      <c r="DU737">
        <v>1</v>
      </c>
      <c r="DV737">
        <v>2</v>
      </c>
      <c r="DW737">
        <v>2</v>
      </c>
      <c r="DX737" t="s">
        <v>360</v>
      </c>
      <c r="DY737">
        <v>3.13057</v>
      </c>
      <c r="DZ737">
        <v>2.80652</v>
      </c>
      <c r="EA737">
        <v>0.0997526</v>
      </c>
      <c r="EB737">
        <v>0.0994705</v>
      </c>
      <c r="EC737">
        <v>0.105978</v>
      </c>
      <c r="ED737">
        <v>0.105736</v>
      </c>
      <c r="EE737">
        <v>21144.5</v>
      </c>
      <c r="EF737">
        <v>27418.5</v>
      </c>
      <c r="EG737">
        <v>26441.7</v>
      </c>
      <c r="EH737">
        <v>32999.7</v>
      </c>
      <c r="EI737">
        <v>34917.2</v>
      </c>
      <c r="EJ737">
        <v>40303.4</v>
      </c>
      <c r="EK737">
        <v>41087.3</v>
      </c>
      <c r="EL737">
        <v>46059.5</v>
      </c>
      <c r="EM737">
        <v>2.03515</v>
      </c>
      <c r="EN737">
        <v>2.00038</v>
      </c>
      <c r="EO737">
        <v>0.0679679</v>
      </c>
      <c r="EP737">
        <v>0</v>
      </c>
      <c r="EQ737">
        <v>24.6306</v>
      </c>
      <c r="ER737">
        <v>999.9</v>
      </c>
      <c r="ES737">
        <v>67.5</v>
      </c>
      <c r="ET737">
        <v>27.5</v>
      </c>
      <c r="EU737">
        <v>24.626</v>
      </c>
      <c r="EV737">
        <v>61.0809</v>
      </c>
      <c r="EW737">
        <v>31.5144</v>
      </c>
      <c r="EX737">
        <v>1</v>
      </c>
      <c r="EY737">
        <v>0.290981</v>
      </c>
      <c r="EZ737">
        <v>0.15314</v>
      </c>
      <c r="FA737">
        <v>20.2922</v>
      </c>
      <c r="FB737">
        <v>5.18809</v>
      </c>
      <c r="FC737">
        <v>11.9441</v>
      </c>
      <c r="FD737">
        <v>4.9558</v>
      </c>
      <c r="FE737">
        <v>3.285</v>
      </c>
      <c r="FF737">
        <v>9999</v>
      </c>
      <c r="FG737">
        <v>9999</v>
      </c>
      <c r="FH737">
        <v>9999</v>
      </c>
      <c r="FI737">
        <v>999.9</v>
      </c>
      <c r="FJ737">
        <v>1.86127</v>
      </c>
      <c r="FK737">
        <v>1.86264</v>
      </c>
      <c r="FL737">
        <v>1.86005</v>
      </c>
      <c r="FM737">
        <v>1.85837</v>
      </c>
      <c r="FN737">
        <v>1.86217</v>
      </c>
      <c r="FO737">
        <v>1.85894</v>
      </c>
      <c r="FP737">
        <v>1.85791</v>
      </c>
      <c r="FQ737">
        <v>1.86081</v>
      </c>
      <c r="FR737">
        <v>0</v>
      </c>
      <c r="FS737">
        <v>0</v>
      </c>
      <c r="FT737">
        <v>0</v>
      </c>
      <c r="FU737">
        <v>4.5</v>
      </c>
      <c r="FV737" t="s">
        <v>361</v>
      </c>
      <c r="FW737" t="s">
        <v>362</v>
      </c>
      <c r="FX737" t="s">
        <v>363</v>
      </c>
      <c r="FY737" t="s">
        <v>364</v>
      </c>
      <c r="FZ737" t="s">
        <v>364</v>
      </c>
      <c r="GA737" t="s">
        <v>363</v>
      </c>
      <c r="GB737">
        <v>0</v>
      </c>
      <c r="GC737">
        <v>100</v>
      </c>
      <c r="GD737">
        <v>100</v>
      </c>
      <c r="GE737">
        <v>-0.361</v>
      </c>
      <c r="GF737">
        <v>0.2978</v>
      </c>
      <c r="GG737">
        <v>-1.589593225013521</v>
      </c>
      <c r="GH737">
        <v>0.00192992804097616</v>
      </c>
      <c r="GI737">
        <v>3.244687122451424E-06</v>
      </c>
      <c r="GJ737">
        <v>-2.087531120305573E-09</v>
      </c>
      <c r="GK737">
        <v>0.05776174702018427</v>
      </c>
      <c r="GL737">
        <v>0.005089068596103195</v>
      </c>
      <c r="GM737">
        <v>0.0003257216593697226</v>
      </c>
      <c r="GN737">
        <v>-1.562898368296355E-06</v>
      </c>
      <c r="GO737">
        <v>0</v>
      </c>
      <c r="GP737">
        <v>1257</v>
      </c>
      <c r="GQ737">
        <v>1</v>
      </c>
      <c r="GR737">
        <v>31</v>
      </c>
      <c r="GS737">
        <v>305.8</v>
      </c>
      <c r="GT737">
        <v>305.7</v>
      </c>
      <c r="GU737">
        <v>1.07788</v>
      </c>
      <c r="GV737">
        <v>2.40112</v>
      </c>
      <c r="GW737">
        <v>1.44775</v>
      </c>
      <c r="GX737">
        <v>2.20215</v>
      </c>
      <c r="GY737">
        <v>1.44653</v>
      </c>
      <c r="GZ737">
        <v>2.27783</v>
      </c>
      <c r="HA737">
        <v>33.1769</v>
      </c>
      <c r="HB737">
        <v>14.4472</v>
      </c>
      <c r="HC737">
        <v>18</v>
      </c>
      <c r="HD737">
        <v>532.046</v>
      </c>
      <c r="HE737">
        <v>523.035</v>
      </c>
      <c r="HF737">
        <v>25</v>
      </c>
      <c r="HG737">
        <v>30.7119</v>
      </c>
      <c r="HH737">
        <v>30.0002</v>
      </c>
      <c r="HI737">
        <v>31.0916</v>
      </c>
      <c r="HJ737">
        <v>31.1009</v>
      </c>
      <c r="HK737">
        <v>21.5438</v>
      </c>
      <c r="HL737">
        <v>20.6043</v>
      </c>
      <c r="HM737">
        <v>100</v>
      </c>
      <c r="HN737">
        <v>25</v>
      </c>
      <c r="HO737">
        <v>420</v>
      </c>
      <c r="HP737">
        <v>21.5</v>
      </c>
      <c r="HQ737">
        <v>103.122</v>
      </c>
      <c r="HR737">
        <v>102.02</v>
      </c>
    </row>
    <row r="738" spans="1:226">
      <c r="A738">
        <v>720</v>
      </c>
      <c r="B738">
        <v>1774684672.6</v>
      </c>
      <c r="C738">
        <v>2926.599999904633</v>
      </c>
      <c r="D738" t="s">
        <v>1802</v>
      </c>
      <c r="E738" t="s">
        <v>1803</v>
      </c>
      <c r="F738">
        <v>5</v>
      </c>
      <c r="I738">
        <v>1774684669.7</v>
      </c>
      <c r="J738">
        <f>(K738)/1000</f>
        <v>0</v>
      </c>
      <c r="K738">
        <f>IF(BF738, AN738, AH738)</f>
        <v>0</v>
      </c>
      <c r="L738">
        <f>IF(BF738, AI738, AG738)</f>
        <v>0</v>
      </c>
      <c r="M738">
        <f>BH738 - IF(AU738&gt;1, L738*BB738*100.0/(AW738), 0)</f>
        <v>0</v>
      </c>
      <c r="N738">
        <f>((T738-J738/2)*M738-L738)/(T738+J738/2)</f>
        <v>0</v>
      </c>
      <c r="O738">
        <f>N738*(BO738+BP738)/1000.0</f>
        <v>0</v>
      </c>
      <c r="P738">
        <f>(BH738 - IF(AU738&gt;1, L738*BB738*100.0/(AW738), 0))*(BO738+BP738)/1000.0</f>
        <v>0</v>
      </c>
      <c r="Q738">
        <f>2.0/((1/S738-1/R738)+SIGN(S738)*SQRT((1/S738-1/R738)*(1/S738-1/R738) + 4*BC738/((BC738+1)*(BC738+1))*(2*1/S738*1/R738-1/R738*1/R738)))</f>
        <v>0</v>
      </c>
      <c r="R738">
        <f>IF(LEFT(BD738,1)&lt;&gt;"0",IF(LEFT(BD738,1)="1",3.0,BE738),$D$5+$E$5*(BV738*BO738/($K$5*1000))+$F$5*(BV738*BO738/($K$5*1000))*MAX(MIN(BB738,$J$5),$I$5)*MAX(MIN(BB738,$J$5),$I$5)+$G$5*MAX(MIN(BB738,$J$5),$I$5)*(BV738*BO738/($K$5*1000))+$H$5*(BV738*BO738/($K$5*1000))*(BV738*BO738/($K$5*1000)))</f>
        <v>0</v>
      </c>
      <c r="S738">
        <f>J738*(1000-(1000*0.61365*exp(17.502*W738/(240.97+W738))/(BO738+BP738)+BJ738)/2)/(1000*0.61365*exp(17.502*W738/(240.97+W738))/(BO738+BP738)-BJ738)</f>
        <v>0</v>
      </c>
      <c r="T738">
        <f>1/((BC738+1)/(Q738/1.6)+1/(R738/1.37)) + BC738/((BC738+1)/(Q738/1.6) + BC738/(R738/1.37))</f>
        <v>0</v>
      </c>
      <c r="U738">
        <f>(AX738*BA738)</f>
        <v>0</v>
      </c>
      <c r="V738">
        <f>(BQ738+(U738+2*0.95*5.67E-8*(((BQ738+$B$9)+273)^4-(BQ738+273)^4)-44100*J738)/(1.84*29.3*R738+8*0.95*5.67E-8*(BQ738+273)^3))</f>
        <v>0</v>
      </c>
      <c r="W738">
        <f>($C$9*BR738+$D$9*BS738+$E$9*V738)</f>
        <v>0</v>
      </c>
      <c r="X738">
        <f>0.61365*exp(17.502*W738/(240.97+W738))</f>
        <v>0</v>
      </c>
      <c r="Y738">
        <f>(Z738/AA738*100)</f>
        <v>0</v>
      </c>
      <c r="Z738">
        <f>BJ738*(BO738+BP738)/1000</f>
        <v>0</v>
      </c>
      <c r="AA738">
        <f>0.61365*exp(17.502*BQ738/(240.97+BQ738))</f>
        <v>0</v>
      </c>
      <c r="AB738">
        <f>(X738-BJ738*(BO738+BP738)/1000)</f>
        <v>0</v>
      </c>
      <c r="AC738">
        <f>(-J738*44100)</f>
        <v>0</v>
      </c>
      <c r="AD738">
        <f>2*29.3*R738*0.92*(BQ738-W738)</f>
        <v>0</v>
      </c>
      <c r="AE738">
        <f>2*0.95*5.67E-8*(((BQ738+$B$9)+273)^4-(W738+273)^4)</f>
        <v>0</v>
      </c>
      <c r="AF738">
        <f>U738+AE738+AC738+AD738</f>
        <v>0</v>
      </c>
      <c r="AG738">
        <f>BN738*AU738*(BI738-BH738*(1000-AU738*BK738)/(1000-AU738*BJ738))/(100*BB738)</f>
        <v>0</v>
      </c>
      <c r="AH738">
        <f>1000*BN738*AU738*(BJ738-BK738)/(100*BB738*(1000-AU738*BJ738))</f>
        <v>0</v>
      </c>
      <c r="AI738">
        <f>(AJ738 - AK738 - BO738*1E3/(8.314*(BQ738+273.15)) * AM738/BN738 * AL738) * BN738/(100*BB738) * (1000 - BK738)/1000</f>
        <v>0</v>
      </c>
      <c r="AJ738">
        <v>429.2552340802863</v>
      </c>
      <c r="AK738">
        <v>428.816703030303</v>
      </c>
      <c r="AL738">
        <v>-5.898600917538261E-08</v>
      </c>
      <c r="AM738">
        <v>61.35787655002243</v>
      </c>
      <c r="AN738">
        <f>(AP738 - AO738 + BO738*1E3/(8.314*(BQ738+273.15)) * AR738/BN738 * AQ738) * BN738/(100*BB738) * 1000/(1000 - AP738)</f>
        <v>0</v>
      </c>
      <c r="AO738">
        <v>21.5573046647521</v>
      </c>
      <c r="AP738">
        <v>21.53877272727274</v>
      </c>
      <c r="AQ738">
        <v>-4.658951281362281E-07</v>
      </c>
      <c r="AR738">
        <v>91.88205700752289</v>
      </c>
      <c r="AS738">
        <v>0</v>
      </c>
      <c r="AT738">
        <v>0</v>
      </c>
      <c r="AU738">
        <f>IF(AS738*$H$15&gt;=AW738,1.0,(AW738/(AW738-AS738*$H$15)))</f>
        <v>0</v>
      </c>
      <c r="AV738">
        <f>(AU738-1)*100</f>
        <v>0</v>
      </c>
      <c r="AW738">
        <f>MAX(0,($B$15+$C$15*BV738)/(1+$D$15*BV738)*BO738/(BQ738+273)*$E$15)</f>
        <v>0</v>
      </c>
      <c r="AX738">
        <f>$B$13*BW738+$C$13*BX738+$F$13*CI738*(1-CL738)</f>
        <v>0</v>
      </c>
      <c r="AY738">
        <f>AX738*AZ738</f>
        <v>0</v>
      </c>
      <c r="AZ738">
        <f>($B$13*$D$11+$C$13*$D$11+$F$13*((CV738+CN738)/MAX(CV738+CN738+CW738, 0.1)*$I$11+CW738/MAX(CV738+CN738+CW738, 0.1)*$J$11))/($B$13+$C$13+$F$13)</f>
        <v>0</v>
      </c>
      <c r="BA738">
        <f>($B$13*$K$11+$C$13*$K$11+$F$13*((CV738+CN738)/MAX(CV738+CN738+CW738, 0.1)*$P$11+CW738/MAX(CV738+CN738+CW738, 0.1)*$Q$11))/($B$13+$C$13+$F$13)</f>
        <v>0</v>
      </c>
      <c r="BB738">
        <v>6</v>
      </c>
      <c r="BC738">
        <v>0.5</v>
      </c>
      <c r="BD738" t="s">
        <v>358</v>
      </c>
      <c r="BE738">
        <v>2</v>
      </c>
      <c r="BF738" t="b">
        <v>1</v>
      </c>
      <c r="BG738">
        <v>1774684669.7</v>
      </c>
      <c r="BH738">
        <v>419.5796999999999</v>
      </c>
      <c r="BI738">
        <v>419.997</v>
      </c>
      <c r="BJ738">
        <v>21.53795</v>
      </c>
      <c r="BK738">
        <v>21.55666</v>
      </c>
      <c r="BL738">
        <v>419.9411</v>
      </c>
      <c r="BM738">
        <v>21.24013</v>
      </c>
      <c r="BN738">
        <v>500.0305</v>
      </c>
      <c r="BO738">
        <v>101.0262</v>
      </c>
      <c r="BP738">
        <v>0.09999355</v>
      </c>
      <c r="BQ738">
        <v>25.72467</v>
      </c>
      <c r="BR738">
        <v>25.74261</v>
      </c>
      <c r="BS738">
        <v>999.9</v>
      </c>
      <c r="BT738">
        <v>0</v>
      </c>
      <c r="BU738">
        <v>0</v>
      </c>
      <c r="BV738">
        <v>9999.073999999999</v>
      </c>
      <c r="BW738">
        <v>0</v>
      </c>
      <c r="BX738">
        <v>0.376683</v>
      </c>
      <c r="BY738">
        <v>-0.4174102000000001</v>
      </c>
      <c r="BZ738">
        <v>428.8154</v>
      </c>
      <c r="CA738">
        <v>429.2503</v>
      </c>
      <c r="CB738">
        <v>-0.01870308</v>
      </c>
      <c r="CC738">
        <v>419.997</v>
      </c>
      <c r="CD738">
        <v>21.55666</v>
      </c>
      <c r="CE738">
        <v>2.175898</v>
      </c>
      <c r="CF738">
        <v>2.177786999999999</v>
      </c>
      <c r="CG738">
        <v>18.78595</v>
      </c>
      <c r="CH738">
        <v>18.79983</v>
      </c>
      <c r="CI738">
        <v>49.99812</v>
      </c>
      <c r="CJ738">
        <v>0</v>
      </c>
      <c r="CK738">
        <v>1</v>
      </c>
      <c r="CL738">
        <v>0</v>
      </c>
      <c r="CM738">
        <v>2.24732</v>
      </c>
      <c r="CN738">
        <v>0</v>
      </c>
      <c r="CO738">
        <v>1.81436</v>
      </c>
      <c r="CP738">
        <v>255.7738</v>
      </c>
      <c r="CQ738">
        <v>35.4811</v>
      </c>
      <c r="CR738">
        <v>41.75</v>
      </c>
      <c r="CS738">
        <v>38.437</v>
      </c>
      <c r="CT738">
        <v>41.3435</v>
      </c>
      <c r="CU738">
        <v>36.812</v>
      </c>
      <c r="CV738">
        <v>0</v>
      </c>
      <c r="CW738">
        <v>49.997</v>
      </c>
      <c r="CX738">
        <v>0</v>
      </c>
      <c r="CY738">
        <v>1774684671.2</v>
      </c>
      <c r="CZ738">
        <v>0</v>
      </c>
      <c r="DA738">
        <v>1774666326.5</v>
      </c>
      <c r="DB738" t="s">
        <v>359</v>
      </c>
      <c r="DC738">
        <v>1774666322</v>
      </c>
      <c r="DD738">
        <v>1774666326.5</v>
      </c>
      <c r="DE738">
        <v>2</v>
      </c>
      <c r="DF738">
        <v>0.343</v>
      </c>
      <c r="DG738">
        <v>-0.026</v>
      </c>
      <c r="DH738">
        <v>-0.36</v>
      </c>
      <c r="DI738">
        <v>0.298</v>
      </c>
      <c r="DJ738">
        <v>420</v>
      </c>
      <c r="DK738">
        <v>22</v>
      </c>
      <c r="DL738">
        <v>0.17</v>
      </c>
      <c r="DM738">
        <v>0.02</v>
      </c>
      <c r="DN738">
        <v>-0.4228977073170732</v>
      </c>
      <c r="DO738">
        <v>0.01965846689895472</v>
      </c>
      <c r="DP738">
        <v>0.03388402816728209</v>
      </c>
      <c r="DQ738">
        <v>1</v>
      </c>
      <c r="DR738">
        <v>-0.01890825121951219</v>
      </c>
      <c r="DS738">
        <v>-0.0002302975609756065</v>
      </c>
      <c r="DT738">
        <v>0.0009743839642643893</v>
      </c>
      <c r="DU738">
        <v>1</v>
      </c>
      <c r="DV738">
        <v>2</v>
      </c>
      <c r="DW738">
        <v>2</v>
      </c>
      <c r="DX738" t="s">
        <v>360</v>
      </c>
      <c r="DY738">
        <v>3.13042</v>
      </c>
      <c r="DZ738">
        <v>2.8064</v>
      </c>
      <c r="EA738">
        <v>0.09974909999999999</v>
      </c>
      <c r="EB738">
        <v>0.099472</v>
      </c>
      <c r="EC738">
        <v>0.105982</v>
      </c>
      <c r="ED738">
        <v>0.10573</v>
      </c>
      <c r="EE738">
        <v>21144.8</v>
      </c>
      <c r="EF738">
        <v>27418.7</v>
      </c>
      <c r="EG738">
        <v>26442</v>
      </c>
      <c r="EH738">
        <v>32999.9</v>
      </c>
      <c r="EI738">
        <v>34917.4</v>
      </c>
      <c r="EJ738">
        <v>40303.6</v>
      </c>
      <c r="EK738">
        <v>41087.8</v>
      </c>
      <c r="EL738">
        <v>46059.4</v>
      </c>
      <c r="EM738">
        <v>2.03488</v>
      </c>
      <c r="EN738">
        <v>2.00063</v>
      </c>
      <c r="EO738">
        <v>0.0674278</v>
      </c>
      <c r="EP738">
        <v>0</v>
      </c>
      <c r="EQ738">
        <v>24.6306</v>
      </c>
      <c r="ER738">
        <v>999.9</v>
      </c>
      <c r="ES738">
        <v>67.5</v>
      </c>
      <c r="ET738">
        <v>27.5</v>
      </c>
      <c r="EU738">
        <v>24.6262</v>
      </c>
      <c r="EV738">
        <v>61.1009</v>
      </c>
      <c r="EW738">
        <v>31.5505</v>
      </c>
      <c r="EX738">
        <v>1</v>
      </c>
      <c r="EY738">
        <v>0.290991</v>
      </c>
      <c r="EZ738">
        <v>0.153649</v>
      </c>
      <c r="FA738">
        <v>20.2924</v>
      </c>
      <c r="FB738">
        <v>5.18779</v>
      </c>
      <c r="FC738">
        <v>11.9441</v>
      </c>
      <c r="FD738">
        <v>4.9557</v>
      </c>
      <c r="FE738">
        <v>3.28503</v>
      </c>
      <c r="FF738">
        <v>9999</v>
      </c>
      <c r="FG738">
        <v>9999</v>
      </c>
      <c r="FH738">
        <v>9999</v>
      </c>
      <c r="FI738">
        <v>999.9</v>
      </c>
      <c r="FJ738">
        <v>1.86127</v>
      </c>
      <c r="FK738">
        <v>1.86264</v>
      </c>
      <c r="FL738">
        <v>1.86005</v>
      </c>
      <c r="FM738">
        <v>1.85837</v>
      </c>
      <c r="FN738">
        <v>1.86213</v>
      </c>
      <c r="FO738">
        <v>1.85889</v>
      </c>
      <c r="FP738">
        <v>1.85791</v>
      </c>
      <c r="FQ738">
        <v>1.86081</v>
      </c>
      <c r="FR738">
        <v>0</v>
      </c>
      <c r="FS738">
        <v>0</v>
      </c>
      <c r="FT738">
        <v>0</v>
      </c>
      <c r="FU738">
        <v>4.5</v>
      </c>
      <c r="FV738" t="s">
        <v>361</v>
      </c>
      <c r="FW738" t="s">
        <v>362</v>
      </c>
      <c r="FX738" t="s">
        <v>363</v>
      </c>
      <c r="FY738" t="s">
        <v>364</v>
      </c>
      <c r="FZ738" t="s">
        <v>364</v>
      </c>
      <c r="GA738" t="s">
        <v>363</v>
      </c>
      <c r="GB738">
        <v>0</v>
      </c>
      <c r="GC738">
        <v>100</v>
      </c>
      <c r="GD738">
        <v>100</v>
      </c>
      <c r="GE738">
        <v>-0.361</v>
      </c>
      <c r="GF738">
        <v>0.2978</v>
      </c>
      <c r="GG738">
        <v>-1.589593225013521</v>
      </c>
      <c r="GH738">
        <v>0.00192992804097616</v>
      </c>
      <c r="GI738">
        <v>3.244687122451424E-06</v>
      </c>
      <c r="GJ738">
        <v>-2.087531120305573E-09</v>
      </c>
      <c r="GK738">
        <v>0.05776174702018427</v>
      </c>
      <c r="GL738">
        <v>0.005089068596103195</v>
      </c>
      <c r="GM738">
        <v>0.0003257216593697226</v>
      </c>
      <c r="GN738">
        <v>-1.562898368296355E-06</v>
      </c>
      <c r="GO738">
        <v>0</v>
      </c>
      <c r="GP738">
        <v>1257</v>
      </c>
      <c r="GQ738">
        <v>1</v>
      </c>
      <c r="GR738">
        <v>31</v>
      </c>
      <c r="GS738">
        <v>305.8</v>
      </c>
      <c r="GT738">
        <v>305.8</v>
      </c>
      <c r="GU738">
        <v>1.07788</v>
      </c>
      <c r="GV738">
        <v>2.39624</v>
      </c>
      <c r="GW738">
        <v>1.44775</v>
      </c>
      <c r="GX738">
        <v>2.20215</v>
      </c>
      <c r="GY738">
        <v>1.44653</v>
      </c>
      <c r="GZ738">
        <v>2.35107</v>
      </c>
      <c r="HA738">
        <v>33.1769</v>
      </c>
      <c r="HB738">
        <v>14.4472</v>
      </c>
      <c r="HC738">
        <v>18</v>
      </c>
      <c r="HD738">
        <v>531.872</v>
      </c>
      <c r="HE738">
        <v>523.205</v>
      </c>
      <c r="HF738">
        <v>25.0001</v>
      </c>
      <c r="HG738">
        <v>30.7119</v>
      </c>
      <c r="HH738">
        <v>30.0001</v>
      </c>
      <c r="HI738">
        <v>31.0916</v>
      </c>
      <c r="HJ738">
        <v>31.1009</v>
      </c>
      <c r="HK738">
        <v>21.544</v>
      </c>
      <c r="HL738">
        <v>20.6043</v>
      </c>
      <c r="HM738">
        <v>100</v>
      </c>
      <c r="HN738">
        <v>25</v>
      </c>
      <c r="HO738">
        <v>420</v>
      </c>
      <c r="HP738">
        <v>21.5</v>
      </c>
      <c r="HQ738">
        <v>103.123</v>
      </c>
      <c r="HR738">
        <v>102.02</v>
      </c>
    </row>
    <row r="739" spans="1:226">
      <c r="A739">
        <v>721</v>
      </c>
      <c r="B739">
        <v>1774684676.6</v>
      </c>
      <c r="C739">
        <v>2930.599999904633</v>
      </c>
      <c r="D739" t="s">
        <v>1804</v>
      </c>
      <c r="E739" t="s">
        <v>1805</v>
      </c>
      <c r="F739">
        <v>5</v>
      </c>
      <c r="I739">
        <v>1774684673.7</v>
      </c>
      <c r="J739">
        <f>(K739)/1000</f>
        <v>0</v>
      </c>
      <c r="K739">
        <f>IF(BF739, AN739, AH739)</f>
        <v>0</v>
      </c>
      <c r="L739">
        <f>IF(BF739, AI739, AG739)</f>
        <v>0</v>
      </c>
      <c r="M739">
        <f>BH739 - IF(AU739&gt;1, L739*BB739*100.0/(AW739), 0)</f>
        <v>0</v>
      </c>
      <c r="N739">
        <f>((T739-J739/2)*M739-L739)/(T739+J739/2)</f>
        <v>0</v>
      </c>
      <c r="O739">
        <f>N739*(BO739+BP739)/1000.0</f>
        <v>0</v>
      </c>
      <c r="P739">
        <f>(BH739 - IF(AU739&gt;1, L739*BB739*100.0/(AW739), 0))*(BO739+BP739)/1000.0</f>
        <v>0</v>
      </c>
      <c r="Q739">
        <f>2.0/((1/S739-1/R739)+SIGN(S739)*SQRT((1/S739-1/R739)*(1/S739-1/R739) + 4*BC739/((BC739+1)*(BC739+1))*(2*1/S739*1/R739-1/R739*1/R739)))</f>
        <v>0</v>
      </c>
      <c r="R739">
        <f>IF(LEFT(BD739,1)&lt;&gt;"0",IF(LEFT(BD739,1)="1",3.0,BE739),$D$5+$E$5*(BV739*BO739/($K$5*1000))+$F$5*(BV739*BO739/($K$5*1000))*MAX(MIN(BB739,$J$5),$I$5)*MAX(MIN(BB739,$J$5),$I$5)+$G$5*MAX(MIN(BB739,$J$5),$I$5)*(BV739*BO739/($K$5*1000))+$H$5*(BV739*BO739/($K$5*1000))*(BV739*BO739/($K$5*1000)))</f>
        <v>0</v>
      </c>
      <c r="S739">
        <f>J739*(1000-(1000*0.61365*exp(17.502*W739/(240.97+W739))/(BO739+BP739)+BJ739)/2)/(1000*0.61365*exp(17.502*W739/(240.97+W739))/(BO739+BP739)-BJ739)</f>
        <v>0</v>
      </c>
      <c r="T739">
        <f>1/((BC739+1)/(Q739/1.6)+1/(R739/1.37)) + BC739/((BC739+1)/(Q739/1.6) + BC739/(R739/1.37))</f>
        <v>0</v>
      </c>
      <c r="U739">
        <f>(AX739*BA739)</f>
        <v>0</v>
      </c>
      <c r="V739">
        <f>(BQ739+(U739+2*0.95*5.67E-8*(((BQ739+$B$9)+273)^4-(BQ739+273)^4)-44100*J739)/(1.84*29.3*R739+8*0.95*5.67E-8*(BQ739+273)^3))</f>
        <v>0</v>
      </c>
      <c r="W739">
        <f>($C$9*BR739+$D$9*BS739+$E$9*V739)</f>
        <v>0</v>
      </c>
      <c r="X739">
        <f>0.61365*exp(17.502*W739/(240.97+W739))</f>
        <v>0</v>
      </c>
      <c r="Y739">
        <f>(Z739/AA739*100)</f>
        <v>0</v>
      </c>
      <c r="Z739">
        <f>BJ739*(BO739+BP739)/1000</f>
        <v>0</v>
      </c>
      <c r="AA739">
        <f>0.61365*exp(17.502*BQ739/(240.97+BQ739))</f>
        <v>0</v>
      </c>
      <c r="AB739">
        <f>(X739-BJ739*(BO739+BP739)/1000)</f>
        <v>0</v>
      </c>
      <c r="AC739">
        <f>(-J739*44100)</f>
        <v>0</v>
      </c>
      <c r="AD739">
        <f>2*29.3*R739*0.92*(BQ739-W739)</f>
        <v>0</v>
      </c>
      <c r="AE739">
        <f>2*0.95*5.67E-8*(((BQ739+$B$9)+273)^4-(W739+273)^4)</f>
        <v>0</v>
      </c>
      <c r="AF739">
        <f>U739+AE739+AC739+AD739</f>
        <v>0</v>
      </c>
      <c r="AG739">
        <f>BN739*AU739*(BI739-BH739*(1000-AU739*BK739)/(1000-AU739*BJ739))/(100*BB739)</f>
        <v>0</v>
      </c>
      <c r="AH739">
        <f>1000*BN739*AU739*(BJ739-BK739)/(100*BB739*(1000-AU739*BJ739))</f>
        <v>0</v>
      </c>
      <c r="AI739">
        <f>(AJ739 - AK739 - BO739*1E3/(8.314*(BQ739+273.15)) * AM739/BN739 * AL739) * BN739/(100*BB739) * (1000 - BK739)/1000</f>
        <v>0</v>
      </c>
      <c r="AJ739">
        <v>429.277430179395</v>
      </c>
      <c r="AK739">
        <v>428.8089939393938</v>
      </c>
      <c r="AL739">
        <v>-1.069340150249343E-06</v>
      </c>
      <c r="AM739">
        <v>61.35787655002243</v>
      </c>
      <c r="AN739">
        <f>(AP739 - AO739 + BO739*1E3/(8.314*(BQ739+273.15)) * AR739/BN739 * AQ739) * BN739/(100*BB739) * 1000/(1000 - AP739)</f>
        <v>0</v>
      </c>
      <c r="AO739">
        <v>21.55628754810323</v>
      </c>
      <c r="AP739">
        <v>21.53816153846155</v>
      </c>
      <c r="AQ739">
        <v>-1.075284519360301E-07</v>
      </c>
      <c r="AR739">
        <v>91.88205700752289</v>
      </c>
      <c r="AS739">
        <v>0</v>
      </c>
      <c r="AT739">
        <v>0</v>
      </c>
      <c r="AU739">
        <f>IF(AS739*$H$15&gt;=AW739,1.0,(AW739/(AW739-AS739*$H$15)))</f>
        <v>0</v>
      </c>
      <c r="AV739">
        <f>(AU739-1)*100</f>
        <v>0</v>
      </c>
      <c r="AW739">
        <f>MAX(0,($B$15+$C$15*BV739)/(1+$D$15*BV739)*BO739/(BQ739+273)*$E$15)</f>
        <v>0</v>
      </c>
      <c r="AX739">
        <f>$B$13*BW739+$C$13*BX739+$F$13*CI739*(1-CL739)</f>
        <v>0</v>
      </c>
      <c r="AY739">
        <f>AX739*AZ739</f>
        <v>0</v>
      </c>
      <c r="AZ739">
        <f>($B$13*$D$11+$C$13*$D$11+$F$13*((CV739+CN739)/MAX(CV739+CN739+CW739, 0.1)*$I$11+CW739/MAX(CV739+CN739+CW739, 0.1)*$J$11))/($B$13+$C$13+$F$13)</f>
        <v>0</v>
      </c>
      <c r="BA739">
        <f>($B$13*$K$11+$C$13*$K$11+$F$13*((CV739+CN739)/MAX(CV739+CN739+CW739, 0.1)*$P$11+CW739/MAX(CV739+CN739+CW739, 0.1)*$Q$11))/($B$13+$C$13+$F$13)</f>
        <v>0</v>
      </c>
      <c r="BB739">
        <v>6</v>
      </c>
      <c r="BC739">
        <v>0.5</v>
      </c>
      <c r="BD739" t="s">
        <v>358</v>
      </c>
      <c r="BE739">
        <v>2</v>
      </c>
      <c r="BF739" t="b">
        <v>1</v>
      </c>
      <c r="BG739">
        <v>1774684673.7</v>
      </c>
      <c r="BH739">
        <v>419.5789</v>
      </c>
      <c r="BI739">
        <v>420.0148</v>
      </c>
      <c r="BJ739">
        <v>21.53814</v>
      </c>
      <c r="BK739">
        <v>21.55684</v>
      </c>
      <c r="BL739">
        <v>419.9404</v>
      </c>
      <c r="BM739">
        <v>21.24031</v>
      </c>
      <c r="BN739">
        <v>499.9208</v>
      </c>
      <c r="BO739">
        <v>101.0258</v>
      </c>
      <c r="BP739">
        <v>0.0999562</v>
      </c>
      <c r="BQ739">
        <v>25.72387</v>
      </c>
      <c r="BR739">
        <v>25.73447</v>
      </c>
      <c r="BS739">
        <v>999.9</v>
      </c>
      <c r="BT739">
        <v>0</v>
      </c>
      <c r="BU739">
        <v>0</v>
      </c>
      <c r="BV739">
        <v>9998.253000000001</v>
      </c>
      <c r="BW739">
        <v>0</v>
      </c>
      <c r="BX739">
        <v>0.3833920000000001</v>
      </c>
      <c r="BY739">
        <v>-0.4359192</v>
      </c>
      <c r="BZ739">
        <v>428.8149</v>
      </c>
      <c r="CA739">
        <v>429.2686</v>
      </c>
      <c r="CB739">
        <v>-0.0186823</v>
      </c>
      <c r="CC739">
        <v>420.0148</v>
      </c>
      <c r="CD739">
        <v>21.55684</v>
      </c>
      <c r="CE739">
        <v>2.175909</v>
      </c>
      <c r="CF739">
        <v>2.177797</v>
      </c>
      <c r="CG739">
        <v>18.78604</v>
      </c>
      <c r="CH739">
        <v>18.79992</v>
      </c>
      <c r="CI739">
        <v>49.9961</v>
      </c>
      <c r="CJ739">
        <v>0</v>
      </c>
      <c r="CK739">
        <v>1</v>
      </c>
      <c r="CL739">
        <v>0</v>
      </c>
      <c r="CM739">
        <v>1.99899</v>
      </c>
      <c r="CN739">
        <v>0</v>
      </c>
      <c r="CO739">
        <v>1.80193</v>
      </c>
      <c r="CP739">
        <v>255.7632</v>
      </c>
      <c r="CQ739">
        <v>35.5</v>
      </c>
      <c r="CR739">
        <v>41.76860000000001</v>
      </c>
      <c r="CS739">
        <v>38.437</v>
      </c>
      <c r="CT739">
        <v>41.375</v>
      </c>
      <c r="CU739">
        <v>36.812</v>
      </c>
      <c r="CV739">
        <v>0</v>
      </c>
      <c r="CW739">
        <v>49.995</v>
      </c>
      <c r="CX739">
        <v>0</v>
      </c>
      <c r="CY739">
        <v>1774684674.8</v>
      </c>
      <c r="CZ739">
        <v>0</v>
      </c>
      <c r="DA739">
        <v>1774666326.5</v>
      </c>
      <c r="DB739" t="s">
        <v>359</v>
      </c>
      <c r="DC739">
        <v>1774666322</v>
      </c>
      <c r="DD739">
        <v>1774666326.5</v>
      </c>
      <c r="DE739">
        <v>2</v>
      </c>
      <c r="DF739">
        <v>0.343</v>
      </c>
      <c r="DG739">
        <v>-0.026</v>
      </c>
      <c r="DH739">
        <v>-0.36</v>
      </c>
      <c r="DI739">
        <v>0.298</v>
      </c>
      <c r="DJ739">
        <v>420</v>
      </c>
      <c r="DK739">
        <v>22</v>
      </c>
      <c r="DL739">
        <v>0.17</v>
      </c>
      <c r="DM739">
        <v>0.02</v>
      </c>
      <c r="DN739">
        <v>-0.4205463658536586</v>
      </c>
      <c r="DO739">
        <v>-0.1377847108013944</v>
      </c>
      <c r="DP739">
        <v>0.03242453722463907</v>
      </c>
      <c r="DQ739">
        <v>0</v>
      </c>
      <c r="DR739">
        <v>-0.01899594390243902</v>
      </c>
      <c r="DS739">
        <v>0.003251349825783909</v>
      </c>
      <c r="DT739">
        <v>0.0009391876004315024</v>
      </c>
      <c r="DU739">
        <v>1</v>
      </c>
      <c r="DV739">
        <v>1</v>
      </c>
      <c r="DW739">
        <v>2</v>
      </c>
      <c r="DX739" t="s">
        <v>367</v>
      </c>
      <c r="DY739">
        <v>3.13037</v>
      </c>
      <c r="DZ739">
        <v>2.80639</v>
      </c>
      <c r="EA739">
        <v>0.09975150000000001</v>
      </c>
      <c r="EB739">
        <v>0.0994695</v>
      </c>
      <c r="EC739">
        <v>0.105982</v>
      </c>
      <c r="ED739">
        <v>0.105734</v>
      </c>
      <c r="EE739">
        <v>21144.8</v>
      </c>
      <c r="EF739">
        <v>27418.7</v>
      </c>
      <c r="EG739">
        <v>26442</v>
      </c>
      <c r="EH739">
        <v>32999.9</v>
      </c>
      <c r="EI739">
        <v>34917.4</v>
      </c>
      <c r="EJ739">
        <v>40303.6</v>
      </c>
      <c r="EK739">
        <v>41087.8</v>
      </c>
      <c r="EL739">
        <v>46059.7</v>
      </c>
      <c r="EM739">
        <v>2.03495</v>
      </c>
      <c r="EN739">
        <v>2.00038</v>
      </c>
      <c r="EO739">
        <v>0.0672601</v>
      </c>
      <c r="EP739">
        <v>0</v>
      </c>
      <c r="EQ739">
        <v>24.6306</v>
      </c>
      <c r="ER739">
        <v>999.9</v>
      </c>
      <c r="ES739">
        <v>67.5</v>
      </c>
      <c r="ET739">
        <v>27.5</v>
      </c>
      <c r="EU739">
        <v>24.6259</v>
      </c>
      <c r="EV739">
        <v>61.1809</v>
      </c>
      <c r="EW739">
        <v>31.7548</v>
      </c>
      <c r="EX739">
        <v>1</v>
      </c>
      <c r="EY739">
        <v>0.290981</v>
      </c>
      <c r="EZ739">
        <v>0.15491</v>
      </c>
      <c r="FA739">
        <v>20.2924</v>
      </c>
      <c r="FB739">
        <v>5.18854</v>
      </c>
      <c r="FC739">
        <v>11.9441</v>
      </c>
      <c r="FD739">
        <v>4.95575</v>
      </c>
      <c r="FE739">
        <v>3.285</v>
      </c>
      <c r="FF739">
        <v>9999</v>
      </c>
      <c r="FG739">
        <v>9999</v>
      </c>
      <c r="FH739">
        <v>9999</v>
      </c>
      <c r="FI739">
        <v>999.9</v>
      </c>
      <c r="FJ739">
        <v>1.86127</v>
      </c>
      <c r="FK739">
        <v>1.86264</v>
      </c>
      <c r="FL739">
        <v>1.86005</v>
      </c>
      <c r="FM739">
        <v>1.85837</v>
      </c>
      <c r="FN739">
        <v>1.86215</v>
      </c>
      <c r="FO739">
        <v>1.85887</v>
      </c>
      <c r="FP739">
        <v>1.85791</v>
      </c>
      <c r="FQ739">
        <v>1.86081</v>
      </c>
      <c r="FR739">
        <v>0</v>
      </c>
      <c r="FS739">
        <v>0</v>
      </c>
      <c r="FT739">
        <v>0</v>
      </c>
      <c r="FU739">
        <v>4.5</v>
      </c>
      <c r="FV739" t="s">
        <v>361</v>
      </c>
      <c r="FW739" t="s">
        <v>362</v>
      </c>
      <c r="FX739" t="s">
        <v>363</v>
      </c>
      <c r="FY739" t="s">
        <v>364</v>
      </c>
      <c r="FZ739" t="s">
        <v>364</v>
      </c>
      <c r="GA739" t="s">
        <v>363</v>
      </c>
      <c r="GB739">
        <v>0</v>
      </c>
      <c r="GC739">
        <v>100</v>
      </c>
      <c r="GD739">
        <v>100</v>
      </c>
      <c r="GE739">
        <v>-0.362</v>
      </c>
      <c r="GF739">
        <v>0.2978</v>
      </c>
      <c r="GG739">
        <v>-1.589593225013521</v>
      </c>
      <c r="GH739">
        <v>0.00192992804097616</v>
      </c>
      <c r="GI739">
        <v>3.244687122451424E-06</v>
      </c>
      <c r="GJ739">
        <v>-2.087531120305573E-09</v>
      </c>
      <c r="GK739">
        <v>0.05776174702018427</v>
      </c>
      <c r="GL739">
        <v>0.005089068596103195</v>
      </c>
      <c r="GM739">
        <v>0.0003257216593697226</v>
      </c>
      <c r="GN739">
        <v>-1.562898368296355E-06</v>
      </c>
      <c r="GO739">
        <v>0</v>
      </c>
      <c r="GP739">
        <v>1257</v>
      </c>
      <c r="GQ739">
        <v>1</v>
      </c>
      <c r="GR739">
        <v>31</v>
      </c>
      <c r="GS739">
        <v>305.9</v>
      </c>
      <c r="GT739">
        <v>305.8</v>
      </c>
      <c r="GU739">
        <v>1.07666</v>
      </c>
      <c r="GV739">
        <v>2.38647</v>
      </c>
      <c r="GW739">
        <v>1.44775</v>
      </c>
      <c r="GX739">
        <v>2.20215</v>
      </c>
      <c r="GY739">
        <v>1.44653</v>
      </c>
      <c r="GZ739">
        <v>2.39868</v>
      </c>
      <c r="HA739">
        <v>33.1992</v>
      </c>
      <c r="HB739">
        <v>14.456</v>
      </c>
      <c r="HC739">
        <v>18</v>
      </c>
      <c r="HD739">
        <v>531.919</v>
      </c>
      <c r="HE739">
        <v>523.035</v>
      </c>
      <c r="HF739">
        <v>25.0002</v>
      </c>
      <c r="HG739">
        <v>30.7122</v>
      </c>
      <c r="HH739">
        <v>30.0001</v>
      </c>
      <c r="HI739">
        <v>31.0916</v>
      </c>
      <c r="HJ739">
        <v>31.1009</v>
      </c>
      <c r="HK739">
        <v>21.5439</v>
      </c>
      <c r="HL739">
        <v>20.6043</v>
      </c>
      <c r="HM739">
        <v>100</v>
      </c>
      <c r="HN739">
        <v>25</v>
      </c>
      <c r="HO739">
        <v>420</v>
      </c>
      <c r="HP739">
        <v>21.5</v>
      </c>
      <c r="HQ739">
        <v>103.123</v>
      </c>
      <c r="HR739">
        <v>102.02</v>
      </c>
    </row>
    <row r="740" spans="1:226">
      <c r="A740">
        <v>722</v>
      </c>
      <c r="B740">
        <v>1774684680.6</v>
      </c>
      <c r="C740">
        <v>2934.599999904633</v>
      </c>
      <c r="D740" t="s">
        <v>1806</v>
      </c>
      <c r="E740" t="s">
        <v>1807</v>
      </c>
      <c r="F740">
        <v>5</v>
      </c>
      <c r="I740">
        <v>1774684677.7</v>
      </c>
      <c r="J740">
        <f>(K740)/1000</f>
        <v>0</v>
      </c>
      <c r="K740">
        <f>IF(BF740, AN740, AH740)</f>
        <v>0</v>
      </c>
      <c r="L740">
        <f>IF(BF740, AI740, AG740)</f>
        <v>0</v>
      </c>
      <c r="M740">
        <f>BH740 - IF(AU740&gt;1, L740*BB740*100.0/(AW740), 0)</f>
        <v>0</v>
      </c>
      <c r="N740">
        <f>((T740-J740/2)*M740-L740)/(T740+J740/2)</f>
        <v>0</v>
      </c>
      <c r="O740">
        <f>N740*(BO740+BP740)/1000.0</f>
        <v>0</v>
      </c>
      <c r="P740">
        <f>(BH740 - IF(AU740&gt;1, L740*BB740*100.0/(AW740), 0))*(BO740+BP740)/1000.0</f>
        <v>0</v>
      </c>
      <c r="Q740">
        <f>2.0/((1/S740-1/R740)+SIGN(S740)*SQRT((1/S740-1/R740)*(1/S740-1/R740) + 4*BC740/((BC740+1)*(BC740+1))*(2*1/S740*1/R740-1/R740*1/R740)))</f>
        <v>0</v>
      </c>
      <c r="R740">
        <f>IF(LEFT(BD740,1)&lt;&gt;"0",IF(LEFT(BD740,1)="1",3.0,BE740),$D$5+$E$5*(BV740*BO740/($K$5*1000))+$F$5*(BV740*BO740/($K$5*1000))*MAX(MIN(BB740,$J$5),$I$5)*MAX(MIN(BB740,$J$5),$I$5)+$G$5*MAX(MIN(BB740,$J$5),$I$5)*(BV740*BO740/($K$5*1000))+$H$5*(BV740*BO740/($K$5*1000))*(BV740*BO740/($K$5*1000)))</f>
        <v>0</v>
      </c>
      <c r="S740">
        <f>J740*(1000-(1000*0.61365*exp(17.502*W740/(240.97+W740))/(BO740+BP740)+BJ740)/2)/(1000*0.61365*exp(17.502*W740/(240.97+W740))/(BO740+BP740)-BJ740)</f>
        <v>0</v>
      </c>
      <c r="T740">
        <f>1/((BC740+1)/(Q740/1.6)+1/(R740/1.37)) + BC740/((BC740+1)/(Q740/1.6) + BC740/(R740/1.37))</f>
        <v>0</v>
      </c>
      <c r="U740">
        <f>(AX740*BA740)</f>
        <v>0</v>
      </c>
      <c r="V740">
        <f>(BQ740+(U740+2*0.95*5.67E-8*(((BQ740+$B$9)+273)^4-(BQ740+273)^4)-44100*J740)/(1.84*29.3*R740+8*0.95*5.67E-8*(BQ740+273)^3))</f>
        <v>0</v>
      </c>
      <c r="W740">
        <f>($C$9*BR740+$D$9*BS740+$E$9*V740)</f>
        <v>0</v>
      </c>
      <c r="X740">
        <f>0.61365*exp(17.502*W740/(240.97+W740))</f>
        <v>0</v>
      </c>
      <c r="Y740">
        <f>(Z740/AA740*100)</f>
        <v>0</v>
      </c>
      <c r="Z740">
        <f>BJ740*(BO740+BP740)/1000</f>
        <v>0</v>
      </c>
      <c r="AA740">
        <f>0.61365*exp(17.502*BQ740/(240.97+BQ740))</f>
        <v>0</v>
      </c>
      <c r="AB740">
        <f>(X740-BJ740*(BO740+BP740)/1000)</f>
        <v>0</v>
      </c>
      <c r="AC740">
        <f>(-J740*44100)</f>
        <v>0</v>
      </c>
      <c r="AD740">
        <f>2*29.3*R740*0.92*(BQ740-W740)</f>
        <v>0</v>
      </c>
      <c r="AE740">
        <f>2*0.95*5.67E-8*(((BQ740+$B$9)+273)^4-(W740+273)^4)</f>
        <v>0</v>
      </c>
      <c r="AF740">
        <f>U740+AE740+AC740+AD740</f>
        <v>0</v>
      </c>
      <c r="AG740">
        <f>BN740*AU740*(BI740-BH740*(1000-AU740*BK740)/(1000-AU740*BJ740))/(100*BB740)</f>
        <v>0</v>
      </c>
      <c r="AH740">
        <f>1000*BN740*AU740*(BJ740-BK740)/(100*BB740*(1000-AU740*BJ740))</f>
        <v>0</v>
      </c>
      <c r="AI740">
        <f>(AJ740 - AK740 - BO740*1E3/(8.314*(BQ740+273.15)) * AM740/BN740 * AL740) * BN740/(100*BB740) * (1000 - BK740)/1000</f>
        <v>0</v>
      </c>
      <c r="AJ740">
        <v>429.2454927033019</v>
      </c>
      <c r="AK740">
        <v>428.7807757575753</v>
      </c>
      <c r="AL740">
        <v>-5.185477047659884E-06</v>
      </c>
      <c r="AM740">
        <v>61.35787655002243</v>
      </c>
      <c r="AN740">
        <f>(AP740 - AO740 + BO740*1E3/(8.314*(BQ740+273.15)) * AR740/BN740 * AQ740) * BN740/(100*BB740) * 1000/(1000 - AP740)</f>
        <v>0</v>
      </c>
      <c r="AO740">
        <v>21.55721570466024</v>
      </c>
      <c r="AP740">
        <v>21.54082377622378</v>
      </c>
      <c r="AQ740">
        <v>1.411641229596067E-07</v>
      </c>
      <c r="AR740">
        <v>91.88205700752289</v>
      </c>
      <c r="AS740">
        <v>0</v>
      </c>
      <c r="AT740">
        <v>0</v>
      </c>
      <c r="AU740">
        <f>IF(AS740*$H$15&gt;=AW740,1.0,(AW740/(AW740-AS740*$H$15)))</f>
        <v>0</v>
      </c>
      <c r="AV740">
        <f>(AU740-1)*100</f>
        <v>0</v>
      </c>
      <c r="AW740">
        <f>MAX(0,($B$15+$C$15*BV740)/(1+$D$15*BV740)*BO740/(BQ740+273)*$E$15)</f>
        <v>0</v>
      </c>
      <c r="AX740">
        <f>$B$13*BW740+$C$13*BX740+$F$13*CI740*(1-CL740)</f>
        <v>0</v>
      </c>
      <c r="AY740">
        <f>AX740*AZ740</f>
        <v>0</v>
      </c>
      <c r="AZ740">
        <f>($B$13*$D$11+$C$13*$D$11+$F$13*((CV740+CN740)/MAX(CV740+CN740+CW740, 0.1)*$I$11+CW740/MAX(CV740+CN740+CW740, 0.1)*$J$11))/($B$13+$C$13+$F$13)</f>
        <v>0</v>
      </c>
      <c r="BA740">
        <f>($B$13*$K$11+$C$13*$K$11+$F$13*((CV740+CN740)/MAX(CV740+CN740+CW740, 0.1)*$P$11+CW740/MAX(CV740+CN740+CW740, 0.1)*$Q$11))/($B$13+$C$13+$F$13)</f>
        <v>0</v>
      </c>
      <c r="BB740">
        <v>6</v>
      </c>
      <c r="BC740">
        <v>0.5</v>
      </c>
      <c r="BD740" t="s">
        <v>358</v>
      </c>
      <c r="BE740">
        <v>2</v>
      </c>
      <c r="BF740" t="b">
        <v>1</v>
      </c>
      <c r="BG740">
        <v>1774684677.7</v>
      </c>
      <c r="BH740">
        <v>419.5624</v>
      </c>
      <c r="BI740">
        <v>419.9996</v>
      </c>
      <c r="BJ740">
        <v>21.53922</v>
      </c>
      <c r="BK740">
        <v>21.55781</v>
      </c>
      <c r="BL740">
        <v>419.924</v>
      </c>
      <c r="BM740">
        <v>21.24138</v>
      </c>
      <c r="BN740">
        <v>499.9924000000001</v>
      </c>
      <c r="BO740">
        <v>101.0257</v>
      </c>
      <c r="BP740">
        <v>0.09996043</v>
      </c>
      <c r="BQ740">
        <v>25.72302</v>
      </c>
      <c r="BR740">
        <v>25.73561</v>
      </c>
      <c r="BS740">
        <v>999.9</v>
      </c>
      <c r="BT740">
        <v>0</v>
      </c>
      <c r="BU740">
        <v>0</v>
      </c>
      <c r="BV740">
        <v>10003.44</v>
      </c>
      <c r="BW740">
        <v>0</v>
      </c>
      <c r="BX740">
        <v>0.3833920000000001</v>
      </c>
      <c r="BY740">
        <v>-0.4370361</v>
      </c>
      <c r="BZ740">
        <v>428.7986</v>
      </c>
      <c r="CA740">
        <v>429.2532</v>
      </c>
      <c r="CB740">
        <v>-0.01857414</v>
      </c>
      <c r="CC740">
        <v>419.9996</v>
      </c>
      <c r="CD740">
        <v>21.55781</v>
      </c>
      <c r="CE740">
        <v>2.176015</v>
      </c>
      <c r="CF740">
        <v>2.177890000000001</v>
      </c>
      <c r="CG740">
        <v>18.78681</v>
      </c>
      <c r="CH740">
        <v>18.80059</v>
      </c>
      <c r="CI740">
        <v>50.00083</v>
      </c>
      <c r="CJ740">
        <v>0</v>
      </c>
      <c r="CK740">
        <v>1</v>
      </c>
      <c r="CL740">
        <v>0</v>
      </c>
      <c r="CM740">
        <v>1.68282</v>
      </c>
      <c r="CN740">
        <v>0</v>
      </c>
      <c r="CO740">
        <v>2.08376</v>
      </c>
      <c r="CP740">
        <v>255.7876</v>
      </c>
      <c r="CQ740">
        <v>35.5</v>
      </c>
      <c r="CR740">
        <v>41.812</v>
      </c>
      <c r="CS740">
        <v>38.4559</v>
      </c>
      <c r="CT740">
        <v>41.39360000000001</v>
      </c>
      <c r="CU740">
        <v>36.8435</v>
      </c>
      <c r="CV740">
        <v>0</v>
      </c>
      <c r="CW740">
        <v>50.001</v>
      </c>
      <c r="CX740">
        <v>0</v>
      </c>
      <c r="CY740">
        <v>1774684679</v>
      </c>
      <c r="CZ740">
        <v>0</v>
      </c>
      <c r="DA740">
        <v>1774666326.5</v>
      </c>
      <c r="DB740" t="s">
        <v>359</v>
      </c>
      <c r="DC740">
        <v>1774666322</v>
      </c>
      <c r="DD740">
        <v>1774666326.5</v>
      </c>
      <c r="DE740">
        <v>2</v>
      </c>
      <c r="DF740">
        <v>0.343</v>
      </c>
      <c r="DG740">
        <v>-0.026</v>
      </c>
      <c r="DH740">
        <v>-0.36</v>
      </c>
      <c r="DI740">
        <v>0.298</v>
      </c>
      <c r="DJ740">
        <v>420</v>
      </c>
      <c r="DK740">
        <v>22</v>
      </c>
      <c r="DL740">
        <v>0.17</v>
      </c>
      <c r="DM740">
        <v>0.02</v>
      </c>
      <c r="DN740">
        <v>-0.4286520975609757</v>
      </c>
      <c r="DO740">
        <v>-0.05539158188153316</v>
      </c>
      <c r="DP740">
        <v>0.02799004219169597</v>
      </c>
      <c r="DQ740">
        <v>1</v>
      </c>
      <c r="DR740">
        <v>-0.01878831951219512</v>
      </c>
      <c r="DS740">
        <v>0.002299557491289204</v>
      </c>
      <c r="DT740">
        <v>0.0008974182778799043</v>
      </c>
      <c r="DU740">
        <v>1</v>
      </c>
      <c r="DV740">
        <v>2</v>
      </c>
      <c r="DW740">
        <v>2</v>
      </c>
      <c r="DX740" t="s">
        <v>360</v>
      </c>
      <c r="DY740">
        <v>3.13053</v>
      </c>
      <c r="DZ740">
        <v>2.80649</v>
      </c>
      <c r="EA740">
        <v>0.0997421</v>
      </c>
      <c r="EB740">
        <v>0.0994705</v>
      </c>
      <c r="EC740">
        <v>0.105989</v>
      </c>
      <c r="ED740">
        <v>0.105737</v>
      </c>
      <c r="EE740">
        <v>21144.9</v>
      </c>
      <c r="EF740">
        <v>27418.6</v>
      </c>
      <c r="EG740">
        <v>26441.8</v>
      </c>
      <c r="EH740">
        <v>32999.8</v>
      </c>
      <c r="EI740">
        <v>34917.1</v>
      </c>
      <c r="EJ740">
        <v>40303.5</v>
      </c>
      <c r="EK740">
        <v>41087.8</v>
      </c>
      <c r="EL740">
        <v>46059.7</v>
      </c>
      <c r="EM740">
        <v>2.03492</v>
      </c>
      <c r="EN740">
        <v>2.00015</v>
      </c>
      <c r="EO740">
        <v>0.0674278</v>
      </c>
      <c r="EP740">
        <v>0</v>
      </c>
      <c r="EQ740">
        <v>24.6313</v>
      </c>
      <c r="ER740">
        <v>999.9</v>
      </c>
      <c r="ES740">
        <v>67.5</v>
      </c>
      <c r="ET740">
        <v>27.5</v>
      </c>
      <c r="EU740">
        <v>24.6259</v>
      </c>
      <c r="EV740">
        <v>60.8709</v>
      </c>
      <c r="EW740">
        <v>31.8389</v>
      </c>
      <c r="EX740">
        <v>1</v>
      </c>
      <c r="EY740">
        <v>0.290775</v>
      </c>
      <c r="EZ740">
        <v>0.154766</v>
      </c>
      <c r="FA740">
        <v>20.2924</v>
      </c>
      <c r="FB740">
        <v>5.18809</v>
      </c>
      <c r="FC740">
        <v>11.9441</v>
      </c>
      <c r="FD740">
        <v>4.95575</v>
      </c>
      <c r="FE740">
        <v>3.285</v>
      </c>
      <c r="FF740">
        <v>9999</v>
      </c>
      <c r="FG740">
        <v>9999</v>
      </c>
      <c r="FH740">
        <v>9999</v>
      </c>
      <c r="FI740">
        <v>999.9</v>
      </c>
      <c r="FJ740">
        <v>1.86127</v>
      </c>
      <c r="FK740">
        <v>1.86264</v>
      </c>
      <c r="FL740">
        <v>1.86005</v>
      </c>
      <c r="FM740">
        <v>1.85837</v>
      </c>
      <c r="FN740">
        <v>1.86212</v>
      </c>
      <c r="FO740">
        <v>1.85888</v>
      </c>
      <c r="FP740">
        <v>1.85791</v>
      </c>
      <c r="FQ740">
        <v>1.86081</v>
      </c>
      <c r="FR740">
        <v>0</v>
      </c>
      <c r="FS740">
        <v>0</v>
      </c>
      <c r="FT740">
        <v>0</v>
      </c>
      <c r="FU740">
        <v>4.5</v>
      </c>
      <c r="FV740" t="s">
        <v>361</v>
      </c>
      <c r="FW740" t="s">
        <v>362</v>
      </c>
      <c r="FX740" t="s">
        <v>363</v>
      </c>
      <c r="FY740" t="s">
        <v>364</v>
      </c>
      <c r="FZ740" t="s">
        <v>364</v>
      </c>
      <c r="GA740" t="s">
        <v>363</v>
      </c>
      <c r="GB740">
        <v>0</v>
      </c>
      <c r="GC740">
        <v>100</v>
      </c>
      <c r="GD740">
        <v>100</v>
      </c>
      <c r="GE740">
        <v>-0.362</v>
      </c>
      <c r="GF740">
        <v>0.2979</v>
      </c>
      <c r="GG740">
        <v>-1.589593225013521</v>
      </c>
      <c r="GH740">
        <v>0.00192992804097616</v>
      </c>
      <c r="GI740">
        <v>3.244687122451424E-06</v>
      </c>
      <c r="GJ740">
        <v>-2.087531120305573E-09</v>
      </c>
      <c r="GK740">
        <v>0.05776174702018427</v>
      </c>
      <c r="GL740">
        <v>0.005089068596103195</v>
      </c>
      <c r="GM740">
        <v>0.0003257216593697226</v>
      </c>
      <c r="GN740">
        <v>-1.562898368296355E-06</v>
      </c>
      <c r="GO740">
        <v>0</v>
      </c>
      <c r="GP740">
        <v>1257</v>
      </c>
      <c r="GQ740">
        <v>1</v>
      </c>
      <c r="GR740">
        <v>31</v>
      </c>
      <c r="GS740">
        <v>306</v>
      </c>
      <c r="GT740">
        <v>305.9</v>
      </c>
      <c r="GU740">
        <v>1.07666</v>
      </c>
      <c r="GV740">
        <v>2.38403</v>
      </c>
      <c r="GW740">
        <v>1.44775</v>
      </c>
      <c r="GX740">
        <v>2.20215</v>
      </c>
      <c r="GY740">
        <v>1.44653</v>
      </c>
      <c r="GZ740">
        <v>2.38281</v>
      </c>
      <c r="HA740">
        <v>33.1769</v>
      </c>
      <c r="HB740">
        <v>14.456</v>
      </c>
      <c r="HC740">
        <v>18</v>
      </c>
      <c r="HD740">
        <v>531.903</v>
      </c>
      <c r="HE740">
        <v>522.883</v>
      </c>
      <c r="HF740">
        <v>25</v>
      </c>
      <c r="HG740">
        <v>30.7122</v>
      </c>
      <c r="HH740">
        <v>30.0001</v>
      </c>
      <c r="HI740">
        <v>31.0916</v>
      </c>
      <c r="HJ740">
        <v>31.1009</v>
      </c>
      <c r="HK740">
        <v>21.5436</v>
      </c>
      <c r="HL740">
        <v>20.6043</v>
      </c>
      <c r="HM740">
        <v>100</v>
      </c>
      <c r="HN740">
        <v>25</v>
      </c>
      <c r="HO740">
        <v>420</v>
      </c>
      <c r="HP740">
        <v>21.5</v>
      </c>
      <c r="HQ740">
        <v>103.123</v>
      </c>
      <c r="HR740">
        <v>102.02</v>
      </c>
    </row>
    <row r="741" spans="1:226">
      <c r="A741">
        <v>723</v>
      </c>
      <c r="B741">
        <v>1774684684.6</v>
      </c>
      <c r="C741">
        <v>2938.599999904633</v>
      </c>
      <c r="D741" t="s">
        <v>1808</v>
      </c>
      <c r="E741" t="s">
        <v>1809</v>
      </c>
      <c r="F741">
        <v>5</v>
      </c>
      <c r="I741">
        <v>1774684681.7</v>
      </c>
      <c r="J741">
        <f>(K741)/1000</f>
        <v>0</v>
      </c>
      <c r="K741">
        <f>IF(BF741, AN741, AH741)</f>
        <v>0</v>
      </c>
      <c r="L741">
        <f>IF(BF741, AI741, AG741)</f>
        <v>0</v>
      </c>
      <c r="M741">
        <f>BH741 - IF(AU741&gt;1, L741*BB741*100.0/(AW741), 0)</f>
        <v>0</v>
      </c>
      <c r="N741">
        <f>((T741-J741/2)*M741-L741)/(T741+J741/2)</f>
        <v>0</v>
      </c>
      <c r="O741">
        <f>N741*(BO741+BP741)/1000.0</f>
        <v>0</v>
      </c>
      <c r="P741">
        <f>(BH741 - IF(AU741&gt;1, L741*BB741*100.0/(AW741), 0))*(BO741+BP741)/1000.0</f>
        <v>0</v>
      </c>
      <c r="Q741">
        <f>2.0/((1/S741-1/R741)+SIGN(S741)*SQRT((1/S741-1/R741)*(1/S741-1/R741) + 4*BC741/((BC741+1)*(BC741+1))*(2*1/S741*1/R741-1/R741*1/R741)))</f>
        <v>0</v>
      </c>
      <c r="R741">
        <f>IF(LEFT(BD741,1)&lt;&gt;"0",IF(LEFT(BD741,1)="1",3.0,BE741),$D$5+$E$5*(BV741*BO741/($K$5*1000))+$F$5*(BV741*BO741/($K$5*1000))*MAX(MIN(BB741,$J$5),$I$5)*MAX(MIN(BB741,$J$5),$I$5)+$G$5*MAX(MIN(BB741,$J$5),$I$5)*(BV741*BO741/($K$5*1000))+$H$5*(BV741*BO741/($K$5*1000))*(BV741*BO741/($K$5*1000)))</f>
        <v>0</v>
      </c>
      <c r="S741">
        <f>J741*(1000-(1000*0.61365*exp(17.502*W741/(240.97+W741))/(BO741+BP741)+BJ741)/2)/(1000*0.61365*exp(17.502*W741/(240.97+W741))/(BO741+BP741)-BJ741)</f>
        <v>0</v>
      </c>
      <c r="T741">
        <f>1/((BC741+1)/(Q741/1.6)+1/(R741/1.37)) + BC741/((BC741+1)/(Q741/1.6) + BC741/(R741/1.37))</f>
        <v>0</v>
      </c>
      <c r="U741">
        <f>(AX741*BA741)</f>
        <v>0</v>
      </c>
      <c r="V741">
        <f>(BQ741+(U741+2*0.95*5.67E-8*(((BQ741+$B$9)+273)^4-(BQ741+273)^4)-44100*J741)/(1.84*29.3*R741+8*0.95*5.67E-8*(BQ741+273)^3))</f>
        <v>0</v>
      </c>
      <c r="W741">
        <f>($C$9*BR741+$D$9*BS741+$E$9*V741)</f>
        <v>0</v>
      </c>
      <c r="X741">
        <f>0.61365*exp(17.502*W741/(240.97+W741))</f>
        <v>0</v>
      </c>
      <c r="Y741">
        <f>(Z741/AA741*100)</f>
        <v>0</v>
      </c>
      <c r="Z741">
        <f>BJ741*(BO741+BP741)/1000</f>
        <v>0</v>
      </c>
      <c r="AA741">
        <f>0.61365*exp(17.502*BQ741/(240.97+BQ741))</f>
        <v>0</v>
      </c>
      <c r="AB741">
        <f>(X741-BJ741*(BO741+BP741)/1000)</f>
        <v>0</v>
      </c>
      <c r="AC741">
        <f>(-J741*44100)</f>
        <v>0</v>
      </c>
      <c r="AD741">
        <f>2*29.3*R741*0.92*(BQ741-W741)</f>
        <v>0</v>
      </c>
      <c r="AE741">
        <f>2*0.95*5.67E-8*(((BQ741+$B$9)+273)^4-(W741+273)^4)</f>
        <v>0</v>
      </c>
      <c r="AF741">
        <f>U741+AE741+AC741+AD741</f>
        <v>0</v>
      </c>
      <c r="AG741">
        <f>BN741*AU741*(BI741-BH741*(1000-AU741*BK741)/(1000-AU741*BJ741))/(100*BB741)</f>
        <v>0</v>
      </c>
      <c r="AH741">
        <f>1000*BN741*AU741*(BJ741-BK741)/(100*BB741*(1000-AU741*BJ741))</f>
        <v>0</v>
      </c>
      <c r="AI741">
        <f>(AJ741 - AK741 - BO741*1E3/(8.314*(BQ741+273.15)) * AM741/BN741 * AL741) * BN741/(100*BB741) * (1000 - BK741)/1000</f>
        <v>0</v>
      </c>
      <c r="AJ741">
        <v>429.2539387536621</v>
      </c>
      <c r="AK741">
        <v>428.8418121212121</v>
      </c>
      <c r="AL741">
        <v>9.096377261091332E-06</v>
      </c>
      <c r="AM741">
        <v>61.35787655002243</v>
      </c>
      <c r="AN741">
        <f>(AP741 - AO741 + BO741*1E3/(8.314*(BQ741+273.15)) * AR741/BN741 * AQ741) * BN741/(100*BB741) * 1000/(1000 - AP741)</f>
        <v>0</v>
      </c>
      <c r="AO741">
        <v>21.55846721093816</v>
      </c>
      <c r="AP741">
        <v>21.53748811188812</v>
      </c>
      <c r="AQ741">
        <v>2.999907235750426E-07</v>
      </c>
      <c r="AR741">
        <v>91.88205700752289</v>
      </c>
      <c r="AS741">
        <v>0</v>
      </c>
      <c r="AT741">
        <v>0</v>
      </c>
      <c r="AU741">
        <f>IF(AS741*$H$15&gt;=AW741,1.0,(AW741/(AW741-AS741*$H$15)))</f>
        <v>0</v>
      </c>
      <c r="AV741">
        <f>(AU741-1)*100</f>
        <v>0</v>
      </c>
      <c r="AW741">
        <f>MAX(0,($B$15+$C$15*BV741)/(1+$D$15*BV741)*BO741/(BQ741+273)*$E$15)</f>
        <v>0</v>
      </c>
      <c r="AX741">
        <f>$B$13*BW741+$C$13*BX741+$F$13*CI741*(1-CL741)</f>
        <v>0</v>
      </c>
      <c r="AY741">
        <f>AX741*AZ741</f>
        <v>0</v>
      </c>
      <c r="AZ741">
        <f>($B$13*$D$11+$C$13*$D$11+$F$13*((CV741+CN741)/MAX(CV741+CN741+CW741, 0.1)*$I$11+CW741/MAX(CV741+CN741+CW741, 0.1)*$J$11))/($B$13+$C$13+$F$13)</f>
        <v>0</v>
      </c>
      <c r="BA741">
        <f>($B$13*$K$11+$C$13*$K$11+$F$13*((CV741+CN741)/MAX(CV741+CN741+CW741, 0.1)*$P$11+CW741/MAX(CV741+CN741+CW741, 0.1)*$Q$11))/($B$13+$C$13+$F$13)</f>
        <v>0</v>
      </c>
      <c r="BB741">
        <v>6</v>
      </c>
      <c r="BC741">
        <v>0.5</v>
      </c>
      <c r="BD741" t="s">
        <v>358</v>
      </c>
      <c r="BE741">
        <v>2</v>
      </c>
      <c r="BF741" t="b">
        <v>1</v>
      </c>
      <c r="BG741">
        <v>1774684681.7</v>
      </c>
      <c r="BH741">
        <v>419.5856</v>
      </c>
      <c r="BI741">
        <v>419.9961</v>
      </c>
      <c r="BJ741">
        <v>21.53965</v>
      </c>
      <c r="BK741">
        <v>21.55836</v>
      </c>
      <c r="BL741">
        <v>419.9472</v>
      </c>
      <c r="BM741">
        <v>21.24178</v>
      </c>
      <c r="BN741">
        <v>500.0223</v>
      </c>
      <c r="BO741">
        <v>101.0249</v>
      </c>
      <c r="BP741">
        <v>0.10005172</v>
      </c>
      <c r="BQ741">
        <v>25.72567</v>
      </c>
      <c r="BR741">
        <v>25.73691</v>
      </c>
      <c r="BS741">
        <v>999.9</v>
      </c>
      <c r="BT741">
        <v>0</v>
      </c>
      <c r="BU741">
        <v>0</v>
      </c>
      <c r="BV741">
        <v>9995.314999999999</v>
      </c>
      <c r="BW741">
        <v>0</v>
      </c>
      <c r="BX741">
        <v>0.3833920000000001</v>
      </c>
      <c r="BY741">
        <v>-0.4104951</v>
      </c>
      <c r="BZ741">
        <v>428.8223</v>
      </c>
      <c r="CA741">
        <v>429.2502000000001</v>
      </c>
      <c r="CB741">
        <v>-0.01871203</v>
      </c>
      <c r="CC741">
        <v>419.9961</v>
      </c>
      <c r="CD741">
        <v>21.55836</v>
      </c>
      <c r="CE741">
        <v>2.176043</v>
      </c>
      <c r="CF741">
        <v>2.177932</v>
      </c>
      <c r="CG741">
        <v>18.78701</v>
      </c>
      <c r="CH741">
        <v>18.80088</v>
      </c>
      <c r="CI741">
        <v>50.0115</v>
      </c>
      <c r="CJ741">
        <v>0</v>
      </c>
      <c r="CK741">
        <v>1</v>
      </c>
      <c r="CL741">
        <v>0</v>
      </c>
      <c r="CM741">
        <v>1.63081</v>
      </c>
      <c r="CN741">
        <v>0</v>
      </c>
      <c r="CO741">
        <v>2.06005</v>
      </c>
      <c r="CP741">
        <v>255.8421</v>
      </c>
      <c r="CQ741">
        <v>35.51860000000001</v>
      </c>
      <c r="CR741">
        <v>41.8183</v>
      </c>
      <c r="CS741">
        <v>38.4874</v>
      </c>
      <c r="CT741">
        <v>41.437</v>
      </c>
      <c r="CU741">
        <v>36.875</v>
      </c>
      <c r="CV741">
        <v>0</v>
      </c>
      <c r="CW741">
        <v>50.012</v>
      </c>
      <c r="CX741">
        <v>0</v>
      </c>
      <c r="CY741">
        <v>1774684683.2</v>
      </c>
      <c r="CZ741">
        <v>0</v>
      </c>
      <c r="DA741">
        <v>1774666326.5</v>
      </c>
      <c r="DB741" t="s">
        <v>359</v>
      </c>
      <c r="DC741">
        <v>1774666322</v>
      </c>
      <c r="DD741">
        <v>1774666326.5</v>
      </c>
      <c r="DE741">
        <v>2</v>
      </c>
      <c r="DF741">
        <v>0.343</v>
      </c>
      <c r="DG741">
        <v>-0.026</v>
      </c>
      <c r="DH741">
        <v>-0.36</v>
      </c>
      <c r="DI741">
        <v>0.298</v>
      </c>
      <c r="DJ741">
        <v>420</v>
      </c>
      <c r="DK741">
        <v>22</v>
      </c>
      <c r="DL741">
        <v>0.17</v>
      </c>
      <c r="DM741">
        <v>0.02</v>
      </c>
      <c r="DN741">
        <v>-0.4287474146341463</v>
      </c>
      <c r="DO741">
        <v>0.07349270383275207</v>
      </c>
      <c r="DP741">
        <v>0.02351552827489934</v>
      </c>
      <c r="DQ741">
        <v>1</v>
      </c>
      <c r="DR741">
        <v>-0.0185758512195122</v>
      </c>
      <c r="DS741">
        <v>-0.0008206620209058979</v>
      </c>
      <c r="DT741">
        <v>0.0009088888040394541</v>
      </c>
      <c r="DU741">
        <v>1</v>
      </c>
      <c r="DV741">
        <v>2</v>
      </c>
      <c r="DW741">
        <v>2</v>
      </c>
      <c r="DX741" t="s">
        <v>360</v>
      </c>
      <c r="DY741">
        <v>3.1305</v>
      </c>
      <c r="DZ741">
        <v>2.80643</v>
      </c>
      <c r="EA741">
        <v>0.0997569</v>
      </c>
      <c r="EB741">
        <v>0.099467</v>
      </c>
      <c r="EC741">
        <v>0.105982</v>
      </c>
      <c r="ED741">
        <v>0.105737</v>
      </c>
      <c r="EE741">
        <v>21144.5</v>
      </c>
      <c r="EF741">
        <v>27418.8</v>
      </c>
      <c r="EG741">
        <v>26441.8</v>
      </c>
      <c r="EH741">
        <v>33000</v>
      </c>
      <c r="EI741">
        <v>34917</v>
      </c>
      <c r="EJ741">
        <v>40303.6</v>
      </c>
      <c r="EK741">
        <v>41087.3</v>
      </c>
      <c r="EL741">
        <v>46059.7</v>
      </c>
      <c r="EM741">
        <v>2.03515</v>
      </c>
      <c r="EN741">
        <v>2.00025</v>
      </c>
      <c r="EO741">
        <v>0.06720420000000001</v>
      </c>
      <c r="EP741">
        <v>0</v>
      </c>
      <c r="EQ741">
        <v>24.6327</v>
      </c>
      <c r="ER741">
        <v>999.9</v>
      </c>
      <c r="ES741">
        <v>67.5</v>
      </c>
      <c r="ET741">
        <v>27.5</v>
      </c>
      <c r="EU741">
        <v>24.6246</v>
      </c>
      <c r="EV741">
        <v>60.9209</v>
      </c>
      <c r="EW741">
        <v>31.7268</v>
      </c>
      <c r="EX741">
        <v>1</v>
      </c>
      <c r="EY741">
        <v>0.290976</v>
      </c>
      <c r="EZ741">
        <v>0.154779</v>
      </c>
      <c r="FA741">
        <v>20.2924</v>
      </c>
      <c r="FB741">
        <v>5.18824</v>
      </c>
      <c r="FC741">
        <v>11.9441</v>
      </c>
      <c r="FD741">
        <v>4.95575</v>
      </c>
      <c r="FE741">
        <v>3.28503</v>
      </c>
      <c r="FF741">
        <v>9999</v>
      </c>
      <c r="FG741">
        <v>9999</v>
      </c>
      <c r="FH741">
        <v>9999</v>
      </c>
      <c r="FI741">
        <v>999.9</v>
      </c>
      <c r="FJ741">
        <v>1.86127</v>
      </c>
      <c r="FK741">
        <v>1.86264</v>
      </c>
      <c r="FL741">
        <v>1.86005</v>
      </c>
      <c r="FM741">
        <v>1.85837</v>
      </c>
      <c r="FN741">
        <v>1.86212</v>
      </c>
      <c r="FO741">
        <v>1.85886</v>
      </c>
      <c r="FP741">
        <v>1.85791</v>
      </c>
      <c r="FQ741">
        <v>1.86081</v>
      </c>
      <c r="FR741">
        <v>0</v>
      </c>
      <c r="FS741">
        <v>0</v>
      </c>
      <c r="FT741">
        <v>0</v>
      </c>
      <c r="FU741">
        <v>4.5</v>
      </c>
      <c r="FV741" t="s">
        <v>361</v>
      </c>
      <c r="FW741" t="s">
        <v>362</v>
      </c>
      <c r="FX741" t="s">
        <v>363</v>
      </c>
      <c r="FY741" t="s">
        <v>364</v>
      </c>
      <c r="FZ741" t="s">
        <v>364</v>
      </c>
      <c r="GA741" t="s">
        <v>363</v>
      </c>
      <c r="GB741">
        <v>0</v>
      </c>
      <c r="GC741">
        <v>100</v>
      </c>
      <c r="GD741">
        <v>100</v>
      </c>
      <c r="GE741">
        <v>-0.362</v>
      </c>
      <c r="GF741">
        <v>0.2978</v>
      </c>
      <c r="GG741">
        <v>-1.589593225013521</v>
      </c>
      <c r="GH741">
        <v>0.00192992804097616</v>
      </c>
      <c r="GI741">
        <v>3.244687122451424E-06</v>
      </c>
      <c r="GJ741">
        <v>-2.087531120305573E-09</v>
      </c>
      <c r="GK741">
        <v>0.05776174702018427</v>
      </c>
      <c r="GL741">
        <v>0.005089068596103195</v>
      </c>
      <c r="GM741">
        <v>0.0003257216593697226</v>
      </c>
      <c r="GN741">
        <v>-1.562898368296355E-06</v>
      </c>
      <c r="GO741">
        <v>0</v>
      </c>
      <c r="GP741">
        <v>1257</v>
      </c>
      <c r="GQ741">
        <v>1</v>
      </c>
      <c r="GR741">
        <v>31</v>
      </c>
      <c r="GS741">
        <v>306</v>
      </c>
      <c r="GT741">
        <v>306</v>
      </c>
      <c r="GU741">
        <v>1.07666</v>
      </c>
      <c r="GV741">
        <v>2.38647</v>
      </c>
      <c r="GW741">
        <v>1.44775</v>
      </c>
      <c r="GX741">
        <v>2.20215</v>
      </c>
      <c r="GY741">
        <v>1.44653</v>
      </c>
      <c r="GZ741">
        <v>2.36694</v>
      </c>
      <c r="HA741">
        <v>33.1769</v>
      </c>
      <c r="HB741">
        <v>14.456</v>
      </c>
      <c r="HC741">
        <v>18</v>
      </c>
      <c r="HD741">
        <v>532.046</v>
      </c>
      <c r="HE741">
        <v>522.951</v>
      </c>
      <c r="HF741">
        <v>25</v>
      </c>
      <c r="HG741">
        <v>30.7119</v>
      </c>
      <c r="HH741">
        <v>30.0001</v>
      </c>
      <c r="HI741">
        <v>31.0916</v>
      </c>
      <c r="HJ741">
        <v>31.1009</v>
      </c>
      <c r="HK741">
        <v>21.5453</v>
      </c>
      <c r="HL741">
        <v>20.6043</v>
      </c>
      <c r="HM741">
        <v>100</v>
      </c>
      <c r="HN741">
        <v>25</v>
      </c>
      <c r="HO741">
        <v>420</v>
      </c>
      <c r="HP741">
        <v>21.5</v>
      </c>
      <c r="HQ741">
        <v>103.122</v>
      </c>
      <c r="HR741">
        <v>102.02</v>
      </c>
    </row>
    <row r="742" spans="1:226">
      <c r="A742">
        <v>724</v>
      </c>
      <c r="B742">
        <v>1774684688.6</v>
      </c>
      <c r="C742">
        <v>2942.599999904633</v>
      </c>
      <c r="D742" t="s">
        <v>1810</v>
      </c>
      <c r="E742" t="s">
        <v>1811</v>
      </c>
      <c r="F742">
        <v>5</v>
      </c>
      <c r="I742">
        <v>1774684685.7</v>
      </c>
      <c r="J742">
        <f>(K742)/1000</f>
        <v>0</v>
      </c>
      <c r="K742">
        <f>IF(BF742, AN742, AH742)</f>
        <v>0</v>
      </c>
      <c r="L742">
        <f>IF(BF742, AI742, AG742)</f>
        <v>0</v>
      </c>
      <c r="M742">
        <f>BH742 - IF(AU742&gt;1, L742*BB742*100.0/(AW742), 0)</f>
        <v>0</v>
      </c>
      <c r="N742">
        <f>((T742-J742/2)*M742-L742)/(T742+J742/2)</f>
        <v>0</v>
      </c>
      <c r="O742">
        <f>N742*(BO742+BP742)/1000.0</f>
        <v>0</v>
      </c>
      <c r="P742">
        <f>(BH742 - IF(AU742&gt;1, L742*BB742*100.0/(AW742), 0))*(BO742+BP742)/1000.0</f>
        <v>0</v>
      </c>
      <c r="Q742">
        <f>2.0/((1/S742-1/R742)+SIGN(S742)*SQRT((1/S742-1/R742)*(1/S742-1/R742) + 4*BC742/((BC742+1)*(BC742+1))*(2*1/S742*1/R742-1/R742*1/R742)))</f>
        <v>0</v>
      </c>
      <c r="R742">
        <f>IF(LEFT(BD742,1)&lt;&gt;"0",IF(LEFT(BD742,1)="1",3.0,BE742),$D$5+$E$5*(BV742*BO742/($K$5*1000))+$F$5*(BV742*BO742/($K$5*1000))*MAX(MIN(BB742,$J$5),$I$5)*MAX(MIN(BB742,$J$5),$I$5)+$G$5*MAX(MIN(BB742,$J$5),$I$5)*(BV742*BO742/($K$5*1000))+$H$5*(BV742*BO742/($K$5*1000))*(BV742*BO742/($K$5*1000)))</f>
        <v>0</v>
      </c>
      <c r="S742">
        <f>J742*(1000-(1000*0.61365*exp(17.502*W742/(240.97+W742))/(BO742+BP742)+BJ742)/2)/(1000*0.61365*exp(17.502*W742/(240.97+W742))/(BO742+BP742)-BJ742)</f>
        <v>0</v>
      </c>
      <c r="T742">
        <f>1/((BC742+1)/(Q742/1.6)+1/(R742/1.37)) + BC742/((BC742+1)/(Q742/1.6) + BC742/(R742/1.37))</f>
        <v>0</v>
      </c>
      <c r="U742">
        <f>(AX742*BA742)</f>
        <v>0</v>
      </c>
      <c r="V742">
        <f>(BQ742+(U742+2*0.95*5.67E-8*(((BQ742+$B$9)+273)^4-(BQ742+273)^4)-44100*J742)/(1.84*29.3*R742+8*0.95*5.67E-8*(BQ742+273)^3))</f>
        <v>0</v>
      </c>
      <c r="W742">
        <f>($C$9*BR742+$D$9*BS742+$E$9*V742)</f>
        <v>0</v>
      </c>
      <c r="X742">
        <f>0.61365*exp(17.502*W742/(240.97+W742))</f>
        <v>0</v>
      </c>
      <c r="Y742">
        <f>(Z742/AA742*100)</f>
        <v>0</v>
      </c>
      <c r="Z742">
        <f>BJ742*(BO742+BP742)/1000</f>
        <v>0</v>
      </c>
      <c r="AA742">
        <f>0.61365*exp(17.502*BQ742/(240.97+BQ742))</f>
        <v>0</v>
      </c>
      <c r="AB742">
        <f>(X742-BJ742*(BO742+BP742)/1000)</f>
        <v>0</v>
      </c>
      <c r="AC742">
        <f>(-J742*44100)</f>
        <v>0</v>
      </c>
      <c r="AD742">
        <f>2*29.3*R742*0.92*(BQ742-W742)</f>
        <v>0</v>
      </c>
      <c r="AE742">
        <f>2*0.95*5.67E-8*(((BQ742+$B$9)+273)^4-(W742+273)^4)</f>
        <v>0</v>
      </c>
      <c r="AF742">
        <f>U742+AE742+AC742+AD742</f>
        <v>0</v>
      </c>
      <c r="AG742">
        <f>BN742*AU742*(BI742-BH742*(1000-AU742*BK742)/(1000-AU742*BJ742))/(100*BB742)</f>
        <v>0</v>
      </c>
      <c r="AH742">
        <f>1000*BN742*AU742*(BJ742-BK742)/(100*BB742*(1000-AU742*BJ742))</f>
        <v>0</v>
      </c>
      <c r="AI742">
        <f>(AJ742 - AK742 - BO742*1E3/(8.314*(BQ742+273.15)) * AM742/BN742 * AL742) * BN742/(100*BB742) * (1000 - BK742)/1000</f>
        <v>0</v>
      </c>
      <c r="AJ742">
        <v>429.2443454672335</v>
      </c>
      <c r="AK742">
        <v>428.8161818181816</v>
      </c>
      <c r="AL742">
        <v>-3.748843891058067E-06</v>
      </c>
      <c r="AM742">
        <v>61.35787655002243</v>
      </c>
      <c r="AN742">
        <f>(AP742 - AO742 + BO742*1E3/(8.314*(BQ742+273.15)) * AR742/BN742 * AQ742) * BN742/(100*BB742) * 1000/(1000 - AP742)</f>
        <v>0</v>
      </c>
      <c r="AO742">
        <v>21.5581494881052</v>
      </c>
      <c r="AP742">
        <v>21.54061608391609</v>
      </c>
      <c r="AQ742">
        <v>1.308531367302438E-07</v>
      </c>
      <c r="AR742">
        <v>91.88205700752289</v>
      </c>
      <c r="AS742">
        <v>0</v>
      </c>
      <c r="AT742">
        <v>0</v>
      </c>
      <c r="AU742">
        <f>IF(AS742*$H$15&gt;=AW742,1.0,(AW742/(AW742-AS742*$H$15)))</f>
        <v>0</v>
      </c>
      <c r="AV742">
        <f>(AU742-1)*100</f>
        <v>0</v>
      </c>
      <c r="AW742">
        <f>MAX(0,($B$15+$C$15*BV742)/(1+$D$15*BV742)*BO742/(BQ742+273)*$E$15)</f>
        <v>0</v>
      </c>
      <c r="AX742">
        <f>$B$13*BW742+$C$13*BX742+$F$13*CI742*(1-CL742)</f>
        <v>0</v>
      </c>
      <c r="AY742">
        <f>AX742*AZ742</f>
        <v>0</v>
      </c>
      <c r="AZ742">
        <f>($B$13*$D$11+$C$13*$D$11+$F$13*((CV742+CN742)/MAX(CV742+CN742+CW742, 0.1)*$I$11+CW742/MAX(CV742+CN742+CW742, 0.1)*$J$11))/($B$13+$C$13+$F$13)</f>
        <v>0</v>
      </c>
      <c r="BA742">
        <f>($B$13*$K$11+$C$13*$K$11+$F$13*((CV742+CN742)/MAX(CV742+CN742+CW742, 0.1)*$P$11+CW742/MAX(CV742+CN742+CW742, 0.1)*$Q$11))/($B$13+$C$13+$F$13)</f>
        <v>0</v>
      </c>
      <c r="BB742">
        <v>6</v>
      </c>
      <c r="BC742">
        <v>0.5</v>
      </c>
      <c r="BD742" t="s">
        <v>358</v>
      </c>
      <c r="BE742">
        <v>2</v>
      </c>
      <c r="BF742" t="b">
        <v>1</v>
      </c>
      <c r="BG742">
        <v>1774684685.7</v>
      </c>
      <c r="BH742">
        <v>419.5801</v>
      </c>
      <c r="BI742">
        <v>420.0025000000001</v>
      </c>
      <c r="BJ742">
        <v>21.53911</v>
      </c>
      <c r="BK742">
        <v>21.5577</v>
      </c>
      <c r="BL742">
        <v>419.9417</v>
      </c>
      <c r="BM742">
        <v>21.24128</v>
      </c>
      <c r="BN742">
        <v>500.0490000000001</v>
      </c>
      <c r="BO742">
        <v>101.0259</v>
      </c>
      <c r="BP742">
        <v>0.10002154</v>
      </c>
      <c r="BQ742">
        <v>25.72828</v>
      </c>
      <c r="BR742">
        <v>25.73974</v>
      </c>
      <c r="BS742">
        <v>999.9</v>
      </c>
      <c r="BT742">
        <v>0</v>
      </c>
      <c r="BU742">
        <v>0</v>
      </c>
      <c r="BV742">
        <v>10000.56</v>
      </c>
      <c r="BW742">
        <v>0</v>
      </c>
      <c r="BX742">
        <v>0.3833920000000001</v>
      </c>
      <c r="BY742">
        <v>-0.4224762</v>
      </c>
      <c r="BZ742">
        <v>428.8165999999999</v>
      </c>
      <c r="CA742">
        <v>429.2564</v>
      </c>
      <c r="CB742">
        <v>-0.01857719</v>
      </c>
      <c r="CC742">
        <v>420.0025000000001</v>
      </c>
      <c r="CD742">
        <v>21.5577</v>
      </c>
      <c r="CE742">
        <v>2.176005</v>
      </c>
      <c r="CF742">
        <v>2.177884</v>
      </c>
      <c r="CG742">
        <v>18.78674</v>
      </c>
      <c r="CH742">
        <v>18.80051</v>
      </c>
      <c r="CI742">
        <v>50.00171</v>
      </c>
      <c r="CJ742">
        <v>0</v>
      </c>
      <c r="CK742">
        <v>1</v>
      </c>
      <c r="CL742">
        <v>0</v>
      </c>
      <c r="CM742">
        <v>1.62715</v>
      </c>
      <c r="CN742">
        <v>0</v>
      </c>
      <c r="CO742">
        <v>2.17149</v>
      </c>
      <c r="CP742">
        <v>255.792</v>
      </c>
      <c r="CQ742">
        <v>35.5496</v>
      </c>
      <c r="CR742">
        <v>41.8498</v>
      </c>
      <c r="CS742">
        <v>38.5</v>
      </c>
      <c r="CT742">
        <v>41.4811</v>
      </c>
      <c r="CU742">
        <v>36.875</v>
      </c>
      <c r="CV742">
        <v>0</v>
      </c>
      <c r="CW742">
        <v>50.001</v>
      </c>
      <c r="CX742">
        <v>0</v>
      </c>
      <c r="CY742">
        <v>1774684686.8</v>
      </c>
      <c r="CZ742">
        <v>0</v>
      </c>
      <c r="DA742">
        <v>1774666326.5</v>
      </c>
      <c r="DB742" t="s">
        <v>359</v>
      </c>
      <c r="DC742">
        <v>1774666322</v>
      </c>
      <c r="DD742">
        <v>1774666326.5</v>
      </c>
      <c r="DE742">
        <v>2</v>
      </c>
      <c r="DF742">
        <v>0.343</v>
      </c>
      <c r="DG742">
        <v>-0.026</v>
      </c>
      <c r="DH742">
        <v>-0.36</v>
      </c>
      <c r="DI742">
        <v>0.298</v>
      </c>
      <c r="DJ742">
        <v>420</v>
      </c>
      <c r="DK742">
        <v>22</v>
      </c>
      <c r="DL742">
        <v>0.17</v>
      </c>
      <c r="DM742">
        <v>0.02</v>
      </c>
      <c r="DN742">
        <v>-0.4232323</v>
      </c>
      <c r="DO742">
        <v>0.03823706566604156</v>
      </c>
      <c r="DP742">
        <v>0.02553866474700665</v>
      </c>
      <c r="DQ742">
        <v>1</v>
      </c>
      <c r="DR742">
        <v>-0.01873755</v>
      </c>
      <c r="DS742">
        <v>0.001527005628517833</v>
      </c>
      <c r="DT742">
        <v>0.0008638595192506708</v>
      </c>
      <c r="DU742">
        <v>1</v>
      </c>
      <c r="DV742">
        <v>2</v>
      </c>
      <c r="DW742">
        <v>2</v>
      </c>
      <c r="DX742" t="s">
        <v>360</v>
      </c>
      <c r="DY742">
        <v>3.13048</v>
      </c>
      <c r="DZ742">
        <v>2.8065</v>
      </c>
      <c r="EA742">
        <v>0.0997497</v>
      </c>
      <c r="EB742">
        <v>0.0994805</v>
      </c>
      <c r="EC742">
        <v>0.105988</v>
      </c>
      <c r="ED742">
        <v>0.105735</v>
      </c>
      <c r="EE742">
        <v>21144.7</v>
      </c>
      <c r="EF742">
        <v>27418.5</v>
      </c>
      <c r="EG742">
        <v>26441.8</v>
      </c>
      <c r="EH742">
        <v>33000.1</v>
      </c>
      <c r="EI742">
        <v>34916.9</v>
      </c>
      <c r="EJ742">
        <v>40303.9</v>
      </c>
      <c r="EK742">
        <v>41087.5</v>
      </c>
      <c r="EL742">
        <v>46060.1</v>
      </c>
      <c r="EM742">
        <v>2.035</v>
      </c>
      <c r="EN742">
        <v>2.00017</v>
      </c>
      <c r="EO742">
        <v>0.06811689999999999</v>
      </c>
      <c r="EP742">
        <v>0</v>
      </c>
      <c r="EQ742">
        <v>24.6327</v>
      </c>
      <c r="ER742">
        <v>999.9</v>
      </c>
      <c r="ES742">
        <v>67.5</v>
      </c>
      <c r="ET742">
        <v>27.5</v>
      </c>
      <c r="EU742">
        <v>24.6247</v>
      </c>
      <c r="EV742">
        <v>61.1209</v>
      </c>
      <c r="EW742">
        <v>31.5946</v>
      </c>
      <c r="EX742">
        <v>1</v>
      </c>
      <c r="EY742">
        <v>0.290976</v>
      </c>
      <c r="EZ742">
        <v>0.154956</v>
      </c>
      <c r="FA742">
        <v>20.2925</v>
      </c>
      <c r="FB742">
        <v>5.18839</v>
      </c>
      <c r="FC742">
        <v>11.9441</v>
      </c>
      <c r="FD742">
        <v>4.95575</v>
      </c>
      <c r="FE742">
        <v>3.285</v>
      </c>
      <c r="FF742">
        <v>9999</v>
      </c>
      <c r="FG742">
        <v>9999</v>
      </c>
      <c r="FH742">
        <v>9999</v>
      </c>
      <c r="FI742">
        <v>999.9</v>
      </c>
      <c r="FJ742">
        <v>1.86127</v>
      </c>
      <c r="FK742">
        <v>1.86264</v>
      </c>
      <c r="FL742">
        <v>1.86005</v>
      </c>
      <c r="FM742">
        <v>1.85837</v>
      </c>
      <c r="FN742">
        <v>1.86213</v>
      </c>
      <c r="FO742">
        <v>1.8589</v>
      </c>
      <c r="FP742">
        <v>1.85791</v>
      </c>
      <c r="FQ742">
        <v>1.86081</v>
      </c>
      <c r="FR742">
        <v>0</v>
      </c>
      <c r="FS742">
        <v>0</v>
      </c>
      <c r="FT742">
        <v>0</v>
      </c>
      <c r="FU742">
        <v>4.5</v>
      </c>
      <c r="FV742" t="s">
        <v>361</v>
      </c>
      <c r="FW742" t="s">
        <v>362</v>
      </c>
      <c r="FX742" t="s">
        <v>363</v>
      </c>
      <c r="FY742" t="s">
        <v>364</v>
      </c>
      <c r="FZ742" t="s">
        <v>364</v>
      </c>
      <c r="GA742" t="s">
        <v>363</v>
      </c>
      <c r="GB742">
        <v>0</v>
      </c>
      <c r="GC742">
        <v>100</v>
      </c>
      <c r="GD742">
        <v>100</v>
      </c>
      <c r="GE742">
        <v>-0.362</v>
      </c>
      <c r="GF742">
        <v>0.2979</v>
      </c>
      <c r="GG742">
        <v>-1.589593225013521</v>
      </c>
      <c r="GH742">
        <v>0.00192992804097616</v>
      </c>
      <c r="GI742">
        <v>3.244687122451424E-06</v>
      </c>
      <c r="GJ742">
        <v>-2.087531120305573E-09</v>
      </c>
      <c r="GK742">
        <v>0.05776174702018427</v>
      </c>
      <c r="GL742">
        <v>0.005089068596103195</v>
      </c>
      <c r="GM742">
        <v>0.0003257216593697226</v>
      </c>
      <c r="GN742">
        <v>-1.562898368296355E-06</v>
      </c>
      <c r="GO742">
        <v>0</v>
      </c>
      <c r="GP742">
        <v>1257</v>
      </c>
      <c r="GQ742">
        <v>1</v>
      </c>
      <c r="GR742">
        <v>31</v>
      </c>
      <c r="GS742">
        <v>306.1</v>
      </c>
      <c r="GT742">
        <v>306</v>
      </c>
      <c r="GU742">
        <v>1.07666</v>
      </c>
      <c r="GV742">
        <v>2.39624</v>
      </c>
      <c r="GW742">
        <v>1.44775</v>
      </c>
      <c r="GX742">
        <v>2.20215</v>
      </c>
      <c r="GY742">
        <v>1.44653</v>
      </c>
      <c r="GZ742">
        <v>2.28516</v>
      </c>
      <c r="HA742">
        <v>33.1769</v>
      </c>
      <c r="HB742">
        <v>14.4385</v>
      </c>
      <c r="HC742">
        <v>18</v>
      </c>
      <c r="HD742">
        <v>531.951</v>
      </c>
      <c r="HE742">
        <v>522.899</v>
      </c>
      <c r="HF742">
        <v>25</v>
      </c>
      <c r="HG742">
        <v>30.7122</v>
      </c>
      <c r="HH742">
        <v>30.0001</v>
      </c>
      <c r="HI742">
        <v>31.0916</v>
      </c>
      <c r="HJ742">
        <v>31.1009</v>
      </c>
      <c r="HK742">
        <v>21.5422</v>
      </c>
      <c r="HL742">
        <v>20.6043</v>
      </c>
      <c r="HM742">
        <v>100</v>
      </c>
      <c r="HN742">
        <v>25</v>
      </c>
      <c r="HO742">
        <v>420</v>
      </c>
      <c r="HP742">
        <v>21.5</v>
      </c>
      <c r="HQ742">
        <v>103.122</v>
      </c>
      <c r="HR742">
        <v>102.021</v>
      </c>
    </row>
    <row r="743" spans="1:226">
      <c r="A743">
        <v>725</v>
      </c>
      <c r="B743">
        <v>1774684692.6</v>
      </c>
      <c r="C743">
        <v>2946.599999904633</v>
      </c>
      <c r="D743" t="s">
        <v>1812</v>
      </c>
      <c r="E743" t="s">
        <v>1813</v>
      </c>
      <c r="F743">
        <v>5</v>
      </c>
      <c r="I743">
        <v>1774684689.7</v>
      </c>
      <c r="J743">
        <f>(K743)/1000</f>
        <v>0</v>
      </c>
      <c r="K743">
        <f>IF(BF743, AN743, AH743)</f>
        <v>0</v>
      </c>
      <c r="L743">
        <f>IF(BF743, AI743, AG743)</f>
        <v>0</v>
      </c>
      <c r="M743">
        <f>BH743 - IF(AU743&gt;1, L743*BB743*100.0/(AW743), 0)</f>
        <v>0</v>
      </c>
      <c r="N743">
        <f>((T743-J743/2)*M743-L743)/(T743+J743/2)</f>
        <v>0</v>
      </c>
      <c r="O743">
        <f>N743*(BO743+BP743)/1000.0</f>
        <v>0</v>
      </c>
      <c r="P743">
        <f>(BH743 - IF(AU743&gt;1, L743*BB743*100.0/(AW743), 0))*(BO743+BP743)/1000.0</f>
        <v>0</v>
      </c>
      <c r="Q743">
        <f>2.0/((1/S743-1/R743)+SIGN(S743)*SQRT((1/S743-1/R743)*(1/S743-1/R743) + 4*BC743/((BC743+1)*(BC743+1))*(2*1/S743*1/R743-1/R743*1/R743)))</f>
        <v>0</v>
      </c>
      <c r="R743">
        <f>IF(LEFT(BD743,1)&lt;&gt;"0",IF(LEFT(BD743,1)="1",3.0,BE743),$D$5+$E$5*(BV743*BO743/($K$5*1000))+$F$5*(BV743*BO743/($K$5*1000))*MAX(MIN(BB743,$J$5),$I$5)*MAX(MIN(BB743,$J$5),$I$5)+$G$5*MAX(MIN(BB743,$J$5),$I$5)*(BV743*BO743/($K$5*1000))+$H$5*(BV743*BO743/($K$5*1000))*(BV743*BO743/($K$5*1000)))</f>
        <v>0</v>
      </c>
      <c r="S743">
        <f>J743*(1000-(1000*0.61365*exp(17.502*W743/(240.97+W743))/(BO743+BP743)+BJ743)/2)/(1000*0.61365*exp(17.502*W743/(240.97+W743))/(BO743+BP743)-BJ743)</f>
        <v>0</v>
      </c>
      <c r="T743">
        <f>1/((BC743+1)/(Q743/1.6)+1/(R743/1.37)) + BC743/((BC743+1)/(Q743/1.6) + BC743/(R743/1.37))</f>
        <v>0</v>
      </c>
      <c r="U743">
        <f>(AX743*BA743)</f>
        <v>0</v>
      </c>
      <c r="V743">
        <f>(BQ743+(U743+2*0.95*5.67E-8*(((BQ743+$B$9)+273)^4-(BQ743+273)^4)-44100*J743)/(1.84*29.3*R743+8*0.95*5.67E-8*(BQ743+273)^3))</f>
        <v>0</v>
      </c>
      <c r="W743">
        <f>($C$9*BR743+$D$9*BS743+$E$9*V743)</f>
        <v>0</v>
      </c>
      <c r="X743">
        <f>0.61365*exp(17.502*W743/(240.97+W743))</f>
        <v>0</v>
      </c>
      <c r="Y743">
        <f>(Z743/AA743*100)</f>
        <v>0</v>
      </c>
      <c r="Z743">
        <f>BJ743*(BO743+BP743)/1000</f>
        <v>0</v>
      </c>
      <c r="AA743">
        <f>0.61365*exp(17.502*BQ743/(240.97+BQ743))</f>
        <v>0</v>
      </c>
      <c r="AB743">
        <f>(X743-BJ743*(BO743+BP743)/1000)</f>
        <v>0</v>
      </c>
      <c r="AC743">
        <f>(-J743*44100)</f>
        <v>0</v>
      </c>
      <c r="AD743">
        <f>2*29.3*R743*0.92*(BQ743-W743)</f>
        <v>0</v>
      </c>
      <c r="AE743">
        <f>2*0.95*5.67E-8*(((BQ743+$B$9)+273)^4-(W743+273)^4)</f>
        <v>0</v>
      </c>
      <c r="AF743">
        <f>U743+AE743+AC743+AD743</f>
        <v>0</v>
      </c>
      <c r="AG743">
        <f>BN743*AU743*(BI743-BH743*(1000-AU743*BK743)/(1000-AU743*BJ743))/(100*BB743)</f>
        <v>0</v>
      </c>
      <c r="AH743">
        <f>1000*BN743*AU743*(BJ743-BK743)/(100*BB743*(1000-AU743*BJ743))</f>
        <v>0</v>
      </c>
      <c r="AI743">
        <f>(AJ743 - AK743 - BO743*1E3/(8.314*(BQ743+273.15)) * AM743/BN743 * AL743) * BN743/(100*BB743) * (1000 - BK743)/1000</f>
        <v>0</v>
      </c>
      <c r="AJ743">
        <v>429.2968711490519</v>
      </c>
      <c r="AK743">
        <v>428.8180969696969</v>
      </c>
      <c r="AL743">
        <v>8.657997127466815E-07</v>
      </c>
      <c r="AM743">
        <v>61.35787655002243</v>
      </c>
      <c r="AN743">
        <f>(AP743 - AO743 + BO743*1E3/(8.314*(BQ743+273.15)) * AR743/BN743 * AQ743) * BN743/(100*BB743) * 1000/(1000 - AP743)</f>
        <v>0</v>
      </c>
      <c r="AO743">
        <v>21.5574042989124</v>
      </c>
      <c r="AP743">
        <v>21.54093776223777</v>
      </c>
      <c r="AQ743">
        <v>-1.294219793894103E-07</v>
      </c>
      <c r="AR743">
        <v>91.88205700752289</v>
      </c>
      <c r="AS743">
        <v>0</v>
      </c>
      <c r="AT743">
        <v>0</v>
      </c>
      <c r="AU743">
        <f>IF(AS743*$H$15&gt;=AW743,1.0,(AW743/(AW743-AS743*$H$15)))</f>
        <v>0</v>
      </c>
      <c r="AV743">
        <f>(AU743-1)*100</f>
        <v>0</v>
      </c>
      <c r="AW743">
        <f>MAX(0,($B$15+$C$15*BV743)/(1+$D$15*BV743)*BO743/(BQ743+273)*$E$15)</f>
        <v>0</v>
      </c>
      <c r="AX743">
        <f>$B$13*BW743+$C$13*BX743+$F$13*CI743*(1-CL743)</f>
        <v>0</v>
      </c>
      <c r="AY743">
        <f>AX743*AZ743</f>
        <v>0</v>
      </c>
      <c r="AZ743">
        <f>($B$13*$D$11+$C$13*$D$11+$F$13*((CV743+CN743)/MAX(CV743+CN743+CW743, 0.1)*$I$11+CW743/MAX(CV743+CN743+CW743, 0.1)*$J$11))/($B$13+$C$13+$F$13)</f>
        <v>0</v>
      </c>
      <c r="BA743">
        <f>($B$13*$K$11+$C$13*$K$11+$F$13*((CV743+CN743)/MAX(CV743+CN743+CW743, 0.1)*$P$11+CW743/MAX(CV743+CN743+CW743, 0.1)*$Q$11))/($B$13+$C$13+$F$13)</f>
        <v>0</v>
      </c>
      <c r="BB743">
        <v>6</v>
      </c>
      <c r="BC743">
        <v>0.5</v>
      </c>
      <c r="BD743" t="s">
        <v>358</v>
      </c>
      <c r="BE743">
        <v>2</v>
      </c>
      <c r="BF743" t="b">
        <v>1</v>
      </c>
      <c r="BG743">
        <v>1774684689.7</v>
      </c>
      <c r="BH743">
        <v>419.5764</v>
      </c>
      <c r="BI743">
        <v>420.0234</v>
      </c>
      <c r="BJ743">
        <v>21.54037</v>
      </c>
      <c r="BK743">
        <v>21.55692</v>
      </c>
      <c r="BL743">
        <v>419.9381</v>
      </c>
      <c r="BM743">
        <v>21.24249</v>
      </c>
      <c r="BN743">
        <v>500.0452999999999</v>
      </c>
      <c r="BO743">
        <v>101.0261</v>
      </c>
      <c r="BP743">
        <v>0.10008857</v>
      </c>
      <c r="BQ743">
        <v>25.72961</v>
      </c>
      <c r="BR743">
        <v>25.74712</v>
      </c>
      <c r="BS743">
        <v>999.9</v>
      </c>
      <c r="BT743">
        <v>0</v>
      </c>
      <c r="BU743">
        <v>0</v>
      </c>
      <c r="BV743">
        <v>9985.126</v>
      </c>
      <c r="BW743">
        <v>0</v>
      </c>
      <c r="BX743">
        <v>0.3833920000000001</v>
      </c>
      <c r="BY743">
        <v>-0.4470978</v>
      </c>
      <c r="BZ743">
        <v>428.8132000000001</v>
      </c>
      <c r="CA743">
        <v>429.2773</v>
      </c>
      <c r="CB743">
        <v>-0.01655731</v>
      </c>
      <c r="CC743">
        <v>420.0234</v>
      </c>
      <c r="CD743">
        <v>21.55692</v>
      </c>
      <c r="CE743">
        <v>2.176136</v>
      </c>
      <c r="CF743">
        <v>2.177811</v>
      </c>
      <c r="CG743">
        <v>18.78771</v>
      </c>
      <c r="CH743">
        <v>18.8</v>
      </c>
      <c r="CI743">
        <v>50.00556999999999</v>
      </c>
      <c r="CJ743">
        <v>0</v>
      </c>
      <c r="CK743">
        <v>1</v>
      </c>
      <c r="CL743">
        <v>0</v>
      </c>
      <c r="CM743">
        <v>1.66703</v>
      </c>
      <c r="CN743">
        <v>0</v>
      </c>
      <c r="CO743">
        <v>1.95823</v>
      </c>
      <c r="CP743">
        <v>255.8116</v>
      </c>
      <c r="CQ743">
        <v>35.562</v>
      </c>
      <c r="CR743">
        <v>41.875</v>
      </c>
      <c r="CS743">
        <v>38.5124</v>
      </c>
      <c r="CT743">
        <v>41.5062</v>
      </c>
      <c r="CU743">
        <v>36.875</v>
      </c>
      <c r="CV743">
        <v>0</v>
      </c>
      <c r="CW743">
        <v>50.003</v>
      </c>
      <c r="CX743">
        <v>0</v>
      </c>
      <c r="CY743">
        <v>1774684691</v>
      </c>
      <c r="CZ743">
        <v>0</v>
      </c>
      <c r="DA743">
        <v>1774666326.5</v>
      </c>
      <c r="DB743" t="s">
        <v>359</v>
      </c>
      <c r="DC743">
        <v>1774666322</v>
      </c>
      <c r="DD743">
        <v>1774666326.5</v>
      </c>
      <c r="DE743">
        <v>2</v>
      </c>
      <c r="DF743">
        <v>0.343</v>
      </c>
      <c r="DG743">
        <v>-0.026</v>
      </c>
      <c r="DH743">
        <v>-0.36</v>
      </c>
      <c r="DI743">
        <v>0.298</v>
      </c>
      <c r="DJ743">
        <v>420</v>
      </c>
      <c r="DK743">
        <v>22</v>
      </c>
      <c r="DL743">
        <v>0.17</v>
      </c>
      <c r="DM743">
        <v>0.02</v>
      </c>
      <c r="DN743">
        <v>-0.4310779512195123</v>
      </c>
      <c r="DO743">
        <v>-0.02717232752613339</v>
      </c>
      <c r="DP743">
        <v>0.03026107362881153</v>
      </c>
      <c r="DQ743">
        <v>1</v>
      </c>
      <c r="DR743">
        <v>-0.01818396097560976</v>
      </c>
      <c r="DS743">
        <v>0.005223380487804902</v>
      </c>
      <c r="DT743">
        <v>0.001094178914535316</v>
      </c>
      <c r="DU743">
        <v>1</v>
      </c>
      <c r="DV743">
        <v>2</v>
      </c>
      <c r="DW743">
        <v>2</v>
      </c>
      <c r="DX743" t="s">
        <v>360</v>
      </c>
      <c r="DY743">
        <v>3.13048</v>
      </c>
      <c r="DZ743">
        <v>2.80634</v>
      </c>
      <c r="EA743">
        <v>0.0997468</v>
      </c>
      <c r="EB743">
        <v>0.099469</v>
      </c>
      <c r="EC743">
        <v>0.10599</v>
      </c>
      <c r="ED743">
        <v>0.105731</v>
      </c>
      <c r="EE743">
        <v>21144.5</v>
      </c>
      <c r="EF743">
        <v>27419</v>
      </c>
      <c r="EG743">
        <v>26441.5</v>
      </c>
      <c r="EH743">
        <v>33000.2</v>
      </c>
      <c r="EI743">
        <v>34916.8</v>
      </c>
      <c r="EJ743">
        <v>40304</v>
      </c>
      <c r="EK743">
        <v>41087.4</v>
      </c>
      <c r="EL743">
        <v>46059.9</v>
      </c>
      <c r="EM743">
        <v>2.035</v>
      </c>
      <c r="EN743">
        <v>2.00025</v>
      </c>
      <c r="EO743">
        <v>0.0676885</v>
      </c>
      <c r="EP743">
        <v>0</v>
      </c>
      <c r="EQ743">
        <v>24.6327</v>
      </c>
      <c r="ER743">
        <v>999.9</v>
      </c>
      <c r="ES743">
        <v>67.5</v>
      </c>
      <c r="ET743">
        <v>27.5</v>
      </c>
      <c r="EU743">
        <v>24.6257</v>
      </c>
      <c r="EV743">
        <v>61.0809</v>
      </c>
      <c r="EW743">
        <v>31.5144</v>
      </c>
      <c r="EX743">
        <v>1</v>
      </c>
      <c r="EY743">
        <v>0.29081</v>
      </c>
      <c r="EZ743">
        <v>0.15482</v>
      </c>
      <c r="FA743">
        <v>20.2924</v>
      </c>
      <c r="FB743">
        <v>5.18869</v>
      </c>
      <c r="FC743">
        <v>11.9441</v>
      </c>
      <c r="FD743">
        <v>4.95565</v>
      </c>
      <c r="FE743">
        <v>3.285</v>
      </c>
      <c r="FF743">
        <v>9999</v>
      </c>
      <c r="FG743">
        <v>9999</v>
      </c>
      <c r="FH743">
        <v>9999</v>
      </c>
      <c r="FI743">
        <v>999.9</v>
      </c>
      <c r="FJ743">
        <v>1.86127</v>
      </c>
      <c r="FK743">
        <v>1.86264</v>
      </c>
      <c r="FL743">
        <v>1.86005</v>
      </c>
      <c r="FM743">
        <v>1.85837</v>
      </c>
      <c r="FN743">
        <v>1.86217</v>
      </c>
      <c r="FO743">
        <v>1.85893</v>
      </c>
      <c r="FP743">
        <v>1.85791</v>
      </c>
      <c r="FQ743">
        <v>1.86081</v>
      </c>
      <c r="FR743">
        <v>0</v>
      </c>
      <c r="FS743">
        <v>0</v>
      </c>
      <c r="FT743">
        <v>0</v>
      </c>
      <c r="FU743">
        <v>4.5</v>
      </c>
      <c r="FV743" t="s">
        <v>361</v>
      </c>
      <c r="FW743" t="s">
        <v>362</v>
      </c>
      <c r="FX743" t="s">
        <v>363</v>
      </c>
      <c r="FY743" t="s">
        <v>364</v>
      </c>
      <c r="FZ743" t="s">
        <v>364</v>
      </c>
      <c r="GA743" t="s">
        <v>363</v>
      </c>
      <c r="GB743">
        <v>0</v>
      </c>
      <c r="GC743">
        <v>100</v>
      </c>
      <c r="GD743">
        <v>100</v>
      </c>
      <c r="GE743">
        <v>-0.362</v>
      </c>
      <c r="GF743">
        <v>0.2979</v>
      </c>
      <c r="GG743">
        <v>-1.589593225013521</v>
      </c>
      <c r="GH743">
        <v>0.00192992804097616</v>
      </c>
      <c r="GI743">
        <v>3.244687122451424E-06</v>
      </c>
      <c r="GJ743">
        <v>-2.087531120305573E-09</v>
      </c>
      <c r="GK743">
        <v>0.05776174702018427</v>
      </c>
      <c r="GL743">
        <v>0.005089068596103195</v>
      </c>
      <c r="GM743">
        <v>0.0003257216593697226</v>
      </c>
      <c r="GN743">
        <v>-1.562898368296355E-06</v>
      </c>
      <c r="GO743">
        <v>0</v>
      </c>
      <c r="GP743">
        <v>1257</v>
      </c>
      <c r="GQ743">
        <v>1</v>
      </c>
      <c r="GR743">
        <v>31</v>
      </c>
      <c r="GS743">
        <v>306.2</v>
      </c>
      <c r="GT743">
        <v>306.1</v>
      </c>
      <c r="GU743">
        <v>1.07788</v>
      </c>
      <c r="GV743">
        <v>2.39868</v>
      </c>
      <c r="GW743">
        <v>1.44775</v>
      </c>
      <c r="GX743">
        <v>2.20215</v>
      </c>
      <c r="GY743">
        <v>1.44653</v>
      </c>
      <c r="GZ743">
        <v>2.31201</v>
      </c>
      <c r="HA743">
        <v>33.1992</v>
      </c>
      <c r="HB743">
        <v>14.4472</v>
      </c>
      <c r="HC743">
        <v>18</v>
      </c>
      <c r="HD743">
        <v>531.951</v>
      </c>
      <c r="HE743">
        <v>522.951</v>
      </c>
      <c r="HF743">
        <v>24.9999</v>
      </c>
      <c r="HG743">
        <v>30.7129</v>
      </c>
      <c r="HH743">
        <v>30.0002</v>
      </c>
      <c r="HI743">
        <v>31.0916</v>
      </c>
      <c r="HJ743">
        <v>31.1009</v>
      </c>
      <c r="HK743">
        <v>21.5422</v>
      </c>
      <c r="HL743">
        <v>20.6043</v>
      </c>
      <c r="HM743">
        <v>100</v>
      </c>
      <c r="HN743">
        <v>25</v>
      </c>
      <c r="HO743">
        <v>420</v>
      </c>
      <c r="HP743">
        <v>21.5</v>
      </c>
      <c r="HQ743">
        <v>103.122</v>
      </c>
      <c r="HR743">
        <v>102.021</v>
      </c>
    </row>
    <row r="744" spans="1:226">
      <c r="A744">
        <v>726</v>
      </c>
      <c r="B744">
        <v>1774684696.6</v>
      </c>
      <c r="C744">
        <v>2950.599999904633</v>
      </c>
      <c r="D744" t="s">
        <v>1814</v>
      </c>
      <c r="E744" t="s">
        <v>1815</v>
      </c>
      <c r="F744">
        <v>5</v>
      </c>
      <c r="I744">
        <v>1774684693.7</v>
      </c>
      <c r="J744">
        <f>(K744)/1000</f>
        <v>0</v>
      </c>
      <c r="K744">
        <f>IF(BF744, AN744, AH744)</f>
        <v>0</v>
      </c>
      <c r="L744">
        <f>IF(BF744, AI744, AG744)</f>
        <v>0</v>
      </c>
      <c r="M744">
        <f>BH744 - IF(AU744&gt;1, L744*BB744*100.0/(AW744), 0)</f>
        <v>0</v>
      </c>
      <c r="N744">
        <f>((T744-J744/2)*M744-L744)/(T744+J744/2)</f>
        <v>0</v>
      </c>
      <c r="O744">
        <f>N744*(BO744+BP744)/1000.0</f>
        <v>0</v>
      </c>
      <c r="P744">
        <f>(BH744 - IF(AU744&gt;1, L744*BB744*100.0/(AW744), 0))*(BO744+BP744)/1000.0</f>
        <v>0</v>
      </c>
      <c r="Q744">
        <f>2.0/((1/S744-1/R744)+SIGN(S744)*SQRT((1/S744-1/R744)*(1/S744-1/R744) + 4*BC744/((BC744+1)*(BC744+1))*(2*1/S744*1/R744-1/R744*1/R744)))</f>
        <v>0</v>
      </c>
      <c r="R744">
        <f>IF(LEFT(BD744,1)&lt;&gt;"0",IF(LEFT(BD744,1)="1",3.0,BE744),$D$5+$E$5*(BV744*BO744/($K$5*1000))+$F$5*(BV744*BO744/($K$5*1000))*MAX(MIN(BB744,$J$5),$I$5)*MAX(MIN(BB744,$J$5),$I$5)+$G$5*MAX(MIN(BB744,$J$5),$I$5)*(BV744*BO744/($K$5*1000))+$H$5*(BV744*BO744/($K$5*1000))*(BV744*BO744/($K$5*1000)))</f>
        <v>0</v>
      </c>
      <c r="S744">
        <f>J744*(1000-(1000*0.61365*exp(17.502*W744/(240.97+W744))/(BO744+BP744)+BJ744)/2)/(1000*0.61365*exp(17.502*W744/(240.97+W744))/(BO744+BP744)-BJ744)</f>
        <v>0</v>
      </c>
      <c r="T744">
        <f>1/((BC744+1)/(Q744/1.6)+1/(R744/1.37)) + BC744/((BC744+1)/(Q744/1.6) + BC744/(R744/1.37))</f>
        <v>0</v>
      </c>
      <c r="U744">
        <f>(AX744*BA744)</f>
        <v>0</v>
      </c>
      <c r="V744">
        <f>(BQ744+(U744+2*0.95*5.67E-8*(((BQ744+$B$9)+273)^4-(BQ744+273)^4)-44100*J744)/(1.84*29.3*R744+8*0.95*5.67E-8*(BQ744+273)^3))</f>
        <v>0</v>
      </c>
      <c r="W744">
        <f>($C$9*BR744+$D$9*BS744+$E$9*V744)</f>
        <v>0</v>
      </c>
      <c r="X744">
        <f>0.61365*exp(17.502*W744/(240.97+W744))</f>
        <v>0</v>
      </c>
      <c r="Y744">
        <f>(Z744/AA744*100)</f>
        <v>0</v>
      </c>
      <c r="Z744">
        <f>BJ744*(BO744+BP744)/1000</f>
        <v>0</v>
      </c>
      <c r="AA744">
        <f>0.61365*exp(17.502*BQ744/(240.97+BQ744))</f>
        <v>0</v>
      </c>
      <c r="AB744">
        <f>(X744-BJ744*(BO744+BP744)/1000)</f>
        <v>0</v>
      </c>
      <c r="AC744">
        <f>(-J744*44100)</f>
        <v>0</v>
      </c>
      <c r="AD744">
        <f>2*29.3*R744*0.92*(BQ744-W744)</f>
        <v>0</v>
      </c>
      <c r="AE744">
        <f>2*0.95*5.67E-8*(((BQ744+$B$9)+273)^4-(W744+273)^4)</f>
        <v>0</v>
      </c>
      <c r="AF744">
        <f>U744+AE744+AC744+AD744</f>
        <v>0</v>
      </c>
      <c r="AG744">
        <f>BN744*AU744*(BI744-BH744*(1000-AU744*BK744)/(1000-AU744*BJ744))/(100*BB744)</f>
        <v>0</v>
      </c>
      <c r="AH744">
        <f>1000*BN744*AU744*(BJ744-BK744)/(100*BB744*(1000-AU744*BJ744))</f>
        <v>0</v>
      </c>
      <c r="AI744">
        <f>(AJ744 - AK744 - BO744*1E3/(8.314*(BQ744+273.15)) * AM744/BN744 * AL744) * BN744/(100*BB744) * (1000 - BK744)/1000</f>
        <v>0</v>
      </c>
      <c r="AJ744">
        <v>429.2556227752653</v>
      </c>
      <c r="AK744">
        <v>428.8110303030301</v>
      </c>
      <c r="AL744">
        <v>1.146021204500655E-06</v>
      </c>
      <c r="AM744">
        <v>61.35787655002243</v>
      </c>
      <c r="AN744">
        <f>(AP744 - AO744 + BO744*1E3/(8.314*(BQ744+273.15)) * AR744/BN744 * AQ744) * BN744/(100*BB744) * 1000/(1000 - AP744)</f>
        <v>0</v>
      </c>
      <c r="AO744">
        <v>21.55639979360452</v>
      </c>
      <c r="AP744">
        <v>21.53937202797205</v>
      </c>
      <c r="AQ744">
        <v>7.757243936458024E-08</v>
      </c>
      <c r="AR744">
        <v>91.88205700752289</v>
      </c>
      <c r="AS744">
        <v>0</v>
      </c>
      <c r="AT744">
        <v>0</v>
      </c>
      <c r="AU744">
        <f>IF(AS744*$H$15&gt;=AW744,1.0,(AW744/(AW744-AS744*$H$15)))</f>
        <v>0</v>
      </c>
      <c r="AV744">
        <f>(AU744-1)*100</f>
        <v>0</v>
      </c>
      <c r="AW744">
        <f>MAX(0,($B$15+$C$15*BV744)/(1+$D$15*BV744)*BO744/(BQ744+273)*$E$15)</f>
        <v>0</v>
      </c>
      <c r="AX744">
        <f>$B$13*BW744+$C$13*BX744+$F$13*CI744*(1-CL744)</f>
        <v>0</v>
      </c>
      <c r="AY744">
        <f>AX744*AZ744</f>
        <v>0</v>
      </c>
      <c r="AZ744">
        <f>($B$13*$D$11+$C$13*$D$11+$F$13*((CV744+CN744)/MAX(CV744+CN744+CW744, 0.1)*$I$11+CW744/MAX(CV744+CN744+CW744, 0.1)*$J$11))/($B$13+$C$13+$F$13)</f>
        <v>0</v>
      </c>
      <c r="BA744">
        <f>($B$13*$K$11+$C$13*$K$11+$F$13*((CV744+CN744)/MAX(CV744+CN744+CW744, 0.1)*$P$11+CW744/MAX(CV744+CN744+CW744, 0.1)*$Q$11))/($B$13+$C$13+$F$13)</f>
        <v>0</v>
      </c>
      <c r="BB744">
        <v>6</v>
      </c>
      <c r="BC744">
        <v>0.5</v>
      </c>
      <c r="BD744" t="s">
        <v>358</v>
      </c>
      <c r="BE744">
        <v>2</v>
      </c>
      <c r="BF744" t="b">
        <v>1</v>
      </c>
      <c r="BG744">
        <v>1774684693.7</v>
      </c>
      <c r="BH744">
        <v>419.5757</v>
      </c>
      <c r="BI744">
        <v>420.0019</v>
      </c>
      <c r="BJ744">
        <v>21.5404</v>
      </c>
      <c r="BK744">
        <v>21.55724</v>
      </c>
      <c r="BL744">
        <v>419.9375</v>
      </c>
      <c r="BM744">
        <v>21.24255</v>
      </c>
      <c r="BN744">
        <v>499.9859</v>
      </c>
      <c r="BO744">
        <v>101.0259</v>
      </c>
      <c r="BP744">
        <v>0.09998588999999999</v>
      </c>
      <c r="BQ744">
        <v>25.72872</v>
      </c>
      <c r="BR744">
        <v>25.74468</v>
      </c>
      <c r="BS744">
        <v>999.9</v>
      </c>
      <c r="BT744">
        <v>0</v>
      </c>
      <c r="BU744">
        <v>0</v>
      </c>
      <c r="BV744">
        <v>9989.559999999999</v>
      </c>
      <c r="BW744">
        <v>0</v>
      </c>
      <c r="BX744">
        <v>0.3833920000000001</v>
      </c>
      <c r="BY744">
        <v>-0.4259979</v>
      </c>
      <c r="BZ744">
        <v>428.8125999999999</v>
      </c>
      <c r="CA744">
        <v>429.2552000000001</v>
      </c>
      <c r="CB744">
        <v>-0.01683273</v>
      </c>
      <c r="CC744">
        <v>420.0019</v>
      </c>
      <c r="CD744">
        <v>21.55724</v>
      </c>
      <c r="CE744">
        <v>2.176137</v>
      </c>
      <c r="CF744">
        <v>2.177838</v>
      </c>
      <c r="CG744">
        <v>18.7877</v>
      </c>
      <c r="CH744">
        <v>18.8002</v>
      </c>
      <c r="CI744">
        <v>50.00276</v>
      </c>
      <c r="CJ744">
        <v>0</v>
      </c>
      <c r="CK744">
        <v>1</v>
      </c>
      <c r="CL744">
        <v>0</v>
      </c>
      <c r="CM744">
        <v>1.59195</v>
      </c>
      <c r="CN744">
        <v>0</v>
      </c>
      <c r="CO744">
        <v>2.18755</v>
      </c>
      <c r="CP744">
        <v>255.7973</v>
      </c>
      <c r="CQ744">
        <v>35.562</v>
      </c>
      <c r="CR744">
        <v>41.906</v>
      </c>
      <c r="CS744">
        <v>38.53100000000001</v>
      </c>
      <c r="CT744">
        <v>41.5496</v>
      </c>
      <c r="CU744">
        <v>36.91840000000001</v>
      </c>
      <c r="CV744">
        <v>0</v>
      </c>
      <c r="CW744">
        <v>50.003</v>
      </c>
      <c r="CX744">
        <v>0</v>
      </c>
      <c r="CY744">
        <v>1774684695.2</v>
      </c>
      <c r="CZ744">
        <v>0</v>
      </c>
      <c r="DA744">
        <v>1774666326.5</v>
      </c>
      <c r="DB744" t="s">
        <v>359</v>
      </c>
      <c r="DC744">
        <v>1774666322</v>
      </c>
      <c r="DD744">
        <v>1774666326.5</v>
      </c>
      <c r="DE744">
        <v>2</v>
      </c>
      <c r="DF744">
        <v>0.343</v>
      </c>
      <c r="DG744">
        <v>-0.026</v>
      </c>
      <c r="DH744">
        <v>-0.36</v>
      </c>
      <c r="DI744">
        <v>0.298</v>
      </c>
      <c r="DJ744">
        <v>420</v>
      </c>
      <c r="DK744">
        <v>22</v>
      </c>
      <c r="DL744">
        <v>0.17</v>
      </c>
      <c r="DM744">
        <v>0.02</v>
      </c>
      <c r="DN744">
        <v>-0.4294225365853658</v>
      </c>
      <c r="DO744">
        <v>-0.04101131707316922</v>
      </c>
      <c r="DP744">
        <v>0.02978605722694278</v>
      </c>
      <c r="DQ744">
        <v>1</v>
      </c>
      <c r="DR744">
        <v>-0.01783803170731707</v>
      </c>
      <c r="DS744">
        <v>0.008025965853658522</v>
      </c>
      <c r="DT744">
        <v>0.001288202552706493</v>
      </c>
      <c r="DU744">
        <v>1</v>
      </c>
      <c r="DV744">
        <v>2</v>
      </c>
      <c r="DW744">
        <v>2</v>
      </c>
      <c r="DX744" t="s">
        <v>360</v>
      </c>
      <c r="DY744">
        <v>3.13047</v>
      </c>
      <c r="DZ744">
        <v>2.80653</v>
      </c>
      <c r="EA744">
        <v>0.0997516</v>
      </c>
      <c r="EB744">
        <v>0.0994708</v>
      </c>
      <c r="EC744">
        <v>0.105989</v>
      </c>
      <c r="ED744">
        <v>0.105739</v>
      </c>
      <c r="EE744">
        <v>21144.6</v>
      </c>
      <c r="EF744">
        <v>27418.5</v>
      </c>
      <c r="EG744">
        <v>26441.7</v>
      </c>
      <c r="EH744">
        <v>32999.7</v>
      </c>
      <c r="EI744">
        <v>34916.8</v>
      </c>
      <c r="EJ744">
        <v>40303.1</v>
      </c>
      <c r="EK744">
        <v>41087.3</v>
      </c>
      <c r="EL744">
        <v>46059.3</v>
      </c>
      <c r="EM744">
        <v>2.03505</v>
      </c>
      <c r="EN744">
        <v>2.00042</v>
      </c>
      <c r="EO744">
        <v>0.0678748</v>
      </c>
      <c r="EP744">
        <v>0</v>
      </c>
      <c r="EQ744">
        <v>24.6327</v>
      </c>
      <c r="ER744">
        <v>999.9</v>
      </c>
      <c r="ES744">
        <v>67.5</v>
      </c>
      <c r="ET744">
        <v>27.5</v>
      </c>
      <c r="EU744">
        <v>24.6255</v>
      </c>
      <c r="EV744">
        <v>61.2809</v>
      </c>
      <c r="EW744">
        <v>31.6106</v>
      </c>
      <c r="EX744">
        <v>1</v>
      </c>
      <c r="EY744">
        <v>0.29096</v>
      </c>
      <c r="EZ744">
        <v>0.155202</v>
      </c>
      <c r="FA744">
        <v>20.2925</v>
      </c>
      <c r="FB744">
        <v>5.18824</v>
      </c>
      <c r="FC744">
        <v>11.9441</v>
      </c>
      <c r="FD744">
        <v>4.9557</v>
      </c>
      <c r="FE744">
        <v>3.285</v>
      </c>
      <c r="FF744">
        <v>9999</v>
      </c>
      <c r="FG744">
        <v>9999</v>
      </c>
      <c r="FH744">
        <v>9999</v>
      </c>
      <c r="FI744">
        <v>999.9</v>
      </c>
      <c r="FJ744">
        <v>1.86127</v>
      </c>
      <c r="FK744">
        <v>1.86264</v>
      </c>
      <c r="FL744">
        <v>1.86005</v>
      </c>
      <c r="FM744">
        <v>1.85837</v>
      </c>
      <c r="FN744">
        <v>1.86214</v>
      </c>
      <c r="FO744">
        <v>1.85893</v>
      </c>
      <c r="FP744">
        <v>1.85791</v>
      </c>
      <c r="FQ744">
        <v>1.86081</v>
      </c>
      <c r="FR744">
        <v>0</v>
      </c>
      <c r="FS744">
        <v>0</v>
      </c>
      <c r="FT744">
        <v>0</v>
      </c>
      <c r="FU744">
        <v>4.5</v>
      </c>
      <c r="FV744" t="s">
        <v>361</v>
      </c>
      <c r="FW744" t="s">
        <v>362</v>
      </c>
      <c r="FX744" t="s">
        <v>363</v>
      </c>
      <c r="FY744" t="s">
        <v>364</v>
      </c>
      <c r="FZ744" t="s">
        <v>364</v>
      </c>
      <c r="GA744" t="s">
        <v>363</v>
      </c>
      <c r="GB744">
        <v>0</v>
      </c>
      <c r="GC744">
        <v>100</v>
      </c>
      <c r="GD744">
        <v>100</v>
      </c>
      <c r="GE744">
        <v>-0.362</v>
      </c>
      <c r="GF744">
        <v>0.2979</v>
      </c>
      <c r="GG744">
        <v>-1.589593225013521</v>
      </c>
      <c r="GH744">
        <v>0.00192992804097616</v>
      </c>
      <c r="GI744">
        <v>3.244687122451424E-06</v>
      </c>
      <c r="GJ744">
        <v>-2.087531120305573E-09</v>
      </c>
      <c r="GK744">
        <v>0.05776174702018427</v>
      </c>
      <c r="GL744">
        <v>0.005089068596103195</v>
      </c>
      <c r="GM744">
        <v>0.0003257216593697226</v>
      </c>
      <c r="GN744">
        <v>-1.562898368296355E-06</v>
      </c>
      <c r="GO744">
        <v>0</v>
      </c>
      <c r="GP744">
        <v>1257</v>
      </c>
      <c r="GQ744">
        <v>1</v>
      </c>
      <c r="GR744">
        <v>31</v>
      </c>
      <c r="GS744">
        <v>306.2</v>
      </c>
      <c r="GT744">
        <v>306.2</v>
      </c>
      <c r="GU744">
        <v>1.07788</v>
      </c>
      <c r="GV744">
        <v>2.39258</v>
      </c>
      <c r="GW744">
        <v>1.44775</v>
      </c>
      <c r="GX744">
        <v>2.20093</v>
      </c>
      <c r="GY744">
        <v>1.44653</v>
      </c>
      <c r="GZ744">
        <v>2.35718</v>
      </c>
      <c r="HA744">
        <v>33.1992</v>
      </c>
      <c r="HB744">
        <v>14.4472</v>
      </c>
      <c r="HC744">
        <v>18</v>
      </c>
      <c r="HD744">
        <v>531.9829999999999</v>
      </c>
      <c r="HE744">
        <v>523.069</v>
      </c>
      <c r="HF744">
        <v>25</v>
      </c>
      <c r="HG744">
        <v>30.7129</v>
      </c>
      <c r="HH744">
        <v>30</v>
      </c>
      <c r="HI744">
        <v>31.0916</v>
      </c>
      <c r="HJ744">
        <v>31.1009</v>
      </c>
      <c r="HK744">
        <v>21.543</v>
      </c>
      <c r="HL744">
        <v>20.6043</v>
      </c>
      <c r="HM744">
        <v>100</v>
      </c>
      <c r="HN744">
        <v>25</v>
      </c>
      <c r="HO744">
        <v>420</v>
      </c>
      <c r="HP744">
        <v>21.5</v>
      </c>
      <c r="HQ744">
        <v>103.122</v>
      </c>
      <c r="HR744">
        <v>102.019</v>
      </c>
    </row>
    <row r="745" spans="1:226">
      <c r="A745">
        <v>727</v>
      </c>
      <c r="B745">
        <v>1774684700.6</v>
      </c>
      <c r="C745">
        <v>2954.599999904633</v>
      </c>
      <c r="D745" t="s">
        <v>1816</v>
      </c>
      <c r="E745" t="s">
        <v>1817</v>
      </c>
      <c r="F745">
        <v>5</v>
      </c>
      <c r="I745">
        <v>1774684697.7</v>
      </c>
      <c r="J745">
        <f>(K745)/1000</f>
        <v>0</v>
      </c>
      <c r="K745">
        <f>IF(BF745, AN745, AH745)</f>
        <v>0</v>
      </c>
      <c r="L745">
        <f>IF(BF745, AI745, AG745)</f>
        <v>0</v>
      </c>
      <c r="M745">
        <f>BH745 - IF(AU745&gt;1, L745*BB745*100.0/(AW745), 0)</f>
        <v>0</v>
      </c>
      <c r="N745">
        <f>((T745-J745/2)*M745-L745)/(T745+J745/2)</f>
        <v>0</v>
      </c>
      <c r="O745">
        <f>N745*(BO745+BP745)/1000.0</f>
        <v>0</v>
      </c>
      <c r="P745">
        <f>(BH745 - IF(AU745&gt;1, L745*BB745*100.0/(AW745), 0))*(BO745+BP745)/1000.0</f>
        <v>0</v>
      </c>
      <c r="Q745">
        <f>2.0/((1/S745-1/R745)+SIGN(S745)*SQRT((1/S745-1/R745)*(1/S745-1/R745) + 4*BC745/((BC745+1)*(BC745+1))*(2*1/S745*1/R745-1/R745*1/R745)))</f>
        <v>0</v>
      </c>
      <c r="R745">
        <f>IF(LEFT(BD745,1)&lt;&gt;"0",IF(LEFT(BD745,1)="1",3.0,BE745),$D$5+$E$5*(BV745*BO745/($K$5*1000))+$F$5*(BV745*BO745/($K$5*1000))*MAX(MIN(BB745,$J$5),$I$5)*MAX(MIN(BB745,$J$5),$I$5)+$G$5*MAX(MIN(BB745,$J$5),$I$5)*(BV745*BO745/($K$5*1000))+$H$5*(BV745*BO745/($K$5*1000))*(BV745*BO745/($K$5*1000)))</f>
        <v>0</v>
      </c>
      <c r="S745">
        <f>J745*(1000-(1000*0.61365*exp(17.502*W745/(240.97+W745))/(BO745+BP745)+BJ745)/2)/(1000*0.61365*exp(17.502*W745/(240.97+W745))/(BO745+BP745)-BJ745)</f>
        <v>0</v>
      </c>
      <c r="T745">
        <f>1/((BC745+1)/(Q745/1.6)+1/(R745/1.37)) + BC745/((BC745+1)/(Q745/1.6) + BC745/(R745/1.37))</f>
        <v>0</v>
      </c>
      <c r="U745">
        <f>(AX745*BA745)</f>
        <v>0</v>
      </c>
      <c r="V745">
        <f>(BQ745+(U745+2*0.95*5.67E-8*(((BQ745+$B$9)+273)^4-(BQ745+273)^4)-44100*J745)/(1.84*29.3*R745+8*0.95*5.67E-8*(BQ745+273)^3))</f>
        <v>0</v>
      </c>
      <c r="W745">
        <f>($C$9*BR745+$D$9*BS745+$E$9*V745)</f>
        <v>0</v>
      </c>
      <c r="X745">
        <f>0.61365*exp(17.502*W745/(240.97+W745))</f>
        <v>0</v>
      </c>
      <c r="Y745">
        <f>(Z745/AA745*100)</f>
        <v>0</v>
      </c>
      <c r="Z745">
        <f>BJ745*(BO745+BP745)/1000</f>
        <v>0</v>
      </c>
      <c r="AA745">
        <f>0.61365*exp(17.502*BQ745/(240.97+BQ745))</f>
        <v>0</v>
      </c>
      <c r="AB745">
        <f>(X745-BJ745*(BO745+BP745)/1000)</f>
        <v>0</v>
      </c>
      <c r="AC745">
        <f>(-J745*44100)</f>
        <v>0</v>
      </c>
      <c r="AD745">
        <f>2*29.3*R745*0.92*(BQ745-W745)</f>
        <v>0</v>
      </c>
      <c r="AE745">
        <f>2*0.95*5.67E-8*(((BQ745+$B$9)+273)^4-(W745+273)^4)</f>
        <v>0</v>
      </c>
      <c r="AF745">
        <f>U745+AE745+AC745+AD745</f>
        <v>0</v>
      </c>
      <c r="AG745">
        <f>BN745*AU745*(BI745-BH745*(1000-AU745*BK745)/(1000-AU745*BJ745))/(100*BB745)</f>
        <v>0</v>
      </c>
      <c r="AH745">
        <f>1000*BN745*AU745*(BJ745-BK745)/(100*BB745*(1000-AU745*BJ745))</f>
        <v>0</v>
      </c>
      <c r="AI745">
        <f>(AJ745 - AK745 - BO745*1E3/(8.314*(BQ745+273.15)) * AM745/BN745 * AL745) * BN745/(100*BB745) * (1000 - BK745)/1000</f>
        <v>0</v>
      </c>
      <c r="AJ745">
        <v>429.2341968325546</v>
      </c>
      <c r="AK745">
        <v>428.8387212121212</v>
      </c>
      <c r="AL745">
        <v>3.389403368005618E-06</v>
      </c>
      <c r="AM745">
        <v>61.35787655002243</v>
      </c>
      <c r="AN745">
        <f>(AP745 - AO745 + BO745*1E3/(8.314*(BQ745+273.15)) * AR745/BN745 * AQ745) * BN745/(100*BB745) * 1000/(1000 - AP745)</f>
        <v>0</v>
      </c>
      <c r="AO745">
        <v>21.55833658096238</v>
      </c>
      <c r="AP745">
        <v>21.54086363636365</v>
      </c>
      <c r="AQ745">
        <v>8.030815910029087E-08</v>
      </c>
      <c r="AR745">
        <v>91.88205700752289</v>
      </c>
      <c r="AS745">
        <v>0</v>
      </c>
      <c r="AT745">
        <v>0</v>
      </c>
      <c r="AU745">
        <f>IF(AS745*$H$15&gt;=AW745,1.0,(AW745/(AW745-AS745*$H$15)))</f>
        <v>0</v>
      </c>
      <c r="AV745">
        <f>(AU745-1)*100</f>
        <v>0</v>
      </c>
      <c r="AW745">
        <f>MAX(0,($B$15+$C$15*BV745)/(1+$D$15*BV745)*BO745/(BQ745+273)*$E$15)</f>
        <v>0</v>
      </c>
      <c r="AX745">
        <f>$B$13*BW745+$C$13*BX745+$F$13*CI745*(1-CL745)</f>
        <v>0</v>
      </c>
      <c r="AY745">
        <f>AX745*AZ745</f>
        <v>0</v>
      </c>
      <c r="AZ745">
        <f>($B$13*$D$11+$C$13*$D$11+$F$13*((CV745+CN745)/MAX(CV745+CN745+CW745, 0.1)*$I$11+CW745/MAX(CV745+CN745+CW745, 0.1)*$J$11))/($B$13+$C$13+$F$13)</f>
        <v>0</v>
      </c>
      <c r="BA745">
        <f>($B$13*$K$11+$C$13*$K$11+$F$13*((CV745+CN745)/MAX(CV745+CN745+CW745, 0.1)*$P$11+CW745/MAX(CV745+CN745+CW745, 0.1)*$Q$11))/($B$13+$C$13+$F$13)</f>
        <v>0</v>
      </c>
      <c r="BB745">
        <v>6</v>
      </c>
      <c r="BC745">
        <v>0.5</v>
      </c>
      <c r="BD745" t="s">
        <v>358</v>
      </c>
      <c r="BE745">
        <v>2</v>
      </c>
      <c r="BF745" t="b">
        <v>1</v>
      </c>
      <c r="BG745">
        <v>1774684697.7</v>
      </c>
      <c r="BH745">
        <v>419.5946</v>
      </c>
      <c r="BI745">
        <v>419.9971</v>
      </c>
      <c r="BJ745">
        <v>21.54016</v>
      </c>
      <c r="BK745">
        <v>21.55804</v>
      </c>
      <c r="BL745">
        <v>419.9561</v>
      </c>
      <c r="BM745">
        <v>21.24233</v>
      </c>
      <c r="BN745">
        <v>499.9886</v>
      </c>
      <c r="BO745">
        <v>101.0261</v>
      </c>
      <c r="BP745">
        <v>0.10013402</v>
      </c>
      <c r="BQ745">
        <v>25.72995</v>
      </c>
      <c r="BR745">
        <v>25.74536</v>
      </c>
      <c r="BS745">
        <v>999.9</v>
      </c>
      <c r="BT745">
        <v>0</v>
      </c>
      <c r="BU745">
        <v>0</v>
      </c>
      <c r="BV745">
        <v>9984.75</v>
      </c>
      <c r="BW745">
        <v>0</v>
      </c>
      <c r="BX745">
        <v>0.3833920000000001</v>
      </c>
      <c r="BY745">
        <v>-0.4024963</v>
      </c>
      <c r="BZ745">
        <v>428.8316</v>
      </c>
      <c r="CA745">
        <v>429.2509</v>
      </c>
      <c r="CB745">
        <v>-0.01788236</v>
      </c>
      <c r="CC745">
        <v>419.9971</v>
      </c>
      <c r="CD745">
        <v>21.55804</v>
      </c>
      <c r="CE745">
        <v>2.176117</v>
      </c>
      <c r="CF745">
        <v>2.177923</v>
      </c>
      <c r="CG745">
        <v>18.78756</v>
      </c>
      <c r="CH745">
        <v>18.80085</v>
      </c>
      <c r="CI745">
        <v>50.00528000000001</v>
      </c>
      <c r="CJ745">
        <v>0</v>
      </c>
      <c r="CK745">
        <v>1</v>
      </c>
      <c r="CL745">
        <v>0</v>
      </c>
      <c r="CM745">
        <v>1.52617</v>
      </c>
      <c r="CN745">
        <v>0</v>
      </c>
      <c r="CO745">
        <v>2.24857</v>
      </c>
      <c r="CP745">
        <v>255.8104</v>
      </c>
      <c r="CQ745">
        <v>35.5683</v>
      </c>
      <c r="CR745">
        <v>41.9246</v>
      </c>
      <c r="CS745">
        <v>38.562</v>
      </c>
      <c r="CT745">
        <v>41.5809</v>
      </c>
      <c r="CU745">
        <v>36.937</v>
      </c>
      <c r="CV745">
        <v>0</v>
      </c>
      <c r="CW745">
        <v>50.005</v>
      </c>
      <c r="CX745">
        <v>0</v>
      </c>
      <c r="CY745">
        <v>1774684698.8</v>
      </c>
      <c r="CZ745">
        <v>0</v>
      </c>
      <c r="DA745">
        <v>1774666326.5</v>
      </c>
      <c r="DB745" t="s">
        <v>359</v>
      </c>
      <c r="DC745">
        <v>1774666322</v>
      </c>
      <c r="DD745">
        <v>1774666326.5</v>
      </c>
      <c r="DE745">
        <v>2</v>
      </c>
      <c r="DF745">
        <v>0.343</v>
      </c>
      <c r="DG745">
        <v>-0.026</v>
      </c>
      <c r="DH745">
        <v>-0.36</v>
      </c>
      <c r="DI745">
        <v>0.298</v>
      </c>
      <c r="DJ745">
        <v>420</v>
      </c>
      <c r="DK745">
        <v>22</v>
      </c>
      <c r="DL745">
        <v>0.17</v>
      </c>
      <c r="DM745">
        <v>0.02</v>
      </c>
      <c r="DN745">
        <v>-0.42255785</v>
      </c>
      <c r="DO745">
        <v>0.05201094934333941</v>
      </c>
      <c r="DP745">
        <v>0.03364926958832094</v>
      </c>
      <c r="DQ745">
        <v>1</v>
      </c>
      <c r="DR745">
        <v>-0.01771445</v>
      </c>
      <c r="DS745">
        <v>0.004247191744840609</v>
      </c>
      <c r="DT745">
        <v>0.001251631409601085</v>
      </c>
      <c r="DU745">
        <v>1</v>
      </c>
      <c r="DV745">
        <v>2</v>
      </c>
      <c r="DW745">
        <v>2</v>
      </c>
      <c r="DX745" t="s">
        <v>360</v>
      </c>
      <c r="DY745">
        <v>3.13044</v>
      </c>
      <c r="DZ745">
        <v>2.80624</v>
      </c>
      <c r="EA745">
        <v>0.0997538</v>
      </c>
      <c r="EB745">
        <v>0.0994741</v>
      </c>
      <c r="EC745">
        <v>0.105989</v>
      </c>
      <c r="ED745">
        <v>0.105733</v>
      </c>
      <c r="EE745">
        <v>21144.6</v>
      </c>
      <c r="EF745">
        <v>27418.3</v>
      </c>
      <c r="EG745">
        <v>26441.8</v>
      </c>
      <c r="EH745">
        <v>32999.6</v>
      </c>
      <c r="EI745">
        <v>34916.9</v>
      </c>
      <c r="EJ745">
        <v>40303.4</v>
      </c>
      <c r="EK745">
        <v>41087.6</v>
      </c>
      <c r="EL745">
        <v>46059.3</v>
      </c>
      <c r="EM745">
        <v>2.0351</v>
      </c>
      <c r="EN745">
        <v>2.0001</v>
      </c>
      <c r="EO745">
        <v>0.06780029999999999</v>
      </c>
      <c r="EP745">
        <v>0</v>
      </c>
      <c r="EQ745">
        <v>24.6327</v>
      </c>
      <c r="ER745">
        <v>999.9</v>
      </c>
      <c r="ES745">
        <v>67.5</v>
      </c>
      <c r="ET745">
        <v>27.5</v>
      </c>
      <c r="EU745">
        <v>24.6254</v>
      </c>
      <c r="EV745">
        <v>61.1509</v>
      </c>
      <c r="EW745">
        <v>31.7869</v>
      </c>
      <c r="EX745">
        <v>1</v>
      </c>
      <c r="EY745">
        <v>0.290996</v>
      </c>
      <c r="EZ745">
        <v>0.155065</v>
      </c>
      <c r="FA745">
        <v>20.2925</v>
      </c>
      <c r="FB745">
        <v>5.18824</v>
      </c>
      <c r="FC745">
        <v>11.9441</v>
      </c>
      <c r="FD745">
        <v>4.9558</v>
      </c>
      <c r="FE745">
        <v>3.285</v>
      </c>
      <c r="FF745">
        <v>9999</v>
      </c>
      <c r="FG745">
        <v>9999</v>
      </c>
      <c r="FH745">
        <v>9999</v>
      </c>
      <c r="FI745">
        <v>999.9</v>
      </c>
      <c r="FJ745">
        <v>1.86127</v>
      </c>
      <c r="FK745">
        <v>1.86264</v>
      </c>
      <c r="FL745">
        <v>1.86005</v>
      </c>
      <c r="FM745">
        <v>1.85837</v>
      </c>
      <c r="FN745">
        <v>1.86212</v>
      </c>
      <c r="FO745">
        <v>1.85889</v>
      </c>
      <c r="FP745">
        <v>1.85791</v>
      </c>
      <c r="FQ745">
        <v>1.86081</v>
      </c>
      <c r="FR745">
        <v>0</v>
      </c>
      <c r="FS745">
        <v>0</v>
      </c>
      <c r="FT745">
        <v>0</v>
      </c>
      <c r="FU745">
        <v>4.5</v>
      </c>
      <c r="FV745" t="s">
        <v>361</v>
      </c>
      <c r="FW745" t="s">
        <v>362</v>
      </c>
      <c r="FX745" t="s">
        <v>363</v>
      </c>
      <c r="FY745" t="s">
        <v>364</v>
      </c>
      <c r="FZ745" t="s">
        <v>364</v>
      </c>
      <c r="GA745" t="s">
        <v>363</v>
      </c>
      <c r="GB745">
        <v>0</v>
      </c>
      <c r="GC745">
        <v>100</v>
      </c>
      <c r="GD745">
        <v>100</v>
      </c>
      <c r="GE745">
        <v>-0.362</v>
      </c>
      <c r="GF745">
        <v>0.2979</v>
      </c>
      <c r="GG745">
        <v>-1.589593225013521</v>
      </c>
      <c r="GH745">
        <v>0.00192992804097616</v>
      </c>
      <c r="GI745">
        <v>3.244687122451424E-06</v>
      </c>
      <c r="GJ745">
        <v>-2.087531120305573E-09</v>
      </c>
      <c r="GK745">
        <v>0.05776174702018427</v>
      </c>
      <c r="GL745">
        <v>0.005089068596103195</v>
      </c>
      <c r="GM745">
        <v>0.0003257216593697226</v>
      </c>
      <c r="GN745">
        <v>-1.562898368296355E-06</v>
      </c>
      <c r="GO745">
        <v>0</v>
      </c>
      <c r="GP745">
        <v>1257</v>
      </c>
      <c r="GQ745">
        <v>1</v>
      </c>
      <c r="GR745">
        <v>31</v>
      </c>
      <c r="GS745">
        <v>306.3</v>
      </c>
      <c r="GT745">
        <v>306.2</v>
      </c>
      <c r="GU745">
        <v>1.07666</v>
      </c>
      <c r="GV745">
        <v>2.38403</v>
      </c>
      <c r="GW745">
        <v>1.44775</v>
      </c>
      <c r="GX745">
        <v>2.20215</v>
      </c>
      <c r="GY745">
        <v>1.44653</v>
      </c>
      <c r="GZ745">
        <v>2.38281</v>
      </c>
      <c r="HA745">
        <v>33.1992</v>
      </c>
      <c r="HB745">
        <v>14.4472</v>
      </c>
      <c r="HC745">
        <v>18</v>
      </c>
      <c r="HD745">
        <v>532.014</v>
      </c>
      <c r="HE745">
        <v>522.849</v>
      </c>
      <c r="HF745">
        <v>25</v>
      </c>
      <c r="HG745">
        <v>30.7132</v>
      </c>
      <c r="HH745">
        <v>30.0001</v>
      </c>
      <c r="HI745">
        <v>31.0916</v>
      </c>
      <c r="HJ745">
        <v>31.1009</v>
      </c>
      <c r="HK745">
        <v>21.5419</v>
      </c>
      <c r="HL745">
        <v>20.8779</v>
      </c>
      <c r="HM745">
        <v>100</v>
      </c>
      <c r="HN745">
        <v>25</v>
      </c>
      <c r="HO745">
        <v>420</v>
      </c>
      <c r="HP745">
        <v>21.5</v>
      </c>
      <c r="HQ745">
        <v>103.122</v>
      </c>
      <c r="HR745">
        <v>102.019</v>
      </c>
    </row>
    <row r="746" spans="1:226">
      <c r="A746">
        <v>728</v>
      </c>
      <c r="B746">
        <v>1774684704.6</v>
      </c>
      <c r="C746">
        <v>2958.599999904633</v>
      </c>
      <c r="D746" t="s">
        <v>1818</v>
      </c>
      <c r="E746" t="s">
        <v>1819</v>
      </c>
      <c r="F746">
        <v>5</v>
      </c>
      <c r="I746">
        <v>1774684701.7</v>
      </c>
      <c r="J746">
        <f>(K746)/1000</f>
        <v>0</v>
      </c>
      <c r="K746">
        <f>IF(BF746, AN746, AH746)</f>
        <v>0</v>
      </c>
      <c r="L746">
        <f>IF(BF746, AI746, AG746)</f>
        <v>0</v>
      </c>
      <c r="M746">
        <f>BH746 - IF(AU746&gt;1, L746*BB746*100.0/(AW746), 0)</f>
        <v>0</v>
      </c>
      <c r="N746">
        <f>((T746-J746/2)*M746-L746)/(T746+J746/2)</f>
        <v>0</v>
      </c>
      <c r="O746">
        <f>N746*(BO746+BP746)/1000.0</f>
        <v>0</v>
      </c>
      <c r="P746">
        <f>(BH746 - IF(AU746&gt;1, L746*BB746*100.0/(AW746), 0))*(BO746+BP746)/1000.0</f>
        <v>0</v>
      </c>
      <c r="Q746">
        <f>2.0/((1/S746-1/R746)+SIGN(S746)*SQRT((1/S746-1/R746)*(1/S746-1/R746) + 4*BC746/((BC746+1)*(BC746+1))*(2*1/S746*1/R746-1/R746*1/R746)))</f>
        <v>0</v>
      </c>
      <c r="R746">
        <f>IF(LEFT(BD746,1)&lt;&gt;"0",IF(LEFT(BD746,1)="1",3.0,BE746),$D$5+$E$5*(BV746*BO746/($K$5*1000))+$F$5*(BV746*BO746/($K$5*1000))*MAX(MIN(BB746,$J$5),$I$5)*MAX(MIN(BB746,$J$5),$I$5)+$G$5*MAX(MIN(BB746,$J$5),$I$5)*(BV746*BO746/($K$5*1000))+$H$5*(BV746*BO746/($K$5*1000))*(BV746*BO746/($K$5*1000)))</f>
        <v>0</v>
      </c>
      <c r="S746">
        <f>J746*(1000-(1000*0.61365*exp(17.502*W746/(240.97+W746))/(BO746+BP746)+BJ746)/2)/(1000*0.61365*exp(17.502*W746/(240.97+W746))/(BO746+BP746)-BJ746)</f>
        <v>0</v>
      </c>
      <c r="T746">
        <f>1/((BC746+1)/(Q746/1.6)+1/(R746/1.37)) + BC746/((BC746+1)/(Q746/1.6) + BC746/(R746/1.37))</f>
        <v>0</v>
      </c>
      <c r="U746">
        <f>(AX746*BA746)</f>
        <v>0</v>
      </c>
      <c r="V746">
        <f>(BQ746+(U746+2*0.95*5.67E-8*(((BQ746+$B$9)+273)^4-(BQ746+273)^4)-44100*J746)/(1.84*29.3*R746+8*0.95*5.67E-8*(BQ746+273)^3))</f>
        <v>0</v>
      </c>
      <c r="W746">
        <f>($C$9*BR746+$D$9*BS746+$E$9*V746)</f>
        <v>0</v>
      </c>
      <c r="X746">
        <f>0.61365*exp(17.502*W746/(240.97+W746))</f>
        <v>0</v>
      </c>
      <c r="Y746">
        <f>(Z746/AA746*100)</f>
        <v>0</v>
      </c>
      <c r="Z746">
        <f>BJ746*(BO746+BP746)/1000</f>
        <v>0</v>
      </c>
      <c r="AA746">
        <f>0.61365*exp(17.502*BQ746/(240.97+BQ746))</f>
        <v>0</v>
      </c>
      <c r="AB746">
        <f>(X746-BJ746*(BO746+BP746)/1000)</f>
        <v>0</v>
      </c>
      <c r="AC746">
        <f>(-J746*44100)</f>
        <v>0</v>
      </c>
      <c r="AD746">
        <f>2*29.3*R746*0.92*(BQ746-W746)</f>
        <v>0</v>
      </c>
      <c r="AE746">
        <f>2*0.95*5.67E-8*(((BQ746+$B$9)+273)^4-(W746+273)^4)</f>
        <v>0</v>
      </c>
      <c r="AF746">
        <f>U746+AE746+AC746+AD746</f>
        <v>0</v>
      </c>
      <c r="AG746">
        <f>BN746*AU746*(BI746-BH746*(1000-AU746*BK746)/(1000-AU746*BJ746))/(100*BB746)</f>
        <v>0</v>
      </c>
      <c r="AH746">
        <f>1000*BN746*AU746*(BJ746-BK746)/(100*BB746*(1000-AU746*BJ746))</f>
        <v>0</v>
      </c>
      <c r="AI746">
        <f>(AJ746 - AK746 - BO746*1E3/(8.314*(BQ746+273.15)) * AM746/BN746 * AL746) * BN746/(100*BB746) * (1000 - BK746)/1000</f>
        <v>0</v>
      </c>
      <c r="AJ746">
        <v>429.2818817845442</v>
      </c>
      <c r="AK746">
        <v>428.8032363636364</v>
      </c>
      <c r="AL746">
        <v>-5.109393137488049E-06</v>
      </c>
      <c r="AM746">
        <v>61.35787655002243</v>
      </c>
      <c r="AN746">
        <f>(AP746 - AO746 + BO746*1E3/(8.314*(BQ746+273.15)) * AR746/BN746 * AQ746) * BN746/(100*BB746) * 1000/(1000 - AP746)</f>
        <v>0</v>
      </c>
      <c r="AO746">
        <v>21.55769056267229</v>
      </c>
      <c r="AP746">
        <v>21.54097272727274</v>
      </c>
      <c r="AQ746">
        <v>-3.477124917238531E-07</v>
      </c>
      <c r="AR746">
        <v>91.88205700752289</v>
      </c>
      <c r="AS746">
        <v>0</v>
      </c>
      <c r="AT746">
        <v>0</v>
      </c>
      <c r="AU746">
        <f>IF(AS746*$H$15&gt;=AW746,1.0,(AW746/(AW746-AS746*$H$15)))</f>
        <v>0</v>
      </c>
      <c r="AV746">
        <f>(AU746-1)*100</f>
        <v>0</v>
      </c>
      <c r="AW746">
        <f>MAX(0,($B$15+$C$15*BV746)/(1+$D$15*BV746)*BO746/(BQ746+273)*$E$15)</f>
        <v>0</v>
      </c>
      <c r="AX746">
        <f>$B$13*BW746+$C$13*BX746+$F$13*CI746*(1-CL746)</f>
        <v>0</v>
      </c>
      <c r="AY746">
        <f>AX746*AZ746</f>
        <v>0</v>
      </c>
      <c r="AZ746">
        <f>($B$13*$D$11+$C$13*$D$11+$F$13*((CV746+CN746)/MAX(CV746+CN746+CW746, 0.1)*$I$11+CW746/MAX(CV746+CN746+CW746, 0.1)*$J$11))/($B$13+$C$13+$F$13)</f>
        <v>0</v>
      </c>
      <c r="BA746">
        <f>($B$13*$K$11+$C$13*$K$11+$F$13*((CV746+CN746)/MAX(CV746+CN746+CW746, 0.1)*$P$11+CW746/MAX(CV746+CN746+CW746, 0.1)*$Q$11))/($B$13+$C$13+$F$13)</f>
        <v>0</v>
      </c>
      <c r="BB746">
        <v>6</v>
      </c>
      <c r="BC746">
        <v>0.5</v>
      </c>
      <c r="BD746" t="s">
        <v>358</v>
      </c>
      <c r="BE746">
        <v>2</v>
      </c>
      <c r="BF746" t="b">
        <v>1</v>
      </c>
      <c r="BG746">
        <v>1774684701.7</v>
      </c>
      <c r="BH746">
        <v>419.5808</v>
      </c>
      <c r="BI746">
        <v>420.021</v>
      </c>
      <c r="BJ746">
        <v>21.54051</v>
      </c>
      <c r="BK746">
        <v>21.55207</v>
      </c>
      <c r="BL746">
        <v>419.9419</v>
      </c>
      <c r="BM746">
        <v>21.24264</v>
      </c>
      <c r="BN746">
        <v>499.9828000000001</v>
      </c>
      <c r="BO746">
        <v>101.0252</v>
      </c>
      <c r="BP746">
        <v>0.09981816000000002</v>
      </c>
      <c r="BQ746">
        <v>25.73153</v>
      </c>
      <c r="BR746">
        <v>25.74362</v>
      </c>
      <c r="BS746">
        <v>999.9</v>
      </c>
      <c r="BT746">
        <v>0</v>
      </c>
      <c r="BU746">
        <v>0</v>
      </c>
      <c r="BV746">
        <v>10014.065</v>
      </c>
      <c r="BW746">
        <v>0</v>
      </c>
      <c r="BX746">
        <v>0.3833920000000001</v>
      </c>
      <c r="BY746">
        <v>-0.4404237</v>
      </c>
      <c r="BZ746">
        <v>428.8174</v>
      </c>
      <c r="CA746">
        <v>429.2728</v>
      </c>
      <c r="CB746">
        <v>-0.011554334</v>
      </c>
      <c r="CC746">
        <v>420.021</v>
      </c>
      <c r="CD746">
        <v>21.55207</v>
      </c>
      <c r="CE746">
        <v>2.176138</v>
      </c>
      <c r="CF746">
        <v>2.177304</v>
      </c>
      <c r="CG746">
        <v>18.78772</v>
      </c>
      <c r="CH746">
        <v>18.7963</v>
      </c>
      <c r="CI746">
        <v>50.00471999999999</v>
      </c>
      <c r="CJ746">
        <v>0</v>
      </c>
      <c r="CK746">
        <v>1</v>
      </c>
      <c r="CL746">
        <v>0</v>
      </c>
      <c r="CM746">
        <v>1.7646</v>
      </c>
      <c r="CN746">
        <v>0</v>
      </c>
      <c r="CO746">
        <v>2.03844</v>
      </c>
      <c r="CP746">
        <v>255.8074</v>
      </c>
      <c r="CQ746">
        <v>35.6124</v>
      </c>
      <c r="CR746">
        <v>41.937</v>
      </c>
      <c r="CS746">
        <v>38.562</v>
      </c>
      <c r="CT746">
        <v>41.625</v>
      </c>
      <c r="CU746">
        <v>36.937</v>
      </c>
      <c r="CV746">
        <v>0</v>
      </c>
      <c r="CW746">
        <v>50.003</v>
      </c>
      <c r="CX746">
        <v>0</v>
      </c>
      <c r="CY746">
        <v>1774684703</v>
      </c>
      <c r="CZ746">
        <v>0</v>
      </c>
      <c r="DA746">
        <v>1774666326.5</v>
      </c>
      <c r="DB746" t="s">
        <v>359</v>
      </c>
      <c r="DC746">
        <v>1774666322</v>
      </c>
      <c r="DD746">
        <v>1774666326.5</v>
      </c>
      <c r="DE746">
        <v>2</v>
      </c>
      <c r="DF746">
        <v>0.343</v>
      </c>
      <c r="DG746">
        <v>-0.026</v>
      </c>
      <c r="DH746">
        <v>-0.36</v>
      </c>
      <c r="DI746">
        <v>0.298</v>
      </c>
      <c r="DJ746">
        <v>420</v>
      </c>
      <c r="DK746">
        <v>22</v>
      </c>
      <c r="DL746">
        <v>0.17</v>
      </c>
      <c r="DM746">
        <v>0.02</v>
      </c>
      <c r="DN746">
        <v>-0.4273227804878049</v>
      </c>
      <c r="DO746">
        <v>-0.02035018118466896</v>
      </c>
      <c r="DP746">
        <v>0.03344002447011023</v>
      </c>
      <c r="DQ746">
        <v>1</v>
      </c>
      <c r="DR746">
        <v>-0.01664515341463415</v>
      </c>
      <c r="DS746">
        <v>0.01706570132404184</v>
      </c>
      <c r="DT746">
        <v>0.003176279206200935</v>
      </c>
      <c r="DU746">
        <v>1</v>
      </c>
      <c r="DV746">
        <v>2</v>
      </c>
      <c r="DW746">
        <v>2</v>
      </c>
      <c r="DX746" t="s">
        <v>360</v>
      </c>
      <c r="DY746">
        <v>3.13045</v>
      </c>
      <c r="DZ746">
        <v>2.80664</v>
      </c>
      <c r="EA746">
        <v>0.09974760000000001</v>
      </c>
      <c r="EB746">
        <v>0.0994743</v>
      </c>
      <c r="EC746">
        <v>0.105987</v>
      </c>
      <c r="ED746">
        <v>0.105635</v>
      </c>
      <c r="EE746">
        <v>21144.7</v>
      </c>
      <c r="EF746">
        <v>27418.3</v>
      </c>
      <c r="EG746">
        <v>26441.8</v>
      </c>
      <c r="EH746">
        <v>32999.6</v>
      </c>
      <c r="EI746">
        <v>34917.2</v>
      </c>
      <c r="EJ746">
        <v>40308</v>
      </c>
      <c r="EK746">
        <v>41087.7</v>
      </c>
      <c r="EL746">
        <v>46059.5</v>
      </c>
      <c r="EM746">
        <v>2.0349</v>
      </c>
      <c r="EN746">
        <v>2.00025</v>
      </c>
      <c r="EO746">
        <v>0.06752089999999999</v>
      </c>
      <c r="EP746">
        <v>0</v>
      </c>
      <c r="EQ746">
        <v>24.6327</v>
      </c>
      <c r="ER746">
        <v>999.9</v>
      </c>
      <c r="ES746">
        <v>67.5</v>
      </c>
      <c r="ET746">
        <v>27.5</v>
      </c>
      <c r="EU746">
        <v>24.6269</v>
      </c>
      <c r="EV746">
        <v>61.0209</v>
      </c>
      <c r="EW746">
        <v>31.7869</v>
      </c>
      <c r="EX746">
        <v>1</v>
      </c>
      <c r="EY746">
        <v>0.290976</v>
      </c>
      <c r="EZ746">
        <v>0.155675</v>
      </c>
      <c r="FA746">
        <v>20.2924</v>
      </c>
      <c r="FB746">
        <v>5.18794</v>
      </c>
      <c r="FC746">
        <v>11.9441</v>
      </c>
      <c r="FD746">
        <v>4.95575</v>
      </c>
      <c r="FE746">
        <v>3.285</v>
      </c>
      <c r="FF746">
        <v>9999</v>
      </c>
      <c r="FG746">
        <v>9999</v>
      </c>
      <c r="FH746">
        <v>9999</v>
      </c>
      <c r="FI746">
        <v>999.9</v>
      </c>
      <c r="FJ746">
        <v>1.86127</v>
      </c>
      <c r="FK746">
        <v>1.86264</v>
      </c>
      <c r="FL746">
        <v>1.86005</v>
      </c>
      <c r="FM746">
        <v>1.85837</v>
      </c>
      <c r="FN746">
        <v>1.8621</v>
      </c>
      <c r="FO746">
        <v>1.85889</v>
      </c>
      <c r="FP746">
        <v>1.85791</v>
      </c>
      <c r="FQ746">
        <v>1.86081</v>
      </c>
      <c r="FR746">
        <v>0</v>
      </c>
      <c r="FS746">
        <v>0</v>
      </c>
      <c r="FT746">
        <v>0</v>
      </c>
      <c r="FU746">
        <v>4.5</v>
      </c>
      <c r="FV746" t="s">
        <v>361</v>
      </c>
      <c r="FW746" t="s">
        <v>362</v>
      </c>
      <c r="FX746" t="s">
        <v>363</v>
      </c>
      <c r="FY746" t="s">
        <v>364</v>
      </c>
      <c r="FZ746" t="s">
        <v>364</v>
      </c>
      <c r="GA746" t="s">
        <v>363</v>
      </c>
      <c r="GB746">
        <v>0</v>
      </c>
      <c r="GC746">
        <v>100</v>
      </c>
      <c r="GD746">
        <v>100</v>
      </c>
      <c r="GE746">
        <v>-0.362</v>
      </c>
      <c r="GF746">
        <v>0.2979</v>
      </c>
      <c r="GG746">
        <v>-1.589593225013521</v>
      </c>
      <c r="GH746">
        <v>0.00192992804097616</v>
      </c>
      <c r="GI746">
        <v>3.244687122451424E-06</v>
      </c>
      <c r="GJ746">
        <v>-2.087531120305573E-09</v>
      </c>
      <c r="GK746">
        <v>0.05776174702018427</v>
      </c>
      <c r="GL746">
        <v>0.005089068596103195</v>
      </c>
      <c r="GM746">
        <v>0.0003257216593697226</v>
      </c>
      <c r="GN746">
        <v>-1.562898368296355E-06</v>
      </c>
      <c r="GO746">
        <v>0</v>
      </c>
      <c r="GP746">
        <v>1257</v>
      </c>
      <c r="GQ746">
        <v>1</v>
      </c>
      <c r="GR746">
        <v>31</v>
      </c>
      <c r="GS746">
        <v>306.4</v>
      </c>
      <c r="GT746">
        <v>306.3</v>
      </c>
      <c r="GU746">
        <v>1.07666</v>
      </c>
      <c r="GV746">
        <v>2.38159</v>
      </c>
      <c r="GW746">
        <v>1.44775</v>
      </c>
      <c r="GX746">
        <v>2.20215</v>
      </c>
      <c r="GY746">
        <v>1.44653</v>
      </c>
      <c r="GZ746">
        <v>2.37061</v>
      </c>
      <c r="HA746">
        <v>33.1769</v>
      </c>
      <c r="HB746">
        <v>14.456</v>
      </c>
      <c r="HC746">
        <v>18</v>
      </c>
      <c r="HD746">
        <v>531.888</v>
      </c>
      <c r="HE746">
        <v>522.95</v>
      </c>
      <c r="HF746">
        <v>25</v>
      </c>
      <c r="HG746">
        <v>30.7145</v>
      </c>
      <c r="HH746">
        <v>30.0001</v>
      </c>
      <c r="HI746">
        <v>31.0916</v>
      </c>
      <c r="HJ746">
        <v>31.1009</v>
      </c>
      <c r="HK746">
        <v>21.5405</v>
      </c>
      <c r="HL746">
        <v>20.8779</v>
      </c>
      <c r="HM746">
        <v>100</v>
      </c>
      <c r="HN746">
        <v>25</v>
      </c>
      <c r="HO746">
        <v>420</v>
      </c>
      <c r="HP746">
        <v>21.5</v>
      </c>
      <c r="HQ746">
        <v>103.122</v>
      </c>
      <c r="HR746">
        <v>102.02</v>
      </c>
    </row>
    <row r="747" spans="1:226">
      <c r="A747">
        <v>729</v>
      </c>
      <c r="B747">
        <v>1774684708.6</v>
      </c>
      <c r="C747">
        <v>2962.599999904633</v>
      </c>
      <c r="D747" t="s">
        <v>1820</v>
      </c>
      <c r="E747" t="s">
        <v>1821</v>
      </c>
      <c r="F747">
        <v>5</v>
      </c>
      <c r="I747">
        <v>1774684705.7</v>
      </c>
      <c r="J747">
        <f>(K747)/1000</f>
        <v>0</v>
      </c>
      <c r="K747">
        <f>IF(BF747, AN747, AH747)</f>
        <v>0</v>
      </c>
      <c r="L747">
        <f>IF(BF747, AI747, AG747)</f>
        <v>0</v>
      </c>
      <c r="M747">
        <f>BH747 - IF(AU747&gt;1, L747*BB747*100.0/(AW747), 0)</f>
        <v>0</v>
      </c>
      <c r="N747">
        <f>((T747-J747/2)*M747-L747)/(T747+J747/2)</f>
        <v>0</v>
      </c>
      <c r="O747">
        <f>N747*(BO747+BP747)/1000.0</f>
        <v>0</v>
      </c>
      <c r="P747">
        <f>(BH747 - IF(AU747&gt;1, L747*BB747*100.0/(AW747), 0))*(BO747+BP747)/1000.0</f>
        <v>0</v>
      </c>
      <c r="Q747">
        <f>2.0/((1/S747-1/R747)+SIGN(S747)*SQRT((1/S747-1/R747)*(1/S747-1/R747) + 4*BC747/((BC747+1)*(BC747+1))*(2*1/S747*1/R747-1/R747*1/R747)))</f>
        <v>0</v>
      </c>
      <c r="R747">
        <f>IF(LEFT(BD747,1)&lt;&gt;"0",IF(LEFT(BD747,1)="1",3.0,BE747),$D$5+$E$5*(BV747*BO747/($K$5*1000))+$F$5*(BV747*BO747/($K$5*1000))*MAX(MIN(BB747,$J$5),$I$5)*MAX(MIN(BB747,$J$5),$I$5)+$G$5*MAX(MIN(BB747,$J$5),$I$5)*(BV747*BO747/($K$5*1000))+$H$5*(BV747*BO747/($K$5*1000))*(BV747*BO747/($K$5*1000)))</f>
        <v>0</v>
      </c>
      <c r="S747">
        <f>J747*(1000-(1000*0.61365*exp(17.502*W747/(240.97+W747))/(BO747+BP747)+BJ747)/2)/(1000*0.61365*exp(17.502*W747/(240.97+W747))/(BO747+BP747)-BJ747)</f>
        <v>0</v>
      </c>
      <c r="T747">
        <f>1/((BC747+1)/(Q747/1.6)+1/(R747/1.37)) + BC747/((BC747+1)/(Q747/1.6) + BC747/(R747/1.37))</f>
        <v>0</v>
      </c>
      <c r="U747">
        <f>(AX747*BA747)</f>
        <v>0</v>
      </c>
      <c r="V747">
        <f>(BQ747+(U747+2*0.95*5.67E-8*(((BQ747+$B$9)+273)^4-(BQ747+273)^4)-44100*J747)/(1.84*29.3*R747+8*0.95*5.67E-8*(BQ747+273)^3))</f>
        <v>0</v>
      </c>
      <c r="W747">
        <f>($C$9*BR747+$D$9*BS747+$E$9*V747)</f>
        <v>0</v>
      </c>
      <c r="X747">
        <f>0.61365*exp(17.502*W747/(240.97+W747))</f>
        <v>0</v>
      </c>
      <c r="Y747">
        <f>(Z747/AA747*100)</f>
        <v>0</v>
      </c>
      <c r="Z747">
        <f>BJ747*(BO747+BP747)/1000</f>
        <v>0</v>
      </c>
      <c r="AA747">
        <f>0.61365*exp(17.502*BQ747/(240.97+BQ747))</f>
        <v>0</v>
      </c>
      <c r="AB747">
        <f>(X747-BJ747*(BO747+BP747)/1000)</f>
        <v>0</v>
      </c>
      <c r="AC747">
        <f>(-J747*44100)</f>
        <v>0</v>
      </c>
      <c r="AD747">
        <f>2*29.3*R747*0.92*(BQ747-W747)</f>
        <v>0</v>
      </c>
      <c r="AE747">
        <f>2*0.95*5.67E-8*(((BQ747+$B$9)+273)^4-(W747+273)^4)</f>
        <v>0</v>
      </c>
      <c r="AF747">
        <f>U747+AE747+AC747+AD747</f>
        <v>0</v>
      </c>
      <c r="AG747">
        <f>BN747*AU747*(BI747-BH747*(1000-AU747*BK747)/(1000-AU747*BJ747))/(100*BB747)</f>
        <v>0</v>
      </c>
      <c r="AH747">
        <f>1000*BN747*AU747*(BJ747-BK747)/(100*BB747*(1000-AU747*BJ747))</f>
        <v>0</v>
      </c>
      <c r="AI747">
        <f>(AJ747 - AK747 - BO747*1E3/(8.314*(BQ747+273.15)) * AM747/BN747 * AL747) * BN747/(100*BB747) * (1000 - BK747)/1000</f>
        <v>0</v>
      </c>
      <c r="AJ747">
        <v>429.2499661813661</v>
      </c>
      <c r="AK747">
        <v>428.7827515151514</v>
      </c>
      <c r="AL747">
        <v>-4.294835701174775E-06</v>
      </c>
      <c r="AM747">
        <v>61.35787655002243</v>
      </c>
      <c r="AN747">
        <f>(AP747 - AO747 + BO747*1E3/(8.314*(BQ747+273.15)) * AR747/BN747 * AQ747) * BN747/(100*BB747) * 1000/(1000 - AP747)</f>
        <v>0</v>
      </c>
      <c r="AO747">
        <v>21.52835381744081</v>
      </c>
      <c r="AP747">
        <v>21.52816643356644</v>
      </c>
      <c r="AQ747">
        <v>7.929422155253597E-07</v>
      </c>
      <c r="AR747">
        <v>91.88205700752289</v>
      </c>
      <c r="AS747">
        <v>0</v>
      </c>
      <c r="AT747">
        <v>0</v>
      </c>
      <c r="AU747">
        <f>IF(AS747*$H$15&gt;=AW747,1.0,(AW747/(AW747-AS747*$H$15)))</f>
        <v>0</v>
      </c>
      <c r="AV747">
        <f>(AU747-1)*100</f>
        <v>0</v>
      </c>
      <c r="AW747">
        <f>MAX(0,($B$15+$C$15*BV747)/(1+$D$15*BV747)*BO747/(BQ747+273)*$E$15)</f>
        <v>0</v>
      </c>
      <c r="AX747">
        <f>$B$13*BW747+$C$13*BX747+$F$13*CI747*(1-CL747)</f>
        <v>0</v>
      </c>
      <c r="AY747">
        <f>AX747*AZ747</f>
        <v>0</v>
      </c>
      <c r="AZ747">
        <f>($B$13*$D$11+$C$13*$D$11+$F$13*((CV747+CN747)/MAX(CV747+CN747+CW747, 0.1)*$I$11+CW747/MAX(CV747+CN747+CW747, 0.1)*$J$11))/($B$13+$C$13+$F$13)</f>
        <v>0</v>
      </c>
      <c r="BA747">
        <f>($B$13*$K$11+$C$13*$K$11+$F$13*((CV747+CN747)/MAX(CV747+CN747+CW747, 0.1)*$P$11+CW747/MAX(CV747+CN747+CW747, 0.1)*$Q$11))/($B$13+$C$13+$F$13)</f>
        <v>0</v>
      </c>
      <c r="BB747">
        <v>6</v>
      </c>
      <c r="BC747">
        <v>0.5</v>
      </c>
      <c r="BD747" t="s">
        <v>358</v>
      </c>
      <c r="BE747">
        <v>2</v>
      </c>
      <c r="BF747" t="b">
        <v>1</v>
      </c>
      <c r="BG747">
        <v>1774684705.7</v>
      </c>
      <c r="BH747">
        <v>419.5654000000001</v>
      </c>
      <c r="BI747">
        <v>420.008</v>
      </c>
      <c r="BJ747">
        <v>21.53688</v>
      </c>
      <c r="BK747">
        <v>21.51252</v>
      </c>
      <c r="BL747">
        <v>419.9268</v>
      </c>
      <c r="BM747">
        <v>21.23907</v>
      </c>
      <c r="BN747">
        <v>500.0246999999999</v>
      </c>
      <c r="BO747">
        <v>101.0246</v>
      </c>
      <c r="BP747">
        <v>0.10013698</v>
      </c>
      <c r="BQ747">
        <v>25.73124</v>
      </c>
      <c r="BR747">
        <v>25.74338</v>
      </c>
      <c r="BS747">
        <v>999.9</v>
      </c>
      <c r="BT747">
        <v>0</v>
      </c>
      <c r="BU747">
        <v>0</v>
      </c>
      <c r="BV747">
        <v>9996.497999999998</v>
      </c>
      <c r="BW747">
        <v>0</v>
      </c>
      <c r="BX747">
        <v>0.3833920000000001</v>
      </c>
      <c r="BY747">
        <v>-0.4427733</v>
      </c>
      <c r="BZ747">
        <v>428.8003</v>
      </c>
      <c r="CA747">
        <v>429.2421000000001</v>
      </c>
      <c r="CB747">
        <v>0.024367526</v>
      </c>
      <c r="CC747">
        <v>420.008</v>
      </c>
      <c r="CD747">
        <v>21.51252</v>
      </c>
      <c r="CE747">
        <v>2.175756</v>
      </c>
      <c r="CF747">
        <v>2.173294</v>
      </c>
      <c r="CG747">
        <v>18.78491</v>
      </c>
      <c r="CH747">
        <v>18.76679</v>
      </c>
      <c r="CI747">
        <v>49.99763</v>
      </c>
      <c r="CJ747">
        <v>0</v>
      </c>
      <c r="CK747">
        <v>1</v>
      </c>
      <c r="CL747">
        <v>0</v>
      </c>
      <c r="CM747">
        <v>1.80274</v>
      </c>
      <c r="CN747">
        <v>0</v>
      </c>
      <c r="CO747">
        <v>2.10874</v>
      </c>
      <c r="CP747">
        <v>255.7712</v>
      </c>
      <c r="CQ747">
        <v>35.625</v>
      </c>
      <c r="CR747">
        <v>41.9811</v>
      </c>
      <c r="CS747">
        <v>38.5683</v>
      </c>
      <c r="CT747">
        <v>41.6312</v>
      </c>
      <c r="CU747">
        <v>36.9433</v>
      </c>
      <c r="CV747">
        <v>0</v>
      </c>
      <c r="CW747">
        <v>49.997</v>
      </c>
      <c r="CX747">
        <v>0</v>
      </c>
      <c r="CY747">
        <v>1774684707.2</v>
      </c>
      <c r="CZ747">
        <v>0</v>
      </c>
      <c r="DA747">
        <v>1774666326.5</v>
      </c>
      <c r="DB747" t="s">
        <v>359</v>
      </c>
      <c r="DC747">
        <v>1774666322</v>
      </c>
      <c r="DD747">
        <v>1774666326.5</v>
      </c>
      <c r="DE747">
        <v>2</v>
      </c>
      <c r="DF747">
        <v>0.343</v>
      </c>
      <c r="DG747">
        <v>-0.026</v>
      </c>
      <c r="DH747">
        <v>-0.36</v>
      </c>
      <c r="DI747">
        <v>0.298</v>
      </c>
      <c r="DJ747">
        <v>420</v>
      </c>
      <c r="DK747">
        <v>22</v>
      </c>
      <c r="DL747">
        <v>0.17</v>
      </c>
      <c r="DM747">
        <v>0.02</v>
      </c>
      <c r="DN747">
        <v>-0.4344906585365854</v>
      </c>
      <c r="DO747">
        <v>0.01441891986062685</v>
      </c>
      <c r="DP747">
        <v>0.02888806789595752</v>
      </c>
      <c r="DQ747">
        <v>1</v>
      </c>
      <c r="DR747">
        <v>-0.007573247317073171</v>
      </c>
      <c r="DS747">
        <v>0.1344560895470384</v>
      </c>
      <c r="DT747">
        <v>0.0185409458706644</v>
      </c>
      <c r="DU747">
        <v>0</v>
      </c>
      <c r="DV747">
        <v>1</v>
      </c>
      <c r="DW747">
        <v>2</v>
      </c>
      <c r="DX747" t="s">
        <v>367</v>
      </c>
      <c r="DY747">
        <v>3.1305</v>
      </c>
      <c r="DZ747">
        <v>2.8064</v>
      </c>
      <c r="EA747">
        <v>0.0997445</v>
      </c>
      <c r="EB747">
        <v>0.0994622</v>
      </c>
      <c r="EC747">
        <v>0.105937</v>
      </c>
      <c r="ED747">
        <v>0.105467</v>
      </c>
      <c r="EE747">
        <v>21144.8</v>
      </c>
      <c r="EF747">
        <v>27418.8</v>
      </c>
      <c r="EG747">
        <v>26441.8</v>
      </c>
      <c r="EH747">
        <v>32999.7</v>
      </c>
      <c r="EI747">
        <v>34919.1</v>
      </c>
      <c r="EJ747">
        <v>40315.8</v>
      </c>
      <c r="EK747">
        <v>41087.7</v>
      </c>
      <c r="EL747">
        <v>46059.7</v>
      </c>
      <c r="EM747">
        <v>2.03498</v>
      </c>
      <c r="EN747">
        <v>2.0001</v>
      </c>
      <c r="EO747">
        <v>0.0680052</v>
      </c>
      <c r="EP747">
        <v>0</v>
      </c>
      <c r="EQ747">
        <v>24.6327</v>
      </c>
      <c r="ER747">
        <v>999.9</v>
      </c>
      <c r="ES747">
        <v>67.5</v>
      </c>
      <c r="ET747">
        <v>27.5</v>
      </c>
      <c r="EU747">
        <v>24.6241</v>
      </c>
      <c r="EV747">
        <v>61.3709</v>
      </c>
      <c r="EW747">
        <v>31.6266</v>
      </c>
      <c r="EX747">
        <v>1</v>
      </c>
      <c r="EY747">
        <v>0.290737</v>
      </c>
      <c r="EZ747">
        <v>0.155071</v>
      </c>
      <c r="FA747">
        <v>20.2924</v>
      </c>
      <c r="FB747">
        <v>5.18809</v>
      </c>
      <c r="FC747">
        <v>11.9441</v>
      </c>
      <c r="FD747">
        <v>4.95575</v>
      </c>
      <c r="FE747">
        <v>3.285</v>
      </c>
      <c r="FF747">
        <v>9999</v>
      </c>
      <c r="FG747">
        <v>9999</v>
      </c>
      <c r="FH747">
        <v>9999</v>
      </c>
      <c r="FI747">
        <v>999.9</v>
      </c>
      <c r="FJ747">
        <v>1.86127</v>
      </c>
      <c r="FK747">
        <v>1.86264</v>
      </c>
      <c r="FL747">
        <v>1.86005</v>
      </c>
      <c r="FM747">
        <v>1.85837</v>
      </c>
      <c r="FN747">
        <v>1.86211</v>
      </c>
      <c r="FO747">
        <v>1.8589</v>
      </c>
      <c r="FP747">
        <v>1.85791</v>
      </c>
      <c r="FQ747">
        <v>1.86081</v>
      </c>
      <c r="FR747">
        <v>0</v>
      </c>
      <c r="FS747">
        <v>0</v>
      </c>
      <c r="FT747">
        <v>0</v>
      </c>
      <c r="FU747">
        <v>4.5</v>
      </c>
      <c r="FV747" t="s">
        <v>361</v>
      </c>
      <c r="FW747" t="s">
        <v>362</v>
      </c>
      <c r="FX747" t="s">
        <v>363</v>
      </c>
      <c r="FY747" t="s">
        <v>364</v>
      </c>
      <c r="FZ747" t="s">
        <v>364</v>
      </c>
      <c r="GA747" t="s">
        <v>363</v>
      </c>
      <c r="GB747">
        <v>0</v>
      </c>
      <c r="GC747">
        <v>100</v>
      </c>
      <c r="GD747">
        <v>100</v>
      </c>
      <c r="GE747">
        <v>-0.361</v>
      </c>
      <c r="GF747">
        <v>0.2976</v>
      </c>
      <c r="GG747">
        <v>-1.589593225013521</v>
      </c>
      <c r="GH747">
        <v>0.00192992804097616</v>
      </c>
      <c r="GI747">
        <v>3.244687122451424E-06</v>
      </c>
      <c r="GJ747">
        <v>-2.087531120305573E-09</v>
      </c>
      <c r="GK747">
        <v>0.05776174702018427</v>
      </c>
      <c r="GL747">
        <v>0.005089068596103195</v>
      </c>
      <c r="GM747">
        <v>0.0003257216593697226</v>
      </c>
      <c r="GN747">
        <v>-1.562898368296355E-06</v>
      </c>
      <c r="GO747">
        <v>0</v>
      </c>
      <c r="GP747">
        <v>1257</v>
      </c>
      <c r="GQ747">
        <v>1</v>
      </c>
      <c r="GR747">
        <v>31</v>
      </c>
      <c r="GS747">
        <v>306.4</v>
      </c>
      <c r="GT747">
        <v>306.4</v>
      </c>
      <c r="GU747">
        <v>1.07666</v>
      </c>
      <c r="GV747">
        <v>2.39746</v>
      </c>
      <c r="GW747">
        <v>1.44775</v>
      </c>
      <c r="GX747">
        <v>2.20215</v>
      </c>
      <c r="GY747">
        <v>1.44653</v>
      </c>
      <c r="GZ747">
        <v>2.32788</v>
      </c>
      <c r="HA747">
        <v>33.1992</v>
      </c>
      <c r="HB747">
        <v>14.4472</v>
      </c>
      <c r="HC747">
        <v>18</v>
      </c>
      <c r="HD747">
        <v>531.9349999999999</v>
      </c>
      <c r="HE747">
        <v>522.849</v>
      </c>
      <c r="HF747">
        <v>24.9999</v>
      </c>
      <c r="HG747">
        <v>30.7145</v>
      </c>
      <c r="HH747">
        <v>30</v>
      </c>
      <c r="HI747">
        <v>31.0916</v>
      </c>
      <c r="HJ747">
        <v>31.1009</v>
      </c>
      <c r="HK747">
        <v>21.543</v>
      </c>
      <c r="HL747">
        <v>20.8779</v>
      </c>
      <c r="HM747">
        <v>100</v>
      </c>
      <c r="HN747">
        <v>25</v>
      </c>
      <c r="HO747">
        <v>420</v>
      </c>
      <c r="HP747">
        <v>21.5</v>
      </c>
      <c r="HQ747">
        <v>103.122</v>
      </c>
      <c r="HR747">
        <v>102.02</v>
      </c>
    </row>
    <row r="748" spans="1:226">
      <c r="A748">
        <v>730</v>
      </c>
      <c r="B748">
        <v>1774684712.6</v>
      </c>
      <c r="C748">
        <v>2966.599999904633</v>
      </c>
      <c r="D748" t="s">
        <v>1822</v>
      </c>
      <c r="E748" t="s">
        <v>1823</v>
      </c>
      <c r="F748">
        <v>5</v>
      </c>
      <c r="I748">
        <v>1774684709.7</v>
      </c>
      <c r="J748">
        <f>(K748)/1000</f>
        <v>0</v>
      </c>
      <c r="K748">
        <f>IF(BF748, AN748, AH748)</f>
        <v>0</v>
      </c>
      <c r="L748">
        <f>IF(BF748, AI748, AG748)</f>
        <v>0</v>
      </c>
      <c r="M748">
        <f>BH748 - IF(AU748&gt;1, L748*BB748*100.0/(AW748), 0)</f>
        <v>0</v>
      </c>
      <c r="N748">
        <f>((T748-J748/2)*M748-L748)/(T748+J748/2)</f>
        <v>0</v>
      </c>
      <c r="O748">
        <f>N748*(BO748+BP748)/1000.0</f>
        <v>0</v>
      </c>
      <c r="P748">
        <f>(BH748 - IF(AU748&gt;1, L748*BB748*100.0/(AW748), 0))*(BO748+BP748)/1000.0</f>
        <v>0</v>
      </c>
      <c r="Q748">
        <f>2.0/((1/S748-1/R748)+SIGN(S748)*SQRT((1/S748-1/R748)*(1/S748-1/R748) + 4*BC748/((BC748+1)*(BC748+1))*(2*1/S748*1/R748-1/R748*1/R748)))</f>
        <v>0</v>
      </c>
      <c r="R748">
        <f>IF(LEFT(BD748,1)&lt;&gt;"0",IF(LEFT(BD748,1)="1",3.0,BE748),$D$5+$E$5*(BV748*BO748/($K$5*1000))+$F$5*(BV748*BO748/($K$5*1000))*MAX(MIN(BB748,$J$5),$I$5)*MAX(MIN(BB748,$J$5),$I$5)+$G$5*MAX(MIN(BB748,$J$5),$I$5)*(BV748*BO748/($K$5*1000))+$H$5*(BV748*BO748/($K$5*1000))*(BV748*BO748/($K$5*1000)))</f>
        <v>0</v>
      </c>
      <c r="S748">
        <f>J748*(1000-(1000*0.61365*exp(17.502*W748/(240.97+W748))/(BO748+BP748)+BJ748)/2)/(1000*0.61365*exp(17.502*W748/(240.97+W748))/(BO748+BP748)-BJ748)</f>
        <v>0</v>
      </c>
      <c r="T748">
        <f>1/((BC748+1)/(Q748/1.6)+1/(R748/1.37)) + BC748/((BC748+1)/(Q748/1.6) + BC748/(R748/1.37))</f>
        <v>0</v>
      </c>
      <c r="U748">
        <f>(AX748*BA748)</f>
        <v>0</v>
      </c>
      <c r="V748">
        <f>(BQ748+(U748+2*0.95*5.67E-8*(((BQ748+$B$9)+273)^4-(BQ748+273)^4)-44100*J748)/(1.84*29.3*R748+8*0.95*5.67E-8*(BQ748+273)^3))</f>
        <v>0</v>
      </c>
      <c r="W748">
        <f>($C$9*BR748+$D$9*BS748+$E$9*V748)</f>
        <v>0</v>
      </c>
      <c r="X748">
        <f>0.61365*exp(17.502*W748/(240.97+W748))</f>
        <v>0</v>
      </c>
      <c r="Y748">
        <f>(Z748/AA748*100)</f>
        <v>0</v>
      </c>
      <c r="Z748">
        <f>BJ748*(BO748+BP748)/1000</f>
        <v>0</v>
      </c>
      <c r="AA748">
        <f>0.61365*exp(17.502*BQ748/(240.97+BQ748))</f>
        <v>0</v>
      </c>
      <c r="AB748">
        <f>(X748-BJ748*(BO748+BP748)/1000)</f>
        <v>0</v>
      </c>
      <c r="AC748">
        <f>(-J748*44100)</f>
        <v>0</v>
      </c>
      <c r="AD748">
        <f>2*29.3*R748*0.92*(BQ748-W748)</f>
        <v>0</v>
      </c>
      <c r="AE748">
        <f>2*0.95*5.67E-8*(((BQ748+$B$9)+273)^4-(W748+273)^4)</f>
        <v>0</v>
      </c>
      <c r="AF748">
        <f>U748+AE748+AC748+AD748</f>
        <v>0</v>
      </c>
      <c r="AG748">
        <f>BN748*AU748*(BI748-BH748*(1000-AU748*BK748)/(1000-AU748*BJ748))/(100*BB748)</f>
        <v>0</v>
      </c>
      <c r="AH748">
        <f>1000*BN748*AU748*(BJ748-BK748)/(100*BB748*(1000-AU748*BJ748))</f>
        <v>0</v>
      </c>
      <c r="AI748">
        <f>(AJ748 - AK748 - BO748*1E3/(8.314*(BQ748+273.15)) * AM748/BN748 * AL748) * BN748/(100*BB748) * (1000 - BK748)/1000</f>
        <v>0</v>
      </c>
      <c r="AJ748">
        <v>429.2115093034246</v>
      </c>
      <c r="AK748">
        <v>428.7571575757575</v>
      </c>
      <c r="AL748">
        <v>-3.856762307858724E-06</v>
      </c>
      <c r="AM748">
        <v>61.35787655002243</v>
      </c>
      <c r="AN748">
        <f>(AP748 - AO748 + BO748*1E3/(8.314*(BQ748+273.15)) * AR748/BN748 * AQ748) * BN748/(100*BB748) * 1000/(1000 - AP748)</f>
        <v>0</v>
      </c>
      <c r="AO748">
        <v>21.48104206324692</v>
      </c>
      <c r="AP748">
        <v>21.50568461538463</v>
      </c>
      <c r="AQ748">
        <v>-3.667537059066825E-06</v>
      </c>
      <c r="AR748">
        <v>91.88205700752289</v>
      </c>
      <c r="AS748">
        <v>0</v>
      </c>
      <c r="AT748">
        <v>0</v>
      </c>
      <c r="AU748">
        <f>IF(AS748*$H$15&gt;=AW748,1.0,(AW748/(AW748-AS748*$H$15)))</f>
        <v>0</v>
      </c>
      <c r="AV748">
        <f>(AU748-1)*100</f>
        <v>0</v>
      </c>
      <c r="AW748">
        <f>MAX(0,($B$15+$C$15*BV748)/(1+$D$15*BV748)*BO748/(BQ748+273)*$E$15)</f>
        <v>0</v>
      </c>
      <c r="AX748">
        <f>$B$13*BW748+$C$13*BX748+$F$13*CI748*(1-CL748)</f>
        <v>0</v>
      </c>
      <c r="AY748">
        <f>AX748*AZ748</f>
        <v>0</v>
      </c>
      <c r="AZ748">
        <f>($B$13*$D$11+$C$13*$D$11+$F$13*((CV748+CN748)/MAX(CV748+CN748+CW748, 0.1)*$I$11+CW748/MAX(CV748+CN748+CW748, 0.1)*$J$11))/($B$13+$C$13+$F$13)</f>
        <v>0</v>
      </c>
      <c r="BA748">
        <f>($B$13*$K$11+$C$13*$K$11+$F$13*((CV748+CN748)/MAX(CV748+CN748+CW748, 0.1)*$P$11+CW748/MAX(CV748+CN748+CW748, 0.1)*$Q$11))/($B$13+$C$13+$F$13)</f>
        <v>0</v>
      </c>
      <c r="BB748">
        <v>6</v>
      </c>
      <c r="BC748">
        <v>0.5</v>
      </c>
      <c r="BD748" t="s">
        <v>358</v>
      </c>
      <c r="BE748">
        <v>2</v>
      </c>
      <c r="BF748" t="b">
        <v>1</v>
      </c>
      <c r="BG748">
        <v>1774684709.7</v>
      </c>
      <c r="BH748">
        <v>419.5421</v>
      </c>
      <c r="BI748">
        <v>420.0081</v>
      </c>
      <c r="BJ748">
        <v>21.51904</v>
      </c>
      <c r="BK748">
        <v>21.47776</v>
      </c>
      <c r="BL748">
        <v>419.9036</v>
      </c>
      <c r="BM748">
        <v>21.22152000000001</v>
      </c>
      <c r="BN748">
        <v>500.0205999999999</v>
      </c>
      <c r="BO748">
        <v>101.0254</v>
      </c>
      <c r="BP748">
        <v>0.10002321</v>
      </c>
      <c r="BQ748">
        <v>25.73028</v>
      </c>
      <c r="BR748">
        <v>25.74033</v>
      </c>
      <c r="BS748">
        <v>999.9</v>
      </c>
      <c r="BT748">
        <v>0</v>
      </c>
      <c r="BU748">
        <v>0</v>
      </c>
      <c r="BV748">
        <v>9984.427</v>
      </c>
      <c r="BW748">
        <v>0</v>
      </c>
      <c r="BX748">
        <v>0.3833920000000001</v>
      </c>
      <c r="BY748">
        <v>-0.4662444</v>
      </c>
      <c r="BZ748">
        <v>428.7689</v>
      </c>
      <c r="CA748">
        <v>429.227</v>
      </c>
      <c r="CB748">
        <v>0.04126778</v>
      </c>
      <c r="CC748">
        <v>420.0081</v>
      </c>
      <c r="CD748">
        <v>21.47776</v>
      </c>
      <c r="CE748">
        <v>2.173972</v>
      </c>
      <c r="CF748">
        <v>2.169803</v>
      </c>
      <c r="CG748">
        <v>18.77178</v>
      </c>
      <c r="CH748">
        <v>18.74109</v>
      </c>
      <c r="CI748">
        <v>50.00066</v>
      </c>
      <c r="CJ748">
        <v>0</v>
      </c>
      <c r="CK748">
        <v>1</v>
      </c>
      <c r="CL748">
        <v>0</v>
      </c>
      <c r="CM748">
        <v>2.02075</v>
      </c>
      <c r="CN748">
        <v>0</v>
      </c>
      <c r="CO748">
        <v>1.98074</v>
      </c>
      <c r="CP748">
        <v>255.7865</v>
      </c>
      <c r="CQ748">
        <v>35.625</v>
      </c>
      <c r="CR748">
        <v>42</v>
      </c>
      <c r="CS748">
        <v>38.6124</v>
      </c>
      <c r="CT748">
        <v>41.6622</v>
      </c>
      <c r="CU748">
        <v>36.9874</v>
      </c>
      <c r="CV748">
        <v>0</v>
      </c>
      <c r="CW748">
        <v>50</v>
      </c>
      <c r="CX748">
        <v>0</v>
      </c>
      <c r="CY748">
        <v>1774684710.8</v>
      </c>
      <c r="CZ748">
        <v>0</v>
      </c>
      <c r="DA748">
        <v>1774666326.5</v>
      </c>
      <c r="DB748" t="s">
        <v>359</v>
      </c>
      <c r="DC748">
        <v>1774666322</v>
      </c>
      <c r="DD748">
        <v>1774666326.5</v>
      </c>
      <c r="DE748">
        <v>2</v>
      </c>
      <c r="DF748">
        <v>0.343</v>
      </c>
      <c r="DG748">
        <v>-0.026</v>
      </c>
      <c r="DH748">
        <v>-0.36</v>
      </c>
      <c r="DI748">
        <v>0.298</v>
      </c>
      <c r="DJ748">
        <v>420</v>
      </c>
      <c r="DK748">
        <v>22</v>
      </c>
      <c r="DL748">
        <v>0.17</v>
      </c>
      <c r="DM748">
        <v>0.02</v>
      </c>
      <c r="DN748">
        <v>-0.4345107317073171</v>
      </c>
      <c r="DO748">
        <v>-0.1764192961672468</v>
      </c>
      <c r="DP748">
        <v>0.03266147601777554</v>
      </c>
      <c r="DQ748">
        <v>0</v>
      </c>
      <c r="DR748">
        <v>0.003909784390243903</v>
      </c>
      <c r="DS748">
        <v>0.2324492565156794</v>
      </c>
      <c r="DT748">
        <v>0.02601466680762754</v>
      </c>
      <c r="DU748">
        <v>0</v>
      </c>
      <c r="DV748">
        <v>0</v>
      </c>
      <c r="DW748">
        <v>2</v>
      </c>
      <c r="DX748" t="s">
        <v>1824</v>
      </c>
      <c r="DY748">
        <v>3.13044</v>
      </c>
      <c r="DZ748">
        <v>2.80634</v>
      </c>
      <c r="EA748">
        <v>0.0997412</v>
      </c>
      <c r="EB748">
        <v>0.0994828</v>
      </c>
      <c r="EC748">
        <v>0.105857</v>
      </c>
      <c r="ED748">
        <v>0.105429</v>
      </c>
      <c r="EE748">
        <v>21144.9</v>
      </c>
      <c r="EF748">
        <v>27418.1</v>
      </c>
      <c r="EG748">
        <v>26441.8</v>
      </c>
      <c r="EH748">
        <v>32999.6</v>
      </c>
      <c r="EI748">
        <v>34922.2</v>
      </c>
      <c r="EJ748">
        <v>40317.1</v>
      </c>
      <c r="EK748">
        <v>41087.6</v>
      </c>
      <c r="EL748">
        <v>46059.3</v>
      </c>
      <c r="EM748">
        <v>2.03485</v>
      </c>
      <c r="EN748">
        <v>2.00005</v>
      </c>
      <c r="EO748">
        <v>0.0670552</v>
      </c>
      <c r="EP748">
        <v>0</v>
      </c>
      <c r="EQ748">
        <v>24.6327</v>
      </c>
      <c r="ER748">
        <v>999.9</v>
      </c>
      <c r="ES748">
        <v>67.5</v>
      </c>
      <c r="ET748">
        <v>27.5</v>
      </c>
      <c r="EU748">
        <v>24.6253</v>
      </c>
      <c r="EV748">
        <v>61.4209</v>
      </c>
      <c r="EW748">
        <v>31.5224</v>
      </c>
      <c r="EX748">
        <v>1</v>
      </c>
      <c r="EY748">
        <v>0.290981</v>
      </c>
      <c r="EZ748">
        <v>0.155332</v>
      </c>
      <c r="FA748">
        <v>20.2922</v>
      </c>
      <c r="FB748">
        <v>5.18854</v>
      </c>
      <c r="FC748">
        <v>11.9441</v>
      </c>
      <c r="FD748">
        <v>4.95565</v>
      </c>
      <c r="FE748">
        <v>3.285</v>
      </c>
      <c r="FF748">
        <v>9999</v>
      </c>
      <c r="FG748">
        <v>9999</v>
      </c>
      <c r="FH748">
        <v>9999</v>
      </c>
      <c r="FI748">
        <v>999.9</v>
      </c>
      <c r="FJ748">
        <v>1.86127</v>
      </c>
      <c r="FK748">
        <v>1.86264</v>
      </c>
      <c r="FL748">
        <v>1.86005</v>
      </c>
      <c r="FM748">
        <v>1.85837</v>
      </c>
      <c r="FN748">
        <v>1.86209</v>
      </c>
      <c r="FO748">
        <v>1.85891</v>
      </c>
      <c r="FP748">
        <v>1.85791</v>
      </c>
      <c r="FQ748">
        <v>1.86081</v>
      </c>
      <c r="FR748">
        <v>0</v>
      </c>
      <c r="FS748">
        <v>0</v>
      </c>
      <c r="FT748">
        <v>0</v>
      </c>
      <c r="FU748">
        <v>4.5</v>
      </c>
      <c r="FV748" t="s">
        <v>361</v>
      </c>
      <c r="FW748" t="s">
        <v>362</v>
      </c>
      <c r="FX748" t="s">
        <v>363</v>
      </c>
      <c r="FY748" t="s">
        <v>364</v>
      </c>
      <c r="FZ748" t="s">
        <v>364</v>
      </c>
      <c r="GA748" t="s">
        <v>363</v>
      </c>
      <c r="GB748">
        <v>0</v>
      </c>
      <c r="GC748">
        <v>100</v>
      </c>
      <c r="GD748">
        <v>100</v>
      </c>
      <c r="GE748">
        <v>-0.361</v>
      </c>
      <c r="GF748">
        <v>0.2972</v>
      </c>
      <c r="GG748">
        <v>-1.589593225013521</v>
      </c>
      <c r="GH748">
        <v>0.00192992804097616</v>
      </c>
      <c r="GI748">
        <v>3.244687122451424E-06</v>
      </c>
      <c r="GJ748">
        <v>-2.087531120305573E-09</v>
      </c>
      <c r="GK748">
        <v>0.05776174702018427</v>
      </c>
      <c r="GL748">
        <v>0.005089068596103195</v>
      </c>
      <c r="GM748">
        <v>0.0003257216593697226</v>
      </c>
      <c r="GN748">
        <v>-1.562898368296355E-06</v>
      </c>
      <c r="GO748">
        <v>0</v>
      </c>
      <c r="GP748">
        <v>1257</v>
      </c>
      <c r="GQ748">
        <v>1</v>
      </c>
      <c r="GR748">
        <v>31</v>
      </c>
      <c r="GS748">
        <v>306.5</v>
      </c>
      <c r="GT748">
        <v>306.4</v>
      </c>
      <c r="GU748">
        <v>1.07666</v>
      </c>
      <c r="GV748">
        <v>2.40234</v>
      </c>
      <c r="GW748">
        <v>1.44775</v>
      </c>
      <c r="GX748">
        <v>2.20215</v>
      </c>
      <c r="GY748">
        <v>1.44653</v>
      </c>
      <c r="GZ748">
        <v>2.2876</v>
      </c>
      <c r="HA748">
        <v>33.1769</v>
      </c>
      <c r="HB748">
        <v>14.4385</v>
      </c>
      <c r="HC748">
        <v>18</v>
      </c>
      <c r="HD748">
        <v>531.856</v>
      </c>
      <c r="HE748">
        <v>522.8150000000001</v>
      </c>
      <c r="HF748">
        <v>25</v>
      </c>
      <c r="HG748">
        <v>30.7145</v>
      </c>
      <c r="HH748">
        <v>30.0002</v>
      </c>
      <c r="HI748">
        <v>31.0916</v>
      </c>
      <c r="HJ748">
        <v>31.1009</v>
      </c>
      <c r="HK748">
        <v>21.5395</v>
      </c>
      <c r="HL748">
        <v>20.8779</v>
      </c>
      <c r="HM748">
        <v>100</v>
      </c>
      <c r="HN748">
        <v>25</v>
      </c>
      <c r="HO748">
        <v>420</v>
      </c>
      <c r="HP748">
        <v>21.5</v>
      </c>
      <c r="HQ748">
        <v>103.122</v>
      </c>
      <c r="HR748">
        <v>102.019</v>
      </c>
    </row>
    <row r="749" spans="1:226">
      <c r="A749">
        <v>731</v>
      </c>
      <c r="B749">
        <v>1774684716.6</v>
      </c>
      <c r="C749">
        <v>2970.599999904633</v>
      </c>
      <c r="D749" t="s">
        <v>1825</v>
      </c>
      <c r="E749" t="s">
        <v>1826</v>
      </c>
      <c r="F749">
        <v>5</v>
      </c>
      <c r="I749">
        <v>1774684713.7</v>
      </c>
      <c r="J749">
        <f>(K749)/1000</f>
        <v>0</v>
      </c>
      <c r="K749">
        <f>IF(BF749, AN749, AH749)</f>
        <v>0</v>
      </c>
      <c r="L749">
        <f>IF(BF749, AI749, AG749)</f>
        <v>0</v>
      </c>
      <c r="M749">
        <f>BH749 - IF(AU749&gt;1, L749*BB749*100.0/(AW749), 0)</f>
        <v>0</v>
      </c>
      <c r="N749">
        <f>((T749-J749/2)*M749-L749)/(T749+J749/2)</f>
        <v>0</v>
      </c>
      <c r="O749">
        <f>N749*(BO749+BP749)/1000.0</f>
        <v>0</v>
      </c>
      <c r="P749">
        <f>(BH749 - IF(AU749&gt;1, L749*BB749*100.0/(AW749), 0))*(BO749+BP749)/1000.0</f>
        <v>0</v>
      </c>
      <c r="Q749">
        <f>2.0/((1/S749-1/R749)+SIGN(S749)*SQRT((1/S749-1/R749)*(1/S749-1/R749) + 4*BC749/((BC749+1)*(BC749+1))*(2*1/S749*1/R749-1/R749*1/R749)))</f>
        <v>0</v>
      </c>
      <c r="R749">
        <f>IF(LEFT(BD749,1)&lt;&gt;"0",IF(LEFT(BD749,1)="1",3.0,BE749),$D$5+$E$5*(BV749*BO749/($K$5*1000))+$F$5*(BV749*BO749/($K$5*1000))*MAX(MIN(BB749,$J$5),$I$5)*MAX(MIN(BB749,$J$5),$I$5)+$G$5*MAX(MIN(BB749,$J$5),$I$5)*(BV749*BO749/($K$5*1000))+$H$5*(BV749*BO749/($K$5*1000))*(BV749*BO749/($K$5*1000)))</f>
        <v>0</v>
      </c>
      <c r="S749">
        <f>J749*(1000-(1000*0.61365*exp(17.502*W749/(240.97+W749))/(BO749+BP749)+BJ749)/2)/(1000*0.61365*exp(17.502*W749/(240.97+W749))/(BO749+BP749)-BJ749)</f>
        <v>0</v>
      </c>
      <c r="T749">
        <f>1/((BC749+1)/(Q749/1.6)+1/(R749/1.37)) + BC749/((BC749+1)/(Q749/1.6) + BC749/(R749/1.37))</f>
        <v>0</v>
      </c>
      <c r="U749">
        <f>(AX749*BA749)</f>
        <v>0</v>
      </c>
      <c r="V749">
        <f>(BQ749+(U749+2*0.95*5.67E-8*(((BQ749+$B$9)+273)^4-(BQ749+273)^4)-44100*J749)/(1.84*29.3*R749+8*0.95*5.67E-8*(BQ749+273)^3))</f>
        <v>0</v>
      </c>
      <c r="W749">
        <f>($C$9*BR749+$D$9*BS749+$E$9*V749)</f>
        <v>0</v>
      </c>
      <c r="X749">
        <f>0.61365*exp(17.502*W749/(240.97+W749))</f>
        <v>0</v>
      </c>
      <c r="Y749">
        <f>(Z749/AA749*100)</f>
        <v>0</v>
      </c>
      <c r="Z749">
        <f>BJ749*(BO749+BP749)/1000</f>
        <v>0</v>
      </c>
      <c r="AA749">
        <f>0.61365*exp(17.502*BQ749/(240.97+BQ749))</f>
        <v>0</v>
      </c>
      <c r="AB749">
        <f>(X749-BJ749*(BO749+BP749)/1000)</f>
        <v>0</v>
      </c>
      <c r="AC749">
        <f>(-J749*44100)</f>
        <v>0</v>
      </c>
      <c r="AD749">
        <f>2*29.3*R749*0.92*(BQ749-W749)</f>
        <v>0</v>
      </c>
      <c r="AE749">
        <f>2*0.95*5.67E-8*(((BQ749+$B$9)+273)^4-(W749+273)^4)</f>
        <v>0</v>
      </c>
      <c r="AF749">
        <f>U749+AE749+AC749+AD749</f>
        <v>0</v>
      </c>
      <c r="AG749">
        <f>BN749*AU749*(BI749-BH749*(1000-AU749*BK749)/(1000-AU749*BJ749))/(100*BB749)</f>
        <v>0</v>
      </c>
      <c r="AH749">
        <f>1000*BN749*AU749*(BJ749-BK749)/(100*BB749*(1000-AU749*BJ749))</f>
        <v>0</v>
      </c>
      <c r="AI749">
        <f>(AJ749 - AK749 - BO749*1E3/(8.314*(BQ749+273.15)) * AM749/BN749 * AL749) * BN749/(100*BB749) * (1000 - BK749)/1000</f>
        <v>0</v>
      </c>
      <c r="AJ749">
        <v>429.2541264219585</v>
      </c>
      <c r="AK749">
        <v>428.7023575757576</v>
      </c>
      <c r="AL749">
        <v>-8.721958890180686E-06</v>
      </c>
      <c r="AM749">
        <v>61.35787655002243</v>
      </c>
      <c r="AN749">
        <f>(AP749 - AO749 + BO749*1E3/(8.314*(BQ749+273.15)) * AR749/BN749 * AQ749) * BN749/(100*BB749) * 1000/(1000 - AP749)</f>
        <v>0</v>
      </c>
      <c r="AO749">
        <v>21.46909589396454</v>
      </c>
      <c r="AP749">
        <v>21.49092167832169</v>
      </c>
      <c r="AQ749">
        <v>-3.554842292650762E-06</v>
      </c>
      <c r="AR749">
        <v>91.88205700752289</v>
      </c>
      <c r="AS749">
        <v>0</v>
      </c>
      <c r="AT749">
        <v>0</v>
      </c>
      <c r="AU749">
        <f>IF(AS749*$H$15&gt;=AW749,1.0,(AW749/(AW749-AS749*$H$15)))</f>
        <v>0</v>
      </c>
      <c r="AV749">
        <f>(AU749-1)*100</f>
        <v>0</v>
      </c>
      <c r="AW749">
        <f>MAX(0,($B$15+$C$15*BV749)/(1+$D$15*BV749)*BO749/(BQ749+273)*$E$15)</f>
        <v>0</v>
      </c>
      <c r="AX749">
        <f>$B$13*BW749+$C$13*BX749+$F$13*CI749*(1-CL749)</f>
        <v>0</v>
      </c>
      <c r="AY749">
        <f>AX749*AZ749</f>
        <v>0</v>
      </c>
      <c r="AZ749">
        <f>($B$13*$D$11+$C$13*$D$11+$F$13*((CV749+CN749)/MAX(CV749+CN749+CW749, 0.1)*$I$11+CW749/MAX(CV749+CN749+CW749, 0.1)*$J$11))/($B$13+$C$13+$F$13)</f>
        <v>0</v>
      </c>
      <c r="BA749">
        <f>($B$13*$K$11+$C$13*$K$11+$F$13*((CV749+CN749)/MAX(CV749+CN749+CW749, 0.1)*$P$11+CW749/MAX(CV749+CN749+CW749, 0.1)*$Q$11))/($B$13+$C$13+$F$13)</f>
        <v>0</v>
      </c>
      <c r="BB749">
        <v>6</v>
      </c>
      <c r="BC749">
        <v>0.5</v>
      </c>
      <c r="BD749" t="s">
        <v>358</v>
      </c>
      <c r="BE749">
        <v>2</v>
      </c>
      <c r="BF749" t="b">
        <v>1</v>
      </c>
      <c r="BG749">
        <v>1774684713.7</v>
      </c>
      <c r="BH749">
        <v>419.5141</v>
      </c>
      <c r="BI749">
        <v>420.0268</v>
      </c>
      <c r="BJ749">
        <v>21.49955</v>
      </c>
      <c r="BK749">
        <v>21.46902</v>
      </c>
      <c r="BL749">
        <v>419.8758</v>
      </c>
      <c r="BM749">
        <v>21.20236</v>
      </c>
      <c r="BN749">
        <v>499.9930000000001</v>
      </c>
      <c r="BO749">
        <v>101.025</v>
      </c>
      <c r="BP749">
        <v>0.09995884000000001</v>
      </c>
      <c r="BQ749">
        <v>25.73103</v>
      </c>
      <c r="BR749">
        <v>25.74022</v>
      </c>
      <c r="BS749">
        <v>999.9</v>
      </c>
      <c r="BT749">
        <v>0</v>
      </c>
      <c r="BU749">
        <v>0</v>
      </c>
      <c r="BV749">
        <v>10001.057</v>
      </c>
      <c r="BW749">
        <v>0</v>
      </c>
      <c r="BX749">
        <v>0.3833920000000001</v>
      </c>
      <c r="BY749">
        <v>-0.5127931</v>
      </c>
      <c r="BZ749">
        <v>428.7316</v>
      </c>
      <c r="CA749">
        <v>429.2422</v>
      </c>
      <c r="CB749">
        <v>0.03052616</v>
      </c>
      <c r="CC749">
        <v>420.0268</v>
      </c>
      <c r="CD749">
        <v>21.46902</v>
      </c>
      <c r="CE749">
        <v>2.171992</v>
      </c>
      <c r="CF749">
        <v>2.168908</v>
      </c>
      <c r="CG749">
        <v>18.7572</v>
      </c>
      <c r="CH749">
        <v>18.73449</v>
      </c>
      <c r="CI749">
        <v>50.00295</v>
      </c>
      <c r="CJ749">
        <v>0</v>
      </c>
      <c r="CK749">
        <v>1</v>
      </c>
      <c r="CL749">
        <v>0</v>
      </c>
      <c r="CM749">
        <v>1.69843</v>
      </c>
      <c r="CN749">
        <v>0</v>
      </c>
      <c r="CO749">
        <v>2.1347</v>
      </c>
      <c r="CP749">
        <v>255.7984</v>
      </c>
      <c r="CQ749">
        <v>35.6312</v>
      </c>
      <c r="CR749">
        <v>42.0124</v>
      </c>
      <c r="CS749">
        <v>38.625</v>
      </c>
      <c r="CT749">
        <v>41.687</v>
      </c>
      <c r="CU749">
        <v>37</v>
      </c>
      <c r="CV749">
        <v>0</v>
      </c>
      <c r="CW749">
        <v>50.002</v>
      </c>
      <c r="CX749">
        <v>0</v>
      </c>
      <c r="CY749">
        <v>1774684715</v>
      </c>
      <c r="CZ749">
        <v>0</v>
      </c>
      <c r="DA749">
        <v>1774666326.5</v>
      </c>
      <c r="DB749" t="s">
        <v>359</v>
      </c>
      <c r="DC749">
        <v>1774666322</v>
      </c>
      <c r="DD749">
        <v>1774666326.5</v>
      </c>
      <c r="DE749">
        <v>2</v>
      </c>
      <c r="DF749">
        <v>0.343</v>
      </c>
      <c r="DG749">
        <v>-0.026</v>
      </c>
      <c r="DH749">
        <v>-0.36</v>
      </c>
      <c r="DI749">
        <v>0.298</v>
      </c>
      <c r="DJ749">
        <v>420</v>
      </c>
      <c r="DK749">
        <v>22</v>
      </c>
      <c r="DL749">
        <v>0.17</v>
      </c>
      <c r="DM749">
        <v>0.02</v>
      </c>
      <c r="DN749">
        <v>-0.4528160975609756</v>
      </c>
      <c r="DO749">
        <v>-0.3694940278745651</v>
      </c>
      <c r="DP749">
        <v>0.04689049620011417</v>
      </c>
      <c r="DQ749">
        <v>0</v>
      </c>
      <c r="DR749">
        <v>0.01296247707317073</v>
      </c>
      <c r="DS749">
        <v>0.2194635363763066</v>
      </c>
      <c r="DT749">
        <v>0.02546295459476683</v>
      </c>
      <c r="DU749">
        <v>0</v>
      </c>
      <c r="DV749">
        <v>0</v>
      </c>
      <c r="DW749">
        <v>2</v>
      </c>
      <c r="DX749" t="s">
        <v>1824</v>
      </c>
      <c r="DY749">
        <v>3.13046</v>
      </c>
      <c r="DZ749">
        <v>2.8064</v>
      </c>
      <c r="EA749">
        <v>0.09973460000000001</v>
      </c>
      <c r="EB749">
        <v>0.0994636</v>
      </c>
      <c r="EC749">
        <v>0.105811</v>
      </c>
      <c r="ED749">
        <v>0.105423</v>
      </c>
      <c r="EE749">
        <v>21144.9</v>
      </c>
      <c r="EF749">
        <v>27418.7</v>
      </c>
      <c r="EG749">
        <v>26441.6</v>
      </c>
      <c r="EH749">
        <v>32999.8</v>
      </c>
      <c r="EI749">
        <v>34924.1</v>
      </c>
      <c r="EJ749">
        <v>40317.6</v>
      </c>
      <c r="EK749">
        <v>41087.7</v>
      </c>
      <c r="EL749">
        <v>46059.5</v>
      </c>
      <c r="EM749">
        <v>2.035</v>
      </c>
      <c r="EN749">
        <v>2.00035</v>
      </c>
      <c r="EO749">
        <v>0.0682659</v>
      </c>
      <c r="EP749">
        <v>0</v>
      </c>
      <c r="EQ749">
        <v>24.6338</v>
      </c>
      <c r="ER749">
        <v>999.9</v>
      </c>
      <c r="ES749">
        <v>67.5</v>
      </c>
      <c r="ET749">
        <v>27.5</v>
      </c>
      <c r="EU749">
        <v>24.6237</v>
      </c>
      <c r="EV749">
        <v>61.1409</v>
      </c>
      <c r="EW749">
        <v>31.5465</v>
      </c>
      <c r="EX749">
        <v>1</v>
      </c>
      <c r="EY749">
        <v>0.291006</v>
      </c>
      <c r="EZ749">
        <v>0.155828</v>
      </c>
      <c r="FA749">
        <v>20.2914</v>
      </c>
      <c r="FB749">
        <v>5.18839</v>
      </c>
      <c r="FC749">
        <v>11.9441</v>
      </c>
      <c r="FD749">
        <v>4.9556</v>
      </c>
      <c r="FE749">
        <v>3.285</v>
      </c>
      <c r="FF749">
        <v>9999</v>
      </c>
      <c r="FG749">
        <v>9999</v>
      </c>
      <c r="FH749">
        <v>9999</v>
      </c>
      <c r="FI749">
        <v>999.9</v>
      </c>
      <c r="FJ749">
        <v>1.86127</v>
      </c>
      <c r="FK749">
        <v>1.86264</v>
      </c>
      <c r="FL749">
        <v>1.86005</v>
      </c>
      <c r="FM749">
        <v>1.85837</v>
      </c>
      <c r="FN749">
        <v>1.86213</v>
      </c>
      <c r="FO749">
        <v>1.85893</v>
      </c>
      <c r="FP749">
        <v>1.85791</v>
      </c>
      <c r="FQ749">
        <v>1.86081</v>
      </c>
      <c r="FR749">
        <v>0</v>
      </c>
      <c r="FS749">
        <v>0</v>
      </c>
      <c r="FT749">
        <v>0</v>
      </c>
      <c r="FU749">
        <v>4.5</v>
      </c>
      <c r="FV749" t="s">
        <v>361</v>
      </c>
      <c r="FW749" t="s">
        <v>362</v>
      </c>
      <c r="FX749" t="s">
        <v>363</v>
      </c>
      <c r="FY749" t="s">
        <v>364</v>
      </c>
      <c r="FZ749" t="s">
        <v>364</v>
      </c>
      <c r="GA749" t="s">
        <v>363</v>
      </c>
      <c r="GB749">
        <v>0</v>
      </c>
      <c r="GC749">
        <v>100</v>
      </c>
      <c r="GD749">
        <v>100</v>
      </c>
      <c r="GE749">
        <v>-0.362</v>
      </c>
      <c r="GF749">
        <v>0.2971</v>
      </c>
      <c r="GG749">
        <v>-1.589593225013521</v>
      </c>
      <c r="GH749">
        <v>0.00192992804097616</v>
      </c>
      <c r="GI749">
        <v>3.244687122451424E-06</v>
      </c>
      <c r="GJ749">
        <v>-2.087531120305573E-09</v>
      </c>
      <c r="GK749">
        <v>0.05776174702018427</v>
      </c>
      <c r="GL749">
        <v>0.005089068596103195</v>
      </c>
      <c r="GM749">
        <v>0.0003257216593697226</v>
      </c>
      <c r="GN749">
        <v>-1.562898368296355E-06</v>
      </c>
      <c r="GO749">
        <v>0</v>
      </c>
      <c r="GP749">
        <v>1257</v>
      </c>
      <c r="GQ749">
        <v>1</v>
      </c>
      <c r="GR749">
        <v>31</v>
      </c>
      <c r="GS749">
        <v>306.6</v>
      </c>
      <c r="GT749">
        <v>306.5</v>
      </c>
      <c r="GU749">
        <v>1.07788</v>
      </c>
      <c r="GV749">
        <v>2.39136</v>
      </c>
      <c r="GW749">
        <v>1.44775</v>
      </c>
      <c r="GX749">
        <v>2.20215</v>
      </c>
      <c r="GY749">
        <v>1.44653</v>
      </c>
      <c r="GZ749">
        <v>2.33398</v>
      </c>
      <c r="HA749">
        <v>33.1769</v>
      </c>
      <c r="HB749">
        <v>14.4385</v>
      </c>
      <c r="HC749">
        <v>18</v>
      </c>
      <c r="HD749">
        <v>531.951</v>
      </c>
      <c r="HE749">
        <v>523.018</v>
      </c>
      <c r="HF749">
        <v>25</v>
      </c>
      <c r="HG749">
        <v>30.7145</v>
      </c>
      <c r="HH749">
        <v>30.0001</v>
      </c>
      <c r="HI749">
        <v>31.0916</v>
      </c>
      <c r="HJ749">
        <v>31.1009</v>
      </c>
      <c r="HK749">
        <v>21.5408</v>
      </c>
      <c r="HL749">
        <v>20.8779</v>
      </c>
      <c r="HM749">
        <v>100</v>
      </c>
      <c r="HN749">
        <v>25</v>
      </c>
      <c r="HO749">
        <v>420</v>
      </c>
      <c r="HP749">
        <v>21.5</v>
      </c>
      <c r="HQ749">
        <v>103.122</v>
      </c>
      <c r="HR749">
        <v>102.02</v>
      </c>
    </row>
    <row r="750" spans="1:226">
      <c r="A750">
        <v>732</v>
      </c>
      <c r="B750">
        <v>1774684720.6</v>
      </c>
      <c r="C750">
        <v>2974.599999904633</v>
      </c>
      <c r="D750" t="s">
        <v>1827</v>
      </c>
      <c r="E750" t="s">
        <v>1828</v>
      </c>
      <c r="F750">
        <v>5</v>
      </c>
      <c r="I750">
        <v>1774684717.7</v>
      </c>
      <c r="J750">
        <f>(K750)/1000</f>
        <v>0</v>
      </c>
      <c r="K750">
        <f>IF(BF750, AN750, AH750)</f>
        <v>0</v>
      </c>
      <c r="L750">
        <f>IF(BF750, AI750, AG750)</f>
        <v>0</v>
      </c>
      <c r="M750">
        <f>BH750 - IF(AU750&gt;1, L750*BB750*100.0/(AW750), 0)</f>
        <v>0</v>
      </c>
      <c r="N750">
        <f>((T750-J750/2)*M750-L750)/(T750+J750/2)</f>
        <v>0</v>
      </c>
      <c r="O750">
        <f>N750*(BO750+BP750)/1000.0</f>
        <v>0</v>
      </c>
      <c r="P750">
        <f>(BH750 - IF(AU750&gt;1, L750*BB750*100.0/(AW750), 0))*(BO750+BP750)/1000.0</f>
        <v>0</v>
      </c>
      <c r="Q750">
        <f>2.0/((1/S750-1/R750)+SIGN(S750)*SQRT((1/S750-1/R750)*(1/S750-1/R750) + 4*BC750/((BC750+1)*(BC750+1))*(2*1/S750*1/R750-1/R750*1/R750)))</f>
        <v>0</v>
      </c>
      <c r="R750">
        <f>IF(LEFT(BD750,1)&lt;&gt;"0",IF(LEFT(BD750,1)="1",3.0,BE750),$D$5+$E$5*(BV750*BO750/($K$5*1000))+$F$5*(BV750*BO750/($K$5*1000))*MAX(MIN(BB750,$J$5),$I$5)*MAX(MIN(BB750,$J$5),$I$5)+$G$5*MAX(MIN(BB750,$J$5),$I$5)*(BV750*BO750/($K$5*1000))+$H$5*(BV750*BO750/($K$5*1000))*(BV750*BO750/($K$5*1000)))</f>
        <v>0</v>
      </c>
      <c r="S750">
        <f>J750*(1000-(1000*0.61365*exp(17.502*W750/(240.97+W750))/(BO750+BP750)+BJ750)/2)/(1000*0.61365*exp(17.502*W750/(240.97+W750))/(BO750+BP750)-BJ750)</f>
        <v>0</v>
      </c>
      <c r="T750">
        <f>1/((BC750+1)/(Q750/1.6)+1/(R750/1.37)) + BC750/((BC750+1)/(Q750/1.6) + BC750/(R750/1.37))</f>
        <v>0</v>
      </c>
      <c r="U750">
        <f>(AX750*BA750)</f>
        <v>0</v>
      </c>
      <c r="V750">
        <f>(BQ750+(U750+2*0.95*5.67E-8*(((BQ750+$B$9)+273)^4-(BQ750+273)^4)-44100*J750)/(1.84*29.3*R750+8*0.95*5.67E-8*(BQ750+273)^3))</f>
        <v>0</v>
      </c>
      <c r="W750">
        <f>($C$9*BR750+$D$9*BS750+$E$9*V750)</f>
        <v>0</v>
      </c>
      <c r="X750">
        <f>0.61365*exp(17.502*W750/(240.97+W750))</f>
        <v>0</v>
      </c>
      <c r="Y750">
        <f>(Z750/AA750*100)</f>
        <v>0</v>
      </c>
      <c r="Z750">
        <f>BJ750*(BO750+BP750)/1000</f>
        <v>0</v>
      </c>
      <c r="AA750">
        <f>0.61365*exp(17.502*BQ750/(240.97+BQ750))</f>
        <v>0</v>
      </c>
      <c r="AB750">
        <f>(X750-BJ750*(BO750+BP750)/1000)</f>
        <v>0</v>
      </c>
      <c r="AC750">
        <f>(-J750*44100)</f>
        <v>0</v>
      </c>
      <c r="AD750">
        <f>2*29.3*R750*0.92*(BQ750-W750)</f>
        <v>0</v>
      </c>
      <c r="AE750">
        <f>2*0.95*5.67E-8*(((BQ750+$B$9)+273)^4-(W750+273)^4)</f>
        <v>0</v>
      </c>
      <c r="AF750">
        <f>U750+AE750+AC750+AD750</f>
        <v>0</v>
      </c>
      <c r="AG750">
        <f>BN750*AU750*(BI750-BH750*(1000-AU750*BK750)/(1000-AU750*BJ750))/(100*BB750)</f>
        <v>0</v>
      </c>
      <c r="AH750">
        <f>1000*BN750*AU750*(BJ750-BK750)/(100*BB750*(1000-AU750*BJ750))</f>
        <v>0</v>
      </c>
      <c r="AI750">
        <f>(AJ750 - AK750 - BO750*1E3/(8.314*(BQ750+273.15)) * AM750/BN750 * AL750) * BN750/(100*BB750) * (1000 - BK750)/1000</f>
        <v>0</v>
      </c>
      <c r="AJ750">
        <v>429.1954326807547</v>
      </c>
      <c r="AK750">
        <v>428.8211696969698</v>
      </c>
      <c r="AL750">
        <v>1.851712035733547E-05</v>
      </c>
      <c r="AM750">
        <v>61.35787655002243</v>
      </c>
      <c r="AN750">
        <f>(AP750 - AO750 + BO750*1E3/(8.314*(BQ750+273.15)) * AR750/BN750 * AQ750) * BN750/(100*BB750) * 1000/(1000 - AP750)</f>
        <v>0</v>
      </c>
      <c r="AO750">
        <v>21.46798366877158</v>
      </c>
      <c r="AP750">
        <v>21.48187972027974</v>
      </c>
      <c r="AQ750">
        <v>-1.69685982159068E-06</v>
      </c>
      <c r="AR750">
        <v>91.88205700752289</v>
      </c>
      <c r="AS750">
        <v>0</v>
      </c>
      <c r="AT750">
        <v>0</v>
      </c>
      <c r="AU750">
        <f>IF(AS750*$H$15&gt;=AW750,1.0,(AW750/(AW750-AS750*$H$15)))</f>
        <v>0</v>
      </c>
      <c r="AV750">
        <f>(AU750-1)*100</f>
        <v>0</v>
      </c>
      <c r="AW750">
        <f>MAX(0,($B$15+$C$15*BV750)/(1+$D$15*BV750)*BO750/(BQ750+273)*$E$15)</f>
        <v>0</v>
      </c>
      <c r="AX750">
        <f>$B$13*BW750+$C$13*BX750+$F$13*CI750*(1-CL750)</f>
        <v>0</v>
      </c>
      <c r="AY750">
        <f>AX750*AZ750</f>
        <v>0</v>
      </c>
      <c r="AZ750">
        <f>($B$13*$D$11+$C$13*$D$11+$F$13*((CV750+CN750)/MAX(CV750+CN750+CW750, 0.1)*$I$11+CW750/MAX(CV750+CN750+CW750, 0.1)*$J$11))/($B$13+$C$13+$F$13)</f>
        <v>0</v>
      </c>
      <c r="BA750">
        <f>($B$13*$K$11+$C$13*$K$11+$F$13*((CV750+CN750)/MAX(CV750+CN750+CW750, 0.1)*$P$11+CW750/MAX(CV750+CN750+CW750, 0.1)*$Q$11))/($B$13+$C$13+$F$13)</f>
        <v>0</v>
      </c>
      <c r="BB750">
        <v>6</v>
      </c>
      <c r="BC750">
        <v>0.5</v>
      </c>
      <c r="BD750" t="s">
        <v>358</v>
      </c>
      <c r="BE750">
        <v>2</v>
      </c>
      <c r="BF750" t="b">
        <v>1</v>
      </c>
      <c r="BG750">
        <v>1774684717.7</v>
      </c>
      <c r="BH750">
        <v>419.5481000000001</v>
      </c>
      <c r="BI750">
        <v>419.9795999999999</v>
      </c>
      <c r="BJ750">
        <v>21.48716</v>
      </c>
      <c r="BK750">
        <v>21.46772</v>
      </c>
      <c r="BL750">
        <v>419.9098</v>
      </c>
      <c r="BM750">
        <v>21.19017</v>
      </c>
      <c r="BN750">
        <v>499.9969</v>
      </c>
      <c r="BO750">
        <v>101.025</v>
      </c>
      <c r="BP750">
        <v>0.09992403000000001</v>
      </c>
      <c r="BQ750">
        <v>25.7361</v>
      </c>
      <c r="BR750">
        <v>25.75332</v>
      </c>
      <c r="BS750">
        <v>999.9</v>
      </c>
      <c r="BT750">
        <v>0</v>
      </c>
      <c r="BU750">
        <v>0</v>
      </c>
      <c r="BV750">
        <v>10006.56</v>
      </c>
      <c r="BW750">
        <v>0</v>
      </c>
      <c r="BX750">
        <v>0.3833920000000001</v>
      </c>
      <c r="BY750">
        <v>-0.4313904</v>
      </c>
      <c r="BZ750">
        <v>428.7609</v>
      </c>
      <c r="CA750">
        <v>429.1932</v>
      </c>
      <c r="CB750">
        <v>0.01943016</v>
      </c>
      <c r="CC750">
        <v>419.9795999999999</v>
      </c>
      <c r="CD750">
        <v>21.46772</v>
      </c>
      <c r="CE750">
        <v>2.170738000000001</v>
      </c>
      <c r="CF750">
        <v>2.168775</v>
      </c>
      <c r="CG750">
        <v>18.74799</v>
      </c>
      <c r="CH750">
        <v>18.73352999999999</v>
      </c>
      <c r="CI750">
        <v>49.99883</v>
      </c>
      <c r="CJ750">
        <v>0</v>
      </c>
      <c r="CK750">
        <v>1</v>
      </c>
      <c r="CL750">
        <v>0</v>
      </c>
      <c r="CM750">
        <v>1.66517</v>
      </c>
      <c r="CN750">
        <v>0</v>
      </c>
      <c r="CO750">
        <v>1.94947</v>
      </c>
      <c r="CP750">
        <v>255.7772</v>
      </c>
      <c r="CQ750">
        <v>35.64980000000001</v>
      </c>
      <c r="CR750">
        <v>41.8998</v>
      </c>
      <c r="CS750">
        <v>38.5873</v>
      </c>
      <c r="CT750">
        <v>41.556</v>
      </c>
      <c r="CU750">
        <v>36.9685</v>
      </c>
      <c r="CV750">
        <v>0</v>
      </c>
      <c r="CW750">
        <v>49.998</v>
      </c>
      <c r="CX750">
        <v>0</v>
      </c>
      <c r="CY750">
        <v>1774684719.2</v>
      </c>
      <c r="CZ750">
        <v>0</v>
      </c>
      <c r="DA750">
        <v>1774666326.5</v>
      </c>
      <c r="DB750" t="s">
        <v>359</v>
      </c>
      <c r="DC750">
        <v>1774666322</v>
      </c>
      <c r="DD750">
        <v>1774666326.5</v>
      </c>
      <c r="DE750">
        <v>2</v>
      </c>
      <c r="DF750">
        <v>0.343</v>
      </c>
      <c r="DG750">
        <v>-0.026</v>
      </c>
      <c r="DH750">
        <v>-0.36</v>
      </c>
      <c r="DI750">
        <v>0.298</v>
      </c>
      <c r="DJ750">
        <v>420</v>
      </c>
      <c r="DK750">
        <v>22</v>
      </c>
      <c r="DL750">
        <v>0.17</v>
      </c>
      <c r="DM750">
        <v>0.02</v>
      </c>
      <c r="DN750">
        <v>-0.461529525</v>
      </c>
      <c r="DO750">
        <v>-0.1183209118198872</v>
      </c>
      <c r="DP750">
        <v>0.0407997356541605</v>
      </c>
      <c r="DQ750">
        <v>0</v>
      </c>
      <c r="DR750">
        <v>0.0203299515</v>
      </c>
      <c r="DS750">
        <v>0.1187414958348968</v>
      </c>
      <c r="DT750">
        <v>0.02064370711979132</v>
      </c>
      <c r="DU750">
        <v>0</v>
      </c>
      <c r="DV750">
        <v>0</v>
      </c>
      <c r="DW750">
        <v>2</v>
      </c>
      <c r="DX750" t="s">
        <v>1824</v>
      </c>
      <c r="DY750">
        <v>3.13039</v>
      </c>
      <c r="DZ750">
        <v>2.80647</v>
      </c>
      <c r="EA750">
        <v>0.0997552</v>
      </c>
      <c r="EB750">
        <v>0.0994606</v>
      </c>
      <c r="EC750">
        <v>0.105779</v>
      </c>
      <c r="ED750">
        <v>0.105425</v>
      </c>
      <c r="EE750">
        <v>21144.5</v>
      </c>
      <c r="EF750">
        <v>27418.6</v>
      </c>
      <c r="EG750">
        <v>26441.8</v>
      </c>
      <c r="EH750">
        <v>32999.4</v>
      </c>
      <c r="EI750">
        <v>34925.4</v>
      </c>
      <c r="EJ750">
        <v>40317.1</v>
      </c>
      <c r="EK750">
        <v>41087.8</v>
      </c>
      <c r="EL750">
        <v>46059.2</v>
      </c>
      <c r="EM750">
        <v>2.035</v>
      </c>
      <c r="EN750">
        <v>2.00038</v>
      </c>
      <c r="EO750">
        <v>0.0680424</v>
      </c>
      <c r="EP750">
        <v>0</v>
      </c>
      <c r="EQ750">
        <v>24.6347</v>
      </c>
      <c r="ER750">
        <v>999.9</v>
      </c>
      <c r="ES750">
        <v>67.5</v>
      </c>
      <c r="ET750">
        <v>27.5</v>
      </c>
      <c r="EU750">
        <v>24.6253</v>
      </c>
      <c r="EV750">
        <v>61.3109</v>
      </c>
      <c r="EW750">
        <v>31.7228</v>
      </c>
      <c r="EX750">
        <v>1</v>
      </c>
      <c r="EY750">
        <v>0.291072</v>
      </c>
      <c r="EZ750">
        <v>0.156242</v>
      </c>
      <c r="FA750">
        <v>20.2903</v>
      </c>
      <c r="FB750">
        <v>5.18824</v>
      </c>
      <c r="FC750">
        <v>11.9441</v>
      </c>
      <c r="FD750">
        <v>4.95575</v>
      </c>
      <c r="FE750">
        <v>3.285</v>
      </c>
      <c r="FF750">
        <v>9999</v>
      </c>
      <c r="FG750">
        <v>9999</v>
      </c>
      <c r="FH750">
        <v>9999</v>
      </c>
      <c r="FI750">
        <v>999.9</v>
      </c>
      <c r="FJ750">
        <v>1.86127</v>
      </c>
      <c r="FK750">
        <v>1.86264</v>
      </c>
      <c r="FL750">
        <v>1.86005</v>
      </c>
      <c r="FM750">
        <v>1.85837</v>
      </c>
      <c r="FN750">
        <v>1.86212</v>
      </c>
      <c r="FO750">
        <v>1.85892</v>
      </c>
      <c r="FP750">
        <v>1.85791</v>
      </c>
      <c r="FQ750">
        <v>1.86081</v>
      </c>
      <c r="FR750">
        <v>0</v>
      </c>
      <c r="FS750">
        <v>0</v>
      </c>
      <c r="FT750">
        <v>0</v>
      </c>
      <c r="FU750">
        <v>4.5</v>
      </c>
      <c r="FV750" t="s">
        <v>361</v>
      </c>
      <c r="FW750" t="s">
        <v>362</v>
      </c>
      <c r="FX750" t="s">
        <v>363</v>
      </c>
      <c r="FY750" t="s">
        <v>364</v>
      </c>
      <c r="FZ750" t="s">
        <v>364</v>
      </c>
      <c r="GA750" t="s">
        <v>363</v>
      </c>
      <c r="GB750">
        <v>0</v>
      </c>
      <c r="GC750">
        <v>100</v>
      </c>
      <c r="GD750">
        <v>100</v>
      </c>
      <c r="GE750">
        <v>-0.361</v>
      </c>
      <c r="GF750">
        <v>0.2969</v>
      </c>
      <c r="GG750">
        <v>-1.589593225013521</v>
      </c>
      <c r="GH750">
        <v>0.00192992804097616</v>
      </c>
      <c r="GI750">
        <v>3.244687122451424E-06</v>
      </c>
      <c r="GJ750">
        <v>-2.087531120305573E-09</v>
      </c>
      <c r="GK750">
        <v>0.05776174702018427</v>
      </c>
      <c r="GL750">
        <v>0.005089068596103195</v>
      </c>
      <c r="GM750">
        <v>0.0003257216593697226</v>
      </c>
      <c r="GN750">
        <v>-1.562898368296355E-06</v>
      </c>
      <c r="GO750">
        <v>0</v>
      </c>
      <c r="GP750">
        <v>1257</v>
      </c>
      <c r="GQ750">
        <v>1</v>
      </c>
      <c r="GR750">
        <v>31</v>
      </c>
      <c r="GS750">
        <v>306.6</v>
      </c>
      <c r="GT750">
        <v>306.6</v>
      </c>
      <c r="GU750">
        <v>1.07666</v>
      </c>
      <c r="GV750">
        <v>2.38525</v>
      </c>
      <c r="GW750">
        <v>1.44775</v>
      </c>
      <c r="GX750">
        <v>2.20215</v>
      </c>
      <c r="GY750">
        <v>1.44653</v>
      </c>
      <c r="GZ750">
        <v>2.39624</v>
      </c>
      <c r="HA750">
        <v>33.1992</v>
      </c>
      <c r="HB750">
        <v>14.4472</v>
      </c>
      <c r="HC750">
        <v>18</v>
      </c>
      <c r="HD750">
        <v>531.951</v>
      </c>
      <c r="HE750">
        <v>523.035</v>
      </c>
      <c r="HF750">
        <v>25</v>
      </c>
      <c r="HG750">
        <v>30.7145</v>
      </c>
      <c r="HH750">
        <v>30.0002</v>
      </c>
      <c r="HI750">
        <v>31.0916</v>
      </c>
      <c r="HJ750">
        <v>31.1009</v>
      </c>
      <c r="HK750">
        <v>21.5442</v>
      </c>
      <c r="HL750">
        <v>20.8779</v>
      </c>
      <c r="HM750">
        <v>100</v>
      </c>
      <c r="HN750">
        <v>25</v>
      </c>
      <c r="HO750">
        <v>420</v>
      </c>
      <c r="HP750">
        <v>21.5</v>
      </c>
      <c r="HQ750">
        <v>103.123</v>
      </c>
      <c r="HR750">
        <v>102.019</v>
      </c>
    </row>
    <row r="751" spans="1:226">
      <c r="A751">
        <v>733</v>
      </c>
      <c r="B751">
        <v>1774684724.6</v>
      </c>
      <c r="C751">
        <v>2978.599999904633</v>
      </c>
      <c r="D751" t="s">
        <v>1829</v>
      </c>
      <c r="E751" t="s">
        <v>1830</v>
      </c>
      <c r="F751">
        <v>5</v>
      </c>
      <c r="I751">
        <v>1774684721.7</v>
      </c>
      <c r="J751">
        <f>(K751)/1000</f>
        <v>0</v>
      </c>
      <c r="K751">
        <f>IF(BF751, AN751, AH751)</f>
        <v>0</v>
      </c>
      <c r="L751">
        <f>IF(BF751, AI751, AG751)</f>
        <v>0</v>
      </c>
      <c r="M751">
        <f>BH751 - IF(AU751&gt;1, L751*BB751*100.0/(AW751), 0)</f>
        <v>0</v>
      </c>
      <c r="N751">
        <f>((T751-J751/2)*M751-L751)/(T751+J751/2)</f>
        <v>0</v>
      </c>
      <c r="O751">
        <f>N751*(BO751+BP751)/1000.0</f>
        <v>0</v>
      </c>
      <c r="P751">
        <f>(BH751 - IF(AU751&gt;1, L751*BB751*100.0/(AW751), 0))*(BO751+BP751)/1000.0</f>
        <v>0</v>
      </c>
      <c r="Q751">
        <f>2.0/((1/S751-1/R751)+SIGN(S751)*SQRT((1/S751-1/R751)*(1/S751-1/R751) + 4*BC751/((BC751+1)*(BC751+1))*(2*1/S751*1/R751-1/R751*1/R751)))</f>
        <v>0</v>
      </c>
      <c r="R751">
        <f>IF(LEFT(BD751,1)&lt;&gt;"0",IF(LEFT(BD751,1)="1",3.0,BE751),$D$5+$E$5*(BV751*BO751/($K$5*1000))+$F$5*(BV751*BO751/($K$5*1000))*MAX(MIN(BB751,$J$5),$I$5)*MAX(MIN(BB751,$J$5),$I$5)+$G$5*MAX(MIN(BB751,$J$5),$I$5)*(BV751*BO751/($K$5*1000))+$H$5*(BV751*BO751/($K$5*1000))*(BV751*BO751/($K$5*1000)))</f>
        <v>0</v>
      </c>
      <c r="S751">
        <f>J751*(1000-(1000*0.61365*exp(17.502*W751/(240.97+W751))/(BO751+BP751)+BJ751)/2)/(1000*0.61365*exp(17.502*W751/(240.97+W751))/(BO751+BP751)-BJ751)</f>
        <v>0</v>
      </c>
      <c r="T751">
        <f>1/((BC751+1)/(Q751/1.6)+1/(R751/1.37)) + BC751/((BC751+1)/(Q751/1.6) + BC751/(R751/1.37))</f>
        <v>0</v>
      </c>
      <c r="U751">
        <f>(AX751*BA751)</f>
        <v>0</v>
      </c>
      <c r="V751">
        <f>(BQ751+(U751+2*0.95*5.67E-8*(((BQ751+$B$9)+273)^4-(BQ751+273)^4)-44100*J751)/(1.84*29.3*R751+8*0.95*5.67E-8*(BQ751+273)^3))</f>
        <v>0</v>
      </c>
      <c r="W751">
        <f>($C$9*BR751+$D$9*BS751+$E$9*V751)</f>
        <v>0</v>
      </c>
      <c r="X751">
        <f>0.61365*exp(17.502*W751/(240.97+W751))</f>
        <v>0</v>
      </c>
      <c r="Y751">
        <f>(Z751/AA751*100)</f>
        <v>0</v>
      </c>
      <c r="Z751">
        <f>BJ751*(BO751+BP751)/1000</f>
        <v>0</v>
      </c>
      <c r="AA751">
        <f>0.61365*exp(17.502*BQ751/(240.97+BQ751))</f>
        <v>0</v>
      </c>
      <c r="AB751">
        <f>(X751-BJ751*(BO751+BP751)/1000)</f>
        <v>0</v>
      </c>
      <c r="AC751">
        <f>(-J751*44100)</f>
        <v>0</v>
      </c>
      <c r="AD751">
        <f>2*29.3*R751*0.92*(BQ751-W751)</f>
        <v>0</v>
      </c>
      <c r="AE751">
        <f>2*0.95*5.67E-8*(((BQ751+$B$9)+273)^4-(W751+273)^4)</f>
        <v>0</v>
      </c>
      <c r="AF751">
        <f>U751+AE751+AC751+AD751</f>
        <v>0</v>
      </c>
      <c r="AG751">
        <f>BN751*AU751*(BI751-BH751*(1000-AU751*BK751)/(1000-AU751*BJ751))/(100*BB751)</f>
        <v>0</v>
      </c>
      <c r="AH751">
        <f>1000*BN751*AU751*(BJ751-BK751)/(100*BB751*(1000-AU751*BJ751))</f>
        <v>0</v>
      </c>
      <c r="AI751">
        <f>(AJ751 - AK751 - BO751*1E3/(8.314*(BQ751+273.15)) * AM751/BN751 * AL751) * BN751/(100*BB751) * (1000 - BK751)/1000</f>
        <v>0</v>
      </c>
      <c r="AJ751">
        <v>429.1710829851643</v>
      </c>
      <c r="AK751">
        <v>428.7508545454544</v>
      </c>
      <c r="AL751">
        <v>-1.186922228755135E-05</v>
      </c>
      <c r="AM751">
        <v>61.35787655002243</v>
      </c>
      <c r="AN751">
        <f>(AP751 - AO751 + BO751*1E3/(8.314*(BQ751+273.15)) * AR751/BN751 * AQ751) * BN751/(100*BB751) * 1000/(1000 - AP751)</f>
        <v>0</v>
      </c>
      <c r="AO751">
        <v>21.46777896393377</v>
      </c>
      <c r="AP751">
        <v>21.47323636363637</v>
      </c>
      <c r="AQ751">
        <v>-1.462974959238645E-06</v>
      </c>
      <c r="AR751">
        <v>91.88205700752289</v>
      </c>
      <c r="AS751">
        <v>0</v>
      </c>
      <c r="AT751">
        <v>0</v>
      </c>
      <c r="AU751">
        <f>IF(AS751*$H$15&gt;=AW751,1.0,(AW751/(AW751-AS751*$H$15)))</f>
        <v>0</v>
      </c>
      <c r="AV751">
        <f>(AU751-1)*100</f>
        <v>0</v>
      </c>
      <c r="AW751">
        <f>MAX(0,($B$15+$C$15*BV751)/(1+$D$15*BV751)*BO751/(BQ751+273)*$E$15)</f>
        <v>0</v>
      </c>
      <c r="AX751">
        <f>$B$13*BW751+$C$13*BX751+$F$13*CI751*(1-CL751)</f>
        <v>0</v>
      </c>
      <c r="AY751">
        <f>AX751*AZ751</f>
        <v>0</v>
      </c>
      <c r="AZ751">
        <f>($B$13*$D$11+$C$13*$D$11+$F$13*((CV751+CN751)/MAX(CV751+CN751+CW751, 0.1)*$I$11+CW751/MAX(CV751+CN751+CW751, 0.1)*$J$11))/($B$13+$C$13+$F$13)</f>
        <v>0</v>
      </c>
      <c r="BA751">
        <f>($B$13*$K$11+$C$13*$K$11+$F$13*((CV751+CN751)/MAX(CV751+CN751+CW751, 0.1)*$P$11+CW751/MAX(CV751+CN751+CW751, 0.1)*$Q$11))/($B$13+$C$13+$F$13)</f>
        <v>0</v>
      </c>
      <c r="BB751">
        <v>6</v>
      </c>
      <c r="BC751">
        <v>0.5</v>
      </c>
      <c r="BD751" t="s">
        <v>358</v>
      </c>
      <c r="BE751">
        <v>2</v>
      </c>
      <c r="BF751" t="b">
        <v>1</v>
      </c>
      <c r="BG751">
        <v>1774684721.7</v>
      </c>
      <c r="BH751">
        <v>419.5764</v>
      </c>
      <c r="BI751">
        <v>419.9747</v>
      </c>
      <c r="BJ751">
        <v>21.47843</v>
      </c>
      <c r="BK751">
        <v>21.46765</v>
      </c>
      <c r="BL751">
        <v>419.9378</v>
      </c>
      <c r="BM751">
        <v>21.1816</v>
      </c>
      <c r="BN751">
        <v>499.9784</v>
      </c>
      <c r="BO751">
        <v>101.025</v>
      </c>
      <c r="BP751">
        <v>0.09998802</v>
      </c>
      <c r="BQ751">
        <v>25.73642</v>
      </c>
      <c r="BR751">
        <v>25.75019</v>
      </c>
      <c r="BS751">
        <v>999.9</v>
      </c>
      <c r="BT751">
        <v>0</v>
      </c>
      <c r="BU751">
        <v>0</v>
      </c>
      <c r="BV751">
        <v>9999.998000000001</v>
      </c>
      <c r="BW751">
        <v>0</v>
      </c>
      <c r="BX751">
        <v>0.3833920000000001</v>
      </c>
      <c r="BY751">
        <v>-0.3983947</v>
      </c>
      <c r="BZ751">
        <v>428.7859</v>
      </c>
      <c r="CA751">
        <v>429.1883</v>
      </c>
      <c r="CB751">
        <v>0.010766411</v>
      </c>
      <c r="CC751">
        <v>419.9747</v>
      </c>
      <c r="CD751">
        <v>21.46765</v>
      </c>
      <c r="CE751">
        <v>2.16986</v>
      </c>
      <c r="CF751">
        <v>2.168773</v>
      </c>
      <c r="CG751">
        <v>18.74151</v>
      </c>
      <c r="CH751">
        <v>18.73348</v>
      </c>
      <c r="CI751">
        <v>50.00378</v>
      </c>
      <c r="CJ751">
        <v>0</v>
      </c>
      <c r="CK751">
        <v>1</v>
      </c>
      <c r="CL751">
        <v>0</v>
      </c>
      <c r="CM751">
        <v>1.68475</v>
      </c>
      <c r="CN751">
        <v>0</v>
      </c>
      <c r="CO751">
        <v>2.18101</v>
      </c>
      <c r="CP751">
        <v>255.8026</v>
      </c>
      <c r="CQ751">
        <v>35.6312</v>
      </c>
      <c r="CR751">
        <v>41.64980000000001</v>
      </c>
      <c r="CS751">
        <v>38.4747</v>
      </c>
      <c r="CT751">
        <v>41.2872</v>
      </c>
      <c r="CU751">
        <v>36.8873</v>
      </c>
      <c r="CV751">
        <v>0</v>
      </c>
      <c r="CW751">
        <v>50.00599999999999</v>
      </c>
      <c r="CX751">
        <v>0</v>
      </c>
      <c r="CY751">
        <v>1774684722.8</v>
      </c>
      <c r="CZ751">
        <v>0</v>
      </c>
      <c r="DA751">
        <v>1774666326.5</v>
      </c>
      <c r="DB751" t="s">
        <v>359</v>
      </c>
      <c r="DC751">
        <v>1774666322</v>
      </c>
      <c r="DD751">
        <v>1774666326.5</v>
      </c>
      <c r="DE751">
        <v>2</v>
      </c>
      <c r="DF751">
        <v>0.343</v>
      </c>
      <c r="DG751">
        <v>-0.026</v>
      </c>
      <c r="DH751">
        <v>-0.36</v>
      </c>
      <c r="DI751">
        <v>0.298</v>
      </c>
      <c r="DJ751">
        <v>420</v>
      </c>
      <c r="DK751">
        <v>22</v>
      </c>
      <c r="DL751">
        <v>0.17</v>
      </c>
      <c r="DM751">
        <v>0.02</v>
      </c>
      <c r="DN751">
        <v>-0.44853665</v>
      </c>
      <c r="DO751">
        <v>0.2158056585365861</v>
      </c>
      <c r="DP751">
        <v>0.05386046332262191</v>
      </c>
      <c r="DQ751">
        <v>0</v>
      </c>
      <c r="DR751">
        <v>0.02556991475</v>
      </c>
      <c r="DS751">
        <v>-0.06115957812382748</v>
      </c>
      <c r="DT751">
        <v>0.01292437405407086</v>
      </c>
      <c r="DU751">
        <v>1</v>
      </c>
      <c r="DV751">
        <v>1</v>
      </c>
      <c r="DW751">
        <v>2</v>
      </c>
      <c r="DX751" t="s">
        <v>367</v>
      </c>
      <c r="DY751">
        <v>3.13043</v>
      </c>
      <c r="DZ751">
        <v>2.80643</v>
      </c>
      <c r="EA751">
        <v>0.0997412</v>
      </c>
      <c r="EB751">
        <v>0.09946969999999999</v>
      </c>
      <c r="EC751">
        <v>0.105753</v>
      </c>
      <c r="ED751">
        <v>0.105421</v>
      </c>
      <c r="EE751">
        <v>21144.8</v>
      </c>
      <c r="EF751">
        <v>27418.4</v>
      </c>
      <c r="EG751">
        <v>26441.7</v>
      </c>
      <c r="EH751">
        <v>32999.5</v>
      </c>
      <c r="EI751">
        <v>34926.2</v>
      </c>
      <c r="EJ751">
        <v>40317.6</v>
      </c>
      <c r="EK751">
        <v>41087.6</v>
      </c>
      <c r="EL751">
        <v>46059.5</v>
      </c>
      <c r="EM751">
        <v>2.03505</v>
      </c>
      <c r="EN751">
        <v>2.00007</v>
      </c>
      <c r="EO751">
        <v>0.067912</v>
      </c>
      <c r="EP751">
        <v>0</v>
      </c>
      <c r="EQ751">
        <v>24.6347</v>
      </c>
      <c r="ER751">
        <v>999.9</v>
      </c>
      <c r="ES751">
        <v>67.5</v>
      </c>
      <c r="ET751">
        <v>27.5</v>
      </c>
      <c r="EU751">
        <v>24.6235</v>
      </c>
      <c r="EV751">
        <v>61.1509</v>
      </c>
      <c r="EW751">
        <v>31.8229</v>
      </c>
      <c r="EX751">
        <v>1</v>
      </c>
      <c r="EY751">
        <v>0.290981</v>
      </c>
      <c r="EZ751">
        <v>0.155468</v>
      </c>
      <c r="FA751">
        <v>20.2903</v>
      </c>
      <c r="FB751">
        <v>5.18779</v>
      </c>
      <c r="FC751">
        <v>11.9441</v>
      </c>
      <c r="FD751">
        <v>4.95575</v>
      </c>
      <c r="FE751">
        <v>3.285</v>
      </c>
      <c r="FF751">
        <v>9999</v>
      </c>
      <c r="FG751">
        <v>9999</v>
      </c>
      <c r="FH751">
        <v>9999</v>
      </c>
      <c r="FI751">
        <v>999.9</v>
      </c>
      <c r="FJ751">
        <v>1.86127</v>
      </c>
      <c r="FK751">
        <v>1.86264</v>
      </c>
      <c r="FL751">
        <v>1.86005</v>
      </c>
      <c r="FM751">
        <v>1.85837</v>
      </c>
      <c r="FN751">
        <v>1.86211</v>
      </c>
      <c r="FO751">
        <v>1.8589</v>
      </c>
      <c r="FP751">
        <v>1.85791</v>
      </c>
      <c r="FQ751">
        <v>1.86081</v>
      </c>
      <c r="FR751">
        <v>0</v>
      </c>
      <c r="FS751">
        <v>0</v>
      </c>
      <c r="FT751">
        <v>0</v>
      </c>
      <c r="FU751">
        <v>4.5</v>
      </c>
      <c r="FV751" t="s">
        <v>361</v>
      </c>
      <c r="FW751" t="s">
        <v>362</v>
      </c>
      <c r="FX751" t="s">
        <v>363</v>
      </c>
      <c r="FY751" t="s">
        <v>364</v>
      </c>
      <c r="FZ751" t="s">
        <v>364</v>
      </c>
      <c r="GA751" t="s">
        <v>363</v>
      </c>
      <c r="GB751">
        <v>0</v>
      </c>
      <c r="GC751">
        <v>100</v>
      </c>
      <c r="GD751">
        <v>100</v>
      </c>
      <c r="GE751">
        <v>-0.362</v>
      </c>
      <c r="GF751">
        <v>0.2968</v>
      </c>
      <c r="GG751">
        <v>-1.589593225013521</v>
      </c>
      <c r="GH751">
        <v>0.00192992804097616</v>
      </c>
      <c r="GI751">
        <v>3.244687122451424E-06</v>
      </c>
      <c r="GJ751">
        <v>-2.087531120305573E-09</v>
      </c>
      <c r="GK751">
        <v>0.05776174702018427</v>
      </c>
      <c r="GL751">
        <v>0.005089068596103195</v>
      </c>
      <c r="GM751">
        <v>0.0003257216593697226</v>
      </c>
      <c r="GN751">
        <v>-1.562898368296355E-06</v>
      </c>
      <c r="GO751">
        <v>0</v>
      </c>
      <c r="GP751">
        <v>1257</v>
      </c>
      <c r="GQ751">
        <v>1</v>
      </c>
      <c r="GR751">
        <v>31</v>
      </c>
      <c r="GS751">
        <v>306.7</v>
      </c>
      <c r="GT751">
        <v>306.6</v>
      </c>
      <c r="GU751">
        <v>1.07788</v>
      </c>
      <c r="GV751">
        <v>2.3877</v>
      </c>
      <c r="GW751">
        <v>1.44775</v>
      </c>
      <c r="GX751">
        <v>2.20215</v>
      </c>
      <c r="GY751">
        <v>1.44653</v>
      </c>
      <c r="GZ751">
        <v>2.37183</v>
      </c>
      <c r="HA751">
        <v>33.1769</v>
      </c>
      <c r="HB751">
        <v>14.4385</v>
      </c>
      <c r="HC751">
        <v>18</v>
      </c>
      <c r="HD751">
        <v>531.9829999999999</v>
      </c>
      <c r="HE751">
        <v>522.832</v>
      </c>
      <c r="HF751">
        <v>24.9999</v>
      </c>
      <c r="HG751">
        <v>30.7145</v>
      </c>
      <c r="HH751">
        <v>30.0001</v>
      </c>
      <c r="HI751">
        <v>31.0916</v>
      </c>
      <c r="HJ751">
        <v>31.1009</v>
      </c>
      <c r="HK751">
        <v>21.5438</v>
      </c>
      <c r="HL751">
        <v>20.8779</v>
      </c>
      <c r="HM751">
        <v>100</v>
      </c>
      <c r="HN751">
        <v>25</v>
      </c>
      <c r="HO751">
        <v>420</v>
      </c>
      <c r="HP751">
        <v>21.5</v>
      </c>
      <c r="HQ751">
        <v>103.122</v>
      </c>
      <c r="HR751">
        <v>102.02</v>
      </c>
    </row>
    <row r="752" spans="1:226">
      <c r="A752">
        <v>734</v>
      </c>
      <c r="B752">
        <v>1774684728.6</v>
      </c>
      <c r="C752">
        <v>2982.599999904633</v>
      </c>
      <c r="D752" t="s">
        <v>1831</v>
      </c>
      <c r="E752" t="s">
        <v>1832</v>
      </c>
      <c r="F752">
        <v>5</v>
      </c>
      <c r="I752">
        <v>1774684725.7</v>
      </c>
      <c r="J752">
        <f>(K752)/1000</f>
        <v>0</v>
      </c>
      <c r="K752">
        <f>IF(BF752, AN752, AH752)</f>
        <v>0</v>
      </c>
      <c r="L752">
        <f>IF(BF752, AI752, AG752)</f>
        <v>0</v>
      </c>
      <c r="M752">
        <f>BH752 - IF(AU752&gt;1, L752*BB752*100.0/(AW752), 0)</f>
        <v>0</v>
      </c>
      <c r="N752">
        <f>((T752-J752/2)*M752-L752)/(T752+J752/2)</f>
        <v>0</v>
      </c>
      <c r="O752">
        <f>N752*(BO752+BP752)/1000.0</f>
        <v>0</v>
      </c>
      <c r="P752">
        <f>(BH752 - IF(AU752&gt;1, L752*BB752*100.0/(AW752), 0))*(BO752+BP752)/1000.0</f>
        <v>0</v>
      </c>
      <c r="Q752">
        <f>2.0/((1/S752-1/R752)+SIGN(S752)*SQRT((1/S752-1/R752)*(1/S752-1/R752) + 4*BC752/((BC752+1)*(BC752+1))*(2*1/S752*1/R752-1/R752*1/R752)))</f>
        <v>0</v>
      </c>
      <c r="R752">
        <f>IF(LEFT(BD752,1)&lt;&gt;"0",IF(LEFT(BD752,1)="1",3.0,BE752),$D$5+$E$5*(BV752*BO752/($K$5*1000))+$F$5*(BV752*BO752/($K$5*1000))*MAX(MIN(BB752,$J$5),$I$5)*MAX(MIN(BB752,$J$5),$I$5)+$G$5*MAX(MIN(BB752,$J$5),$I$5)*(BV752*BO752/($K$5*1000))+$H$5*(BV752*BO752/($K$5*1000))*(BV752*BO752/($K$5*1000)))</f>
        <v>0</v>
      </c>
      <c r="S752">
        <f>J752*(1000-(1000*0.61365*exp(17.502*W752/(240.97+W752))/(BO752+BP752)+BJ752)/2)/(1000*0.61365*exp(17.502*W752/(240.97+W752))/(BO752+BP752)-BJ752)</f>
        <v>0</v>
      </c>
      <c r="T752">
        <f>1/((BC752+1)/(Q752/1.6)+1/(R752/1.37)) + BC752/((BC752+1)/(Q752/1.6) + BC752/(R752/1.37))</f>
        <v>0</v>
      </c>
      <c r="U752">
        <f>(AX752*BA752)</f>
        <v>0</v>
      </c>
      <c r="V752">
        <f>(BQ752+(U752+2*0.95*5.67E-8*(((BQ752+$B$9)+273)^4-(BQ752+273)^4)-44100*J752)/(1.84*29.3*R752+8*0.95*5.67E-8*(BQ752+273)^3))</f>
        <v>0</v>
      </c>
      <c r="W752">
        <f>($C$9*BR752+$D$9*BS752+$E$9*V752)</f>
        <v>0</v>
      </c>
      <c r="X752">
        <f>0.61365*exp(17.502*W752/(240.97+W752))</f>
        <v>0</v>
      </c>
      <c r="Y752">
        <f>(Z752/AA752*100)</f>
        <v>0</v>
      </c>
      <c r="Z752">
        <f>BJ752*(BO752+BP752)/1000</f>
        <v>0</v>
      </c>
      <c r="AA752">
        <f>0.61365*exp(17.502*BQ752/(240.97+BQ752))</f>
        <v>0</v>
      </c>
      <c r="AB752">
        <f>(X752-BJ752*(BO752+BP752)/1000)</f>
        <v>0</v>
      </c>
      <c r="AC752">
        <f>(-J752*44100)</f>
        <v>0</v>
      </c>
      <c r="AD752">
        <f>2*29.3*R752*0.92*(BQ752-W752)</f>
        <v>0</v>
      </c>
      <c r="AE752">
        <f>2*0.95*5.67E-8*(((BQ752+$B$9)+273)^4-(W752+273)^4)</f>
        <v>0</v>
      </c>
      <c r="AF752">
        <f>U752+AE752+AC752+AD752</f>
        <v>0</v>
      </c>
      <c r="AG752">
        <f>BN752*AU752*(BI752-BH752*(1000-AU752*BK752)/(1000-AU752*BJ752))/(100*BB752)</f>
        <v>0</v>
      </c>
      <c r="AH752">
        <f>1000*BN752*AU752*(BJ752-BK752)/(100*BB752*(1000-AU752*BJ752))</f>
        <v>0</v>
      </c>
      <c r="AI752">
        <f>(AJ752 - AK752 - BO752*1E3/(8.314*(BQ752+273.15)) * AM752/BN752 * AL752) * BN752/(100*BB752) * (1000 - BK752)/1000</f>
        <v>0</v>
      </c>
      <c r="AJ752">
        <v>429.2140387289938</v>
      </c>
      <c r="AK752">
        <v>428.7463090909088</v>
      </c>
      <c r="AL752">
        <v>7.365064588548406E-07</v>
      </c>
      <c r="AM752">
        <v>61.35787655002243</v>
      </c>
      <c r="AN752">
        <f>(AP752 - AO752 + BO752*1E3/(8.314*(BQ752+273.15)) * AR752/BN752 * AQ752) * BN752/(100*BB752) * 1000/(1000 - AP752)</f>
        <v>0</v>
      </c>
      <c r="AO752">
        <v>21.46715560222764</v>
      </c>
      <c r="AP752">
        <v>21.47021678321679</v>
      </c>
      <c r="AQ752">
        <v>-1.060344209190831E-06</v>
      </c>
      <c r="AR752">
        <v>91.88205700752289</v>
      </c>
      <c r="AS752">
        <v>0</v>
      </c>
      <c r="AT752">
        <v>0</v>
      </c>
      <c r="AU752">
        <f>IF(AS752*$H$15&gt;=AW752,1.0,(AW752/(AW752-AS752*$H$15)))</f>
        <v>0</v>
      </c>
      <c r="AV752">
        <f>(AU752-1)*100</f>
        <v>0</v>
      </c>
      <c r="AW752">
        <f>MAX(0,($B$15+$C$15*BV752)/(1+$D$15*BV752)*BO752/(BQ752+273)*$E$15)</f>
        <v>0</v>
      </c>
      <c r="AX752">
        <f>$B$13*BW752+$C$13*BX752+$F$13*CI752*(1-CL752)</f>
        <v>0</v>
      </c>
      <c r="AY752">
        <f>AX752*AZ752</f>
        <v>0</v>
      </c>
      <c r="AZ752">
        <f>($B$13*$D$11+$C$13*$D$11+$F$13*((CV752+CN752)/MAX(CV752+CN752+CW752, 0.1)*$I$11+CW752/MAX(CV752+CN752+CW752, 0.1)*$J$11))/($B$13+$C$13+$F$13)</f>
        <v>0</v>
      </c>
      <c r="BA752">
        <f>($B$13*$K$11+$C$13*$K$11+$F$13*((CV752+CN752)/MAX(CV752+CN752+CW752, 0.1)*$P$11+CW752/MAX(CV752+CN752+CW752, 0.1)*$Q$11))/($B$13+$C$13+$F$13)</f>
        <v>0</v>
      </c>
      <c r="BB752">
        <v>6</v>
      </c>
      <c r="BC752">
        <v>0.5</v>
      </c>
      <c r="BD752" t="s">
        <v>358</v>
      </c>
      <c r="BE752">
        <v>2</v>
      </c>
      <c r="BF752" t="b">
        <v>1</v>
      </c>
      <c r="BG752">
        <v>1774684725.7</v>
      </c>
      <c r="BH752">
        <v>419.5376</v>
      </c>
      <c r="BI752">
        <v>419.9967</v>
      </c>
      <c r="BJ752">
        <v>21.472</v>
      </c>
      <c r="BK752">
        <v>21.46615</v>
      </c>
      <c r="BL752">
        <v>419.8994</v>
      </c>
      <c r="BM752">
        <v>21.17525</v>
      </c>
      <c r="BN752">
        <v>499.9677</v>
      </c>
      <c r="BO752">
        <v>101.0248</v>
      </c>
      <c r="BP752">
        <v>0.09980988</v>
      </c>
      <c r="BQ752">
        <v>25.73532</v>
      </c>
      <c r="BR752">
        <v>25.74698</v>
      </c>
      <c r="BS752">
        <v>999.9</v>
      </c>
      <c r="BT752">
        <v>0</v>
      </c>
      <c r="BU752">
        <v>0</v>
      </c>
      <c r="BV752">
        <v>10022.12</v>
      </c>
      <c r="BW752">
        <v>0</v>
      </c>
      <c r="BX752">
        <v>0.3833920000000001</v>
      </c>
      <c r="BY752">
        <v>-0.4589721000000001</v>
      </c>
      <c r="BZ752">
        <v>428.7437</v>
      </c>
      <c r="CA752">
        <v>429.2101</v>
      </c>
      <c r="CB752">
        <v>0.005829811</v>
      </c>
      <c r="CC752">
        <v>419.9967</v>
      </c>
      <c r="CD752">
        <v>21.46615</v>
      </c>
      <c r="CE752">
        <v>2.169208</v>
      </c>
      <c r="CF752">
        <v>2.168619</v>
      </c>
      <c r="CG752">
        <v>18.73669</v>
      </c>
      <c r="CH752">
        <v>18.73234</v>
      </c>
      <c r="CI752">
        <v>49.99607</v>
      </c>
      <c r="CJ752">
        <v>0</v>
      </c>
      <c r="CK752">
        <v>1</v>
      </c>
      <c r="CL752">
        <v>0</v>
      </c>
      <c r="CM752">
        <v>1.59505</v>
      </c>
      <c r="CN752">
        <v>0</v>
      </c>
      <c r="CO752">
        <v>2.25034</v>
      </c>
      <c r="CP752">
        <v>255.7632</v>
      </c>
      <c r="CQ752">
        <v>35.625</v>
      </c>
      <c r="CR752">
        <v>41.4434</v>
      </c>
      <c r="CS752">
        <v>38.3685</v>
      </c>
      <c r="CT752">
        <v>41.0372</v>
      </c>
      <c r="CU752">
        <v>36.806</v>
      </c>
      <c r="CV752">
        <v>0</v>
      </c>
      <c r="CW752">
        <v>49.997</v>
      </c>
      <c r="CX752">
        <v>0</v>
      </c>
      <c r="CY752">
        <v>1774684727</v>
      </c>
      <c r="CZ752">
        <v>0</v>
      </c>
      <c r="DA752">
        <v>1774666326.5</v>
      </c>
      <c r="DB752" t="s">
        <v>359</v>
      </c>
      <c r="DC752">
        <v>1774666322</v>
      </c>
      <c r="DD752">
        <v>1774666326.5</v>
      </c>
      <c r="DE752">
        <v>2</v>
      </c>
      <c r="DF752">
        <v>0.343</v>
      </c>
      <c r="DG752">
        <v>-0.026</v>
      </c>
      <c r="DH752">
        <v>-0.36</v>
      </c>
      <c r="DI752">
        <v>0.298</v>
      </c>
      <c r="DJ752">
        <v>420</v>
      </c>
      <c r="DK752">
        <v>22</v>
      </c>
      <c r="DL752">
        <v>0.17</v>
      </c>
      <c r="DM752">
        <v>0.02</v>
      </c>
      <c r="DN752">
        <v>-0.4521104634146342</v>
      </c>
      <c r="DO752">
        <v>0.1444809407665504</v>
      </c>
      <c r="DP752">
        <v>0.05345747942380209</v>
      </c>
      <c r="DQ752">
        <v>0</v>
      </c>
      <c r="DR752">
        <v>0.02193836902439024</v>
      </c>
      <c r="DS752">
        <v>-0.1371299849477352</v>
      </c>
      <c r="DT752">
        <v>0.01375622581040802</v>
      </c>
      <c r="DU752">
        <v>0</v>
      </c>
      <c r="DV752">
        <v>0</v>
      </c>
      <c r="DW752">
        <v>2</v>
      </c>
      <c r="DX752" t="s">
        <v>1824</v>
      </c>
      <c r="DY752">
        <v>3.13038</v>
      </c>
      <c r="DZ752">
        <v>2.80664</v>
      </c>
      <c r="EA752">
        <v>0.0997454</v>
      </c>
      <c r="EB752">
        <v>0.09947019999999999</v>
      </c>
      <c r="EC752">
        <v>0.105739</v>
      </c>
      <c r="ED752">
        <v>0.105411</v>
      </c>
      <c r="EE752">
        <v>21144.7</v>
      </c>
      <c r="EF752">
        <v>27418.6</v>
      </c>
      <c r="EG752">
        <v>26441.7</v>
      </c>
      <c r="EH752">
        <v>32999.8</v>
      </c>
      <c r="EI752">
        <v>34926.8</v>
      </c>
      <c r="EJ752">
        <v>40318</v>
      </c>
      <c r="EK752">
        <v>41087.6</v>
      </c>
      <c r="EL752">
        <v>46059.4</v>
      </c>
      <c r="EM752">
        <v>2.03488</v>
      </c>
      <c r="EN752">
        <v>2.00028</v>
      </c>
      <c r="EO752">
        <v>0.0677817</v>
      </c>
      <c r="EP752">
        <v>0</v>
      </c>
      <c r="EQ752">
        <v>24.6347</v>
      </c>
      <c r="ER752">
        <v>999.9</v>
      </c>
      <c r="ES752">
        <v>67.5</v>
      </c>
      <c r="ET752">
        <v>27.5</v>
      </c>
      <c r="EU752">
        <v>24.6241</v>
      </c>
      <c r="EV752">
        <v>61.0209</v>
      </c>
      <c r="EW752">
        <v>31.7788</v>
      </c>
      <c r="EX752">
        <v>1</v>
      </c>
      <c r="EY752">
        <v>0.291021</v>
      </c>
      <c r="EZ752">
        <v>0.155501</v>
      </c>
      <c r="FA752">
        <v>20.2903</v>
      </c>
      <c r="FB752">
        <v>5.18794</v>
      </c>
      <c r="FC752">
        <v>11.9441</v>
      </c>
      <c r="FD752">
        <v>4.95565</v>
      </c>
      <c r="FE752">
        <v>3.285</v>
      </c>
      <c r="FF752">
        <v>9999</v>
      </c>
      <c r="FG752">
        <v>9999</v>
      </c>
      <c r="FH752">
        <v>9999</v>
      </c>
      <c r="FI752">
        <v>999.9</v>
      </c>
      <c r="FJ752">
        <v>1.86127</v>
      </c>
      <c r="FK752">
        <v>1.86264</v>
      </c>
      <c r="FL752">
        <v>1.86005</v>
      </c>
      <c r="FM752">
        <v>1.85837</v>
      </c>
      <c r="FN752">
        <v>1.86211</v>
      </c>
      <c r="FO752">
        <v>1.85891</v>
      </c>
      <c r="FP752">
        <v>1.85792</v>
      </c>
      <c r="FQ752">
        <v>1.86081</v>
      </c>
      <c r="FR752">
        <v>0</v>
      </c>
      <c r="FS752">
        <v>0</v>
      </c>
      <c r="FT752">
        <v>0</v>
      </c>
      <c r="FU752">
        <v>4.5</v>
      </c>
      <c r="FV752" t="s">
        <v>361</v>
      </c>
      <c r="FW752" t="s">
        <v>362</v>
      </c>
      <c r="FX752" t="s">
        <v>363</v>
      </c>
      <c r="FY752" t="s">
        <v>364</v>
      </c>
      <c r="FZ752" t="s">
        <v>364</v>
      </c>
      <c r="GA752" t="s">
        <v>363</v>
      </c>
      <c r="GB752">
        <v>0</v>
      </c>
      <c r="GC752">
        <v>100</v>
      </c>
      <c r="GD752">
        <v>100</v>
      </c>
      <c r="GE752">
        <v>-0.362</v>
      </c>
      <c r="GF752">
        <v>0.2967</v>
      </c>
      <c r="GG752">
        <v>-1.589593225013521</v>
      </c>
      <c r="GH752">
        <v>0.00192992804097616</v>
      </c>
      <c r="GI752">
        <v>3.244687122451424E-06</v>
      </c>
      <c r="GJ752">
        <v>-2.087531120305573E-09</v>
      </c>
      <c r="GK752">
        <v>0.05776174702018427</v>
      </c>
      <c r="GL752">
        <v>0.005089068596103195</v>
      </c>
      <c r="GM752">
        <v>0.0003257216593697226</v>
      </c>
      <c r="GN752">
        <v>-1.562898368296355E-06</v>
      </c>
      <c r="GO752">
        <v>0</v>
      </c>
      <c r="GP752">
        <v>1257</v>
      </c>
      <c r="GQ752">
        <v>1</v>
      </c>
      <c r="GR752">
        <v>31</v>
      </c>
      <c r="GS752">
        <v>306.8</v>
      </c>
      <c r="GT752">
        <v>306.7</v>
      </c>
      <c r="GU752">
        <v>1.07666</v>
      </c>
      <c r="GV752">
        <v>2.38892</v>
      </c>
      <c r="GW752">
        <v>1.44775</v>
      </c>
      <c r="GX752">
        <v>2.20215</v>
      </c>
      <c r="GY752">
        <v>1.44653</v>
      </c>
      <c r="GZ752">
        <v>2.34375</v>
      </c>
      <c r="HA752">
        <v>33.1769</v>
      </c>
      <c r="HB752">
        <v>14.4385</v>
      </c>
      <c r="HC752">
        <v>18</v>
      </c>
      <c r="HD752">
        <v>531.872</v>
      </c>
      <c r="HE752">
        <v>522.967</v>
      </c>
      <c r="HF752">
        <v>24.9999</v>
      </c>
      <c r="HG752">
        <v>30.7145</v>
      </c>
      <c r="HH752">
        <v>30.0001</v>
      </c>
      <c r="HI752">
        <v>31.0916</v>
      </c>
      <c r="HJ752">
        <v>31.1009</v>
      </c>
      <c r="HK752">
        <v>21.5418</v>
      </c>
      <c r="HL752">
        <v>20.8779</v>
      </c>
      <c r="HM752">
        <v>100</v>
      </c>
      <c r="HN752">
        <v>25</v>
      </c>
      <c r="HO752">
        <v>420</v>
      </c>
      <c r="HP752">
        <v>21.5</v>
      </c>
      <c r="HQ752">
        <v>103.122</v>
      </c>
      <c r="HR752">
        <v>102.02</v>
      </c>
    </row>
    <row r="753" spans="1:226">
      <c r="A753">
        <v>735</v>
      </c>
      <c r="B753">
        <v>1774684732.6</v>
      </c>
      <c r="C753">
        <v>2986.599999904633</v>
      </c>
      <c r="D753" t="s">
        <v>1833</v>
      </c>
      <c r="E753" t="s">
        <v>1834</v>
      </c>
      <c r="F753">
        <v>5</v>
      </c>
      <c r="I753">
        <v>1774684729.7</v>
      </c>
      <c r="J753">
        <f>(K753)/1000</f>
        <v>0</v>
      </c>
      <c r="K753">
        <f>IF(BF753, AN753, AH753)</f>
        <v>0</v>
      </c>
      <c r="L753">
        <f>IF(BF753, AI753, AG753)</f>
        <v>0</v>
      </c>
      <c r="M753">
        <f>BH753 - IF(AU753&gt;1, L753*BB753*100.0/(AW753), 0)</f>
        <v>0</v>
      </c>
      <c r="N753">
        <f>((T753-J753/2)*M753-L753)/(T753+J753/2)</f>
        <v>0</v>
      </c>
      <c r="O753">
        <f>N753*(BO753+BP753)/1000.0</f>
        <v>0</v>
      </c>
      <c r="P753">
        <f>(BH753 - IF(AU753&gt;1, L753*BB753*100.0/(AW753), 0))*(BO753+BP753)/1000.0</f>
        <v>0</v>
      </c>
      <c r="Q753">
        <f>2.0/((1/S753-1/R753)+SIGN(S753)*SQRT((1/S753-1/R753)*(1/S753-1/R753) + 4*BC753/((BC753+1)*(BC753+1))*(2*1/S753*1/R753-1/R753*1/R753)))</f>
        <v>0</v>
      </c>
      <c r="R753">
        <f>IF(LEFT(BD753,1)&lt;&gt;"0",IF(LEFT(BD753,1)="1",3.0,BE753),$D$5+$E$5*(BV753*BO753/($K$5*1000))+$F$5*(BV753*BO753/($K$5*1000))*MAX(MIN(BB753,$J$5),$I$5)*MAX(MIN(BB753,$J$5),$I$5)+$G$5*MAX(MIN(BB753,$J$5),$I$5)*(BV753*BO753/($K$5*1000))+$H$5*(BV753*BO753/($K$5*1000))*(BV753*BO753/($K$5*1000)))</f>
        <v>0</v>
      </c>
      <c r="S753">
        <f>J753*(1000-(1000*0.61365*exp(17.502*W753/(240.97+W753))/(BO753+BP753)+BJ753)/2)/(1000*0.61365*exp(17.502*W753/(240.97+W753))/(BO753+BP753)-BJ753)</f>
        <v>0</v>
      </c>
      <c r="T753">
        <f>1/((BC753+1)/(Q753/1.6)+1/(R753/1.37)) + BC753/((BC753+1)/(Q753/1.6) + BC753/(R753/1.37))</f>
        <v>0</v>
      </c>
      <c r="U753">
        <f>(AX753*BA753)</f>
        <v>0</v>
      </c>
      <c r="V753">
        <f>(BQ753+(U753+2*0.95*5.67E-8*(((BQ753+$B$9)+273)^4-(BQ753+273)^4)-44100*J753)/(1.84*29.3*R753+8*0.95*5.67E-8*(BQ753+273)^3))</f>
        <v>0</v>
      </c>
      <c r="W753">
        <f>($C$9*BR753+$D$9*BS753+$E$9*V753)</f>
        <v>0</v>
      </c>
      <c r="X753">
        <f>0.61365*exp(17.502*W753/(240.97+W753))</f>
        <v>0</v>
      </c>
      <c r="Y753">
        <f>(Z753/AA753*100)</f>
        <v>0</v>
      </c>
      <c r="Z753">
        <f>BJ753*(BO753+BP753)/1000</f>
        <v>0</v>
      </c>
      <c r="AA753">
        <f>0.61365*exp(17.502*BQ753/(240.97+BQ753))</f>
        <v>0</v>
      </c>
      <c r="AB753">
        <f>(X753-BJ753*(BO753+BP753)/1000)</f>
        <v>0</v>
      </c>
      <c r="AC753">
        <f>(-J753*44100)</f>
        <v>0</v>
      </c>
      <c r="AD753">
        <f>2*29.3*R753*0.92*(BQ753-W753)</f>
        <v>0</v>
      </c>
      <c r="AE753">
        <f>2*0.95*5.67E-8*(((BQ753+$B$9)+273)^4-(W753+273)^4)</f>
        <v>0</v>
      </c>
      <c r="AF753">
        <f>U753+AE753+AC753+AD753</f>
        <v>0</v>
      </c>
      <c r="AG753">
        <f>BN753*AU753*(BI753-BH753*(1000-AU753*BK753)/(1000-AU753*BJ753))/(100*BB753)</f>
        <v>0</v>
      </c>
      <c r="AH753">
        <f>1000*BN753*AU753*(BJ753-BK753)/(100*BB753*(1000-AU753*BJ753))</f>
        <v>0</v>
      </c>
      <c r="AI753">
        <f>(AJ753 - AK753 - BO753*1E3/(8.314*(BQ753+273.15)) * AM753/BN753 * AL753) * BN753/(100*BB753) * (1000 - BK753)/1000</f>
        <v>0</v>
      </c>
      <c r="AJ753">
        <v>429.2186918655466</v>
      </c>
      <c r="AK753">
        <v>428.7479878787879</v>
      </c>
      <c r="AL753">
        <v>-2.116298361095156E-06</v>
      </c>
      <c r="AM753">
        <v>61.35787655002243</v>
      </c>
      <c r="AN753">
        <f>(AP753 - AO753 + BO753*1E3/(8.314*(BQ753+273.15)) * AR753/BN753 * AQ753) * BN753/(100*BB753) * 1000/(1000 - AP753)</f>
        <v>0</v>
      </c>
      <c r="AO753">
        <v>21.46438531167184</v>
      </c>
      <c r="AP753">
        <v>21.4668</v>
      </c>
      <c r="AQ753">
        <v>-1.096321155554173E-06</v>
      </c>
      <c r="AR753">
        <v>91.88205700752289</v>
      </c>
      <c r="AS753">
        <v>0</v>
      </c>
      <c r="AT753">
        <v>0</v>
      </c>
      <c r="AU753">
        <f>IF(AS753*$H$15&gt;=AW753,1.0,(AW753/(AW753-AS753*$H$15)))</f>
        <v>0</v>
      </c>
      <c r="AV753">
        <f>(AU753-1)*100</f>
        <v>0</v>
      </c>
      <c r="AW753">
        <f>MAX(0,($B$15+$C$15*BV753)/(1+$D$15*BV753)*BO753/(BQ753+273)*$E$15)</f>
        <v>0</v>
      </c>
      <c r="AX753">
        <f>$B$13*BW753+$C$13*BX753+$F$13*CI753*(1-CL753)</f>
        <v>0</v>
      </c>
      <c r="AY753">
        <f>AX753*AZ753</f>
        <v>0</v>
      </c>
      <c r="AZ753">
        <f>($B$13*$D$11+$C$13*$D$11+$F$13*((CV753+CN753)/MAX(CV753+CN753+CW753, 0.1)*$I$11+CW753/MAX(CV753+CN753+CW753, 0.1)*$J$11))/($B$13+$C$13+$F$13)</f>
        <v>0</v>
      </c>
      <c r="BA753">
        <f>($B$13*$K$11+$C$13*$K$11+$F$13*((CV753+CN753)/MAX(CV753+CN753+CW753, 0.1)*$P$11+CW753/MAX(CV753+CN753+CW753, 0.1)*$Q$11))/($B$13+$C$13+$F$13)</f>
        <v>0</v>
      </c>
      <c r="BB753">
        <v>6</v>
      </c>
      <c r="BC753">
        <v>0.5</v>
      </c>
      <c r="BD753" t="s">
        <v>358</v>
      </c>
      <c r="BE753">
        <v>2</v>
      </c>
      <c r="BF753" t="b">
        <v>1</v>
      </c>
      <c r="BG753">
        <v>1774684729.7</v>
      </c>
      <c r="BH753">
        <v>419.5458</v>
      </c>
      <c r="BI753">
        <v>419.9995</v>
      </c>
      <c r="BJ753">
        <v>21.46823</v>
      </c>
      <c r="BK753">
        <v>21.46476</v>
      </c>
      <c r="BL753">
        <v>419.9076</v>
      </c>
      <c r="BM753">
        <v>21.17155</v>
      </c>
      <c r="BN753">
        <v>500.0362</v>
      </c>
      <c r="BO753">
        <v>101.0251</v>
      </c>
      <c r="BP753">
        <v>0.10003303</v>
      </c>
      <c r="BQ753">
        <v>25.73683</v>
      </c>
      <c r="BR753">
        <v>25.74671</v>
      </c>
      <c r="BS753">
        <v>999.9</v>
      </c>
      <c r="BT753">
        <v>0</v>
      </c>
      <c r="BU753">
        <v>0</v>
      </c>
      <c r="BV753">
        <v>10007.063</v>
      </c>
      <c r="BW753">
        <v>0</v>
      </c>
      <c r="BX753">
        <v>0.3833920000000001</v>
      </c>
      <c r="BY753">
        <v>-0.4536559000000001</v>
      </c>
      <c r="BZ753">
        <v>428.7504</v>
      </c>
      <c r="CA753">
        <v>429.2124</v>
      </c>
      <c r="CB753">
        <v>0.003478623</v>
      </c>
      <c r="CC753">
        <v>419.9995</v>
      </c>
      <c r="CD753">
        <v>21.46476</v>
      </c>
      <c r="CE753">
        <v>2.168833</v>
      </c>
      <c r="CF753">
        <v>2.168481</v>
      </c>
      <c r="CG753">
        <v>18.73392</v>
      </c>
      <c r="CH753">
        <v>18.73134</v>
      </c>
      <c r="CI753">
        <v>49.99269</v>
      </c>
      <c r="CJ753">
        <v>0</v>
      </c>
      <c r="CK753">
        <v>1</v>
      </c>
      <c r="CL753">
        <v>0</v>
      </c>
      <c r="CM753">
        <v>1.33613</v>
      </c>
      <c r="CN753">
        <v>0</v>
      </c>
      <c r="CO753">
        <v>2.57748</v>
      </c>
      <c r="CP753">
        <v>255.7458</v>
      </c>
      <c r="CQ753">
        <v>35.6061</v>
      </c>
      <c r="CR753">
        <v>41.2435</v>
      </c>
      <c r="CS753">
        <v>38.2623</v>
      </c>
      <c r="CT753">
        <v>40.7872</v>
      </c>
      <c r="CU753">
        <v>36.7311</v>
      </c>
      <c r="CV753">
        <v>0</v>
      </c>
      <c r="CW753">
        <v>49.99399999999999</v>
      </c>
      <c r="CX753">
        <v>0</v>
      </c>
      <c r="CY753">
        <v>1774684731.2</v>
      </c>
      <c r="CZ753">
        <v>0</v>
      </c>
      <c r="DA753">
        <v>1774666326.5</v>
      </c>
      <c r="DB753" t="s">
        <v>359</v>
      </c>
      <c r="DC753">
        <v>1774666322</v>
      </c>
      <c r="DD753">
        <v>1774666326.5</v>
      </c>
      <c r="DE753">
        <v>2</v>
      </c>
      <c r="DF753">
        <v>0.343</v>
      </c>
      <c r="DG753">
        <v>-0.026</v>
      </c>
      <c r="DH753">
        <v>-0.36</v>
      </c>
      <c r="DI753">
        <v>0.298</v>
      </c>
      <c r="DJ753">
        <v>420</v>
      </c>
      <c r="DK753">
        <v>22</v>
      </c>
      <c r="DL753">
        <v>0.17</v>
      </c>
      <c r="DM753">
        <v>0.02</v>
      </c>
      <c r="DN753">
        <v>-0.452434243902439</v>
      </c>
      <c r="DO753">
        <v>0.1629477700348424</v>
      </c>
      <c r="DP753">
        <v>0.05108986301428651</v>
      </c>
      <c r="DQ753">
        <v>0</v>
      </c>
      <c r="DR753">
        <v>0.01420504829268293</v>
      </c>
      <c r="DS753">
        <v>-0.1035370814634147</v>
      </c>
      <c r="DT753">
        <v>0.01064427357278079</v>
      </c>
      <c r="DU753">
        <v>0</v>
      </c>
      <c r="DV753">
        <v>0</v>
      </c>
      <c r="DW753">
        <v>2</v>
      </c>
      <c r="DX753" t="s">
        <v>1824</v>
      </c>
      <c r="DY753">
        <v>3.13057</v>
      </c>
      <c r="DZ753">
        <v>2.80647</v>
      </c>
      <c r="EA753">
        <v>0.0997446</v>
      </c>
      <c r="EB753">
        <v>0.0994674</v>
      </c>
      <c r="EC753">
        <v>0.105731</v>
      </c>
      <c r="ED753">
        <v>0.105415</v>
      </c>
      <c r="EE753">
        <v>21144.7</v>
      </c>
      <c r="EF753">
        <v>27418.7</v>
      </c>
      <c r="EG753">
        <v>26441.7</v>
      </c>
      <c r="EH753">
        <v>32999.9</v>
      </c>
      <c r="EI753">
        <v>34927.2</v>
      </c>
      <c r="EJ753">
        <v>40318.4</v>
      </c>
      <c r="EK753">
        <v>41087.8</v>
      </c>
      <c r="EL753">
        <v>46060.1</v>
      </c>
      <c r="EM753">
        <v>2.03495</v>
      </c>
      <c r="EN753">
        <v>2.00012</v>
      </c>
      <c r="EO753">
        <v>0.06780029999999999</v>
      </c>
      <c r="EP753">
        <v>0</v>
      </c>
      <c r="EQ753">
        <v>24.6347</v>
      </c>
      <c r="ER753">
        <v>999.9</v>
      </c>
      <c r="ES753">
        <v>67.5</v>
      </c>
      <c r="ET753">
        <v>27.5</v>
      </c>
      <c r="EU753">
        <v>24.6259</v>
      </c>
      <c r="EV753">
        <v>61.2509</v>
      </c>
      <c r="EW753">
        <v>31.5825</v>
      </c>
      <c r="EX753">
        <v>1</v>
      </c>
      <c r="EY753">
        <v>0.291062</v>
      </c>
      <c r="EZ753">
        <v>0.155174</v>
      </c>
      <c r="FA753">
        <v>20.2905</v>
      </c>
      <c r="FB753">
        <v>5.18809</v>
      </c>
      <c r="FC753">
        <v>11.9441</v>
      </c>
      <c r="FD753">
        <v>4.95575</v>
      </c>
      <c r="FE753">
        <v>3.285</v>
      </c>
      <c r="FF753">
        <v>9999</v>
      </c>
      <c r="FG753">
        <v>9999</v>
      </c>
      <c r="FH753">
        <v>9999</v>
      </c>
      <c r="FI753">
        <v>999.9</v>
      </c>
      <c r="FJ753">
        <v>1.86127</v>
      </c>
      <c r="FK753">
        <v>1.86264</v>
      </c>
      <c r="FL753">
        <v>1.86005</v>
      </c>
      <c r="FM753">
        <v>1.85837</v>
      </c>
      <c r="FN753">
        <v>1.8621</v>
      </c>
      <c r="FO753">
        <v>1.85892</v>
      </c>
      <c r="FP753">
        <v>1.85791</v>
      </c>
      <c r="FQ753">
        <v>1.86081</v>
      </c>
      <c r="FR753">
        <v>0</v>
      </c>
      <c r="FS753">
        <v>0</v>
      </c>
      <c r="FT753">
        <v>0</v>
      </c>
      <c r="FU753">
        <v>4.5</v>
      </c>
      <c r="FV753" t="s">
        <v>361</v>
      </c>
      <c r="FW753" t="s">
        <v>362</v>
      </c>
      <c r="FX753" t="s">
        <v>363</v>
      </c>
      <c r="FY753" t="s">
        <v>364</v>
      </c>
      <c r="FZ753" t="s">
        <v>364</v>
      </c>
      <c r="GA753" t="s">
        <v>363</v>
      </c>
      <c r="GB753">
        <v>0</v>
      </c>
      <c r="GC753">
        <v>100</v>
      </c>
      <c r="GD753">
        <v>100</v>
      </c>
      <c r="GE753">
        <v>-0.362</v>
      </c>
      <c r="GF753">
        <v>0.2966</v>
      </c>
      <c r="GG753">
        <v>-1.589593225013521</v>
      </c>
      <c r="GH753">
        <v>0.00192992804097616</v>
      </c>
      <c r="GI753">
        <v>3.244687122451424E-06</v>
      </c>
      <c r="GJ753">
        <v>-2.087531120305573E-09</v>
      </c>
      <c r="GK753">
        <v>0.05776174702018427</v>
      </c>
      <c r="GL753">
        <v>0.005089068596103195</v>
      </c>
      <c r="GM753">
        <v>0.0003257216593697226</v>
      </c>
      <c r="GN753">
        <v>-1.562898368296355E-06</v>
      </c>
      <c r="GO753">
        <v>0</v>
      </c>
      <c r="GP753">
        <v>1257</v>
      </c>
      <c r="GQ753">
        <v>1</v>
      </c>
      <c r="GR753">
        <v>31</v>
      </c>
      <c r="GS753">
        <v>306.8</v>
      </c>
      <c r="GT753">
        <v>306.8</v>
      </c>
      <c r="GU753">
        <v>1.07666</v>
      </c>
      <c r="GV753">
        <v>2.40112</v>
      </c>
      <c r="GW753">
        <v>1.44775</v>
      </c>
      <c r="GX753">
        <v>2.20215</v>
      </c>
      <c r="GY753">
        <v>1.44653</v>
      </c>
      <c r="GZ753">
        <v>2.24854</v>
      </c>
      <c r="HA753">
        <v>33.1769</v>
      </c>
      <c r="HB753">
        <v>14.4385</v>
      </c>
      <c r="HC753">
        <v>18</v>
      </c>
      <c r="HD753">
        <v>531.919</v>
      </c>
      <c r="HE753">
        <v>522.865</v>
      </c>
      <c r="HF753">
        <v>24.9999</v>
      </c>
      <c r="HG753">
        <v>30.7145</v>
      </c>
      <c r="HH753">
        <v>30.0002</v>
      </c>
      <c r="HI753">
        <v>31.0916</v>
      </c>
      <c r="HJ753">
        <v>31.1009</v>
      </c>
      <c r="HK753">
        <v>21.5428</v>
      </c>
      <c r="HL753">
        <v>20.8779</v>
      </c>
      <c r="HM753">
        <v>100</v>
      </c>
      <c r="HN753">
        <v>25</v>
      </c>
      <c r="HO753">
        <v>420</v>
      </c>
      <c r="HP753">
        <v>21.5</v>
      </c>
      <c r="HQ753">
        <v>103.122</v>
      </c>
      <c r="HR753">
        <v>102.021</v>
      </c>
    </row>
    <row r="754" spans="1:226">
      <c r="A754">
        <v>736</v>
      </c>
      <c r="B754">
        <v>1774684736.6</v>
      </c>
      <c r="C754">
        <v>2990.599999904633</v>
      </c>
      <c r="D754" t="s">
        <v>1835</v>
      </c>
      <c r="E754" t="s">
        <v>1836</v>
      </c>
      <c r="F754">
        <v>5</v>
      </c>
      <c r="I754">
        <v>1774684733.7</v>
      </c>
      <c r="J754">
        <f>(K754)/1000</f>
        <v>0</v>
      </c>
      <c r="K754">
        <f>IF(BF754, AN754, AH754)</f>
        <v>0</v>
      </c>
      <c r="L754">
        <f>IF(BF754, AI754, AG754)</f>
        <v>0</v>
      </c>
      <c r="M754">
        <f>BH754 - IF(AU754&gt;1, L754*BB754*100.0/(AW754), 0)</f>
        <v>0</v>
      </c>
      <c r="N754">
        <f>((T754-J754/2)*M754-L754)/(T754+J754/2)</f>
        <v>0</v>
      </c>
      <c r="O754">
        <f>N754*(BO754+BP754)/1000.0</f>
        <v>0</v>
      </c>
      <c r="P754">
        <f>(BH754 - IF(AU754&gt;1, L754*BB754*100.0/(AW754), 0))*(BO754+BP754)/1000.0</f>
        <v>0</v>
      </c>
      <c r="Q754">
        <f>2.0/((1/S754-1/R754)+SIGN(S754)*SQRT((1/S754-1/R754)*(1/S754-1/R754) + 4*BC754/((BC754+1)*(BC754+1))*(2*1/S754*1/R754-1/R754*1/R754)))</f>
        <v>0</v>
      </c>
      <c r="R754">
        <f>IF(LEFT(BD754,1)&lt;&gt;"0",IF(LEFT(BD754,1)="1",3.0,BE754),$D$5+$E$5*(BV754*BO754/($K$5*1000))+$F$5*(BV754*BO754/($K$5*1000))*MAX(MIN(BB754,$J$5),$I$5)*MAX(MIN(BB754,$J$5),$I$5)+$G$5*MAX(MIN(BB754,$J$5),$I$5)*(BV754*BO754/($K$5*1000))+$H$5*(BV754*BO754/($K$5*1000))*(BV754*BO754/($K$5*1000)))</f>
        <v>0</v>
      </c>
      <c r="S754">
        <f>J754*(1000-(1000*0.61365*exp(17.502*W754/(240.97+W754))/(BO754+BP754)+BJ754)/2)/(1000*0.61365*exp(17.502*W754/(240.97+W754))/(BO754+BP754)-BJ754)</f>
        <v>0</v>
      </c>
      <c r="T754">
        <f>1/((BC754+1)/(Q754/1.6)+1/(R754/1.37)) + BC754/((BC754+1)/(Q754/1.6) + BC754/(R754/1.37))</f>
        <v>0</v>
      </c>
      <c r="U754">
        <f>(AX754*BA754)</f>
        <v>0</v>
      </c>
      <c r="V754">
        <f>(BQ754+(U754+2*0.95*5.67E-8*(((BQ754+$B$9)+273)^4-(BQ754+273)^4)-44100*J754)/(1.84*29.3*R754+8*0.95*5.67E-8*(BQ754+273)^3))</f>
        <v>0</v>
      </c>
      <c r="W754">
        <f>($C$9*BR754+$D$9*BS754+$E$9*V754)</f>
        <v>0</v>
      </c>
      <c r="X754">
        <f>0.61365*exp(17.502*W754/(240.97+W754))</f>
        <v>0</v>
      </c>
      <c r="Y754">
        <f>(Z754/AA754*100)</f>
        <v>0</v>
      </c>
      <c r="Z754">
        <f>BJ754*(BO754+BP754)/1000</f>
        <v>0</v>
      </c>
      <c r="AA754">
        <f>0.61365*exp(17.502*BQ754/(240.97+BQ754))</f>
        <v>0</v>
      </c>
      <c r="AB754">
        <f>(X754-BJ754*(BO754+BP754)/1000)</f>
        <v>0</v>
      </c>
      <c r="AC754">
        <f>(-J754*44100)</f>
        <v>0</v>
      </c>
      <c r="AD754">
        <f>2*29.3*R754*0.92*(BQ754-W754)</f>
        <v>0</v>
      </c>
      <c r="AE754">
        <f>2*0.95*5.67E-8*(((BQ754+$B$9)+273)^4-(W754+273)^4)</f>
        <v>0</v>
      </c>
      <c r="AF754">
        <f>U754+AE754+AC754+AD754</f>
        <v>0</v>
      </c>
      <c r="AG754">
        <f>BN754*AU754*(BI754-BH754*(1000-AU754*BK754)/(1000-AU754*BJ754))/(100*BB754)</f>
        <v>0</v>
      </c>
      <c r="AH754">
        <f>1000*BN754*AU754*(BJ754-BK754)/(100*BB754*(1000-AU754*BJ754))</f>
        <v>0</v>
      </c>
      <c r="AI754">
        <f>(AJ754 - AK754 - BO754*1E3/(8.314*(BQ754+273.15)) * AM754/BN754 * AL754) * BN754/(100*BB754) * (1000 - BK754)/1000</f>
        <v>0</v>
      </c>
      <c r="AJ754">
        <v>429.1729862134287</v>
      </c>
      <c r="AK754">
        <v>428.8208787878789</v>
      </c>
      <c r="AL754">
        <v>1.152982089557582E-05</v>
      </c>
      <c r="AM754">
        <v>61.35787655002243</v>
      </c>
      <c r="AN754">
        <f>(AP754 - AO754 + BO754*1E3/(8.314*(BQ754+273.15)) * AR754/BN754 * AQ754) * BN754/(100*BB754) * 1000/(1000 - AP754)</f>
        <v>0</v>
      </c>
      <c r="AO754">
        <v>21.46505571952187</v>
      </c>
      <c r="AP754">
        <v>21.46265034965036</v>
      </c>
      <c r="AQ754">
        <v>2.148688520266324E-07</v>
      </c>
      <c r="AR754">
        <v>91.88205700752289</v>
      </c>
      <c r="AS754">
        <v>0</v>
      </c>
      <c r="AT754">
        <v>0</v>
      </c>
      <c r="AU754">
        <f>IF(AS754*$H$15&gt;=AW754,1.0,(AW754/(AW754-AS754*$H$15)))</f>
        <v>0</v>
      </c>
      <c r="AV754">
        <f>(AU754-1)*100</f>
        <v>0</v>
      </c>
      <c r="AW754">
        <f>MAX(0,($B$15+$C$15*BV754)/(1+$D$15*BV754)*BO754/(BQ754+273)*$E$15)</f>
        <v>0</v>
      </c>
      <c r="AX754">
        <f>$B$13*BW754+$C$13*BX754+$F$13*CI754*(1-CL754)</f>
        <v>0</v>
      </c>
      <c r="AY754">
        <f>AX754*AZ754</f>
        <v>0</v>
      </c>
      <c r="AZ754">
        <f>($B$13*$D$11+$C$13*$D$11+$F$13*((CV754+CN754)/MAX(CV754+CN754+CW754, 0.1)*$I$11+CW754/MAX(CV754+CN754+CW754, 0.1)*$J$11))/($B$13+$C$13+$F$13)</f>
        <v>0</v>
      </c>
      <c r="BA754">
        <f>($B$13*$K$11+$C$13*$K$11+$F$13*((CV754+CN754)/MAX(CV754+CN754+CW754, 0.1)*$P$11+CW754/MAX(CV754+CN754+CW754, 0.1)*$Q$11))/($B$13+$C$13+$F$13)</f>
        <v>0</v>
      </c>
      <c r="BB754">
        <v>6</v>
      </c>
      <c r="BC754">
        <v>0.5</v>
      </c>
      <c r="BD754" t="s">
        <v>358</v>
      </c>
      <c r="BE754">
        <v>2</v>
      </c>
      <c r="BF754" t="b">
        <v>1</v>
      </c>
      <c r="BG754">
        <v>1774684733.7</v>
      </c>
      <c r="BH754">
        <v>419.5787</v>
      </c>
      <c r="BI754">
        <v>419.9739</v>
      </c>
      <c r="BJ754">
        <v>21.46554</v>
      </c>
      <c r="BK754">
        <v>21.46547</v>
      </c>
      <c r="BL754">
        <v>419.9406</v>
      </c>
      <c r="BM754">
        <v>21.16892</v>
      </c>
      <c r="BN754">
        <v>500.0667</v>
      </c>
      <c r="BO754">
        <v>101.0255</v>
      </c>
      <c r="BP754">
        <v>0.1000417</v>
      </c>
      <c r="BQ754">
        <v>25.73768</v>
      </c>
      <c r="BR754">
        <v>25.74462</v>
      </c>
      <c r="BS754">
        <v>999.9</v>
      </c>
      <c r="BT754">
        <v>0</v>
      </c>
      <c r="BU754">
        <v>0</v>
      </c>
      <c r="BV754">
        <v>9997.996000000003</v>
      </c>
      <c r="BW754">
        <v>0</v>
      </c>
      <c r="BX754">
        <v>0.3833920000000001</v>
      </c>
      <c r="BY754">
        <v>-0.3949402</v>
      </c>
      <c r="BZ754">
        <v>428.7829</v>
      </c>
      <c r="CA754">
        <v>429.1865000000001</v>
      </c>
      <c r="CB754">
        <v>6.504090000000006E-05</v>
      </c>
      <c r="CC754">
        <v>419.9739</v>
      </c>
      <c r="CD754">
        <v>21.46547</v>
      </c>
      <c r="CE754">
        <v>2.168568</v>
      </c>
      <c r="CF754">
        <v>2.168562</v>
      </c>
      <c r="CG754">
        <v>18.73198</v>
      </c>
      <c r="CH754">
        <v>18.73195</v>
      </c>
      <c r="CI754">
        <v>50.00568</v>
      </c>
      <c r="CJ754">
        <v>0</v>
      </c>
      <c r="CK754">
        <v>1</v>
      </c>
      <c r="CL754">
        <v>0</v>
      </c>
      <c r="CM754">
        <v>1.65771</v>
      </c>
      <c r="CN754">
        <v>0</v>
      </c>
      <c r="CO754">
        <v>2.56554</v>
      </c>
      <c r="CP754">
        <v>255.8125</v>
      </c>
      <c r="CQ754">
        <v>35.562</v>
      </c>
      <c r="CR754">
        <v>41.0684</v>
      </c>
      <c r="CS754">
        <v>38.1686</v>
      </c>
      <c r="CT754">
        <v>40.556</v>
      </c>
      <c r="CU754">
        <v>36.6684</v>
      </c>
      <c r="CV754">
        <v>0</v>
      </c>
      <c r="CW754">
        <v>50.00699999999999</v>
      </c>
      <c r="CX754">
        <v>0</v>
      </c>
      <c r="CY754">
        <v>1774684734.8</v>
      </c>
      <c r="CZ754">
        <v>0</v>
      </c>
      <c r="DA754">
        <v>1774666326.5</v>
      </c>
      <c r="DB754" t="s">
        <v>359</v>
      </c>
      <c r="DC754">
        <v>1774666322</v>
      </c>
      <c r="DD754">
        <v>1774666326.5</v>
      </c>
      <c r="DE754">
        <v>2</v>
      </c>
      <c r="DF754">
        <v>0.343</v>
      </c>
      <c r="DG754">
        <v>-0.026</v>
      </c>
      <c r="DH754">
        <v>-0.36</v>
      </c>
      <c r="DI754">
        <v>0.298</v>
      </c>
      <c r="DJ754">
        <v>420</v>
      </c>
      <c r="DK754">
        <v>22</v>
      </c>
      <c r="DL754">
        <v>0.17</v>
      </c>
      <c r="DM754">
        <v>0.02</v>
      </c>
      <c r="DN754">
        <v>-0.426795</v>
      </c>
      <c r="DO754">
        <v>0.06656592334494733</v>
      </c>
      <c r="DP754">
        <v>0.0449211587583749</v>
      </c>
      <c r="DQ754">
        <v>1</v>
      </c>
      <c r="DR754">
        <v>0.008096461682926829</v>
      </c>
      <c r="DS754">
        <v>-0.06934946698954703</v>
      </c>
      <c r="DT754">
        <v>0.007178517610980609</v>
      </c>
      <c r="DU754">
        <v>1</v>
      </c>
      <c r="DV754">
        <v>2</v>
      </c>
      <c r="DW754">
        <v>2</v>
      </c>
      <c r="DX754" t="s">
        <v>360</v>
      </c>
      <c r="DY754">
        <v>3.13048</v>
      </c>
      <c r="DZ754">
        <v>2.80651</v>
      </c>
      <c r="EA754">
        <v>0.0997541</v>
      </c>
      <c r="EB754">
        <v>0.09946679999999999</v>
      </c>
      <c r="EC754">
        <v>0.105716</v>
      </c>
      <c r="ED754">
        <v>0.105419</v>
      </c>
      <c r="EE754">
        <v>21144.5</v>
      </c>
      <c r="EF754">
        <v>27418.8</v>
      </c>
      <c r="EG754">
        <v>26441.7</v>
      </c>
      <c r="EH754">
        <v>32999.9</v>
      </c>
      <c r="EI754">
        <v>34927.4</v>
      </c>
      <c r="EJ754">
        <v>40318.3</v>
      </c>
      <c r="EK754">
        <v>41087.3</v>
      </c>
      <c r="EL754">
        <v>46060.2</v>
      </c>
      <c r="EM754">
        <v>2.03505</v>
      </c>
      <c r="EN754">
        <v>2.0003</v>
      </c>
      <c r="EO754">
        <v>0.0674278</v>
      </c>
      <c r="EP754">
        <v>0</v>
      </c>
      <c r="EQ754">
        <v>24.6347</v>
      </c>
      <c r="ER754">
        <v>999.9</v>
      </c>
      <c r="ES754">
        <v>67.5</v>
      </c>
      <c r="ET754">
        <v>27.5</v>
      </c>
      <c r="EU754">
        <v>24.6256</v>
      </c>
      <c r="EV754">
        <v>61.2109</v>
      </c>
      <c r="EW754">
        <v>31.4904</v>
      </c>
      <c r="EX754">
        <v>1</v>
      </c>
      <c r="EY754">
        <v>0.291052</v>
      </c>
      <c r="EZ754">
        <v>0.155583</v>
      </c>
      <c r="FA754">
        <v>20.2905</v>
      </c>
      <c r="FB754">
        <v>5.18869</v>
      </c>
      <c r="FC754">
        <v>11.9441</v>
      </c>
      <c r="FD754">
        <v>4.95565</v>
      </c>
      <c r="FE754">
        <v>3.285</v>
      </c>
      <c r="FF754">
        <v>9999</v>
      </c>
      <c r="FG754">
        <v>9999</v>
      </c>
      <c r="FH754">
        <v>9999</v>
      </c>
      <c r="FI754">
        <v>999.9</v>
      </c>
      <c r="FJ754">
        <v>1.86127</v>
      </c>
      <c r="FK754">
        <v>1.86264</v>
      </c>
      <c r="FL754">
        <v>1.86005</v>
      </c>
      <c r="FM754">
        <v>1.85837</v>
      </c>
      <c r="FN754">
        <v>1.86212</v>
      </c>
      <c r="FO754">
        <v>1.85892</v>
      </c>
      <c r="FP754">
        <v>1.85791</v>
      </c>
      <c r="FQ754">
        <v>1.86081</v>
      </c>
      <c r="FR754">
        <v>0</v>
      </c>
      <c r="FS754">
        <v>0</v>
      </c>
      <c r="FT754">
        <v>0</v>
      </c>
      <c r="FU754">
        <v>4.5</v>
      </c>
      <c r="FV754" t="s">
        <v>361</v>
      </c>
      <c r="FW754" t="s">
        <v>362</v>
      </c>
      <c r="FX754" t="s">
        <v>363</v>
      </c>
      <c r="FY754" t="s">
        <v>364</v>
      </c>
      <c r="FZ754" t="s">
        <v>364</v>
      </c>
      <c r="GA754" t="s">
        <v>363</v>
      </c>
      <c r="GB754">
        <v>0</v>
      </c>
      <c r="GC754">
        <v>100</v>
      </c>
      <c r="GD754">
        <v>100</v>
      </c>
      <c r="GE754">
        <v>-0.361</v>
      </c>
      <c r="GF754">
        <v>0.2966</v>
      </c>
      <c r="GG754">
        <v>-1.589593225013521</v>
      </c>
      <c r="GH754">
        <v>0.00192992804097616</v>
      </c>
      <c r="GI754">
        <v>3.244687122451424E-06</v>
      </c>
      <c r="GJ754">
        <v>-2.087531120305573E-09</v>
      </c>
      <c r="GK754">
        <v>0.05776174702018427</v>
      </c>
      <c r="GL754">
        <v>0.005089068596103195</v>
      </c>
      <c r="GM754">
        <v>0.0003257216593697226</v>
      </c>
      <c r="GN754">
        <v>-1.562898368296355E-06</v>
      </c>
      <c r="GO754">
        <v>0</v>
      </c>
      <c r="GP754">
        <v>1257</v>
      </c>
      <c r="GQ754">
        <v>1</v>
      </c>
      <c r="GR754">
        <v>31</v>
      </c>
      <c r="GS754">
        <v>306.9</v>
      </c>
      <c r="GT754">
        <v>306.8</v>
      </c>
      <c r="GU754">
        <v>1.07666</v>
      </c>
      <c r="GV754">
        <v>2.3999</v>
      </c>
      <c r="GW754">
        <v>1.44775</v>
      </c>
      <c r="GX754">
        <v>2.20215</v>
      </c>
      <c r="GY754">
        <v>1.44653</v>
      </c>
      <c r="GZ754">
        <v>2.29126</v>
      </c>
      <c r="HA754">
        <v>33.1769</v>
      </c>
      <c r="HB754">
        <v>14.4297</v>
      </c>
      <c r="HC754">
        <v>18</v>
      </c>
      <c r="HD754">
        <v>531.9829999999999</v>
      </c>
      <c r="HE754">
        <v>522.984</v>
      </c>
      <c r="HF754">
        <v>25</v>
      </c>
      <c r="HG754">
        <v>30.7145</v>
      </c>
      <c r="HH754">
        <v>30.0001</v>
      </c>
      <c r="HI754">
        <v>31.0916</v>
      </c>
      <c r="HJ754">
        <v>31.1009</v>
      </c>
      <c r="HK754">
        <v>21.5422</v>
      </c>
      <c r="HL754">
        <v>20.8779</v>
      </c>
      <c r="HM754">
        <v>100</v>
      </c>
      <c r="HN754">
        <v>25</v>
      </c>
      <c r="HO754">
        <v>420</v>
      </c>
      <c r="HP754">
        <v>21.5</v>
      </c>
      <c r="HQ754">
        <v>103.122</v>
      </c>
      <c r="HR754">
        <v>102.021</v>
      </c>
    </row>
    <row r="755" spans="1:226">
      <c r="A755">
        <v>737</v>
      </c>
      <c r="B755">
        <v>1774684740.6</v>
      </c>
      <c r="C755">
        <v>2994.599999904633</v>
      </c>
      <c r="D755" t="s">
        <v>1837</v>
      </c>
      <c r="E755" t="s">
        <v>1838</v>
      </c>
      <c r="F755">
        <v>5</v>
      </c>
      <c r="I755">
        <v>1774684737.7</v>
      </c>
      <c r="J755">
        <f>(K755)/1000</f>
        <v>0</v>
      </c>
      <c r="K755">
        <f>IF(BF755, AN755, AH755)</f>
        <v>0</v>
      </c>
      <c r="L755">
        <f>IF(BF755, AI755, AG755)</f>
        <v>0</v>
      </c>
      <c r="M755">
        <f>BH755 - IF(AU755&gt;1, L755*BB755*100.0/(AW755), 0)</f>
        <v>0</v>
      </c>
      <c r="N755">
        <f>((T755-J755/2)*M755-L755)/(T755+J755/2)</f>
        <v>0</v>
      </c>
      <c r="O755">
        <f>N755*(BO755+BP755)/1000.0</f>
        <v>0</v>
      </c>
      <c r="P755">
        <f>(BH755 - IF(AU755&gt;1, L755*BB755*100.0/(AW755), 0))*(BO755+BP755)/1000.0</f>
        <v>0</v>
      </c>
      <c r="Q755">
        <f>2.0/((1/S755-1/R755)+SIGN(S755)*SQRT((1/S755-1/R755)*(1/S755-1/R755) + 4*BC755/((BC755+1)*(BC755+1))*(2*1/S755*1/R755-1/R755*1/R755)))</f>
        <v>0</v>
      </c>
      <c r="R755">
        <f>IF(LEFT(BD755,1)&lt;&gt;"0",IF(LEFT(BD755,1)="1",3.0,BE755),$D$5+$E$5*(BV755*BO755/($K$5*1000))+$F$5*(BV755*BO755/($K$5*1000))*MAX(MIN(BB755,$J$5),$I$5)*MAX(MIN(BB755,$J$5),$I$5)+$G$5*MAX(MIN(BB755,$J$5),$I$5)*(BV755*BO755/($K$5*1000))+$H$5*(BV755*BO755/($K$5*1000))*(BV755*BO755/($K$5*1000)))</f>
        <v>0</v>
      </c>
      <c r="S755">
        <f>J755*(1000-(1000*0.61365*exp(17.502*W755/(240.97+W755))/(BO755+BP755)+BJ755)/2)/(1000*0.61365*exp(17.502*W755/(240.97+W755))/(BO755+BP755)-BJ755)</f>
        <v>0</v>
      </c>
      <c r="T755">
        <f>1/((BC755+1)/(Q755/1.6)+1/(R755/1.37)) + BC755/((BC755+1)/(Q755/1.6) + BC755/(R755/1.37))</f>
        <v>0</v>
      </c>
      <c r="U755">
        <f>(AX755*BA755)</f>
        <v>0</v>
      </c>
      <c r="V755">
        <f>(BQ755+(U755+2*0.95*5.67E-8*(((BQ755+$B$9)+273)^4-(BQ755+273)^4)-44100*J755)/(1.84*29.3*R755+8*0.95*5.67E-8*(BQ755+273)^3))</f>
        <v>0</v>
      </c>
      <c r="W755">
        <f>($C$9*BR755+$D$9*BS755+$E$9*V755)</f>
        <v>0</v>
      </c>
      <c r="X755">
        <f>0.61365*exp(17.502*W755/(240.97+W755))</f>
        <v>0</v>
      </c>
      <c r="Y755">
        <f>(Z755/AA755*100)</f>
        <v>0</v>
      </c>
      <c r="Z755">
        <f>BJ755*(BO755+BP755)/1000</f>
        <v>0</v>
      </c>
      <c r="AA755">
        <f>0.61365*exp(17.502*BQ755/(240.97+BQ755))</f>
        <v>0</v>
      </c>
      <c r="AB755">
        <f>(X755-BJ755*(BO755+BP755)/1000)</f>
        <v>0</v>
      </c>
      <c r="AC755">
        <f>(-J755*44100)</f>
        <v>0</v>
      </c>
      <c r="AD755">
        <f>2*29.3*R755*0.92*(BQ755-W755)</f>
        <v>0</v>
      </c>
      <c r="AE755">
        <f>2*0.95*5.67E-8*(((BQ755+$B$9)+273)^4-(W755+273)^4)</f>
        <v>0</v>
      </c>
      <c r="AF755">
        <f>U755+AE755+AC755+AD755</f>
        <v>0</v>
      </c>
      <c r="AG755">
        <f>BN755*AU755*(BI755-BH755*(1000-AU755*BK755)/(1000-AU755*BJ755))/(100*BB755)</f>
        <v>0</v>
      </c>
      <c r="AH755">
        <f>1000*BN755*AU755*(BJ755-BK755)/(100*BB755*(1000-AU755*BJ755))</f>
        <v>0</v>
      </c>
      <c r="AI755">
        <f>(AJ755 - AK755 - BO755*1E3/(8.314*(BQ755+273.15)) * AM755/BN755 * AL755) * BN755/(100*BB755) * (1000 - BK755)/1000</f>
        <v>0</v>
      </c>
      <c r="AJ755">
        <v>429.2507984337328</v>
      </c>
      <c r="AK755">
        <v>428.762109090909</v>
      </c>
      <c r="AL755">
        <v>-8.867820527834986E-06</v>
      </c>
      <c r="AM755">
        <v>61.35787655002243</v>
      </c>
      <c r="AN755">
        <f>(AP755 - AO755 + BO755*1E3/(8.314*(BQ755+273.15)) * AR755/BN755 * AQ755) * BN755/(100*BB755) * 1000/(1000 - AP755)</f>
        <v>0</v>
      </c>
      <c r="AO755">
        <v>21.46618572242656</v>
      </c>
      <c r="AP755">
        <v>21.46157482517484</v>
      </c>
      <c r="AQ755">
        <v>-6.829930137520574E-07</v>
      </c>
      <c r="AR755">
        <v>91.88205700752289</v>
      </c>
      <c r="AS755">
        <v>0</v>
      </c>
      <c r="AT755">
        <v>0</v>
      </c>
      <c r="AU755">
        <f>IF(AS755*$H$15&gt;=AW755,1.0,(AW755/(AW755-AS755*$H$15)))</f>
        <v>0</v>
      </c>
      <c r="AV755">
        <f>(AU755-1)*100</f>
        <v>0</v>
      </c>
      <c r="AW755">
        <f>MAX(0,($B$15+$C$15*BV755)/(1+$D$15*BV755)*BO755/(BQ755+273)*$E$15)</f>
        <v>0</v>
      </c>
      <c r="AX755">
        <f>$B$13*BW755+$C$13*BX755+$F$13*CI755*(1-CL755)</f>
        <v>0</v>
      </c>
      <c r="AY755">
        <f>AX755*AZ755</f>
        <v>0</v>
      </c>
      <c r="AZ755">
        <f>($B$13*$D$11+$C$13*$D$11+$F$13*((CV755+CN755)/MAX(CV755+CN755+CW755, 0.1)*$I$11+CW755/MAX(CV755+CN755+CW755, 0.1)*$J$11))/($B$13+$C$13+$F$13)</f>
        <v>0</v>
      </c>
      <c r="BA755">
        <f>($B$13*$K$11+$C$13*$K$11+$F$13*((CV755+CN755)/MAX(CV755+CN755+CW755, 0.1)*$P$11+CW755/MAX(CV755+CN755+CW755, 0.1)*$Q$11))/($B$13+$C$13+$F$13)</f>
        <v>0</v>
      </c>
      <c r="BB755">
        <v>6</v>
      </c>
      <c r="BC755">
        <v>0.5</v>
      </c>
      <c r="BD755" t="s">
        <v>358</v>
      </c>
      <c r="BE755">
        <v>2</v>
      </c>
      <c r="BF755" t="b">
        <v>1</v>
      </c>
      <c r="BG755">
        <v>1774684737.7</v>
      </c>
      <c r="BH755">
        <v>419.5955</v>
      </c>
      <c r="BI755">
        <v>420.0259</v>
      </c>
      <c r="BJ755">
        <v>21.46236</v>
      </c>
      <c r="BK755">
        <v>21.46549</v>
      </c>
      <c r="BL755">
        <v>419.9573</v>
      </c>
      <c r="BM755">
        <v>21.16582</v>
      </c>
      <c r="BN755">
        <v>500.0144999999999</v>
      </c>
      <c r="BO755">
        <v>101.026</v>
      </c>
      <c r="BP755">
        <v>0.1001071</v>
      </c>
      <c r="BQ755">
        <v>25.73809000000001</v>
      </c>
      <c r="BR755">
        <v>25.74334</v>
      </c>
      <c r="BS755">
        <v>999.9</v>
      </c>
      <c r="BT755">
        <v>0</v>
      </c>
      <c r="BU755">
        <v>0</v>
      </c>
      <c r="BV755">
        <v>9994.057999999999</v>
      </c>
      <c r="BW755">
        <v>0</v>
      </c>
      <c r="BX755">
        <v>0.3833920000000001</v>
      </c>
      <c r="BY755">
        <v>-0.4301391000000001</v>
      </c>
      <c r="BZ755">
        <v>428.7987</v>
      </c>
      <c r="CA755">
        <v>429.2398</v>
      </c>
      <c r="CB755">
        <v>-0.003112794</v>
      </c>
      <c r="CC755">
        <v>420.0259</v>
      </c>
      <c r="CD755">
        <v>21.46549</v>
      </c>
      <c r="CE755">
        <v>2.168257</v>
      </c>
      <c r="CF755">
        <v>2.168573</v>
      </c>
      <c r="CG755">
        <v>18.72969</v>
      </c>
      <c r="CH755">
        <v>18.73203</v>
      </c>
      <c r="CI755">
        <v>50.00427000000001</v>
      </c>
      <c r="CJ755">
        <v>0</v>
      </c>
      <c r="CK755">
        <v>1</v>
      </c>
      <c r="CL755">
        <v>0</v>
      </c>
      <c r="CM755">
        <v>1.80373</v>
      </c>
      <c r="CN755">
        <v>0</v>
      </c>
      <c r="CO755">
        <v>2.50345</v>
      </c>
      <c r="CP755">
        <v>255.8053</v>
      </c>
      <c r="CQ755">
        <v>35.5558</v>
      </c>
      <c r="CR755">
        <v>40.8873</v>
      </c>
      <c r="CS755">
        <v>38.0809</v>
      </c>
      <c r="CT755">
        <v>40.3561</v>
      </c>
      <c r="CU755">
        <v>36.5935</v>
      </c>
      <c r="CV755">
        <v>0</v>
      </c>
      <c r="CW755">
        <v>50.006</v>
      </c>
      <c r="CX755">
        <v>0</v>
      </c>
      <c r="CY755">
        <v>1774684739</v>
      </c>
      <c r="CZ755">
        <v>0</v>
      </c>
      <c r="DA755">
        <v>1774666326.5</v>
      </c>
      <c r="DB755" t="s">
        <v>359</v>
      </c>
      <c r="DC755">
        <v>1774666322</v>
      </c>
      <c r="DD755">
        <v>1774666326.5</v>
      </c>
      <c r="DE755">
        <v>2</v>
      </c>
      <c r="DF755">
        <v>0.343</v>
      </c>
      <c r="DG755">
        <v>-0.026</v>
      </c>
      <c r="DH755">
        <v>-0.36</v>
      </c>
      <c r="DI755">
        <v>0.298</v>
      </c>
      <c r="DJ755">
        <v>420</v>
      </c>
      <c r="DK755">
        <v>22</v>
      </c>
      <c r="DL755">
        <v>0.17</v>
      </c>
      <c r="DM755">
        <v>0.02</v>
      </c>
      <c r="DN755">
        <v>-0.424136243902439</v>
      </c>
      <c r="DO755">
        <v>-0.06033848780487809</v>
      </c>
      <c r="DP755">
        <v>0.04518122126626551</v>
      </c>
      <c r="DQ755">
        <v>1</v>
      </c>
      <c r="DR755">
        <v>0.003481701682926829</v>
      </c>
      <c r="DS755">
        <v>-0.05104702940069687</v>
      </c>
      <c r="DT755">
        <v>0.005213067922991382</v>
      </c>
      <c r="DU755">
        <v>1</v>
      </c>
      <c r="DV755">
        <v>2</v>
      </c>
      <c r="DW755">
        <v>2</v>
      </c>
      <c r="DX755" t="s">
        <v>360</v>
      </c>
      <c r="DY755">
        <v>3.13043</v>
      </c>
      <c r="DZ755">
        <v>2.80634</v>
      </c>
      <c r="EA755">
        <v>0.09974719999999999</v>
      </c>
      <c r="EB755">
        <v>0.0994824</v>
      </c>
      <c r="EC755">
        <v>0.105711</v>
      </c>
      <c r="ED755">
        <v>0.105411</v>
      </c>
      <c r="EE755">
        <v>21144.5</v>
      </c>
      <c r="EF755">
        <v>27418</v>
      </c>
      <c r="EG755">
        <v>26441.5</v>
      </c>
      <c r="EH755">
        <v>32999.5</v>
      </c>
      <c r="EI755">
        <v>34927.7</v>
      </c>
      <c r="EJ755">
        <v>40317.5</v>
      </c>
      <c r="EK755">
        <v>41087.4</v>
      </c>
      <c r="EL755">
        <v>46058.8</v>
      </c>
      <c r="EM755">
        <v>2.03498</v>
      </c>
      <c r="EN755">
        <v>2.00023</v>
      </c>
      <c r="EO755">
        <v>0.0677817</v>
      </c>
      <c r="EP755">
        <v>0</v>
      </c>
      <c r="EQ755">
        <v>24.6358</v>
      </c>
      <c r="ER755">
        <v>999.9</v>
      </c>
      <c r="ES755">
        <v>67.5</v>
      </c>
      <c r="ET755">
        <v>27.5</v>
      </c>
      <c r="EU755">
        <v>24.6233</v>
      </c>
      <c r="EV755">
        <v>61.2909</v>
      </c>
      <c r="EW755">
        <v>31.5946</v>
      </c>
      <c r="EX755">
        <v>1</v>
      </c>
      <c r="EY755">
        <v>0.291006</v>
      </c>
      <c r="EZ755">
        <v>0.156098</v>
      </c>
      <c r="FA755">
        <v>20.2904</v>
      </c>
      <c r="FB755">
        <v>5.18824</v>
      </c>
      <c r="FC755">
        <v>11.9441</v>
      </c>
      <c r="FD755">
        <v>4.95565</v>
      </c>
      <c r="FE755">
        <v>3.285</v>
      </c>
      <c r="FF755">
        <v>9999</v>
      </c>
      <c r="FG755">
        <v>9999</v>
      </c>
      <c r="FH755">
        <v>9999</v>
      </c>
      <c r="FI755">
        <v>999.9</v>
      </c>
      <c r="FJ755">
        <v>1.86127</v>
      </c>
      <c r="FK755">
        <v>1.86264</v>
      </c>
      <c r="FL755">
        <v>1.86005</v>
      </c>
      <c r="FM755">
        <v>1.85837</v>
      </c>
      <c r="FN755">
        <v>1.86211</v>
      </c>
      <c r="FO755">
        <v>1.85895</v>
      </c>
      <c r="FP755">
        <v>1.85791</v>
      </c>
      <c r="FQ755">
        <v>1.86081</v>
      </c>
      <c r="FR755">
        <v>0</v>
      </c>
      <c r="FS755">
        <v>0</v>
      </c>
      <c r="FT755">
        <v>0</v>
      </c>
      <c r="FU755">
        <v>4.5</v>
      </c>
      <c r="FV755" t="s">
        <v>361</v>
      </c>
      <c r="FW755" t="s">
        <v>362</v>
      </c>
      <c r="FX755" t="s">
        <v>363</v>
      </c>
      <c r="FY755" t="s">
        <v>364</v>
      </c>
      <c r="FZ755" t="s">
        <v>364</v>
      </c>
      <c r="GA755" t="s">
        <v>363</v>
      </c>
      <c r="GB755">
        <v>0</v>
      </c>
      <c r="GC755">
        <v>100</v>
      </c>
      <c r="GD755">
        <v>100</v>
      </c>
      <c r="GE755">
        <v>-0.361</v>
      </c>
      <c r="GF755">
        <v>0.2965</v>
      </c>
      <c r="GG755">
        <v>-1.589593225013521</v>
      </c>
      <c r="GH755">
        <v>0.00192992804097616</v>
      </c>
      <c r="GI755">
        <v>3.244687122451424E-06</v>
      </c>
      <c r="GJ755">
        <v>-2.087531120305573E-09</v>
      </c>
      <c r="GK755">
        <v>0.05776174702018427</v>
      </c>
      <c r="GL755">
        <v>0.005089068596103195</v>
      </c>
      <c r="GM755">
        <v>0.0003257216593697226</v>
      </c>
      <c r="GN755">
        <v>-1.562898368296355E-06</v>
      </c>
      <c r="GO755">
        <v>0</v>
      </c>
      <c r="GP755">
        <v>1257</v>
      </c>
      <c r="GQ755">
        <v>1</v>
      </c>
      <c r="GR755">
        <v>31</v>
      </c>
      <c r="GS755">
        <v>307</v>
      </c>
      <c r="GT755">
        <v>306.9</v>
      </c>
      <c r="GU755">
        <v>1.07666</v>
      </c>
      <c r="GV755">
        <v>2.39258</v>
      </c>
      <c r="GW755">
        <v>1.44775</v>
      </c>
      <c r="GX755">
        <v>2.20215</v>
      </c>
      <c r="GY755">
        <v>1.44653</v>
      </c>
      <c r="GZ755">
        <v>2.36206</v>
      </c>
      <c r="HA755">
        <v>33.1769</v>
      </c>
      <c r="HB755">
        <v>14.4385</v>
      </c>
      <c r="HC755">
        <v>18</v>
      </c>
      <c r="HD755">
        <v>531.9349999999999</v>
      </c>
      <c r="HE755">
        <v>522.933</v>
      </c>
      <c r="HF755">
        <v>25</v>
      </c>
      <c r="HG755">
        <v>30.7145</v>
      </c>
      <c r="HH755">
        <v>30.0001</v>
      </c>
      <c r="HI755">
        <v>31.0916</v>
      </c>
      <c r="HJ755">
        <v>31.1009</v>
      </c>
      <c r="HK755">
        <v>21.5401</v>
      </c>
      <c r="HL755">
        <v>20.8779</v>
      </c>
      <c r="HM755">
        <v>100</v>
      </c>
      <c r="HN755">
        <v>25</v>
      </c>
      <c r="HO755">
        <v>420</v>
      </c>
      <c r="HP755">
        <v>21.5</v>
      </c>
      <c r="HQ755">
        <v>103.122</v>
      </c>
      <c r="HR755">
        <v>102.019</v>
      </c>
    </row>
    <row r="756" spans="1:226">
      <c r="A756">
        <v>738</v>
      </c>
      <c r="B756">
        <v>1774684744.6</v>
      </c>
      <c r="C756">
        <v>2998.599999904633</v>
      </c>
      <c r="D756" t="s">
        <v>1839</v>
      </c>
      <c r="E756" t="s">
        <v>1840</v>
      </c>
      <c r="F756">
        <v>5</v>
      </c>
      <c r="I756">
        <v>1774684741.7</v>
      </c>
      <c r="J756">
        <f>(K756)/1000</f>
        <v>0</v>
      </c>
      <c r="K756">
        <f>IF(BF756, AN756, AH756)</f>
        <v>0</v>
      </c>
      <c r="L756">
        <f>IF(BF756, AI756, AG756)</f>
        <v>0</v>
      </c>
      <c r="M756">
        <f>BH756 - IF(AU756&gt;1, L756*BB756*100.0/(AW756), 0)</f>
        <v>0</v>
      </c>
      <c r="N756">
        <f>((T756-J756/2)*M756-L756)/(T756+J756/2)</f>
        <v>0</v>
      </c>
      <c r="O756">
        <f>N756*(BO756+BP756)/1000.0</f>
        <v>0</v>
      </c>
      <c r="P756">
        <f>(BH756 - IF(AU756&gt;1, L756*BB756*100.0/(AW756), 0))*(BO756+BP756)/1000.0</f>
        <v>0</v>
      </c>
      <c r="Q756">
        <f>2.0/((1/S756-1/R756)+SIGN(S756)*SQRT((1/S756-1/R756)*(1/S756-1/R756) + 4*BC756/((BC756+1)*(BC756+1))*(2*1/S756*1/R756-1/R756*1/R756)))</f>
        <v>0</v>
      </c>
      <c r="R756">
        <f>IF(LEFT(BD756,1)&lt;&gt;"0",IF(LEFT(BD756,1)="1",3.0,BE756),$D$5+$E$5*(BV756*BO756/($K$5*1000))+$F$5*(BV756*BO756/($K$5*1000))*MAX(MIN(BB756,$J$5),$I$5)*MAX(MIN(BB756,$J$5),$I$5)+$G$5*MAX(MIN(BB756,$J$5),$I$5)*(BV756*BO756/($K$5*1000))+$H$5*(BV756*BO756/($K$5*1000))*(BV756*BO756/($K$5*1000)))</f>
        <v>0</v>
      </c>
      <c r="S756">
        <f>J756*(1000-(1000*0.61365*exp(17.502*W756/(240.97+W756))/(BO756+BP756)+BJ756)/2)/(1000*0.61365*exp(17.502*W756/(240.97+W756))/(BO756+BP756)-BJ756)</f>
        <v>0</v>
      </c>
      <c r="T756">
        <f>1/((BC756+1)/(Q756/1.6)+1/(R756/1.37)) + BC756/((BC756+1)/(Q756/1.6) + BC756/(R756/1.37))</f>
        <v>0</v>
      </c>
      <c r="U756">
        <f>(AX756*BA756)</f>
        <v>0</v>
      </c>
      <c r="V756">
        <f>(BQ756+(U756+2*0.95*5.67E-8*(((BQ756+$B$9)+273)^4-(BQ756+273)^4)-44100*J756)/(1.84*29.3*R756+8*0.95*5.67E-8*(BQ756+273)^3))</f>
        <v>0</v>
      </c>
      <c r="W756">
        <f>($C$9*BR756+$D$9*BS756+$E$9*V756)</f>
        <v>0</v>
      </c>
      <c r="X756">
        <f>0.61365*exp(17.502*W756/(240.97+W756))</f>
        <v>0</v>
      </c>
      <c r="Y756">
        <f>(Z756/AA756*100)</f>
        <v>0</v>
      </c>
      <c r="Z756">
        <f>BJ756*(BO756+BP756)/1000</f>
        <v>0</v>
      </c>
      <c r="AA756">
        <f>0.61365*exp(17.502*BQ756/(240.97+BQ756))</f>
        <v>0</v>
      </c>
      <c r="AB756">
        <f>(X756-BJ756*(BO756+BP756)/1000)</f>
        <v>0</v>
      </c>
      <c r="AC756">
        <f>(-J756*44100)</f>
        <v>0</v>
      </c>
      <c r="AD756">
        <f>2*29.3*R756*0.92*(BQ756-W756)</f>
        <v>0</v>
      </c>
      <c r="AE756">
        <f>2*0.95*5.67E-8*(((BQ756+$B$9)+273)^4-(W756+273)^4)</f>
        <v>0</v>
      </c>
      <c r="AF756">
        <f>U756+AE756+AC756+AD756</f>
        <v>0</v>
      </c>
      <c r="AG756">
        <f>BN756*AU756*(BI756-BH756*(1000-AU756*BK756)/(1000-AU756*BJ756))/(100*BB756)</f>
        <v>0</v>
      </c>
      <c r="AH756">
        <f>1000*BN756*AU756*(BJ756-BK756)/(100*BB756*(1000-AU756*BJ756))</f>
        <v>0</v>
      </c>
      <c r="AI756">
        <f>(AJ756 - AK756 - BO756*1E3/(8.314*(BQ756+273.15)) * AM756/BN756 * AL756) * BN756/(100*BB756) * (1000 - BK756)/1000</f>
        <v>0</v>
      </c>
      <c r="AJ756">
        <v>429.2420651720917</v>
      </c>
      <c r="AK756">
        <v>428.8091878787877</v>
      </c>
      <c r="AL756">
        <v>8.764960984421494E-06</v>
      </c>
      <c r="AM756">
        <v>61.35787655002243</v>
      </c>
      <c r="AN756">
        <f>(AP756 - AO756 + BO756*1E3/(8.314*(BQ756+273.15)) * AR756/BN756 * AQ756) * BN756/(100*BB756) * 1000/(1000 - AP756)</f>
        <v>0</v>
      </c>
      <c r="AO756">
        <v>21.46361715012783</v>
      </c>
      <c r="AP756">
        <v>21.45911888111889</v>
      </c>
      <c r="AQ756">
        <v>-5.153966907808825E-07</v>
      </c>
      <c r="AR756">
        <v>91.88205700752289</v>
      </c>
      <c r="AS756">
        <v>0</v>
      </c>
      <c r="AT756">
        <v>0</v>
      </c>
      <c r="AU756">
        <f>IF(AS756*$H$15&gt;=AW756,1.0,(AW756/(AW756-AS756*$H$15)))</f>
        <v>0</v>
      </c>
      <c r="AV756">
        <f>(AU756-1)*100</f>
        <v>0</v>
      </c>
      <c r="AW756">
        <f>MAX(0,($B$15+$C$15*BV756)/(1+$D$15*BV756)*BO756/(BQ756+273)*$E$15)</f>
        <v>0</v>
      </c>
      <c r="AX756">
        <f>$B$13*BW756+$C$13*BX756+$F$13*CI756*(1-CL756)</f>
        <v>0</v>
      </c>
      <c r="AY756">
        <f>AX756*AZ756</f>
        <v>0</v>
      </c>
      <c r="AZ756">
        <f>($B$13*$D$11+$C$13*$D$11+$F$13*((CV756+CN756)/MAX(CV756+CN756+CW756, 0.1)*$I$11+CW756/MAX(CV756+CN756+CW756, 0.1)*$J$11))/($B$13+$C$13+$F$13)</f>
        <v>0</v>
      </c>
      <c r="BA756">
        <f>($B$13*$K$11+$C$13*$K$11+$F$13*((CV756+CN756)/MAX(CV756+CN756+CW756, 0.1)*$P$11+CW756/MAX(CV756+CN756+CW756, 0.1)*$Q$11))/($B$13+$C$13+$F$13)</f>
        <v>0</v>
      </c>
      <c r="BB756">
        <v>6</v>
      </c>
      <c r="BC756">
        <v>0.5</v>
      </c>
      <c r="BD756" t="s">
        <v>358</v>
      </c>
      <c r="BE756">
        <v>2</v>
      </c>
      <c r="BF756" t="b">
        <v>1</v>
      </c>
      <c r="BG756">
        <v>1774684741.7</v>
      </c>
      <c r="BH756">
        <v>419.5801</v>
      </c>
      <c r="BI756">
        <v>420.0295</v>
      </c>
      <c r="BJ756">
        <v>21.46033</v>
      </c>
      <c r="BK756">
        <v>21.46415</v>
      </c>
      <c r="BL756">
        <v>419.9415</v>
      </c>
      <c r="BM756">
        <v>21.16378</v>
      </c>
      <c r="BN756">
        <v>500.0013</v>
      </c>
      <c r="BO756">
        <v>101.026</v>
      </c>
      <c r="BP756">
        <v>0.1001083</v>
      </c>
      <c r="BQ756">
        <v>25.74009</v>
      </c>
      <c r="BR756">
        <v>25.74654</v>
      </c>
      <c r="BS756">
        <v>999.9</v>
      </c>
      <c r="BT756">
        <v>0</v>
      </c>
      <c r="BU756">
        <v>0</v>
      </c>
      <c r="BV756">
        <v>9983.933999999999</v>
      </c>
      <c r="BW756">
        <v>0</v>
      </c>
      <c r="BX756">
        <v>0.3833920000000001</v>
      </c>
      <c r="BY756">
        <v>-0.4494140000000001</v>
      </c>
      <c r="BZ756">
        <v>428.7819000000001</v>
      </c>
      <c r="CA756">
        <v>429.2428000000001</v>
      </c>
      <c r="CB756">
        <v>-0.003814699</v>
      </c>
      <c r="CC756">
        <v>420.0295</v>
      </c>
      <c r="CD756">
        <v>21.46415</v>
      </c>
      <c r="CE756">
        <v>2.168055</v>
      </c>
      <c r="CF756">
        <v>2.168439999999999</v>
      </c>
      <c r="CG756">
        <v>18.72818</v>
      </c>
      <c r="CH756">
        <v>18.73104</v>
      </c>
      <c r="CI756">
        <v>50.0074</v>
      </c>
      <c r="CJ756">
        <v>0</v>
      </c>
      <c r="CK756">
        <v>1</v>
      </c>
      <c r="CL756">
        <v>0</v>
      </c>
      <c r="CM756">
        <v>1.73099</v>
      </c>
      <c r="CN756">
        <v>0</v>
      </c>
      <c r="CO756">
        <v>2.53063</v>
      </c>
      <c r="CP756">
        <v>255.8211</v>
      </c>
      <c r="CQ756">
        <v>35.5124</v>
      </c>
      <c r="CR756">
        <v>40.7309</v>
      </c>
      <c r="CS756">
        <v>38.0123</v>
      </c>
      <c r="CT756">
        <v>40.14980000000001</v>
      </c>
      <c r="CU756">
        <v>36.5434</v>
      </c>
      <c r="CV756">
        <v>0</v>
      </c>
      <c r="CW756">
        <v>50.008</v>
      </c>
      <c r="CX756">
        <v>0</v>
      </c>
      <c r="CY756">
        <v>1774684743.2</v>
      </c>
      <c r="CZ756">
        <v>0</v>
      </c>
      <c r="DA756">
        <v>1774666326.5</v>
      </c>
      <c r="DB756" t="s">
        <v>359</v>
      </c>
      <c r="DC756">
        <v>1774666322</v>
      </c>
      <c r="DD756">
        <v>1774666326.5</v>
      </c>
      <c r="DE756">
        <v>2</v>
      </c>
      <c r="DF756">
        <v>0.343</v>
      </c>
      <c r="DG756">
        <v>-0.026</v>
      </c>
      <c r="DH756">
        <v>-0.36</v>
      </c>
      <c r="DI756">
        <v>0.298</v>
      </c>
      <c r="DJ756">
        <v>420</v>
      </c>
      <c r="DK756">
        <v>22</v>
      </c>
      <c r="DL756">
        <v>0.17</v>
      </c>
      <c r="DM756">
        <v>0.02</v>
      </c>
      <c r="DN756">
        <v>-0.439753756097561</v>
      </c>
      <c r="DO756">
        <v>0.07235310104529522</v>
      </c>
      <c r="DP756">
        <v>0.04165309905068142</v>
      </c>
      <c r="DQ756">
        <v>1</v>
      </c>
      <c r="DR756">
        <v>0.0005383833902439026</v>
      </c>
      <c r="DS756">
        <v>-0.0378592144599303</v>
      </c>
      <c r="DT756">
        <v>0.003903033354501166</v>
      </c>
      <c r="DU756">
        <v>1</v>
      </c>
      <c r="DV756">
        <v>2</v>
      </c>
      <c r="DW756">
        <v>2</v>
      </c>
      <c r="DX756" t="s">
        <v>360</v>
      </c>
      <c r="DY756">
        <v>3.13044</v>
      </c>
      <c r="DZ756">
        <v>2.8064</v>
      </c>
      <c r="EA756">
        <v>0.0997537</v>
      </c>
      <c r="EB756">
        <v>0.09946670000000001</v>
      </c>
      <c r="EC756">
        <v>0.105705</v>
      </c>
      <c r="ED756">
        <v>0.105417</v>
      </c>
      <c r="EE756">
        <v>21144.5</v>
      </c>
      <c r="EF756">
        <v>27418.1</v>
      </c>
      <c r="EG756">
        <v>26441.7</v>
      </c>
      <c r="EH756">
        <v>32999.1</v>
      </c>
      <c r="EI756">
        <v>34928.1</v>
      </c>
      <c r="EJ756">
        <v>40317.3</v>
      </c>
      <c r="EK756">
        <v>41087.5</v>
      </c>
      <c r="EL756">
        <v>46058.9</v>
      </c>
      <c r="EM756">
        <v>2.03492</v>
      </c>
      <c r="EN756">
        <v>2.00038</v>
      </c>
      <c r="EO756">
        <v>0.0675954</v>
      </c>
      <c r="EP756">
        <v>0</v>
      </c>
      <c r="EQ756">
        <v>24.6364</v>
      </c>
      <c r="ER756">
        <v>999.9</v>
      </c>
      <c r="ES756">
        <v>67.5</v>
      </c>
      <c r="ET756">
        <v>27.5</v>
      </c>
      <c r="EU756">
        <v>24.626</v>
      </c>
      <c r="EV756">
        <v>61.3109</v>
      </c>
      <c r="EW756">
        <v>31.7468</v>
      </c>
      <c r="EX756">
        <v>1</v>
      </c>
      <c r="EY756">
        <v>0.291115</v>
      </c>
      <c r="EZ756">
        <v>0.155847</v>
      </c>
      <c r="FA756">
        <v>20.2904</v>
      </c>
      <c r="FB756">
        <v>5.18809</v>
      </c>
      <c r="FC756">
        <v>11.9441</v>
      </c>
      <c r="FD756">
        <v>4.9558</v>
      </c>
      <c r="FE756">
        <v>3.285</v>
      </c>
      <c r="FF756">
        <v>9999</v>
      </c>
      <c r="FG756">
        <v>9999</v>
      </c>
      <c r="FH756">
        <v>9999</v>
      </c>
      <c r="FI756">
        <v>999.9</v>
      </c>
      <c r="FJ756">
        <v>1.86127</v>
      </c>
      <c r="FK756">
        <v>1.86264</v>
      </c>
      <c r="FL756">
        <v>1.86005</v>
      </c>
      <c r="FM756">
        <v>1.85837</v>
      </c>
      <c r="FN756">
        <v>1.86212</v>
      </c>
      <c r="FO756">
        <v>1.85892</v>
      </c>
      <c r="FP756">
        <v>1.85791</v>
      </c>
      <c r="FQ756">
        <v>1.86081</v>
      </c>
      <c r="FR756">
        <v>0</v>
      </c>
      <c r="FS756">
        <v>0</v>
      </c>
      <c r="FT756">
        <v>0</v>
      </c>
      <c r="FU756">
        <v>4.5</v>
      </c>
      <c r="FV756" t="s">
        <v>361</v>
      </c>
      <c r="FW756" t="s">
        <v>362</v>
      </c>
      <c r="FX756" t="s">
        <v>363</v>
      </c>
      <c r="FY756" t="s">
        <v>364</v>
      </c>
      <c r="FZ756" t="s">
        <v>364</v>
      </c>
      <c r="GA756" t="s">
        <v>363</v>
      </c>
      <c r="GB756">
        <v>0</v>
      </c>
      <c r="GC756">
        <v>100</v>
      </c>
      <c r="GD756">
        <v>100</v>
      </c>
      <c r="GE756">
        <v>-0.361</v>
      </c>
      <c r="GF756">
        <v>0.2966</v>
      </c>
      <c r="GG756">
        <v>-1.589593225013521</v>
      </c>
      <c r="GH756">
        <v>0.00192992804097616</v>
      </c>
      <c r="GI756">
        <v>3.244687122451424E-06</v>
      </c>
      <c r="GJ756">
        <v>-2.087531120305573E-09</v>
      </c>
      <c r="GK756">
        <v>0.05776174702018427</v>
      </c>
      <c r="GL756">
        <v>0.005089068596103195</v>
      </c>
      <c r="GM756">
        <v>0.0003257216593697226</v>
      </c>
      <c r="GN756">
        <v>-1.562898368296355E-06</v>
      </c>
      <c r="GO756">
        <v>0</v>
      </c>
      <c r="GP756">
        <v>1257</v>
      </c>
      <c r="GQ756">
        <v>1</v>
      </c>
      <c r="GR756">
        <v>31</v>
      </c>
      <c r="GS756">
        <v>307</v>
      </c>
      <c r="GT756">
        <v>307</v>
      </c>
      <c r="GU756">
        <v>1.07666</v>
      </c>
      <c r="GV756">
        <v>2.38281</v>
      </c>
      <c r="GW756">
        <v>1.44775</v>
      </c>
      <c r="GX756">
        <v>2.20215</v>
      </c>
      <c r="GY756">
        <v>1.44653</v>
      </c>
      <c r="GZ756">
        <v>2.39502</v>
      </c>
      <c r="HA756">
        <v>33.1769</v>
      </c>
      <c r="HB756">
        <v>14.4385</v>
      </c>
      <c r="HC756">
        <v>18</v>
      </c>
      <c r="HD756">
        <v>531.903</v>
      </c>
      <c r="HE756">
        <v>523.035</v>
      </c>
      <c r="HF756">
        <v>24.9999</v>
      </c>
      <c r="HG756">
        <v>30.7145</v>
      </c>
      <c r="HH756">
        <v>30.0001</v>
      </c>
      <c r="HI756">
        <v>31.0916</v>
      </c>
      <c r="HJ756">
        <v>31.1009</v>
      </c>
      <c r="HK756">
        <v>21.5417</v>
      </c>
      <c r="HL756">
        <v>20.8779</v>
      </c>
      <c r="HM756">
        <v>100</v>
      </c>
      <c r="HN756">
        <v>25</v>
      </c>
      <c r="HO756">
        <v>420</v>
      </c>
      <c r="HP756">
        <v>21.5</v>
      </c>
      <c r="HQ756">
        <v>103.122</v>
      </c>
      <c r="HR756">
        <v>102.018</v>
      </c>
    </row>
    <row r="757" spans="1:226">
      <c r="A757">
        <v>739</v>
      </c>
      <c r="B757">
        <v>1774684748.6</v>
      </c>
      <c r="C757">
        <v>3002.599999904633</v>
      </c>
      <c r="D757" t="s">
        <v>1841</v>
      </c>
      <c r="E757" t="s">
        <v>1842</v>
      </c>
      <c r="F757">
        <v>5</v>
      </c>
      <c r="I757">
        <v>1774684745.7</v>
      </c>
      <c r="J757">
        <f>(K757)/1000</f>
        <v>0</v>
      </c>
      <c r="K757">
        <f>IF(BF757, AN757, AH757)</f>
        <v>0</v>
      </c>
      <c r="L757">
        <f>IF(BF757, AI757, AG757)</f>
        <v>0</v>
      </c>
      <c r="M757">
        <f>BH757 - IF(AU757&gt;1, L757*BB757*100.0/(AW757), 0)</f>
        <v>0</v>
      </c>
      <c r="N757">
        <f>((T757-J757/2)*M757-L757)/(T757+J757/2)</f>
        <v>0</v>
      </c>
      <c r="O757">
        <f>N757*(BO757+BP757)/1000.0</f>
        <v>0</v>
      </c>
      <c r="P757">
        <f>(BH757 - IF(AU757&gt;1, L757*BB757*100.0/(AW757), 0))*(BO757+BP757)/1000.0</f>
        <v>0</v>
      </c>
      <c r="Q757">
        <f>2.0/((1/S757-1/R757)+SIGN(S757)*SQRT((1/S757-1/R757)*(1/S757-1/R757) + 4*BC757/((BC757+1)*(BC757+1))*(2*1/S757*1/R757-1/R757*1/R757)))</f>
        <v>0</v>
      </c>
      <c r="R757">
        <f>IF(LEFT(BD757,1)&lt;&gt;"0",IF(LEFT(BD757,1)="1",3.0,BE757),$D$5+$E$5*(BV757*BO757/($K$5*1000))+$F$5*(BV757*BO757/($K$5*1000))*MAX(MIN(BB757,$J$5),$I$5)*MAX(MIN(BB757,$J$5),$I$5)+$G$5*MAX(MIN(BB757,$J$5),$I$5)*(BV757*BO757/($K$5*1000))+$H$5*(BV757*BO757/($K$5*1000))*(BV757*BO757/($K$5*1000)))</f>
        <v>0</v>
      </c>
      <c r="S757">
        <f>J757*(1000-(1000*0.61365*exp(17.502*W757/(240.97+W757))/(BO757+BP757)+BJ757)/2)/(1000*0.61365*exp(17.502*W757/(240.97+W757))/(BO757+BP757)-BJ757)</f>
        <v>0</v>
      </c>
      <c r="T757">
        <f>1/((BC757+1)/(Q757/1.6)+1/(R757/1.37)) + BC757/((BC757+1)/(Q757/1.6) + BC757/(R757/1.37))</f>
        <v>0</v>
      </c>
      <c r="U757">
        <f>(AX757*BA757)</f>
        <v>0</v>
      </c>
      <c r="V757">
        <f>(BQ757+(U757+2*0.95*5.67E-8*(((BQ757+$B$9)+273)^4-(BQ757+273)^4)-44100*J757)/(1.84*29.3*R757+8*0.95*5.67E-8*(BQ757+273)^3))</f>
        <v>0</v>
      </c>
      <c r="W757">
        <f>($C$9*BR757+$D$9*BS757+$E$9*V757)</f>
        <v>0</v>
      </c>
      <c r="X757">
        <f>0.61365*exp(17.502*W757/(240.97+W757))</f>
        <v>0</v>
      </c>
      <c r="Y757">
        <f>(Z757/AA757*100)</f>
        <v>0</v>
      </c>
      <c r="Z757">
        <f>BJ757*(BO757+BP757)/1000</f>
        <v>0</v>
      </c>
      <c r="AA757">
        <f>0.61365*exp(17.502*BQ757/(240.97+BQ757))</f>
        <v>0</v>
      </c>
      <c r="AB757">
        <f>(X757-BJ757*(BO757+BP757)/1000)</f>
        <v>0</v>
      </c>
      <c r="AC757">
        <f>(-J757*44100)</f>
        <v>0</v>
      </c>
      <c r="AD757">
        <f>2*29.3*R757*0.92*(BQ757-W757)</f>
        <v>0</v>
      </c>
      <c r="AE757">
        <f>2*0.95*5.67E-8*(((BQ757+$B$9)+273)^4-(W757+273)^4)</f>
        <v>0</v>
      </c>
      <c r="AF757">
        <f>U757+AE757+AC757+AD757</f>
        <v>0</v>
      </c>
      <c r="AG757">
        <f>BN757*AU757*(BI757-BH757*(1000-AU757*BK757)/(1000-AU757*BJ757))/(100*BB757)</f>
        <v>0</v>
      </c>
      <c r="AH757">
        <f>1000*BN757*AU757*(BJ757-BK757)/(100*BB757*(1000-AU757*BJ757))</f>
        <v>0</v>
      </c>
      <c r="AI757">
        <f>(AJ757 - AK757 - BO757*1E3/(8.314*(BQ757+273.15)) * AM757/BN757 * AL757) * BN757/(100*BB757) * (1000 - BK757)/1000</f>
        <v>0</v>
      </c>
      <c r="AJ757">
        <v>429.2253628168722</v>
      </c>
      <c r="AK757">
        <v>428.8300969696969</v>
      </c>
      <c r="AL757">
        <v>4.633230476723005E-06</v>
      </c>
      <c r="AM757">
        <v>61.35787655002243</v>
      </c>
      <c r="AN757">
        <f>(AP757 - AO757 + BO757*1E3/(8.314*(BQ757+273.15)) * AR757/BN757 * AQ757) * BN757/(100*BB757) * 1000/(1000 - AP757)</f>
        <v>0</v>
      </c>
      <c r="AO757">
        <v>21.465868845939</v>
      </c>
      <c r="AP757">
        <v>21.45718881118882</v>
      </c>
      <c r="AQ757">
        <v>1.37732121532841E-09</v>
      </c>
      <c r="AR757">
        <v>91.88205700752289</v>
      </c>
      <c r="AS757">
        <v>0</v>
      </c>
      <c r="AT757">
        <v>0</v>
      </c>
      <c r="AU757">
        <f>IF(AS757*$H$15&gt;=AW757,1.0,(AW757/(AW757-AS757*$H$15)))</f>
        <v>0</v>
      </c>
      <c r="AV757">
        <f>(AU757-1)*100</f>
        <v>0</v>
      </c>
      <c r="AW757">
        <f>MAX(0,($B$15+$C$15*BV757)/(1+$D$15*BV757)*BO757/(BQ757+273)*$E$15)</f>
        <v>0</v>
      </c>
      <c r="AX757">
        <f>$B$13*BW757+$C$13*BX757+$F$13*CI757*(1-CL757)</f>
        <v>0</v>
      </c>
      <c r="AY757">
        <f>AX757*AZ757</f>
        <v>0</v>
      </c>
      <c r="AZ757">
        <f>($B$13*$D$11+$C$13*$D$11+$F$13*((CV757+CN757)/MAX(CV757+CN757+CW757, 0.1)*$I$11+CW757/MAX(CV757+CN757+CW757, 0.1)*$J$11))/($B$13+$C$13+$F$13)</f>
        <v>0</v>
      </c>
      <c r="BA757">
        <f>($B$13*$K$11+$C$13*$K$11+$F$13*((CV757+CN757)/MAX(CV757+CN757+CW757, 0.1)*$P$11+CW757/MAX(CV757+CN757+CW757, 0.1)*$Q$11))/($B$13+$C$13+$F$13)</f>
        <v>0</v>
      </c>
      <c r="BB757">
        <v>6</v>
      </c>
      <c r="BC757">
        <v>0.5</v>
      </c>
      <c r="BD757" t="s">
        <v>358</v>
      </c>
      <c r="BE757">
        <v>2</v>
      </c>
      <c r="BF757" t="b">
        <v>1</v>
      </c>
      <c r="BG757">
        <v>1774684745.7</v>
      </c>
      <c r="BH757">
        <v>419.6071</v>
      </c>
      <c r="BI757">
        <v>420.0087</v>
      </c>
      <c r="BJ757">
        <v>21.45848</v>
      </c>
      <c r="BK757">
        <v>21.46529</v>
      </c>
      <c r="BL757">
        <v>419.9688</v>
      </c>
      <c r="BM757">
        <v>21.16197</v>
      </c>
      <c r="BN757">
        <v>499.9799999999999</v>
      </c>
      <c r="BO757">
        <v>101.0256</v>
      </c>
      <c r="BP757">
        <v>0.09998921999999999</v>
      </c>
      <c r="BQ757">
        <v>25.74136</v>
      </c>
      <c r="BR757">
        <v>25.74949</v>
      </c>
      <c r="BS757">
        <v>999.9</v>
      </c>
      <c r="BT757">
        <v>0</v>
      </c>
      <c r="BU757">
        <v>0</v>
      </c>
      <c r="BV757">
        <v>9989.808999999997</v>
      </c>
      <c r="BW757">
        <v>0</v>
      </c>
      <c r="BX757">
        <v>0.3833920000000001</v>
      </c>
      <c r="BY757">
        <v>-0.4014007000000001</v>
      </c>
      <c r="BZ757">
        <v>428.809</v>
      </c>
      <c r="CA757">
        <v>429.2221000000001</v>
      </c>
      <c r="CB757">
        <v>-0.006808091</v>
      </c>
      <c r="CC757">
        <v>420.0087</v>
      </c>
      <c r="CD757">
        <v>21.46529</v>
      </c>
      <c r="CE757">
        <v>2.167855</v>
      </c>
      <c r="CF757">
        <v>2.168543</v>
      </c>
      <c r="CG757">
        <v>18.72671</v>
      </c>
      <c r="CH757">
        <v>18.73181</v>
      </c>
      <c r="CI757">
        <v>49.99728</v>
      </c>
      <c r="CJ757">
        <v>0</v>
      </c>
      <c r="CK757">
        <v>1</v>
      </c>
      <c r="CL757">
        <v>0</v>
      </c>
      <c r="CM757">
        <v>1.98814</v>
      </c>
      <c r="CN757">
        <v>0</v>
      </c>
      <c r="CO757">
        <v>2.72725</v>
      </c>
      <c r="CP757">
        <v>255.7691</v>
      </c>
      <c r="CQ757">
        <v>35.4937</v>
      </c>
      <c r="CR757">
        <v>40.57469999999999</v>
      </c>
      <c r="CS757">
        <v>37.931</v>
      </c>
      <c r="CT757">
        <v>39.956</v>
      </c>
      <c r="CU757">
        <v>36.4937</v>
      </c>
      <c r="CV757">
        <v>0</v>
      </c>
      <c r="CW757">
        <v>49.998</v>
      </c>
      <c r="CX757">
        <v>0</v>
      </c>
      <c r="CY757">
        <v>1774684746.8</v>
      </c>
      <c r="CZ757">
        <v>0</v>
      </c>
      <c r="DA757">
        <v>1774666326.5</v>
      </c>
      <c r="DB757" t="s">
        <v>359</v>
      </c>
      <c r="DC757">
        <v>1774666322</v>
      </c>
      <c r="DD757">
        <v>1774666326.5</v>
      </c>
      <c r="DE757">
        <v>2</v>
      </c>
      <c r="DF757">
        <v>0.343</v>
      </c>
      <c r="DG757">
        <v>-0.026</v>
      </c>
      <c r="DH757">
        <v>-0.36</v>
      </c>
      <c r="DI757">
        <v>0.298</v>
      </c>
      <c r="DJ757">
        <v>420</v>
      </c>
      <c r="DK757">
        <v>22</v>
      </c>
      <c r="DL757">
        <v>0.17</v>
      </c>
      <c r="DM757">
        <v>0.02</v>
      </c>
      <c r="DN757">
        <v>-0.4267071219512196</v>
      </c>
      <c r="DO757">
        <v>0.06505026480836108</v>
      </c>
      <c r="DP757">
        <v>0.04162156078471661</v>
      </c>
      <c r="DQ757">
        <v>1</v>
      </c>
      <c r="DR757">
        <v>-0.001960615390243902</v>
      </c>
      <c r="DS757">
        <v>-0.03782627596515679</v>
      </c>
      <c r="DT757">
        <v>0.003895513328149461</v>
      </c>
      <c r="DU757">
        <v>1</v>
      </c>
      <c r="DV757">
        <v>2</v>
      </c>
      <c r="DW757">
        <v>2</v>
      </c>
      <c r="DX757" t="s">
        <v>360</v>
      </c>
      <c r="DY757">
        <v>3.13039</v>
      </c>
      <c r="DZ757">
        <v>2.80637</v>
      </c>
      <c r="EA757">
        <v>0.0997575</v>
      </c>
      <c r="EB757">
        <v>0.09947300000000001</v>
      </c>
      <c r="EC757">
        <v>0.105695</v>
      </c>
      <c r="ED757">
        <v>0.105411</v>
      </c>
      <c r="EE757">
        <v>21144.6</v>
      </c>
      <c r="EF757">
        <v>27418.2</v>
      </c>
      <c r="EG757">
        <v>26441.9</v>
      </c>
      <c r="EH757">
        <v>32999.5</v>
      </c>
      <c r="EI757">
        <v>34928.5</v>
      </c>
      <c r="EJ757">
        <v>40317.8</v>
      </c>
      <c r="EK757">
        <v>41087.6</v>
      </c>
      <c r="EL757">
        <v>46059.2</v>
      </c>
      <c r="EM757">
        <v>2.0348</v>
      </c>
      <c r="EN757">
        <v>2.00032</v>
      </c>
      <c r="EO757">
        <v>0.0685453</v>
      </c>
      <c r="EP757">
        <v>0</v>
      </c>
      <c r="EQ757">
        <v>24.6368</v>
      </c>
      <c r="ER757">
        <v>999.9</v>
      </c>
      <c r="ES757">
        <v>67.5</v>
      </c>
      <c r="ET757">
        <v>27.5</v>
      </c>
      <c r="EU757">
        <v>24.6261</v>
      </c>
      <c r="EV757">
        <v>61.4509</v>
      </c>
      <c r="EW757">
        <v>31.8069</v>
      </c>
      <c r="EX757">
        <v>1</v>
      </c>
      <c r="EY757">
        <v>0.291075</v>
      </c>
      <c r="EZ757">
        <v>0.155596</v>
      </c>
      <c r="FA757">
        <v>20.2904</v>
      </c>
      <c r="FB757">
        <v>5.18839</v>
      </c>
      <c r="FC757">
        <v>11.9441</v>
      </c>
      <c r="FD757">
        <v>4.9557</v>
      </c>
      <c r="FE757">
        <v>3.285</v>
      </c>
      <c r="FF757">
        <v>9999</v>
      </c>
      <c r="FG757">
        <v>9999</v>
      </c>
      <c r="FH757">
        <v>9999</v>
      </c>
      <c r="FI757">
        <v>999.9</v>
      </c>
      <c r="FJ757">
        <v>1.86127</v>
      </c>
      <c r="FK757">
        <v>1.86264</v>
      </c>
      <c r="FL757">
        <v>1.86005</v>
      </c>
      <c r="FM757">
        <v>1.85837</v>
      </c>
      <c r="FN757">
        <v>1.86215</v>
      </c>
      <c r="FO757">
        <v>1.85894</v>
      </c>
      <c r="FP757">
        <v>1.85791</v>
      </c>
      <c r="FQ757">
        <v>1.86081</v>
      </c>
      <c r="FR757">
        <v>0</v>
      </c>
      <c r="FS757">
        <v>0</v>
      </c>
      <c r="FT757">
        <v>0</v>
      </c>
      <c r="FU757">
        <v>4.5</v>
      </c>
      <c r="FV757" t="s">
        <v>361</v>
      </c>
      <c r="FW757" t="s">
        <v>362</v>
      </c>
      <c r="FX757" t="s">
        <v>363</v>
      </c>
      <c r="FY757" t="s">
        <v>364</v>
      </c>
      <c r="FZ757" t="s">
        <v>364</v>
      </c>
      <c r="GA757" t="s">
        <v>363</v>
      </c>
      <c r="GB757">
        <v>0</v>
      </c>
      <c r="GC757">
        <v>100</v>
      </c>
      <c r="GD757">
        <v>100</v>
      </c>
      <c r="GE757">
        <v>-0.362</v>
      </c>
      <c r="GF757">
        <v>0.2965</v>
      </c>
      <c r="GG757">
        <v>-1.589593225013521</v>
      </c>
      <c r="GH757">
        <v>0.00192992804097616</v>
      </c>
      <c r="GI757">
        <v>3.244687122451424E-06</v>
      </c>
      <c r="GJ757">
        <v>-2.087531120305573E-09</v>
      </c>
      <c r="GK757">
        <v>0.05776174702018427</v>
      </c>
      <c r="GL757">
        <v>0.005089068596103195</v>
      </c>
      <c r="GM757">
        <v>0.0003257216593697226</v>
      </c>
      <c r="GN757">
        <v>-1.562898368296355E-06</v>
      </c>
      <c r="GO757">
        <v>0</v>
      </c>
      <c r="GP757">
        <v>1257</v>
      </c>
      <c r="GQ757">
        <v>1</v>
      </c>
      <c r="GR757">
        <v>31</v>
      </c>
      <c r="GS757">
        <v>307.1</v>
      </c>
      <c r="GT757">
        <v>307</v>
      </c>
      <c r="GU757">
        <v>1.07666</v>
      </c>
      <c r="GV757">
        <v>2.38525</v>
      </c>
      <c r="GW757">
        <v>1.44775</v>
      </c>
      <c r="GX757">
        <v>2.20215</v>
      </c>
      <c r="GY757">
        <v>1.44653</v>
      </c>
      <c r="GZ757">
        <v>2.38037</v>
      </c>
      <c r="HA757">
        <v>33.1769</v>
      </c>
      <c r="HB757">
        <v>14.4385</v>
      </c>
      <c r="HC757">
        <v>18</v>
      </c>
      <c r="HD757">
        <v>531.824</v>
      </c>
      <c r="HE757">
        <v>523.001</v>
      </c>
      <c r="HF757">
        <v>24.9999</v>
      </c>
      <c r="HG757">
        <v>30.7145</v>
      </c>
      <c r="HH757">
        <v>30.0001</v>
      </c>
      <c r="HI757">
        <v>31.0916</v>
      </c>
      <c r="HJ757">
        <v>31.1009</v>
      </c>
      <c r="HK757">
        <v>21.5416</v>
      </c>
      <c r="HL757">
        <v>20.8779</v>
      </c>
      <c r="HM757">
        <v>100</v>
      </c>
      <c r="HN757">
        <v>25</v>
      </c>
      <c r="HO757">
        <v>420</v>
      </c>
      <c r="HP757">
        <v>21.5</v>
      </c>
      <c r="HQ757">
        <v>103.122</v>
      </c>
      <c r="HR757">
        <v>102.019</v>
      </c>
    </row>
    <row r="758" spans="1:226">
      <c r="A758">
        <v>740</v>
      </c>
      <c r="B758">
        <v>1774684752.6</v>
      </c>
      <c r="C758">
        <v>3006.599999904633</v>
      </c>
      <c r="D758" t="s">
        <v>1843</v>
      </c>
      <c r="E758" t="s">
        <v>1844</v>
      </c>
      <c r="F758">
        <v>5</v>
      </c>
      <c r="I758">
        <v>1774684749.7</v>
      </c>
      <c r="J758">
        <f>(K758)/1000</f>
        <v>0</v>
      </c>
      <c r="K758">
        <f>IF(BF758, AN758, AH758)</f>
        <v>0</v>
      </c>
      <c r="L758">
        <f>IF(BF758, AI758, AG758)</f>
        <v>0</v>
      </c>
      <c r="M758">
        <f>BH758 - IF(AU758&gt;1, L758*BB758*100.0/(AW758), 0)</f>
        <v>0</v>
      </c>
      <c r="N758">
        <f>((T758-J758/2)*M758-L758)/(T758+J758/2)</f>
        <v>0</v>
      </c>
      <c r="O758">
        <f>N758*(BO758+BP758)/1000.0</f>
        <v>0</v>
      </c>
      <c r="P758">
        <f>(BH758 - IF(AU758&gt;1, L758*BB758*100.0/(AW758), 0))*(BO758+BP758)/1000.0</f>
        <v>0</v>
      </c>
      <c r="Q758">
        <f>2.0/((1/S758-1/R758)+SIGN(S758)*SQRT((1/S758-1/R758)*(1/S758-1/R758) + 4*BC758/((BC758+1)*(BC758+1))*(2*1/S758*1/R758-1/R758*1/R758)))</f>
        <v>0</v>
      </c>
      <c r="R758">
        <f>IF(LEFT(BD758,1)&lt;&gt;"0",IF(LEFT(BD758,1)="1",3.0,BE758),$D$5+$E$5*(BV758*BO758/($K$5*1000))+$F$5*(BV758*BO758/($K$5*1000))*MAX(MIN(BB758,$J$5),$I$5)*MAX(MIN(BB758,$J$5),$I$5)+$G$5*MAX(MIN(BB758,$J$5),$I$5)*(BV758*BO758/($K$5*1000))+$H$5*(BV758*BO758/($K$5*1000))*(BV758*BO758/($K$5*1000)))</f>
        <v>0</v>
      </c>
      <c r="S758">
        <f>J758*(1000-(1000*0.61365*exp(17.502*W758/(240.97+W758))/(BO758+BP758)+BJ758)/2)/(1000*0.61365*exp(17.502*W758/(240.97+W758))/(BO758+BP758)-BJ758)</f>
        <v>0</v>
      </c>
      <c r="T758">
        <f>1/((BC758+1)/(Q758/1.6)+1/(R758/1.37)) + BC758/((BC758+1)/(Q758/1.6) + BC758/(R758/1.37))</f>
        <v>0</v>
      </c>
      <c r="U758">
        <f>(AX758*BA758)</f>
        <v>0</v>
      </c>
      <c r="V758">
        <f>(BQ758+(U758+2*0.95*5.67E-8*(((BQ758+$B$9)+273)^4-(BQ758+273)^4)-44100*J758)/(1.84*29.3*R758+8*0.95*5.67E-8*(BQ758+273)^3))</f>
        <v>0</v>
      </c>
      <c r="W758">
        <f>($C$9*BR758+$D$9*BS758+$E$9*V758)</f>
        <v>0</v>
      </c>
      <c r="X758">
        <f>0.61365*exp(17.502*W758/(240.97+W758))</f>
        <v>0</v>
      </c>
      <c r="Y758">
        <f>(Z758/AA758*100)</f>
        <v>0</v>
      </c>
      <c r="Z758">
        <f>BJ758*(BO758+BP758)/1000</f>
        <v>0</v>
      </c>
      <c r="AA758">
        <f>0.61365*exp(17.502*BQ758/(240.97+BQ758))</f>
        <v>0</v>
      </c>
      <c r="AB758">
        <f>(X758-BJ758*(BO758+BP758)/1000)</f>
        <v>0</v>
      </c>
      <c r="AC758">
        <f>(-J758*44100)</f>
        <v>0</v>
      </c>
      <c r="AD758">
        <f>2*29.3*R758*0.92*(BQ758-W758)</f>
        <v>0</v>
      </c>
      <c r="AE758">
        <f>2*0.95*5.67E-8*(((BQ758+$B$9)+273)^4-(W758+273)^4)</f>
        <v>0</v>
      </c>
      <c r="AF758">
        <f>U758+AE758+AC758+AD758</f>
        <v>0</v>
      </c>
      <c r="AG758">
        <f>BN758*AU758*(BI758-BH758*(1000-AU758*BK758)/(1000-AU758*BJ758))/(100*BB758)</f>
        <v>0</v>
      </c>
      <c r="AH758">
        <f>1000*BN758*AU758*(BJ758-BK758)/(100*BB758*(1000-AU758*BJ758))</f>
        <v>0</v>
      </c>
      <c r="AI758">
        <f>(AJ758 - AK758 - BO758*1E3/(8.314*(BQ758+273.15)) * AM758/BN758 * AL758) * BN758/(100*BB758) * (1000 - BK758)/1000</f>
        <v>0</v>
      </c>
      <c r="AJ758">
        <v>429.1950777056849</v>
      </c>
      <c r="AK758">
        <v>428.7458121212121</v>
      </c>
      <c r="AL758">
        <v>-1.400856450829143E-05</v>
      </c>
      <c r="AM758">
        <v>61.35787655002243</v>
      </c>
      <c r="AN758">
        <f>(AP758 - AO758 + BO758*1E3/(8.314*(BQ758+273.15)) * AR758/BN758 * AQ758) * BN758/(100*BB758) * 1000/(1000 - AP758)</f>
        <v>0</v>
      </c>
      <c r="AO758">
        <v>21.46395910905184</v>
      </c>
      <c r="AP758">
        <v>21.45656573426575</v>
      </c>
      <c r="AQ758">
        <v>-7.282930283038148E-07</v>
      </c>
      <c r="AR758">
        <v>91.88205700752289</v>
      </c>
      <c r="AS758">
        <v>0</v>
      </c>
      <c r="AT758">
        <v>0</v>
      </c>
      <c r="AU758">
        <f>IF(AS758*$H$15&gt;=AW758,1.0,(AW758/(AW758-AS758*$H$15)))</f>
        <v>0</v>
      </c>
      <c r="AV758">
        <f>(AU758-1)*100</f>
        <v>0</v>
      </c>
      <c r="AW758">
        <f>MAX(0,($B$15+$C$15*BV758)/(1+$D$15*BV758)*BO758/(BQ758+273)*$E$15)</f>
        <v>0</v>
      </c>
      <c r="AX758">
        <f>$B$13*BW758+$C$13*BX758+$F$13*CI758*(1-CL758)</f>
        <v>0</v>
      </c>
      <c r="AY758">
        <f>AX758*AZ758</f>
        <v>0</v>
      </c>
      <c r="AZ758">
        <f>($B$13*$D$11+$C$13*$D$11+$F$13*((CV758+CN758)/MAX(CV758+CN758+CW758, 0.1)*$I$11+CW758/MAX(CV758+CN758+CW758, 0.1)*$J$11))/($B$13+$C$13+$F$13)</f>
        <v>0</v>
      </c>
      <c r="BA758">
        <f>($B$13*$K$11+$C$13*$K$11+$F$13*((CV758+CN758)/MAX(CV758+CN758+CW758, 0.1)*$P$11+CW758/MAX(CV758+CN758+CW758, 0.1)*$Q$11))/($B$13+$C$13+$F$13)</f>
        <v>0</v>
      </c>
      <c r="BB758">
        <v>6</v>
      </c>
      <c r="BC758">
        <v>0.5</v>
      </c>
      <c r="BD758" t="s">
        <v>358</v>
      </c>
      <c r="BE758">
        <v>2</v>
      </c>
      <c r="BF758" t="b">
        <v>1</v>
      </c>
      <c r="BG758">
        <v>1774684749.7</v>
      </c>
      <c r="BH758">
        <v>419.5933</v>
      </c>
      <c r="BI758">
        <v>419.9929</v>
      </c>
      <c r="BJ758">
        <v>21.45663</v>
      </c>
      <c r="BK758">
        <v>21.46421</v>
      </c>
      <c r="BL758">
        <v>419.9548999999999</v>
      </c>
      <c r="BM758">
        <v>21.16014</v>
      </c>
      <c r="BN758">
        <v>500.0078</v>
      </c>
      <c r="BO758">
        <v>101.0259</v>
      </c>
      <c r="BP758">
        <v>0.09987884</v>
      </c>
      <c r="BQ758">
        <v>25.74133</v>
      </c>
      <c r="BR758">
        <v>25.75887</v>
      </c>
      <c r="BS758">
        <v>999.9</v>
      </c>
      <c r="BT758">
        <v>0</v>
      </c>
      <c r="BU758">
        <v>0</v>
      </c>
      <c r="BV758">
        <v>10009.673</v>
      </c>
      <c r="BW758">
        <v>0</v>
      </c>
      <c r="BX758">
        <v>0.3833920000000001</v>
      </c>
      <c r="BY758">
        <v>-0.3995300000000001</v>
      </c>
      <c r="BZ758">
        <v>428.7938</v>
      </c>
      <c r="CA758">
        <v>429.2053</v>
      </c>
      <c r="CB758">
        <v>-0.007570077</v>
      </c>
      <c r="CC758">
        <v>419.9929</v>
      </c>
      <c r="CD758">
        <v>21.46421</v>
      </c>
      <c r="CE758">
        <v>2.167672</v>
      </c>
      <c r="CF758">
        <v>2.168439</v>
      </c>
      <c r="CG758">
        <v>18.72538</v>
      </c>
      <c r="CH758">
        <v>18.73103</v>
      </c>
      <c r="CI758">
        <v>49.99671</v>
      </c>
      <c r="CJ758">
        <v>0</v>
      </c>
      <c r="CK758">
        <v>1</v>
      </c>
      <c r="CL758">
        <v>0</v>
      </c>
      <c r="CM758">
        <v>2.08057</v>
      </c>
      <c r="CN758">
        <v>0</v>
      </c>
      <c r="CO758">
        <v>2.77996</v>
      </c>
      <c r="CP758">
        <v>255.7663</v>
      </c>
      <c r="CQ758">
        <v>35.4622</v>
      </c>
      <c r="CR758">
        <v>40.4186</v>
      </c>
      <c r="CS758">
        <v>37.8561</v>
      </c>
      <c r="CT758">
        <v>39.7747</v>
      </c>
      <c r="CU758">
        <v>36.4186</v>
      </c>
      <c r="CV758">
        <v>0</v>
      </c>
      <c r="CW758">
        <v>49.997</v>
      </c>
      <c r="CX758">
        <v>0</v>
      </c>
      <c r="CY758">
        <v>1774684751</v>
      </c>
      <c r="CZ758">
        <v>0</v>
      </c>
      <c r="DA758">
        <v>1774666326.5</v>
      </c>
      <c r="DB758" t="s">
        <v>359</v>
      </c>
      <c r="DC758">
        <v>1774666322</v>
      </c>
      <c r="DD758">
        <v>1774666326.5</v>
      </c>
      <c r="DE758">
        <v>2</v>
      </c>
      <c r="DF758">
        <v>0.343</v>
      </c>
      <c r="DG758">
        <v>-0.026</v>
      </c>
      <c r="DH758">
        <v>-0.36</v>
      </c>
      <c r="DI758">
        <v>0.298</v>
      </c>
      <c r="DJ758">
        <v>420</v>
      </c>
      <c r="DK758">
        <v>22</v>
      </c>
      <c r="DL758">
        <v>0.17</v>
      </c>
      <c r="DM758">
        <v>0.02</v>
      </c>
      <c r="DN758">
        <v>-0.4156136341463414</v>
      </c>
      <c r="DO758">
        <v>0.05503616027874585</v>
      </c>
      <c r="DP758">
        <v>0.04169515362652261</v>
      </c>
      <c r="DQ758">
        <v>1</v>
      </c>
      <c r="DR758">
        <v>-0.004171465146341462</v>
      </c>
      <c r="DS758">
        <v>-0.02957026032752612</v>
      </c>
      <c r="DT758">
        <v>0.003113144715831523</v>
      </c>
      <c r="DU758">
        <v>1</v>
      </c>
      <c r="DV758">
        <v>2</v>
      </c>
      <c r="DW758">
        <v>2</v>
      </c>
      <c r="DX758" t="s">
        <v>360</v>
      </c>
      <c r="DY758">
        <v>3.13054</v>
      </c>
      <c r="DZ758">
        <v>2.80654</v>
      </c>
      <c r="EA758">
        <v>0.09974570000000001</v>
      </c>
      <c r="EB758">
        <v>0.09946729999999999</v>
      </c>
      <c r="EC758">
        <v>0.105697</v>
      </c>
      <c r="ED758">
        <v>0.105411</v>
      </c>
      <c r="EE758">
        <v>21144.5</v>
      </c>
      <c r="EF758">
        <v>27418</v>
      </c>
      <c r="EG758">
        <v>26441.5</v>
      </c>
      <c r="EH758">
        <v>32999</v>
      </c>
      <c r="EI758">
        <v>34928.3</v>
      </c>
      <c r="EJ758">
        <v>40317.1</v>
      </c>
      <c r="EK758">
        <v>41087.4</v>
      </c>
      <c r="EL758">
        <v>46058.4</v>
      </c>
      <c r="EM758">
        <v>2.03517</v>
      </c>
      <c r="EN758">
        <v>2.00025</v>
      </c>
      <c r="EO758">
        <v>0.0678189</v>
      </c>
      <c r="EP758">
        <v>0</v>
      </c>
      <c r="EQ758">
        <v>24.6368</v>
      </c>
      <c r="ER758">
        <v>999.9</v>
      </c>
      <c r="ES758">
        <v>67.5</v>
      </c>
      <c r="ET758">
        <v>27.5</v>
      </c>
      <c r="EU758">
        <v>24.6271</v>
      </c>
      <c r="EV758">
        <v>61.0509</v>
      </c>
      <c r="EW758">
        <v>31.6346</v>
      </c>
      <c r="EX758">
        <v>1</v>
      </c>
      <c r="EY758">
        <v>0.291082</v>
      </c>
      <c r="EZ758">
        <v>0.156326</v>
      </c>
      <c r="FA758">
        <v>20.2904</v>
      </c>
      <c r="FB758">
        <v>5.18779</v>
      </c>
      <c r="FC758">
        <v>11.9441</v>
      </c>
      <c r="FD758">
        <v>4.95575</v>
      </c>
      <c r="FE758">
        <v>3.285</v>
      </c>
      <c r="FF758">
        <v>9999</v>
      </c>
      <c r="FG758">
        <v>9999</v>
      </c>
      <c r="FH758">
        <v>9999</v>
      </c>
      <c r="FI758">
        <v>999.9</v>
      </c>
      <c r="FJ758">
        <v>1.86127</v>
      </c>
      <c r="FK758">
        <v>1.86264</v>
      </c>
      <c r="FL758">
        <v>1.86005</v>
      </c>
      <c r="FM758">
        <v>1.85837</v>
      </c>
      <c r="FN758">
        <v>1.86215</v>
      </c>
      <c r="FO758">
        <v>1.85891</v>
      </c>
      <c r="FP758">
        <v>1.85792</v>
      </c>
      <c r="FQ758">
        <v>1.86081</v>
      </c>
      <c r="FR758">
        <v>0</v>
      </c>
      <c r="FS758">
        <v>0</v>
      </c>
      <c r="FT758">
        <v>0</v>
      </c>
      <c r="FU758">
        <v>4.5</v>
      </c>
      <c r="FV758" t="s">
        <v>361</v>
      </c>
      <c r="FW758" t="s">
        <v>362</v>
      </c>
      <c r="FX758" t="s">
        <v>363</v>
      </c>
      <c r="FY758" t="s">
        <v>364</v>
      </c>
      <c r="FZ758" t="s">
        <v>364</v>
      </c>
      <c r="GA758" t="s">
        <v>363</v>
      </c>
      <c r="GB758">
        <v>0</v>
      </c>
      <c r="GC758">
        <v>100</v>
      </c>
      <c r="GD758">
        <v>100</v>
      </c>
      <c r="GE758">
        <v>-0.361</v>
      </c>
      <c r="GF758">
        <v>0.2965</v>
      </c>
      <c r="GG758">
        <v>-1.589593225013521</v>
      </c>
      <c r="GH758">
        <v>0.00192992804097616</v>
      </c>
      <c r="GI758">
        <v>3.244687122451424E-06</v>
      </c>
      <c r="GJ758">
        <v>-2.087531120305573E-09</v>
      </c>
      <c r="GK758">
        <v>0.05776174702018427</v>
      </c>
      <c r="GL758">
        <v>0.005089068596103195</v>
      </c>
      <c r="GM758">
        <v>0.0003257216593697226</v>
      </c>
      <c r="GN758">
        <v>-1.562898368296355E-06</v>
      </c>
      <c r="GO758">
        <v>0</v>
      </c>
      <c r="GP758">
        <v>1257</v>
      </c>
      <c r="GQ758">
        <v>1</v>
      </c>
      <c r="GR758">
        <v>31</v>
      </c>
      <c r="GS758">
        <v>307.2</v>
      </c>
      <c r="GT758">
        <v>307.1</v>
      </c>
      <c r="GU758">
        <v>1.07666</v>
      </c>
      <c r="GV758">
        <v>2.39624</v>
      </c>
      <c r="GW758">
        <v>1.44775</v>
      </c>
      <c r="GX758">
        <v>2.20215</v>
      </c>
      <c r="GY758">
        <v>1.44653</v>
      </c>
      <c r="GZ758">
        <v>2.31934</v>
      </c>
      <c r="HA758">
        <v>33.1769</v>
      </c>
      <c r="HB758">
        <v>14.4385</v>
      </c>
      <c r="HC758">
        <v>18</v>
      </c>
      <c r="HD758">
        <v>532.062</v>
      </c>
      <c r="HE758">
        <v>522.95</v>
      </c>
      <c r="HF758">
        <v>25</v>
      </c>
      <c r="HG758">
        <v>30.7145</v>
      </c>
      <c r="HH758">
        <v>30.0001</v>
      </c>
      <c r="HI758">
        <v>31.0916</v>
      </c>
      <c r="HJ758">
        <v>31.1009</v>
      </c>
      <c r="HK758">
        <v>21.5417</v>
      </c>
      <c r="HL758">
        <v>20.8779</v>
      </c>
      <c r="HM758">
        <v>100</v>
      </c>
      <c r="HN758">
        <v>25</v>
      </c>
      <c r="HO758">
        <v>420</v>
      </c>
      <c r="HP758">
        <v>21.5</v>
      </c>
      <c r="HQ758">
        <v>103.121</v>
      </c>
      <c r="HR758">
        <v>102.017</v>
      </c>
    </row>
    <row r="759" spans="1:226">
      <c r="A759">
        <v>741</v>
      </c>
      <c r="B759">
        <v>1774684756.6</v>
      </c>
      <c r="C759">
        <v>3010.599999904633</v>
      </c>
      <c r="D759" t="s">
        <v>1845</v>
      </c>
      <c r="E759" t="s">
        <v>1846</v>
      </c>
      <c r="F759">
        <v>5</v>
      </c>
      <c r="I759">
        <v>1774684753.7</v>
      </c>
      <c r="J759">
        <f>(K759)/1000</f>
        <v>0</v>
      </c>
      <c r="K759">
        <f>IF(BF759, AN759, AH759)</f>
        <v>0</v>
      </c>
      <c r="L759">
        <f>IF(BF759, AI759, AG759)</f>
        <v>0</v>
      </c>
      <c r="M759">
        <f>BH759 - IF(AU759&gt;1, L759*BB759*100.0/(AW759), 0)</f>
        <v>0</v>
      </c>
      <c r="N759">
        <f>((T759-J759/2)*M759-L759)/(T759+J759/2)</f>
        <v>0</v>
      </c>
      <c r="O759">
        <f>N759*(BO759+BP759)/1000.0</f>
        <v>0</v>
      </c>
      <c r="P759">
        <f>(BH759 - IF(AU759&gt;1, L759*BB759*100.0/(AW759), 0))*(BO759+BP759)/1000.0</f>
        <v>0</v>
      </c>
      <c r="Q759">
        <f>2.0/((1/S759-1/R759)+SIGN(S759)*SQRT((1/S759-1/R759)*(1/S759-1/R759) + 4*BC759/((BC759+1)*(BC759+1))*(2*1/S759*1/R759-1/R759*1/R759)))</f>
        <v>0</v>
      </c>
      <c r="R759">
        <f>IF(LEFT(BD759,1)&lt;&gt;"0",IF(LEFT(BD759,1)="1",3.0,BE759),$D$5+$E$5*(BV759*BO759/($K$5*1000))+$F$5*(BV759*BO759/($K$5*1000))*MAX(MIN(BB759,$J$5),$I$5)*MAX(MIN(BB759,$J$5),$I$5)+$G$5*MAX(MIN(BB759,$J$5),$I$5)*(BV759*BO759/($K$5*1000))+$H$5*(BV759*BO759/($K$5*1000))*(BV759*BO759/($K$5*1000)))</f>
        <v>0</v>
      </c>
      <c r="S759">
        <f>J759*(1000-(1000*0.61365*exp(17.502*W759/(240.97+W759))/(BO759+BP759)+BJ759)/2)/(1000*0.61365*exp(17.502*W759/(240.97+W759))/(BO759+BP759)-BJ759)</f>
        <v>0</v>
      </c>
      <c r="T759">
        <f>1/((BC759+1)/(Q759/1.6)+1/(R759/1.37)) + BC759/((BC759+1)/(Q759/1.6) + BC759/(R759/1.37))</f>
        <v>0</v>
      </c>
      <c r="U759">
        <f>(AX759*BA759)</f>
        <v>0</v>
      </c>
      <c r="V759">
        <f>(BQ759+(U759+2*0.95*5.67E-8*(((BQ759+$B$9)+273)^4-(BQ759+273)^4)-44100*J759)/(1.84*29.3*R759+8*0.95*5.67E-8*(BQ759+273)^3))</f>
        <v>0</v>
      </c>
      <c r="W759">
        <f>($C$9*BR759+$D$9*BS759+$E$9*V759)</f>
        <v>0</v>
      </c>
      <c r="X759">
        <f>0.61365*exp(17.502*W759/(240.97+W759))</f>
        <v>0</v>
      </c>
      <c r="Y759">
        <f>(Z759/AA759*100)</f>
        <v>0</v>
      </c>
      <c r="Z759">
        <f>BJ759*(BO759+BP759)/1000</f>
        <v>0</v>
      </c>
      <c r="AA759">
        <f>0.61365*exp(17.502*BQ759/(240.97+BQ759))</f>
        <v>0</v>
      </c>
      <c r="AB759">
        <f>(X759-BJ759*(BO759+BP759)/1000)</f>
        <v>0</v>
      </c>
      <c r="AC759">
        <f>(-J759*44100)</f>
        <v>0</v>
      </c>
      <c r="AD759">
        <f>2*29.3*R759*0.92*(BQ759-W759)</f>
        <v>0</v>
      </c>
      <c r="AE759">
        <f>2*0.95*5.67E-8*(((BQ759+$B$9)+273)^4-(W759+273)^4)</f>
        <v>0</v>
      </c>
      <c r="AF759">
        <f>U759+AE759+AC759+AD759</f>
        <v>0</v>
      </c>
      <c r="AG759">
        <f>BN759*AU759*(BI759-BH759*(1000-AU759*BK759)/(1000-AU759*BJ759))/(100*BB759)</f>
        <v>0</v>
      </c>
      <c r="AH759">
        <f>1000*BN759*AU759*(BJ759-BK759)/(100*BB759*(1000-AU759*BJ759))</f>
        <v>0</v>
      </c>
      <c r="AI759">
        <f>(AJ759 - AK759 - BO759*1E3/(8.314*(BQ759+273.15)) * AM759/BN759 * AL759) * BN759/(100*BB759) * (1000 - BK759)/1000</f>
        <v>0</v>
      </c>
      <c r="AJ759">
        <v>429.2074196093432</v>
      </c>
      <c r="AK759">
        <v>428.7729090909091</v>
      </c>
      <c r="AL759">
        <v>2.87930427241429E-06</v>
      </c>
      <c r="AM759">
        <v>61.35787655002243</v>
      </c>
      <c r="AN759">
        <f>(AP759 - AO759 + BO759*1E3/(8.314*(BQ759+273.15)) * AR759/BN759 * AQ759) * BN759/(100*BB759) * 1000/(1000 - AP759)</f>
        <v>0</v>
      </c>
      <c r="AO759">
        <v>21.46413599870245</v>
      </c>
      <c r="AP759">
        <v>21.45707412587413</v>
      </c>
      <c r="AQ759">
        <v>6.494709812752983E-07</v>
      </c>
      <c r="AR759">
        <v>91.88205700752289</v>
      </c>
      <c r="AS759">
        <v>0</v>
      </c>
      <c r="AT759">
        <v>0</v>
      </c>
      <c r="AU759">
        <f>IF(AS759*$H$15&gt;=AW759,1.0,(AW759/(AW759-AS759*$H$15)))</f>
        <v>0</v>
      </c>
      <c r="AV759">
        <f>(AU759-1)*100</f>
        <v>0</v>
      </c>
      <c r="AW759">
        <f>MAX(0,($B$15+$C$15*BV759)/(1+$D$15*BV759)*BO759/(BQ759+273)*$E$15)</f>
        <v>0</v>
      </c>
      <c r="AX759">
        <f>$B$13*BW759+$C$13*BX759+$F$13*CI759*(1-CL759)</f>
        <v>0</v>
      </c>
      <c r="AY759">
        <f>AX759*AZ759</f>
        <v>0</v>
      </c>
      <c r="AZ759">
        <f>($B$13*$D$11+$C$13*$D$11+$F$13*((CV759+CN759)/MAX(CV759+CN759+CW759, 0.1)*$I$11+CW759/MAX(CV759+CN759+CW759, 0.1)*$J$11))/($B$13+$C$13+$F$13)</f>
        <v>0</v>
      </c>
      <c r="BA759">
        <f>($B$13*$K$11+$C$13*$K$11+$F$13*((CV759+CN759)/MAX(CV759+CN759+CW759, 0.1)*$P$11+CW759/MAX(CV759+CN759+CW759, 0.1)*$Q$11))/($B$13+$C$13+$F$13)</f>
        <v>0</v>
      </c>
      <c r="BB759">
        <v>6</v>
      </c>
      <c r="BC759">
        <v>0.5</v>
      </c>
      <c r="BD759" t="s">
        <v>358</v>
      </c>
      <c r="BE759">
        <v>2</v>
      </c>
      <c r="BF759" t="b">
        <v>1</v>
      </c>
      <c r="BG759">
        <v>1774684753.7</v>
      </c>
      <c r="BH759">
        <v>419.5661</v>
      </c>
      <c r="BI759">
        <v>419.9903</v>
      </c>
      <c r="BJ759">
        <v>21.45726</v>
      </c>
      <c r="BK759">
        <v>21.46404</v>
      </c>
      <c r="BL759">
        <v>419.9276</v>
      </c>
      <c r="BM759">
        <v>21.16076</v>
      </c>
      <c r="BN759">
        <v>500.0421</v>
      </c>
      <c r="BO759">
        <v>101.0252</v>
      </c>
      <c r="BP759">
        <v>0.09986623000000001</v>
      </c>
      <c r="BQ759">
        <v>25.74031</v>
      </c>
      <c r="BR759">
        <v>25.74634</v>
      </c>
      <c r="BS759">
        <v>999.9</v>
      </c>
      <c r="BT759">
        <v>0</v>
      </c>
      <c r="BU759">
        <v>0</v>
      </c>
      <c r="BV759">
        <v>10022.43</v>
      </c>
      <c r="BW759">
        <v>0</v>
      </c>
      <c r="BX759">
        <v>0.3833920000000001</v>
      </c>
      <c r="BY759">
        <v>-0.4240509</v>
      </c>
      <c r="BZ759">
        <v>428.7661</v>
      </c>
      <c r="CA759">
        <v>429.2025</v>
      </c>
      <c r="CB759">
        <v>-0.006755067000000001</v>
      </c>
      <c r="CC759">
        <v>419.9903</v>
      </c>
      <c r="CD759">
        <v>21.46404</v>
      </c>
      <c r="CE759">
        <v>2.167727</v>
      </c>
      <c r="CF759">
        <v>2.16841</v>
      </c>
      <c r="CG759">
        <v>18.72578</v>
      </c>
      <c r="CH759">
        <v>18.73082</v>
      </c>
      <c r="CI759">
        <v>50.00782</v>
      </c>
      <c r="CJ759">
        <v>0</v>
      </c>
      <c r="CK759">
        <v>1</v>
      </c>
      <c r="CL759">
        <v>0</v>
      </c>
      <c r="CM759">
        <v>2.00618</v>
      </c>
      <c r="CN759">
        <v>0</v>
      </c>
      <c r="CO759">
        <v>2.664880000000001</v>
      </c>
      <c r="CP759">
        <v>255.8233</v>
      </c>
      <c r="CQ759">
        <v>35.4184</v>
      </c>
      <c r="CR759">
        <v>40.2873</v>
      </c>
      <c r="CS759">
        <v>37.7934</v>
      </c>
      <c r="CT759">
        <v>39.6059</v>
      </c>
      <c r="CU759">
        <v>36.3561</v>
      </c>
      <c r="CV759">
        <v>0</v>
      </c>
      <c r="CW759">
        <v>50.00699999999999</v>
      </c>
      <c r="CX759">
        <v>0</v>
      </c>
      <c r="CY759">
        <v>1774684755.2</v>
      </c>
      <c r="CZ759">
        <v>0</v>
      </c>
      <c r="DA759">
        <v>1774666326.5</v>
      </c>
      <c r="DB759" t="s">
        <v>359</v>
      </c>
      <c r="DC759">
        <v>1774666322</v>
      </c>
      <c r="DD759">
        <v>1774666326.5</v>
      </c>
      <c r="DE759">
        <v>2</v>
      </c>
      <c r="DF759">
        <v>0.343</v>
      </c>
      <c r="DG759">
        <v>-0.026</v>
      </c>
      <c r="DH759">
        <v>-0.36</v>
      </c>
      <c r="DI759">
        <v>0.298</v>
      </c>
      <c r="DJ759">
        <v>420</v>
      </c>
      <c r="DK759">
        <v>22</v>
      </c>
      <c r="DL759">
        <v>0.17</v>
      </c>
      <c r="DM759">
        <v>0.02</v>
      </c>
      <c r="DN759">
        <v>-0.4205833</v>
      </c>
      <c r="DO759">
        <v>0.07054021013133187</v>
      </c>
      <c r="DP759">
        <v>0.03773789267712229</v>
      </c>
      <c r="DQ759">
        <v>1</v>
      </c>
      <c r="DR759">
        <v>-0.005593587</v>
      </c>
      <c r="DS759">
        <v>-0.01570597170731708</v>
      </c>
      <c r="DT759">
        <v>0.001928681622788219</v>
      </c>
      <c r="DU759">
        <v>1</v>
      </c>
      <c r="DV759">
        <v>2</v>
      </c>
      <c r="DW759">
        <v>2</v>
      </c>
      <c r="DX759" t="s">
        <v>360</v>
      </c>
      <c r="DY759">
        <v>3.13047</v>
      </c>
      <c r="DZ759">
        <v>2.80651</v>
      </c>
      <c r="EA759">
        <v>0.09974669999999999</v>
      </c>
      <c r="EB759">
        <v>0.09947019999999999</v>
      </c>
      <c r="EC759">
        <v>0.105696</v>
      </c>
      <c r="ED759">
        <v>0.10541</v>
      </c>
      <c r="EE759">
        <v>21144.6</v>
      </c>
      <c r="EF759">
        <v>27418.2</v>
      </c>
      <c r="EG759">
        <v>26441.6</v>
      </c>
      <c r="EH759">
        <v>32999.3</v>
      </c>
      <c r="EI759">
        <v>34928.3</v>
      </c>
      <c r="EJ759">
        <v>40317.5</v>
      </c>
      <c r="EK759">
        <v>41087.4</v>
      </c>
      <c r="EL759">
        <v>46058.8</v>
      </c>
      <c r="EM759">
        <v>2.03505</v>
      </c>
      <c r="EN759">
        <v>2.00023</v>
      </c>
      <c r="EO759">
        <v>0.06739050000000001</v>
      </c>
      <c r="EP759">
        <v>0</v>
      </c>
      <c r="EQ759">
        <v>24.6368</v>
      </c>
      <c r="ER759">
        <v>999.9</v>
      </c>
      <c r="ES759">
        <v>67.5</v>
      </c>
      <c r="ET759">
        <v>27.5</v>
      </c>
      <c r="EU759">
        <v>24.6245</v>
      </c>
      <c r="EV759">
        <v>61.0409</v>
      </c>
      <c r="EW759">
        <v>31.4784</v>
      </c>
      <c r="EX759">
        <v>1</v>
      </c>
      <c r="EY759">
        <v>0.290981</v>
      </c>
      <c r="EZ759">
        <v>0.15591</v>
      </c>
      <c r="FA759">
        <v>20.2903</v>
      </c>
      <c r="FB759">
        <v>5.18809</v>
      </c>
      <c r="FC759">
        <v>11.9441</v>
      </c>
      <c r="FD759">
        <v>4.95565</v>
      </c>
      <c r="FE759">
        <v>3.285</v>
      </c>
      <c r="FF759">
        <v>9999</v>
      </c>
      <c r="FG759">
        <v>9999</v>
      </c>
      <c r="FH759">
        <v>9999</v>
      </c>
      <c r="FI759">
        <v>999.9</v>
      </c>
      <c r="FJ759">
        <v>1.86127</v>
      </c>
      <c r="FK759">
        <v>1.86264</v>
      </c>
      <c r="FL759">
        <v>1.86005</v>
      </c>
      <c r="FM759">
        <v>1.85837</v>
      </c>
      <c r="FN759">
        <v>1.86215</v>
      </c>
      <c r="FO759">
        <v>1.8589</v>
      </c>
      <c r="FP759">
        <v>1.85791</v>
      </c>
      <c r="FQ759">
        <v>1.86081</v>
      </c>
      <c r="FR759">
        <v>0</v>
      </c>
      <c r="FS759">
        <v>0</v>
      </c>
      <c r="FT759">
        <v>0</v>
      </c>
      <c r="FU759">
        <v>4.5</v>
      </c>
      <c r="FV759" t="s">
        <v>361</v>
      </c>
      <c r="FW759" t="s">
        <v>362</v>
      </c>
      <c r="FX759" t="s">
        <v>363</v>
      </c>
      <c r="FY759" t="s">
        <v>364</v>
      </c>
      <c r="FZ759" t="s">
        <v>364</v>
      </c>
      <c r="GA759" t="s">
        <v>363</v>
      </c>
      <c r="GB759">
        <v>0</v>
      </c>
      <c r="GC759">
        <v>100</v>
      </c>
      <c r="GD759">
        <v>100</v>
      </c>
      <c r="GE759">
        <v>-0.362</v>
      </c>
      <c r="GF759">
        <v>0.2965</v>
      </c>
      <c r="GG759">
        <v>-1.589593225013521</v>
      </c>
      <c r="GH759">
        <v>0.00192992804097616</v>
      </c>
      <c r="GI759">
        <v>3.244687122451424E-06</v>
      </c>
      <c r="GJ759">
        <v>-2.087531120305573E-09</v>
      </c>
      <c r="GK759">
        <v>0.05776174702018427</v>
      </c>
      <c r="GL759">
        <v>0.005089068596103195</v>
      </c>
      <c r="GM759">
        <v>0.0003257216593697226</v>
      </c>
      <c r="GN759">
        <v>-1.562898368296355E-06</v>
      </c>
      <c r="GO759">
        <v>0</v>
      </c>
      <c r="GP759">
        <v>1257</v>
      </c>
      <c r="GQ759">
        <v>1</v>
      </c>
      <c r="GR759">
        <v>31</v>
      </c>
      <c r="GS759">
        <v>307.2</v>
      </c>
      <c r="GT759">
        <v>307.2</v>
      </c>
      <c r="GU759">
        <v>1.07788</v>
      </c>
      <c r="GV759">
        <v>2.40234</v>
      </c>
      <c r="GW759">
        <v>1.44775</v>
      </c>
      <c r="GX759">
        <v>2.20215</v>
      </c>
      <c r="GY759">
        <v>1.44653</v>
      </c>
      <c r="GZ759">
        <v>2.27417</v>
      </c>
      <c r="HA759">
        <v>33.1992</v>
      </c>
      <c r="HB759">
        <v>14.4297</v>
      </c>
      <c r="HC759">
        <v>18</v>
      </c>
      <c r="HD759">
        <v>531.9829999999999</v>
      </c>
      <c r="HE759">
        <v>522.933</v>
      </c>
      <c r="HF759">
        <v>24.9999</v>
      </c>
      <c r="HG759">
        <v>30.7145</v>
      </c>
      <c r="HH759">
        <v>30</v>
      </c>
      <c r="HI759">
        <v>31.0916</v>
      </c>
      <c r="HJ759">
        <v>31.1009</v>
      </c>
      <c r="HK759">
        <v>21.5401</v>
      </c>
      <c r="HL759">
        <v>20.8779</v>
      </c>
      <c r="HM759">
        <v>100</v>
      </c>
      <c r="HN759">
        <v>25</v>
      </c>
      <c r="HO759">
        <v>420</v>
      </c>
      <c r="HP759">
        <v>21.5</v>
      </c>
      <c r="HQ759">
        <v>103.122</v>
      </c>
      <c r="HR759">
        <v>102.018</v>
      </c>
    </row>
    <row r="760" spans="1:226">
      <c r="A760">
        <v>742</v>
      </c>
      <c r="B760">
        <v>1774684760.6</v>
      </c>
      <c r="C760">
        <v>3014.599999904633</v>
      </c>
      <c r="D760" t="s">
        <v>1847</v>
      </c>
      <c r="E760" t="s">
        <v>1848</v>
      </c>
      <c r="F760">
        <v>5</v>
      </c>
      <c r="I760">
        <v>1774684757.7</v>
      </c>
      <c r="J760">
        <f>(K760)/1000</f>
        <v>0</v>
      </c>
      <c r="K760">
        <f>IF(BF760, AN760, AH760)</f>
        <v>0</v>
      </c>
      <c r="L760">
        <f>IF(BF760, AI760, AG760)</f>
        <v>0</v>
      </c>
      <c r="M760">
        <f>BH760 - IF(AU760&gt;1, L760*BB760*100.0/(AW760), 0)</f>
        <v>0</v>
      </c>
      <c r="N760">
        <f>((T760-J760/2)*M760-L760)/(T760+J760/2)</f>
        <v>0</v>
      </c>
      <c r="O760">
        <f>N760*(BO760+BP760)/1000.0</f>
        <v>0</v>
      </c>
      <c r="P760">
        <f>(BH760 - IF(AU760&gt;1, L760*BB760*100.0/(AW760), 0))*(BO760+BP760)/1000.0</f>
        <v>0</v>
      </c>
      <c r="Q760">
        <f>2.0/((1/S760-1/R760)+SIGN(S760)*SQRT((1/S760-1/R760)*(1/S760-1/R760) + 4*BC760/((BC760+1)*(BC760+1))*(2*1/S760*1/R760-1/R760*1/R760)))</f>
        <v>0</v>
      </c>
      <c r="R760">
        <f>IF(LEFT(BD760,1)&lt;&gt;"0",IF(LEFT(BD760,1)="1",3.0,BE760),$D$5+$E$5*(BV760*BO760/($K$5*1000))+$F$5*(BV760*BO760/($K$5*1000))*MAX(MIN(BB760,$J$5),$I$5)*MAX(MIN(BB760,$J$5),$I$5)+$G$5*MAX(MIN(BB760,$J$5),$I$5)*(BV760*BO760/($K$5*1000))+$H$5*(BV760*BO760/($K$5*1000))*(BV760*BO760/($K$5*1000)))</f>
        <v>0</v>
      </c>
      <c r="S760">
        <f>J760*(1000-(1000*0.61365*exp(17.502*W760/(240.97+W760))/(BO760+BP760)+BJ760)/2)/(1000*0.61365*exp(17.502*W760/(240.97+W760))/(BO760+BP760)-BJ760)</f>
        <v>0</v>
      </c>
      <c r="T760">
        <f>1/((BC760+1)/(Q760/1.6)+1/(R760/1.37)) + BC760/((BC760+1)/(Q760/1.6) + BC760/(R760/1.37))</f>
        <v>0</v>
      </c>
      <c r="U760">
        <f>(AX760*BA760)</f>
        <v>0</v>
      </c>
      <c r="V760">
        <f>(BQ760+(U760+2*0.95*5.67E-8*(((BQ760+$B$9)+273)^4-(BQ760+273)^4)-44100*J760)/(1.84*29.3*R760+8*0.95*5.67E-8*(BQ760+273)^3))</f>
        <v>0</v>
      </c>
      <c r="W760">
        <f>($C$9*BR760+$D$9*BS760+$E$9*V760)</f>
        <v>0</v>
      </c>
      <c r="X760">
        <f>0.61365*exp(17.502*W760/(240.97+W760))</f>
        <v>0</v>
      </c>
      <c r="Y760">
        <f>(Z760/AA760*100)</f>
        <v>0</v>
      </c>
      <c r="Z760">
        <f>BJ760*(BO760+BP760)/1000</f>
        <v>0</v>
      </c>
      <c r="AA760">
        <f>0.61365*exp(17.502*BQ760/(240.97+BQ760))</f>
        <v>0</v>
      </c>
      <c r="AB760">
        <f>(X760-BJ760*(BO760+BP760)/1000)</f>
        <v>0</v>
      </c>
      <c r="AC760">
        <f>(-J760*44100)</f>
        <v>0</v>
      </c>
      <c r="AD760">
        <f>2*29.3*R760*0.92*(BQ760-W760)</f>
        <v>0</v>
      </c>
      <c r="AE760">
        <f>2*0.95*5.67E-8*(((BQ760+$B$9)+273)^4-(W760+273)^4)</f>
        <v>0</v>
      </c>
      <c r="AF760">
        <f>U760+AE760+AC760+AD760</f>
        <v>0</v>
      </c>
      <c r="AG760">
        <f>BN760*AU760*(BI760-BH760*(1000-AU760*BK760)/(1000-AU760*BJ760))/(100*BB760)</f>
        <v>0</v>
      </c>
      <c r="AH760">
        <f>1000*BN760*AU760*(BJ760-BK760)/(100*BB760*(1000-AU760*BJ760))</f>
        <v>0</v>
      </c>
      <c r="AI760">
        <f>(AJ760 - AK760 - BO760*1E3/(8.314*(BQ760+273.15)) * AM760/BN760 * AL760) * BN760/(100*BB760) * (1000 - BK760)/1000</f>
        <v>0</v>
      </c>
      <c r="AJ760">
        <v>429.2306264990281</v>
      </c>
      <c r="AK760">
        <v>428.7910545454546</v>
      </c>
      <c r="AL760">
        <v>4.130339050151952E-06</v>
      </c>
      <c r="AM760">
        <v>61.35787655002243</v>
      </c>
      <c r="AN760">
        <f>(AP760 - AO760 + BO760*1E3/(8.314*(BQ760+273.15)) * AR760/BN760 * AQ760) * BN760/(100*BB760) * 1000/(1000 - AP760)</f>
        <v>0</v>
      </c>
      <c r="AO760">
        <v>21.46376562665451</v>
      </c>
      <c r="AP760">
        <v>21.45651538461539</v>
      </c>
      <c r="AQ760">
        <v>-6.747856978513477E-07</v>
      </c>
      <c r="AR760">
        <v>91.88205700752289</v>
      </c>
      <c r="AS760">
        <v>0</v>
      </c>
      <c r="AT760">
        <v>0</v>
      </c>
      <c r="AU760">
        <f>IF(AS760*$H$15&gt;=AW760,1.0,(AW760/(AW760-AS760*$H$15)))</f>
        <v>0</v>
      </c>
      <c r="AV760">
        <f>(AU760-1)*100</f>
        <v>0</v>
      </c>
      <c r="AW760">
        <f>MAX(0,($B$15+$C$15*BV760)/(1+$D$15*BV760)*BO760/(BQ760+273)*$E$15)</f>
        <v>0</v>
      </c>
      <c r="AX760">
        <f>$B$13*BW760+$C$13*BX760+$F$13*CI760*(1-CL760)</f>
        <v>0</v>
      </c>
      <c r="AY760">
        <f>AX760*AZ760</f>
        <v>0</v>
      </c>
      <c r="AZ760">
        <f>($B$13*$D$11+$C$13*$D$11+$F$13*((CV760+CN760)/MAX(CV760+CN760+CW760, 0.1)*$I$11+CW760/MAX(CV760+CN760+CW760, 0.1)*$J$11))/($B$13+$C$13+$F$13)</f>
        <v>0</v>
      </c>
      <c r="BA760">
        <f>($B$13*$K$11+$C$13*$K$11+$F$13*((CV760+CN760)/MAX(CV760+CN760+CW760, 0.1)*$P$11+CW760/MAX(CV760+CN760+CW760, 0.1)*$Q$11))/($B$13+$C$13+$F$13)</f>
        <v>0</v>
      </c>
      <c r="BB760">
        <v>6</v>
      </c>
      <c r="BC760">
        <v>0.5</v>
      </c>
      <c r="BD760" t="s">
        <v>358</v>
      </c>
      <c r="BE760">
        <v>2</v>
      </c>
      <c r="BF760" t="b">
        <v>1</v>
      </c>
      <c r="BG760">
        <v>1774684757.7</v>
      </c>
      <c r="BH760">
        <v>419.5772</v>
      </c>
      <c r="BI760">
        <v>420.0006</v>
      </c>
      <c r="BJ760">
        <v>21.45646</v>
      </c>
      <c r="BK760">
        <v>21.46361</v>
      </c>
      <c r="BL760">
        <v>419.9388</v>
      </c>
      <c r="BM760">
        <v>21.15997</v>
      </c>
      <c r="BN760">
        <v>499.9988999999999</v>
      </c>
      <c r="BO760">
        <v>101.0251</v>
      </c>
      <c r="BP760">
        <v>0.10007632</v>
      </c>
      <c r="BQ760">
        <v>25.7415</v>
      </c>
      <c r="BR760">
        <v>25.74229</v>
      </c>
      <c r="BS760">
        <v>999.9</v>
      </c>
      <c r="BT760">
        <v>0</v>
      </c>
      <c r="BU760">
        <v>0</v>
      </c>
      <c r="BV760">
        <v>9992.432000000001</v>
      </c>
      <c r="BW760">
        <v>0</v>
      </c>
      <c r="BX760">
        <v>0.3833920000000001</v>
      </c>
      <c r="BY760">
        <v>-0.4235626</v>
      </c>
      <c r="BZ760">
        <v>428.7772</v>
      </c>
      <c r="CA760">
        <v>429.2132</v>
      </c>
      <c r="CB760">
        <v>-0.007144548000000001</v>
      </c>
      <c r="CC760">
        <v>420.0006</v>
      </c>
      <c r="CD760">
        <v>21.46361</v>
      </c>
      <c r="CE760">
        <v>2.167645</v>
      </c>
      <c r="CF760">
        <v>2.168368</v>
      </c>
      <c r="CG760">
        <v>18.72517</v>
      </c>
      <c r="CH760">
        <v>18.73049</v>
      </c>
      <c r="CI760">
        <v>50.00384999999999</v>
      </c>
      <c r="CJ760">
        <v>0</v>
      </c>
      <c r="CK760">
        <v>1</v>
      </c>
      <c r="CL760">
        <v>0</v>
      </c>
      <c r="CM760">
        <v>1.88057</v>
      </c>
      <c r="CN760">
        <v>0</v>
      </c>
      <c r="CO760">
        <v>2.87915</v>
      </c>
      <c r="CP760">
        <v>255.8029</v>
      </c>
      <c r="CQ760">
        <v>35.375</v>
      </c>
      <c r="CR760">
        <v>40.1623</v>
      </c>
      <c r="CS760">
        <v>37.7185</v>
      </c>
      <c r="CT760">
        <v>39.4434</v>
      </c>
      <c r="CU760">
        <v>36.3184</v>
      </c>
      <c r="CV760">
        <v>0</v>
      </c>
      <c r="CW760">
        <v>50.003</v>
      </c>
      <c r="CX760">
        <v>0</v>
      </c>
      <c r="CY760">
        <v>1774684758.8</v>
      </c>
      <c r="CZ760">
        <v>0</v>
      </c>
      <c r="DA760">
        <v>1774666326.5</v>
      </c>
      <c r="DB760" t="s">
        <v>359</v>
      </c>
      <c r="DC760">
        <v>1774666322</v>
      </c>
      <c r="DD760">
        <v>1774666326.5</v>
      </c>
      <c r="DE760">
        <v>2</v>
      </c>
      <c r="DF760">
        <v>0.343</v>
      </c>
      <c r="DG760">
        <v>-0.026</v>
      </c>
      <c r="DH760">
        <v>-0.36</v>
      </c>
      <c r="DI760">
        <v>0.298</v>
      </c>
      <c r="DJ760">
        <v>420</v>
      </c>
      <c r="DK760">
        <v>22</v>
      </c>
      <c r="DL760">
        <v>0.17</v>
      </c>
      <c r="DM760">
        <v>0.02</v>
      </c>
      <c r="DN760">
        <v>-0.4239036</v>
      </c>
      <c r="DO760">
        <v>0.06632757973733702</v>
      </c>
      <c r="DP760">
        <v>0.03288876695377922</v>
      </c>
      <c r="DQ760">
        <v>1</v>
      </c>
      <c r="DR760">
        <v>-0.00633974175</v>
      </c>
      <c r="DS760">
        <v>-0.01141807193245777</v>
      </c>
      <c r="DT760">
        <v>0.001671323058269836</v>
      </c>
      <c r="DU760">
        <v>1</v>
      </c>
      <c r="DV760">
        <v>2</v>
      </c>
      <c r="DW760">
        <v>2</v>
      </c>
      <c r="DX760" t="s">
        <v>360</v>
      </c>
      <c r="DY760">
        <v>3.13039</v>
      </c>
      <c r="DZ760">
        <v>2.8064</v>
      </c>
      <c r="EA760">
        <v>0.0997512</v>
      </c>
      <c r="EB760">
        <v>0.0994607</v>
      </c>
      <c r="EC760">
        <v>0.105694</v>
      </c>
      <c r="ED760">
        <v>0.105409</v>
      </c>
      <c r="EE760">
        <v>21144.4</v>
      </c>
      <c r="EF760">
        <v>27418.5</v>
      </c>
      <c r="EG760">
        <v>26441.6</v>
      </c>
      <c r="EH760">
        <v>32999.3</v>
      </c>
      <c r="EI760">
        <v>34928.3</v>
      </c>
      <c r="EJ760">
        <v>40317.7</v>
      </c>
      <c r="EK760">
        <v>41087.3</v>
      </c>
      <c r="EL760">
        <v>46059</v>
      </c>
      <c r="EM760">
        <v>2.03505</v>
      </c>
      <c r="EN760">
        <v>2.0002</v>
      </c>
      <c r="EO760">
        <v>0.0675954</v>
      </c>
      <c r="EP760">
        <v>0</v>
      </c>
      <c r="EQ760">
        <v>24.6368</v>
      </c>
      <c r="ER760">
        <v>999.9</v>
      </c>
      <c r="ES760">
        <v>67.5</v>
      </c>
      <c r="ET760">
        <v>27.5</v>
      </c>
      <c r="EU760">
        <v>24.6258</v>
      </c>
      <c r="EV760">
        <v>61.2409</v>
      </c>
      <c r="EW760">
        <v>31.5585</v>
      </c>
      <c r="EX760">
        <v>1</v>
      </c>
      <c r="EY760">
        <v>0.291095</v>
      </c>
      <c r="EZ760">
        <v>0.155191</v>
      </c>
      <c r="FA760">
        <v>20.29</v>
      </c>
      <c r="FB760">
        <v>5.18794</v>
      </c>
      <c r="FC760">
        <v>11.9441</v>
      </c>
      <c r="FD760">
        <v>4.95575</v>
      </c>
      <c r="FE760">
        <v>3.285</v>
      </c>
      <c r="FF760">
        <v>9999</v>
      </c>
      <c r="FG760">
        <v>9999</v>
      </c>
      <c r="FH760">
        <v>9999</v>
      </c>
      <c r="FI760">
        <v>999.9</v>
      </c>
      <c r="FJ760">
        <v>1.86127</v>
      </c>
      <c r="FK760">
        <v>1.86264</v>
      </c>
      <c r="FL760">
        <v>1.86005</v>
      </c>
      <c r="FM760">
        <v>1.85837</v>
      </c>
      <c r="FN760">
        <v>1.86215</v>
      </c>
      <c r="FO760">
        <v>1.8589</v>
      </c>
      <c r="FP760">
        <v>1.85791</v>
      </c>
      <c r="FQ760">
        <v>1.86081</v>
      </c>
      <c r="FR760">
        <v>0</v>
      </c>
      <c r="FS760">
        <v>0</v>
      </c>
      <c r="FT760">
        <v>0</v>
      </c>
      <c r="FU760">
        <v>4.5</v>
      </c>
      <c r="FV760" t="s">
        <v>361</v>
      </c>
      <c r="FW760" t="s">
        <v>362</v>
      </c>
      <c r="FX760" t="s">
        <v>363</v>
      </c>
      <c r="FY760" t="s">
        <v>364</v>
      </c>
      <c r="FZ760" t="s">
        <v>364</v>
      </c>
      <c r="GA760" t="s">
        <v>363</v>
      </c>
      <c r="GB760">
        <v>0</v>
      </c>
      <c r="GC760">
        <v>100</v>
      </c>
      <c r="GD760">
        <v>100</v>
      </c>
      <c r="GE760">
        <v>-0.362</v>
      </c>
      <c r="GF760">
        <v>0.2965</v>
      </c>
      <c r="GG760">
        <v>-1.589593225013521</v>
      </c>
      <c r="GH760">
        <v>0.00192992804097616</v>
      </c>
      <c r="GI760">
        <v>3.244687122451424E-06</v>
      </c>
      <c r="GJ760">
        <v>-2.087531120305573E-09</v>
      </c>
      <c r="GK760">
        <v>0.05776174702018427</v>
      </c>
      <c r="GL760">
        <v>0.005089068596103195</v>
      </c>
      <c r="GM760">
        <v>0.0003257216593697226</v>
      </c>
      <c r="GN760">
        <v>-1.562898368296355E-06</v>
      </c>
      <c r="GO760">
        <v>0</v>
      </c>
      <c r="GP760">
        <v>1257</v>
      </c>
      <c r="GQ760">
        <v>1</v>
      </c>
      <c r="GR760">
        <v>31</v>
      </c>
      <c r="GS760">
        <v>307.3</v>
      </c>
      <c r="GT760">
        <v>307.2</v>
      </c>
      <c r="GU760">
        <v>1.07788</v>
      </c>
      <c r="GV760">
        <v>2.39746</v>
      </c>
      <c r="GW760">
        <v>1.44775</v>
      </c>
      <c r="GX760">
        <v>2.20215</v>
      </c>
      <c r="GY760">
        <v>1.44653</v>
      </c>
      <c r="GZ760">
        <v>2.34741</v>
      </c>
      <c r="HA760">
        <v>33.1769</v>
      </c>
      <c r="HB760">
        <v>14.4297</v>
      </c>
      <c r="HC760">
        <v>18</v>
      </c>
      <c r="HD760">
        <v>531.9829999999999</v>
      </c>
      <c r="HE760">
        <v>522.9160000000001</v>
      </c>
      <c r="HF760">
        <v>24.9999</v>
      </c>
      <c r="HG760">
        <v>30.7145</v>
      </c>
      <c r="HH760">
        <v>30.0001</v>
      </c>
      <c r="HI760">
        <v>31.0916</v>
      </c>
      <c r="HJ760">
        <v>31.1009</v>
      </c>
      <c r="HK760">
        <v>21.5436</v>
      </c>
      <c r="HL760">
        <v>20.8779</v>
      </c>
      <c r="HM760">
        <v>100</v>
      </c>
      <c r="HN760">
        <v>25</v>
      </c>
      <c r="HO760">
        <v>420</v>
      </c>
      <c r="HP760">
        <v>21.5</v>
      </c>
      <c r="HQ760">
        <v>103.121</v>
      </c>
      <c r="HR760">
        <v>102.019</v>
      </c>
    </row>
    <row r="761" spans="1:226">
      <c r="A761">
        <v>743</v>
      </c>
      <c r="B761">
        <v>1774684764.6</v>
      </c>
      <c r="C761">
        <v>3018.599999904633</v>
      </c>
      <c r="D761" t="s">
        <v>1849</v>
      </c>
      <c r="E761" t="s">
        <v>1850</v>
      </c>
      <c r="F761">
        <v>5</v>
      </c>
      <c r="I761">
        <v>1774684761.7</v>
      </c>
      <c r="J761">
        <f>(K761)/1000</f>
        <v>0</v>
      </c>
      <c r="K761">
        <f>IF(BF761, AN761, AH761)</f>
        <v>0</v>
      </c>
      <c r="L761">
        <f>IF(BF761, AI761, AG761)</f>
        <v>0</v>
      </c>
      <c r="M761">
        <f>BH761 - IF(AU761&gt;1, L761*BB761*100.0/(AW761), 0)</f>
        <v>0</v>
      </c>
      <c r="N761">
        <f>((T761-J761/2)*M761-L761)/(T761+J761/2)</f>
        <v>0</v>
      </c>
      <c r="O761">
        <f>N761*(BO761+BP761)/1000.0</f>
        <v>0</v>
      </c>
      <c r="P761">
        <f>(BH761 - IF(AU761&gt;1, L761*BB761*100.0/(AW761), 0))*(BO761+BP761)/1000.0</f>
        <v>0</v>
      </c>
      <c r="Q761">
        <f>2.0/((1/S761-1/R761)+SIGN(S761)*SQRT((1/S761-1/R761)*(1/S761-1/R761) + 4*BC761/((BC761+1)*(BC761+1))*(2*1/S761*1/R761-1/R761*1/R761)))</f>
        <v>0</v>
      </c>
      <c r="R761">
        <f>IF(LEFT(BD761,1)&lt;&gt;"0",IF(LEFT(BD761,1)="1",3.0,BE761),$D$5+$E$5*(BV761*BO761/($K$5*1000))+$F$5*(BV761*BO761/($K$5*1000))*MAX(MIN(BB761,$J$5),$I$5)*MAX(MIN(BB761,$J$5),$I$5)+$G$5*MAX(MIN(BB761,$J$5),$I$5)*(BV761*BO761/($K$5*1000))+$H$5*(BV761*BO761/($K$5*1000))*(BV761*BO761/($K$5*1000)))</f>
        <v>0</v>
      </c>
      <c r="S761">
        <f>J761*(1000-(1000*0.61365*exp(17.502*W761/(240.97+W761))/(BO761+BP761)+BJ761)/2)/(1000*0.61365*exp(17.502*W761/(240.97+W761))/(BO761+BP761)-BJ761)</f>
        <v>0</v>
      </c>
      <c r="T761">
        <f>1/((BC761+1)/(Q761/1.6)+1/(R761/1.37)) + BC761/((BC761+1)/(Q761/1.6) + BC761/(R761/1.37))</f>
        <v>0</v>
      </c>
      <c r="U761">
        <f>(AX761*BA761)</f>
        <v>0</v>
      </c>
      <c r="V761">
        <f>(BQ761+(U761+2*0.95*5.67E-8*(((BQ761+$B$9)+273)^4-(BQ761+273)^4)-44100*J761)/(1.84*29.3*R761+8*0.95*5.67E-8*(BQ761+273)^3))</f>
        <v>0</v>
      </c>
      <c r="W761">
        <f>($C$9*BR761+$D$9*BS761+$E$9*V761)</f>
        <v>0</v>
      </c>
      <c r="X761">
        <f>0.61365*exp(17.502*W761/(240.97+W761))</f>
        <v>0</v>
      </c>
      <c r="Y761">
        <f>(Z761/AA761*100)</f>
        <v>0</v>
      </c>
      <c r="Z761">
        <f>BJ761*(BO761+BP761)/1000</f>
        <v>0</v>
      </c>
      <c r="AA761">
        <f>0.61365*exp(17.502*BQ761/(240.97+BQ761))</f>
        <v>0</v>
      </c>
      <c r="AB761">
        <f>(X761-BJ761*(BO761+BP761)/1000)</f>
        <v>0</v>
      </c>
      <c r="AC761">
        <f>(-J761*44100)</f>
        <v>0</v>
      </c>
      <c r="AD761">
        <f>2*29.3*R761*0.92*(BQ761-W761)</f>
        <v>0</v>
      </c>
      <c r="AE761">
        <f>2*0.95*5.67E-8*(((BQ761+$B$9)+273)^4-(W761+273)^4)</f>
        <v>0</v>
      </c>
      <c r="AF761">
        <f>U761+AE761+AC761+AD761</f>
        <v>0</v>
      </c>
      <c r="AG761">
        <f>BN761*AU761*(BI761-BH761*(1000-AU761*BK761)/(1000-AU761*BJ761))/(100*BB761)</f>
        <v>0</v>
      </c>
      <c r="AH761">
        <f>1000*BN761*AU761*(BJ761-BK761)/(100*BB761*(1000-AU761*BJ761))</f>
        <v>0</v>
      </c>
      <c r="AI761">
        <f>(AJ761 - AK761 - BO761*1E3/(8.314*(BQ761+273.15)) * AM761/BN761 * AL761) * BN761/(100*BB761) * (1000 - BK761)/1000</f>
        <v>0</v>
      </c>
      <c r="AJ761">
        <v>429.1839824617998</v>
      </c>
      <c r="AK761">
        <v>428.7416848484847</v>
      </c>
      <c r="AL761">
        <v>-9.517266448159032E-06</v>
      </c>
      <c r="AM761">
        <v>61.35787655002243</v>
      </c>
      <c r="AN761">
        <f>(AP761 - AO761 + BO761*1E3/(8.314*(BQ761+273.15)) * AR761/BN761 * AQ761) * BN761/(100*BB761) * 1000/(1000 - AP761)</f>
        <v>0</v>
      </c>
      <c r="AO761">
        <v>21.46411639301898</v>
      </c>
      <c r="AP761">
        <v>21.4561167832168</v>
      </c>
      <c r="AQ761">
        <v>3.967803282643524E-07</v>
      </c>
      <c r="AR761">
        <v>91.88205700752289</v>
      </c>
      <c r="AS761">
        <v>0</v>
      </c>
      <c r="AT761">
        <v>0</v>
      </c>
      <c r="AU761">
        <f>IF(AS761*$H$15&gt;=AW761,1.0,(AW761/(AW761-AS761*$H$15)))</f>
        <v>0</v>
      </c>
      <c r="AV761">
        <f>(AU761-1)*100</f>
        <v>0</v>
      </c>
      <c r="AW761">
        <f>MAX(0,($B$15+$C$15*BV761)/(1+$D$15*BV761)*BO761/(BQ761+273)*$E$15)</f>
        <v>0</v>
      </c>
      <c r="AX761">
        <f>$B$13*BW761+$C$13*BX761+$F$13*CI761*(1-CL761)</f>
        <v>0</v>
      </c>
      <c r="AY761">
        <f>AX761*AZ761</f>
        <v>0</v>
      </c>
      <c r="AZ761">
        <f>($B$13*$D$11+$C$13*$D$11+$F$13*((CV761+CN761)/MAX(CV761+CN761+CW761, 0.1)*$I$11+CW761/MAX(CV761+CN761+CW761, 0.1)*$J$11))/($B$13+$C$13+$F$13)</f>
        <v>0</v>
      </c>
      <c r="BA761">
        <f>($B$13*$K$11+$C$13*$K$11+$F$13*((CV761+CN761)/MAX(CV761+CN761+CW761, 0.1)*$P$11+CW761/MAX(CV761+CN761+CW761, 0.1)*$Q$11))/($B$13+$C$13+$F$13)</f>
        <v>0</v>
      </c>
      <c r="BB761">
        <v>6</v>
      </c>
      <c r="BC761">
        <v>0.5</v>
      </c>
      <c r="BD761" t="s">
        <v>358</v>
      </c>
      <c r="BE761">
        <v>2</v>
      </c>
      <c r="BF761" t="b">
        <v>1</v>
      </c>
      <c r="BG761">
        <v>1774684761.7</v>
      </c>
      <c r="BH761">
        <v>419.5735000000001</v>
      </c>
      <c r="BI761">
        <v>419.9912</v>
      </c>
      <c r="BJ761">
        <v>21.45649</v>
      </c>
      <c r="BK761">
        <v>21.46449</v>
      </c>
      <c r="BL761">
        <v>419.9349</v>
      </c>
      <c r="BM761">
        <v>21.16002</v>
      </c>
      <c r="BN761">
        <v>499.9745</v>
      </c>
      <c r="BO761">
        <v>101.0244</v>
      </c>
      <c r="BP761">
        <v>0.10005296</v>
      </c>
      <c r="BQ761">
        <v>25.74091</v>
      </c>
      <c r="BR761">
        <v>25.74801</v>
      </c>
      <c r="BS761">
        <v>999.9</v>
      </c>
      <c r="BT761">
        <v>0</v>
      </c>
      <c r="BU761">
        <v>0</v>
      </c>
      <c r="BV761">
        <v>9985.063</v>
      </c>
      <c r="BW761">
        <v>0</v>
      </c>
      <c r="BX761">
        <v>0.3833920000000001</v>
      </c>
      <c r="BY761">
        <v>-0.4180299</v>
      </c>
      <c r="BZ761">
        <v>428.7734</v>
      </c>
      <c r="CA761">
        <v>429.2042</v>
      </c>
      <c r="CB761">
        <v>-0.007991983000000001</v>
      </c>
      <c r="CC761">
        <v>419.9912</v>
      </c>
      <c r="CD761">
        <v>21.46449</v>
      </c>
      <c r="CE761">
        <v>2.167632</v>
      </c>
      <c r="CF761">
        <v>2.168439</v>
      </c>
      <c r="CG761">
        <v>18.72506</v>
      </c>
      <c r="CH761">
        <v>18.731</v>
      </c>
      <c r="CI761">
        <v>50.002</v>
      </c>
      <c r="CJ761">
        <v>0</v>
      </c>
      <c r="CK761">
        <v>1</v>
      </c>
      <c r="CL761">
        <v>0</v>
      </c>
      <c r="CM761">
        <v>1.92749</v>
      </c>
      <c r="CN761">
        <v>0</v>
      </c>
      <c r="CO761">
        <v>3.05257</v>
      </c>
      <c r="CP761">
        <v>255.7937</v>
      </c>
      <c r="CQ761">
        <v>35.3687</v>
      </c>
      <c r="CR761">
        <v>40.0373</v>
      </c>
      <c r="CS761">
        <v>37.656</v>
      </c>
      <c r="CT761">
        <v>39.2623</v>
      </c>
      <c r="CU761">
        <v>36.2624</v>
      </c>
      <c r="CV761">
        <v>0</v>
      </c>
      <c r="CW761">
        <v>50.003</v>
      </c>
      <c r="CX761">
        <v>0</v>
      </c>
      <c r="CY761">
        <v>1774684763</v>
      </c>
      <c r="CZ761">
        <v>0</v>
      </c>
      <c r="DA761">
        <v>1774666326.5</v>
      </c>
      <c r="DB761" t="s">
        <v>359</v>
      </c>
      <c r="DC761">
        <v>1774666322</v>
      </c>
      <c r="DD761">
        <v>1774666326.5</v>
      </c>
      <c r="DE761">
        <v>2</v>
      </c>
      <c r="DF761">
        <v>0.343</v>
      </c>
      <c r="DG761">
        <v>-0.026</v>
      </c>
      <c r="DH761">
        <v>-0.36</v>
      </c>
      <c r="DI761">
        <v>0.298</v>
      </c>
      <c r="DJ761">
        <v>420</v>
      </c>
      <c r="DK761">
        <v>22</v>
      </c>
      <c r="DL761">
        <v>0.17</v>
      </c>
      <c r="DM761">
        <v>0.02</v>
      </c>
      <c r="DN761">
        <v>-0.4107078048780488</v>
      </c>
      <c r="DO761">
        <v>-0.07527909407665463</v>
      </c>
      <c r="DP761">
        <v>0.02466138942757509</v>
      </c>
      <c r="DQ761">
        <v>1</v>
      </c>
      <c r="DR761">
        <v>-0.00727955975609756</v>
      </c>
      <c r="DS761">
        <v>-0.003286571080139387</v>
      </c>
      <c r="DT761">
        <v>0.000803344883406288</v>
      </c>
      <c r="DU761">
        <v>1</v>
      </c>
      <c r="DV761">
        <v>2</v>
      </c>
      <c r="DW761">
        <v>2</v>
      </c>
      <c r="DX761" t="s">
        <v>360</v>
      </c>
      <c r="DY761">
        <v>3.13041</v>
      </c>
      <c r="DZ761">
        <v>2.80632</v>
      </c>
      <c r="EA761">
        <v>0.09973849999999999</v>
      </c>
      <c r="EB761">
        <v>0.099471</v>
      </c>
      <c r="EC761">
        <v>0.105694</v>
      </c>
      <c r="ED761">
        <v>0.10541</v>
      </c>
      <c r="EE761">
        <v>21144.7</v>
      </c>
      <c r="EF761">
        <v>27418.1</v>
      </c>
      <c r="EG761">
        <v>26441.5</v>
      </c>
      <c r="EH761">
        <v>32999.3</v>
      </c>
      <c r="EI761">
        <v>34928.4</v>
      </c>
      <c r="EJ761">
        <v>40317.4</v>
      </c>
      <c r="EK761">
        <v>41087.4</v>
      </c>
      <c r="EL761">
        <v>46058.7</v>
      </c>
      <c r="EM761">
        <v>2.03515</v>
      </c>
      <c r="EN761">
        <v>2.00015</v>
      </c>
      <c r="EO761">
        <v>0.0679679</v>
      </c>
      <c r="EP761">
        <v>0</v>
      </c>
      <c r="EQ761">
        <v>24.6368</v>
      </c>
      <c r="ER761">
        <v>999.9</v>
      </c>
      <c r="ES761">
        <v>67.5</v>
      </c>
      <c r="ET761">
        <v>27.5</v>
      </c>
      <c r="EU761">
        <v>24.625</v>
      </c>
      <c r="EV761">
        <v>61.4409</v>
      </c>
      <c r="EW761">
        <v>31.7228</v>
      </c>
      <c r="EX761">
        <v>1</v>
      </c>
      <c r="EY761">
        <v>0.291075</v>
      </c>
      <c r="EZ761">
        <v>0.155757</v>
      </c>
      <c r="FA761">
        <v>20.2902</v>
      </c>
      <c r="FB761">
        <v>5.18734</v>
      </c>
      <c r="FC761">
        <v>11.9441</v>
      </c>
      <c r="FD761">
        <v>4.95565</v>
      </c>
      <c r="FE761">
        <v>3.285</v>
      </c>
      <c r="FF761">
        <v>9999</v>
      </c>
      <c r="FG761">
        <v>9999</v>
      </c>
      <c r="FH761">
        <v>9999</v>
      </c>
      <c r="FI761">
        <v>999.9</v>
      </c>
      <c r="FJ761">
        <v>1.86127</v>
      </c>
      <c r="FK761">
        <v>1.86264</v>
      </c>
      <c r="FL761">
        <v>1.86005</v>
      </c>
      <c r="FM761">
        <v>1.85837</v>
      </c>
      <c r="FN761">
        <v>1.86212</v>
      </c>
      <c r="FO761">
        <v>1.85892</v>
      </c>
      <c r="FP761">
        <v>1.85791</v>
      </c>
      <c r="FQ761">
        <v>1.86081</v>
      </c>
      <c r="FR761">
        <v>0</v>
      </c>
      <c r="FS761">
        <v>0</v>
      </c>
      <c r="FT761">
        <v>0</v>
      </c>
      <c r="FU761">
        <v>4.5</v>
      </c>
      <c r="FV761" t="s">
        <v>361</v>
      </c>
      <c r="FW761" t="s">
        <v>362</v>
      </c>
      <c r="FX761" t="s">
        <v>363</v>
      </c>
      <c r="FY761" t="s">
        <v>364</v>
      </c>
      <c r="FZ761" t="s">
        <v>364</v>
      </c>
      <c r="GA761" t="s">
        <v>363</v>
      </c>
      <c r="GB761">
        <v>0</v>
      </c>
      <c r="GC761">
        <v>100</v>
      </c>
      <c r="GD761">
        <v>100</v>
      </c>
      <c r="GE761">
        <v>-0.362</v>
      </c>
      <c r="GF761">
        <v>0.2965</v>
      </c>
      <c r="GG761">
        <v>-1.589593225013521</v>
      </c>
      <c r="GH761">
        <v>0.00192992804097616</v>
      </c>
      <c r="GI761">
        <v>3.244687122451424E-06</v>
      </c>
      <c r="GJ761">
        <v>-2.087531120305573E-09</v>
      </c>
      <c r="GK761">
        <v>0.05776174702018427</v>
      </c>
      <c r="GL761">
        <v>0.005089068596103195</v>
      </c>
      <c r="GM761">
        <v>0.0003257216593697226</v>
      </c>
      <c r="GN761">
        <v>-1.562898368296355E-06</v>
      </c>
      <c r="GO761">
        <v>0</v>
      </c>
      <c r="GP761">
        <v>1257</v>
      </c>
      <c r="GQ761">
        <v>1</v>
      </c>
      <c r="GR761">
        <v>31</v>
      </c>
      <c r="GS761">
        <v>307.4</v>
      </c>
      <c r="GT761">
        <v>307.3</v>
      </c>
      <c r="GU761">
        <v>1.07666</v>
      </c>
      <c r="GV761">
        <v>2.38647</v>
      </c>
      <c r="GW761">
        <v>1.44775</v>
      </c>
      <c r="GX761">
        <v>2.20215</v>
      </c>
      <c r="GY761">
        <v>1.44653</v>
      </c>
      <c r="GZ761">
        <v>2.38647</v>
      </c>
      <c r="HA761">
        <v>33.1769</v>
      </c>
      <c r="HB761">
        <v>14.4385</v>
      </c>
      <c r="HC761">
        <v>18</v>
      </c>
      <c r="HD761">
        <v>532.046</v>
      </c>
      <c r="HE761">
        <v>522.883</v>
      </c>
      <c r="HF761">
        <v>25</v>
      </c>
      <c r="HG761">
        <v>30.7145</v>
      </c>
      <c r="HH761">
        <v>30.0001</v>
      </c>
      <c r="HI761">
        <v>31.0916</v>
      </c>
      <c r="HJ761">
        <v>31.1009</v>
      </c>
      <c r="HK761">
        <v>21.5415</v>
      </c>
      <c r="HL761">
        <v>20.8779</v>
      </c>
      <c r="HM761">
        <v>100</v>
      </c>
      <c r="HN761">
        <v>25</v>
      </c>
      <c r="HO761">
        <v>420</v>
      </c>
      <c r="HP761">
        <v>21.5</v>
      </c>
      <c r="HQ761">
        <v>103.121</v>
      </c>
      <c r="HR761">
        <v>102.018</v>
      </c>
    </row>
    <row r="762" spans="1:226">
      <c r="A762">
        <v>744</v>
      </c>
      <c r="B762">
        <v>1774684768.6</v>
      </c>
      <c r="C762">
        <v>3022.599999904633</v>
      </c>
      <c r="D762" t="s">
        <v>1851</v>
      </c>
      <c r="E762" t="s">
        <v>1852</v>
      </c>
      <c r="F762">
        <v>5</v>
      </c>
      <c r="I762">
        <v>1774684765.7</v>
      </c>
      <c r="J762">
        <f>(K762)/1000</f>
        <v>0</v>
      </c>
      <c r="K762">
        <f>IF(BF762, AN762, AH762)</f>
        <v>0</v>
      </c>
      <c r="L762">
        <f>IF(BF762, AI762, AG762)</f>
        <v>0</v>
      </c>
      <c r="M762">
        <f>BH762 - IF(AU762&gt;1, L762*BB762*100.0/(AW762), 0)</f>
        <v>0</v>
      </c>
      <c r="N762">
        <f>((T762-J762/2)*M762-L762)/(T762+J762/2)</f>
        <v>0</v>
      </c>
      <c r="O762">
        <f>N762*(BO762+BP762)/1000.0</f>
        <v>0</v>
      </c>
      <c r="P762">
        <f>(BH762 - IF(AU762&gt;1, L762*BB762*100.0/(AW762), 0))*(BO762+BP762)/1000.0</f>
        <v>0</v>
      </c>
      <c r="Q762">
        <f>2.0/((1/S762-1/R762)+SIGN(S762)*SQRT((1/S762-1/R762)*(1/S762-1/R762) + 4*BC762/((BC762+1)*(BC762+1))*(2*1/S762*1/R762-1/R762*1/R762)))</f>
        <v>0</v>
      </c>
      <c r="R762">
        <f>IF(LEFT(BD762,1)&lt;&gt;"0",IF(LEFT(BD762,1)="1",3.0,BE762),$D$5+$E$5*(BV762*BO762/($K$5*1000))+$F$5*(BV762*BO762/($K$5*1000))*MAX(MIN(BB762,$J$5),$I$5)*MAX(MIN(BB762,$J$5),$I$5)+$G$5*MAX(MIN(BB762,$J$5),$I$5)*(BV762*BO762/($K$5*1000))+$H$5*(BV762*BO762/($K$5*1000))*(BV762*BO762/($K$5*1000)))</f>
        <v>0</v>
      </c>
      <c r="S762">
        <f>J762*(1000-(1000*0.61365*exp(17.502*W762/(240.97+W762))/(BO762+BP762)+BJ762)/2)/(1000*0.61365*exp(17.502*W762/(240.97+W762))/(BO762+BP762)-BJ762)</f>
        <v>0</v>
      </c>
      <c r="T762">
        <f>1/((BC762+1)/(Q762/1.6)+1/(R762/1.37)) + BC762/((BC762+1)/(Q762/1.6) + BC762/(R762/1.37))</f>
        <v>0</v>
      </c>
      <c r="U762">
        <f>(AX762*BA762)</f>
        <v>0</v>
      </c>
      <c r="V762">
        <f>(BQ762+(U762+2*0.95*5.67E-8*(((BQ762+$B$9)+273)^4-(BQ762+273)^4)-44100*J762)/(1.84*29.3*R762+8*0.95*5.67E-8*(BQ762+273)^3))</f>
        <v>0</v>
      </c>
      <c r="W762">
        <f>($C$9*BR762+$D$9*BS762+$E$9*V762)</f>
        <v>0</v>
      </c>
      <c r="X762">
        <f>0.61365*exp(17.502*W762/(240.97+W762))</f>
        <v>0</v>
      </c>
      <c r="Y762">
        <f>(Z762/AA762*100)</f>
        <v>0</v>
      </c>
      <c r="Z762">
        <f>BJ762*(BO762+BP762)/1000</f>
        <v>0</v>
      </c>
      <c r="AA762">
        <f>0.61365*exp(17.502*BQ762/(240.97+BQ762))</f>
        <v>0</v>
      </c>
      <c r="AB762">
        <f>(X762-BJ762*(BO762+BP762)/1000)</f>
        <v>0</v>
      </c>
      <c r="AC762">
        <f>(-J762*44100)</f>
        <v>0</v>
      </c>
      <c r="AD762">
        <f>2*29.3*R762*0.92*(BQ762-W762)</f>
        <v>0</v>
      </c>
      <c r="AE762">
        <f>2*0.95*5.67E-8*(((BQ762+$B$9)+273)^4-(W762+273)^4)</f>
        <v>0</v>
      </c>
      <c r="AF762">
        <f>U762+AE762+AC762+AD762</f>
        <v>0</v>
      </c>
      <c r="AG762">
        <f>BN762*AU762*(BI762-BH762*(1000-AU762*BK762)/(1000-AU762*BJ762))/(100*BB762)</f>
        <v>0</v>
      </c>
      <c r="AH762">
        <f>1000*BN762*AU762*(BJ762-BK762)/(100*BB762*(1000-AU762*BJ762))</f>
        <v>0</v>
      </c>
      <c r="AI762">
        <f>(AJ762 - AK762 - BO762*1E3/(8.314*(BQ762+273.15)) * AM762/BN762 * AL762) * BN762/(100*BB762) * (1000 - BK762)/1000</f>
        <v>0</v>
      </c>
      <c r="AJ762">
        <v>429.2369527216098</v>
      </c>
      <c r="AK762">
        <v>428.7326121212122</v>
      </c>
      <c r="AL762">
        <v>1.360164874108181E-07</v>
      </c>
      <c r="AM762">
        <v>61.35787655002243</v>
      </c>
      <c r="AN762">
        <f>(AP762 - AO762 + BO762*1E3/(8.314*(BQ762+273.15)) * AR762/BN762 * AQ762) * BN762/(100*BB762) * 1000/(1000 - AP762)</f>
        <v>0</v>
      </c>
      <c r="AO762">
        <v>21.46410446283805</v>
      </c>
      <c r="AP762">
        <v>21.45415664335665</v>
      </c>
      <c r="AQ762">
        <v>-4.063028031000024E-07</v>
      </c>
      <c r="AR762">
        <v>91.88205700752289</v>
      </c>
      <c r="AS762">
        <v>0</v>
      </c>
      <c r="AT762">
        <v>0</v>
      </c>
      <c r="AU762">
        <f>IF(AS762*$H$15&gt;=AW762,1.0,(AW762/(AW762-AS762*$H$15)))</f>
        <v>0</v>
      </c>
      <c r="AV762">
        <f>(AU762-1)*100</f>
        <v>0</v>
      </c>
      <c r="AW762">
        <f>MAX(0,($B$15+$C$15*BV762)/(1+$D$15*BV762)*BO762/(BQ762+273)*$E$15)</f>
        <v>0</v>
      </c>
      <c r="AX762">
        <f>$B$13*BW762+$C$13*BX762+$F$13*CI762*(1-CL762)</f>
        <v>0</v>
      </c>
      <c r="AY762">
        <f>AX762*AZ762</f>
        <v>0</v>
      </c>
      <c r="AZ762">
        <f>($B$13*$D$11+$C$13*$D$11+$F$13*((CV762+CN762)/MAX(CV762+CN762+CW762, 0.1)*$I$11+CW762/MAX(CV762+CN762+CW762, 0.1)*$J$11))/($B$13+$C$13+$F$13)</f>
        <v>0</v>
      </c>
      <c r="BA762">
        <f>($B$13*$K$11+$C$13*$K$11+$F$13*((CV762+CN762)/MAX(CV762+CN762+CW762, 0.1)*$P$11+CW762/MAX(CV762+CN762+CW762, 0.1)*$Q$11))/($B$13+$C$13+$F$13)</f>
        <v>0</v>
      </c>
      <c r="BB762">
        <v>6</v>
      </c>
      <c r="BC762">
        <v>0.5</v>
      </c>
      <c r="BD762" t="s">
        <v>358</v>
      </c>
      <c r="BE762">
        <v>2</v>
      </c>
      <c r="BF762" t="b">
        <v>1</v>
      </c>
      <c r="BG762">
        <v>1774684765.7</v>
      </c>
      <c r="BH762">
        <v>419.5419</v>
      </c>
      <c r="BI762">
        <v>420.0221</v>
      </c>
      <c r="BJ762">
        <v>21.4553</v>
      </c>
      <c r="BK762">
        <v>21.464</v>
      </c>
      <c r="BL762">
        <v>419.9034</v>
      </c>
      <c r="BM762">
        <v>21.15884</v>
      </c>
      <c r="BN762">
        <v>499.9755</v>
      </c>
      <c r="BO762">
        <v>101.0249</v>
      </c>
      <c r="BP762">
        <v>0.09990404</v>
      </c>
      <c r="BQ762">
        <v>25.74021</v>
      </c>
      <c r="BR762">
        <v>25.75133</v>
      </c>
      <c r="BS762">
        <v>999.9</v>
      </c>
      <c r="BT762">
        <v>0</v>
      </c>
      <c r="BU762">
        <v>0</v>
      </c>
      <c r="BV762">
        <v>10005.125</v>
      </c>
      <c r="BW762">
        <v>0</v>
      </c>
      <c r="BX762">
        <v>0.3833920000000001</v>
      </c>
      <c r="BY762">
        <v>-0.480304</v>
      </c>
      <c r="BZ762">
        <v>428.7407</v>
      </c>
      <c r="CA762">
        <v>429.2353</v>
      </c>
      <c r="CB762">
        <v>-0.008697701999999998</v>
      </c>
      <c r="CC762">
        <v>420.0221</v>
      </c>
      <c r="CD762">
        <v>21.464</v>
      </c>
      <c r="CE762">
        <v>2.16752</v>
      </c>
      <c r="CF762">
        <v>2.168397</v>
      </c>
      <c r="CG762">
        <v>18.72424</v>
      </c>
      <c r="CH762">
        <v>18.7307</v>
      </c>
      <c r="CI762">
        <v>50.00079000000001</v>
      </c>
      <c r="CJ762">
        <v>0</v>
      </c>
      <c r="CK762">
        <v>1</v>
      </c>
      <c r="CL762">
        <v>0</v>
      </c>
      <c r="CM762">
        <v>1.80687</v>
      </c>
      <c r="CN762">
        <v>0</v>
      </c>
      <c r="CO762">
        <v>3.12349</v>
      </c>
      <c r="CP762">
        <v>255.7873</v>
      </c>
      <c r="CQ762">
        <v>35.3246</v>
      </c>
      <c r="CR762">
        <v>39.8999</v>
      </c>
      <c r="CS762">
        <v>37.5809</v>
      </c>
      <c r="CT762">
        <v>39.1185</v>
      </c>
      <c r="CU762">
        <v>36.2059</v>
      </c>
      <c r="CV762">
        <v>0</v>
      </c>
      <c r="CW762">
        <v>50.001</v>
      </c>
      <c r="CX762">
        <v>0</v>
      </c>
      <c r="CY762">
        <v>1774684767.2</v>
      </c>
      <c r="CZ762">
        <v>0</v>
      </c>
      <c r="DA762">
        <v>1774666326.5</v>
      </c>
      <c r="DB762" t="s">
        <v>359</v>
      </c>
      <c r="DC762">
        <v>1774666322</v>
      </c>
      <c r="DD762">
        <v>1774666326.5</v>
      </c>
      <c r="DE762">
        <v>2</v>
      </c>
      <c r="DF762">
        <v>0.343</v>
      </c>
      <c r="DG762">
        <v>-0.026</v>
      </c>
      <c r="DH762">
        <v>-0.36</v>
      </c>
      <c r="DI762">
        <v>0.298</v>
      </c>
      <c r="DJ762">
        <v>420</v>
      </c>
      <c r="DK762">
        <v>22</v>
      </c>
      <c r="DL762">
        <v>0.17</v>
      </c>
      <c r="DM762">
        <v>0.02</v>
      </c>
      <c r="DN762">
        <v>-0.428873975609756</v>
      </c>
      <c r="DO762">
        <v>-0.2477390174216021</v>
      </c>
      <c r="DP762">
        <v>0.0389840004044735</v>
      </c>
      <c r="DQ762">
        <v>0</v>
      </c>
      <c r="DR762">
        <v>-0.007582642195121951</v>
      </c>
      <c r="DS762">
        <v>-0.004648136445993048</v>
      </c>
      <c r="DT762">
        <v>0.0008625808591705339</v>
      </c>
      <c r="DU762">
        <v>1</v>
      </c>
      <c r="DV762">
        <v>1</v>
      </c>
      <c r="DW762">
        <v>2</v>
      </c>
      <c r="DX762" t="s">
        <v>367</v>
      </c>
      <c r="DY762">
        <v>3.13041</v>
      </c>
      <c r="DZ762">
        <v>2.80658</v>
      </c>
      <c r="EA762">
        <v>0.09974479999999999</v>
      </c>
      <c r="EB762">
        <v>0.09947449999999999</v>
      </c>
      <c r="EC762">
        <v>0.105684</v>
      </c>
      <c r="ED762">
        <v>0.10541</v>
      </c>
      <c r="EE762">
        <v>21144.5</v>
      </c>
      <c r="EF762">
        <v>27418.1</v>
      </c>
      <c r="EG762">
        <v>26441.5</v>
      </c>
      <c r="EH762">
        <v>32999.4</v>
      </c>
      <c r="EI762">
        <v>34928.5</v>
      </c>
      <c r="EJ762">
        <v>40317.8</v>
      </c>
      <c r="EK762">
        <v>41087.1</v>
      </c>
      <c r="EL762">
        <v>46059.1</v>
      </c>
      <c r="EM762">
        <v>2.03507</v>
      </c>
      <c r="EN762">
        <v>2.00017</v>
      </c>
      <c r="EO762">
        <v>0.0678748</v>
      </c>
      <c r="EP762">
        <v>0</v>
      </c>
      <c r="EQ762">
        <v>24.6368</v>
      </c>
      <c r="ER762">
        <v>999.9</v>
      </c>
      <c r="ES762">
        <v>67.5</v>
      </c>
      <c r="ET762">
        <v>27.5</v>
      </c>
      <c r="EU762">
        <v>24.6273</v>
      </c>
      <c r="EV762">
        <v>61.2209</v>
      </c>
      <c r="EW762">
        <v>31.8309</v>
      </c>
      <c r="EX762">
        <v>1</v>
      </c>
      <c r="EY762">
        <v>0.29109</v>
      </c>
      <c r="EZ762">
        <v>0.155447</v>
      </c>
      <c r="FA762">
        <v>20.2904</v>
      </c>
      <c r="FB762">
        <v>5.18794</v>
      </c>
      <c r="FC762">
        <v>11.9441</v>
      </c>
      <c r="FD762">
        <v>4.9557</v>
      </c>
      <c r="FE762">
        <v>3.285</v>
      </c>
      <c r="FF762">
        <v>9999</v>
      </c>
      <c r="FG762">
        <v>9999</v>
      </c>
      <c r="FH762">
        <v>9999</v>
      </c>
      <c r="FI762">
        <v>999.9</v>
      </c>
      <c r="FJ762">
        <v>1.86127</v>
      </c>
      <c r="FK762">
        <v>1.86264</v>
      </c>
      <c r="FL762">
        <v>1.86005</v>
      </c>
      <c r="FM762">
        <v>1.85837</v>
      </c>
      <c r="FN762">
        <v>1.86211</v>
      </c>
      <c r="FO762">
        <v>1.85891</v>
      </c>
      <c r="FP762">
        <v>1.85791</v>
      </c>
      <c r="FQ762">
        <v>1.86081</v>
      </c>
      <c r="FR762">
        <v>0</v>
      </c>
      <c r="FS762">
        <v>0</v>
      </c>
      <c r="FT762">
        <v>0</v>
      </c>
      <c r="FU762">
        <v>4.5</v>
      </c>
      <c r="FV762" t="s">
        <v>361</v>
      </c>
      <c r="FW762" t="s">
        <v>362</v>
      </c>
      <c r="FX762" t="s">
        <v>363</v>
      </c>
      <c r="FY762" t="s">
        <v>364</v>
      </c>
      <c r="FZ762" t="s">
        <v>364</v>
      </c>
      <c r="GA762" t="s">
        <v>363</v>
      </c>
      <c r="GB762">
        <v>0</v>
      </c>
      <c r="GC762">
        <v>100</v>
      </c>
      <c r="GD762">
        <v>100</v>
      </c>
      <c r="GE762">
        <v>-0.361</v>
      </c>
      <c r="GF762">
        <v>0.2965</v>
      </c>
      <c r="GG762">
        <v>-1.589593225013521</v>
      </c>
      <c r="GH762">
        <v>0.00192992804097616</v>
      </c>
      <c r="GI762">
        <v>3.244687122451424E-06</v>
      </c>
      <c r="GJ762">
        <v>-2.087531120305573E-09</v>
      </c>
      <c r="GK762">
        <v>0.05776174702018427</v>
      </c>
      <c r="GL762">
        <v>0.005089068596103195</v>
      </c>
      <c r="GM762">
        <v>0.0003257216593697226</v>
      </c>
      <c r="GN762">
        <v>-1.562898368296355E-06</v>
      </c>
      <c r="GO762">
        <v>0</v>
      </c>
      <c r="GP762">
        <v>1257</v>
      </c>
      <c r="GQ762">
        <v>1</v>
      </c>
      <c r="GR762">
        <v>31</v>
      </c>
      <c r="GS762">
        <v>307.4</v>
      </c>
      <c r="GT762">
        <v>307.4</v>
      </c>
      <c r="GU762">
        <v>1.07666</v>
      </c>
      <c r="GV762">
        <v>2.38037</v>
      </c>
      <c r="GW762">
        <v>1.44775</v>
      </c>
      <c r="GX762">
        <v>2.20215</v>
      </c>
      <c r="GY762">
        <v>1.44653</v>
      </c>
      <c r="GZ762">
        <v>2.39868</v>
      </c>
      <c r="HA762">
        <v>33.1769</v>
      </c>
      <c r="HB762">
        <v>14.4385</v>
      </c>
      <c r="HC762">
        <v>18</v>
      </c>
      <c r="HD762">
        <v>531.998</v>
      </c>
      <c r="HE762">
        <v>522.9</v>
      </c>
      <c r="HF762">
        <v>24.9999</v>
      </c>
      <c r="HG762">
        <v>30.7145</v>
      </c>
      <c r="HH762">
        <v>30.0001</v>
      </c>
      <c r="HI762">
        <v>31.0916</v>
      </c>
      <c r="HJ762">
        <v>31.1009</v>
      </c>
      <c r="HK762">
        <v>21.5418</v>
      </c>
      <c r="HL762">
        <v>20.8779</v>
      </c>
      <c r="HM762">
        <v>100</v>
      </c>
      <c r="HN762">
        <v>25</v>
      </c>
      <c r="HO762">
        <v>420</v>
      </c>
      <c r="HP762">
        <v>21.5</v>
      </c>
      <c r="HQ762">
        <v>103.121</v>
      </c>
      <c r="HR762">
        <v>102.019</v>
      </c>
    </row>
    <row r="763" spans="1:226">
      <c r="A763">
        <v>745</v>
      </c>
      <c r="B763">
        <v>1774684772.6</v>
      </c>
      <c r="C763">
        <v>3026.599999904633</v>
      </c>
      <c r="D763" t="s">
        <v>1853</v>
      </c>
      <c r="E763" t="s">
        <v>1854</v>
      </c>
      <c r="F763">
        <v>5</v>
      </c>
      <c r="I763">
        <v>1774684769.7</v>
      </c>
      <c r="J763">
        <f>(K763)/1000</f>
        <v>0</v>
      </c>
      <c r="K763">
        <f>IF(BF763, AN763, AH763)</f>
        <v>0</v>
      </c>
      <c r="L763">
        <f>IF(BF763, AI763, AG763)</f>
        <v>0</v>
      </c>
      <c r="M763">
        <f>BH763 - IF(AU763&gt;1, L763*BB763*100.0/(AW763), 0)</f>
        <v>0</v>
      </c>
      <c r="N763">
        <f>((T763-J763/2)*M763-L763)/(T763+J763/2)</f>
        <v>0</v>
      </c>
      <c r="O763">
        <f>N763*(BO763+BP763)/1000.0</f>
        <v>0</v>
      </c>
      <c r="P763">
        <f>(BH763 - IF(AU763&gt;1, L763*BB763*100.0/(AW763), 0))*(BO763+BP763)/1000.0</f>
        <v>0</v>
      </c>
      <c r="Q763">
        <f>2.0/((1/S763-1/R763)+SIGN(S763)*SQRT((1/S763-1/R763)*(1/S763-1/R763) + 4*BC763/((BC763+1)*(BC763+1))*(2*1/S763*1/R763-1/R763*1/R763)))</f>
        <v>0</v>
      </c>
      <c r="R763">
        <f>IF(LEFT(BD763,1)&lt;&gt;"0",IF(LEFT(BD763,1)="1",3.0,BE763),$D$5+$E$5*(BV763*BO763/($K$5*1000))+$F$5*(BV763*BO763/($K$5*1000))*MAX(MIN(BB763,$J$5),$I$5)*MAX(MIN(BB763,$J$5),$I$5)+$G$5*MAX(MIN(BB763,$J$5),$I$5)*(BV763*BO763/($K$5*1000))+$H$5*(BV763*BO763/($K$5*1000))*(BV763*BO763/($K$5*1000)))</f>
        <v>0</v>
      </c>
      <c r="S763">
        <f>J763*(1000-(1000*0.61365*exp(17.502*W763/(240.97+W763))/(BO763+BP763)+BJ763)/2)/(1000*0.61365*exp(17.502*W763/(240.97+W763))/(BO763+BP763)-BJ763)</f>
        <v>0</v>
      </c>
      <c r="T763">
        <f>1/((BC763+1)/(Q763/1.6)+1/(R763/1.37)) + BC763/((BC763+1)/(Q763/1.6) + BC763/(R763/1.37))</f>
        <v>0</v>
      </c>
      <c r="U763">
        <f>(AX763*BA763)</f>
        <v>0</v>
      </c>
      <c r="V763">
        <f>(BQ763+(U763+2*0.95*5.67E-8*(((BQ763+$B$9)+273)^4-(BQ763+273)^4)-44100*J763)/(1.84*29.3*R763+8*0.95*5.67E-8*(BQ763+273)^3))</f>
        <v>0</v>
      </c>
      <c r="W763">
        <f>($C$9*BR763+$D$9*BS763+$E$9*V763)</f>
        <v>0</v>
      </c>
      <c r="X763">
        <f>0.61365*exp(17.502*W763/(240.97+W763))</f>
        <v>0</v>
      </c>
      <c r="Y763">
        <f>(Z763/AA763*100)</f>
        <v>0</v>
      </c>
      <c r="Z763">
        <f>BJ763*(BO763+BP763)/1000</f>
        <v>0</v>
      </c>
      <c r="AA763">
        <f>0.61365*exp(17.502*BQ763/(240.97+BQ763))</f>
        <v>0</v>
      </c>
      <c r="AB763">
        <f>(X763-BJ763*(BO763+BP763)/1000)</f>
        <v>0</v>
      </c>
      <c r="AC763">
        <f>(-J763*44100)</f>
        <v>0</v>
      </c>
      <c r="AD763">
        <f>2*29.3*R763*0.92*(BQ763-W763)</f>
        <v>0</v>
      </c>
      <c r="AE763">
        <f>2*0.95*5.67E-8*(((BQ763+$B$9)+273)^4-(W763+273)^4)</f>
        <v>0</v>
      </c>
      <c r="AF763">
        <f>U763+AE763+AC763+AD763</f>
        <v>0</v>
      </c>
      <c r="AG763">
        <f>BN763*AU763*(BI763-BH763*(1000-AU763*BK763)/(1000-AU763*BJ763))/(100*BB763)</f>
        <v>0</v>
      </c>
      <c r="AH763">
        <f>1000*BN763*AU763*(BJ763-BK763)/(100*BB763*(1000-AU763*BJ763))</f>
        <v>0</v>
      </c>
      <c r="AI763">
        <f>(AJ763 - AK763 - BO763*1E3/(8.314*(BQ763+273.15)) * AM763/BN763 * AL763) * BN763/(100*BB763) * (1000 - BK763)/1000</f>
        <v>0</v>
      </c>
      <c r="AJ763">
        <v>429.2239939570071</v>
      </c>
      <c r="AK763">
        <v>428.7946848484846</v>
      </c>
      <c r="AL763">
        <v>7.661900960530753E-06</v>
      </c>
      <c r="AM763">
        <v>61.35787655002243</v>
      </c>
      <c r="AN763">
        <f>(AP763 - AO763 + BO763*1E3/(8.314*(BQ763+273.15)) * AR763/BN763 * AQ763) * BN763/(100*BB763) * 1000/(1000 - AP763)</f>
        <v>0</v>
      </c>
      <c r="AO763">
        <v>21.46389947451825</v>
      </c>
      <c r="AP763">
        <v>21.45442727272728</v>
      </c>
      <c r="AQ763">
        <v>5.966197563714954E-08</v>
      </c>
      <c r="AR763">
        <v>91.88205700752289</v>
      </c>
      <c r="AS763">
        <v>0</v>
      </c>
      <c r="AT763">
        <v>0</v>
      </c>
      <c r="AU763">
        <f>IF(AS763*$H$15&gt;=AW763,1.0,(AW763/(AW763-AS763*$H$15)))</f>
        <v>0</v>
      </c>
      <c r="AV763">
        <f>(AU763-1)*100</f>
        <v>0</v>
      </c>
      <c r="AW763">
        <f>MAX(0,($B$15+$C$15*BV763)/(1+$D$15*BV763)*BO763/(BQ763+273)*$E$15)</f>
        <v>0</v>
      </c>
      <c r="AX763">
        <f>$B$13*BW763+$C$13*BX763+$F$13*CI763*(1-CL763)</f>
        <v>0</v>
      </c>
      <c r="AY763">
        <f>AX763*AZ763</f>
        <v>0</v>
      </c>
      <c r="AZ763">
        <f>($B$13*$D$11+$C$13*$D$11+$F$13*((CV763+CN763)/MAX(CV763+CN763+CW763, 0.1)*$I$11+CW763/MAX(CV763+CN763+CW763, 0.1)*$J$11))/($B$13+$C$13+$F$13)</f>
        <v>0</v>
      </c>
      <c r="BA763">
        <f>($B$13*$K$11+$C$13*$K$11+$F$13*((CV763+CN763)/MAX(CV763+CN763+CW763, 0.1)*$P$11+CW763/MAX(CV763+CN763+CW763, 0.1)*$Q$11))/($B$13+$C$13+$F$13)</f>
        <v>0</v>
      </c>
      <c r="BB763">
        <v>6</v>
      </c>
      <c r="BC763">
        <v>0.5</v>
      </c>
      <c r="BD763" t="s">
        <v>358</v>
      </c>
      <c r="BE763">
        <v>2</v>
      </c>
      <c r="BF763" t="b">
        <v>1</v>
      </c>
      <c r="BG763">
        <v>1774684769.7</v>
      </c>
      <c r="BH763">
        <v>419.557</v>
      </c>
      <c r="BI763">
        <v>420.0111</v>
      </c>
      <c r="BJ763">
        <v>21.45442</v>
      </c>
      <c r="BK763">
        <v>21.46375</v>
      </c>
      <c r="BL763">
        <v>419.9183999999999</v>
      </c>
      <c r="BM763">
        <v>21.15799000000001</v>
      </c>
      <c r="BN763">
        <v>499.9848999999999</v>
      </c>
      <c r="BO763">
        <v>101.0244</v>
      </c>
      <c r="BP763">
        <v>0.1000017</v>
      </c>
      <c r="BQ763">
        <v>25.73928</v>
      </c>
      <c r="BR763">
        <v>25.74947</v>
      </c>
      <c r="BS763">
        <v>999.9</v>
      </c>
      <c r="BT763">
        <v>0</v>
      </c>
      <c r="BU763">
        <v>0</v>
      </c>
      <c r="BV763">
        <v>10007.561</v>
      </c>
      <c r="BW763">
        <v>0</v>
      </c>
      <c r="BX763">
        <v>0.3833920000000001</v>
      </c>
      <c r="BY763">
        <v>-0.4543121</v>
      </c>
      <c r="BZ763">
        <v>428.7557</v>
      </c>
      <c r="CA763">
        <v>429.2238</v>
      </c>
      <c r="CB763">
        <v>-0.009304233999999998</v>
      </c>
      <c r="CC763">
        <v>420.0111</v>
      </c>
      <c r="CD763">
        <v>21.46375</v>
      </c>
      <c r="CE763">
        <v>2.167423</v>
      </c>
      <c r="CF763">
        <v>2.168363</v>
      </c>
      <c r="CG763">
        <v>18.72354</v>
      </c>
      <c r="CH763">
        <v>18.73047</v>
      </c>
      <c r="CI763">
        <v>49.99937</v>
      </c>
      <c r="CJ763">
        <v>0</v>
      </c>
      <c r="CK763">
        <v>1</v>
      </c>
      <c r="CL763">
        <v>0</v>
      </c>
      <c r="CM763">
        <v>1.67331</v>
      </c>
      <c r="CN763">
        <v>0</v>
      </c>
      <c r="CO763">
        <v>3.09224</v>
      </c>
      <c r="CP763">
        <v>255.7802</v>
      </c>
      <c r="CQ763">
        <v>35.2934</v>
      </c>
      <c r="CR763">
        <v>39.7873</v>
      </c>
      <c r="CS763">
        <v>37.531</v>
      </c>
      <c r="CT763">
        <v>38.9623</v>
      </c>
      <c r="CU763">
        <v>36.1684</v>
      </c>
      <c r="CV763">
        <v>0</v>
      </c>
      <c r="CW763">
        <v>49.998</v>
      </c>
      <c r="CX763">
        <v>0</v>
      </c>
      <c r="CY763">
        <v>1774684770.8</v>
      </c>
      <c r="CZ763">
        <v>0</v>
      </c>
      <c r="DA763">
        <v>1774666326.5</v>
      </c>
      <c r="DB763" t="s">
        <v>359</v>
      </c>
      <c r="DC763">
        <v>1774666322</v>
      </c>
      <c r="DD763">
        <v>1774666326.5</v>
      </c>
      <c r="DE763">
        <v>2</v>
      </c>
      <c r="DF763">
        <v>0.343</v>
      </c>
      <c r="DG763">
        <v>-0.026</v>
      </c>
      <c r="DH763">
        <v>-0.36</v>
      </c>
      <c r="DI763">
        <v>0.298</v>
      </c>
      <c r="DJ763">
        <v>420</v>
      </c>
      <c r="DK763">
        <v>22</v>
      </c>
      <c r="DL763">
        <v>0.17</v>
      </c>
      <c r="DM763">
        <v>0.02</v>
      </c>
      <c r="DN763">
        <v>-0.4396474390243903</v>
      </c>
      <c r="DO763">
        <v>-0.1464105783972128</v>
      </c>
      <c r="DP763">
        <v>0.03618197672271866</v>
      </c>
      <c r="DQ763">
        <v>0</v>
      </c>
      <c r="DR763">
        <v>-0.007962018780487804</v>
      </c>
      <c r="DS763">
        <v>-0.009910784111498254</v>
      </c>
      <c r="DT763">
        <v>0.00116363865470677</v>
      </c>
      <c r="DU763">
        <v>1</v>
      </c>
      <c r="DV763">
        <v>1</v>
      </c>
      <c r="DW763">
        <v>2</v>
      </c>
      <c r="DX763" t="s">
        <v>367</v>
      </c>
      <c r="DY763">
        <v>3.13051</v>
      </c>
      <c r="DZ763">
        <v>2.80647</v>
      </c>
      <c r="EA763">
        <v>0.09974909999999999</v>
      </c>
      <c r="EB763">
        <v>0.0994698</v>
      </c>
      <c r="EC763">
        <v>0.105689</v>
      </c>
      <c r="ED763">
        <v>0.105411</v>
      </c>
      <c r="EE763">
        <v>21144.4</v>
      </c>
      <c r="EF763">
        <v>27418.4</v>
      </c>
      <c r="EG763">
        <v>26441.4</v>
      </c>
      <c r="EH763">
        <v>32999.6</v>
      </c>
      <c r="EI763">
        <v>34928.3</v>
      </c>
      <c r="EJ763">
        <v>40318.1</v>
      </c>
      <c r="EK763">
        <v>41087</v>
      </c>
      <c r="EL763">
        <v>46059.6</v>
      </c>
      <c r="EM763">
        <v>2.03492</v>
      </c>
      <c r="EN763">
        <v>2.0002</v>
      </c>
      <c r="EO763">
        <v>0.06739050000000001</v>
      </c>
      <c r="EP763">
        <v>0</v>
      </c>
      <c r="EQ763">
        <v>24.638</v>
      </c>
      <c r="ER763">
        <v>999.9</v>
      </c>
      <c r="ES763">
        <v>67.5</v>
      </c>
      <c r="ET763">
        <v>27.5</v>
      </c>
      <c r="EU763">
        <v>24.6276</v>
      </c>
      <c r="EV763">
        <v>61.3009</v>
      </c>
      <c r="EW763">
        <v>31.7428</v>
      </c>
      <c r="EX763">
        <v>1</v>
      </c>
      <c r="EY763">
        <v>0.291113</v>
      </c>
      <c r="EZ763">
        <v>0.155409</v>
      </c>
      <c r="FA763">
        <v>20.2903</v>
      </c>
      <c r="FB763">
        <v>5.18719</v>
      </c>
      <c r="FC763">
        <v>11.9441</v>
      </c>
      <c r="FD763">
        <v>4.95575</v>
      </c>
      <c r="FE763">
        <v>3.285</v>
      </c>
      <c r="FF763">
        <v>9999</v>
      </c>
      <c r="FG763">
        <v>9999</v>
      </c>
      <c r="FH763">
        <v>9999</v>
      </c>
      <c r="FI763">
        <v>999.9</v>
      </c>
      <c r="FJ763">
        <v>1.86127</v>
      </c>
      <c r="FK763">
        <v>1.86264</v>
      </c>
      <c r="FL763">
        <v>1.86005</v>
      </c>
      <c r="FM763">
        <v>1.85837</v>
      </c>
      <c r="FN763">
        <v>1.86215</v>
      </c>
      <c r="FO763">
        <v>1.85889</v>
      </c>
      <c r="FP763">
        <v>1.85791</v>
      </c>
      <c r="FQ763">
        <v>1.86081</v>
      </c>
      <c r="FR763">
        <v>0</v>
      </c>
      <c r="FS763">
        <v>0</v>
      </c>
      <c r="FT763">
        <v>0</v>
      </c>
      <c r="FU763">
        <v>4.5</v>
      </c>
      <c r="FV763" t="s">
        <v>361</v>
      </c>
      <c r="FW763" t="s">
        <v>362</v>
      </c>
      <c r="FX763" t="s">
        <v>363</v>
      </c>
      <c r="FY763" t="s">
        <v>364</v>
      </c>
      <c r="FZ763" t="s">
        <v>364</v>
      </c>
      <c r="GA763" t="s">
        <v>363</v>
      </c>
      <c r="GB763">
        <v>0</v>
      </c>
      <c r="GC763">
        <v>100</v>
      </c>
      <c r="GD763">
        <v>100</v>
      </c>
      <c r="GE763">
        <v>-0.361</v>
      </c>
      <c r="GF763">
        <v>0.2964</v>
      </c>
      <c r="GG763">
        <v>-1.589593225013521</v>
      </c>
      <c r="GH763">
        <v>0.00192992804097616</v>
      </c>
      <c r="GI763">
        <v>3.244687122451424E-06</v>
      </c>
      <c r="GJ763">
        <v>-2.087531120305573E-09</v>
      </c>
      <c r="GK763">
        <v>0.05776174702018427</v>
      </c>
      <c r="GL763">
        <v>0.005089068596103195</v>
      </c>
      <c r="GM763">
        <v>0.0003257216593697226</v>
      </c>
      <c r="GN763">
        <v>-1.562898368296355E-06</v>
      </c>
      <c r="GO763">
        <v>0</v>
      </c>
      <c r="GP763">
        <v>1257</v>
      </c>
      <c r="GQ763">
        <v>1</v>
      </c>
      <c r="GR763">
        <v>31</v>
      </c>
      <c r="GS763">
        <v>307.5</v>
      </c>
      <c r="GT763">
        <v>307.4</v>
      </c>
      <c r="GU763">
        <v>1.07666</v>
      </c>
      <c r="GV763">
        <v>2.3877</v>
      </c>
      <c r="GW763">
        <v>1.44775</v>
      </c>
      <c r="GX763">
        <v>2.20215</v>
      </c>
      <c r="GY763">
        <v>1.44653</v>
      </c>
      <c r="GZ763">
        <v>2.34619</v>
      </c>
      <c r="HA763">
        <v>33.1769</v>
      </c>
      <c r="HB763">
        <v>14.4297</v>
      </c>
      <c r="HC763">
        <v>18</v>
      </c>
      <c r="HD763">
        <v>531.903</v>
      </c>
      <c r="HE763">
        <v>522.9160000000001</v>
      </c>
      <c r="HF763">
        <v>24.9999</v>
      </c>
      <c r="HG763">
        <v>30.7145</v>
      </c>
      <c r="HH763">
        <v>30.0001</v>
      </c>
      <c r="HI763">
        <v>31.0916</v>
      </c>
      <c r="HJ763">
        <v>31.1009</v>
      </c>
      <c r="HK763">
        <v>21.5411</v>
      </c>
      <c r="HL763">
        <v>20.8779</v>
      </c>
      <c r="HM763">
        <v>100</v>
      </c>
      <c r="HN763">
        <v>25</v>
      </c>
      <c r="HO763">
        <v>420</v>
      </c>
      <c r="HP763">
        <v>21.5</v>
      </c>
      <c r="HQ763">
        <v>103.121</v>
      </c>
      <c r="HR763">
        <v>102.02</v>
      </c>
    </row>
    <row r="764" spans="1:226">
      <c r="A764">
        <v>746</v>
      </c>
      <c r="B764">
        <v>1774684776.6</v>
      </c>
      <c r="C764">
        <v>3030.599999904633</v>
      </c>
      <c r="D764" t="s">
        <v>1855</v>
      </c>
      <c r="E764" t="s">
        <v>1856</v>
      </c>
      <c r="F764">
        <v>5</v>
      </c>
      <c r="I764">
        <v>1774684773.7</v>
      </c>
      <c r="J764">
        <f>(K764)/1000</f>
        <v>0</v>
      </c>
      <c r="K764">
        <f>IF(BF764, AN764, AH764)</f>
        <v>0</v>
      </c>
      <c r="L764">
        <f>IF(BF764, AI764, AG764)</f>
        <v>0</v>
      </c>
      <c r="M764">
        <f>BH764 - IF(AU764&gt;1, L764*BB764*100.0/(AW764), 0)</f>
        <v>0</v>
      </c>
      <c r="N764">
        <f>((T764-J764/2)*M764-L764)/(T764+J764/2)</f>
        <v>0</v>
      </c>
      <c r="O764">
        <f>N764*(BO764+BP764)/1000.0</f>
        <v>0</v>
      </c>
      <c r="P764">
        <f>(BH764 - IF(AU764&gt;1, L764*BB764*100.0/(AW764), 0))*(BO764+BP764)/1000.0</f>
        <v>0</v>
      </c>
      <c r="Q764">
        <f>2.0/((1/S764-1/R764)+SIGN(S764)*SQRT((1/S764-1/R764)*(1/S764-1/R764) + 4*BC764/((BC764+1)*(BC764+1))*(2*1/S764*1/R764-1/R764*1/R764)))</f>
        <v>0</v>
      </c>
      <c r="R764">
        <f>IF(LEFT(BD764,1)&lt;&gt;"0",IF(LEFT(BD764,1)="1",3.0,BE764),$D$5+$E$5*(BV764*BO764/($K$5*1000))+$F$5*(BV764*BO764/($K$5*1000))*MAX(MIN(BB764,$J$5),$I$5)*MAX(MIN(BB764,$J$5),$I$5)+$G$5*MAX(MIN(BB764,$J$5),$I$5)*(BV764*BO764/($K$5*1000))+$H$5*(BV764*BO764/($K$5*1000))*(BV764*BO764/($K$5*1000)))</f>
        <v>0</v>
      </c>
      <c r="S764">
        <f>J764*(1000-(1000*0.61365*exp(17.502*W764/(240.97+W764))/(BO764+BP764)+BJ764)/2)/(1000*0.61365*exp(17.502*W764/(240.97+W764))/(BO764+BP764)-BJ764)</f>
        <v>0</v>
      </c>
      <c r="T764">
        <f>1/((BC764+1)/(Q764/1.6)+1/(R764/1.37)) + BC764/((BC764+1)/(Q764/1.6) + BC764/(R764/1.37))</f>
        <v>0</v>
      </c>
      <c r="U764">
        <f>(AX764*BA764)</f>
        <v>0</v>
      </c>
      <c r="V764">
        <f>(BQ764+(U764+2*0.95*5.67E-8*(((BQ764+$B$9)+273)^4-(BQ764+273)^4)-44100*J764)/(1.84*29.3*R764+8*0.95*5.67E-8*(BQ764+273)^3))</f>
        <v>0</v>
      </c>
      <c r="W764">
        <f>($C$9*BR764+$D$9*BS764+$E$9*V764)</f>
        <v>0</v>
      </c>
      <c r="X764">
        <f>0.61365*exp(17.502*W764/(240.97+W764))</f>
        <v>0</v>
      </c>
      <c r="Y764">
        <f>(Z764/AA764*100)</f>
        <v>0</v>
      </c>
      <c r="Z764">
        <f>BJ764*(BO764+BP764)/1000</f>
        <v>0</v>
      </c>
      <c r="AA764">
        <f>0.61365*exp(17.502*BQ764/(240.97+BQ764))</f>
        <v>0</v>
      </c>
      <c r="AB764">
        <f>(X764-BJ764*(BO764+BP764)/1000)</f>
        <v>0</v>
      </c>
      <c r="AC764">
        <f>(-J764*44100)</f>
        <v>0</v>
      </c>
      <c r="AD764">
        <f>2*29.3*R764*0.92*(BQ764-W764)</f>
        <v>0</v>
      </c>
      <c r="AE764">
        <f>2*0.95*5.67E-8*(((BQ764+$B$9)+273)^4-(W764+273)^4)</f>
        <v>0</v>
      </c>
      <c r="AF764">
        <f>U764+AE764+AC764+AD764</f>
        <v>0</v>
      </c>
      <c r="AG764">
        <f>BN764*AU764*(BI764-BH764*(1000-AU764*BK764)/(1000-AU764*BJ764))/(100*BB764)</f>
        <v>0</v>
      </c>
      <c r="AH764">
        <f>1000*BN764*AU764*(BJ764-BK764)/(100*BB764*(1000-AU764*BJ764))</f>
        <v>0</v>
      </c>
      <c r="AI764">
        <f>(AJ764 - AK764 - BO764*1E3/(8.314*(BQ764+273.15)) * AM764/BN764 * AL764) * BN764/(100*BB764) * (1000 - BK764)/1000</f>
        <v>0</v>
      </c>
      <c r="AJ764">
        <v>429.2677221720493</v>
      </c>
      <c r="AK764">
        <v>428.7735939393938</v>
      </c>
      <c r="AL764">
        <v>-1.341364829072148E-06</v>
      </c>
      <c r="AM764">
        <v>61.35787655002243</v>
      </c>
      <c r="AN764">
        <f>(AP764 - AO764 + BO764*1E3/(8.314*(BQ764+273.15)) * AR764/BN764 * AQ764) * BN764/(100*BB764) * 1000/(1000 - AP764)</f>
        <v>0</v>
      </c>
      <c r="AO764">
        <v>21.46450564798608</v>
      </c>
      <c r="AP764">
        <v>21.45553006993008</v>
      </c>
      <c r="AQ764">
        <v>-2.773837091517712E-07</v>
      </c>
      <c r="AR764">
        <v>91.88205700752289</v>
      </c>
      <c r="AS764">
        <v>0</v>
      </c>
      <c r="AT764">
        <v>0</v>
      </c>
      <c r="AU764">
        <f>IF(AS764*$H$15&gt;=AW764,1.0,(AW764/(AW764-AS764*$H$15)))</f>
        <v>0</v>
      </c>
      <c r="AV764">
        <f>(AU764-1)*100</f>
        <v>0</v>
      </c>
      <c r="AW764">
        <f>MAX(0,($B$15+$C$15*BV764)/(1+$D$15*BV764)*BO764/(BQ764+273)*$E$15)</f>
        <v>0</v>
      </c>
      <c r="AX764">
        <f>$B$13*BW764+$C$13*BX764+$F$13*CI764*(1-CL764)</f>
        <v>0</v>
      </c>
      <c r="AY764">
        <f>AX764*AZ764</f>
        <v>0</v>
      </c>
      <c r="AZ764">
        <f>($B$13*$D$11+$C$13*$D$11+$F$13*((CV764+CN764)/MAX(CV764+CN764+CW764, 0.1)*$I$11+CW764/MAX(CV764+CN764+CW764, 0.1)*$J$11))/($B$13+$C$13+$F$13)</f>
        <v>0</v>
      </c>
      <c r="BA764">
        <f>($B$13*$K$11+$C$13*$K$11+$F$13*((CV764+CN764)/MAX(CV764+CN764+CW764, 0.1)*$P$11+CW764/MAX(CV764+CN764+CW764, 0.1)*$Q$11))/($B$13+$C$13+$F$13)</f>
        <v>0</v>
      </c>
      <c r="BB764">
        <v>6</v>
      </c>
      <c r="BC764">
        <v>0.5</v>
      </c>
      <c r="BD764" t="s">
        <v>358</v>
      </c>
      <c r="BE764">
        <v>2</v>
      </c>
      <c r="BF764" t="b">
        <v>1</v>
      </c>
      <c r="BG764">
        <v>1774684773.7</v>
      </c>
      <c r="BH764">
        <v>419.5815000000001</v>
      </c>
      <c r="BI764">
        <v>420.0395</v>
      </c>
      <c r="BJ764">
        <v>21.45463</v>
      </c>
      <c r="BK764">
        <v>21.4644</v>
      </c>
      <c r="BL764">
        <v>419.9429</v>
      </c>
      <c r="BM764">
        <v>21.1582</v>
      </c>
      <c r="BN764">
        <v>500.0536</v>
      </c>
      <c r="BO764">
        <v>101.0246</v>
      </c>
      <c r="BP764">
        <v>0.10010175</v>
      </c>
      <c r="BQ764">
        <v>25.74</v>
      </c>
      <c r="BR764">
        <v>25.74089</v>
      </c>
      <c r="BS764">
        <v>999.9</v>
      </c>
      <c r="BT764">
        <v>0</v>
      </c>
      <c r="BU764">
        <v>0</v>
      </c>
      <c r="BV764">
        <v>9982.812</v>
      </c>
      <c r="BW764">
        <v>0</v>
      </c>
      <c r="BX764">
        <v>0.3833920000000001</v>
      </c>
      <c r="BY764">
        <v>-0.4582306</v>
      </c>
      <c r="BZ764">
        <v>428.7808</v>
      </c>
      <c r="CA764">
        <v>429.2533</v>
      </c>
      <c r="CB764">
        <v>-0.009749974999999999</v>
      </c>
      <c r="CC764">
        <v>420.0395</v>
      </c>
      <c r="CD764">
        <v>21.4644</v>
      </c>
      <c r="CE764">
        <v>2.167447</v>
      </c>
      <c r="CF764">
        <v>2.168432</v>
      </c>
      <c r="CG764">
        <v>18.72371</v>
      </c>
      <c r="CH764">
        <v>18.73099</v>
      </c>
      <c r="CI764">
        <v>49.99772</v>
      </c>
      <c r="CJ764">
        <v>0</v>
      </c>
      <c r="CK764">
        <v>1</v>
      </c>
      <c r="CL764">
        <v>0</v>
      </c>
      <c r="CM764">
        <v>1.97025</v>
      </c>
      <c r="CN764">
        <v>0</v>
      </c>
      <c r="CO764">
        <v>2.80541</v>
      </c>
      <c r="CP764">
        <v>255.7717</v>
      </c>
      <c r="CQ764">
        <v>35.25</v>
      </c>
      <c r="CR764">
        <v>39.681</v>
      </c>
      <c r="CS764">
        <v>37.4685</v>
      </c>
      <c r="CT764">
        <v>38.8123</v>
      </c>
      <c r="CU764">
        <v>36.1311</v>
      </c>
      <c r="CV764">
        <v>0</v>
      </c>
      <c r="CW764">
        <v>49.997</v>
      </c>
      <c r="CX764">
        <v>0</v>
      </c>
      <c r="CY764">
        <v>1774684775</v>
      </c>
      <c r="CZ764">
        <v>0</v>
      </c>
      <c r="DA764">
        <v>1774666326.5</v>
      </c>
      <c r="DB764" t="s">
        <v>359</v>
      </c>
      <c r="DC764">
        <v>1774666322</v>
      </c>
      <c r="DD764">
        <v>1774666326.5</v>
      </c>
      <c r="DE764">
        <v>2</v>
      </c>
      <c r="DF764">
        <v>0.343</v>
      </c>
      <c r="DG764">
        <v>-0.026</v>
      </c>
      <c r="DH764">
        <v>-0.36</v>
      </c>
      <c r="DI764">
        <v>0.298</v>
      </c>
      <c r="DJ764">
        <v>420</v>
      </c>
      <c r="DK764">
        <v>22</v>
      </c>
      <c r="DL764">
        <v>0.17</v>
      </c>
      <c r="DM764">
        <v>0.02</v>
      </c>
      <c r="DN764">
        <v>-0.4470378780487805</v>
      </c>
      <c r="DO764">
        <v>-0.1745111289198601</v>
      </c>
      <c r="DP764">
        <v>0.03861354550918635</v>
      </c>
      <c r="DQ764">
        <v>0</v>
      </c>
      <c r="DR764">
        <v>-0.00858818487804878</v>
      </c>
      <c r="DS764">
        <v>-0.01007200411149828</v>
      </c>
      <c r="DT764">
        <v>0.001147922529571641</v>
      </c>
      <c r="DU764">
        <v>1</v>
      </c>
      <c r="DV764">
        <v>1</v>
      </c>
      <c r="DW764">
        <v>2</v>
      </c>
      <c r="DX764" t="s">
        <v>367</v>
      </c>
      <c r="DY764">
        <v>3.13047</v>
      </c>
      <c r="DZ764">
        <v>2.80624</v>
      </c>
      <c r="EA764">
        <v>0.09974909999999999</v>
      </c>
      <c r="EB764">
        <v>0.09947640000000001</v>
      </c>
      <c r="EC764">
        <v>0.105688</v>
      </c>
      <c r="ED764">
        <v>0.105412</v>
      </c>
      <c r="EE764">
        <v>21144.4</v>
      </c>
      <c r="EF764">
        <v>27418.6</v>
      </c>
      <c r="EG764">
        <v>26441.4</v>
      </c>
      <c r="EH764">
        <v>33000.1</v>
      </c>
      <c r="EI764">
        <v>34928.3</v>
      </c>
      <c r="EJ764">
        <v>40318.7</v>
      </c>
      <c r="EK764">
        <v>41087.1</v>
      </c>
      <c r="EL764">
        <v>46060.2</v>
      </c>
      <c r="EM764">
        <v>2.03492</v>
      </c>
      <c r="EN764">
        <v>2.00012</v>
      </c>
      <c r="EO764">
        <v>0.0672601</v>
      </c>
      <c r="EP764">
        <v>0</v>
      </c>
      <c r="EQ764">
        <v>24.6389</v>
      </c>
      <c r="ER764">
        <v>999.9</v>
      </c>
      <c r="ES764">
        <v>67.5</v>
      </c>
      <c r="ET764">
        <v>27.5</v>
      </c>
      <c r="EU764">
        <v>24.625</v>
      </c>
      <c r="EV764">
        <v>61.2609</v>
      </c>
      <c r="EW764">
        <v>31.5505</v>
      </c>
      <c r="EX764">
        <v>1</v>
      </c>
      <c r="EY764">
        <v>0.29109</v>
      </c>
      <c r="EZ764">
        <v>0.155501</v>
      </c>
      <c r="FA764">
        <v>20.2905</v>
      </c>
      <c r="FB764">
        <v>5.18704</v>
      </c>
      <c r="FC764">
        <v>11.9441</v>
      </c>
      <c r="FD764">
        <v>4.95575</v>
      </c>
      <c r="FE764">
        <v>3.285</v>
      </c>
      <c r="FF764">
        <v>9999</v>
      </c>
      <c r="FG764">
        <v>9999</v>
      </c>
      <c r="FH764">
        <v>9999</v>
      </c>
      <c r="FI764">
        <v>999.9</v>
      </c>
      <c r="FJ764">
        <v>1.86127</v>
      </c>
      <c r="FK764">
        <v>1.86264</v>
      </c>
      <c r="FL764">
        <v>1.86005</v>
      </c>
      <c r="FM764">
        <v>1.85837</v>
      </c>
      <c r="FN764">
        <v>1.86212</v>
      </c>
      <c r="FO764">
        <v>1.85888</v>
      </c>
      <c r="FP764">
        <v>1.85791</v>
      </c>
      <c r="FQ764">
        <v>1.86081</v>
      </c>
      <c r="FR764">
        <v>0</v>
      </c>
      <c r="FS764">
        <v>0</v>
      </c>
      <c r="FT764">
        <v>0</v>
      </c>
      <c r="FU764">
        <v>4.5</v>
      </c>
      <c r="FV764" t="s">
        <v>361</v>
      </c>
      <c r="FW764" t="s">
        <v>362</v>
      </c>
      <c r="FX764" t="s">
        <v>363</v>
      </c>
      <c r="FY764" t="s">
        <v>364</v>
      </c>
      <c r="FZ764" t="s">
        <v>364</v>
      </c>
      <c r="GA764" t="s">
        <v>363</v>
      </c>
      <c r="GB764">
        <v>0</v>
      </c>
      <c r="GC764">
        <v>100</v>
      </c>
      <c r="GD764">
        <v>100</v>
      </c>
      <c r="GE764">
        <v>-0.361</v>
      </c>
      <c r="GF764">
        <v>0.2965</v>
      </c>
      <c r="GG764">
        <v>-1.589593225013521</v>
      </c>
      <c r="GH764">
        <v>0.00192992804097616</v>
      </c>
      <c r="GI764">
        <v>3.244687122451424E-06</v>
      </c>
      <c r="GJ764">
        <v>-2.087531120305573E-09</v>
      </c>
      <c r="GK764">
        <v>0.05776174702018427</v>
      </c>
      <c r="GL764">
        <v>0.005089068596103195</v>
      </c>
      <c r="GM764">
        <v>0.0003257216593697226</v>
      </c>
      <c r="GN764">
        <v>-1.562898368296355E-06</v>
      </c>
      <c r="GO764">
        <v>0</v>
      </c>
      <c r="GP764">
        <v>1257</v>
      </c>
      <c r="GQ764">
        <v>1</v>
      </c>
      <c r="GR764">
        <v>31</v>
      </c>
      <c r="GS764">
        <v>307.6</v>
      </c>
      <c r="GT764">
        <v>307.5</v>
      </c>
      <c r="GU764">
        <v>1.07666</v>
      </c>
      <c r="GV764">
        <v>2.39502</v>
      </c>
      <c r="GW764">
        <v>1.44775</v>
      </c>
      <c r="GX764">
        <v>2.20215</v>
      </c>
      <c r="GY764">
        <v>1.44653</v>
      </c>
      <c r="GZ764">
        <v>2.31812</v>
      </c>
      <c r="HA764">
        <v>33.1992</v>
      </c>
      <c r="HB764">
        <v>14.4297</v>
      </c>
      <c r="HC764">
        <v>18</v>
      </c>
      <c r="HD764">
        <v>531.903</v>
      </c>
      <c r="HE764">
        <v>522.866</v>
      </c>
      <c r="HF764">
        <v>24.9999</v>
      </c>
      <c r="HG764">
        <v>30.7145</v>
      </c>
      <c r="HH764">
        <v>30.0001</v>
      </c>
      <c r="HI764">
        <v>31.0916</v>
      </c>
      <c r="HJ764">
        <v>31.1009</v>
      </c>
      <c r="HK764">
        <v>21.5406</v>
      </c>
      <c r="HL764">
        <v>20.8779</v>
      </c>
      <c r="HM764">
        <v>100</v>
      </c>
      <c r="HN764">
        <v>25</v>
      </c>
      <c r="HO764">
        <v>420</v>
      </c>
      <c r="HP764">
        <v>21.5</v>
      </c>
      <c r="HQ764">
        <v>103.121</v>
      </c>
      <c r="HR764">
        <v>102.021</v>
      </c>
    </row>
    <row r="765" spans="1:226">
      <c r="A765">
        <v>747</v>
      </c>
      <c r="B765">
        <v>1774684780.6</v>
      </c>
      <c r="C765">
        <v>3034.599999904633</v>
      </c>
      <c r="D765" t="s">
        <v>1857</v>
      </c>
      <c r="E765" t="s">
        <v>1858</v>
      </c>
      <c r="F765">
        <v>5</v>
      </c>
      <c r="I765">
        <v>1774684777.7</v>
      </c>
      <c r="J765">
        <f>(K765)/1000</f>
        <v>0</v>
      </c>
      <c r="K765">
        <f>IF(BF765, AN765, AH765)</f>
        <v>0</v>
      </c>
      <c r="L765">
        <f>IF(BF765, AI765, AG765)</f>
        <v>0</v>
      </c>
      <c r="M765">
        <f>BH765 - IF(AU765&gt;1, L765*BB765*100.0/(AW765), 0)</f>
        <v>0</v>
      </c>
      <c r="N765">
        <f>((T765-J765/2)*M765-L765)/(T765+J765/2)</f>
        <v>0</v>
      </c>
      <c r="O765">
        <f>N765*(BO765+BP765)/1000.0</f>
        <v>0</v>
      </c>
      <c r="P765">
        <f>(BH765 - IF(AU765&gt;1, L765*BB765*100.0/(AW765), 0))*(BO765+BP765)/1000.0</f>
        <v>0</v>
      </c>
      <c r="Q765">
        <f>2.0/((1/S765-1/R765)+SIGN(S765)*SQRT((1/S765-1/R765)*(1/S765-1/R765) + 4*BC765/((BC765+1)*(BC765+1))*(2*1/S765*1/R765-1/R765*1/R765)))</f>
        <v>0</v>
      </c>
      <c r="R765">
        <f>IF(LEFT(BD765,1)&lt;&gt;"0",IF(LEFT(BD765,1)="1",3.0,BE765),$D$5+$E$5*(BV765*BO765/($K$5*1000))+$F$5*(BV765*BO765/($K$5*1000))*MAX(MIN(BB765,$J$5),$I$5)*MAX(MIN(BB765,$J$5),$I$5)+$G$5*MAX(MIN(BB765,$J$5),$I$5)*(BV765*BO765/($K$5*1000))+$H$5*(BV765*BO765/($K$5*1000))*(BV765*BO765/($K$5*1000)))</f>
        <v>0</v>
      </c>
      <c r="S765">
        <f>J765*(1000-(1000*0.61365*exp(17.502*W765/(240.97+W765))/(BO765+BP765)+BJ765)/2)/(1000*0.61365*exp(17.502*W765/(240.97+W765))/(BO765+BP765)-BJ765)</f>
        <v>0</v>
      </c>
      <c r="T765">
        <f>1/((BC765+1)/(Q765/1.6)+1/(R765/1.37)) + BC765/((BC765+1)/(Q765/1.6) + BC765/(R765/1.37))</f>
        <v>0</v>
      </c>
      <c r="U765">
        <f>(AX765*BA765)</f>
        <v>0</v>
      </c>
      <c r="V765">
        <f>(BQ765+(U765+2*0.95*5.67E-8*(((BQ765+$B$9)+273)^4-(BQ765+273)^4)-44100*J765)/(1.84*29.3*R765+8*0.95*5.67E-8*(BQ765+273)^3))</f>
        <v>0</v>
      </c>
      <c r="W765">
        <f>($C$9*BR765+$D$9*BS765+$E$9*V765)</f>
        <v>0</v>
      </c>
      <c r="X765">
        <f>0.61365*exp(17.502*W765/(240.97+W765))</f>
        <v>0</v>
      </c>
      <c r="Y765">
        <f>(Z765/AA765*100)</f>
        <v>0</v>
      </c>
      <c r="Z765">
        <f>BJ765*(BO765+BP765)/1000</f>
        <v>0</v>
      </c>
      <c r="AA765">
        <f>0.61365*exp(17.502*BQ765/(240.97+BQ765))</f>
        <v>0</v>
      </c>
      <c r="AB765">
        <f>(X765-BJ765*(BO765+BP765)/1000)</f>
        <v>0</v>
      </c>
      <c r="AC765">
        <f>(-J765*44100)</f>
        <v>0</v>
      </c>
      <c r="AD765">
        <f>2*29.3*R765*0.92*(BQ765-W765)</f>
        <v>0</v>
      </c>
      <c r="AE765">
        <f>2*0.95*5.67E-8*(((BQ765+$B$9)+273)^4-(W765+273)^4)</f>
        <v>0</v>
      </c>
      <c r="AF765">
        <f>U765+AE765+AC765+AD765</f>
        <v>0</v>
      </c>
      <c r="AG765">
        <f>BN765*AU765*(BI765-BH765*(1000-AU765*BK765)/(1000-AU765*BJ765))/(100*BB765)</f>
        <v>0</v>
      </c>
      <c r="AH765">
        <f>1000*BN765*AU765*(BJ765-BK765)/(100*BB765*(1000-AU765*BJ765))</f>
        <v>0</v>
      </c>
      <c r="AI765">
        <f>(AJ765 - AK765 - BO765*1E3/(8.314*(BQ765+273.15)) * AM765/BN765 * AL765) * BN765/(100*BB765) * (1000 - BK765)/1000</f>
        <v>0</v>
      </c>
      <c r="AJ765">
        <v>429.2125474636421</v>
      </c>
      <c r="AK765">
        <v>428.7372909090907</v>
      </c>
      <c r="AL765">
        <v>-6.881261942477465E-06</v>
      </c>
      <c r="AM765">
        <v>61.35787655002243</v>
      </c>
      <c r="AN765">
        <f>(AP765 - AO765 + BO765*1E3/(8.314*(BQ765+273.15)) * AR765/BN765 * AQ765) * BN765/(100*BB765) * 1000/(1000 - AP765)</f>
        <v>0</v>
      </c>
      <c r="AO765">
        <v>21.46406154587873</v>
      </c>
      <c r="AP765">
        <v>21.45318461538463</v>
      </c>
      <c r="AQ765">
        <v>4.898066301606393E-07</v>
      </c>
      <c r="AR765">
        <v>91.88205700752289</v>
      </c>
      <c r="AS765">
        <v>0</v>
      </c>
      <c r="AT765">
        <v>0</v>
      </c>
      <c r="AU765">
        <f>IF(AS765*$H$15&gt;=AW765,1.0,(AW765/(AW765-AS765*$H$15)))</f>
        <v>0</v>
      </c>
      <c r="AV765">
        <f>(AU765-1)*100</f>
        <v>0</v>
      </c>
      <c r="AW765">
        <f>MAX(0,($B$15+$C$15*BV765)/(1+$D$15*BV765)*BO765/(BQ765+273)*$E$15)</f>
        <v>0</v>
      </c>
      <c r="AX765">
        <f>$B$13*BW765+$C$13*BX765+$F$13*CI765*(1-CL765)</f>
        <v>0</v>
      </c>
      <c r="AY765">
        <f>AX765*AZ765</f>
        <v>0</v>
      </c>
      <c r="AZ765">
        <f>($B$13*$D$11+$C$13*$D$11+$F$13*((CV765+CN765)/MAX(CV765+CN765+CW765, 0.1)*$I$11+CW765/MAX(CV765+CN765+CW765, 0.1)*$J$11))/($B$13+$C$13+$F$13)</f>
        <v>0</v>
      </c>
      <c r="BA765">
        <f>($B$13*$K$11+$C$13*$K$11+$F$13*((CV765+CN765)/MAX(CV765+CN765+CW765, 0.1)*$P$11+CW765/MAX(CV765+CN765+CW765, 0.1)*$Q$11))/($B$13+$C$13+$F$13)</f>
        <v>0</v>
      </c>
      <c r="BB765">
        <v>6</v>
      </c>
      <c r="BC765">
        <v>0.5</v>
      </c>
      <c r="BD765" t="s">
        <v>358</v>
      </c>
      <c r="BE765">
        <v>2</v>
      </c>
      <c r="BF765" t="b">
        <v>1</v>
      </c>
      <c r="BG765">
        <v>1774684777.7</v>
      </c>
      <c r="BH765">
        <v>419.5619</v>
      </c>
      <c r="BI765">
        <v>420.0102</v>
      </c>
      <c r="BJ765">
        <v>21.45476</v>
      </c>
      <c r="BK765">
        <v>21.46362</v>
      </c>
      <c r="BL765">
        <v>419.9235</v>
      </c>
      <c r="BM765">
        <v>21.1583</v>
      </c>
      <c r="BN765">
        <v>500.0134</v>
      </c>
      <c r="BO765">
        <v>101.0252</v>
      </c>
      <c r="BP765">
        <v>0.1000176</v>
      </c>
      <c r="BQ765">
        <v>25.74201</v>
      </c>
      <c r="BR765">
        <v>25.74786</v>
      </c>
      <c r="BS765">
        <v>999.9</v>
      </c>
      <c r="BT765">
        <v>0</v>
      </c>
      <c r="BU765">
        <v>0</v>
      </c>
      <c r="BV765">
        <v>9990.933999999999</v>
      </c>
      <c r="BW765">
        <v>0</v>
      </c>
      <c r="BX765">
        <v>0.3833920000000001</v>
      </c>
      <c r="BY765">
        <v>-0.4484344</v>
      </c>
      <c r="BZ765">
        <v>428.7607</v>
      </c>
      <c r="CA765">
        <v>429.223</v>
      </c>
      <c r="CB765">
        <v>-0.008854865</v>
      </c>
      <c r="CC765">
        <v>420.0102</v>
      </c>
      <c r="CD765">
        <v>21.46362</v>
      </c>
      <c r="CE765">
        <v>2.167468</v>
      </c>
      <c r="CF765">
        <v>2.168363</v>
      </c>
      <c r="CG765">
        <v>18.72387</v>
      </c>
      <c r="CH765">
        <v>18.73047</v>
      </c>
      <c r="CI765">
        <v>49.99774</v>
      </c>
      <c r="CJ765">
        <v>0</v>
      </c>
      <c r="CK765">
        <v>1</v>
      </c>
      <c r="CL765">
        <v>0</v>
      </c>
      <c r="CM765">
        <v>1.70329</v>
      </c>
      <c r="CN765">
        <v>0</v>
      </c>
      <c r="CO765">
        <v>3.17928</v>
      </c>
      <c r="CP765">
        <v>255.7718</v>
      </c>
      <c r="CQ765">
        <v>35.2185</v>
      </c>
      <c r="CR765">
        <v>39.5623</v>
      </c>
      <c r="CS765">
        <v>37.406</v>
      </c>
      <c r="CT765">
        <v>38.6873</v>
      </c>
      <c r="CU765">
        <v>36.0746</v>
      </c>
      <c r="CV765">
        <v>0</v>
      </c>
      <c r="CW765">
        <v>49.999</v>
      </c>
      <c r="CX765">
        <v>0</v>
      </c>
      <c r="CY765">
        <v>1774684779.2</v>
      </c>
      <c r="CZ765">
        <v>0</v>
      </c>
      <c r="DA765">
        <v>1774666326.5</v>
      </c>
      <c r="DB765" t="s">
        <v>359</v>
      </c>
      <c r="DC765">
        <v>1774666322</v>
      </c>
      <c r="DD765">
        <v>1774666326.5</v>
      </c>
      <c r="DE765">
        <v>2</v>
      </c>
      <c r="DF765">
        <v>0.343</v>
      </c>
      <c r="DG765">
        <v>-0.026</v>
      </c>
      <c r="DH765">
        <v>-0.36</v>
      </c>
      <c r="DI765">
        <v>0.298</v>
      </c>
      <c r="DJ765">
        <v>420</v>
      </c>
      <c r="DK765">
        <v>22</v>
      </c>
      <c r="DL765">
        <v>0.17</v>
      </c>
      <c r="DM765">
        <v>0.02</v>
      </c>
      <c r="DN765">
        <v>-0.4489609250000001</v>
      </c>
      <c r="DO765">
        <v>-0.1107297523452153</v>
      </c>
      <c r="DP765">
        <v>0.03887277817341301</v>
      </c>
      <c r="DQ765">
        <v>0</v>
      </c>
      <c r="DR765">
        <v>-0.008860920250000001</v>
      </c>
      <c r="DS765">
        <v>-0.004802784202626632</v>
      </c>
      <c r="DT765">
        <v>0.0009542640973401638</v>
      </c>
      <c r="DU765">
        <v>1</v>
      </c>
      <c r="DV765">
        <v>1</v>
      </c>
      <c r="DW765">
        <v>2</v>
      </c>
      <c r="DX765" t="s">
        <v>367</v>
      </c>
      <c r="DY765">
        <v>3.13048</v>
      </c>
      <c r="DZ765">
        <v>2.80653</v>
      </c>
      <c r="EA765">
        <v>0.0997403</v>
      </c>
      <c r="EB765">
        <v>0.0994679</v>
      </c>
      <c r="EC765">
        <v>0.105683</v>
      </c>
      <c r="ED765">
        <v>0.105407</v>
      </c>
      <c r="EE765">
        <v>21144.5</v>
      </c>
      <c r="EF765">
        <v>27418.5</v>
      </c>
      <c r="EG765">
        <v>26441.3</v>
      </c>
      <c r="EH765">
        <v>32999.7</v>
      </c>
      <c r="EI765">
        <v>34928.4</v>
      </c>
      <c r="EJ765">
        <v>40318.4</v>
      </c>
      <c r="EK765">
        <v>41087</v>
      </c>
      <c r="EL765">
        <v>46059.6</v>
      </c>
      <c r="EM765">
        <v>2.03495</v>
      </c>
      <c r="EN765">
        <v>1.99993</v>
      </c>
      <c r="EO765">
        <v>0.0681914</v>
      </c>
      <c r="EP765">
        <v>0</v>
      </c>
      <c r="EQ765">
        <v>24.6389</v>
      </c>
      <c r="ER765">
        <v>999.9</v>
      </c>
      <c r="ES765">
        <v>67.5</v>
      </c>
      <c r="ET765">
        <v>27.5</v>
      </c>
      <c r="EU765">
        <v>24.6255</v>
      </c>
      <c r="EV765">
        <v>61.4309</v>
      </c>
      <c r="EW765">
        <v>31.5425</v>
      </c>
      <c r="EX765">
        <v>1</v>
      </c>
      <c r="EY765">
        <v>0.291052</v>
      </c>
      <c r="EZ765">
        <v>0.155419</v>
      </c>
      <c r="FA765">
        <v>20.2903</v>
      </c>
      <c r="FB765">
        <v>5.18764</v>
      </c>
      <c r="FC765">
        <v>11.9441</v>
      </c>
      <c r="FD765">
        <v>4.95575</v>
      </c>
      <c r="FE765">
        <v>3.285</v>
      </c>
      <c r="FF765">
        <v>9999</v>
      </c>
      <c r="FG765">
        <v>9999</v>
      </c>
      <c r="FH765">
        <v>9999</v>
      </c>
      <c r="FI765">
        <v>999.9</v>
      </c>
      <c r="FJ765">
        <v>1.86127</v>
      </c>
      <c r="FK765">
        <v>1.86264</v>
      </c>
      <c r="FL765">
        <v>1.86005</v>
      </c>
      <c r="FM765">
        <v>1.85837</v>
      </c>
      <c r="FN765">
        <v>1.86213</v>
      </c>
      <c r="FO765">
        <v>1.8589</v>
      </c>
      <c r="FP765">
        <v>1.85791</v>
      </c>
      <c r="FQ765">
        <v>1.86081</v>
      </c>
      <c r="FR765">
        <v>0</v>
      </c>
      <c r="FS765">
        <v>0</v>
      </c>
      <c r="FT765">
        <v>0</v>
      </c>
      <c r="FU765">
        <v>4.5</v>
      </c>
      <c r="FV765" t="s">
        <v>361</v>
      </c>
      <c r="FW765" t="s">
        <v>362</v>
      </c>
      <c r="FX765" t="s">
        <v>363</v>
      </c>
      <c r="FY765" t="s">
        <v>364</v>
      </c>
      <c r="FZ765" t="s">
        <v>364</v>
      </c>
      <c r="GA765" t="s">
        <v>363</v>
      </c>
      <c r="GB765">
        <v>0</v>
      </c>
      <c r="GC765">
        <v>100</v>
      </c>
      <c r="GD765">
        <v>100</v>
      </c>
      <c r="GE765">
        <v>-0.362</v>
      </c>
      <c r="GF765">
        <v>0.2964</v>
      </c>
      <c r="GG765">
        <v>-1.589593225013521</v>
      </c>
      <c r="GH765">
        <v>0.00192992804097616</v>
      </c>
      <c r="GI765">
        <v>3.244687122451424E-06</v>
      </c>
      <c r="GJ765">
        <v>-2.087531120305573E-09</v>
      </c>
      <c r="GK765">
        <v>0.05776174702018427</v>
      </c>
      <c r="GL765">
        <v>0.005089068596103195</v>
      </c>
      <c r="GM765">
        <v>0.0003257216593697226</v>
      </c>
      <c r="GN765">
        <v>-1.562898368296355E-06</v>
      </c>
      <c r="GO765">
        <v>0</v>
      </c>
      <c r="GP765">
        <v>1257</v>
      </c>
      <c r="GQ765">
        <v>1</v>
      </c>
      <c r="GR765">
        <v>31</v>
      </c>
      <c r="GS765">
        <v>307.6</v>
      </c>
      <c r="GT765">
        <v>307.6</v>
      </c>
      <c r="GU765">
        <v>1.07666</v>
      </c>
      <c r="GV765">
        <v>2.39746</v>
      </c>
      <c r="GW765">
        <v>1.44775</v>
      </c>
      <c r="GX765">
        <v>2.20215</v>
      </c>
      <c r="GY765">
        <v>1.44653</v>
      </c>
      <c r="GZ765">
        <v>2.32788</v>
      </c>
      <c r="HA765">
        <v>33.1992</v>
      </c>
      <c r="HB765">
        <v>14.4297</v>
      </c>
      <c r="HC765">
        <v>18</v>
      </c>
      <c r="HD765">
        <v>531.919</v>
      </c>
      <c r="HE765">
        <v>522.73</v>
      </c>
      <c r="HF765">
        <v>24.9999</v>
      </c>
      <c r="HG765">
        <v>30.7145</v>
      </c>
      <c r="HH765">
        <v>30.0001</v>
      </c>
      <c r="HI765">
        <v>31.0916</v>
      </c>
      <c r="HJ765">
        <v>31.1009</v>
      </c>
      <c r="HK765">
        <v>21.5406</v>
      </c>
      <c r="HL765">
        <v>20.8779</v>
      </c>
      <c r="HM765">
        <v>100</v>
      </c>
      <c r="HN765">
        <v>25</v>
      </c>
      <c r="HO765">
        <v>420</v>
      </c>
      <c r="HP765">
        <v>21.5</v>
      </c>
      <c r="HQ765">
        <v>103.121</v>
      </c>
      <c r="HR765">
        <v>102.02</v>
      </c>
    </row>
    <row r="766" spans="1:226">
      <c r="A766">
        <v>748</v>
      </c>
      <c r="B766">
        <v>1774684784.6</v>
      </c>
      <c r="C766">
        <v>3038.599999904633</v>
      </c>
      <c r="D766" t="s">
        <v>1859</v>
      </c>
      <c r="E766" t="s">
        <v>1860</v>
      </c>
      <c r="F766">
        <v>5</v>
      </c>
      <c r="I766">
        <v>1774684781.7</v>
      </c>
      <c r="J766">
        <f>(K766)/1000</f>
        <v>0</v>
      </c>
      <c r="K766">
        <f>IF(BF766, AN766, AH766)</f>
        <v>0</v>
      </c>
      <c r="L766">
        <f>IF(BF766, AI766, AG766)</f>
        <v>0</v>
      </c>
      <c r="M766">
        <f>BH766 - IF(AU766&gt;1, L766*BB766*100.0/(AW766), 0)</f>
        <v>0</v>
      </c>
      <c r="N766">
        <f>((T766-J766/2)*M766-L766)/(T766+J766/2)</f>
        <v>0</v>
      </c>
      <c r="O766">
        <f>N766*(BO766+BP766)/1000.0</f>
        <v>0</v>
      </c>
      <c r="P766">
        <f>(BH766 - IF(AU766&gt;1, L766*BB766*100.0/(AW766), 0))*(BO766+BP766)/1000.0</f>
        <v>0</v>
      </c>
      <c r="Q766">
        <f>2.0/((1/S766-1/R766)+SIGN(S766)*SQRT((1/S766-1/R766)*(1/S766-1/R766) + 4*BC766/((BC766+1)*(BC766+1))*(2*1/S766*1/R766-1/R766*1/R766)))</f>
        <v>0</v>
      </c>
      <c r="R766">
        <f>IF(LEFT(BD766,1)&lt;&gt;"0",IF(LEFT(BD766,1)="1",3.0,BE766),$D$5+$E$5*(BV766*BO766/($K$5*1000))+$F$5*(BV766*BO766/($K$5*1000))*MAX(MIN(BB766,$J$5),$I$5)*MAX(MIN(BB766,$J$5),$I$5)+$G$5*MAX(MIN(BB766,$J$5),$I$5)*(BV766*BO766/($K$5*1000))+$H$5*(BV766*BO766/($K$5*1000))*(BV766*BO766/($K$5*1000)))</f>
        <v>0</v>
      </c>
      <c r="S766">
        <f>J766*(1000-(1000*0.61365*exp(17.502*W766/(240.97+W766))/(BO766+BP766)+BJ766)/2)/(1000*0.61365*exp(17.502*W766/(240.97+W766))/(BO766+BP766)-BJ766)</f>
        <v>0</v>
      </c>
      <c r="T766">
        <f>1/((BC766+1)/(Q766/1.6)+1/(R766/1.37)) + BC766/((BC766+1)/(Q766/1.6) + BC766/(R766/1.37))</f>
        <v>0</v>
      </c>
      <c r="U766">
        <f>(AX766*BA766)</f>
        <v>0</v>
      </c>
      <c r="V766">
        <f>(BQ766+(U766+2*0.95*5.67E-8*(((BQ766+$B$9)+273)^4-(BQ766+273)^4)-44100*J766)/(1.84*29.3*R766+8*0.95*5.67E-8*(BQ766+273)^3))</f>
        <v>0</v>
      </c>
      <c r="W766">
        <f>($C$9*BR766+$D$9*BS766+$E$9*V766)</f>
        <v>0</v>
      </c>
      <c r="X766">
        <f>0.61365*exp(17.502*W766/(240.97+W766))</f>
        <v>0</v>
      </c>
      <c r="Y766">
        <f>(Z766/AA766*100)</f>
        <v>0</v>
      </c>
      <c r="Z766">
        <f>BJ766*(BO766+BP766)/1000</f>
        <v>0</v>
      </c>
      <c r="AA766">
        <f>0.61365*exp(17.502*BQ766/(240.97+BQ766))</f>
        <v>0</v>
      </c>
      <c r="AB766">
        <f>(X766-BJ766*(BO766+BP766)/1000)</f>
        <v>0</v>
      </c>
      <c r="AC766">
        <f>(-J766*44100)</f>
        <v>0</v>
      </c>
      <c r="AD766">
        <f>2*29.3*R766*0.92*(BQ766-W766)</f>
        <v>0</v>
      </c>
      <c r="AE766">
        <f>2*0.95*5.67E-8*(((BQ766+$B$9)+273)^4-(W766+273)^4)</f>
        <v>0</v>
      </c>
      <c r="AF766">
        <f>U766+AE766+AC766+AD766</f>
        <v>0</v>
      </c>
      <c r="AG766">
        <f>BN766*AU766*(BI766-BH766*(1000-AU766*BK766)/(1000-AU766*BJ766))/(100*BB766)</f>
        <v>0</v>
      </c>
      <c r="AH766">
        <f>1000*BN766*AU766*(BJ766-BK766)/(100*BB766*(1000-AU766*BJ766))</f>
        <v>0</v>
      </c>
      <c r="AI766">
        <f>(AJ766 - AK766 - BO766*1E3/(8.314*(BQ766+273.15)) * AM766/BN766 * AL766) * BN766/(100*BB766) * (1000 - BK766)/1000</f>
        <v>0</v>
      </c>
      <c r="AJ766">
        <v>429.2061258757548</v>
      </c>
      <c r="AK766">
        <v>428.7041696969696</v>
      </c>
      <c r="AL766">
        <v>-4.91722714988386E-06</v>
      </c>
      <c r="AM766">
        <v>61.35787655002243</v>
      </c>
      <c r="AN766">
        <f>(AP766 - AO766 + BO766*1E3/(8.314*(BQ766+273.15)) * AR766/BN766 * AQ766) * BN766/(100*BB766) * 1000/(1000 - AP766)</f>
        <v>0</v>
      </c>
      <c r="AO766">
        <v>21.46275533133759</v>
      </c>
      <c r="AP766">
        <v>21.45496993006994</v>
      </c>
      <c r="AQ766">
        <v>-8.526818528399724E-07</v>
      </c>
      <c r="AR766">
        <v>91.88205700752289</v>
      </c>
      <c r="AS766">
        <v>0</v>
      </c>
      <c r="AT766">
        <v>0</v>
      </c>
      <c r="AU766">
        <f>IF(AS766*$H$15&gt;=AW766,1.0,(AW766/(AW766-AS766*$H$15)))</f>
        <v>0</v>
      </c>
      <c r="AV766">
        <f>(AU766-1)*100</f>
        <v>0</v>
      </c>
      <c r="AW766">
        <f>MAX(0,($B$15+$C$15*BV766)/(1+$D$15*BV766)*BO766/(BQ766+273)*$E$15)</f>
        <v>0</v>
      </c>
      <c r="AX766">
        <f>$B$13*BW766+$C$13*BX766+$F$13*CI766*(1-CL766)</f>
        <v>0</v>
      </c>
      <c r="AY766">
        <f>AX766*AZ766</f>
        <v>0</v>
      </c>
      <c r="AZ766">
        <f>($B$13*$D$11+$C$13*$D$11+$F$13*((CV766+CN766)/MAX(CV766+CN766+CW766, 0.1)*$I$11+CW766/MAX(CV766+CN766+CW766, 0.1)*$J$11))/($B$13+$C$13+$F$13)</f>
        <v>0</v>
      </c>
      <c r="BA766">
        <f>($B$13*$K$11+$C$13*$K$11+$F$13*((CV766+CN766)/MAX(CV766+CN766+CW766, 0.1)*$P$11+CW766/MAX(CV766+CN766+CW766, 0.1)*$Q$11))/($B$13+$C$13+$F$13)</f>
        <v>0</v>
      </c>
      <c r="BB766">
        <v>6</v>
      </c>
      <c r="BC766">
        <v>0.5</v>
      </c>
      <c r="BD766" t="s">
        <v>358</v>
      </c>
      <c r="BE766">
        <v>2</v>
      </c>
      <c r="BF766" t="b">
        <v>1</v>
      </c>
      <c r="BG766">
        <v>1774684781.7</v>
      </c>
      <c r="BH766">
        <v>419.5323999999999</v>
      </c>
      <c r="BI766">
        <v>419.9878</v>
      </c>
      <c r="BJ766">
        <v>21.45377</v>
      </c>
      <c r="BK766">
        <v>21.46308</v>
      </c>
      <c r="BL766">
        <v>419.8943</v>
      </c>
      <c r="BM766">
        <v>21.15733</v>
      </c>
      <c r="BN766">
        <v>500.0001</v>
      </c>
      <c r="BO766">
        <v>101.0256</v>
      </c>
      <c r="BP766">
        <v>0.10005273</v>
      </c>
      <c r="BQ766">
        <v>25.74276</v>
      </c>
      <c r="BR766">
        <v>25.75558</v>
      </c>
      <c r="BS766">
        <v>999.9</v>
      </c>
      <c r="BT766">
        <v>0</v>
      </c>
      <c r="BU766">
        <v>0</v>
      </c>
      <c r="BV766">
        <v>9997.313</v>
      </c>
      <c r="BW766">
        <v>0</v>
      </c>
      <c r="BX766">
        <v>0.3833920000000001</v>
      </c>
      <c r="BY766">
        <v>-0.4553679</v>
      </c>
      <c r="BZ766">
        <v>428.7303</v>
      </c>
      <c r="CA766">
        <v>429.1999</v>
      </c>
      <c r="CB766">
        <v>-0.009321590000000001</v>
      </c>
      <c r="CC766">
        <v>419.9878</v>
      </c>
      <c r="CD766">
        <v>21.46308</v>
      </c>
      <c r="CE766">
        <v>2.167379</v>
      </c>
      <c r="CF766">
        <v>2.16832</v>
      </c>
      <c r="CG766">
        <v>18.72322</v>
      </c>
      <c r="CH766">
        <v>18.73018</v>
      </c>
      <c r="CI766">
        <v>50.00064</v>
      </c>
      <c r="CJ766">
        <v>0</v>
      </c>
      <c r="CK766">
        <v>1</v>
      </c>
      <c r="CL766">
        <v>0</v>
      </c>
      <c r="CM766">
        <v>1.74732</v>
      </c>
      <c r="CN766">
        <v>0</v>
      </c>
      <c r="CO766">
        <v>3.23365</v>
      </c>
      <c r="CP766">
        <v>255.7866</v>
      </c>
      <c r="CQ766">
        <v>35.1808</v>
      </c>
      <c r="CR766">
        <v>39.4685</v>
      </c>
      <c r="CS766">
        <v>37.3561</v>
      </c>
      <c r="CT766">
        <v>38.5747</v>
      </c>
      <c r="CU766">
        <v>36.031</v>
      </c>
      <c r="CV766">
        <v>0</v>
      </c>
      <c r="CW766">
        <v>50.001</v>
      </c>
      <c r="CX766">
        <v>0</v>
      </c>
      <c r="CY766">
        <v>1774684782.8</v>
      </c>
      <c r="CZ766">
        <v>0</v>
      </c>
      <c r="DA766">
        <v>1774666326.5</v>
      </c>
      <c r="DB766" t="s">
        <v>359</v>
      </c>
      <c r="DC766">
        <v>1774666322</v>
      </c>
      <c r="DD766">
        <v>1774666326.5</v>
      </c>
      <c r="DE766">
        <v>2</v>
      </c>
      <c r="DF766">
        <v>0.343</v>
      </c>
      <c r="DG766">
        <v>-0.026</v>
      </c>
      <c r="DH766">
        <v>-0.36</v>
      </c>
      <c r="DI766">
        <v>0.298</v>
      </c>
      <c r="DJ766">
        <v>420</v>
      </c>
      <c r="DK766">
        <v>22</v>
      </c>
      <c r="DL766">
        <v>0.17</v>
      </c>
      <c r="DM766">
        <v>0.02</v>
      </c>
      <c r="DN766">
        <v>-0.4609479024390244</v>
      </c>
      <c r="DO766">
        <v>0.08729399999999951</v>
      </c>
      <c r="DP766">
        <v>0.02682189878130153</v>
      </c>
      <c r="DQ766">
        <v>1</v>
      </c>
      <c r="DR766">
        <v>-0.009240124634146342</v>
      </c>
      <c r="DS766">
        <v>-0.002244424390243911</v>
      </c>
      <c r="DT766">
        <v>0.0007714043375624954</v>
      </c>
      <c r="DU766">
        <v>1</v>
      </c>
      <c r="DV766">
        <v>2</v>
      </c>
      <c r="DW766">
        <v>2</v>
      </c>
      <c r="DX766" t="s">
        <v>360</v>
      </c>
      <c r="DY766">
        <v>3.13043</v>
      </c>
      <c r="DZ766">
        <v>2.80642</v>
      </c>
      <c r="EA766">
        <v>0.0997372</v>
      </c>
      <c r="EB766">
        <v>0.0994666</v>
      </c>
      <c r="EC766">
        <v>0.105691</v>
      </c>
      <c r="ED766">
        <v>0.105407</v>
      </c>
      <c r="EE766">
        <v>21144.6</v>
      </c>
      <c r="EF766">
        <v>27418.9</v>
      </c>
      <c r="EG766">
        <v>26441.3</v>
      </c>
      <c r="EH766">
        <v>33000</v>
      </c>
      <c r="EI766">
        <v>34928.2</v>
      </c>
      <c r="EJ766">
        <v>40318.7</v>
      </c>
      <c r="EK766">
        <v>41087</v>
      </c>
      <c r="EL766">
        <v>46060</v>
      </c>
      <c r="EM766">
        <v>2.03503</v>
      </c>
      <c r="EN766">
        <v>2.00015</v>
      </c>
      <c r="EO766">
        <v>0.067912</v>
      </c>
      <c r="EP766">
        <v>0</v>
      </c>
      <c r="EQ766">
        <v>24.639</v>
      </c>
      <c r="ER766">
        <v>999.9</v>
      </c>
      <c r="ES766">
        <v>67.5</v>
      </c>
      <c r="ET766">
        <v>27.5</v>
      </c>
      <c r="EU766">
        <v>24.6251</v>
      </c>
      <c r="EV766">
        <v>61.4509</v>
      </c>
      <c r="EW766">
        <v>31.6667</v>
      </c>
      <c r="EX766">
        <v>1</v>
      </c>
      <c r="EY766">
        <v>0.291072</v>
      </c>
      <c r="EZ766">
        <v>0.155501</v>
      </c>
      <c r="FA766">
        <v>20.2901</v>
      </c>
      <c r="FB766">
        <v>5.18704</v>
      </c>
      <c r="FC766">
        <v>11.9441</v>
      </c>
      <c r="FD766">
        <v>4.9557</v>
      </c>
      <c r="FE766">
        <v>3.285</v>
      </c>
      <c r="FF766">
        <v>9999</v>
      </c>
      <c r="FG766">
        <v>9999</v>
      </c>
      <c r="FH766">
        <v>9999</v>
      </c>
      <c r="FI766">
        <v>999.9</v>
      </c>
      <c r="FJ766">
        <v>1.86127</v>
      </c>
      <c r="FK766">
        <v>1.86264</v>
      </c>
      <c r="FL766">
        <v>1.86005</v>
      </c>
      <c r="FM766">
        <v>1.85837</v>
      </c>
      <c r="FN766">
        <v>1.86215</v>
      </c>
      <c r="FO766">
        <v>1.85891</v>
      </c>
      <c r="FP766">
        <v>1.85791</v>
      </c>
      <c r="FQ766">
        <v>1.86081</v>
      </c>
      <c r="FR766">
        <v>0</v>
      </c>
      <c r="FS766">
        <v>0</v>
      </c>
      <c r="FT766">
        <v>0</v>
      </c>
      <c r="FU766">
        <v>4.5</v>
      </c>
      <c r="FV766" t="s">
        <v>361</v>
      </c>
      <c r="FW766" t="s">
        <v>362</v>
      </c>
      <c r="FX766" t="s">
        <v>363</v>
      </c>
      <c r="FY766" t="s">
        <v>364</v>
      </c>
      <c r="FZ766" t="s">
        <v>364</v>
      </c>
      <c r="GA766" t="s">
        <v>363</v>
      </c>
      <c r="GB766">
        <v>0</v>
      </c>
      <c r="GC766">
        <v>100</v>
      </c>
      <c r="GD766">
        <v>100</v>
      </c>
      <c r="GE766">
        <v>-0.362</v>
      </c>
      <c r="GF766">
        <v>0.2965</v>
      </c>
      <c r="GG766">
        <v>-1.589593225013521</v>
      </c>
      <c r="GH766">
        <v>0.00192992804097616</v>
      </c>
      <c r="GI766">
        <v>3.244687122451424E-06</v>
      </c>
      <c r="GJ766">
        <v>-2.087531120305573E-09</v>
      </c>
      <c r="GK766">
        <v>0.05776174702018427</v>
      </c>
      <c r="GL766">
        <v>0.005089068596103195</v>
      </c>
      <c r="GM766">
        <v>0.0003257216593697226</v>
      </c>
      <c r="GN766">
        <v>-1.562898368296355E-06</v>
      </c>
      <c r="GO766">
        <v>0</v>
      </c>
      <c r="GP766">
        <v>1257</v>
      </c>
      <c r="GQ766">
        <v>1</v>
      </c>
      <c r="GR766">
        <v>31</v>
      </c>
      <c r="GS766">
        <v>307.7</v>
      </c>
      <c r="GT766">
        <v>307.6</v>
      </c>
      <c r="GU766">
        <v>1.07666</v>
      </c>
      <c r="GV766">
        <v>2.3877</v>
      </c>
      <c r="GW766">
        <v>1.44775</v>
      </c>
      <c r="GX766">
        <v>2.20215</v>
      </c>
      <c r="GY766">
        <v>1.44653</v>
      </c>
      <c r="GZ766">
        <v>2.37793</v>
      </c>
      <c r="HA766">
        <v>33.1769</v>
      </c>
      <c r="HB766">
        <v>14.4297</v>
      </c>
      <c r="HC766">
        <v>18</v>
      </c>
      <c r="HD766">
        <v>531.967</v>
      </c>
      <c r="HE766">
        <v>522.8819999999999</v>
      </c>
      <c r="HF766">
        <v>24.9999</v>
      </c>
      <c r="HG766">
        <v>30.7145</v>
      </c>
      <c r="HH766">
        <v>30.0001</v>
      </c>
      <c r="HI766">
        <v>31.0916</v>
      </c>
      <c r="HJ766">
        <v>31.1009</v>
      </c>
      <c r="HK766">
        <v>21.5408</v>
      </c>
      <c r="HL766">
        <v>20.8779</v>
      </c>
      <c r="HM766">
        <v>100</v>
      </c>
      <c r="HN766">
        <v>25</v>
      </c>
      <c r="HO766">
        <v>420</v>
      </c>
      <c r="HP766">
        <v>21.5</v>
      </c>
      <c r="HQ766">
        <v>103.121</v>
      </c>
      <c r="HR766">
        <v>102.021</v>
      </c>
    </row>
    <row r="767" spans="1:226">
      <c r="A767">
        <v>749</v>
      </c>
      <c r="B767">
        <v>1774684788.6</v>
      </c>
      <c r="C767">
        <v>3042.599999904633</v>
      </c>
      <c r="D767" t="s">
        <v>1861</v>
      </c>
      <c r="E767" t="s">
        <v>1862</v>
      </c>
      <c r="F767">
        <v>5</v>
      </c>
      <c r="I767">
        <v>1774684785.7</v>
      </c>
      <c r="J767">
        <f>(K767)/1000</f>
        <v>0</v>
      </c>
      <c r="K767">
        <f>IF(BF767, AN767, AH767)</f>
        <v>0</v>
      </c>
      <c r="L767">
        <f>IF(BF767, AI767, AG767)</f>
        <v>0</v>
      </c>
      <c r="M767">
        <f>BH767 - IF(AU767&gt;1, L767*BB767*100.0/(AW767), 0)</f>
        <v>0</v>
      </c>
      <c r="N767">
        <f>((T767-J767/2)*M767-L767)/(T767+J767/2)</f>
        <v>0</v>
      </c>
      <c r="O767">
        <f>N767*(BO767+BP767)/1000.0</f>
        <v>0</v>
      </c>
      <c r="P767">
        <f>(BH767 - IF(AU767&gt;1, L767*BB767*100.0/(AW767), 0))*(BO767+BP767)/1000.0</f>
        <v>0</v>
      </c>
      <c r="Q767">
        <f>2.0/((1/S767-1/R767)+SIGN(S767)*SQRT((1/S767-1/R767)*(1/S767-1/R767) + 4*BC767/((BC767+1)*(BC767+1))*(2*1/S767*1/R767-1/R767*1/R767)))</f>
        <v>0</v>
      </c>
      <c r="R767">
        <f>IF(LEFT(BD767,1)&lt;&gt;"0",IF(LEFT(BD767,1)="1",3.0,BE767),$D$5+$E$5*(BV767*BO767/($K$5*1000))+$F$5*(BV767*BO767/($K$5*1000))*MAX(MIN(BB767,$J$5),$I$5)*MAX(MIN(BB767,$J$5),$I$5)+$G$5*MAX(MIN(BB767,$J$5),$I$5)*(BV767*BO767/($K$5*1000))+$H$5*(BV767*BO767/($K$5*1000))*(BV767*BO767/($K$5*1000)))</f>
        <v>0</v>
      </c>
      <c r="S767">
        <f>J767*(1000-(1000*0.61365*exp(17.502*W767/(240.97+W767))/(BO767+BP767)+BJ767)/2)/(1000*0.61365*exp(17.502*W767/(240.97+W767))/(BO767+BP767)-BJ767)</f>
        <v>0</v>
      </c>
      <c r="T767">
        <f>1/((BC767+1)/(Q767/1.6)+1/(R767/1.37)) + BC767/((BC767+1)/(Q767/1.6) + BC767/(R767/1.37))</f>
        <v>0</v>
      </c>
      <c r="U767">
        <f>(AX767*BA767)</f>
        <v>0</v>
      </c>
      <c r="V767">
        <f>(BQ767+(U767+2*0.95*5.67E-8*(((BQ767+$B$9)+273)^4-(BQ767+273)^4)-44100*J767)/(1.84*29.3*R767+8*0.95*5.67E-8*(BQ767+273)^3))</f>
        <v>0</v>
      </c>
      <c r="W767">
        <f>($C$9*BR767+$D$9*BS767+$E$9*V767)</f>
        <v>0</v>
      </c>
      <c r="X767">
        <f>0.61365*exp(17.502*W767/(240.97+W767))</f>
        <v>0</v>
      </c>
      <c r="Y767">
        <f>(Z767/AA767*100)</f>
        <v>0</v>
      </c>
      <c r="Z767">
        <f>BJ767*(BO767+BP767)/1000</f>
        <v>0</v>
      </c>
      <c r="AA767">
        <f>0.61365*exp(17.502*BQ767/(240.97+BQ767))</f>
        <v>0</v>
      </c>
      <c r="AB767">
        <f>(X767-BJ767*(BO767+BP767)/1000)</f>
        <v>0</v>
      </c>
      <c r="AC767">
        <f>(-J767*44100)</f>
        <v>0</v>
      </c>
      <c r="AD767">
        <f>2*29.3*R767*0.92*(BQ767-W767)</f>
        <v>0</v>
      </c>
      <c r="AE767">
        <f>2*0.95*5.67E-8*(((BQ767+$B$9)+273)^4-(W767+273)^4)</f>
        <v>0</v>
      </c>
      <c r="AF767">
        <f>U767+AE767+AC767+AD767</f>
        <v>0</v>
      </c>
      <c r="AG767">
        <f>BN767*AU767*(BI767-BH767*(1000-AU767*BK767)/(1000-AU767*BJ767))/(100*BB767)</f>
        <v>0</v>
      </c>
      <c r="AH767">
        <f>1000*BN767*AU767*(BJ767-BK767)/(100*BB767*(1000-AU767*BJ767))</f>
        <v>0</v>
      </c>
      <c r="AI767">
        <f>(AJ767 - AK767 - BO767*1E3/(8.314*(BQ767+273.15)) * AM767/BN767 * AL767) * BN767/(100*BB767) * (1000 - BK767)/1000</f>
        <v>0</v>
      </c>
      <c r="AJ767">
        <v>429.165296338089</v>
      </c>
      <c r="AK767">
        <v>428.7091393939393</v>
      </c>
      <c r="AL767">
        <v>6.428172714603223E-07</v>
      </c>
      <c r="AM767">
        <v>61.35787655002243</v>
      </c>
      <c r="AN767">
        <f>(AP767 - AO767 + BO767*1E3/(8.314*(BQ767+273.15)) * AR767/BN767 * AQ767) * BN767/(100*BB767) * 1000/(1000 - AP767)</f>
        <v>0</v>
      </c>
      <c r="AO767">
        <v>21.46314467545219</v>
      </c>
      <c r="AP767">
        <v>21.45396293706294</v>
      </c>
      <c r="AQ767">
        <v>7.943930115243506E-07</v>
      </c>
      <c r="AR767">
        <v>91.88205700752289</v>
      </c>
      <c r="AS767">
        <v>0</v>
      </c>
      <c r="AT767">
        <v>0</v>
      </c>
      <c r="AU767">
        <f>IF(AS767*$H$15&gt;=AW767,1.0,(AW767/(AW767-AS767*$H$15)))</f>
        <v>0</v>
      </c>
      <c r="AV767">
        <f>(AU767-1)*100</f>
        <v>0</v>
      </c>
      <c r="AW767">
        <f>MAX(0,($B$15+$C$15*BV767)/(1+$D$15*BV767)*BO767/(BQ767+273)*$E$15)</f>
        <v>0</v>
      </c>
      <c r="AX767">
        <f>$B$13*BW767+$C$13*BX767+$F$13*CI767*(1-CL767)</f>
        <v>0</v>
      </c>
      <c r="AY767">
        <f>AX767*AZ767</f>
        <v>0</v>
      </c>
      <c r="AZ767">
        <f>($B$13*$D$11+$C$13*$D$11+$F$13*((CV767+CN767)/MAX(CV767+CN767+CW767, 0.1)*$I$11+CW767/MAX(CV767+CN767+CW767, 0.1)*$J$11))/($B$13+$C$13+$F$13)</f>
        <v>0</v>
      </c>
      <c r="BA767">
        <f>($B$13*$K$11+$C$13*$K$11+$F$13*((CV767+CN767)/MAX(CV767+CN767+CW767, 0.1)*$P$11+CW767/MAX(CV767+CN767+CW767, 0.1)*$Q$11))/($B$13+$C$13+$F$13)</f>
        <v>0</v>
      </c>
      <c r="BB767">
        <v>6</v>
      </c>
      <c r="BC767">
        <v>0.5</v>
      </c>
      <c r="BD767" t="s">
        <v>358</v>
      </c>
      <c r="BE767">
        <v>2</v>
      </c>
      <c r="BF767" t="b">
        <v>1</v>
      </c>
      <c r="BG767">
        <v>1774684785.7</v>
      </c>
      <c r="BH767">
        <v>419.5054</v>
      </c>
      <c r="BI767">
        <v>419.9733</v>
      </c>
      <c r="BJ767">
        <v>21.45451</v>
      </c>
      <c r="BK767">
        <v>21.4633</v>
      </c>
      <c r="BL767">
        <v>419.8673000000001</v>
      </c>
      <c r="BM767">
        <v>21.15805</v>
      </c>
      <c r="BN767">
        <v>499.9898</v>
      </c>
      <c r="BO767">
        <v>101.0247</v>
      </c>
      <c r="BP767">
        <v>0.09987013</v>
      </c>
      <c r="BQ767">
        <v>25.74086</v>
      </c>
      <c r="BR767">
        <v>25.75132</v>
      </c>
      <c r="BS767">
        <v>999.9</v>
      </c>
      <c r="BT767">
        <v>0</v>
      </c>
      <c r="BU767">
        <v>0</v>
      </c>
      <c r="BV767">
        <v>10014.122</v>
      </c>
      <c r="BW767">
        <v>0</v>
      </c>
      <c r="BX767">
        <v>0.3833920000000001</v>
      </c>
      <c r="BY767">
        <v>-0.4676911</v>
      </c>
      <c r="BZ767">
        <v>428.703</v>
      </c>
      <c r="CA767">
        <v>429.1848999999999</v>
      </c>
      <c r="CB767">
        <v>-0.008784673</v>
      </c>
      <c r="CC767">
        <v>419.9733</v>
      </c>
      <c r="CD767">
        <v>21.4633</v>
      </c>
      <c r="CE767">
        <v>2.167437000000001</v>
      </c>
      <c r="CF767">
        <v>2.168324</v>
      </c>
      <c r="CG767">
        <v>18.72364</v>
      </c>
      <c r="CH767">
        <v>18.73019</v>
      </c>
      <c r="CI767">
        <v>50.0069</v>
      </c>
      <c r="CJ767">
        <v>0</v>
      </c>
      <c r="CK767">
        <v>1</v>
      </c>
      <c r="CL767">
        <v>0</v>
      </c>
      <c r="CM767">
        <v>1.65136</v>
      </c>
      <c r="CN767">
        <v>0</v>
      </c>
      <c r="CO767">
        <v>3.2537</v>
      </c>
      <c r="CP767">
        <v>255.8186</v>
      </c>
      <c r="CQ767">
        <v>35.1374</v>
      </c>
      <c r="CR767">
        <v>39.3747</v>
      </c>
      <c r="CS767">
        <v>37.3058</v>
      </c>
      <c r="CT767">
        <v>38.44969999999999</v>
      </c>
      <c r="CU767">
        <v>35.9937</v>
      </c>
      <c r="CV767">
        <v>0</v>
      </c>
      <c r="CW767">
        <v>50.00699999999999</v>
      </c>
      <c r="CX767">
        <v>0</v>
      </c>
      <c r="CY767">
        <v>1774684787</v>
      </c>
      <c r="CZ767">
        <v>0</v>
      </c>
      <c r="DA767">
        <v>1774666326.5</v>
      </c>
      <c r="DB767" t="s">
        <v>359</v>
      </c>
      <c r="DC767">
        <v>1774666322</v>
      </c>
      <c r="DD767">
        <v>1774666326.5</v>
      </c>
      <c r="DE767">
        <v>2</v>
      </c>
      <c r="DF767">
        <v>0.343</v>
      </c>
      <c r="DG767">
        <v>-0.026</v>
      </c>
      <c r="DH767">
        <v>-0.36</v>
      </c>
      <c r="DI767">
        <v>0.298</v>
      </c>
      <c r="DJ767">
        <v>420</v>
      </c>
      <c r="DK767">
        <v>22</v>
      </c>
      <c r="DL767">
        <v>0.17</v>
      </c>
      <c r="DM767">
        <v>0.02</v>
      </c>
      <c r="DN767">
        <v>-0.4571019512195122</v>
      </c>
      <c r="DO767">
        <v>-0.01012162369337893</v>
      </c>
      <c r="DP767">
        <v>0.0243656550776595</v>
      </c>
      <c r="DQ767">
        <v>1</v>
      </c>
      <c r="DR767">
        <v>-0.009186253658536585</v>
      </c>
      <c r="DS767">
        <v>0.003441080278745639</v>
      </c>
      <c r="DT767">
        <v>0.0008017699804829864</v>
      </c>
      <c r="DU767">
        <v>1</v>
      </c>
      <c r="DV767">
        <v>2</v>
      </c>
      <c r="DW767">
        <v>2</v>
      </c>
      <c r="DX767" t="s">
        <v>360</v>
      </c>
      <c r="DY767">
        <v>3.13039</v>
      </c>
      <c r="DZ767">
        <v>2.80656</v>
      </c>
      <c r="EA767">
        <v>0.09973700000000001</v>
      </c>
      <c r="EB767">
        <v>0.0994661</v>
      </c>
      <c r="EC767">
        <v>0.105683</v>
      </c>
      <c r="ED767">
        <v>0.10541</v>
      </c>
      <c r="EE767">
        <v>21144.4</v>
      </c>
      <c r="EF767">
        <v>27418.5</v>
      </c>
      <c r="EG767">
        <v>26441.1</v>
      </c>
      <c r="EH767">
        <v>32999.5</v>
      </c>
      <c r="EI767">
        <v>34928.1</v>
      </c>
      <c r="EJ767">
        <v>40318.1</v>
      </c>
      <c r="EK767">
        <v>41086.5</v>
      </c>
      <c r="EL767">
        <v>46059.5</v>
      </c>
      <c r="EM767">
        <v>2.03492</v>
      </c>
      <c r="EN767">
        <v>2.00007</v>
      </c>
      <c r="EO767">
        <v>0.067465</v>
      </c>
      <c r="EP767">
        <v>0</v>
      </c>
      <c r="EQ767">
        <v>24.6409</v>
      </c>
      <c r="ER767">
        <v>999.9</v>
      </c>
      <c r="ES767">
        <v>67.5</v>
      </c>
      <c r="ET767">
        <v>27.5</v>
      </c>
      <c r="EU767">
        <v>24.6245</v>
      </c>
      <c r="EV767">
        <v>61.2309</v>
      </c>
      <c r="EW767">
        <v>31.8349</v>
      </c>
      <c r="EX767">
        <v>1</v>
      </c>
      <c r="EY767">
        <v>0.291075</v>
      </c>
      <c r="EZ767">
        <v>0.156016</v>
      </c>
      <c r="FA767">
        <v>20.29</v>
      </c>
      <c r="FB767">
        <v>5.18734</v>
      </c>
      <c r="FC767">
        <v>11.9441</v>
      </c>
      <c r="FD767">
        <v>4.9557</v>
      </c>
      <c r="FE767">
        <v>3.285</v>
      </c>
      <c r="FF767">
        <v>9999</v>
      </c>
      <c r="FG767">
        <v>9999</v>
      </c>
      <c r="FH767">
        <v>9999</v>
      </c>
      <c r="FI767">
        <v>999.9</v>
      </c>
      <c r="FJ767">
        <v>1.86127</v>
      </c>
      <c r="FK767">
        <v>1.86264</v>
      </c>
      <c r="FL767">
        <v>1.86005</v>
      </c>
      <c r="FM767">
        <v>1.85837</v>
      </c>
      <c r="FN767">
        <v>1.86216</v>
      </c>
      <c r="FO767">
        <v>1.85887</v>
      </c>
      <c r="FP767">
        <v>1.85791</v>
      </c>
      <c r="FQ767">
        <v>1.86081</v>
      </c>
      <c r="FR767">
        <v>0</v>
      </c>
      <c r="FS767">
        <v>0</v>
      </c>
      <c r="FT767">
        <v>0</v>
      </c>
      <c r="FU767">
        <v>4.5</v>
      </c>
      <c r="FV767" t="s">
        <v>361</v>
      </c>
      <c r="FW767" t="s">
        <v>362</v>
      </c>
      <c r="FX767" t="s">
        <v>363</v>
      </c>
      <c r="FY767" t="s">
        <v>364</v>
      </c>
      <c r="FZ767" t="s">
        <v>364</v>
      </c>
      <c r="GA767" t="s">
        <v>363</v>
      </c>
      <c r="GB767">
        <v>0</v>
      </c>
      <c r="GC767">
        <v>100</v>
      </c>
      <c r="GD767">
        <v>100</v>
      </c>
      <c r="GE767">
        <v>-0.362</v>
      </c>
      <c r="GF767">
        <v>0.2965</v>
      </c>
      <c r="GG767">
        <v>-1.589593225013521</v>
      </c>
      <c r="GH767">
        <v>0.00192992804097616</v>
      </c>
      <c r="GI767">
        <v>3.244687122451424E-06</v>
      </c>
      <c r="GJ767">
        <v>-2.087531120305573E-09</v>
      </c>
      <c r="GK767">
        <v>0.05776174702018427</v>
      </c>
      <c r="GL767">
        <v>0.005089068596103195</v>
      </c>
      <c r="GM767">
        <v>0.0003257216593697226</v>
      </c>
      <c r="GN767">
        <v>-1.562898368296355E-06</v>
      </c>
      <c r="GO767">
        <v>0</v>
      </c>
      <c r="GP767">
        <v>1257</v>
      </c>
      <c r="GQ767">
        <v>1</v>
      </c>
      <c r="GR767">
        <v>31</v>
      </c>
      <c r="GS767">
        <v>307.8</v>
      </c>
      <c r="GT767">
        <v>307.7</v>
      </c>
      <c r="GU767">
        <v>1.07666</v>
      </c>
      <c r="GV767">
        <v>2.38037</v>
      </c>
      <c r="GW767">
        <v>1.44775</v>
      </c>
      <c r="GX767">
        <v>2.20215</v>
      </c>
      <c r="GY767">
        <v>1.44653</v>
      </c>
      <c r="GZ767">
        <v>2.40723</v>
      </c>
      <c r="HA767">
        <v>33.1769</v>
      </c>
      <c r="HB767">
        <v>14.4385</v>
      </c>
      <c r="HC767">
        <v>18</v>
      </c>
      <c r="HD767">
        <v>531.903</v>
      </c>
      <c r="HE767">
        <v>522.832</v>
      </c>
      <c r="HF767">
        <v>25</v>
      </c>
      <c r="HG767">
        <v>30.7145</v>
      </c>
      <c r="HH767">
        <v>30.0001</v>
      </c>
      <c r="HI767">
        <v>31.0916</v>
      </c>
      <c r="HJ767">
        <v>31.1009</v>
      </c>
      <c r="HK767">
        <v>21.5411</v>
      </c>
      <c r="HL767">
        <v>20.8779</v>
      </c>
      <c r="HM767">
        <v>100</v>
      </c>
      <c r="HN767">
        <v>25</v>
      </c>
      <c r="HO767">
        <v>420</v>
      </c>
      <c r="HP767">
        <v>21.5</v>
      </c>
      <c r="HQ767">
        <v>103.12</v>
      </c>
      <c r="HR767">
        <v>102.02</v>
      </c>
    </row>
    <row r="768" spans="1:226">
      <c r="A768">
        <v>750</v>
      </c>
      <c r="B768">
        <v>1774684792.6</v>
      </c>
      <c r="C768">
        <v>3046.599999904633</v>
      </c>
      <c r="D768" t="s">
        <v>1863</v>
      </c>
      <c r="E768" t="s">
        <v>1864</v>
      </c>
      <c r="F768">
        <v>5</v>
      </c>
      <c r="I768">
        <v>1774684789.7</v>
      </c>
      <c r="J768">
        <f>(K768)/1000</f>
        <v>0</v>
      </c>
      <c r="K768">
        <f>IF(BF768, AN768, AH768)</f>
        <v>0</v>
      </c>
      <c r="L768">
        <f>IF(BF768, AI768, AG768)</f>
        <v>0</v>
      </c>
      <c r="M768">
        <f>BH768 - IF(AU768&gt;1, L768*BB768*100.0/(AW768), 0)</f>
        <v>0</v>
      </c>
      <c r="N768">
        <f>((T768-J768/2)*M768-L768)/(T768+J768/2)</f>
        <v>0</v>
      </c>
      <c r="O768">
        <f>N768*(BO768+BP768)/1000.0</f>
        <v>0</v>
      </c>
      <c r="P768">
        <f>(BH768 - IF(AU768&gt;1, L768*BB768*100.0/(AW768), 0))*(BO768+BP768)/1000.0</f>
        <v>0</v>
      </c>
      <c r="Q768">
        <f>2.0/((1/S768-1/R768)+SIGN(S768)*SQRT((1/S768-1/R768)*(1/S768-1/R768) + 4*BC768/((BC768+1)*(BC768+1))*(2*1/S768*1/R768-1/R768*1/R768)))</f>
        <v>0</v>
      </c>
      <c r="R768">
        <f>IF(LEFT(BD768,1)&lt;&gt;"0",IF(LEFT(BD768,1)="1",3.0,BE768),$D$5+$E$5*(BV768*BO768/($K$5*1000))+$F$5*(BV768*BO768/($K$5*1000))*MAX(MIN(BB768,$J$5),$I$5)*MAX(MIN(BB768,$J$5),$I$5)+$G$5*MAX(MIN(BB768,$J$5),$I$5)*(BV768*BO768/($K$5*1000))+$H$5*(BV768*BO768/($K$5*1000))*(BV768*BO768/($K$5*1000)))</f>
        <v>0</v>
      </c>
      <c r="S768">
        <f>J768*(1000-(1000*0.61365*exp(17.502*W768/(240.97+W768))/(BO768+BP768)+BJ768)/2)/(1000*0.61365*exp(17.502*W768/(240.97+W768))/(BO768+BP768)-BJ768)</f>
        <v>0</v>
      </c>
      <c r="T768">
        <f>1/((BC768+1)/(Q768/1.6)+1/(R768/1.37)) + BC768/((BC768+1)/(Q768/1.6) + BC768/(R768/1.37))</f>
        <v>0</v>
      </c>
      <c r="U768">
        <f>(AX768*BA768)</f>
        <v>0</v>
      </c>
      <c r="V768">
        <f>(BQ768+(U768+2*0.95*5.67E-8*(((BQ768+$B$9)+273)^4-(BQ768+273)^4)-44100*J768)/(1.84*29.3*R768+8*0.95*5.67E-8*(BQ768+273)^3))</f>
        <v>0</v>
      </c>
      <c r="W768">
        <f>($C$9*BR768+$D$9*BS768+$E$9*V768)</f>
        <v>0</v>
      </c>
      <c r="X768">
        <f>0.61365*exp(17.502*W768/(240.97+W768))</f>
        <v>0</v>
      </c>
      <c r="Y768">
        <f>(Z768/AA768*100)</f>
        <v>0</v>
      </c>
      <c r="Z768">
        <f>BJ768*(BO768+BP768)/1000</f>
        <v>0</v>
      </c>
      <c r="AA768">
        <f>0.61365*exp(17.502*BQ768/(240.97+BQ768))</f>
        <v>0</v>
      </c>
      <c r="AB768">
        <f>(X768-BJ768*(BO768+BP768)/1000)</f>
        <v>0</v>
      </c>
      <c r="AC768">
        <f>(-J768*44100)</f>
        <v>0</v>
      </c>
      <c r="AD768">
        <f>2*29.3*R768*0.92*(BQ768-W768)</f>
        <v>0</v>
      </c>
      <c r="AE768">
        <f>2*0.95*5.67E-8*(((BQ768+$B$9)+273)^4-(W768+273)^4)</f>
        <v>0</v>
      </c>
      <c r="AF768">
        <f>U768+AE768+AC768+AD768</f>
        <v>0</v>
      </c>
      <c r="AG768">
        <f>BN768*AU768*(BI768-BH768*(1000-AU768*BK768)/(1000-AU768*BJ768))/(100*BB768)</f>
        <v>0</v>
      </c>
      <c r="AH768">
        <f>1000*BN768*AU768*(BJ768-BK768)/(100*BB768*(1000-AU768*BJ768))</f>
        <v>0</v>
      </c>
      <c r="AI768">
        <f>(AJ768 - AK768 - BO768*1E3/(8.314*(BQ768+273.15)) * AM768/BN768 * AL768) * BN768/(100*BB768) * (1000 - BK768)/1000</f>
        <v>0</v>
      </c>
      <c r="AJ768">
        <v>429.2282134896642</v>
      </c>
      <c r="AK768">
        <v>428.7244666666666</v>
      </c>
      <c r="AL768">
        <v>2.11449400707502E-06</v>
      </c>
      <c r="AM768">
        <v>61.35787655002243</v>
      </c>
      <c r="AN768">
        <f>(AP768 - AO768 + BO768*1E3/(8.314*(BQ768+273.15)) * AR768/BN768 * AQ768) * BN768/(100*BB768) * 1000/(1000 - AP768)</f>
        <v>0</v>
      </c>
      <c r="AO768">
        <v>21.46388136606821</v>
      </c>
      <c r="AP768">
        <v>21.45393916083917</v>
      </c>
      <c r="AQ768">
        <v>-5.341217042176216E-07</v>
      </c>
      <c r="AR768">
        <v>91.88205700752289</v>
      </c>
      <c r="AS768">
        <v>0</v>
      </c>
      <c r="AT768">
        <v>0</v>
      </c>
      <c r="AU768">
        <f>IF(AS768*$H$15&gt;=AW768,1.0,(AW768/(AW768-AS768*$H$15)))</f>
        <v>0</v>
      </c>
      <c r="AV768">
        <f>(AU768-1)*100</f>
        <v>0</v>
      </c>
      <c r="AW768">
        <f>MAX(0,($B$15+$C$15*BV768)/(1+$D$15*BV768)*BO768/(BQ768+273)*$E$15)</f>
        <v>0</v>
      </c>
      <c r="AX768">
        <f>$B$13*BW768+$C$13*BX768+$F$13*CI768*(1-CL768)</f>
        <v>0</v>
      </c>
      <c r="AY768">
        <f>AX768*AZ768</f>
        <v>0</v>
      </c>
      <c r="AZ768">
        <f>($B$13*$D$11+$C$13*$D$11+$F$13*((CV768+CN768)/MAX(CV768+CN768+CW768, 0.1)*$I$11+CW768/MAX(CV768+CN768+CW768, 0.1)*$J$11))/($B$13+$C$13+$F$13)</f>
        <v>0</v>
      </c>
      <c r="BA768">
        <f>($B$13*$K$11+$C$13*$K$11+$F$13*((CV768+CN768)/MAX(CV768+CN768+CW768, 0.1)*$P$11+CW768/MAX(CV768+CN768+CW768, 0.1)*$Q$11))/($B$13+$C$13+$F$13)</f>
        <v>0</v>
      </c>
      <c r="BB768">
        <v>6</v>
      </c>
      <c r="BC768">
        <v>0.5</v>
      </c>
      <c r="BD768" t="s">
        <v>358</v>
      </c>
      <c r="BE768">
        <v>2</v>
      </c>
      <c r="BF768" t="b">
        <v>1</v>
      </c>
      <c r="BG768">
        <v>1774684789.7</v>
      </c>
      <c r="BH768">
        <v>419.5207</v>
      </c>
      <c r="BI768">
        <v>420.0036</v>
      </c>
      <c r="BJ768">
        <v>21.45395</v>
      </c>
      <c r="BK768">
        <v>21.46398</v>
      </c>
      <c r="BL768">
        <v>419.8826000000001</v>
      </c>
      <c r="BM768">
        <v>21.15749</v>
      </c>
      <c r="BN768">
        <v>499.9714</v>
      </c>
      <c r="BO768">
        <v>101.0247</v>
      </c>
      <c r="BP768">
        <v>0.09989408</v>
      </c>
      <c r="BQ768">
        <v>25.74282</v>
      </c>
      <c r="BR768">
        <v>25.74727</v>
      </c>
      <c r="BS768">
        <v>999.9</v>
      </c>
      <c r="BT768">
        <v>0</v>
      </c>
      <c r="BU768">
        <v>0</v>
      </c>
      <c r="BV768">
        <v>10017.127</v>
      </c>
      <c r="BW768">
        <v>0</v>
      </c>
      <c r="BX768">
        <v>0.3833920000000001</v>
      </c>
      <c r="BY768">
        <v>-0.4828583</v>
      </c>
      <c r="BZ768">
        <v>428.7182</v>
      </c>
      <c r="CA768">
        <v>429.2163</v>
      </c>
      <c r="CB768">
        <v>-0.010042203</v>
      </c>
      <c r="CC768">
        <v>420.0036</v>
      </c>
      <c r="CD768">
        <v>21.46398</v>
      </c>
      <c r="CE768">
        <v>2.167378</v>
      </c>
      <c r="CF768">
        <v>2.168392</v>
      </c>
      <c r="CG768">
        <v>18.72321</v>
      </c>
      <c r="CH768">
        <v>18.73068</v>
      </c>
      <c r="CI768">
        <v>50.00035000000001</v>
      </c>
      <c r="CJ768">
        <v>0</v>
      </c>
      <c r="CK768">
        <v>1</v>
      </c>
      <c r="CL768">
        <v>0</v>
      </c>
      <c r="CM768">
        <v>1.75645</v>
      </c>
      <c r="CN768">
        <v>0</v>
      </c>
      <c r="CO768">
        <v>3.24849</v>
      </c>
      <c r="CP768">
        <v>255.785</v>
      </c>
      <c r="CQ768">
        <v>35.1061</v>
      </c>
      <c r="CR768">
        <v>39.281</v>
      </c>
      <c r="CS768">
        <v>37.2561</v>
      </c>
      <c r="CT768">
        <v>38.3373</v>
      </c>
      <c r="CU768">
        <v>35.9434</v>
      </c>
      <c r="CV768">
        <v>0</v>
      </c>
      <c r="CW768">
        <v>50.001</v>
      </c>
      <c r="CX768">
        <v>0</v>
      </c>
      <c r="CY768">
        <v>1774684791.2</v>
      </c>
      <c r="CZ768">
        <v>0</v>
      </c>
      <c r="DA768">
        <v>1774666326.5</v>
      </c>
      <c r="DB768" t="s">
        <v>359</v>
      </c>
      <c r="DC768">
        <v>1774666322</v>
      </c>
      <c r="DD768">
        <v>1774666326.5</v>
      </c>
      <c r="DE768">
        <v>2</v>
      </c>
      <c r="DF768">
        <v>0.343</v>
      </c>
      <c r="DG768">
        <v>-0.026</v>
      </c>
      <c r="DH768">
        <v>-0.36</v>
      </c>
      <c r="DI768">
        <v>0.298</v>
      </c>
      <c r="DJ768">
        <v>420</v>
      </c>
      <c r="DK768">
        <v>22</v>
      </c>
      <c r="DL768">
        <v>0.17</v>
      </c>
      <c r="DM768">
        <v>0.02</v>
      </c>
      <c r="DN768">
        <v>-0.4616796097560975</v>
      </c>
      <c r="DO768">
        <v>-0.1176034285714298</v>
      </c>
      <c r="DP768">
        <v>0.02481302601642154</v>
      </c>
      <c r="DQ768">
        <v>0</v>
      </c>
      <c r="DR768">
        <v>-0.009389458292682926</v>
      </c>
      <c r="DS768">
        <v>-0.0005579652961672506</v>
      </c>
      <c r="DT768">
        <v>0.0009134830594605876</v>
      </c>
      <c r="DU768">
        <v>1</v>
      </c>
      <c r="DV768">
        <v>1</v>
      </c>
      <c r="DW768">
        <v>2</v>
      </c>
      <c r="DX768" t="s">
        <v>367</v>
      </c>
      <c r="DY768">
        <v>3.13045</v>
      </c>
      <c r="DZ768">
        <v>2.80648</v>
      </c>
      <c r="EA768">
        <v>0.0997381</v>
      </c>
      <c r="EB768">
        <v>0.099469</v>
      </c>
      <c r="EC768">
        <v>0.105687</v>
      </c>
      <c r="ED768">
        <v>0.105413</v>
      </c>
      <c r="EE768">
        <v>21144.5</v>
      </c>
      <c r="EF768">
        <v>27418.6</v>
      </c>
      <c r="EG768">
        <v>26441.2</v>
      </c>
      <c r="EH768">
        <v>32999.8</v>
      </c>
      <c r="EI768">
        <v>34928.2</v>
      </c>
      <c r="EJ768">
        <v>40318.2</v>
      </c>
      <c r="EK768">
        <v>41086.8</v>
      </c>
      <c r="EL768">
        <v>46059.7</v>
      </c>
      <c r="EM768">
        <v>2.03482</v>
      </c>
      <c r="EN768">
        <v>2.00023</v>
      </c>
      <c r="EO768">
        <v>0.0674836</v>
      </c>
      <c r="EP768">
        <v>0</v>
      </c>
      <c r="EQ768">
        <v>24.6409</v>
      </c>
      <c r="ER768">
        <v>999.9</v>
      </c>
      <c r="ES768">
        <v>67.5</v>
      </c>
      <c r="ET768">
        <v>27.5</v>
      </c>
      <c r="EU768">
        <v>24.6271</v>
      </c>
      <c r="EV768">
        <v>61.0109</v>
      </c>
      <c r="EW768">
        <v>31.7668</v>
      </c>
      <c r="EX768">
        <v>1</v>
      </c>
      <c r="EY768">
        <v>0.29112</v>
      </c>
      <c r="EZ768">
        <v>0.15524</v>
      </c>
      <c r="FA768">
        <v>20.2901</v>
      </c>
      <c r="FB768">
        <v>5.18764</v>
      </c>
      <c r="FC768">
        <v>11.9441</v>
      </c>
      <c r="FD768">
        <v>4.95565</v>
      </c>
      <c r="FE768">
        <v>3.285</v>
      </c>
      <c r="FF768">
        <v>9999</v>
      </c>
      <c r="FG768">
        <v>9999</v>
      </c>
      <c r="FH768">
        <v>9999</v>
      </c>
      <c r="FI768">
        <v>999.9</v>
      </c>
      <c r="FJ768">
        <v>1.86127</v>
      </c>
      <c r="FK768">
        <v>1.86264</v>
      </c>
      <c r="FL768">
        <v>1.86005</v>
      </c>
      <c r="FM768">
        <v>1.85837</v>
      </c>
      <c r="FN768">
        <v>1.86213</v>
      </c>
      <c r="FO768">
        <v>1.85889</v>
      </c>
      <c r="FP768">
        <v>1.85791</v>
      </c>
      <c r="FQ768">
        <v>1.86081</v>
      </c>
      <c r="FR768">
        <v>0</v>
      </c>
      <c r="FS768">
        <v>0</v>
      </c>
      <c r="FT768">
        <v>0</v>
      </c>
      <c r="FU768">
        <v>4.5</v>
      </c>
      <c r="FV768" t="s">
        <v>361</v>
      </c>
      <c r="FW768" t="s">
        <v>362</v>
      </c>
      <c r="FX768" t="s">
        <v>363</v>
      </c>
      <c r="FY768" t="s">
        <v>364</v>
      </c>
      <c r="FZ768" t="s">
        <v>364</v>
      </c>
      <c r="GA768" t="s">
        <v>363</v>
      </c>
      <c r="GB768">
        <v>0</v>
      </c>
      <c r="GC768">
        <v>100</v>
      </c>
      <c r="GD768">
        <v>100</v>
      </c>
      <c r="GE768">
        <v>-0.362</v>
      </c>
      <c r="GF768">
        <v>0.2964</v>
      </c>
      <c r="GG768">
        <v>-1.589593225013521</v>
      </c>
      <c r="GH768">
        <v>0.00192992804097616</v>
      </c>
      <c r="GI768">
        <v>3.244687122451424E-06</v>
      </c>
      <c r="GJ768">
        <v>-2.087531120305573E-09</v>
      </c>
      <c r="GK768">
        <v>0.05776174702018427</v>
      </c>
      <c r="GL768">
        <v>0.005089068596103195</v>
      </c>
      <c r="GM768">
        <v>0.0003257216593697226</v>
      </c>
      <c r="GN768">
        <v>-1.562898368296355E-06</v>
      </c>
      <c r="GO768">
        <v>0</v>
      </c>
      <c r="GP768">
        <v>1257</v>
      </c>
      <c r="GQ768">
        <v>1</v>
      </c>
      <c r="GR768">
        <v>31</v>
      </c>
      <c r="GS768">
        <v>307.8</v>
      </c>
      <c r="GT768">
        <v>307.8</v>
      </c>
      <c r="GU768">
        <v>1.07666</v>
      </c>
      <c r="GV768">
        <v>2.38892</v>
      </c>
      <c r="GW768">
        <v>1.44775</v>
      </c>
      <c r="GX768">
        <v>2.20215</v>
      </c>
      <c r="GY768">
        <v>1.44653</v>
      </c>
      <c r="GZ768">
        <v>2.35718</v>
      </c>
      <c r="HA768">
        <v>33.1769</v>
      </c>
      <c r="HB768">
        <v>14.4297</v>
      </c>
      <c r="HC768">
        <v>18</v>
      </c>
      <c r="HD768">
        <v>531.84</v>
      </c>
      <c r="HE768">
        <v>522.934</v>
      </c>
      <c r="HF768">
        <v>24.9998</v>
      </c>
      <c r="HG768">
        <v>30.7145</v>
      </c>
      <c r="HH768">
        <v>30.0001</v>
      </c>
      <c r="HI768">
        <v>31.0916</v>
      </c>
      <c r="HJ768">
        <v>31.1009</v>
      </c>
      <c r="HK768">
        <v>21.5397</v>
      </c>
      <c r="HL768">
        <v>20.8779</v>
      </c>
      <c r="HM768">
        <v>100</v>
      </c>
      <c r="HN768">
        <v>25</v>
      </c>
      <c r="HO768">
        <v>420</v>
      </c>
      <c r="HP768">
        <v>21.5</v>
      </c>
      <c r="HQ768">
        <v>103.12</v>
      </c>
      <c r="HR768">
        <v>102.02</v>
      </c>
    </row>
    <row r="769" spans="1:226">
      <c r="A769">
        <v>751</v>
      </c>
      <c r="B769">
        <v>1774684796.6</v>
      </c>
      <c r="C769">
        <v>3050.599999904633</v>
      </c>
      <c r="D769" t="s">
        <v>1865</v>
      </c>
      <c r="E769" t="s">
        <v>1866</v>
      </c>
      <c r="F769">
        <v>5</v>
      </c>
      <c r="I769">
        <v>1774684793.7</v>
      </c>
      <c r="J769">
        <f>(K769)/1000</f>
        <v>0</v>
      </c>
      <c r="K769">
        <f>IF(BF769, AN769, AH769)</f>
        <v>0</v>
      </c>
      <c r="L769">
        <f>IF(BF769, AI769, AG769)</f>
        <v>0</v>
      </c>
      <c r="M769">
        <f>BH769 - IF(AU769&gt;1, L769*BB769*100.0/(AW769), 0)</f>
        <v>0</v>
      </c>
      <c r="N769">
        <f>((T769-J769/2)*M769-L769)/(T769+J769/2)</f>
        <v>0</v>
      </c>
      <c r="O769">
        <f>N769*(BO769+BP769)/1000.0</f>
        <v>0</v>
      </c>
      <c r="P769">
        <f>(BH769 - IF(AU769&gt;1, L769*BB769*100.0/(AW769), 0))*(BO769+BP769)/1000.0</f>
        <v>0</v>
      </c>
      <c r="Q769">
        <f>2.0/((1/S769-1/R769)+SIGN(S769)*SQRT((1/S769-1/R769)*(1/S769-1/R769) + 4*BC769/((BC769+1)*(BC769+1))*(2*1/S769*1/R769-1/R769*1/R769)))</f>
        <v>0</v>
      </c>
      <c r="R769">
        <f>IF(LEFT(BD769,1)&lt;&gt;"0",IF(LEFT(BD769,1)="1",3.0,BE769),$D$5+$E$5*(BV769*BO769/($K$5*1000))+$F$5*(BV769*BO769/($K$5*1000))*MAX(MIN(BB769,$J$5),$I$5)*MAX(MIN(BB769,$J$5),$I$5)+$G$5*MAX(MIN(BB769,$J$5),$I$5)*(BV769*BO769/($K$5*1000))+$H$5*(BV769*BO769/($K$5*1000))*(BV769*BO769/($K$5*1000)))</f>
        <v>0</v>
      </c>
      <c r="S769">
        <f>J769*(1000-(1000*0.61365*exp(17.502*W769/(240.97+W769))/(BO769+BP769)+BJ769)/2)/(1000*0.61365*exp(17.502*W769/(240.97+W769))/(BO769+BP769)-BJ769)</f>
        <v>0</v>
      </c>
      <c r="T769">
        <f>1/((BC769+1)/(Q769/1.6)+1/(R769/1.37)) + BC769/((BC769+1)/(Q769/1.6) + BC769/(R769/1.37))</f>
        <v>0</v>
      </c>
      <c r="U769">
        <f>(AX769*BA769)</f>
        <v>0</v>
      </c>
      <c r="V769">
        <f>(BQ769+(U769+2*0.95*5.67E-8*(((BQ769+$B$9)+273)^4-(BQ769+273)^4)-44100*J769)/(1.84*29.3*R769+8*0.95*5.67E-8*(BQ769+273)^3))</f>
        <v>0</v>
      </c>
      <c r="W769">
        <f>($C$9*BR769+$D$9*BS769+$E$9*V769)</f>
        <v>0</v>
      </c>
      <c r="X769">
        <f>0.61365*exp(17.502*W769/(240.97+W769))</f>
        <v>0</v>
      </c>
      <c r="Y769">
        <f>(Z769/AA769*100)</f>
        <v>0</v>
      </c>
      <c r="Z769">
        <f>BJ769*(BO769+BP769)/1000</f>
        <v>0</v>
      </c>
      <c r="AA769">
        <f>0.61365*exp(17.502*BQ769/(240.97+BQ769))</f>
        <v>0</v>
      </c>
      <c r="AB769">
        <f>(X769-BJ769*(BO769+BP769)/1000)</f>
        <v>0</v>
      </c>
      <c r="AC769">
        <f>(-J769*44100)</f>
        <v>0</v>
      </c>
      <c r="AD769">
        <f>2*29.3*R769*0.92*(BQ769-W769)</f>
        <v>0</v>
      </c>
      <c r="AE769">
        <f>2*0.95*5.67E-8*(((BQ769+$B$9)+273)^4-(W769+273)^4)</f>
        <v>0</v>
      </c>
      <c r="AF769">
        <f>U769+AE769+AC769+AD769</f>
        <v>0</v>
      </c>
      <c r="AG769">
        <f>BN769*AU769*(BI769-BH769*(1000-AU769*BK769)/(1000-AU769*BJ769))/(100*BB769)</f>
        <v>0</v>
      </c>
      <c r="AH769">
        <f>1000*BN769*AU769*(BJ769-BK769)/(100*BB769*(1000-AU769*BJ769))</f>
        <v>0</v>
      </c>
      <c r="AI769">
        <f>(AJ769 - AK769 - BO769*1E3/(8.314*(BQ769+273.15)) * AM769/BN769 * AL769) * BN769/(100*BB769) * (1000 - BK769)/1000</f>
        <v>0</v>
      </c>
      <c r="AJ769">
        <v>429.2098387086072</v>
      </c>
      <c r="AK769">
        <v>428.7377151515148</v>
      </c>
      <c r="AL769">
        <v>2.913104295786388E-06</v>
      </c>
      <c r="AM769">
        <v>61.35787655002243</v>
      </c>
      <c r="AN769">
        <f>(AP769 - AO769 + BO769*1E3/(8.314*(BQ769+273.15)) * AR769/BN769 * AQ769) * BN769/(100*BB769) * 1000/(1000 - AP769)</f>
        <v>0</v>
      </c>
      <c r="AO769">
        <v>21.46457909983471</v>
      </c>
      <c r="AP769">
        <v>21.45436573426575</v>
      </c>
      <c r="AQ769">
        <v>3.686554862002218E-07</v>
      </c>
      <c r="AR769">
        <v>91.88205700752289</v>
      </c>
      <c r="AS769">
        <v>0</v>
      </c>
      <c r="AT769">
        <v>0</v>
      </c>
      <c r="AU769">
        <f>IF(AS769*$H$15&gt;=AW769,1.0,(AW769/(AW769-AS769*$H$15)))</f>
        <v>0</v>
      </c>
      <c r="AV769">
        <f>(AU769-1)*100</f>
        <v>0</v>
      </c>
      <c r="AW769">
        <f>MAX(0,($B$15+$C$15*BV769)/(1+$D$15*BV769)*BO769/(BQ769+273)*$E$15)</f>
        <v>0</v>
      </c>
      <c r="AX769">
        <f>$B$13*BW769+$C$13*BX769+$F$13*CI769*(1-CL769)</f>
        <v>0</v>
      </c>
      <c r="AY769">
        <f>AX769*AZ769</f>
        <v>0</v>
      </c>
      <c r="AZ769">
        <f>($B$13*$D$11+$C$13*$D$11+$F$13*((CV769+CN769)/MAX(CV769+CN769+CW769, 0.1)*$I$11+CW769/MAX(CV769+CN769+CW769, 0.1)*$J$11))/($B$13+$C$13+$F$13)</f>
        <v>0</v>
      </c>
      <c r="BA769">
        <f>($B$13*$K$11+$C$13*$K$11+$F$13*((CV769+CN769)/MAX(CV769+CN769+CW769, 0.1)*$P$11+CW769/MAX(CV769+CN769+CW769, 0.1)*$Q$11))/($B$13+$C$13+$F$13)</f>
        <v>0</v>
      </c>
      <c r="BB769">
        <v>6</v>
      </c>
      <c r="BC769">
        <v>0.5</v>
      </c>
      <c r="BD769" t="s">
        <v>358</v>
      </c>
      <c r="BE769">
        <v>2</v>
      </c>
      <c r="BF769" t="b">
        <v>1</v>
      </c>
      <c r="BG769">
        <v>1774684793.7</v>
      </c>
      <c r="BH769">
        <v>419.5282</v>
      </c>
      <c r="BI769">
        <v>420.0088</v>
      </c>
      <c r="BJ769">
        <v>21.45436</v>
      </c>
      <c r="BK769">
        <v>21.46458</v>
      </c>
      <c r="BL769">
        <v>419.8897</v>
      </c>
      <c r="BM769">
        <v>21.15791</v>
      </c>
      <c r="BN769">
        <v>500.0246</v>
      </c>
      <c r="BO769">
        <v>101.0241</v>
      </c>
      <c r="BP769">
        <v>0.09995658</v>
      </c>
      <c r="BQ769">
        <v>25.74188</v>
      </c>
      <c r="BR769">
        <v>25.74738</v>
      </c>
      <c r="BS769">
        <v>999.9</v>
      </c>
      <c r="BT769">
        <v>0</v>
      </c>
      <c r="BU769">
        <v>0</v>
      </c>
      <c r="BV769">
        <v>10007.44</v>
      </c>
      <c r="BW769">
        <v>0</v>
      </c>
      <c r="BX769">
        <v>0.3833920000000001</v>
      </c>
      <c r="BY769">
        <v>-0.4808105</v>
      </c>
      <c r="BZ769">
        <v>428.7261</v>
      </c>
      <c r="CA769">
        <v>429.2219</v>
      </c>
      <c r="CB769">
        <v>-0.010227033</v>
      </c>
      <c r="CC769">
        <v>420.0088</v>
      </c>
      <c r="CD769">
        <v>21.46458</v>
      </c>
      <c r="CE769">
        <v>2.167411</v>
      </c>
      <c r="CF769">
        <v>2.168443</v>
      </c>
      <c r="CG769">
        <v>18.72343</v>
      </c>
      <c r="CH769">
        <v>18.73105</v>
      </c>
      <c r="CI769">
        <v>36.41204999999999</v>
      </c>
      <c r="CJ769">
        <v>0</v>
      </c>
      <c r="CK769">
        <v>1</v>
      </c>
      <c r="CL769">
        <v>0</v>
      </c>
      <c r="CM769">
        <v>1.68046</v>
      </c>
      <c r="CN769">
        <v>0</v>
      </c>
      <c r="CO769">
        <v>2.29685</v>
      </c>
      <c r="CP769">
        <v>186.2718</v>
      </c>
      <c r="CQ769">
        <v>35.0746</v>
      </c>
      <c r="CR769">
        <v>39.1997</v>
      </c>
      <c r="CS769">
        <v>37.1996</v>
      </c>
      <c r="CT769">
        <v>38.2309</v>
      </c>
      <c r="CU769">
        <v>35.8998</v>
      </c>
      <c r="CV769">
        <v>0</v>
      </c>
      <c r="CW769">
        <v>36.411</v>
      </c>
      <c r="CX769">
        <v>0</v>
      </c>
      <c r="CY769">
        <v>1774684794.8</v>
      </c>
      <c r="CZ769">
        <v>0</v>
      </c>
      <c r="DA769">
        <v>1774666326.5</v>
      </c>
      <c r="DB769" t="s">
        <v>359</v>
      </c>
      <c r="DC769">
        <v>1774666322</v>
      </c>
      <c r="DD769">
        <v>1774666326.5</v>
      </c>
      <c r="DE769">
        <v>2</v>
      </c>
      <c r="DF769">
        <v>0.343</v>
      </c>
      <c r="DG769">
        <v>-0.026</v>
      </c>
      <c r="DH769">
        <v>-0.36</v>
      </c>
      <c r="DI769">
        <v>0.298</v>
      </c>
      <c r="DJ769">
        <v>420</v>
      </c>
      <c r="DK769">
        <v>22</v>
      </c>
      <c r="DL769">
        <v>0.17</v>
      </c>
      <c r="DM769">
        <v>0.02</v>
      </c>
      <c r="DN769">
        <v>-0.4663785609756098</v>
      </c>
      <c r="DO769">
        <v>-0.1230513867595812</v>
      </c>
      <c r="DP769">
        <v>0.02122107772032645</v>
      </c>
      <c r="DQ769">
        <v>0</v>
      </c>
      <c r="DR769">
        <v>-0.009413561463414634</v>
      </c>
      <c r="DS769">
        <v>-0.005209364738675959</v>
      </c>
      <c r="DT769">
        <v>0.0009191895341046994</v>
      </c>
      <c r="DU769">
        <v>1</v>
      </c>
      <c r="DV769">
        <v>1</v>
      </c>
      <c r="DW769">
        <v>2</v>
      </c>
      <c r="DX769" t="s">
        <v>367</v>
      </c>
      <c r="DY769">
        <v>3.13047</v>
      </c>
      <c r="DZ769">
        <v>2.80638</v>
      </c>
      <c r="EA769">
        <v>0.0997411</v>
      </c>
      <c r="EB769">
        <v>0.0994748</v>
      </c>
      <c r="EC769">
        <v>0.105685</v>
      </c>
      <c r="ED769">
        <v>0.105411</v>
      </c>
      <c r="EE769">
        <v>21144.6</v>
      </c>
      <c r="EF769">
        <v>27418.7</v>
      </c>
      <c r="EG769">
        <v>26441.4</v>
      </c>
      <c r="EH769">
        <v>33000.1</v>
      </c>
      <c r="EI769">
        <v>34928.4</v>
      </c>
      <c r="EJ769">
        <v>40318.5</v>
      </c>
      <c r="EK769">
        <v>41087.1</v>
      </c>
      <c r="EL769">
        <v>46060</v>
      </c>
      <c r="EM769">
        <v>2.03498</v>
      </c>
      <c r="EN769">
        <v>1.99997</v>
      </c>
      <c r="EO769">
        <v>0.067167</v>
      </c>
      <c r="EP769">
        <v>0</v>
      </c>
      <c r="EQ769">
        <v>24.6409</v>
      </c>
      <c r="ER769">
        <v>999.9</v>
      </c>
      <c r="ES769">
        <v>67.5</v>
      </c>
      <c r="ET769">
        <v>27.5</v>
      </c>
      <c r="EU769">
        <v>24.6273</v>
      </c>
      <c r="EV769">
        <v>61.2109</v>
      </c>
      <c r="EW769">
        <v>31.5986</v>
      </c>
      <c r="EX769">
        <v>1</v>
      </c>
      <c r="EY769">
        <v>0.291113</v>
      </c>
      <c r="EZ769">
        <v>0.155501</v>
      </c>
      <c r="FA769">
        <v>20.2904</v>
      </c>
      <c r="FB769">
        <v>5.18749</v>
      </c>
      <c r="FC769">
        <v>11.9441</v>
      </c>
      <c r="FD769">
        <v>4.95555</v>
      </c>
      <c r="FE769">
        <v>3.285</v>
      </c>
      <c r="FF769">
        <v>9999</v>
      </c>
      <c r="FG769">
        <v>9999</v>
      </c>
      <c r="FH769">
        <v>9999</v>
      </c>
      <c r="FI769">
        <v>999.9</v>
      </c>
      <c r="FJ769">
        <v>1.86127</v>
      </c>
      <c r="FK769">
        <v>1.86264</v>
      </c>
      <c r="FL769">
        <v>1.86005</v>
      </c>
      <c r="FM769">
        <v>1.85837</v>
      </c>
      <c r="FN769">
        <v>1.86217</v>
      </c>
      <c r="FO769">
        <v>1.8589</v>
      </c>
      <c r="FP769">
        <v>1.85791</v>
      </c>
      <c r="FQ769">
        <v>1.86081</v>
      </c>
      <c r="FR769">
        <v>0</v>
      </c>
      <c r="FS769">
        <v>0</v>
      </c>
      <c r="FT769">
        <v>0</v>
      </c>
      <c r="FU769">
        <v>4.5</v>
      </c>
      <c r="FV769" t="s">
        <v>361</v>
      </c>
      <c r="FW769" t="s">
        <v>362</v>
      </c>
      <c r="FX769" t="s">
        <v>363</v>
      </c>
      <c r="FY769" t="s">
        <v>364</v>
      </c>
      <c r="FZ769" t="s">
        <v>364</v>
      </c>
      <c r="GA769" t="s">
        <v>363</v>
      </c>
      <c r="GB769">
        <v>0</v>
      </c>
      <c r="GC769">
        <v>100</v>
      </c>
      <c r="GD769">
        <v>100</v>
      </c>
      <c r="GE769">
        <v>-0.362</v>
      </c>
      <c r="GF769">
        <v>0.2964</v>
      </c>
      <c r="GG769">
        <v>-1.589593225013521</v>
      </c>
      <c r="GH769">
        <v>0.00192992804097616</v>
      </c>
      <c r="GI769">
        <v>3.244687122451424E-06</v>
      </c>
      <c r="GJ769">
        <v>-2.087531120305573E-09</v>
      </c>
      <c r="GK769">
        <v>0.05776174702018427</v>
      </c>
      <c r="GL769">
        <v>0.005089068596103195</v>
      </c>
      <c r="GM769">
        <v>0.0003257216593697226</v>
      </c>
      <c r="GN769">
        <v>-1.562898368296355E-06</v>
      </c>
      <c r="GO769">
        <v>0</v>
      </c>
      <c r="GP769">
        <v>1257</v>
      </c>
      <c r="GQ769">
        <v>1</v>
      </c>
      <c r="GR769">
        <v>31</v>
      </c>
      <c r="GS769">
        <v>307.9</v>
      </c>
      <c r="GT769">
        <v>307.8</v>
      </c>
      <c r="GU769">
        <v>1.07666</v>
      </c>
      <c r="GV769">
        <v>2.3999</v>
      </c>
      <c r="GW769">
        <v>1.44775</v>
      </c>
      <c r="GX769">
        <v>2.20215</v>
      </c>
      <c r="GY769">
        <v>1.44653</v>
      </c>
      <c r="GZ769">
        <v>2.28149</v>
      </c>
      <c r="HA769">
        <v>33.1992</v>
      </c>
      <c r="HB769">
        <v>14.421</v>
      </c>
      <c r="HC769">
        <v>18</v>
      </c>
      <c r="HD769">
        <v>531.9349999999999</v>
      </c>
      <c r="HE769">
        <v>522.764</v>
      </c>
      <c r="HF769">
        <v>24.9999</v>
      </c>
      <c r="HG769">
        <v>30.7145</v>
      </c>
      <c r="HH769">
        <v>30.0001</v>
      </c>
      <c r="HI769">
        <v>31.0916</v>
      </c>
      <c r="HJ769">
        <v>31.1009</v>
      </c>
      <c r="HK769">
        <v>21.539</v>
      </c>
      <c r="HL769">
        <v>20.8779</v>
      </c>
      <c r="HM769">
        <v>100</v>
      </c>
      <c r="HN769">
        <v>25</v>
      </c>
      <c r="HO769">
        <v>420</v>
      </c>
      <c r="HP769">
        <v>21.5</v>
      </c>
      <c r="HQ769">
        <v>103.121</v>
      </c>
      <c r="HR769">
        <v>102.021</v>
      </c>
    </row>
    <row r="770" spans="1:226">
      <c r="A770">
        <v>752</v>
      </c>
      <c r="B770">
        <v>1774684800.6</v>
      </c>
      <c r="C770">
        <v>3054.599999904633</v>
      </c>
      <c r="D770" t="s">
        <v>1867</v>
      </c>
      <c r="E770" t="s">
        <v>1868</v>
      </c>
      <c r="F770">
        <v>5</v>
      </c>
      <c r="I770">
        <v>1774684797.7</v>
      </c>
      <c r="J770">
        <f>(K770)/1000</f>
        <v>0</v>
      </c>
      <c r="K770">
        <f>IF(BF770, AN770, AH770)</f>
        <v>0</v>
      </c>
      <c r="L770">
        <f>IF(BF770, AI770, AG770)</f>
        <v>0</v>
      </c>
      <c r="M770">
        <f>BH770 - IF(AU770&gt;1, L770*BB770*100.0/(AW770), 0)</f>
        <v>0</v>
      </c>
      <c r="N770">
        <f>((T770-J770/2)*M770-L770)/(T770+J770/2)</f>
        <v>0</v>
      </c>
      <c r="O770">
        <f>N770*(BO770+BP770)/1000.0</f>
        <v>0</v>
      </c>
      <c r="P770">
        <f>(BH770 - IF(AU770&gt;1, L770*BB770*100.0/(AW770), 0))*(BO770+BP770)/1000.0</f>
        <v>0</v>
      </c>
      <c r="Q770">
        <f>2.0/((1/S770-1/R770)+SIGN(S770)*SQRT((1/S770-1/R770)*(1/S770-1/R770) + 4*BC770/((BC770+1)*(BC770+1))*(2*1/S770*1/R770-1/R770*1/R770)))</f>
        <v>0</v>
      </c>
      <c r="R770">
        <f>IF(LEFT(BD770,1)&lt;&gt;"0",IF(LEFT(BD770,1)="1",3.0,BE770),$D$5+$E$5*(BV770*BO770/($K$5*1000))+$F$5*(BV770*BO770/($K$5*1000))*MAX(MIN(BB770,$J$5),$I$5)*MAX(MIN(BB770,$J$5),$I$5)+$G$5*MAX(MIN(BB770,$J$5),$I$5)*(BV770*BO770/($K$5*1000))+$H$5*(BV770*BO770/($K$5*1000))*(BV770*BO770/($K$5*1000)))</f>
        <v>0</v>
      </c>
      <c r="S770">
        <f>J770*(1000-(1000*0.61365*exp(17.502*W770/(240.97+W770))/(BO770+BP770)+BJ770)/2)/(1000*0.61365*exp(17.502*W770/(240.97+W770))/(BO770+BP770)-BJ770)</f>
        <v>0</v>
      </c>
      <c r="T770">
        <f>1/((BC770+1)/(Q770/1.6)+1/(R770/1.37)) + BC770/((BC770+1)/(Q770/1.6) + BC770/(R770/1.37))</f>
        <v>0</v>
      </c>
      <c r="U770">
        <f>(AX770*BA770)</f>
        <v>0</v>
      </c>
      <c r="V770">
        <f>(BQ770+(U770+2*0.95*5.67E-8*(((BQ770+$B$9)+273)^4-(BQ770+273)^4)-44100*J770)/(1.84*29.3*R770+8*0.95*5.67E-8*(BQ770+273)^3))</f>
        <v>0</v>
      </c>
      <c r="W770">
        <f>($C$9*BR770+$D$9*BS770+$E$9*V770)</f>
        <v>0</v>
      </c>
      <c r="X770">
        <f>0.61365*exp(17.502*W770/(240.97+W770))</f>
        <v>0</v>
      </c>
      <c r="Y770">
        <f>(Z770/AA770*100)</f>
        <v>0</v>
      </c>
      <c r="Z770">
        <f>BJ770*(BO770+BP770)/1000</f>
        <v>0</v>
      </c>
      <c r="AA770">
        <f>0.61365*exp(17.502*BQ770/(240.97+BQ770))</f>
        <v>0</v>
      </c>
      <c r="AB770">
        <f>(X770-BJ770*(BO770+BP770)/1000)</f>
        <v>0</v>
      </c>
      <c r="AC770">
        <f>(-J770*44100)</f>
        <v>0</v>
      </c>
      <c r="AD770">
        <f>2*29.3*R770*0.92*(BQ770-W770)</f>
        <v>0</v>
      </c>
      <c r="AE770">
        <f>2*0.95*5.67E-8*(((BQ770+$B$9)+273)^4-(W770+273)^4)</f>
        <v>0</v>
      </c>
      <c r="AF770">
        <f>U770+AE770+AC770+AD770</f>
        <v>0</v>
      </c>
      <c r="AG770">
        <f>BN770*AU770*(BI770-BH770*(1000-AU770*BK770)/(1000-AU770*BJ770))/(100*BB770)</f>
        <v>0</v>
      </c>
      <c r="AH770">
        <f>1000*BN770*AU770*(BJ770-BK770)/(100*BB770*(1000-AU770*BJ770))</f>
        <v>0</v>
      </c>
      <c r="AI770">
        <f>(AJ770 - AK770 - BO770*1E3/(8.314*(BQ770+273.15)) * AM770/BN770 * AL770) * BN770/(100*BB770) * (1000 - BK770)/1000</f>
        <v>0</v>
      </c>
      <c r="AJ770">
        <v>429.2503065205498</v>
      </c>
      <c r="AK770">
        <v>428.7393818181818</v>
      </c>
      <c r="AL770">
        <v>-5.281107372838938E-08</v>
      </c>
      <c r="AM770">
        <v>61.35787655002243</v>
      </c>
      <c r="AN770">
        <f>(AP770 - AO770 + BO770*1E3/(8.314*(BQ770+273.15)) * AR770/BN770 * AQ770) * BN770/(100*BB770) * 1000/(1000 - AP770)</f>
        <v>0</v>
      </c>
      <c r="AO770">
        <v>21.46485018252496</v>
      </c>
      <c r="AP770">
        <v>21.45345594405595</v>
      </c>
      <c r="AQ770">
        <v>-1.099084334081969E-07</v>
      </c>
      <c r="AR770">
        <v>91.88205700752289</v>
      </c>
      <c r="AS770">
        <v>0</v>
      </c>
      <c r="AT770">
        <v>0</v>
      </c>
      <c r="AU770">
        <f>IF(AS770*$H$15&gt;=AW770,1.0,(AW770/(AW770-AS770*$H$15)))</f>
        <v>0</v>
      </c>
      <c r="AV770">
        <f>(AU770-1)*100</f>
        <v>0</v>
      </c>
      <c r="AW770">
        <f>MAX(0,($B$15+$C$15*BV770)/(1+$D$15*BV770)*BO770/(BQ770+273)*$E$15)</f>
        <v>0</v>
      </c>
      <c r="AX770">
        <f>$B$13*BW770+$C$13*BX770+$F$13*CI770*(1-CL770)</f>
        <v>0</v>
      </c>
      <c r="AY770">
        <f>AX770*AZ770</f>
        <v>0</v>
      </c>
      <c r="AZ770">
        <f>($B$13*$D$11+$C$13*$D$11+$F$13*((CV770+CN770)/MAX(CV770+CN770+CW770, 0.1)*$I$11+CW770/MAX(CV770+CN770+CW770, 0.1)*$J$11))/($B$13+$C$13+$F$13)</f>
        <v>0</v>
      </c>
      <c r="BA770">
        <f>($B$13*$K$11+$C$13*$K$11+$F$13*((CV770+CN770)/MAX(CV770+CN770+CW770, 0.1)*$P$11+CW770/MAX(CV770+CN770+CW770, 0.1)*$Q$11))/($B$13+$C$13+$F$13)</f>
        <v>0</v>
      </c>
      <c r="BB770">
        <v>6</v>
      </c>
      <c r="BC770">
        <v>0.5</v>
      </c>
      <c r="BD770" t="s">
        <v>358</v>
      </c>
      <c r="BE770">
        <v>2</v>
      </c>
      <c r="BF770" t="b">
        <v>1</v>
      </c>
      <c r="BG770">
        <v>1774684797.7</v>
      </c>
      <c r="BH770">
        <v>419.5401</v>
      </c>
      <c r="BI770">
        <v>420.0255999999999</v>
      </c>
      <c r="BJ770">
        <v>21.45392</v>
      </c>
      <c r="BK770">
        <v>21.46461</v>
      </c>
      <c r="BL770">
        <v>419.9017</v>
      </c>
      <c r="BM770">
        <v>21.15749</v>
      </c>
      <c r="BN770">
        <v>500.0348999999999</v>
      </c>
      <c r="BO770">
        <v>101.0247</v>
      </c>
      <c r="BP770">
        <v>0.09998411999999998</v>
      </c>
      <c r="BQ770">
        <v>25.74036</v>
      </c>
      <c r="BR770">
        <v>25.73588</v>
      </c>
      <c r="BS770">
        <v>999.9</v>
      </c>
      <c r="BT770">
        <v>0</v>
      </c>
      <c r="BU770">
        <v>0</v>
      </c>
      <c r="BV770">
        <v>10007.065</v>
      </c>
      <c r="BW770">
        <v>0</v>
      </c>
      <c r="BX770">
        <v>0.3833920000000001</v>
      </c>
      <c r="BY770">
        <v>-0.4854186</v>
      </c>
      <c r="BZ770">
        <v>428.7380999999999</v>
      </c>
      <c r="CA770">
        <v>429.2388</v>
      </c>
      <c r="CB770">
        <v>-0.01068231</v>
      </c>
      <c r="CC770">
        <v>420.0255999999999</v>
      </c>
      <c r="CD770">
        <v>21.46461</v>
      </c>
      <c r="CE770">
        <v>2.167378</v>
      </c>
      <c r="CF770">
        <v>2.168456</v>
      </c>
      <c r="CG770">
        <v>18.72318</v>
      </c>
      <c r="CH770">
        <v>18.73115</v>
      </c>
      <c r="CI770">
        <v>21.46585</v>
      </c>
      <c r="CJ770">
        <v>0</v>
      </c>
      <c r="CK770">
        <v>1</v>
      </c>
      <c r="CL770">
        <v>0</v>
      </c>
      <c r="CM770">
        <v>1.27497</v>
      </c>
      <c r="CN770">
        <v>0</v>
      </c>
      <c r="CO770">
        <v>1.52867</v>
      </c>
      <c r="CP770">
        <v>109.8121</v>
      </c>
      <c r="CQ770">
        <v>35.0434</v>
      </c>
      <c r="CR770">
        <v>39.1185</v>
      </c>
      <c r="CS770">
        <v>37.1436</v>
      </c>
      <c r="CT770">
        <v>38.1247</v>
      </c>
      <c r="CU770">
        <v>35.8561</v>
      </c>
      <c r="CV770">
        <v>0</v>
      </c>
      <c r="CW770">
        <v>21.465</v>
      </c>
      <c r="CX770">
        <v>0</v>
      </c>
      <c r="CY770">
        <v>1774684799</v>
      </c>
      <c r="CZ770">
        <v>0</v>
      </c>
      <c r="DA770">
        <v>1774666326.5</v>
      </c>
      <c r="DB770" t="s">
        <v>359</v>
      </c>
      <c r="DC770">
        <v>1774666322</v>
      </c>
      <c r="DD770">
        <v>1774666326.5</v>
      </c>
      <c r="DE770">
        <v>2</v>
      </c>
      <c r="DF770">
        <v>0.343</v>
      </c>
      <c r="DG770">
        <v>-0.026</v>
      </c>
      <c r="DH770">
        <v>-0.36</v>
      </c>
      <c r="DI770">
        <v>0.298</v>
      </c>
      <c r="DJ770">
        <v>420</v>
      </c>
      <c r="DK770">
        <v>22</v>
      </c>
      <c r="DL770">
        <v>0.17</v>
      </c>
      <c r="DM770">
        <v>0.02</v>
      </c>
      <c r="DN770">
        <v>-0.4744552682926829</v>
      </c>
      <c r="DO770">
        <v>-0.1202409198606269</v>
      </c>
      <c r="DP770">
        <v>0.01872644038815027</v>
      </c>
      <c r="DQ770">
        <v>0</v>
      </c>
      <c r="DR770">
        <v>-0.009824944390243904</v>
      </c>
      <c r="DS770">
        <v>-0.005644607038327531</v>
      </c>
      <c r="DT770">
        <v>0.0009532630471331123</v>
      </c>
      <c r="DU770">
        <v>1</v>
      </c>
      <c r="DV770">
        <v>1</v>
      </c>
      <c r="DW770">
        <v>2</v>
      </c>
      <c r="DX770" t="s">
        <v>367</v>
      </c>
      <c r="DY770">
        <v>3.13051</v>
      </c>
      <c r="DZ770">
        <v>2.80656</v>
      </c>
      <c r="EA770">
        <v>0.09974189999999999</v>
      </c>
      <c r="EB770">
        <v>0.09946919999999999</v>
      </c>
      <c r="EC770">
        <v>0.105683</v>
      </c>
      <c r="ED770">
        <v>0.105412</v>
      </c>
      <c r="EE770">
        <v>21144.5</v>
      </c>
      <c r="EF770">
        <v>27418.9</v>
      </c>
      <c r="EG770">
        <v>26441.4</v>
      </c>
      <c r="EH770">
        <v>33000.2</v>
      </c>
      <c r="EI770">
        <v>34928.6</v>
      </c>
      <c r="EJ770">
        <v>40318.4</v>
      </c>
      <c r="EK770">
        <v>41087.2</v>
      </c>
      <c r="EL770">
        <v>46059.9</v>
      </c>
      <c r="EM770">
        <v>2.03498</v>
      </c>
      <c r="EN770">
        <v>1.99997</v>
      </c>
      <c r="EO770">
        <v>0.0659749</v>
      </c>
      <c r="EP770">
        <v>0</v>
      </c>
      <c r="EQ770">
        <v>24.6409</v>
      </c>
      <c r="ER770">
        <v>999.9</v>
      </c>
      <c r="ES770">
        <v>67.5</v>
      </c>
      <c r="ET770">
        <v>27.5</v>
      </c>
      <c r="EU770">
        <v>24.6255</v>
      </c>
      <c r="EV770">
        <v>61.1409</v>
      </c>
      <c r="EW770">
        <v>31.5024</v>
      </c>
      <c r="EX770">
        <v>1</v>
      </c>
      <c r="EY770">
        <v>0.291098</v>
      </c>
      <c r="EZ770">
        <v>0.154798</v>
      </c>
      <c r="FA770">
        <v>20.2905</v>
      </c>
      <c r="FB770">
        <v>5.18869</v>
      </c>
      <c r="FC770">
        <v>11.9441</v>
      </c>
      <c r="FD770">
        <v>4.9557</v>
      </c>
      <c r="FE770">
        <v>3.285</v>
      </c>
      <c r="FF770">
        <v>9999</v>
      </c>
      <c r="FG770">
        <v>9999</v>
      </c>
      <c r="FH770">
        <v>9999</v>
      </c>
      <c r="FI770">
        <v>999.9</v>
      </c>
      <c r="FJ770">
        <v>1.86127</v>
      </c>
      <c r="FK770">
        <v>1.86264</v>
      </c>
      <c r="FL770">
        <v>1.86005</v>
      </c>
      <c r="FM770">
        <v>1.85837</v>
      </c>
      <c r="FN770">
        <v>1.86216</v>
      </c>
      <c r="FO770">
        <v>1.85892</v>
      </c>
      <c r="FP770">
        <v>1.85791</v>
      </c>
      <c r="FQ770">
        <v>1.86081</v>
      </c>
      <c r="FR770">
        <v>0</v>
      </c>
      <c r="FS770">
        <v>0</v>
      </c>
      <c r="FT770">
        <v>0</v>
      </c>
      <c r="FU770">
        <v>4.5</v>
      </c>
      <c r="FV770" t="s">
        <v>361</v>
      </c>
      <c r="FW770" t="s">
        <v>362</v>
      </c>
      <c r="FX770" t="s">
        <v>363</v>
      </c>
      <c r="FY770" t="s">
        <v>364</v>
      </c>
      <c r="FZ770" t="s">
        <v>364</v>
      </c>
      <c r="GA770" t="s">
        <v>363</v>
      </c>
      <c r="GB770">
        <v>0</v>
      </c>
      <c r="GC770">
        <v>100</v>
      </c>
      <c r="GD770">
        <v>100</v>
      </c>
      <c r="GE770">
        <v>-0.362</v>
      </c>
      <c r="GF770">
        <v>0.2965</v>
      </c>
      <c r="GG770">
        <v>-1.589593225013521</v>
      </c>
      <c r="GH770">
        <v>0.00192992804097616</v>
      </c>
      <c r="GI770">
        <v>3.244687122451424E-06</v>
      </c>
      <c r="GJ770">
        <v>-2.087531120305573E-09</v>
      </c>
      <c r="GK770">
        <v>0.05776174702018427</v>
      </c>
      <c r="GL770">
        <v>0.005089068596103195</v>
      </c>
      <c r="GM770">
        <v>0.0003257216593697226</v>
      </c>
      <c r="GN770">
        <v>-1.562898368296355E-06</v>
      </c>
      <c r="GO770">
        <v>0</v>
      </c>
      <c r="GP770">
        <v>1257</v>
      </c>
      <c r="GQ770">
        <v>1</v>
      </c>
      <c r="GR770">
        <v>31</v>
      </c>
      <c r="GS770">
        <v>308</v>
      </c>
      <c r="GT770">
        <v>307.9</v>
      </c>
      <c r="GU770">
        <v>1.07666</v>
      </c>
      <c r="GV770">
        <v>2.3999</v>
      </c>
      <c r="GW770">
        <v>1.44775</v>
      </c>
      <c r="GX770">
        <v>2.20215</v>
      </c>
      <c r="GY770">
        <v>1.44653</v>
      </c>
      <c r="GZ770">
        <v>2.30957</v>
      </c>
      <c r="HA770">
        <v>33.1992</v>
      </c>
      <c r="HB770">
        <v>14.4297</v>
      </c>
      <c r="HC770">
        <v>18</v>
      </c>
      <c r="HD770">
        <v>531.9349999999999</v>
      </c>
      <c r="HE770">
        <v>522.764</v>
      </c>
      <c r="HF770">
        <v>24.9998</v>
      </c>
      <c r="HG770">
        <v>30.7132</v>
      </c>
      <c r="HH770">
        <v>30.0001</v>
      </c>
      <c r="HI770">
        <v>31.0916</v>
      </c>
      <c r="HJ770">
        <v>31.1009</v>
      </c>
      <c r="HK770">
        <v>21.5407</v>
      </c>
      <c r="HL770">
        <v>20.8779</v>
      </c>
      <c r="HM770">
        <v>100</v>
      </c>
      <c r="HN770">
        <v>25</v>
      </c>
      <c r="HO770">
        <v>420</v>
      </c>
      <c r="HP770">
        <v>21.5</v>
      </c>
      <c r="HQ770">
        <v>103.121</v>
      </c>
      <c r="HR770">
        <v>102.021</v>
      </c>
    </row>
    <row r="771" spans="1:226">
      <c r="A771">
        <v>753</v>
      </c>
      <c r="B771">
        <v>1774684804.6</v>
      </c>
      <c r="C771">
        <v>3058.599999904633</v>
      </c>
      <c r="D771" t="s">
        <v>1869</v>
      </c>
      <c r="E771" t="s">
        <v>1870</v>
      </c>
      <c r="F771">
        <v>5</v>
      </c>
      <c r="I771">
        <v>1774684801.7</v>
      </c>
      <c r="J771">
        <f>(K771)/1000</f>
        <v>0</v>
      </c>
      <c r="K771">
        <f>IF(BF771, AN771, AH771)</f>
        <v>0</v>
      </c>
      <c r="L771">
        <f>IF(BF771, AI771, AG771)</f>
        <v>0</v>
      </c>
      <c r="M771">
        <f>BH771 - IF(AU771&gt;1, L771*BB771*100.0/(AW771), 0)</f>
        <v>0</v>
      </c>
      <c r="N771">
        <f>((T771-J771/2)*M771-L771)/(T771+J771/2)</f>
        <v>0</v>
      </c>
      <c r="O771">
        <f>N771*(BO771+BP771)/1000.0</f>
        <v>0</v>
      </c>
      <c r="P771">
        <f>(BH771 - IF(AU771&gt;1, L771*BB771*100.0/(AW771), 0))*(BO771+BP771)/1000.0</f>
        <v>0</v>
      </c>
      <c r="Q771">
        <f>2.0/((1/S771-1/R771)+SIGN(S771)*SQRT((1/S771-1/R771)*(1/S771-1/R771) + 4*BC771/((BC771+1)*(BC771+1))*(2*1/S771*1/R771-1/R771*1/R771)))</f>
        <v>0</v>
      </c>
      <c r="R771">
        <f>IF(LEFT(BD771,1)&lt;&gt;"0",IF(LEFT(BD771,1)="1",3.0,BE771),$D$5+$E$5*(BV771*BO771/($K$5*1000))+$F$5*(BV771*BO771/($K$5*1000))*MAX(MIN(BB771,$J$5),$I$5)*MAX(MIN(BB771,$J$5),$I$5)+$G$5*MAX(MIN(BB771,$J$5),$I$5)*(BV771*BO771/($K$5*1000))+$H$5*(BV771*BO771/($K$5*1000))*(BV771*BO771/($K$5*1000)))</f>
        <v>0</v>
      </c>
      <c r="S771">
        <f>J771*(1000-(1000*0.61365*exp(17.502*W771/(240.97+W771))/(BO771+BP771)+BJ771)/2)/(1000*0.61365*exp(17.502*W771/(240.97+W771))/(BO771+BP771)-BJ771)</f>
        <v>0</v>
      </c>
      <c r="T771">
        <f>1/((BC771+1)/(Q771/1.6)+1/(R771/1.37)) + BC771/((BC771+1)/(Q771/1.6) + BC771/(R771/1.37))</f>
        <v>0</v>
      </c>
      <c r="U771">
        <f>(AX771*BA771)</f>
        <v>0</v>
      </c>
      <c r="V771">
        <f>(BQ771+(U771+2*0.95*5.67E-8*(((BQ771+$B$9)+273)^4-(BQ771+273)^4)-44100*J771)/(1.84*29.3*R771+8*0.95*5.67E-8*(BQ771+273)^3))</f>
        <v>0</v>
      </c>
      <c r="W771">
        <f>($C$9*BR771+$D$9*BS771+$E$9*V771)</f>
        <v>0</v>
      </c>
      <c r="X771">
        <f>0.61365*exp(17.502*W771/(240.97+W771))</f>
        <v>0</v>
      </c>
      <c r="Y771">
        <f>(Z771/AA771*100)</f>
        <v>0</v>
      </c>
      <c r="Z771">
        <f>BJ771*(BO771+BP771)/1000</f>
        <v>0</v>
      </c>
      <c r="AA771">
        <f>0.61365*exp(17.502*BQ771/(240.97+BQ771))</f>
        <v>0</v>
      </c>
      <c r="AB771">
        <f>(X771-BJ771*(BO771+BP771)/1000)</f>
        <v>0</v>
      </c>
      <c r="AC771">
        <f>(-J771*44100)</f>
        <v>0</v>
      </c>
      <c r="AD771">
        <f>2*29.3*R771*0.92*(BQ771-W771)</f>
        <v>0</v>
      </c>
      <c r="AE771">
        <f>2*0.95*5.67E-8*(((BQ771+$B$9)+273)^4-(W771+273)^4)</f>
        <v>0</v>
      </c>
      <c r="AF771">
        <f>U771+AE771+AC771+AD771</f>
        <v>0</v>
      </c>
      <c r="AG771">
        <f>BN771*AU771*(BI771-BH771*(1000-AU771*BK771)/(1000-AU771*BJ771))/(100*BB771)</f>
        <v>0</v>
      </c>
      <c r="AH771">
        <f>1000*BN771*AU771*(BJ771-BK771)/(100*BB771*(1000-AU771*BJ771))</f>
        <v>0</v>
      </c>
      <c r="AI771">
        <f>(AJ771 - AK771 - BO771*1E3/(8.314*(BQ771+273.15)) * AM771/BN771 * AL771) * BN771/(100*BB771) * (1000 - BK771)/1000</f>
        <v>0</v>
      </c>
      <c r="AJ771">
        <v>429.1825317998986</v>
      </c>
      <c r="AK771">
        <v>428.7587151515151</v>
      </c>
      <c r="AL771">
        <v>4.45825805123262E-06</v>
      </c>
      <c r="AM771">
        <v>61.35787655002243</v>
      </c>
      <c r="AN771">
        <f>(AP771 - AO771 + BO771*1E3/(8.314*(BQ771+273.15)) * AR771/BN771 * AQ771) * BN771/(100*BB771) * 1000/(1000 - AP771)</f>
        <v>0</v>
      </c>
      <c r="AO771">
        <v>21.46391994422725</v>
      </c>
      <c r="AP771">
        <v>21.4527167832168</v>
      </c>
      <c r="AQ771">
        <v>-4.129746947184566E-07</v>
      </c>
      <c r="AR771">
        <v>91.88205700752289</v>
      </c>
      <c r="AS771">
        <v>0</v>
      </c>
      <c r="AT771">
        <v>0</v>
      </c>
      <c r="AU771">
        <f>IF(AS771*$H$15&gt;=AW771,1.0,(AW771/(AW771-AS771*$H$15)))</f>
        <v>0</v>
      </c>
      <c r="AV771">
        <f>(AU771-1)*100</f>
        <v>0</v>
      </c>
      <c r="AW771">
        <f>MAX(0,($B$15+$C$15*BV771)/(1+$D$15*BV771)*BO771/(BQ771+273)*$E$15)</f>
        <v>0</v>
      </c>
      <c r="AX771">
        <f>$B$13*BW771+$C$13*BX771+$F$13*CI771*(1-CL771)</f>
        <v>0</v>
      </c>
      <c r="AY771">
        <f>AX771*AZ771</f>
        <v>0</v>
      </c>
      <c r="AZ771">
        <f>($B$13*$D$11+$C$13*$D$11+$F$13*((CV771+CN771)/MAX(CV771+CN771+CW771, 0.1)*$I$11+CW771/MAX(CV771+CN771+CW771, 0.1)*$J$11))/($B$13+$C$13+$F$13)</f>
        <v>0</v>
      </c>
      <c r="BA771">
        <f>($B$13*$K$11+$C$13*$K$11+$F$13*((CV771+CN771)/MAX(CV771+CN771+CW771, 0.1)*$P$11+CW771/MAX(CV771+CN771+CW771, 0.1)*$Q$11))/($B$13+$C$13+$F$13)</f>
        <v>0</v>
      </c>
      <c r="BB771">
        <v>6</v>
      </c>
      <c r="BC771">
        <v>0.5</v>
      </c>
      <c r="BD771" t="s">
        <v>358</v>
      </c>
      <c r="BE771">
        <v>2</v>
      </c>
      <c r="BF771" t="b">
        <v>1</v>
      </c>
      <c r="BG771">
        <v>1774684801.7</v>
      </c>
      <c r="BH771">
        <v>419.549</v>
      </c>
      <c r="BI771">
        <v>419.9774</v>
      </c>
      <c r="BJ771">
        <v>21.45297</v>
      </c>
      <c r="BK771">
        <v>21.46356</v>
      </c>
      <c r="BL771">
        <v>419.9108</v>
      </c>
      <c r="BM771">
        <v>21.15655</v>
      </c>
      <c r="BN771">
        <v>500.0199</v>
      </c>
      <c r="BO771">
        <v>101.0257</v>
      </c>
      <c r="BP771">
        <v>0.10006975</v>
      </c>
      <c r="BQ771">
        <v>25.73788</v>
      </c>
      <c r="BR771">
        <v>25.72685</v>
      </c>
      <c r="BS771">
        <v>999.9</v>
      </c>
      <c r="BT771">
        <v>0</v>
      </c>
      <c r="BU771">
        <v>0</v>
      </c>
      <c r="BV771">
        <v>9990.376</v>
      </c>
      <c r="BW771">
        <v>0</v>
      </c>
      <c r="BX771">
        <v>0.3833920000000001</v>
      </c>
      <c r="BY771">
        <v>-0.4282166</v>
      </c>
      <c r="BZ771">
        <v>428.747</v>
      </c>
      <c r="CA771">
        <v>429.1890999999999</v>
      </c>
      <c r="CB771">
        <v>-0.01059685</v>
      </c>
      <c r="CC771">
        <v>419.9774</v>
      </c>
      <c r="CD771">
        <v>21.46356</v>
      </c>
      <c r="CE771">
        <v>2.167302</v>
      </c>
      <c r="CF771">
        <v>2.168371</v>
      </c>
      <c r="CG771">
        <v>18.72265</v>
      </c>
      <c r="CH771">
        <v>18.73055</v>
      </c>
      <c r="CI771">
        <v>20.10155</v>
      </c>
      <c r="CJ771">
        <v>0</v>
      </c>
      <c r="CK771">
        <v>1</v>
      </c>
      <c r="CL771">
        <v>0</v>
      </c>
      <c r="CM771">
        <v>1.72787</v>
      </c>
      <c r="CN771">
        <v>0</v>
      </c>
      <c r="CO771">
        <v>1.30281</v>
      </c>
      <c r="CP771">
        <v>102.8327</v>
      </c>
      <c r="CQ771">
        <v>35</v>
      </c>
      <c r="CR771">
        <v>39.0434</v>
      </c>
      <c r="CS771">
        <v>37.0935</v>
      </c>
      <c r="CT771">
        <v>38.0371</v>
      </c>
      <c r="CU771">
        <v>35.812</v>
      </c>
      <c r="CV771">
        <v>0</v>
      </c>
      <c r="CW771">
        <v>20.102</v>
      </c>
      <c r="CX771">
        <v>0</v>
      </c>
      <c r="CY771">
        <v>1774684803.2</v>
      </c>
      <c r="CZ771">
        <v>0</v>
      </c>
      <c r="DA771">
        <v>1774666326.5</v>
      </c>
      <c r="DB771" t="s">
        <v>359</v>
      </c>
      <c r="DC771">
        <v>1774666322</v>
      </c>
      <c r="DD771">
        <v>1774666326.5</v>
      </c>
      <c r="DE771">
        <v>2</v>
      </c>
      <c r="DF771">
        <v>0.343</v>
      </c>
      <c r="DG771">
        <v>-0.026</v>
      </c>
      <c r="DH771">
        <v>-0.36</v>
      </c>
      <c r="DI771">
        <v>0.298</v>
      </c>
      <c r="DJ771">
        <v>420</v>
      </c>
      <c r="DK771">
        <v>22</v>
      </c>
      <c r="DL771">
        <v>0.17</v>
      </c>
      <c r="DM771">
        <v>0.02</v>
      </c>
      <c r="DN771">
        <v>-0.4687931951219513</v>
      </c>
      <c r="DO771">
        <v>0.118697477351916</v>
      </c>
      <c r="DP771">
        <v>0.02919627420201079</v>
      </c>
      <c r="DQ771">
        <v>0</v>
      </c>
      <c r="DR771">
        <v>-0.0100164712195122</v>
      </c>
      <c r="DS771">
        <v>-0.007420230522648106</v>
      </c>
      <c r="DT771">
        <v>0.001004583328894938</v>
      </c>
      <c r="DU771">
        <v>1</v>
      </c>
      <c r="DV771">
        <v>1</v>
      </c>
      <c r="DW771">
        <v>2</v>
      </c>
      <c r="DX771" t="s">
        <v>367</v>
      </c>
      <c r="DY771">
        <v>3.1304</v>
      </c>
      <c r="DZ771">
        <v>2.80635</v>
      </c>
      <c r="EA771">
        <v>0.0997444</v>
      </c>
      <c r="EB771">
        <v>0.099463</v>
      </c>
      <c r="EC771">
        <v>0.105681</v>
      </c>
      <c r="ED771">
        <v>0.105406</v>
      </c>
      <c r="EE771">
        <v>21144.4</v>
      </c>
      <c r="EF771">
        <v>27419.4</v>
      </c>
      <c r="EG771">
        <v>26441.4</v>
      </c>
      <c r="EH771">
        <v>33000.6</v>
      </c>
      <c r="EI771">
        <v>34928.5</v>
      </c>
      <c r="EJ771">
        <v>40319.5</v>
      </c>
      <c r="EK771">
        <v>41086.9</v>
      </c>
      <c r="EL771">
        <v>46060.8</v>
      </c>
      <c r="EM771">
        <v>2.03515</v>
      </c>
      <c r="EN771">
        <v>1.99995</v>
      </c>
      <c r="EO771">
        <v>0.06660820000000001</v>
      </c>
      <c r="EP771">
        <v>0</v>
      </c>
      <c r="EQ771">
        <v>24.6409</v>
      </c>
      <c r="ER771">
        <v>999.9</v>
      </c>
      <c r="ES771">
        <v>67.5</v>
      </c>
      <c r="ET771">
        <v>27.5</v>
      </c>
      <c r="EU771">
        <v>24.6233</v>
      </c>
      <c r="EV771">
        <v>61.3709</v>
      </c>
      <c r="EW771">
        <v>31.6466</v>
      </c>
      <c r="EX771">
        <v>1</v>
      </c>
      <c r="EY771">
        <v>0.29109</v>
      </c>
      <c r="EZ771">
        <v>0.154929</v>
      </c>
      <c r="FA771">
        <v>20.2904</v>
      </c>
      <c r="FB771">
        <v>5.19078</v>
      </c>
      <c r="FC771">
        <v>11.9441</v>
      </c>
      <c r="FD771">
        <v>4.9557</v>
      </c>
      <c r="FE771">
        <v>3.285</v>
      </c>
      <c r="FF771">
        <v>9999</v>
      </c>
      <c r="FG771">
        <v>9999</v>
      </c>
      <c r="FH771">
        <v>9999</v>
      </c>
      <c r="FI771">
        <v>999.9</v>
      </c>
      <c r="FJ771">
        <v>1.86127</v>
      </c>
      <c r="FK771">
        <v>1.86264</v>
      </c>
      <c r="FL771">
        <v>1.86005</v>
      </c>
      <c r="FM771">
        <v>1.85837</v>
      </c>
      <c r="FN771">
        <v>1.86215</v>
      </c>
      <c r="FO771">
        <v>1.85889</v>
      </c>
      <c r="FP771">
        <v>1.85791</v>
      </c>
      <c r="FQ771">
        <v>1.86081</v>
      </c>
      <c r="FR771">
        <v>0</v>
      </c>
      <c r="FS771">
        <v>0</v>
      </c>
      <c r="FT771">
        <v>0</v>
      </c>
      <c r="FU771">
        <v>4.5</v>
      </c>
      <c r="FV771" t="s">
        <v>361</v>
      </c>
      <c r="FW771" t="s">
        <v>362</v>
      </c>
      <c r="FX771" t="s">
        <v>363</v>
      </c>
      <c r="FY771" t="s">
        <v>364</v>
      </c>
      <c r="FZ771" t="s">
        <v>364</v>
      </c>
      <c r="GA771" t="s">
        <v>363</v>
      </c>
      <c r="GB771">
        <v>0</v>
      </c>
      <c r="GC771">
        <v>100</v>
      </c>
      <c r="GD771">
        <v>100</v>
      </c>
      <c r="GE771">
        <v>-0.362</v>
      </c>
      <c r="GF771">
        <v>0.2964</v>
      </c>
      <c r="GG771">
        <v>-1.589593225013521</v>
      </c>
      <c r="GH771">
        <v>0.00192992804097616</v>
      </c>
      <c r="GI771">
        <v>3.244687122451424E-06</v>
      </c>
      <c r="GJ771">
        <v>-2.087531120305573E-09</v>
      </c>
      <c r="GK771">
        <v>0.05776174702018427</v>
      </c>
      <c r="GL771">
        <v>0.005089068596103195</v>
      </c>
      <c r="GM771">
        <v>0.0003257216593697226</v>
      </c>
      <c r="GN771">
        <v>-1.562898368296355E-06</v>
      </c>
      <c r="GO771">
        <v>0</v>
      </c>
      <c r="GP771">
        <v>1257</v>
      </c>
      <c r="GQ771">
        <v>1</v>
      </c>
      <c r="GR771">
        <v>31</v>
      </c>
      <c r="GS771">
        <v>308</v>
      </c>
      <c r="GT771">
        <v>308</v>
      </c>
      <c r="GU771">
        <v>1.07666</v>
      </c>
      <c r="GV771">
        <v>2.39014</v>
      </c>
      <c r="GW771">
        <v>1.44775</v>
      </c>
      <c r="GX771">
        <v>2.20215</v>
      </c>
      <c r="GY771">
        <v>1.44653</v>
      </c>
      <c r="GZ771">
        <v>2.38037</v>
      </c>
      <c r="HA771">
        <v>33.1769</v>
      </c>
      <c r="HB771">
        <v>14.4297</v>
      </c>
      <c r="HC771">
        <v>18</v>
      </c>
      <c r="HD771">
        <v>532.046</v>
      </c>
      <c r="HE771">
        <v>522.747</v>
      </c>
      <c r="HF771">
        <v>25</v>
      </c>
      <c r="HG771">
        <v>30.7145</v>
      </c>
      <c r="HH771">
        <v>30.0001</v>
      </c>
      <c r="HI771">
        <v>31.0916</v>
      </c>
      <c r="HJ771">
        <v>31.1009</v>
      </c>
      <c r="HK771">
        <v>21.5407</v>
      </c>
      <c r="HL771">
        <v>20.8779</v>
      </c>
      <c r="HM771">
        <v>100</v>
      </c>
      <c r="HN771">
        <v>25</v>
      </c>
      <c r="HO771">
        <v>420</v>
      </c>
      <c r="HP771">
        <v>21.5</v>
      </c>
      <c r="HQ771">
        <v>103.121</v>
      </c>
      <c r="HR771">
        <v>102.023</v>
      </c>
    </row>
    <row r="772" spans="1:226">
      <c r="A772">
        <v>754</v>
      </c>
      <c r="B772">
        <v>1774684808.6</v>
      </c>
      <c r="C772">
        <v>3062.599999904633</v>
      </c>
      <c r="D772" t="s">
        <v>1871</v>
      </c>
      <c r="E772" t="s">
        <v>1872</v>
      </c>
      <c r="F772">
        <v>5</v>
      </c>
      <c r="I772">
        <v>1774684805.7</v>
      </c>
      <c r="J772">
        <f>(K772)/1000</f>
        <v>0</v>
      </c>
      <c r="K772">
        <f>IF(BF772, AN772, AH772)</f>
        <v>0</v>
      </c>
      <c r="L772">
        <f>IF(BF772, AI772, AG772)</f>
        <v>0</v>
      </c>
      <c r="M772">
        <f>BH772 - IF(AU772&gt;1, L772*BB772*100.0/(AW772), 0)</f>
        <v>0</v>
      </c>
      <c r="N772">
        <f>((T772-J772/2)*M772-L772)/(T772+J772/2)</f>
        <v>0</v>
      </c>
      <c r="O772">
        <f>N772*(BO772+BP772)/1000.0</f>
        <v>0</v>
      </c>
      <c r="P772">
        <f>(BH772 - IF(AU772&gt;1, L772*BB772*100.0/(AW772), 0))*(BO772+BP772)/1000.0</f>
        <v>0</v>
      </c>
      <c r="Q772">
        <f>2.0/((1/S772-1/R772)+SIGN(S772)*SQRT((1/S772-1/R772)*(1/S772-1/R772) + 4*BC772/((BC772+1)*(BC772+1))*(2*1/S772*1/R772-1/R772*1/R772)))</f>
        <v>0</v>
      </c>
      <c r="R772">
        <f>IF(LEFT(BD772,1)&lt;&gt;"0",IF(LEFT(BD772,1)="1",3.0,BE772),$D$5+$E$5*(BV772*BO772/($K$5*1000))+$F$5*(BV772*BO772/($K$5*1000))*MAX(MIN(BB772,$J$5),$I$5)*MAX(MIN(BB772,$J$5),$I$5)+$G$5*MAX(MIN(BB772,$J$5),$I$5)*(BV772*BO772/($K$5*1000))+$H$5*(BV772*BO772/($K$5*1000))*(BV772*BO772/($K$5*1000)))</f>
        <v>0</v>
      </c>
      <c r="S772">
        <f>J772*(1000-(1000*0.61365*exp(17.502*W772/(240.97+W772))/(BO772+BP772)+BJ772)/2)/(1000*0.61365*exp(17.502*W772/(240.97+W772))/(BO772+BP772)-BJ772)</f>
        <v>0</v>
      </c>
      <c r="T772">
        <f>1/((BC772+1)/(Q772/1.6)+1/(R772/1.37)) + BC772/((BC772+1)/(Q772/1.6) + BC772/(R772/1.37))</f>
        <v>0</v>
      </c>
      <c r="U772">
        <f>(AX772*BA772)</f>
        <v>0</v>
      </c>
      <c r="V772">
        <f>(BQ772+(U772+2*0.95*5.67E-8*(((BQ772+$B$9)+273)^4-(BQ772+273)^4)-44100*J772)/(1.84*29.3*R772+8*0.95*5.67E-8*(BQ772+273)^3))</f>
        <v>0</v>
      </c>
      <c r="W772">
        <f>($C$9*BR772+$D$9*BS772+$E$9*V772)</f>
        <v>0</v>
      </c>
      <c r="X772">
        <f>0.61365*exp(17.502*W772/(240.97+W772))</f>
        <v>0</v>
      </c>
      <c r="Y772">
        <f>(Z772/AA772*100)</f>
        <v>0</v>
      </c>
      <c r="Z772">
        <f>BJ772*(BO772+BP772)/1000</f>
        <v>0</v>
      </c>
      <c r="AA772">
        <f>0.61365*exp(17.502*BQ772/(240.97+BQ772))</f>
        <v>0</v>
      </c>
      <c r="AB772">
        <f>(X772-BJ772*(BO772+BP772)/1000)</f>
        <v>0</v>
      </c>
      <c r="AC772">
        <f>(-J772*44100)</f>
        <v>0</v>
      </c>
      <c r="AD772">
        <f>2*29.3*R772*0.92*(BQ772-W772)</f>
        <v>0</v>
      </c>
      <c r="AE772">
        <f>2*0.95*5.67E-8*(((BQ772+$B$9)+273)^4-(W772+273)^4)</f>
        <v>0</v>
      </c>
      <c r="AF772">
        <f>U772+AE772+AC772+AD772</f>
        <v>0</v>
      </c>
      <c r="AG772">
        <f>BN772*AU772*(BI772-BH772*(1000-AU772*BK772)/(1000-AU772*BJ772))/(100*BB772)</f>
        <v>0</v>
      </c>
      <c r="AH772">
        <f>1000*BN772*AU772*(BJ772-BK772)/(100*BB772*(1000-AU772*BJ772))</f>
        <v>0</v>
      </c>
      <c r="AI772">
        <f>(AJ772 - AK772 - BO772*1E3/(8.314*(BQ772+273.15)) * AM772/BN772 * AL772) * BN772/(100*BB772) * (1000 - BK772)/1000</f>
        <v>0</v>
      </c>
      <c r="AJ772">
        <v>429.1962126769148</v>
      </c>
      <c r="AK772">
        <v>428.7390424242424</v>
      </c>
      <c r="AL772">
        <v>-3.192136494270465E-06</v>
      </c>
      <c r="AM772">
        <v>61.35787655002243</v>
      </c>
      <c r="AN772">
        <f>(AP772 - AO772 + BO772*1E3/(8.314*(BQ772+273.15)) * AR772/BN772 * AQ772) * BN772/(100*BB772) * 1000/(1000 - AP772)</f>
        <v>0</v>
      </c>
      <c r="AO772">
        <v>21.46328732041181</v>
      </c>
      <c r="AP772">
        <v>21.45225384615386</v>
      </c>
      <c r="AQ772">
        <v>1.354644077609313E-07</v>
      </c>
      <c r="AR772">
        <v>91.88205700752289</v>
      </c>
      <c r="AS772">
        <v>0</v>
      </c>
      <c r="AT772">
        <v>0</v>
      </c>
      <c r="AU772">
        <f>IF(AS772*$H$15&gt;=AW772,1.0,(AW772/(AW772-AS772*$H$15)))</f>
        <v>0</v>
      </c>
      <c r="AV772">
        <f>(AU772-1)*100</f>
        <v>0</v>
      </c>
      <c r="AW772">
        <f>MAX(0,($B$15+$C$15*BV772)/(1+$D$15*BV772)*BO772/(BQ772+273)*$E$15)</f>
        <v>0</v>
      </c>
      <c r="AX772">
        <f>$B$13*BW772+$C$13*BX772+$F$13*CI772*(1-CL772)</f>
        <v>0</v>
      </c>
      <c r="AY772">
        <f>AX772*AZ772</f>
        <v>0</v>
      </c>
      <c r="AZ772">
        <f>($B$13*$D$11+$C$13*$D$11+$F$13*((CV772+CN772)/MAX(CV772+CN772+CW772, 0.1)*$I$11+CW772/MAX(CV772+CN772+CW772, 0.1)*$J$11))/($B$13+$C$13+$F$13)</f>
        <v>0</v>
      </c>
      <c r="BA772">
        <f>($B$13*$K$11+$C$13*$K$11+$F$13*((CV772+CN772)/MAX(CV772+CN772+CW772, 0.1)*$P$11+CW772/MAX(CV772+CN772+CW772, 0.1)*$Q$11))/($B$13+$C$13+$F$13)</f>
        <v>0</v>
      </c>
      <c r="BB772">
        <v>6</v>
      </c>
      <c r="BC772">
        <v>0.5</v>
      </c>
      <c r="BD772" t="s">
        <v>358</v>
      </c>
      <c r="BE772">
        <v>2</v>
      </c>
      <c r="BF772" t="b">
        <v>1</v>
      </c>
      <c r="BG772">
        <v>1774684805.7</v>
      </c>
      <c r="BH772">
        <v>419.5527</v>
      </c>
      <c r="BI772">
        <v>419.9825</v>
      </c>
      <c r="BJ772">
        <v>21.45259</v>
      </c>
      <c r="BK772">
        <v>21.46444</v>
      </c>
      <c r="BL772">
        <v>419.9143</v>
      </c>
      <c r="BM772">
        <v>21.15616</v>
      </c>
      <c r="BN772">
        <v>499.9878</v>
      </c>
      <c r="BO772">
        <v>101.0249</v>
      </c>
      <c r="BP772">
        <v>0.10011467</v>
      </c>
      <c r="BQ772">
        <v>25.73631</v>
      </c>
      <c r="BR772">
        <v>25.73051999999999</v>
      </c>
      <c r="BS772">
        <v>999.9</v>
      </c>
      <c r="BT772">
        <v>0</v>
      </c>
      <c r="BU772">
        <v>0</v>
      </c>
      <c r="BV772">
        <v>9974.812</v>
      </c>
      <c r="BW772">
        <v>0</v>
      </c>
      <c r="BX772">
        <v>0.3833920000000001</v>
      </c>
      <c r="BY772">
        <v>-0.4298127</v>
      </c>
      <c r="BZ772">
        <v>428.7505</v>
      </c>
      <c r="CA772">
        <v>429.1947</v>
      </c>
      <c r="CB772">
        <v>-0.01187555</v>
      </c>
      <c r="CC772">
        <v>419.9825</v>
      </c>
      <c r="CD772">
        <v>21.46444</v>
      </c>
      <c r="CE772">
        <v>2.167247</v>
      </c>
      <c r="CF772">
        <v>2.168447</v>
      </c>
      <c r="CG772">
        <v>18.72223</v>
      </c>
      <c r="CH772">
        <v>18.73108</v>
      </c>
      <c r="CI772">
        <v>20.00301</v>
      </c>
      <c r="CJ772">
        <v>0</v>
      </c>
      <c r="CK772">
        <v>1</v>
      </c>
      <c r="CL772">
        <v>0</v>
      </c>
      <c r="CM772">
        <v>1.76915</v>
      </c>
      <c r="CN772">
        <v>0</v>
      </c>
      <c r="CO772">
        <v>1.11311</v>
      </c>
      <c r="CP772">
        <v>102.3286</v>
      </c>
      <c r="CQ772">
        <v>34.9685</v>
      </c>
      <c r="CR772">
        <v>38.9685</v>
      </c>
      <c r="CS772">
        <v>37.0434</v>
      </c>
      <c r="CT772">
        <v>37.931</v>
      </c>
      <c r="CU772">
        <v>35.7686</v>
      </c>
      <c r="CV772">
        <v>0</v>
      </c>
      <c r="CW772">
        <v>20.004</v>
      </c>
      <c r="CX772">
        <v>0</v>
      </c>
      <c r="CY772">
        <v>1774684806.8</v>
      </c>
      <c r="CZ772">
        <v>0</v>
      </c>
      <c r="DA772">
        <v>1774666326.5</v>
      </c>
      <c r="DB772" t="s">
        <v>359</v>
      </c>
      <c r="DC772">
        <v>1774666322</v>
      </c>
      <c r="DD772">
        <v>1774666326.5</v>
      </c>
      <c r="DE772">
        <v>2</v>
      </c>
      <c r="DF772">
        <v>0.343</v>
      </c>
      <c r="DG772">
        <v>-0.026</v>
      </c>
      <c r="DH772">
        <v>-0.36</v>
      </c>
      <c r="DI772">
        <v>0.298</v>
      </c>
      <c r="DJ772">
        <v>420</v>
      </c>
      <c r="DK772">
        <v>22</v>
      </c>
      <c r="DL772">
        <v>0.17</v>
      </c>
      <c r="DM772">
        <v>0.02</v>
      </c>
      <c r="DN772">
        <v>-0.4625780243902439</v>
      </c>
      <c r="DO772">
        <v>0.2183540905923329</v>
      </c>
      <c r="DP772">
        <v>0.03441245473165118</v>
      </c>
      <c r="DQ772">
        <v>0</v>
      </c>
      <c r="DR772">
        <v>-0.01071605292682927</v>
      </c>
      <c r="DS772">
        <v>-0.005778707038327544</v>
      </c>
      <c r="DT772">
        <v>0.0009024455677909776</v>
      </c>
      <c r="DU772">
        <v>1</v>
      </c>
      <c r="DV772">
        <v>1</v>
      </c>
      <c r="DW772">
        <v>2</v>
      </c>
      <c r="DX772" t="s">
        <v>367</v>
      </c>
      <c r="DY772">
        <v>3.13045</v>
      </c>
      <c r="DZ772">
        <v>2.8064</v>
      </c>
      <c r="EA772">
        <v>0.0997436</v>
      </c>
      <c r="EB772">
        <v>0.099471</v>
      </c>
      <c r="EC772">
        <v>0.105681</v>
      </c>
      <c r="ED772">
        <v>0.105417</v>
      </c>
      <c r="EE772">
        <v>21144.4</v>
      </c>
      <c r="EF772">
        <v>27419</v>
      </c>
      <c r="EG772">
        <v>26441.3</v>
      </c>
      <c r="EH772">
        <v>33000.4</v>
      </c>
      <c r="EI772">
        <v>34928.4</v>
      </c>
      <c r="EJ772">
        <v>40318.8</v>
      </c>
      <c r="EK772">
        <v>41086.8</v>
      </c>
      <c r="EL772">
        <v>46060.6</v>
      </c>
      <c r="EM772">
        <v>2.0351</v>
      </c>
      <c r="EN772">
        <v>1.99997</v>
      </c>
      <c r="EO772">
        <v>0.06614250000000001</v>
      </c>
      <c r="EP772">
        <v>0</v>
      </c>
      <c r="EQ772">
        <v>24.6409</v>
      </c>
      <c r="ER772">
        <v>999.9</v>
      </c>
      <c r="ES772">
        <v>67.5</v>
      </c>
      <c r="ET772">
        <v>27.5</v>
      </c>
      <c r="EU772">
        <v>24.6266</v>
      </c>
      <c r="EV772">
        <v>61.2709</v>
      </c>
      <c r="EW772">
        <v>31.7788</v>
      </c>
      <c r="EX772">
        <v>1</v>
      </c>
      <c r="EY772">
        <v>0.291128</v>
      </c>
      <c r="EZ772">
        <v>0.155215</v>
      </c>
      <c r="FA772">
        <v>20.2905</v>
      </c>
      <c r="FB772">
        <v>5.19168</v>
      </c>
      <c r="FC772">
        <v>11.9441</v>
      </c>
      <c r="FD772">
        <v>4.9556</v>
      </c>
      <c r="FE772">
        <v>3.285</v>
      </c>
      <c r="FF772">
        <v>9999</v>
      </c>
      <c r="FG772">
        <v>9999</v>
      </c>
      <c r="FH772">
        <v>9999</v>
      </c>
      <c r="FI772">
        <v>999.9</v>
      </c>
      <c r="FJ772">
        <v>1.86127</v>
      </c>
      <c r="FK772">
        <v>1.86264</v>
      </c>
      <c r="FL772">
        <v>1.86005</v>
      </c>
      <c r="FM772">
        <v>1.85837</v>
      </c>
      <c r="FN772">
        <v>1.86215</v>
      </c>
      <c r="FO772">
        <v>1.85888</v>
      </c>
      <c r="FP772">
        <v>1.85791</v>
      </c>
      <c r="FQ772">
        <v>1.86081</v>
      </c>
      <c r="FR772">
        <v>0</v>
      </c>
      <c r="FS772">
        <v>0</v>
      </c>
      <c r="FT772">
        <v>0</v>
      </c>
      <c r="FU772">
        <v>4.5</v>
      </c>
      <c r="FV772" t="s">
        <v>361</v>
      </c>
      <c r="FW772" t="s">
        <v>362</v>
      </c>
      <c r="FX772" t="s">
        <v>363</v>
      </c>
      <c r="FY772" t="s">
        <v>364</v>
      </c>
      <c r="FZ772" t="s">
        <v>364</v>
      </c>
      <c r="GA772" t="s">
        <v>363</v>
      </c>
      <c r="GB772">
        <v>0</v>
      </c>
      <c r="GC772">
        <v>100</v>
      </c>
      <c r="GD772">
        <v>100</v>
      </c>
      <c r="GE772">
        <v>-0.361</v>
      </c>
      <c r="GF772">
        <v>0.2964</v>
      </c>
      <c r="GG772">
        <v>-1.589593225013521</v>
      </c>
      <c r="GH772">
        <v>0.00192992804097616</v>
      </c>
      <c r="GI772">
        <v>3.244687122451424E-06</v>
      </c>
      <c r="GJ772">
        <v>-2.087531120305573E-09</v>
      </c>
      <c r="GK772">
        <v>0.05776174702018427</v>
      </c>
      <c r="GL772">
        <v>0.005089068596103195</v>
      </c>
      <c r="GM772">
        <v>0.0003257216593697226</v>
      </c>
      <c r="GN772">
        <v>-1.562898368296355E-06</v>
      </c>
      <c r="GO772">
        <v>0</v>
      </c>
      <c r="GP772">
        <v>1257</v>
      </c>
      <c r="GQ772">
        <v>1</v>
      </c>
      <c r="GR772">
        <v>31</v>
      </c>
      <c r="GS772">
        <v>308.1</v>
      </c>
      <c r="GT772">
        <v>308</v>
      </c>
      <c r="GU772">
        <v>1.07666</v>
      </c>
      <c r="GV772">
        <v>2.38281</v>
      </c>
      <c r="GW772">
        <v>1.44775</v>
      </c>
      <c r="GX772">
        <v>2.20215</v>
      </c>
      <c r="GY772">
        <v>1.44653</v>
      </c>
      <c r="GZ772">
        <v>2.37793</v>
      </c>
      <c r="HA772">
        <v>33.1992</v>
      </c>
      <c r="HB772">
        <v>14.4297</v>
      </c>
      <c r="HC772">
        <v>18</v>
      </c>
      <c r="HD772">
        <v>532.014</v>
      </c>
      <c r="HE772">
        <v>522.764</v>
      </c>
      <c r="HF772">
        <v>25</v>
      </c>
      <c r="HG772">
        <v>30.7135</v>
      </c>
      <c r="HH772">
        <v>30.0001</v>
      </c>
      <c r="HI772">
        <v>31.0916</v>
      </c>
      <c r="HJ772">
        <v>31.1009</v>
      </c>
      <c r="HK772">
        <v>21.5397</v>
      </c>
      <c r="HL772">
        <v>20.8779</v>
      </c>
      <c r="HM772">
        <v>100</v>
      </c>
      <c r="HN772">
        <v>25</v>
      </c>
      <c r="HO772">
        <v>420</v>
      </c>
      <c r="HP772">
        <v>21.5</v>
      </c>
      <c r="HQ772">
        <v>103.12</v>
      </c>
      <c r="HR772">
        <v>102.022</v>
      </c>
    </row>
    <row r="773" spans="1:226">
      <c r="A773">
        <v>755</v>
      </c>
      <c r="B773">
        <v>1774684812.6</v>
      </c>
      <c r="C773">
        <v>3066.599999904633</v>
      </c>
      <c r="D773" t="s">
        <v>1873</v>
      </c>
      <c r="E773" t="s">
        <v>1874</v>
      </c>
      <c r="F773">
        <v>5</v>
      </c>
      <c r="I773">
        <v>1774684809.7</v>
      </c>
      <c r="J773">
        <f>(K773)/1000</f>
        <v>0</v>
      </c>
      <c r="K773">
        <f>IF(BF773, AN773, AH773)</f>
        <v>0</v>
      </c>
      <c r="L773">
        <f>IF(BF773, AI773, AG773)</f>
        <v>0</v>
      </c>
      <c r="M773">
        <f>BH773 - IF(AU773&gt;1, L773*BB773*100.0/(AW773), 0)</f>
        <v>0</v>
      </c>
      <c r="N773">
        <f>((T773-J773/2)*M773-L773)/(T773+J773/2)</f>
        <v>0</v>
      </c>
      <c r="O773">
        <f>N773*(BO773+BP773)/1000.0</f>
        <v>0</v>
      </c>
      <c r="P773">
        <f>(BH773 - IF(AU773&gt;1, L773*BB773*100.0/(AW773), 0))*(BO773+BP773)/1000.0</f>
        <v>0</v>
      </c>
      <c r="Q773">
        <f>2.0/((1/S773-1/R773)+SIGN(S773)*SQRT((1/S773-1/R773)*(1/S773-1/R773) + 4*BC773/((BC773+1)*(BC773+1))*(2*1/S773*1/R773-1/R773*1/R773)))</f>
        <v>0</v>
      </c>
      <c r="R773">
        <f>IF(LEFT(BD773,1)&lt;&gt;"0",IF(LEFT(BD773,1)="1",3.0,BE773),$D$5+$E$5*(BV773*BO773/($K$5*1000))+$F$5*(BV773*BO773/($K$5*1000))*MAX(MIN(BB773,$J$5),$I$5)*MAX(MIN(BB773,$J$5),$I$5)+$G$5*MAX(MIN(BB773,$J$5),$I$5)*(BV773*BO773/($K$5*1000))+$H$5*(BV773*BO773/($K$5*1000))*(BV773*BO773/($K$5*1000)))</f>
        <v>0</v>
      </c>
      <c r="S773">
        <f>J773*(1000-(1000*0.61365*exp(17.502*W773/(240.97+W773))/(BO773+BP773)+BJ773)/2)/(1000*0.61365*exp(17.502*W773/(240.97+W773))/(BO773+BP773)-BJ773)</f>
        <v>0</v>
      </c>
      <c r="T773">
        <f>1/((BC773+1)/(Q773/1.6)+1/(R773/1.37)) + BC773/((BC773+1)/(Q773/1.6) + BC773/(R773/1.37))</f>
        <v>0</v>
      </c>
      <c r="U773">
        <f>(AX773*BA773)</f>
        <v>0</v>
      </c>
      <c r="V773">
        <f>(BQ773+(U773+2*0.95*5.67E-8*(((BQ773+$B$9)+273)^4-(BQ773+273)^4)-44100*J773)/(1.84*29.3*R773+8*0.95*5.67E-8*(BQ773+273)^3))</f>
        <v>0</v>
      </c>
      <c r="W773">
        <f>($C$9*BR773+$D$9*BS773+$E$9*V773)</f>
        <v>0</v>
      </c>
      <c r="X773">
        <f>0.61365*exp(17.502*W773/(240.97+W773))</f>
        <v>0</v>
      </c>
      <c r="Y773">
        <f>(Z773/AA773*100)</f>
        <v>0</v>
      </c>
      <c r="Z773">
        <f>BJ773*(BO773+BP773)/1000</f>
        <v>0</v>
      </c>
      <c r="AA773">
        <f>0.61365*exp(17.502*BQ773/(240.97+BQ773))</f>
        <v>0</v>
      </c>
      <c r="AB773">
        <f>(X773-BJ773*(BO773+BP773)/1000)</f>
        <v>0</v>
      </c>
      <c r="AC773">
        <f>(-J773*44100)</f>
        <v>0</v>
      </c>
      <c r="AD773">
        <f>2*29.3*R773*0.92*(BQ773-W773)</f>
        <v>0</v>
      </c>
      <c r="AE773">
        <f>2*0.95*5.67E-8*(((BQ773+$B$9)+273)^4-(W773+273)^4)</f>
        <v>0</v>
      </c>
      <c r="AF773">
        <f>U773+AE773+AC773+AD773</f>
        <v>0</v>
      </c>
      <c r="AG773">
        <f>BN773*AU773*(BI773-BH773*(1000-AU773*BK773)/(1000-AU773*BJ773))/(100*BB773)</f>
        <v>0</v>
      </c>
      <c r="AH773">
        <f>1000*BN773*AU773*(BJ773-BK773)/(100*BB773*(1000-AU773*BJ773))</f>
        <v>0</v>
      </c>
      <c r="AI773">
        <f>(AJ773 - AK773 - BO773*1E3/(8.314*(BQ773+273.15)) * AM773/BN773 * AL773) * BN773/(100*BB773) * (1000 - BK773)/1000</f>
        <v>0</v>
      </c>
      <c r="AJ773">
        <v>429.236978934664</v>
      </c>
      <c r="AK773">
        <v>428.7303333333331</v>
      </c>
      <c r="AL773">
        <v>-3.14926354403664E-06</v>
      </c>
      <c r="AM773">
        <v>61.35787655002243</v>
      </c>
      <c r="AN773">
        <f>(AP773 - AO773 + BO773*1E3/(8.314*(BQ773+273.15)) * AR773/BN773 * AQ773) * BN773/(100*BB773) * 1000/(1000 - AP773)</f>
        <v>0</v>
      </c>
      <c r="AO773">
        <v>21.4655018314936</v>
      </c>
      <c r="AP773">
        <v>21.45263776223778</v>
      </c>
      <c r="AQ773">
        <v>1.965806716318357E-07</v>
      </c>
      <c r="AR773">
        <v>91.88205700752289</v>
      </c>
      <c r="AS773">
        <v>0</v>
      </c>
      <c r="AT773">
        <v>0</v>
      </c>
      <c r="AU773">
        <f>IF(AS773*$H$15&gt;=AW773,1.0,(AW773/(AW773-AS773*$H$15)))</f>
        <v>0</v>
      </c>
      <c r="AV773">
        <f>(AU773-1)*100</f>
        <v>0</v>
      </c>
      <c r="AW773">
        <f>MAX(0,($B$15+$C$15*BV773)/(1+$D$15*BV773)*BO773/(BQ773+273)*$E$15)</f>
        <v>0</v>
      </c>
      <c r="AX773">
        <f>$B$13*BW773+$C$13*BX773+$F$13*CI773*(1-CL773)</f>
        <v>0</v>
      </c>
      <c r="AY773">
        <f>AX773*AZ773</f>
        <v>0</v>
      </c>
      <c r="AZ773">
        <f>($B$13*$D$11+$C$13*$D$11+$F$13*((CV773+CN773)/MAX(CV773+CN773+CW773, 0.1)*$I$11+CW773/MAX(CV773+CN773+CW773, 0.1)*$J$11))/($B$13+$C$13+$F$13)</f>
        <v>0</v>
      </c>
      <c r="BA773">
        <f>($B$13*$K$11+$C$13*$K$11+$F$13*((CV773+CN773)/MAX(CV773+CN773+CW773, 0.1)*$P$11+CW773/MAX(CV773+CN773+CW773, 0.1)*$Q$11))/($B$13+$C$13+$F$13)</f>
        <v>0</v>
      </c>
      <c r="BB773">
        <v>6</v>
      </c>
      <c r="BC773">
        <v>0.5</v>
      </c>
      <c r="BD773" t="s">
        <v>358</v>
      </c>
      <c r="BE773">
        <v>2</v>
      </c>
      <c r="BF773" t="b">
        <v>1</v>
      </c>
      <c r="BG773">
        <v>1774684809.7</v>
      </c>
      <c r="BH773">
        <v>419.5455999999999</v>
      </c>
      <c r="BI773">
        <v>420.0204</v>
      </c>
      <c r="BJ773">
        <v>21.45265</v>
      </c>
      <c r="BK773">
        <v>21.46494</v>
      </c>
      <c r="BL773">
        <v>419.9075</v>
      </c>
      <c r="BM773">
        <v>21.15622</v>
      </c>
      <c r="BN773">
        <v>499.9881</v>
      </c>
      <c r="BO773">
        <v>101.0256</v>
      </c>
      <c r="BP773">
        <v>0.09996707000000001</v>
      </c>
      <c r="BQ773">
        <v>25.73181</v>
      </c>
      <c r="BR773">
        <v>25.72665</v>
      </c>
      <c r="BS773">
        <v>999.9</v>
      </c>
      <c r="BT773">
        <v>0</v>
      </c>
      <c r="BU773">
        <v>0</v>
      </c>
      <c r="BV773">
        <v>10000.118</v>
      </c>
      <c r="BW773">
        <v>0</v>
      </c>
      <c r="BX773">
        <v>0.3833920000000001</v>
      </c>
      <c r="BY773">
        <v>-0.474658</v>
      </c>
      <c r="BZ773">
        <v>428.7434</v>
      </c>
      <c r="CA773">
        <v>429.2337000000001</v>
      </c>
      <c r="CB773">
        <v>-0.01229</v>
      </c>
      <c r="CC773">
        <v>420.0204</v>
      </c>
      <c r="CD773">
        <v>21.46494</v>
      </c>
      <c r="CE773">
        <v>2.167265</v>
      </c>
      <c r="CF773">
        <v>2.168505</v>
      </c>
      <c r="CG773">
        <v>18.72236</v>
      </c>
      <c r="CH773">
        <v>18.73151</v>
      </c>
      <c r="CI773">
        <v>20.00136</v>
      </c>
      <c r="CJ773">
        <v>0</v>
      </c>
      <c r="CK773">
        <v>1</v>
      </c>
      <c r="CL773">
        <v>0</v>
      </c>
      <c r="CM773">
        <v>1.76436</v>
      </c>
      <c r="CN773">
        <v>0</v>
      </c>
      <c r="CO773">
        <v>1.29592</v>
      </c>
      <c r="CP773">
        <v>102.3202</v>
      </c>
      <c r="CQ773">
        <v>34.9184</v>
      </c>
      <c r="CR773">
        <v>38.906</v>
      </c>
      <c r="CS773">
        <v>36.9937</v>
      </c>
      <c r="CT773">
        <v>37.8435</v>
      </c>
      <c r="CU773">
        <v>35.7185</v>
      </c>
      <c r="CV773">
        <v>0</v>
      </c>
      <c r="CW773">
        <v>20.003</v>
      </c>
      <c r="CX773">
        <v>0</v>
      </c>
      <c r="CY773">
        <v>1774684811</v>
      </c>
      <c r="CZ773">
        <v>0</v>
      </c>
      <c r="DA773">
        <v>1774666326.5</v>
      </c>
      <c r="DB773" t="s">
        <v>359</v>
      </c>
      <c r="DC773">
        <v>1774666322</v>
      </c>
      <c r="DD773">
        <v>1774666326.5</v>
      </c>
      <c r="DE773">
        <v>2</v>
      </c>
      <c r="DF773">
        <v>0.343</v>
      </c>
      <c r="DG773">
        <v>-0.026</v>
      </c>
      <c r="DH773">
        <v>-0.36</v>
      </c>
      <c r="DI773">
        <v>0.298</v>
      </c>
      <c r="DJ773">
        <v>420</v>
      </c>
      <c r="DK773">
        <v>22</v>
      </c>
      <c r="DL773">
        <v>0.17</v>
      </c>
      <c r="DM773">
        <v>0.02</v>
      </c>
      <c r="DN773">
        <v>-0.4601261463414634</v>
      </c>
      <c r="DO773">
        <v>0.09893402090592235</v>
      </c>
      <c r="DP773">
        <v>0.03282534187183699</v>
      </c>
      <c r="DQ773">
        <v>1</v>
      </c>
      <c r="DR773">
        <v>-0.01111663975609756</v>
      </c>
      <c r="DS773">
        <v>-0.007406758954703845</v>
      </c>
      <c r="DT773">
        <v>0.001033730968361073</v>
      </c>
      <c r="DU773">
        <v>1</v>
      </c>
      <c r="DV773">
        <v>2</v>
      </c>
      <c r="DW773">
        <v>2</v>
      </c>
      <c r="DX773" t="s">
        <v>360</v>
      </c>
      <c r="DY773">
        <v>3.1304</v>
      </c>
      <c r="DZ773">
        <v>2.80641</v>
      </c>
      <c r="EA773">
        <v>0.0997441</v>
      </c>
      <c r="EB773">
        <v>0.0994704</v>
      </c>
      <c r="EC773">
        <v>0.105683</v>
      </c>
      <c r="ED773">
        <v>0.105413</v>
      </c>
      <c r="EE773">
        <v>21144.3</v>
      </c>
      <c r="EF773">
        <v>27418.9</v>
      </c>
      <c r="EG773">
        <v>26441.2</v>
      </c>
      <c r="EH773">
        <v>33000.1</v>
      </c>
      <c r="EI773">
        <v>34928.4</v>
      </c>
      <c r="EJ773">
        <v>40318.6</v>
      </c>
      <c r="EK773">
        <v>41086.9</v>
      </c>
      <c r="EL773">
        <v>46060.2</v>
      </c>
      <c r="EM773">
        <v>2.035</v>
      </c>
      <c r="EN773">
        <v>2.00012</v>
      </c>
      <c r="EO773">
        <v>0.0665896</v>
      </c>
      <c r="EP773">
        <v>0</v>
      </c>
      <c r="EQ773">
        <v>24.6392</v>
      </c>
      <c r="ER773">
        <v>999.9</v>
      </c>
      <c r="ES773">
        <v>67.5</v>
      </c>
      <c r="ET773">
        <v>27.5</v>
      </c>
      <c r="EU773">
        <v>24.6221</v>
      </c>
      <c r="EV773">
        <v>61.4409</v>
      </c>
      <c r="EW773">
        <v>31.8109</v>
      </c>
      <c r="EX773">
        <v>1</v>
      </c>
      <c r="EY773">
        <v>0.291082</v>
      </c>
      <c r="EZ773">
        <v>0.155093</v>
      </c>
      <c r="FA773">
        <v>20.2905</v>
      </c>
      <c r="FB773">
        <v>5.19078</v>
      </c>
      <c r="FC773">
        <v>11.9441</v>
      </c>
      <c r="FD773">
        <v>4.95565</v>
      </c>
      <c r="FE773">
        <v>3.285</v>
      </c>
      <c r="FF773">
        <v>9999</v>
      </c>
      <c r="FG773">
        <v>9999</v>
      </c>
      <c r="FH773">
        <v>9999</v>
      </c>
      <c r="FI773">
        <v>999.9</v>
      </c>
      <c r="FJ773">
        <v>1.86127</v>
      </c>
      <c r="FK773">
        <v>1.86264</v>
      </c>
      <c r="FL773">
        <v>1.86005</v>
      </c>
      <c r="FM773">
        <v>1.85837</v>
      </c>
      <c r="FN773">
        <v>1.86217</v>
      </c>
      <c r="FO773">
        <v>1.85889</v>
      </c>
      <c r="FP773">
        <v>1.85791</v>
      </c>
      <c r="FQ773">
        <v>1.8608</v>
      </c>
      <c r="FR773">
        <v>0</v>
      </c>
      <c r="FS773">
        <v>0</v>
      </c>
      <c r="FT773">
        <v>0</v>
      </c>
      <c r="FU773">
        <v>4.5</v>
      </c>
      <c r="FV773" t="s">
        <v>361</v>
      </c>
      <c r="FW773" t="s">
        <v>362</v>
      </c>
      <c r="FX773" t="s">
        <v>363</v>
      </c>
      <c r="FY773" t="s">
        <v>364</v>
      </c>
      <c r="FZ773" t="s">
        <v>364</v>
      </c>
      <c r="GA773" t="s">
        <v>363</v>
      </c>
      <c r="GB773">
        <v>0</v>
      </c>
      <c r="GC773">
        <v>100</v>
      </c>
      <c r="GD773">
        <v>100</v>
      </c>
      <c r="GE773">
        <v>-0.361</v>
      </c>
      <c r="GF773">
        <v>0.2964</v>
      </c>
      <c r="GG773">
        <v>-1.589593225013521</v>
      </c>
      <c r="GH773">
        <v>0.00192992804097616</v>
      </c>
      <c r="GI773">
        <v>3.244687122451424E-06</v>
      </c>
      <c r="GJ773">
        <v>-2.087531120305573E-09</v>
      </c>
      <c r="GK773">
        <v>0.05776174702018427</v>
      </c>
      <c r="GL773">
        <v>0.005089068596103195</v>
      </c>
      <c r="GM773">
        <v>0.0003257216593697226</v>
      </c>
      <c r="GN773">
        <v>-1.562898368296355E-06</v>
      </c>
      <c r="GO773">
        <v>0</v>
      </c>
      <c r="GP773">
        <v>1257</v>
      </c>
      <c r="GQ773">
        <v>1</v>
      </c>
      <c r="GR773">
        <v>31</v>
      </c>
      <c r="GS773">
        <v>308.2</v>
      </c>
      <c r="GT773">
        <v>308.1</v>
      </c>
      <c r="GU773">
        <v>1.07666</v>
      </c>
      <c r="GV773">
        <v>2.38403</v>
      </c>
      <c r="GW773">
        <v>1.44775</v>
      </c>
      <c r="GX773">
        <v>2.20215</v>
      </c>
      <c r="GY773">
        <v>1.44653</v>
      </c>
      <c r="GZ773">
        <v>2.36084</v>
      </c>
      <c r="HA773">
        <v>33.1769</v>
      </c>
      <c r="HB773">
        <v>14.4297</v>
      </c>
      <c r="HC773">
        <v>18</v>
      </c>
      <c r="HD773">
        <v>531.951</v>
      </c>
      <c r="HE773">
        <v>522.866</v>
      </c>
      <c r="HF773">
        <v>24.9999</v>
      </c>
      <c r="HG773">
        <v>30.7119</v>
      </c>
      <c r="HH773">
        <v>30.0001</v>
      </c>
      <c r="HI773">
        <v>31.0916</v>
      </c>
      <c r="HJ773">
        <v>31.1009</v>
      </c>
      <c r="HK773">
        <v>21.5399</v>
      </c>
      <c r="HL773">
        <v>20.8779</v>
      </c>
      <c r="HM773">
        <v>100</v>
      </c>
      <c r="HN773">
        <v>25</v>
      </c>
      <c r="HO773">
        <v>420</v>
      </c>
      <c r="HP773">
        <v>21.5</v>
      </c>
      <c r="HQ773">
        <v>103.12</v>
      </c>
      <c r="HR773">
        <v>102.021</v>
      </c>
    </row>
    <row r="774" spans="1:226">
      <c r="A774">
        <v>756</v>
      </c>
      <c r="B774">
        <v>1774684816.6</v>
      </c>
      <c r="C774">
        <v>3070.599999904633</v>
      </c>
      <c r="D774" t="s">
        <v>1875</v>
      </c>
      <c r="E774" t="s">
        <v>1876</v>
      </c>
      <c r="F774">
        <v>5</v>
      </c>
      <c r="I774">
        <v>1774684813.7</v>
      </c>
      <c r="J774">
        <f>(K774)/1000</f>
        <v>0</v>
      </c>
      <c r="K774">
        <f>IF(BF774, AN774, AH774)</f>
        <v>0</v>
      </c>
      <c r="L774">
        <f>IF(BF774, AI774, AG774)</f>
        <v>0</v>
      </c>
      <c r="M774">
        <f>BH774 - IF(AU774&gt;1, L774*BB774*100.0/(AW774), 0)</f>
        <v>0</v>
      </c>
      <c r="N774">
        <f>((T774-J774/2)*M774-L774)/(T774+J774/2)</f>
        <v>0</v>
      </c>
      <c r="O774">
        <f>N774*(BO774+BP774)/1000.0</f>
        <v>0</v>
      </c>
      <c r="P774">
        <f>(BH774 - IF(AU774&gt;1, L774*BB774*100.0/(AW774), 0))*(BO774+BP774)/1000.0</f>
        <v>0</v>
      </c>
      <c r="Q774">
        <f>2.0/((1/S774-1/R774)+SIGN(S774)*SQRT((1/S774-1/R774)*(1/S774-1/R774) + 4*BC774/((BC774+1)*(BC774+1))*(2*1/S774*1/R774-1/R774*1/R774)))</f>
        <v>0</v>
      </c>
      <c r="R774">
        <f>IF(LEFT(BD774,1)&lt;&gt;"0",IF(LEFT(BD774,1)="1",3.0,BE774),$D$5+$E$5*(BV774*BO774/($K$5*1000))+$F$5*(BV774*BO774/($K$5*1000))*MAX(MIN(BB774,$J$5),$I$5)*MAX(MIN(BB774,$J$5),$I$5)+$G$5*MAX(MIN(BB774,$J$5),$I$5)*(BV774*BO774/($K$5*1000))+$H$5*(BV774*BO774/($K$5*1000))*(BV774*BO774/($K$5*1000)))</f>
        <v>0</v>
      </c>
      <c r="S774">
        <f>J774*(1000-(1000*0.61365*exp(17.502*W774/(240.97+W774))/(BO774+BP774)+BJ774)/2)/(1000*0.61365*exp(17.502*W774/(240.97+W774))/(BO774+BP774)-BJ774)</f>
        <v>0</v>
      </c>
      <c r="T774">
        <f>1/((BC774+1)/(Q774/1.6)+1/(R774/1.37)) + BC774/((BC774+1)/(Q774/1.6) + BC774/(R774/1.37))</f>
        <v>0</v>
      </c>
      <c r="U774">
        <f>(AX774*BA774)</f>
        <v>0</v>
      </c>
      <c r="V774">
        <f>(BQ774+(U774+2*0.95*5.67E-8*(((BQ774+$B$9)+273)^4-(BQ774+273)^4)-44100*J774)/(1.84*29.3*R774+8*0.95*5.67E-8*(BQ774+273)^3))</f>
        <v>0</v>
      </c>
      <c r="W774">
        <f>($C$9*BR774+$D$9*BS774+$E$9*V774)</f>
        <v>0</v>
      </c>
      <c r="X774">
        <f>0.61365*exp(17.502*W774/(240.97+W774))</f>
        <v>0</v>
      </c>
      <c r="Y774">
        <f>(Z774/AA774*100)</f>
        <v>0</v>
      </c>
      <c r="Z774">
        <f>BJ774*(BO774+BP774)/1000</f>
        <v>0</v>
      </c>
      <c r="AA774">
        <f>0.61365*exp(17.502*BQ774/(240.97+BQ774))</f>
        <v>0</v>
      </c>
      <c r="AB774">
        <f>(X774-BJ774*(BO774+BP774)/1000)</f>
        <v>0</v>
      </c>
      <c r="AC774">
        <f>(-J774*44100)</f>
        <v>0</v>
      </c>
      <c r="AD774">
        <f>2*29.3*R774*0.92*(BQ774-W774)</f>
        <v>0</v>
      </c>
      <c r="AE774">
        <f>2*0.95*5.67E-8*(((BQ774+$B$9)+273)^4-(W774+273)^4)</f>
        <v>0</v>
      </c>
      <c r="AF774">
        <f>U774+AE774+AC774+AD774</f>
        <v>0</v>
      </c>
      <c r="AG774">
        <f>BN774*AU774*(BI774-BH774*(1000-AU774*BK774)/(1000-AU774*BJ774))/(100*BB774)</f>
        <v>0</v>
      </c>
      <c r="AH774">
        <f>1000*BN774*AU774*(BJ774-BK774)/(100*BB774*(1000-AU774*BJ774))</f>
        <v>0</v>
      </c>
      <c r="AI774">
        <f>(AJ774 - AK774 - BO774*1E3/(8.314*(BQ774+273.15)) * AM774/BN774 * AL774) * BN774/(100*BB774) * (1000 - BK774)/1000</f>
        <v>0</v>
      </c>
      <c r="AJ774">
        <v>429.2030382629794</v>
      </c>
      <c r="AK774">
        <v>428.7549454545454</v>
      </c>
      <c r="AL774">
        <v>4.148958029394917E-06</v>
      </c>
      <c r="AM774">
        <v>61.35787655002243</v>
      </c>
      <c r="AN774">
        <f>(AP774 - AO774 + BO774*1E3/(8.314*(BQ774+273.15)) * AR774/BN774 * AQ774) * BN774/(100*BB774) * 1000/(1000 - AP774)</f>
        <v>0</v>
      </c>
      <c r="AO774">
        <v>21.46461145072387</v>
      </c>
      <c r="AP774">
        <v>21.4530083916084</v>
      </c>
      <c r="AQ774">
        <v>-1.143741045400817E-07</v>
      </c>
      <c r="AR774">
        <v>91.88205700752289</v>
      </c>
      <c r="AS774">
        <v>0</v>
      </c>
      <c r="AT774">
        <v>0</v>
      </c>
      <c r="AU774">
        <f>IF(AS774*$H$15&gt;=AW774,1.0,(AW774/(AW774-AS774*$H$15)))</f>
        <v>0</v>
      </c>
      <c r="AV774">
        <f>(AU774-1)*100</f>
        <v>0</v>
      </c>
      <c r="AW774">
        <f>MAX(0,($B$15+$C$15*BV774)/(1+$D$15*BV774)*BO774/(BQ774+273)*$E$15)</f>
        <v>0</v>
      </c>
      <c r="AX774">
        <f>$B$13*BW774+$C$13*BX774+$F$13*CI774*(1-CL774)</f>
        <v>0</v>
      </c>
      <c r="AY774">
        <f>AX774*AZ774</f>
        <v>0</v>
      </c>
      <c r="AZ774">
        <f>($B$13*$D$11+$C$13*$D$11+$F$13*((CV774+CN774)/MAX(CV774+CN774+CW774, 0.1)*$I$11+CW774/MAX(CV774+CN774+CW774, 0.1)*$J$11))/($B$13+$C$13+$F$13)</f>
        <v>0</v>
      </c>
      <c r="BA774">
        <f>($B$13*$K$11+$C$13*$K$11+$F$13*((CV774+CN774)/MAX(CV774+CN774+CW774, 0.1)*$P$11+CW774/MAX(CV774+CN774+CW774, 0.1)*$Q$11))/($B$13+$C$13+$F$13)</f>
        <v>0</v>
      </c>
      <c r="BB774">
        <v>6</v>
      </c>
      <c r="BC774">
        <v>0.5</v>
      </c>
      <c r="BD774" t="s">
        <v>358</v>
      </c>
      <c r="BE774">
        <v>2</v>
      </c>
      <c r="BF774" t="b">
        <v>1</v>
      </c>
      <c r="BG774">
        <v>1774684813.7</v>
      </c>
      <c r="BH774">
        <v>419.5397</v>
      </c>
      <c r="BI774">
        <v>419.9954000000001</v>
      </c>
      <c r="BJ774">
        <v>21.45271</v>
      </c>
      <c r="BK774">
        <v>21.46491</v>
      </c>
      <c r="BL774">
        <v>419.9014</v>
      </c>
      <c r="BM774">
        <v>21.1563</v>
      </c>
      <c r="BN774">
        <v>499.9815</v>
      </c>
      <c r="BO774">
        <v>101.0264</v>
      </c>
      <c r="BP774">
        <v>0.10000229</v>
      </c>
      <c r="BQ774">
        <v>25.73176</v>
      </c>
      <c r="BR774">
        <v>25.73302</v>
      </c>
      <c r="BS774">
        <v>999.9</v>
      </c>
      <c r="BT774">
        <v>0</v>
      </c>
      <c r="BU774">
        <v>0</v>
      </c>
      <c r="BV774">
        <v>9994.681</v>
      </c>
      <c r="BW774">
        <v>0</v>
      </c>
      <c r="BX774">
        <v>0.3833920000000001</v>
      </c>
      <c r="BY774">
        <v>-0.4556059</v>
      </c>
      <c r="BZ774">
        <v>428.7372999999999</v>
      </c>
      <c r="CA774">
        <v>429.2083000000001</v>
      </c>
      <c r="CB774">
        <v>-0.01217499</v>
      </c>
      <c r="CC774">
        <v>419.9954000000001</v>
      </c>
      <c r="CD774">
        <v>21.46491</v>
      </c>
      <c r="CE774">
        <v>2.167287</v>
      </c>
      <c r="CF774">
        <v>2.168515999999999</v>
      </c>
      <c r="CG774">
        <v>18.72253</v>
      </c>
      <c r="CH774">
        <v>18.7316</v>
      </c>
      <c r="CI774">
        <v>20.00555</v>
      </c>
      <c r="CJ774">
        <v>0</v>
      </c>
      <c r="CK774">
        <v>1</v>
      </c>
      <c r="CL774">
        <v>0</v>
      </c>
      <c r="CM774">
        <v>1.51756</v>
      </c>
      <c r="CN774">
        <v>0</v>
      </c>
      <c r="CO774">
        <v>1.33153</v>
      </c>
      <c r="CP774">
        <v>102.3416</v>
      </c>
      <c r="CQ774">
        <v>34.875</v>
      </c>
      <c r="CR774">
        <v>38.8309</v>
      </c>
      <c r="CS774">
        <v>36.9496</v>
      </c>
      <c r="CT774">
        <v>37.781</v>
      </c>
      <c r="CU774">
        <v>35.687</v>
      </c>
      <c r="CV774">
        <v>0</v>
      </c>
      <c r="CW774">
        <v>20.007</v>
      </c>
      <c r="CX774">
        <v>0</v>
      </c>
      <c r="CY774">
        <v>1774684815.2</v>
      </c>
      <c r="CZ774">
        <v>0</v>
      </c>
      <c r="DA774">
        <v>1774666326.5</v>
      </c>
      <c r="DB774" t="s">
        <v>359</v>
      </c>
      <c r="DC774">
        <v>1774666322</v>
      </c>
      <c r="DD774">
        <v>1774666326.5</v>
      </c>
      <c r="DE774">
        <v>2</v>
      </c>
      <c r="DF774">
        <v>0.343</v>
      </c>
      <c r="DG774">
        <v>-0.026</v>
      </c>
      <c r="DH774">
        <v>-0.36</v>
      </c>
      <c r="DI774">
        <v>0.298</v>
      </c>
      <c r="DJ774">
        <v>420</v>
      </c>
      <c r="DK774">
        <v>22</v>
      </c>
      <c r="DL774">
        <v>0.17</v>
      </c>
      <c r="DM774">
        <v>0.02</v>
      </c>
      <c r="DN774">
        <v>-0.4553780487804879</v>
      </c>
      <c r="DO774">
        <v>0.05607217421602841</v>
      </c>
      <c r="DP774">
        <v>0.03240950215295661</v>
      </c>
      <c r="DQ774">
        <v>1</v>
      </c>
      <c r="DR774">
        <v>-0.0115089</v>
      </c>
      <c r="DS774">
        <v>-0.006902669686411158</v>
      </c>
      <c r="DT774">
        <v>0.0009925072429544648</v>
      </c>
      <c r="DU774">
        <v>1</v>
      </c>
      <c r="DV774">
        <v>2</v>
      </c>
      <c r="DW774">
        <v>2</v>
      </c>
      <c r="DX774" t="s">
        <v>360</v>
      </c>
      <c r="DY774">
        <v>3.13056</v>
      </c>
      <c r="DZ774">
        <v>2.80642</v>
      </c>
      <c r="EA774">
        <v>0.099742</v>
      </c>
      <c r="EB774">
        <v>0.0994703</v>
      </c>
      <c r="EC774">
        <v>0.105681</v>
      </c>
      <c r="ED774">
        <v>0.105416</v>
      </c>
      <c r="EE774">
        <v>21144.4</v>
      </c>
      <c r="EF774">
        <v>27418.8</v>
      </c>
      <c r="EG774">
        <v>26441.2</v>
      </c>
      <c r="EH774">
        <v>33000</v>
      </c>
      <c r="EI774">
        <v>34928.4</v>
      </c>
      <c r="EJ774">
        <v>40318.5</v>
      </c>
      <c r="EK774">
        <v>41086.8</v>
      </c>
      <c r="EL774">
        <v>46060.3</v>
      </c>
      <c r="EM774">
        <v>2.03505</v>
      </c>
      <c r="EN774">
        <v>2.0001</v>
      </c>
      <c r="EO774">
        <v>0.06670130000000001</v>
      </c>
      <c r="EP774">
        <v>0</v>
      </c>
      <c r="EQ774">
        <v>24.6389</v>
      </c>
      <c r="ER774">
        <v>999.9</v>
      </c>
      <c r="ES774">
        <v>67.5</v>
      </c>
      <c r="ET774">
        <v>27.5</v>
      </c>
      <c r="EU774">
        <v>24.6257</v>
      </c>
      <c r="EV774">
        <v>61.6109</v>
      </c>
      <c r="EW774">
        <v>31.6026</v>
      </c>
      <c r="EX774">
        <v>1</v>
      </c>
      <c r="EY774">
        <v>0.291098</v>
      </c>
      <c r="EZ774">
        <v>0.155474</v>
      </c>
      <c r="FA774">
        <v>20.2906</v>
      </c>
      <c r="FB774">
        <v>5.19123</v>
      </c>
      <c r="FC774">
        <v>11.9441</v>
      </c>
      <c r="FD774">
        <v>4.9557</v>
      </c>
      <c r="FE774">
        <v>3.285</v>
      </c>
      <c r="FF774">
        <v>9999</v>
      </c>
      <c r="FG774">
        <v>9999</v>
      </c>
      <c r="FH774">
        <v>9999</v>
      </c>
      <c r="FI774">
        <v>999.9</v>
      </c>
      <c r="FJ774">
        <v>1.86127</v>
      </c>
      <c r="FK774">
        <v>1.86264</v>
      </c>
      <c r="FL774">
        <v>1.86005</v>
      </c>
      <c r="FM774">
        <v>1.85837</v>
      </c>
      <c r="FN774">
        <v>1.86215</v>
      </c>
      <c r="FO774">
        <v>1.8589</v>
      </c>
      <c r="FP774">
        <v>1.85791</v>
      </c>
      <c r="FQ774">
        <v>1.86081</v>
      </c>
      <c r="FR774">
        <v>0</v>
      </c>
      <c r="FS774">
        <v>0</v>
      </c>
      <c r="FT774">
        <v>0</v>
      </c>
      <c r="FU774">
        <v>4.5</v>
      </c>
      <c r="FV774" t="s">
        <v>361</v>
      </c>
      <c r="FW774" t="s">
        <v>362</v>
      </c>
      <c r="FX774" t="s">
        <v>363</v>
      </c>
      <c r="FY774" t="s">
        <v>364</v>
      </c>
      <c r="FZ774" t="s">
        <v>364</v>
      </c>
      <c r="GA774" t="s">
        <v>363</v>
      </c>
      <c r="GB774">
        <v>0</v>
      </c>
      <c r="GC774">
        <v>100</v>
      </c>
      <c r="GD774">
        <v>100</v>
      </c>
      <c r="GE774">
        <v>-0.362</v>
      </c>
      <c r="GF774">
        <v>0.2964</v>
      </c>
      <c r="GG774">
        <v>-1.589593225013521</v>
      </c>
      <c r="GH774">
        <v>0.00192992804097616</v>
      </c>
      <c r="GI774">
        <v>3.244687122451424E-06</v>
      </c>
      <c r="GJ774">
        <v>-2.087531120305573E-09</v>
      </c>
      <c r="GK774">
        <v>0.05776174702018427</v>
      </c>
      <c r="GL774">
        <v>0.005089068596103195</v>
      </c>
      <c r="GM774">
        <v>0.0003257216593697226</v>
      </c>
      <c r="GN774">
        <v>-1.562898368296355E-06</v>
      </c>
      <c r="GO774">
        <v>0</v>
      </c>
      <c r="GP774">
        <v>1257</v>
      </c>
      <c r="GQ774">
        <v>1</v>
      </c>
      <c r="GR774">
        <v>31</v>
      </c>
      <c r="GS774">
        <v>308.2</v>
      </c>
      <c r="GT774">
        <v>308.2</v>
      </c>
      <c r="GU774">
        <v>1.07666</v>
      </c>
      <c r="GV774">
        <v>2.39868</v>
      </c>
      <c r="GW774">
        <v>1.44775</v>
      </c>
      <c r="GX774">
        <v>2.20215</v>
      </c>
      <c r="GY774">
        <v>1.44653</v>
      </c>
      <c r="GZ774">
        <v>2.28638</v>
      </c>
      <c r="HA774">
        <v>33.1992</v>
      </c>
      <c r="HB774">
        <v>14.4297</v>
      </c>
      <c r="HC774">
        <v>18</v>
      </c>
      <c r="HD774">
        <v>531.9829999999999</v>
      </c>
      <c r="HE774">
        <v>522.849</v>
      </c>
      <c r="HF774">
        <v>24.9999</v>
      </c>
      <c r="HG774">
        <v>30.7119</v>
      </c>
      <c r="HH774">
        <v>30.0001</v>
      </c>
      <c r="HI774">
        <v>31.0916</v>
      </c>
      <c r="HJ774">
        <v>31.1009</v>
      </c>
      <c r="HK774">
        <v>21.5402</v>
      </c>
      <c r="HL774">
        <v>20.8779</v>
      </c>
      <c r="HM774">
        <v>100</v>
      </c>
      <c r="HN774">
        <v>25</v>
      </c>
      <c r="HO774">
        <v>420</v>
      </c>
      <c r="HP774">
        <v>21.5</v>
      </c>
      <c r="HQ774">
        <v>103.12</v>
      </c>
      <c r="HR774">
        <v>102.021</v>
      </c>
    </row>
    <row r="775" spans="1:226">
      <c r="A775">
        <v>757</v>
      </c>
      <c r="B775">
        <v>1774684820.6</v>
      </c>
      <c r="C775">
        <v>3074.599999904633</v>
      </c>
      <c r="D775" t="s">
        <v>1877</v>
      </c>
      <c r="E775" t="s">
        <v>1878</v>
      </c>
      <c r="F775">
        <v>5</v>
      </c>
      <c r="I775">
        <v>1774684817.7</v>
      </c>
      <c r="J775">
        <f>(K775)/1000</f>
        <v>0</v>
      </c>
      <c r="K775">
        <f>IF(BF775, AN775, AH775)</f>
        <v>0</v>
      </c>
      <c r="L775">
        <f>IF(BF775, AI775, AG775)</f>
        <v>0</v>
      </c>
      <c r="M775">
        <f>BH775 - IF(AU775&gt;1, L775*BB775*100.0/(AW775), 0)</f>
        <v>0</v>
      </c>
      <c r="N775">
        <f>((T775-J775/2)*M775-L775)/(T775+J775/2)</f>
        <v>0</v>
      </c>
      <c r="O775">
        <f>N775*(BO775+BP775)/1000.0</f>
        <v>0</v>
      </c>
      <c r="P775">
        <f>(BH775 - IF(AU775&gt;1, L775*BB775*100.0/(AW775), 0))*(BO775+BP775)/1000.0</f>
        <v>0</v>
      </c>
      <c r="Q775">
        <f>2.0/((1/S775-1/R775)+SIGN(S775)*SQRT((1/S775-1/R775)*(1/S775-1/R775) + 4*BC775/((BC775+1)*(BC775+1))*(2*1/S775*1/R775-1/R775*1/R775)))</f>
        <v>0</v>
      </c>
      <c r="R775">
        <f>IF(LEFT(BD775,1)&lt;&gt;"0",IF(LEFT(BD775,1)="1",3.0,BE775),$D$5+$E$5*(BV775*BO775/($K$5*1000))+$F$5*(BV775*BO775/($K$5*1000))*MAX(MIN(BB775,$J$5),$I$5)*MAX(MIN(BB775,$J$5),$I$5)+$G$5*MAX(MIN(BB775,$J$5),$I$5)*(BV775*BO775/($K$5*1000))+$H$5*(BV775*BO775/($K$5*1000))*(BV775*BO775/($K$5*1000)))</f>
        <v>0</v>
      </c>
      <c r="S775">
        <f>J775*(1000-(1000*0.61365*exp(17.502*W775/(240.97+W775))/(BO775+BP775)+BJ775)/2)/(1000*0.61365*exp(17.502*W775/(240.97+W775))/(BO775+BP775)-BJ775)</f>
        <v>0</v>
      </c>
      <c r="T775">
        <f>1/((BC775+1)/(Q775/1.6)+1/(R775/1.37)) + BC775/((BC775+1)/(Q775/1.6) + BC775/(R775/1.37))</f>
        <v>0</v>
      </c>
      <c r="U775">
        <f>(AX775*BA775)</f>
        <v>0</v>
      </c>
      <c r="V775">
        <f>(BQ775+(U775+2*0.95*5.67E-8*(((BQ775+$B$9)+273)^4-(BQ775+273)^4)-44100*J775)/(1.84*29.3*R775+8*0.95*5.67E-8*(BQ775+273)^3))</f>
        <v>0</v>
      </c>
      <c r="W775">
        <f>($C$9*BR775+$D$9*BS775+$E$9*V775)</f>
        <v>0</v>
      </c>
      <c r="X775">
        <f>0.61365*exp(17.502*W775/(240.97+W775))</f>
        <v>0</v>
      </c>
      <c r="Y775">
        <f>(Z775/AA775*100)</f>
        <v>0</v>
      </c>
      <c r="Z775">
        <f>BJ775*(BO775+BP775)/1000</f>
        <v>0</v>
      </c>
      <c r="AA775">
        <f>0.61365*exp(17.502*BQ775/(240.97+BQ775))</f>
        <v>0</v>
      </c>
      <c r="AB775">
        <f>(X775-BJ775*(BO775+BP775)/1000)</f>
        <v>0</v>
      </c>
      <c r="AC775">
        <f>(-J775*44100)</f>
        <v>0</v>
      </c>
      <c r="AD775">
        <f>2*29.3*R775*0.92*(BQ775-W775)</f>
        <v>0</v>
      </c>
      <c r="AE775">
        <f>2*0.95*5.67E-8*(((BQ775+$B$9)+273)^4-(W775+273)^4)</f>
        <v>0</v>
      </c>
      <c r="AF775">
        <f>U775+AE775+AC775+AD775</f>
        <v>0</v>
      </c>
      <c r="AG775">
        <f>BN775*AU775*(BI775-BH775*(1000-AU775*BK775)/(1000-AU775*BJ775))/(100*BB775)</f>
        <v>0</v>
      </c>
      <c r="AH775">
        <f>1000*BN775*AU775*(BJ775-BK775)/(100*BB775*(1000-AU775*BJ775))</f>
        <v>0</v>
      </c>
      <c r="AI775">
        <f>(AJ775 - AK775 - BO775*1E3/(8.314*(BQ775+273.15)) * AM775/BN775 * AL775) * BN775/(100*BB775) * (1000 - BK775)/1000</f>
        <v>0</v>
      </c>
      <c r="AJ775">
        <v>429.2302560516123</v>
      </c>
      <c r="AK775">
        <v>428.7207090909089</v>
      </c>
      <c r="AL775">
        <v>-3.206214132457829E-06</v>
      </c>
      <c r="AM775">
        <v>61.35787655002243</v>
      </c>
      <c r="AN775">
        <f>(AP775 - AO775 + BO775*1E3/(8.314*(BQ775+273.15)) * AR775/BN775 * AQ775) * BN775/(100*BB775) * 1000/(1000 - AP775)</f>
        <v>0</v>
      </c>
      <c r="AO775">
        <v>21.4651598665086</v>
      </c>
      <c r="AP775">
        <v>21.4525090909091</v>
      </c>
      <c r="AQ775">
        <v>-2.937121783243567E-07</v>
      </c>
      <c r="AR775">
        <v>91.88205700752289</v>
      </c>
      <c r="AS775">
        <v>0</v>
      </c>
      <c r="AT775">
        <v>0</v>
      </c>
      <c r="AU775">
        <f>IF(AS775*$H$15&gt;=AW775,1.0,(AW775/(AW775-AS775*$H$15)))</f>
        <v>0</v>
      </c>
      <c r="AV775">
        <f>(AU775-1)*100</f>
        <v>0</v>
      </c>
      <c r="AW775">
        <f>MAX(0,($B$15+$C$15*BV775)/(1+$D$15*BV775)*BO775/(BQ775+273)*$E$15)</f>
        <v>0</v>
      </c>
      <c r="AX775">
        <f>$B$13*BW775+$C$13*BX775+$F$13*CI775*(1-CL775)</f>
        <v>0</v>
      </c>
      <c r="AY775">
        <f>AX775*AZ775</f>
        <v>0</v>
      </c>
      <c r="AZ775">
        <f>($B$13*$D$11+$C$13*$D$11+$F$13*((CV775+CN775)/MAX(CV775+CN775+CW775, 0.1)*$I$11+CW775/MAX(CV775+CN775+CW775, 0.1)*$J$11))/($B$13+$C$13+$F$13)</f>
        <v>0</v>
      </c>
      <c r="BA775">
        <f>($B$13*$K$11+$C$13*$K$11+$F$13*((CV775+CN775)/MAX(CV775+CN775+CW775, 0.1)*$P$11+CW775/MAX(CV775+CN775+CW775, 0.1)*$Q$11))/($B$13+$C$13+$F$13)</f>
        <v>0</v>
      </c>
      <c r="BB775">
        <v>6</v>
      </c>
      <c r="BC775">
        <v>0.5</v>
      </c>
      <c r="BD775" t="s">
        <v>358</v>
      </c>
      <c r="BE775">
        <v>2</v>
      </c>
      <c r="BF775" t="b">
        <v>1</v>
      </c>
      <c r="BG775">
        <v>1774684817.7</v>
      </c>
      <c r="BH775">
        <v>419.5309</v>
      </c>
      <c r="BI775">
        <v>419.9979999999999</v>
      </c>
      <c r="BJ775">
        <v>21.45254</v>
      </c>
      <c r="BK775">
        <v>21.4647</v>
      </c>
      <c r="BL775">
        <v>419.8924</v>
      </c>
      <c r="BM775">
        <v>21.15613</v>
      </c>
      <c r="BN775">
        <v>500.0549</v>
      </c>
      <c r="BO775">
        <v>101.0256</v>
      </c>
      <c r="BP775">
        <v>0.09995320000000001</v>
      </c>
      <c r="BQ775">
        <v>25.73089</v>
      </c>
      <c r="BR775">
        <v>25.73423</v>
      </c>
      <c r="BS775">
        <v>999.9</v>
      </c>
      <c r="BT775">
        <v>0</v>
      </c>
      <c r="BU775">
        <v>0</v>
      </c>
      <c r="BV775">
        <v>9997.008</v>
      </c>
      <c r="BW775">
        <v>0</v>
      </c>
      <c r="BX775">
        <v>0.3833920000000001</v>
      </c>
      <c r="BY775">
        <v>-0.4671325</v>
      </c>
      <c r="BZ775">
        <v>428.7281</v>
      </c>
      <c r="CA775">
        <v>429.2109</v>
      </c>
      <c r="CB775">
        <v>-0.01215573</v>
      </c>
      <c r="CC775">
        <v>419.9979999999999</v>
      </c>
      <c r="CD775">
        <v>21.4647</v>
      </c>
      <c r="CE775">
        <v>2.167256</v>
      </c>
      <c r="CF775">
        <v>2.168483</v>
      </c>
      <c r="CG775">
        <v>18.72229</v>
      </c>
      <c r="CH775">
        <v>18.73137</v>
      </c>
      <c r="CI775">
        <v>20.00753</v>
      </c>
      <c r="CJ775">
        <v>0</v>
      </c>
      <c r="CK775">
        <v>1</v>
      </c>
      <c r="CL775">
        <v>0</v>
      </c>
      <c r="CM775">
        <v>1.53004</v>
      </c>
      <c r="CN775">
        <v>0</v>
      </c>
      <c r="CO775">
        <v>1.38993</v>
      </c>
      <c r="CP775">
        <v>102.3518</v>
      </c>
      <c r="CQ775">
        <v>34.8561</v>
      </c>
      <c r="CR775">
        <v>38.7686</v>
      </c>
      <c r="CS775">
        <v>36.906</v>
      </c>
      <c r="CT775">
        <v>37.6997</v>
      </c>
      <c r="CU775">
        <v>35.656</v>
      </c>
      <c r="CV775">
        <v>0</v>
      </c>
      <c r="CW775">
        <v>20.008</v>
      </c>
      <c r="CX775">
        <v>0</v>
      </c>
      <c r="CY775">
        <v>1774684818.8</v>
      </c>
      <c r="CZ775">
        <v>0</v>
      </c>
      <c r="DA775">
        <v>1774666326.5</v>
      </c>
      <c r="DB775" t="s">
        <v>359</v>
      </c>
      <c r="DC775">
        <v>1774666322</v>
      </c>
      <c r="DD775">
        <v>1774666326.5</v>
      </c>
      <c r="DE775">
        <v>2</v>
      </c>
      <c r="DF775">
        <v>0.343</v>
      </c>
      <c r="DG775">
        <v>-0.026</v>
      </c>
      <c r="DH775">
        <v>-0.36</v>
      </c>
      <c r="DI775">
        <v>0.298</v>
      </c>
      <c r="DJ775">
        <v>420</v>
      </c>
      <c r="DK775">
        <v>22</v>
      </c>
      <c r="DL775">
        <v>0.17</v>
      </c>
      <c r="DM775">
        <v>0.02</v>
      </c>
      <c r="DN775">
        <v>-0.452955243902439</v>
      </c>
      <c r="DO775">
        <v>-0.156466452961673</v>
      </c>
      <c r="DP775">
        <v>0.03134539095366451</v>
      </c>
      <c r="DQ775">
        <v>0</v>
      </c>
      <c r="DR775">
        <v>-0.01181388780487805</v>
      </c>
      <c r="DS775">
        <v>-0.005125756097560978</v>
      </c>
      <c r="DT775">
        <v>0.0009096092297392814</v>
      </c>
      <c r="DU775">
        <v>1</v>
      </c>
      <c r="DV775">
        <v>1</v>
      </c>
      <c r="DW775">
        <v>2</v>
      </c>
      <c r="DX775" t="s">
        <v>367</v>
      </c>
      <c r="DY775">
        <v>3.13037</v>
      </c>
      <c r="DZ775">
        <v>2.8064</v>
      </c>
      <c r="EA775">
        <v>0.0997402</v>
      </c>
      <c r="EB775">
        <v>0.0994636</v>
      </c>
      <c r="EC775">
        <v>0.10568</v>
      </c>
      <c r="ED775">
        <v>0.105412</v>
      </c>
      <c r="EE775">
        <v>21144.4</v>
      </c>
      <c r="EF775">
        <v>27418.9</v>
      </c>
      <c r="EG775">
        <v>26441.2</v>
      </c>
      <c r="EH775">
        <v>33000</v>
      </c>
      <c r="EI775">
        <v>34928.5</v>
      </c>
      <c r="EJ775">
        <v>40318.5</v>
      </c>
      <c r="EK775">
        <v>41086.9</v>
      </c>
      <c r="EL775">
        <v>46060</v>
      </c>
      <c r="EM775">
        <v>2.03495</v>
      </c>
      <c r="EN775">
        <v>2.00025</v>
      </c>
      <c r="EO775">
        <v>0.06655229999999999</v>
      </c>
      <c r="EP775">
        <v>0</v>
      </c>
      <c r="EQ775">
        <v>24.6382</v>
      </c>
      <c r="ER775">
        <v>999.9</v>
      </c>
      <c r="ES775">
        <v>67.5</v>
      </c>
      <c r="ET775">
        <v>27.5</v>
      </c>
      <c r="EU775">
        <v>24.6279</v>
      </c>
      <c r="EV775">
        <v>61.2109</v>
      </c>
      <c r="EW775">
        <v>31.5425</v>
      </c>
      <c r="EX775">
        <v>1</v>
      </c>
      <c r="EY775">
        <v>0.291016</v>
      </c>
      <c r="EZ775">
        <v>0.154447</v>
      </c>
      <c r="FA775">
        <v>20.2906</v>
      </c>
      <c r="FB775">
        <v>5.19108</v>
      </c>
      <c r="FC775">
        <v>11.9441</v>
      </c>
      <c r="FD775">
        <v>4.95575</v>
      </c>
      <c r="FE775">
        <v>3.285</v>
      </c>
      <c r="FF775">
        <v>9999</v>
      </c>
      <c r="FG775">
        <v>9999</v>
      </c>
      <c r="FH775">
        <v>9999</v>
      </c>
      <c r="FI775">
        <v>999.9</v>
      </c>
      <c r="FJ775">
        <v>1.86127</v>
      </c>
      <c r="FK775">
        <v>1.86264</v>
      </c>
      <c r="FL775">
        <v>1.86005</v>
      </c>
      <c r="FM775">
        <v>1.85837</v>
      </c>
      <c r="FN775">
        <v>1.86217</v>
      </c>
      <c r="FO775">
        <v>1.85889</v>
      </c>
      <c r="FP775">
        <v>1.85791</v>
      </c>
      <c r="FQ775">
        <v>1.86081</v>
      </c>
      <c r="FR775">
        <v>0</v>
      </c>
      <c r="FS775">
        <v>0</v>
      </c>
      <c r="FT775">
        <v>0</v>
      </c>
      <c r="FU775">
        <v>4.5</v>
      </c>
      <c r="FV775" t="s">
        <v>361</v>
      </c>
      <c r="FW775" t="s">
        <v>362</v>
      </c>
      <c r="FX775" t="s">
        <v>363</v>
      </c>
      <c r="FY775" t="s">
        <v>364</v>
      </c>
      <c r="FZ775" t="s">
        <v>364</v>
      </c>
      <c r="GA775" t="s">
        <v>363</v>
      </c>
      <c r="GB775">
        <v>0</v>
      </c>
      <c r="GC775">
        <v>100</v>
      </c>
      <c r="GD775">
        <v>100</v>
      </c>
      <c r="GE775">
        <v>-0.362</v>
      </c>
      <c r="GF775">
        <v>0.2964</v>
      </c>
      <c r="GG775">
        <v>-1.589593225013521</v>
      </c>
      <c r="GH775">
        <v>0.00192992804097616</v>
      </c>
      <c r="GI775">
        <v>3.244687122451424E-06</v>
      </c>
      <c r="GJ775">
        <v>-2.087531120305573E-09</v>
      </c>
      <c r="GK775">
        <v>0.05776174702018427</v>
      </c>
      <c r="GL775">
        <v>0.005089068596103195</v>
      </c>
      <c r="GM775">
        <v>0.0003257216593697226</v>
      </c>
      <c r="GN775">
        <v>-1.562898368296355E-06</v>
      </c>
      <c r="GO775">
        <v>0</v>
      </c>
      <c r="GP775">
        <v>1257</v>
      </c>
      <c r="GQ775">
        <v>1</v>
      </c>
      <c r="GR775">
        <v>31</v>
      </c>
      <c r="GS775">
        <v>308.3</v>
      </c>
      <c r="GT775">
        <v>308.2</v>
      </c>
      <c r="GU775">
        <v>1.07666</v>
      </c>
      <c r="GV775">
        <v>2.40601</v>
      </c>
      <c r="GW775">
        <v>1.44775</v>
      </c>
      <c r="GX775">
        <v>2.20215</v>
      </c>
      <c r="GY775">
        <v>1.44653</v>
      </c>
      <c r="GZ775">
        <v>2.2876</v>
      </c>
      <c r="HA775">
        <v>33.1769</v>
      </c>
      <c r="HB775">
        <v>14.421</v>
      </c>
      <c r="HC775">
        <v>18</v>
      </c>
      <c r="HD775">
        <v>531.919</v>
      </c>
      <c r="HE775">
        <v>522.95</v>
      </c>
      <c r="HF775">
        <v>24.9998</v>
      </c>
      <c r="HG775">
        <v>30.7125</v>
      </c>
      <c r="HH775">
        <v>30</v>
      </c>
      <c r="HI775">
        <v>31.0916</v>
      </c>
      <c r="HJ775">
        <v>31.1009</v>
      </c>
      <c r="HK775">
        <v>21.5421</v>
      </c>
      <c r="HL775">
        <v>20.8779</v>
      </c>
      <c r="HM775">
        <v>100</v>
      </c>
      <c r="HN775">
        <v>25</v>
      </c>
      <c r="HO775">
        <v>420</v>
      </c>
      <c r="HP775">
        <v>21.5</v>
      </c>
      <c r="HQ775">
        <v>103.12</v>
      </c>
      <c r="HR775">
        <v>102.021</v>
      </c>
    </row>
    <row r="776" spans="1:226">
      <c r="A776">
        <v>758</v>
      </c>
      <c r="B776">
        <v>1774684824.6</v>
      </c>
      <c r="C776">
        <v>3078.599999904633</v>
      </c>
      <c r="D776" t="s">
        <v>1879</v>
      </c>
      <c r="E776" t="s">
        <v>1880</v>
      </c>
      <c r="F776">
        <v>5</v>
      </c>
      <c r="I776">
        <v>1774684821.7</v>
      </c>
      <c r="J776">
        <f>(K776)/1000</f>
        <v>0</v>
      </c>
      <c r="K776">
        <f>IF(BF776, AN776, AH776)</f>
        <v>0</v>
      </c>
      <c r="L776">
        <f>IF(BF776, AI776, AG776)</f>
        <v>0</v>
      </c>
      <c r="M776">
        <f>BH776 - IF(AU776&gt;1, L776*BB776*100.0/(AW776), 0)</f>
        <v>0</v>
      </c>
      <c r="N776">
        <f>((T776-J776/2)*M776-L776)/(T776+J776/2)</f>
        <v>0</v>
      </c>
      <c r="O776">
        <f>N776*(BO776+BP776)/1000.0</f>
        <v>0</v>
      </c>
      <c r="P776">
        <f>(BH776 - IF(AU776&gt;1, L776*BB776*100.0/(AW776), 0))*(BO776+BP776)/1000.0</f>
        <v>0</v>
      </c>
      <c r="Q776">
        <f>2.0/((1/S776-1/R776)+SIGN(S776)*SQRT((1/S776-1/R776)*(1/S776-1/R776) + 4*BC776/((BC776+1)*(BC776+1))*(2*1/S776*1/R776-1/R776*1/R776)))</f>
        <v>0</v>
      </c>
      <c r="R776">
        <f>IF(LEFT(BD776,1)&lt;&gt;"0",IF(LEFT(BD776,1)="1",3.0,BE776),$D$5+$E$5*(BV776*BO776/($K$5*1000))+$F$5*(BV776*BO776/($K$5*1000))*MAX(MIN(BB776,$J$5),$I$5)*MAX(MIN(BB776,$J$5),$I$5)+$G$5*MAX(MIN(BB776,$J$5),$I$5)*(BV776*BO776/($K$5*1000))+$H$5*(BV776*BO776/($K$5*1000))*(BV776*BO776/($K$5*1000)))</f>
        <v>0</v>
      </c>
      <c r="S776">
        <f>J776*(1000-(1000*0.61365*exp(17.502*W776/(240.97+W776))/(BO776+BP776)+BJ776)/2)/(1000*0.61365*exp(17.502*W776/(240.97+W776))/(BO776+BP776)-BJ776)</f>
        <v>0</v>
      </c>
      <c r="T776">
        <f>1/((BC776+1)/(Q776/1.6)+1/(R776/1.37)) + BC776/((BC776+1)/(Q776/1.6) + BC776/(R776/1.37))</f>
        <v>0</v>
      </c>
      <c r="U776">
        <f>(AX776*BA776)</f>
        <v>0</v>
      </c>
      <c r="V776">
        <f>(BQ776+(U776+2*0.95*5.67E-8*(((BQ776+$B$9)+273)^4-(BQ776+273)^4)-44100*J776)/(1.84*29.3*R776+8*0.95*5.67E-8*(BQ776+273)^3))</f>
        <v>0</v>
      </c>
      <c r="W776">
        <f>($C$9*BR776+$D$9*BS776+$E$9*V776)</f>
        <v>0</v>
      </c>
      <c r="X776">
        <f>0.61365*exp(17.502*W776/(240.97+W776))</f>
        <v>0</v>
      </c>
      <c r="Y776">
        <f>(Z776/AA776*100)</f>
        <v>0</v>
      </c>
      <c r="Z776">
        <f>BJ776*(BO776+BP776)/1000</f>
        <v>0</v>
      </c>
      <c r="AA776">
        <f>0.61365*exp(17.502*BQ776/(240.97+BQ776))</f>
        <v>0</v>
      </c>
      <c r="AB776">
        <f>(X776-BJ776*(BO776+BP776)/1000)</f>
        <v>0</v>
      </c>
      <c r="AC776">
        <f>(-J776*44100)</f>
        <v>0</v>
      </c>
      <c r="AD776">
        <f>2*29.3*R776*0.92*(BQ776-W776)</f>
        <v>0</v>
      </c>
      <c r="AE776">
        <f>2*0.95*5.67E-8*(((BQ776+$B$9)+273)^4-(W776+273)^4)</f>
        <v>0</v>
      </c>
      <c r="AF776">
        <f>U776+AE776+AC776+AD776</f>
        <v>0</v>
      </c>
      <c r="AG776">
        <f>BN776*AU776*(BI776-BH776*(1000-AU776*BK776)/(1000-AU776*BJ776))/(100*BB776)</f>
        <v>0</v>
      </c>
      <c r="AH776">
        <f>1000*BN776*AU776*(BJ776-BK776)/(100*BB776*(1000-AU776*BJ776))</f>
        <v>0</v>
      </c>
      <c r="AI776">
        <f>(AJ776 - AK776 - BO776*1E3/(8.314*(BQ776+273.15)) * AM776/BN776 * AL776) * BN776/(100*BB776) * (1000 - BK776)/1000</f>
        <v>0</v>
      </c>
      <c r="AJ776">
        <v>429.1538285626457</v>
      </c>
      <c r="AK776">
        <v>428.7316606060608</v>
      </c>
      <c r="AL776">
        <v>6.942013462352165E-07</v>
      </c>
      <c r="AM776">
        <v>61.35787655002243</v>
      </c>
      <c r="AN776">
        <f>(AP776 - AO776 + BO776*1E3/(8.314*(BQ776+273.15)) * AR776/BN776 * AQ776) * BN776/(100*BB776) * 1000/(1000 - AP776)</f>
        <v>0</v>
      </c>
      <c r="AO776">
        <v>21.46440138309837</v>
      </c>
      <c r="AP776">
        <v>21.45093146853149</v>
      </c>
      <c r="AQ776">
        <v>1.039791556017548E-07</v>
      </c>
      <c r="AR776">
        <v>91.88205700752289</v>
      </c>
      <c r="AS776">
        <v>0</v>
      </c>
      <c r="AT776">
        <v>0</v>
      </c>
      <c r="AU776">
        <f>IF(AS776*$H$15&gt;=AW776,1.0,(AW776/(AW776-AS776*$H$15)))</f>
        <v>0</v>
      </c>
      <c r="AV776">
        <f>(AU776-1)*100</f>
        <v>0</v>
      </c>
      <c r="AW776">
        <f>MAX(0,($B$15+$C$15*BV776)/(1+$D$15*BV776)*BO776/(BQ776+273)*$E$15)</f>
        <v>0</v>
      </c>
      <c r="AX776">
        <f>$B$13*BW776+$C$13*BX776+$F$13*CI776*(1-CL776)</f>
        <v>0</v>
      </c>
      <c r="AY776">
        <f>AX776*AZ776</f>
        <v>0</v>
      </c>
      <c r="AZ776">
        <f>($B$13*$D$11+$C$13*$D$11+$F$13*((CV776+CN776)/MAX(CV776+CN776+CW776, 0.1)*$I$11+CW776/MAX(CV776+CN776+CW776, 0.1)*$J$11))/($B$13+$C$13+$F$13)</f>
        <v>0</v>
      </c>
      <c r="BA776">
        <f>($B$13*$K$11+$C$13*$K$11+$F$13*((CV776+CN776)/MAX(CV776+CN776+CW776, 0.1)*$P$11+CW776/MAX(CV776+CN776+CW776, 0.1)*$Q$11))/($B$13+$C$13+$F$13)</f>
        <v>0</v>
      </c>
      <c r="BB776">
        <v>6</v>
      </c>
      <c r="BC776">
        <v>0.5</v>
      </c>
      <c r="BD776" t="s">
        <v>358</v>
      </c>
      <c r="BE776">
        <v>2</v>
      </c>
      <c r="BF776" t="b">
        <v>1</v>
      </c>
      <c r="BG776">
        <v>1774684821.7</v>
      </c>
      <c r="BH776">
        <v>419.5359999999999</v>
      </c>
      <c r="BI776">
        <v>419.9635</v>
      </c>
      <c r="BJ776">
        <v>21.45199</v>
      </c>
      <c r="BK776">
        <v>21.46448</v>
      </c>
      <c r="BL776">
        <v>419.8977</v>
      </c>
      <c r="BM776">
        <v>21.1556</v>
      </c>
      <c r="BN776">
        <v>499.9665</v>
      </c>
      <c r="BO776">
        <v>101.0262</v>
      </c>
      <c r="BP776">
        <v>0.09990599</v>
      </c>
      <c r="BQ776">
        <v>25.72922</v>
      </c>
      <c r="BR776">
        <v>25.7269</v>
      </c>
      <c r="BS776">
        <v>999.9</v>
      </c>
      <c r="BT776">
        <v>0</v>
      </c>
      <c r="BU776">
        <v>0</v>
      </c>
      <c r="BV776">
        <v>10013.208</v>
      </c>
      <c r="BW776">
        <v>0</v>
      </c>
      <c r="BX776">
        <v>0.3833920000000001</v>
      </c>
      <c r="BY776">
        <v>-0.4274812</v>
      </c>
      <c r="BZ776">
        <v>428.7332</v>
      </c>
      <c r="CA776">
        <v>429.1755</v>
      </c>
      <c r="CB776">
        <v>-0.0125082</v>
      </c>
      <c r="CC776">
        <v>419.9635</v>
      </c>
      <c r="CD776">
        <v>21.46448</v>
      </c>
      <c r="CE776">
        <v>2.167209</v>
      </c>
      <c r="CF776">
        <v>2.168474</v>
      </c>
      <c r="CG776">
        <v>18.72195</v>
      </c>
      <c r="CH776">
        <v>18.73128</v>
      </c>
      <c r="CI776">
        <v>19.99975</v>
      </c>
      <c r="CJ776">
        <v>0</v>
      </c>
      <c r="CK776">
        <v>1</v>
      </c>
      <c r="CL776">
        <v>0</v>
      </c>
      <c r="CM776">
        <v>1.41969</v>
      </c>
      <c r="CN776">
        <v>0</v>
      </c>
      <c r="CO776">
        <v>1.58241</v>
      </c>
      <c r="CP776">
        <v>102.3119</v>
      </c>
      <c r="CQ776">
        <v>34.812</v>
      </c>
      <c r="CR776">
        <v>38.7059</v>
      </c>
      <c r="CS776">
        <v>36.8561</v>
      </c>
      <c r="CT776">
        <v>37.6185</v>
      </c>
      <c r="CU776">
        <v>35.6187</v>
      </c>
      <c r="CV776">
        <v>0</v>
      </c>
      <c r="CW776">
        <v>20.001</v>
      </c>
      <c r="CX776">
        <v>0</v>
      </c>
      <c r="CY776">
        <v>1774684823</v>
      </c>
      <c r="CZ776">
        <v>0</v>
      </c>
      <c r="DA776">
        <v>1774666326.5</v>
      </c>
      <c r="DB776" t="s">
        <v>359</v>
      </c>
      <c r="DC776">
        <v>1774666322</v>
      </c>
      <c r="DD776">
        <v>1774666326.5</v>
      </c>
      <c r="DE776">
        <v>2</v>
      </c>
      <c r="DF776">
        <v>0.343</v>
      </c>
      <c r="DG776">
        <v>-0.026</v>
      </c>
      <c r="DH776">
        <v>-0.36</v>
      </c>
      <c r="DI776">
        <v>0.298</v>
      </c>
      <c r="DJ776">
        <v>420</v>
      </c>
      <c r="DK776">
        <v>22</v>
      </c>
      <c r="DL776">
        <v>0.17</v>
      </c>
      <c r="DM776">
        <v>0.02</v>
      </c>
      <c r="DN776">
        <v>-0.4481863170731707</v>
      </c>
      <c r="DO776">
        <v>0.01110633449477363</v>
      </c>
      <c r="DP776">
        <v>0.03439846385639848</v>
      </c>
      <c r="DQ776">
        <v>1</v>
      </c>
      <c r="DR776">
        <v>-0.01216032926829268</v>
      </c>
      <c r="DS776">
        <v>-0.002774650871080122</v>
      </c>
      <c r="DT776">
        <v>0.0007873247757806184</v>
      </c>
      <c r="DU776">
        <v>1</v>
      </c>
      <c r="DV776">
        <v>2</v>
      </c>
      <c r="DW776">
        <v>2</v>
      </c>
      <c r="DX776" t="s">
        <v>360</v>
      </c>
      <c r="DY776">
        <v>3.13042</v>
      </c>
      <c r="DZ776">
        <v>2.80653</v>
      </c>
      <c r="EA776">
        <v>0.0997411</v>
      </c>
      <c r="EB776">
        <v>0.0994693</v>
      </c>
      <c r="EC776">
        <v>0.105675</v>
      </c>
      <c r="ED776">
        <v>0.105412</v>
      </c>
      <c r="EE776">
        <v>21144.5</v>
      </c>
      <c r="EF776">
        <v>27418.3</v>
      </c>
      <c r="EG776">
        <v>26441.3</v>
      </c>
      <c r="EH776">
        <v>32999.5</v>
      </c>
      <c r="EI776">
        <v>34928.6</v>
      </c>
      <c r="EJ776">
        <v>40317.7</v>
      </c>
      <c r="EK776">
        <v>41086.8</v>
      </c>
      <c r="EL776">
        <v>46059.1</v>
      </c>
      <c r="EM776">
        <v>2.035</v>
      </c>
      <c r="EN776">
        <v>2.00007</v>
      </c>
      <c r="EO776">
        <v>0.06604939999999999</v>
      </c>
      <c r="EP776">
        <v>0</v>
      </c>
      <c r="EQ776">
        <v>24.6368</v>
      </c>
      <c r="ER776">
        <v>999.9</v>
      </c>
      <c r="ES776">
        <v>67.5</v>
      </c>
      <c r="ET776">
        <v>27.5</v>
      </c>
      <c r="EU776">
        <v>24.6263</v>
      </c>
      <c r="EV776">
        <v>61.3209</v>
      </c>
      <c r="EW776">
        <v>31.5946</v>
      </c>
      <c r="EX776">
        <v>1</v>
      </c>
      <c r="EY776">
        <v>0.291067</v>
      </c>
      <c r="EZ776">
        <v>0.154303</v>
      </c>
      <c r="FA776">
        <v>20.2904</v>
      </c>
      <c r="FB776">
        <v>5.19123</v>
      </c>
      <c r="FC776">
        <v>11.9441</v>
      </c>
      <c r="FD776">
        <v>4.9558</v>
      </c>
      <c r="FE776">
        <v>3.285</v>
      </c>
      <c r="FF776">
        <v>9999</v>
      </c>
      <c r="FG776">
        <v>9999</v>
      </c>
      <c r="FH776">
        <v>9999</v>
      </c>
      <c r="FI776">
        <v>999.9</v>
      </c>
      <c r="FJ776">
        <v>1.86127</v>
      </c>
      <c r="FK776">
        <v>1.86264</v>
      </c>
      <c r="FL776">
        <v>1.86005</v>
      </c>
      <c r="FM776">
        <v>1.85837</v>
      </c>
      <c r="FN776">
        <v>1.86215</v>
      </c>
      <c r="FO776">
        <v>1.85889</v>
      </c>
      <c r="FP776">
        <v>1.85791</v>
      </c>
      <c r="FQ776">
        <v>1.86081</v>
      </c>
      <c r="FR776">
        <v>0</v>
      </c>
      <c r="FS776">
        <v>0</v>
      </c>
      <c r="FT776">
        <v>0</v>
      </c>
      <c r="FU776">
        <v>4.5</v>
      </c>
      <c r="FV776" t="s">
        <v>361</v>
      </c>
      <c r="FW776" t="s">
        <v>362</v>
      </c>
      <c r="FX776" t="s">
        <v>363</v>
      </c>
      <c r="FY776" t="s">
        <v>364</v>
      </c>
      <c r="FZ776" t="s">
        <v>364</v>
      </c>
      <c r="GA776" t="s">
        <v>363</v>
      </c>
      <c r="GB776">
        <v>0</v>
      </c>
      <c r="GC776">
        <v>100</v>
      </c>
      <c r="GD776">
        <v>100</v>
      </c>
      <c r="GE776">
        <v>-0.361</v>
      </c>
      <c r="GF776">
        <v>0.2964</v>
      </c>
      <c r="GG776">
        <v>-1.589593225013521</v>
      </c>
      <c r="GH776">
        <v>0.00192992804097616</v>
      </c>
      <c r="GI776">
        <v>3.244687122451424E-06</v>
      </c>
      <c r="GJ776">
        <v>-2.087531120305573E-09</v>
      </c>
      <c r="GK776">
        <v>0.05776174702018427</v>
      </c>
      <c r="GL776">
        <v>0.005089068596103195</v>
      </c>
      <c r="GM776">
        <v>0.0003257216593697226</v>
      </c>
      <c r="GN776">
        <v>-1.562898368296355E-06</v>
      </c>
      <c r="GO776">
        <v>0</v>
      </c>
      <c r="GP776">
        <v>1257</v>
      </c>
      <c r="GQ776">
        <v>1</v>
      </c>
      <c r="GR776">
        <v>31</v>
      </c>
      <c r="GS776">
        <v>308.4</v>
      </c>
      <c r="GT776">
        <v>308.3</v>
      </c>
      <c r="GU776">
        <v>1.07788</v>
      </c>
      <c r="GV776">
        <v>2.39502</v>
      </c>
      <c r="GW776">
        <v>1.44775</v>
      </c>
      <c r="GX776">
        <v>2.20215</v>
      </c>
      <c r="GY776">
        <v>1.44653</v>
      </c>
      <c r="GZ776">
        <v>2.35474</v>
      </c>
      <c r="HA776">
        <v>33.1769</v>
      </c>
      <c r="HB776">
        <v>14.4297</v>
      </c>
      <c r="HC776">
        <v>18</v>
      </c>
      <c r="HD776">
        <v>531.951</v>
      </c>
      <c r="HE776">
        <v>522.832</v>
      </c>
      <c r="HF776">
        <v>24.9998</v>
      </c>
      <c r="HG776">
        <v>30.7119</v>
      </c>
      <c r="HH776">
        <v>30.0001</v>
      </c>
      <c r="HI776">
        <v>31.0916</v>
      </c>
      <c r="HJ776">
        <v>31.1009</v>
      </c>
      <c r="HK776">
        <v>21.5401</v>
      </c>
      <c r="HL776">
        <v>20.8779</v>
      </c>
      <c r="HM776">
        <v>100</v>
      </c>
      <c r="HN776">
        <v>25</v>
      </c>
      <c r="HO776">
        <v>420</v>
      </c>
      <c r="HP776">
        <v>21.5</v>
      </c>
      <c r="HQ776">
        <v>103.12</v>
      </c>
      <c r="HR776">
        <v>102.019</v>
      </c>
    </row>
    <row r="777" spans="1:226">
      <c r="A777">
        <v>759</v>
      </c>
      <c r="B777">
        <v>1774684828.6</v>
      </c>
      <c r="C777">
        <v>3082.599999904633</v>
      </c>
      <c r="D777" t="s">
        <v>1881</v>
      </c>
      <c r="E777" t="s">
        <v>1882</v>
      </c>
      <c r="F777">
        <v>5</v>
      </c>
      <c r="I777">
        <v>1774684825.7</v>
      </c>
      <c r="J777">
        <f>(K777)/1000</f>
        <v>0</v>
      </c>
      <c r="K777">
        <f>IF(BF777, AN777, AH777)</f>
        <v>0</v>
      </c>
      <c r="L777">
        <f>IF(BF777, AI777, AG777)</f>
        <v>0</v>
      </c>
      <c r="M777">
        <f>BH777 - IF(AU777&gt;1, L777*BB777*100.0/(AW777), 0)</f>
        <v>0</v>
      </c>
      <c r="N777">
        <f>((T777-J777/2)*M777-L777)/(T777+J777/2)</f>
        <v>0</v>
      </c>
      <c r="O777">
        <f>N777*(BO777+BP777)/1000.0</f>
        <v>0</v>
      </c>
      <c r="P777">
        <f>(BH777 - IF(AU777&gt;1, L777*BB777*100.0/(AW777), 0))*(BO777+BP777)/1000.0</f>
        <v>0</v>
      </c>
      <c r="Q777">
        <f>2.0/((1/S777-1/R777)+SIGN(S777)*SQRT((1/S777-1/R777)*(1/S777-1/R777) + 4*BC777/((BC777+1)*(BC777+1))*(2*1/S777*1/R777-1/R777*1/R777)))</f>
        <v>0</v>
      </c>
      <c r="R777">
        <f>IF(LEFT(BD777,1)&lt;&gt;"0",IF(LEFT(BD777,1)="1",3.0,BE777),$D$5+$E$5*(BV777*BO777/($K$5*1000))+$F$5*(BV777*BO777/($K$5*1000))*MAX(MIN(BB777,$J$5),$I$5)*MAX(MIN(BB777,$J$5),$I$5)+$G$5*MAX(MIN(BB777,$J$5),$I$5)*(BV777*BO777/($K$5*1000))+$H$5*(BV777*BO777/($K$5*1000))*(BV777*BO777/($K$5*1000)))</f>
        <v>0</v>
      </c>
      <c r="S777">
        <f>J777*(1000-(1000*0.61365*exp(17.502*W777/(240.97+W777))/(BO777+BP777)+BJ777)/2)/(1000*0.61365*exp(17.502*W777/(240.97+W777))/(BO777+BP777)-BJ777)</f>
        <v>0</v>
      </c>
      <c r="T777">
        <f>1/((BC777+1)/(Q777/1.6)+1/(R777/1.37)) + BC777/((BC777+1)/(Q777/1.6) + BC777/(R777/1.37))</f>
        <v>0</v>
      </c>
      <c r="U777">
        <f>(AX777*BA777)</f>
        <v>0</v>
      </c>
      <c r="V777">
        <f>(BQ777+(U777+2*0.95*5.67E-8*(((BQ777+$B$9)+273)^4-(BQ777+273)^4)-44100*J777)/(1.84*29.3*R777+8*0.95*5.67E-8*(BQ777+273)^3))</f>
        <v>0</v>
      </c>
      <c r="W777">
        <f>($C$9*BR777+$D$9*BS777+$E$9*V777)</f>
        <v>0</v>
      </c>
      <c r="X777">
        <f>0.61365*exp(17.502*W777/(240.97+W777))</f>
        <v>0</v>
      </c>
      <c r="Y777">
        <f>(Z777/AA777*100)</f>
        <v>0</v>
      </c>
      <c r="Z777">
        <f>BJ777*(BO777+BP777)/1000</f>
        <v>0</v>
      </c>
      <c r="AA777">
        <f>0.61365*exp(17.502*BQ777/(240.97+BQ777))</f>
        <v>0</v>
      </c>
      <c r="AB777">
        <f>(X777-BJ777*(BO777+BP777)/1000)</f>
        <v>0</v>
      </c>
      <c r="AC777">
        <f>(-J777*44100)</f>
        <v>0</v>
      </c>
      <c r="AD777">
        <f>2*29.3*R777*0.92*(BQ777-W777)</f>
        <v>0</v>
      </c>
      <c r="AE777">
        <f>2*0.95*5.67E-8*(((BQ777+$B$9)+273)^4-(W777+273)^4)</f>
        <v>0</v>
      </c>
      <c r="AF777">
        <f>U777+AE777+AC777+AD777</f>
        <v>0</v>
      </c>
      <c r="AG777">
        <f>BN777*AU777*(BI777-BH777*(1000-AU777*BK777)/(1000-AU777*BJ777))/(100*BB777)</f>
        <v>0</v>
      </c>
      <c r="AH777">
        <f>1000*BN777*AU777*(BJ777-BK777)/(100*BB777*(1000-AU777*BJ777))</f>
        <v>0</v>
      </c>
      <c r="AI777">
        <f>(AJ777 - AK777 - BO777*1E3/(8.314*(BQ777+273.15)) * AM777/BN777 * AL777) * BN777/(100*BB777) * (1000 - BK777)/1000</f>
        <v>0</v>
      </c>
      <c r="AJ777">
        <v>429.2128030281866</v>
      </c>
      <c r="AK777">
        <v>428.7407454545452</v>
      </c>
      <c r="AL777">
        <v>2.47846834592563E-06</v>
      </c>
      <c r="AM777">
        <v>61.35787655002243</v>
      </c>
      <c r="AN777">
        <f>(AP777 - AO777 + BO777*1E3/(8.314*(BQ777+273.15)) * AR777/BN777 * AQ777) * BN777/(100*BB777) * 1000/(1000 - AP777)</f>
        <v>0</v>
      </c>
      <c r="AO777">
        <v>21.46414817279738</v>
      </c>
      <c r="AP777">
        <v>21.45046853146855</v>
      </c>
      <c r="AQ777">
        <v>-4.359354173366045E-07</v>
      </c>
      <c r="AR777">
        <v>91.88205700752289</v>
      </c>
      <c r="AS777">
        <v>0</v>
      </c>
      <c r="AT777">
        <v>0</v>
      </c>
      <c r="AU777">
        <f>IF(AS777*$H$15&gt;=AW777,1.0,(AW777/(AW777-AS777*$H$15)))</f>
        <v>0</v>
      </c>
      <c r="AV777">
        <f>(AU777-1)*100</f>
        <v>0</v>
      </c>
      <c r="AW777">
        <f>MAX(0,($B$15+$C$15*BV777)/(1+$D$15*BV777)*BO777/(BQ777+273)*$E$15)</f>
        <v>0</v>
      </c>
      <c r="AX777">
        <f>$B$13*BW777+$C$13*BX777+$F$13*CI777*(1-CL777)</f>
        <v>0</v>
      </c>
      <c r="AY777">
        <f>AX777*AZ777</f>
        <v>0</v>
      </c>
      <c r="AZ777">
        <f>($B$13*$D$11+$C$13*$D$11+$F$13*((CV777+CN777)/MAX(CV777+CN777+CW777, 0.1)*$I$11+CW777/MAX(CV777+CN777+CW777, 0.1)*$J$11))/($B$13+$C$13+$F$13)</f>
        <v>0</v>
      </c>
      <c r="BA777">
        <f>($B$13*$K$11+$C$13*$K$11+$F$13*((CV777+CN777)/MAX(CV777+CN777+CW777, 0.1)*$P$11+CW777/MAX(CV777+CN777+CW777, 0.1)*$Q$11))/($B$13+$C$13+$F$13)</f>
        <v>0</v>
      </c>
      <c r="BB777">
        <v>6</v>
      </c>
      <c r="BC777">
        <v>0.5</v>
      </c>
      <c r="BD777" t="s">
        <v>358</v>
      </c>
      <c r="BE777">
        <v>2</v>
      </c>
      <c r="BF777" t="b">
        <v>1</v>
      </c>
      <c r="BG777">
        <v>1774684825.7</v>
      </c>
      <c r="BH777">
        <v>419.5352</v>
      </c>
      <c r="BI777">
        <v>419.9964</v>
      </c>
      <c r="BJ777">
        <v>21.45055</v>
      </c>
      <c r="BK777">
        <v>21.46376</v>
      </c>
      <c r="BL777">
        <v>419.8971</v>
      </c>
      <c r="BM777">
        <v>21.15418</v>
      </c>
      <c r="BN777">
        <v>499.98</v>
      </c>
      <c r="BO777">
        <v>101.027</v>
      </c>
      <c r="BP777">
        <v>0.09997739999999999</v>
      </c>
      <c r="BQ777">
        <v>25.72568</v>
      </c>
      <c r="BR777">
        <v>25.71359</v>
      </c>
      <c r="BS777">
        <v>999.9</v>
      </c>
      <c r="BT777">
        <v>0</v>
      </c>
      <c r="BU777">
        <v>0</v>
      </c>
      <c r="BV777">
        <v>9998.575000000001</v>
      </c>
      <c r="BW777">
        <v>0</v>
      </c>
      <c r="BX777">
        <v>0.3833920000000001</v>
      </c>
      <c r="BY777">
        <v>-0.461139</v>
      </c>
      <c r="BZ777">
        <v>428.7318999999999</v>
      </c>
      <c r="CA777">
        <v>429.2088</v>
      </c>
      <c r="CB777">
        <v>-0.01320515</v>
      </c>
      <c r="CC777">
        <v>419.9964</v>
      </c>
      <c r="CD777">
        <v>21.46376</v>
      </c>
      <c r="CE777">
        <v>2.167083</v>
      </c>
      <c r="CF777">
        <v>2.168418</v>
      </c>
      <c r="CG777">
        <v>18.72102</v>
      </c>
      <c r="CH777">
        <v>18.73086</v>
      </c>
      <c r="CI777">
        <v>20.00079</v>
      </c>
      <c r="CJ777">
        <v>0</v>
      </c>
      <c r="CK777">
        <v>1</v>
      </c>
      <c r="CL777">
        <v>0</v>
      </c>
      <c r="CM777">
        <v>1.52933</v>
      </c>
      <c r="CN777">
        <v>0</v>
      </c>
      <c r="CO777">
        <v>1.59062</v>
      </c>
      <c r="CP777">
        <v>102.3175</v>
      </c>
      <c r="CQ777">
        <v>34.7686</v>
      </c>
      <c r="CR777">
        <v>38.6436</v>
      </c>
      <c r="CS777">
        <v>36.812</v>
      </c>
      <c r="CT777">
        <v>37.5434</v>
      </c>
      <c r="CU777">
        <v>35.5746</v>
      </c>
      <c r="CV777">
        <v>0</v>
      </c>
      <c r="CW777">
        <v>20</v>
      </c>
      <c r="CX777">
        <v>0</v>
      </c>
      <c r="CY777">
        <v>1774684827.2</v>
      </c>
      <c r="CZ777">
        <v>0</v>
      </c>
      <c r="DA777">
        <v>1774666326.5</v>
      </c>
      <c r="DB777" t="s">
        <v>359</v>
      </c>
      <c r="DC777">
        <v>1774666322</v>
      </c>
      <c r="DD777">
        <v>1774666326.5</v>
      </c>
      <c r="DE777">
        <v>2</v>
      </c>
      <c r="DF777">
        <v>0.343</v>
      </c>
      <c r="DG777">
        <v>-0.026</v>
      </c>
      <c r="DH777">
        <v>-0.36</v>
      </c>
      <c r="DI777">
        <v>0.298</v>
      </c>
      <c r="DJ777">
        <v>420</v>
      </c>
      <c r="DK777">
        <v>22</v>
      </c>
      <c r="DL777">
        <v>0.17</v>
      </c>
      <c r="DM777">
        <v>0.02</v>
      </c>
      <c r="DN777">
        <v>-0.4589865609756098</v>
      </c>
      <c r="DO777">
        <v>0.05249889198606288</v>
      </c>
      <c r="DP777">
        <v>0.03250239726997168</v>
      </c>
      <c r="DQ777">
        <v>1</v>
      </c>
      <c r="DR777">
        <v>-0.01250816097560976</v>
      </c>
      <c r="DS777">
        <v>-0.002854386062717796</v>
      </c>
      <c r="DT777">
        <v>0.000653758995975245</v>
      </c>
      <c r="DU777">
        <v>1</v>
      </c>
      <c r="DV777">
        <v>2</v>
      </c>
      <c r="DW777">
        <v>2</v>
      </c>
      <c r="DX777" t="s">
        <v>360</v>
      </c>
      <c r="DY777">
        <v>3.13045</v>
      </c>
      <c r="DZ777">
        <v>2.80624</v>
      </c>
      <c r="EA777">
        <v>0.09974710000000001</v>
      </c>
      <c r="EB777">
        <v>0.0994733</v>
      </c>
      <c r="EC777">
        <v>0.105678</v>
      </c>
      <c r="ED777">
        <v>0.10541</v>
      </c>
      <c r="EE777">
        <v>21144.3</v>
      </c>
      <c r="EF777">
        <v>27418.1</v>
      </c>
      <c r="EG777">
        <v>26441.2</v>
      </c>
      <c r="EH777">
        <v>32999.3</v>
      </c>
      <c r="EI777">
        <v>34928.4</v>
      </c>
      <c r="EJ777">
        <v>40317.5</v>
      </c>
      <c r="EK777">
        <v>41086.7</v>
      </c>
      <c r="EL777">
        <v>46058.8</v>
      </c>
      <c r="EM777">
        <v>2.03515</v>
      </c>
      <c r="EN777">
        <v>1.99995</v>
      </c>
      <c r="EO777">
        <v>0.0653416</v>
      </c>
      <c r="EP777">
        <v>0</v>
      </c>
      <c r="EQ777">
        <v>24.6367</v>
      </c>
      <c r="ER777">
        <v>999.9</v>
      </c>
      <c r="ES777">
        <v>67.5</v>
      </c>
      <c r="ET777">
        <v>27.5</v>
      </c>
      <c r="EU777">
        <v>24.6226</v>
      </c>
      <c r="EV777">
        <v>61.0409</v>
      </c>
      <c r="EW777">
        <v>31.7468</v>
      </c>
      <c r="EX777">
        <v>1</v>
      </c>
      <c r="EY777">
        <v>0.291098</v>
      </c>
      <c r="EZ777">
        <v>0.1536</v>
      </c>
      <c r="FA777">
        <v>20.2905</v>
      </c>
      <c r="FB777">
        <v>5.19004</v>
      </c>
      <c r="FC777">
        <v>11.9441</v>
      </c>
      <c r="FD777">
        <v>4.9554</v>
      </c>
      <c r="FE777">
        <v>3.285</v>
      </c>
      <c r="FF777">
        <v>9999</v>
      </c>
      <c r="FG777">
        <v>9999</v>
      </c>
      <c r="FH777">
        <v>9999</v>
      </c>
      <c r="FI777">
        <v>999.9</v>
      </c>
      <c r="FJ777">
        <v>1.86127</v>
      </c>
      <c r="FK777">
        <v>1.86264</v>
      </c>
      <c r="FL777">
        <v>1.86005</v>
      </c>
      <c r="FM777">
        <v>1.85837</v>
      </c>
      <c r="FN777">
        <v>1.86213</v>
      </c>
      <c r="FO777">
        <v>1.85889</v>
      </c>
      <c r="FP777">
        <v>1.85791</v>
      </c>
      <c r="FQ777">
        <v>1.86081</v>
      </c>
      <c r="FR777">
        <v>0</v>
      </c>
      <c r="FS777">
        <v>0</v>
      </c>
      <c r="FT777">
        <v>0</v>
      </c>
      <c r="FU777">
        <v>4.5</v>
      </c>
      <c r="FV777" t="s">
        <v>361</v>
      </c>
      <c r="FW777" t="s">
        <v>362</v>
      </c>
      <c r="FX777" t="s">
        <v>363</v>
      </c>
      <c r="FY777" t="s">
        <v>364</v>
      </c>
      <c r="FZ777" t="s">
        <v>364</v>
      </c>
      <c r="GA777" t="s">
        <v>363</v>
      </c>
      <c r="GB777">
        <v>0</v>
      </c>
      <c r="GC777">
        <v>100</v>
      </c>
      <c r="GD777">
        <v>100</v>
      </c>
      <c r="GE777">
        <v>-0.361</v>
      </c>
      <c r="GF777">
        <v>0.2964</v>
      </c>
      <c r="GG777">
        <v>-1.589593225013521</v>
      </c>
      <c r="GH777">
        <v>0.00192992804097616</v>
      </c>
      <c r="GI777">
        <v>3.244687122451424E-06</v>
      </c>
      <c r="GJ777">
        <v>-2.087531120305573E-09</v>
      </c>
      <c r="GK777">
        <v>0.05776174702018427</v>
      </c>
      <c r="GL777">
        <v>0.005089068596103195</v>
      </c>
      <c r="GM777">
        <v>0.0003257216593697226</v>
      </c>
      <c r="GN777">
        <v>-1.562898368296355E-06</v>
      </c>
      <c r="GO777">
        <v>0</v>
      </c>
      <c r="GP777">
        <v>1257</v>
      </c>
      <c r="GQ777">
        <v>1</v>
      </c>
      <c r="GR777">
        <v>31</v>
      </c>
      <c r="GS777">
        <v>308.4</v>
      </c>
      <c r="GT777">
        <v>308.4</v>
      </c>
      <c r="GU777">
        <v>1.07666</v>
      </c>
      <c r="GV777">
        <v>2.38403</v>
      </c>
      <c r="GW777">
        <v>1.44775</v>
      </c>
      <c r="GX777">
        <v>2.20215</v>
      </c>
      <c r="GY777">
        <v>1.44653</v>
      </c>
      <c r="GZ777">
        <v>2.3877</v>
      </c>
      <c r="HA777">
        <v>33.1769</v>
      </c>
      <c r="HB777">
        <v>14.4297</v>
      </c>
      <c r="HC777">
        <v>18</v>
      </c>
      <c r="HD777">
        <v>532.046</v>
      </c>
      <c r="HE777">
        <v>522.747</v>
      </c>
      <c r="HF777">
        <v>24.9998</v>
      </c>
      <c r="HG777">
        <v>30.7119</v>
      </c>
      <c r="HH777">
        <v>30.0001</v>
      </c>
      <c r="HI777">
        <v>31.0916</v>
      </c>
      <c r="HJ777">
        <v>31.1009</v>
      </c>
      <c r="HK777">
        <v>21.541</v>
      </c>
      <c r="HL777">
        <v>20.8779</v>
      </c>
      <c r="HM777">
        <v>100</v>
      </c>
      <c r="HN777">
        <v>25</v>
      </c>
      <c r="HO777">
        <v>420</v>
      </c>
      <c r="HP777">
        <v>21.5</v>
      </c>
      <c r="HQ777">
        <v>103.12</v>
      </c>
      <c r="HR777">
        <v>102.018</v>
      </c>
    </row>
    <row r="778" spans="1:226">
      <c r="A778">
        <v>760</v>
      </c>
      <c r="B778">
        <v>1774684832.6</v>
      </c>
      <c r="C778">
        <v>3086.599999904633</v>
      </c>
      <c r="D778" t="s">
        <v>1883</v>
      </c>
      <c r="E778" t="s">
        <v>1884</v>
      </c>
      <c r="F778">
        <v>5</v>
      </c>
      <c r="I778">
        <v>1774684829.7</v>
      </c>
      <c r="J778">
        <f>(K778)/1000</f>
        <v>0</v>
      </c>
      <c r="K778">
        <f>IF(BF778, AN778, AH778)</f>
        <v>0</v>
      </c>
      <c r="L778">
        <f>IF(BF778, AI778, AG778)</f>
        <v>0</v>
      </c>
      <c r="M778">
        <f>BH778 - IF(AU778&gt;1, L778*BB778*100.0/(AW778), 0)</f>
        <v>0</v>
      </c>
      <c r="N778">
        <f>((T778-J778/2)*M778-L778)/(T778+J778/2)</f>
        <v>0</v>
      </c>
      <c r="O778">
        <f>N778*(BO778+BP778)/1000.0</f>
        <v>0</v>
      </c>
      <c r="P778">
        <f>(BH778 - IF(AU778&gt;1, L778*BB778*100.0/(AW778), 0))*(BO778+BP778)/1000.0</f>
        <v>0</v>
      </c>
      <c r="Q778">
        <f>2.0/((1/S778-1/R778)+SIGN(S778)*SQRT((1/S778-1/R778)*(1/S778-1/R778) + 4*BC778/((BC778+1)*(BC778+1))*(2*1/S778*1/R778-1/R778*1/R778)))</f>
        <v>0</v>
      </c>
      <c r="R778">
        <f>IF(LEFT(BD778,1)&lt;&gt;"0",IF(LEFT(BD778,1)="1",3.0,BE778),$D$5+$E$5*(BV778*BO778/($K$5*1000))+$F$5*(BV778*BO778/($K$5*1000))*MAX(MIN(BB778,$J$5),$I$5)*MAX(MIN(BB778,$J$5),$I$5)+$G$5*MAX(MIN(BB778,$J$5),$I$5)*(BV778*BO778/($K$5*1000))+$H$5*(BV778*BO778/($K$5*1000))*(BV778*BO778/($K$5*1000)))</f>
        <v>0</v>
      </c>
      <c r="S778">
        <f>J778*(1000-(1000*0.61365*exp(17.502*W778/(240.97+W778))/(BO778+BP778)+BJ778)/2)/(1000*0.61365*exp(17.502*W778/(240.97+W778))/(BO778+BP778)-BJ778)</f>
        <v>0</v>
      </c>
      <c r="T778">
        <f>1/((BC778+1)/(Q778/1.6)+1/(R778/1.37)) + BC778/((BC778+1)/(Q778/1.6) + BC778/(R778/1.37))</f>
        <v>0</v>
      </c>
      <c r="U778">
        <f>(AX778*BA778)</f>
        <v>0</v>
      </c>
      <c r="V778">
        <f>(BQ778+(U778+2*0.95*5.67E-8*(((BQ778+$B$9)+273)^4-(BQ778+273)^4)-44100*J778)/(1.84*29.3*R778+8*0.95*5.67E-8*(BQ778+273)^3))</f>
        <v>0</v>
      </c>
      <c r="W778">
        <f>($C$9*BR778+$D$9*BS778+$E$9*V778)</f>
        <v>0</v>
      </c>
      <c r="X778">
        <f>0.61365*exp(17.502*W778/(240.97+W778))</f>
        <v>0</v>
      </c>
      <c r="Y778">
        <f>(Z778/AA778*100)</f>
        <v>0</v>
      </c>
      <c r="Z778">
        <f>BJ778*(BO778+BP778)/1000</f>
        <v>0</v>
      </c>
      <c r="AA778">
        <f>0.61365*exp(17.502*BQ778/(240.97+BQ778))</f>
        <v>0</v>
      </c>
      <c r="AB778">
        <f>(X778-BJ778*(BO778+BP778)/1000)</f>
        <v>0</v>
      </c>
      <c r="AC778">
        <f>(-J778*44100)</f>
        <v>0</v>
      </c>
      <c r="AD778">
        <f>2*29.3*R778*0.92*(BQ778-W778)</f>
        <v>0</v>
      </c>
      <c r="AE778">
        <f>2*0.95*5.67E-8*(((BQ778+$B$9)+273)^4-(W778+273)^4)</f>
        <v>0</v>
      </c>
      <c r="AF778">
        <f>U778+AE778+AC778+AD778</f>
        <v>0</v>
      </c>
      <c r="AG778">
        <f>BN778*AU778*(BI778-BH778*(1000-AU778*BK778)/(1000-AU778*BJ778))/(100*BB778)</f>
        <v>0</v>
      </c>
      <c r="AH778">
        <f>1000*BN778*AU778*(BJ778-BK778)/(100*BB778*(1000-AU778*BJ778))</f>
        <v>0</v>
      </c>
      <c r="AI778">
        <f>(AJ778 - AK778 - BO778*1E3/(8.314*(BQ778+273.15)) * AM778/BN778 * AL778) * BN778/(100*BB778) * (1000 - BK778)/1000</f>
        <v>0</v>
      </c>
      <c r="AJ778">
        <v>429.2234584985914</v>
      </c>
      <c r="AK778">
        <v>428.7783757575755</v>
      </c>
      <c r="AL778">
        <v>3.122184423383237E-06</v>
      </c>
      <c r="AM778">
        <v>61.35787655002243</v>
      </c>
      <c r="AN778">
        <f>(AP778 - AO778 + BO778*1E3/(8.314*(BQ778+273.15)) * AR778/BN778 * AQ778) * BN778/(100*BB778) * 1000/(1000 - AP778)</f>
        <v>0</v>
      </c>
      <c r="AO778">
        <v>21.46343283317228</v>
      </c>
      <c r="AP778">
        <v>21.45181888111889</v>
      </c>
      <c r="AQ778">
        <v>6.13951160339459E-07</v>
      </c>
      <c r="AR778">
        <v>91.88205700752289</v>
      </c>
      <c r="AS778">
        <v>0</v>
      </c>
      <c r="AT778">
        <v>0</v>
      </c>
      <c r="AU778">
        <f>IF(AS778*$H$15&gt;=AW778,1.0,(AW778/(AW778-AS778*$H$15)))</f>
        <v>0</v>
      </c>
      <c r="AV778">
        <f>(AU778-1)*100</f>
        <v>0</v>
      </c>
      <c r="AW778">
        <f>MAX(0,($B$15+$C$15*BV778)/(1+$D$15*BV778)*BO778/(BQ778+273)*$E$15)</f>
        <v>0</v>
      </c>
      <c r="AX778">
        <f>$B$13*BW778+$C$13*BX778+$F$13*CI778*(1-CL778)</f>
        <v>0</v>
      </c>
      <c r="AY778">
        <f>AX778*AZ778</f>
        <v>0</v>
      </c>
      <c r="AZ778">
        <f>($B$13*$D$11+$C$13*$D$11+$F$13*((CV778+CN778)/MAX(CV778+CN778+CW778, 0.1)*$I$11+CW778/MAX(CV778+CN778+CW778, 0.1)*$J$11))/($B$13+$C$13+$F$13)</f>
        <v>0</v>
      </c>
      <c r="BA778">
        <f>($B$13*$K$11+$C$13*$K$11+$F$13*((CV778+CN778)/MAX(CV778+CN778+CW778, 0.1)*$P$11+CW778/MAX(CV778+CN778+CW778, 0.1)*$Q$11))/($B$13+$C$13+$F$13)</f>
        <v>0</v>
      </c>
      <c r="BB778">
        <v>6</v>
      </c>
      <c r="BC778">
        <v>0.5</v>
      </c>
      <c r="BD778" t="s">
        <v>358</v>
      </c>
      <c r="BE778">
        <v>2</v>
      </c>
      <c r="BF778" t="b">
        <v>1</v>
      </c>
      <c r="BG778">
        <v>1774684829.7</v>
      </c>
      <c r="BH778">
        <v>419.5700000000001</v>
      </c>
      <c r="BI778">
        <v>420.0062000000001</v>
      </c>
      <c r="BJ778">
        <v>21.45143</v>
      </c>
      <c r="BK778">
        <v>21.46428</v>
      </c>
      <c r="BL778">
        <v>419.9313</v>
      </c>
      <c r="BM778">
        <v>21.15502</v>
      </c>
      <c r="BN778">
        <v>499.9716</v>
      </c>
      <c r="BO778">
        <v>101.0265</v>
      </c>
      <c r="BP778">
        <v>0.09995760000000001</v>
      </c>
      <c r="BQ778">
        <v>25.72403</v>
      </c>
      <c r="BR778">
        <v>25.71391</v>
      </c>
      <c r="BS778">
        <v>999.9</v>
      </c>
      <c r="BT778">
        <v>0</v>
      </c>
      <c r="BU778">
        <v>0</v>
      </c>
      <c r="BV778">
        <v>10001.065</v>
      </c>
      <c r="BW778">
        <v>0</v>
      </c>
      <c r="BX778">
        <v>0.3833920000000001</v>
      </c>
      <c r="BY778">
        <v>-0.4363342</v>
      </c>
      <c r="BZ778">
        <v>428.7675</v>
      </c>
      <c r="CA778">
        <v>429.2189999999999</v>
      </c>
      <c r="CB778">
        <v>-0.01285554</v>
      </c>
      <c r="CC778">
        <v>420.0062000000001</v>
      </c>
      <c r="CD778">
        <v>21.46428</v>
      </c>
      <c r="CE778">
        <v>2.167162</v>
      </c>
      <c r="CF778">
        <v>2.16846</v>
      </c>
      <c r="CG778">
        <v>18.72161</v>
      </c>
      <c r="CH778">
        <v>18.73117</v>
      </c>
      <c r="CI778">
        <v>20.0054</v>
      </c>
      <c r="CJ778">
        <v>0</v>
      </c>
      <c r="CK778">
        <v>1</v>
      </c>
      <c r="CL778">
        <v>0</v>
      </c>
      <c r="CM778">
        <v>1.80372</v>
      </c>
      <c r="CN778">
        <v>0</v>
      </c>
      <c r="CO778">
        <v>1.2498</v>
      </c>
      <c r="CP778">
        <v>102.341</v>
      </c>
      <c r="CQ778">
        <v>34.75</v>
      </c>
      <c r="CR778">
        <v>38.5809</v>
      </c>
      <c r="CS778">
        <v>36.7686</v>
      </c>
      <c r="CT778">
        <v>37.4685</v>
      </c>
      <c r="CU778">
        <v>35.5434</v>
      </c>
      <c r="CV778">
        <v>0</v>
      </c>
      <c r="CW778">
        <v>20.006</v>
      </c>
      <c r="CX778">
        <v>0</v>
      </c>
      <c r="CY778">
        <v>1774684830.8</v>
      </c>
      <c r="CZ778">
        <v>0</v>
      </c>
      <c r="DA778">
        <v>1774666326.5</v>
      </c>
      <c r="DB778" t="s">
        <v>359</v>
      </c>
      <c r="DC778">
        <v>1774666322</v>
      </c>
      <c r="DD778">
        <v>1774666326.5</v>
      </c>
      <c r="DE778">
        <v>2</v>
      </c>
      <c r="DF778">
        <v>0.343</v>
      </c>
      <c r="DG778">
        <v>-0.026</v>
      </c>
      <c r="DH778">
        <v>-0.36</v>
      </c>
      <c r="DI778">
        <v>0.298</v>
      </c>
      <c r="DJ778">
        <v>420</v>
      </c>
      <c r="DK778">
        <v>22</v>
      </c>
      <c r="DL778">
        <v>0.17</v>
      </c>
      <c r="DM778">
        <v>0.02</v>
      </c>
      <c r="DN778">
        <v>-0.4495149756097561</v>
      </c>
      <c r="DO778">
        <v>0.1046553240418125</v>
      </c>
      <c r="DP778">
        <v>0.03740089854306543</v>
      </c>
      <c r="DQ778">
        <v>0</v>
      </c>
      <c r="DR778">
        <v>-0.01257961707317073</v>
      </c>
      <c r="DS778">
        <v>-0.00352621045296169</v>
      </c>
      <c r="DT778">
        <v>0.0006695026541059029</v>
      </c>
      <c r="DU778">
        <v>1</v>
      </c>
      <c r="DV778">
        <v>1</v>
      </c>
      <c r="DW778">
        <v>2</v>
      </c>
      <c r="DX778" t="s">
        <v>367</v>
      </c>
      <c r="DY778">
        <v>3.13039</v>
      </c>
      <c r="DZ778">
        <v>2.80654</v>
      </c>
      <c r="EA778">
        <v>0.0997503</v>
      </c>
      <c r="EB778">
        <v>0.09946489999999999</v>
      </c>
      <c r="EC778">
        <v>0.105682</v>
      </c>
      <c r="ED778">
        <v>0.105416</v>
      </c>
      <c r="EE778">
        <v>21144.1</v>
      </c>
      <c r="EF778">
        <v>27418.6</v>
      </c>
      <c r="EG778">
        <v>26441.1</v>
      </c>
      <c r="EH778">
        <v>32999.7</v>
      </c>
      <c r="EI778">
        <v>34928.3</v>
      </c>
      <c r="EJ778">
        <v>40317.8</v>
      </c>
      <c r="EK778">
        <v>41086.7</v>
      </c>
      <c r="EL778">
        <v>46059.5</v>
      </c>
      <c r="EM778">
        <v>2.035</v>
      </c>
      <c r="EN778">
        <v>2.00015</v>
      </c>
      <c r="EO778">
        <v>0.066217</v>
      </c>
      <c r="EP778">
        <v>0</v>
      </c>
      <c r="EQ778">
        <v>24.6347</v>
      </c>
      <c r="ER778">
        <v>999.9</v>
      </c>
      <c r="ES778">
        <v>67.5</v>
      </c>
      <c r="ET778">
        <v>27.5</v>
      </c>
      <c r="EU778">
        <v>24.6247</v>
      </c>
      <c r="EV778">
        <v>61.4809</v>
      </c>
      <c r="EW778">
        <v>31.859</v>
      </c>
      <c r="EX778">
        <v>1</v>
      </c>
      <c r="EY778">
        <v>0.291067</v>
      </c>
      <c r="EZ778">
        <v>0.153219</v>
      </c>
      <c r="FA778">
        <v>20.2906</v>
      </c>
      <c r="FB778">
        <v>5.19063</v>
      </c>
      <c r="FC778">
        <v>11.9441</v>
      </c>
      <c r="FD778">
        <v>4.9556</v>
      </c>
      <c r="FE778">
        <v>3.285</v>
      </c>
      <c r="FF778">
        <v>9999</v>
      </c>
      <c r="FG778">
        <v>9999</v>
      </c>
      <c r="FH778">
        <v>9999</v>
      </c>
      <c r="FI778">
        <v>999.9</v>
      </c>
      <c r="FJ778">
        <v>1.86127</v>
      </c>
      <c r="FK778">
        <v>1.86264</v>
      </c>
      <c r="FL778">
        <v>1.86005</v>
      </c>
      <c r="FM778">
        <v>1.85837</v>
      </c>
      <c r="FN778">
        <v>1.86215</v>
      </c>
      <c r="FO778">
        <v>1.85891</v>
      </c>
      <c r="FP778">
        <v>1.85791</v>
      </c>
      <c r="FQ778">
        <v>1.86081</v>
      </c>
      <c r="FR778">
        <v>0</v>
      </c>
      <c r="FS778">
        <v>0</v>
      </c>
      <c r="FT778">
        <v>0</v>
      </c>
      <c r="FU778">
        <v>4.5</v>
      </c>
      <c r="FV778" t="s">
        <v>361</v>
      </c>
      <c r="FW778" t="s">
        <v>362</v>
      </c>
      <c r="FX778" t="s">
        <v>363</v>
      </c>
      <c r="FY778" t="s">
        <v>364</v>
      </c>
      <c r="FZ778" t="s">
        <v>364</v>
      </c>
      <c r="GA778" t="s">
        <v>363</v>
      </c>
      <c r="GB778">
        <v>0</v>
      </c>
      <c r="GC778">
        <v>100</v>
      </c>
      <c r="GD778">
        <v>100</v>
      </c>
      <c r="GE778">
        <v>-0.362</v>
      </c>
      <c r="GF778">
        <v>0.2964</v>
      </c>
      <c r="GG778">
        <v>-1.589593225013521</v>
      </c>
      <c r="GH778">
        <v>0.00192992804097616</v>
      </c>
      <c r="GI778">
        <v>3.244687122451424E-06</v>
      </c>
      <c r="GJ778">
        <v>-2.087531120305573E-09</v>
      </c>
      <c r="GK778">
        <v>0.05776174702018427</v>
      </c>
      <c r="GL778">
        <v>0.005089068596103195</v>
      </c>
      <c r="GM778">
        <v>0.0003257216593697226</v>
      </c>
      <c r="GN778">
        <v>-1.562898368296355E-06</v>
      </c>
      <c r="GO778">
        <v>0</v>
      </c>
      <c r="GP778">
        <v>1257</v>
      </c>
      <c r="GQ778">
        <v>1</v>
      </c>
      <c r="GR778">
        <v>31</v>
      </c>
      <c r="GS778">
        <v>308.5</v>
      </c>
      <c r="GT778">
        <v>308.4</v>
      </c>
      <c r="GU778">
        <v>1.07666</v>
      </c>
      <c r="GV778">
        <v>2.38159</v>
      </c>
      <c r="GW778">
        <v>1.44775</v>
      </c>
      <c r="GX778">
        <v>2.20215</v>
      </c>
      <c r="GY778">
        <v>1.44653</v>
      </c>
      <c r="GZ778">
        <v>2.3999</v>
      </c>
      <c r="HA778">
        <v>33.1769</v>
      </c>
      <c r="HB778">
        <v>14.4297</v>
      </c>
      <c r="HC778">
        <v>18</v>
      </c>
      <c r="HD778">
        <v>531.951</v>
      </c>
      <c r="HE778">
        <v>522.8819999999999</v>
      </c>
      <c r="HF778">
        <v>24.9998</v>
      </c>
      <c r="HG778">
        <v>30.7119</v>
      </c>
      <c r="HH778">
        <v>30.0001</v>
      </c>
      <c r="HI778">
        <v>31.0916</v>
      </c>
      <c r="HJ778">
        <v>31.1009</v>
      </c>
      <c r="HK778">
        <v>21.5412</v>
      </c>
      <c r="HL778">
        <v>20.8779</v>
      </c>
      <c r="HM778">
        <v>100</v>
      </c>
      <c r="HN778">
        <v>25</v>
      </c>
      <c r="HO778">
        <v>420</v>
      </c>
      <c r="HP778">
        <v>21.5</v>
      </c>
      <c r="HQ778">
        <v>103.12</v>
      </c>
      <c r="HR778">
        <v>102.02</v>
      </c>
    </row>
    <row r="779" spans="1:226">
      <c r="A779">
        <v>761</v>
      </c>
      <c r="B779">
        <v>1774684836.6</v>
      </c>
      <c r="C779">
        <v>3090.599999904633</v>
      </c>
      <c r="D779" t="s">
        <v>1885</v>
      </c>
      <c r="E779" t="s">
        <v>1886</v>
      </c>
      <c r="F779">
        <v>5</v>
      </c>
      <c r="I779">
        <v>1774684833.7</v>
      </c>
      <c r="J779">
        <f>(K779)/1000</f>
        <v>0</v>
      </c>
      <c r="K779">
        <f>IF(BF779, AN779, AH779)</f>
        <v>0</v>
      </c>
      <c r="L779">
        <f>IF(BF779, AI779, AG779)</f>
        <v>0</v>
      </c>
      <c r="M779">
        <f>BH779 - IF(AU779&gt;1, L779*BB779*100.0/(AW779), 0)</f>
        <v>0</v>
      </c>
      <c r="N779">
        <f>((T779-J779/2)*M779-L779)/(T779+J779/2)</f>
        <v>0</v>
      </c>
      <c r="O779">
        <f>N779*(BO779+BP779)/1000.0</f>
        <v>0</v>
      </c>
      <c r="P779">
        <f>(BH779 - IF(AU779&gt;1, L779*BB779*100.0/(AW779), 0))*(BO779+BP779)/1000.0</f>
        <v>0</v>
      </c>
      <c r="Q779">
        <f>2.0/((1/S779-1/R779)+SIGN(S779)*SQRT((1/S779-1/R779)*(1/S779-1/R779) + 4*BC779/((BC779+1)*(BC779+1))*(2*1/S779*1/R779-1/R779*1/R779)))</f>
        <v>0</v>
      </c>
      <c r="R779">
        <f>IF(LEFT(BD779,1)&lt;&gt;"0",IF(LEFT(BD779,1)="1",3.0,BE779),$D$5+$E$5*(BV779*BO779/($K$5*1000))+$F$5*(BV779*BO779/($K$5*1000))*MAX(MIN(BB779,$J$5),$I$5)*MAX(MIN(BB779,$J$5),$I$5)+$G$5*MAX(MIN(BB779,$J$5),$I$5)*(BV779*BO779/($K$5*1000))+$H$5*(BV779*BO779/($K$5*1000))*(BV779*BO779/($K$5*1000)))</f>
        <v>0</v>
      </c>
      <c r="S779">
        <f>J779*(1000-(1000*0.61365*exp(17.502*W779/(240.97+W779))/(BO779+BP779)+BJ779)/2)/(1000*0.61365*exp(17.502*W779/(240.97+W779))/(BO779+BP779)-BJ779)</f>
        <v>0</v>
      </c>
      <c r="T779">
        <f>1/((BC779+1)/(Q779/1.6)+1/(R779/1.37)) + BC779/((BC779+1)/(Q779/1.6) + BC779/(R779/1.37))</f>
        <v>0</v>
      </c>
      <c r="U779">
        <f>(AX779*BA779)</f>
        <v>0</v>
      </c>
      <c r="V779">
        <f>(BQ779+(U779+2*0.95*5.67E-8*(((BQ779+$B$9)+273)^4-(BQ779+273)^4)-44100*J779)/(1.84*29.3*R779+8*0.95*5.67E-8*(BQ779+273)^3))</f>
        <v>0</v>
      </c>
      <c r="W779">
        <f>($C$9*BR779+$D$9*BS779+$E$9*V779)</f>
        <v>0</v>
      </c>
      <c r="X779">
        <f>0.61365*exp(17.502*W779/(240.97+W779))</f>
        <v>0</v>
      </c>
      <c r="Y779">
        <f>(Z779/AA779*100)</f>
        <v>0</v>
      </c>
      <c r="Z779">
        <f>BJ779*(BO779+BP779)/1000</f>
        <v>0</v>
      </c>
      <c r="AA779">
        <f>0.61365*exp(17.502*BQ779/(240.97+BQ779))</f>
        <v>0</v>
      </c>
      <c r="AB779">
        <f>(X779-BJ779*(BO779+BP779)/1000)</f>
        <v>0</v>
      </c>
      <c r="AC779">
        <f>(-J779*44100)</f>
        <v>0</v>
      </c>
      <c r="AD779">
        <f>2*29.3*R779*0.92*(BQ779-W779)</f>
        <v>0</v>
      </c>
      <c r="AE779">
        <f>2*0.95*5.67E-8*(((BQ779+$B$9)+273)^4-(W779+273)^4)</f>
        <v>0</v>
      </c>
      <c r="AF779">
        <f>U779+AE779+AC779+AD779</f>
        <v>0</v>
      </c>
      <c r="AG779">
        <f>BN779*AU779*(BI779-BH779*(1000-AU779*BK779)/(1000-AU779*BJ779))/(100*BB779)</f>
        <v>0</v>
      </c>
      <c r="AH779">
        <f>1000*BN779*AU779*(BJ779-BK779)/(100*BB779*(1000-AU779*BJ779))</f>
        <v>0</v>
      </c>
      <c r="AI779">
        <f>(AJ779 - AK779 - BO779*1E3/(8.314*(BQ779+273.15)) * AM779/BN779 * AL779) * BN779/(100*BB779) * (1000 - BK779)/1000</f>
        <v>0</v>
      </c>
      <c r="AJ779">
        <v>429.2222001033538</v>
      </c>
      <c r="AK779">
        <v>428.7868606060606</v>
      </c>
      <c r="AL779">
        <v>1.923273621307757E-06</v>
      </c>
      <c r="AM779">
        <v>61.35787655002243</v>
      </c>
      <c r="AN779">
        <f>(AP779 - AO779 + BO779*1E3/(8.314*(BQ779+273.15)) * AR779/BN779 * AQ779) * BN779/(100*BB779) * 1000/(1000 - AP779)</f>
        <v>0</v>
      </c>
      <c r="AO779">
        <v>21.46504718711823</v>
      </c>
      <c r="AP779">
        <v>21.45264545454546</v>
      </c>
      <c r="AQ779">
        <v>4.522451570034192E-08</v>
      </c>
      <c r="AR779">
        <v>91.88205700752289</v>
      </c>
      <c r="AS779">
        <v>0</v>
      </c>
      <c r="AT779">
        <v>0</v>
      </c>
      <c r="AU779">
        <f>IF(AS779*$H$15&gt;=AW779,1.0,(AW779/(AW779-AS779*$H$15)))</f>
        <v>0</v>
      </c>
      <c r="AV779">
        <f>(AU779-1)*100</f>
        <v>0</v>
      </c>
      <c r="AW779">
        <f>MAX(0,($B$15+$C$15*BV779)/(1+$D$15*BV779)*BO779/(BQ779+273)*$E$15)</f>
        <v>0</v>
      </c>
      <c r="AX779">
        <f>$B$13*BW779+$C$13*BX779+$F$13*CI779*(1-CL779)</f>
        <v>0</v>
      </c>
      <c r="AY779">
        <f>AX779*AZ779</f>
        <v>0</v>
      </c>
      <c r="AZ779">
        <f>($B$13*$D$11+$C$13*$D$11+$F$13*((CV779+CN779)/MAX(CV779+CN779+CW779, 0.1)*$I$11+CW779/MAX(CV779+CN779+CW779, 0.1)*$J$11))/($B$13+$C$13+$F$13)</f>
        <v>0</v>
      </c>
      <c r="BA779">
        <f>($B$13*$K$11+$C$13*$K$11+$F$13*((CV779+CN779)/MAX(CV779+CN779+CW779, 0.1)*$P$11+CW779/MAX(CV779+CN779+CW779, 0.1)*$Q$11))/($B$13+$C$13+$F$13)</f>
        <v>0</v>
      </c>
      <c r="BB779">
        <v>6</v>
      </c>
      <c r="BC779">
        <v>0.5</v>
      </c>
      <c r="BD779" t="s">
        <v>358</v>
      </c>
      <c r="BE779">
        <v>2</v>
      </c>
      <c r="BF779" t="b">
        <v>1</v>
      </c>
      <c r="BG779">
        <v>1774684833.7</v>
      </c>
      <c r="BH779">
        <v>419.581</v>
      </c>
      <c r="BI779">
        <v>420.0089</v>
      </c>
      <c r="BJ779">
        <v>21.45224</v>
      </c>
      <c r="BK779">
        <v>21.46476</v>
      </c>
      <c r="BL779">
        <v>419.9425</v>
      </c>
      <c r="BM779">
        <v>21.15581</v>
      </c>
      <c r="BN779">
        <v>499.9899</v>
      </c>
      <c r="BO779">
        <v>101.0256</v>
      </c>
      <c r="BP779">
        <v>0.10003738</v>
      </c>
      <c r="BQ779">
        <v>25.7236</v>
      </c>
      <c r="BR779">
        <v>25.71935</v>
      </c>
      <c r="BS779">
        <v>999.9</v>
      </c>
      <c r="BT779">
        <v>0</v>
      </c>
      <c r="BU779">
        <v>0</v>
      </c>
      <c r="BV779">
        <v>9995.055</v>
      </c>
      <c r="BW779">
        <v>0</v>
      </c>
      <c r="BX779">
        <v>0.3833920000000001</v>
      </c>
      <c r="BY779">
        <v>-0.4278686</v>
      </c>
      <c r="BZ779">
        <v>428.7792000000001</v>
      </c>
      <c r="CA779">
        <v>429.2222</v>
      </c>
      <c r="CB779">
        <v>-0.01251431</v>
      </c>
      <c r="CC779">
        <v>420.0089</v>
      </c>
      <c r="CD779">
        <v>21.46476</v>
      </c>
      <c r="CE779">
        <v>2.167226</v>
      </c>
      <c r="CF779">
        <v>2.168491</v>
      </c>
      <c r="CG779">
        <v>18.72208</v>
      </c>
      <c r="CH779">
        <v>18.73141</v>
      </c>
      <c r="CI779">
        <v>20.00232</v>
      </c>
      <c r="CJ779">
        <v>0</v>
      </c>
      <c r="CK779">
        <v>1</v>
      </c>
      <c r="CL779">
        <v>0</v>
      </c>
      <c r="CM779">
        <v>2.01477</v>
      </c>
      <c r="CN779">
        <v>0</v>
      </c>
      <c r="CO779">
        <v>1.10659</v>
      </c>
      <c r="CP779">
        <v>102.3251</v>
      </c>
      <c r="CQ779">
        <v>34.7059</v>
      </c>
      <c r="CR779">
        <v>38.5186</v>
      </c>
      <c r="CS779">
        <v>36.7059</v>
      </c>
      <c r="CT779">
        <v>37.3936</v>
      </c>
      <c r="CU779">
        <v>35.5</v>
      </c>
      <c r="CV779">
        <v>0</v>
      </c>
      <c r="CW779">
        <v>20.003</v>
      </c>
      <c r="CX779">
        <v>0</v>
      </c>
      <c r="CY779">
        <v>1774684835</v>
      </c>
      <c r="CZ779">
        <v>0</v>
      </c>
      <c r="DA779">
        <v>1774666326.5</v>
      </c>
      <c r="DB779" t="s">
        <v>359</v>
      </c>
      <c r="DC779">
        <v>1774666322</v>
      </c>
      <c r="DD779">
        <v>1774666326.5</v>
      </c>
      <c r="DE779">
        <v>2</v>
      </c>
      <c r="DF779">
        <v>0.343</v>
      </c>
      <c r="DG779">
        <v>-0.026</v>
      </c>
      <c r="DH779">
        <v>-0.36</v>
      </c>
      <c r="DI779">
        <v>0.298</v>
      </c>
      <c r="DJ779">
        <v>420</v>
      </c>
      <c r="DK779">
        <v>22</v>
      </c>
      <c r="DL779">
        <v>0.17</v>
      </c>
      <c r="DM779">
        <v>0.02</v>
      </c>
      <c r="DN779">
        <v>-0.443675225</v>
      </c>
      <c r="DO779">
        <v>0.1118286191369614</v>
      </c>
      <c r="DP779">
        <v>0.04026429883624419</v>
      </c>
      <c r="DQ779">
        <v>0</v>
      </c>
      <c r="DR779">
        <v>-0.0126206875</v>
      </c>
      <c r="DS779">
        <v>-0.001148101688555342</v>
      </c>
      <c r="DT779">
        <v>0.0006774650748147464</v>
      </c>
      <c r="DU779">
        <v>1</v>
      </c>
      <c r="DV779">
        <v>1</v>
      </c>
      <c r="DW779">
        <v>2</v>
      </c>
      <c r="DX779" t="s">
        <v>367</v>
      </c>
      <c r="DY779">
        <v>3.13052</v>
      </c>
      <c r="DZ779">
        <v>2.80654</v>
      </c>
      <c r="EA779">
        <v>0.09974909999999999</v>
      </c>
      <c r="EB779">
        <v>0.0994772</v>
      </c>
      <c r="EC779">
        <v>0.105679</v>
      </c>
      <c r="ED779">
        <v>0.105411</v>
      </c>
      <c r="EE779">
        <v>21144.4</v>
      </c>
      <c r="EF779">
        <v>27418.5</v>
      </c>
      <c r="EG779">
        <v>26441.4</v>
      </c>
      <c r="EH779">
        <v>32999.9</v>
      </c>
      <c r="EI779">
        <v>34928.7</v>
      </c>
      <c r="EJ779">
        <v>40318.2</v>
      </c>
      <c r="EK779">
        <v>41087.1</v>
      </c>
      <c r="EL779">
        <v>46059.6</v>
      </c>
      <c r="EM779">
        <v>2.03515</v>
      </c>
      <c r="EN779">
        <v>2.00007</v>
      </c>
      <c r="EO779">
        <v>0.0658818</v>
      </c>
      <c r="EP779">
        <v>0</v>
      </c>
      <c r="EQ779">
        <v>24.6347</v>
      </c>
      <c r="ER779">
        <v>999.9</v>
      </c>
      <c r="ES779">
        <v>67.5</v>
      </c>
      <c r="ET779">
        <v>27.5</v>
      </c>
      <c r="EU779">
        <v>24.626</v>
      </c>
      <c r="EV779">
        <v>61.5009</v>
      </c>
      <c r="EW779">
        <v>31.7628</v>
      </c>
      <c r="EX779">
        <v>1</v>
      </c>
      <c r="EY779">
        <v>0.291075</v>
      </c>
      <c r="EZ779">
        <v>0.152936</v>
      </c>
      <c r="FA779">
        <v>20.2907</v>
      </c>
      <c r="FB779">
        <v>5.19123</v>
      </c>
      <c r="FC779">
        <v>11.9441</v>
      </c>
      <c r="FD779">
        <v>4.9557</v>
      </c>
      <c r="FE779">
        <v>3.285</v>
      </c>
      <c r="FF779">
        <v>9999</v>
      </c>
      <c r="FG779">
        <v>9999</v>
      </c>
      <c r="FH779">
        <v>9999</v>
      </c>
      <c r="FI779">
        <v>999.9</v>
      </c>
      <c r="FJ779">
        <v>1.86127</v>
      </c>
      <c r="FK779">
        <v>1.86264</v>
      </c>
      <c r="FL779">
        <v>1.86005</v>
      </c>
      <c r="FM779">
        <v>1.85837</v>
      </c>
      <c r="FN779">
        <v>1.86216</v>
      </c>
      <c r="FO779">
        <v>1.85893</v>
      </c>
      <c r="FP779">
        <v>1.85791</v>
      </c>
      <c r="FQ779">
        <v>1.86081</v>
      </c>
      <c r="FR779">
        <v>0</v>
      </c>
      <c r="FS779">
        <v>0</v>
      </c>
      <c r="FT779">
        <v>0</v>
      </c>
      <c r="FU779">
        <v>4.5</v>
      </c>
      <c r="FV779" t="s">
        <v>361</v>
      </c>
      <c r="FW779" t="s">
        <v>362</v>
      </c>
      <c r="FX779" t="s">
        <v>363</v>
      </c>
      <c r="FY779" t="s">
        <v>364</v>
      </c>
      <c r="FZ779" t="s">
        <v>364</v>
      </c>
      <c r="GA779" t="s">
        <v>363</v>
      </c>
      <c r="GB779">
        <v>0</v>
      </c>
      <c r="GC779">
        <v>100</v>
      </c>
      <c r="GD779">
        <v>100</v>
      </c>
      <c r="GE779">
        <v>-0.362</v>
      </c>
      <c r="GF779">
        <v>0.2964</v>
      </c>
      <c r="GG779">
        <v>-1.589593225013521</v>
      </c>
      <c r="GH779">
        <v>0.00192992804097616</v>
      </c>
      <c r="GI779">
        <v>3.244687122451424E-06</v>
      </c>
      <c r="GJ779">
        <v>-2.087531120305573E-09</v>
      </c>
      <c r="GK779">
        <v>0.05776174702018427</v>
      </c>
      <c r="GL779">
        <v>0.005089068596103195</v>
      </c>
      <c r="GM779">
        <v>0.0003257216593697226</v>
      </c>
      <c r="GN779">
        <v>-1.562898368296355E-06</v>
      </c>
      <c r="GO779">
        <v>0</v>
      </c>
      <c r="GP779">
        <v>1257</v>
      </c>
      <c r="GQ779">
        <v>1</v>
      </c>
      <c r="GR779">
        <v>31</v>
      </c>
      <c r="GS779">
        <v>308.6</v>
      </c>
      <c r="GT779">
        <v>308.5</v>
      </c>
      <c r="GU779">
        <v>1.07666</v>
      </c>
      <c r="GV779">
        <v>2.39014</v>
      </c>
      <c r="GW779">
        <v>1.44775</v>
      </c>
      <c r="GX779">
        <v>2.20215</v>
      </c>
      <c r="GY779">
        <v>1.44653</v>
      </c>
      <c r="GZ779">
        <v>2.35229</v>
      </c>
      <c r="HA779">
        <v>33.1769</v>
      </c>
      <c r="HB779">
        <v>14.4297</v>
      </c>
      <c r="HC779">
        <v>18</v>
      </c>
      <c r="HD779">
        <v>532.046</v>
      </c>
      <c r="HE779">
        <v>522.832</v>
      </c>
      <c r="HF779">
        <v>24.9998</v>
      </c>
      <c r="HG779">
        <v>30.7119</v>
      </c>
      <c r="HH779">
        <v>30.0001</v>
      </c>
      <c r="HI779">
        <v>31.0916</v>
      </c>
      <c r="HJ779">
        <v>31.1009</v>
      </c>
      <c r="HK779">
        <v>21.5406</v>
      </c>
      <c r="HL779">
        <v>20.8779</v>
      </c>
      <c r="HM779">
        <v>100</v>
      </c>
      <c r="HN779">
        <v>25</v>
      </c>
      <c r="HO779">
        <v>420</v>
      </c>
      <c r="HP779">
        <v>21.5</v>
      </c>
      <c r="HQ779">
        <v>103.121</v>
      </c>
      <c r="HR779">
        <v>102.02</v>
      </c>
    </row>
    <row r="780" spans="1:226">
      <c r="A780">
        <v>762</v>
      </c>
      <c r="B780">
        <v>1774684840.6</v>
      </c>
      <c r="C780">
        <v>3094.599999904633</v>
      </c>
      <c r="D780" t="s">
        <v>1887</v>
      </c>
      <c r="E780" t="s">
        <v>1888</v>
      </c>
      <c r="F780">
        <v>5</v>
      </c>
      <c r="I780">
        <v>1774684837.7</v>
      </c>
      <c r="J780">
        <f>(K780)/1000</f>
        <v>0</v>
      </c>
      <c r="K780">
        <f>IF(BF780, AN780, AH780)</f>
        <v>0</v>
      </c>
      <c r="L780">
        <f>IF(BF780, AI780, AG780)</f>
        <v>0</v>
      </c>
      <c r="M780">
        <f>BH780 - IF(AU780&gt;1, L780*BB780*100.0/(AW780), 0)</f>
        <v>0</v>
      </c>
      <c r="N780">
        <f>((T780-J780/2)*M780-L780)/(T780+J780/2)</f>
        <v>0</v>
      </c>
      <c r="O780">
        <f>N780*(BO780+BP780)/1000.0</f>
        <v>0</v>
      </c>
      <c r="P780">
        <f>(BH780 - IF(AU780&gt;1, L780*BB780*100.0/(AW780), 0))*(BO780+BP780)/1000.0</f>
        <v>0</v>
      </c>
      <c r="Q780">
        <f>2.0/((1/S780-1/R780)+SIGN(S780)*SQRT((1/S780-1/R780)*(1/S780-1/R780) + 4*BC780/((BC780+1)*(BC780+1))*(2*1/S780*1/R780-1/R780*1/R780)))</f>
        <v>0</v>
      </c>
      <c r="R780">
        <f>IF(LEFT(BD780,1)&lt;&gt;"0",IF(LEFT(BD780,1)="1",3.0,BE780),$D$5+$E$5*(BV780*BO780/($K$5*1000))+$F$5*(BV780*BO780/($K$5*1000))*MAX(MIN(BB780,$J$5),$I$5)*MAX(MIN(BB780,$J$5),$I$5)+$G$5*MAX(MIN(BB780,$J$5),$I$5)*(BV780*BO780/($K$5*1000))+$H$5*(BV780*BO780/($K$5*1000))*(BV780*BO780/($K$5*1000)))</f>
        <v>0</v>
      </c>
      <c r="S780">
        <f>J780*(1000-(1000*0.61365*exp(17.502*W780/(240.97+W780))/(BO780+BP780)+BJ780)/2)/(1000*0.61365*exp(17.502*W780/(240.97+W780))/(BO780+BP780)-BJ780)</f>
        <v>0</v>
      </c>
      <c r="T780">
        <f>1/((BC780+1)/(Q780/1.6)+1/(R780/1.37)) + BC780/((BC780+1)/(Q780/1.6) + BC780/(R780/1.37))</f>
        <v>0</v>
      </c>
      <c r="U780">
        <f>(AX780*BA780)</f>
        <v>0</v>
      </c>
      <c r="V780">
        <f>(BQ780+(U780+2*0.95*5.67E-8*(((BQ780+$B$9)+273)^4-(BQ780+273)^4)-44100*J780)/(1.84*29.3*R780+8*0.95*5.67E-8*(BQ780+273)^3))</f>
        <v>0</v>
      </c>
      <c r="W780">
        <f>($C$9*BR780+$D$9*BS780+$E$9*V780)</f>
        <v>0</v>
      </c>
      <c r="X780">
        <f>0.61365*exp(17.502*W780/(240.97+W780))</f>
        <v>0</v>
      </c>
      <c r="Y780">
        <f>(Z780/AA780*100)</f>
        <v>0</v>
      </c>
      <c r="Z780">
        <f>BJ780*(BO780+BP780)/1000</f>
        <v>0</v>
      </c>
      <c r="AA780">
        <f>0.61365*exp(17.502*BQ780/(240.97+BQ780))</f>
        <v>0</v>
      </c>
      <c r="AB780">
        <f>(X780-BJ780*(BO780+BP780)/1000)</f>
        <v>0</v>
      </c>
      <c r="AC780">
        <f>(-J780*44100)</f>
        <v>0</v>
      </c>
      <c r="AD780">
        <f>2*29.3*R780*0.92*(BQ780-W780)</f>
        <v>0</v>
      </c>
      <c r="AE780">
        <f>2*0.95*5.67E-8*(((BQ780+$B$9)+273)^4-(W780+273)^4)</f>
        <v>0</v>
      </c>
      <c r="AF780">
        <f>U780+AE780+AC780+AD780</f>
        <v>0</v>
      </c>
      <c r="AG780">
        <f>BN780*AU780*(BI780-BH780*(1000-AU780*BK780)/(1000-AU780*BJ780))/(100*BB780)</f>
        <v>0</v>
      </c>
      <c r="AH780">
        <f>1000*BN780*AU780*(BJ780-BK780)/(100*BB780*(1000-AU780*BJ780))</f>
        <v>0</v>
      </c>
      <c r="AI780">
        <f>(AJ780 - AK780 - BO780*1E3/(8.314*(BQ780+273.15)) * AM780/BN780 * AL780) * BN780/(100*BB780) * (1000 - BK780)/1000</f>
        <v>0</v>
      </c>
      <c r="AJ780">
        <v>429.2490011434724</v>
      </c>
      <c r="AK780">
        <v>428.778715151515</v>
      </c>
      <c r="AL780">
        <v>-6.672481990026889E-07</v>
      </c>
      <c r="AM780">
        <v>61.35787655002243</v>
      </c>
      <c r="AN780">
        <f>(AP780 - AO780 + BO780*1E3/(8.314*(BQ780+273.15)) * AR780/BN780 * AQ780) * BN780/(100*BB780) * 1000/(1000 - AP780)</f>
        <v>0</v>
      </c>
      <c r="AO780">
        <v>21.4644954658166</v>
      </c>
      <c r="AP780">
        <v>21.45216293706295</v>
      </c>
      <c r="AQ780">
        <v>-3.056972772749186E-07</v>
      </c>
      <c r="AR780">
        <v>91.88205700752289</v>
      </c>
      <c r="AS780">
        <v>0</v>
      </c>
      <c r="AT780">
        <v>0</v>
      </c>
      <c r="AU780">
        <f>IF(AS780*$H$15&gt;=AW780,1.0,(AW780/(AW780-AS780*$H$15)))</f>
        <v>0</v>
      </c>
      <c r="AV780">
        <f>(AU780-1)*100</f>
        <v>0</v>
      </c>
      <c r="AW780">
        <f>MAX(0,($B$15+$C$15*BV780)/(1+$D$15*BV780)*BO780/(BQ780+273)*$E$15)</f>
        <v>0</v>
      </c>
      <c r="AX780">
        <f>$B$13*BW780+$C$13*BX780+$F$13*CI780*(1-CL780)</f>
        <v>0</v>
      </c>
      <c r="AY780">
        <f>AX780*AZ780</f>
        <v>0</v>
      </c>
      <c r="AZ780">
        <f>($B$13*$D$11+$C$13*$D$11+$F$13*((CV780+CN780)/MAX(CV780+CN780+CW780, 0.1)*$I$11+CW780/MAX(CV780+CN780+CW780, 0.1)*$J$11))/($B$13+$C$13+$F$13)</f>
        <v>0</v>
      </c>
      <c r="BA780">
        <f>($B$13*$K$11+$C$13*$K$11+$F$13*((CV780+CN780)/MAX(CV780+CN780+CW780, 0.1)*$P$11+CW780/MAX(CV780+CN780+CW780, 0.1)*$Q$11))/($B$13+$C$13+$F$13)</f>
        <v>0</v>
      </c>
      <c r="BB780">
        <v>6</v>
      </c>
      <c r="BC780">
        <v>0.5</v>
      </c>
      <c r="BD780" t="s">
        <v>358</v>
      </c>
      <c r="BE780">
        <v>2</v>
      </c>
      <c r="BF780" t="b">
        <v>1</v>
      </c>
      <c r="BG780">
        <v>1774684837.7</v>
      </c>
      <c r="BH780">
        <v>419.5807</v>
      </c>
      <c r="BI780">
        <v>420.0211</v>
      </c>
      <c r="BJ780">
        <v>21.45219</v>
      </c>
      <c r="BK780">
        <v>21.46467</v>
      </c>
      <c r="BL780">
        <v>419.9422000000001</v>
      </c>
      <c r="BM780">
        <v>21.15577</v>
      </c>
      <c r="BN780">
        <v>500.0526</v>
      </c>
      <c r="BO780">
        <v>101.0249</v>
      </c>
      <c r="BP780">
        <v>0.09999352</v>
      </c>
      <c r="BQ780">
        <v>25.72367999999999</v>
      </c>
      <c r="BR780">
        <v>25.7156</v>
      </c>
      <c r="BS780">
        <v>999.9</v>
      </c>
      <c r="BT780">
        <v>0</v>
      </c>
      <c r="BU780">
        <v>0</v>
      </c>
      <c r="BV780">
        <v>10005.69</v>
      </c>
      <c r="BW780">
        <v>0</v>
      </c>
      <c r="BX780">
        <v>0.3833920000000001</v>
      </c>
      <c r="BY780">
        <v>-0.4403076</v>
      </c>
      <c r="BZ780">
        <v>428.7789</v>
      </c>
      <c r="CA780">
        <v>429.2344</v>
      </c>
      <c r="CB780">
        <v>-0.01247864</v>
      </c>
      <c r="CC780">
        <v>420.0211</v>
      </c>
      <c r="CD780">
        <v>21.46467</v>
      </c>
      <c r="CE780">
        <v>2.167202000000001</v>
      </c>
      <c r="CF780">
        <v>2.168463</v>
      </c>
      <c r="CG780">
        <v>18.72191</v>
      </c>
      <c r="CH780">
        <v>18.7312</v>
      </c>
      <c r="CI780">
        <v>20.00238</v>
      </c>
      <c r="CJ780">
        <v>0</v>
      </c>
      <c r="CK780">
        <v>1</v>
      </c>
      <c r="CL780">
        <v>0</v>
      </c>
      <c r="CM780">
        <v>1.73636</v>
      </c>
      <c r="CN780">
        <v>0</v>
      </c>
      <c r="CO780">
        <v>1.28511</v>
      </c>
      <c r="CP780">
        <v>102.3257</v>
      </c>
      <c r="CQ780">
        <v>34.6684</v>
      </c>
      <c r="CR780">
        <v>38.4559</v>
      </c>
      <c r="CS780">
        <v>36.687</v>
      </c>
      <c r="CT780">
        <v>37.3309</v>
      </c>
      <c r="CU780">
        <v>35.4811</v>
      </c>
      <c r="CV780">
        <v>0</v>
      </c>
      <c r="CW780">
        <v>20.003</v>
      </c>
      <c r="CX780">
        <v>0</v>
      </c>
      <c r="CY780">
        <v>1774684839.2</v>
      </c>
      <c r="CZ780">
        <v>0</v>
      </c>
      <c r="DA780">
        <v>1774666326.5</v>
      </c>
      <c r="DB780" t="s">
        <v>359</v>
      </c>
      <c r="DC780">
        <v>1774666322</v>
      </c>
      <c r="DD780">
        <v>1774666326.5</v>
      </c>
      <c r="DE780">
        <v>2</v>
      </c>
      <c r="DF780">
        <v>0.343</v>
      </c>
      <c r="DG780">
        <v>-0.026</v>
      </c>
      <c r="DH780">
        <v>-0.36</v>
      </c>
      <c r="DI780">
        <v>0.298</v>
      </c>
      <c r="DJ780">
        <v>420</v>
      </c>
      <c r="DK780">
        <v>22</v>
      </c>
      <c r="DL780">
        <v>0.17</v>
      </c>
      <c r="DM780">
        <v>0.02</v>
      </c>
      <c r="DN780">
        <v>-0.4390474878048781</v>
      </c>
      <c r="DO780">
        <v>0.003416278745643739</v>
      </c>
      <c r="DP780">
        <v>0.03733908755865984</v>
      </c>
      <c r="DQ780">
        <v>1</v>
      </c>
      <c r="DR780">
        <v>-0.01267209756097561</v>
      </c>
      <c r="DS780">
        <v>0.0007015944250870882</v>
      </c>
      <c r="DT780">
        <v>0.0006528647473150424</v>
      </c>
      <c r="DU780">
        <v>1</v>
      </c>
      <c r="DV780">
        <v>2</v>
      </c>
      <c r="DW780">
        <v>2</v>
      </c>
      <c r="DX780" t="s">
        <v>360</v>
      </c>
      <c r="DY780">
        <v>3.13047</v>
      </c>
      <c r="DZ780">
        <v>2.80647</v>
      </c>
      <c r="EA780">
        <v>0.0997524</v>
      </c>
      <c r="EB780">
        <v>0.09946149999999999</v>
      </c>
      <c r="EC780">
        <v>0.105677</v>
      </c>
      <c r="ED780">
        <v>0.105414</v>
      </c>
      <c r="EE780">
        <v>21144.2</v>
      </c>
      <c r="EF780">
        <v>27419</v>
      </c>
      <c r="EG780">
        <v>26441.3</v>
      </c>
      <c r="EH780">
        <v>33000</v>
      </c>
      <c r="EI780">
        <v>34928.4</v>
      </c>
      <c r="EJ780">
        <v>40318.3</v>
      </c>
      <c r="EK780">
        <v>41086.7</v>
      </c>
      <c r="EL780">
        <v>46059.9</v>
      </c>
      <c r="EM780">
        <v>2.035</v>
      </c>
      <c r="EN780">
        <v>2.0002</v>
      </c>
      <c r="EO780">
        <v>0.066068</v>
      </c>
      <c r="EP780">
        <v>0</v>
      </c>
      <c r="EQ780">
        <v>24.6347</v>
      </c>
      <c r="ER780">
        <v>999.9</v>
      </c>
      <c r="ES780">
        <v>67.5</v>
      </c>
      <c r="ET780">
        <v>27.5</v>
      </c>
      <c r="EU780">
        <v>24.6262</v>
      </c>
      <c r="EV780">
        <v>61.3709</v>
      </c>
      <c r="EW780">
        <v>31.5946</v>
      </c>
      <c r="EX780">
        <v>1</v>
      </c>
      <c r="EY780">
        <v>0.291105</v>
      </c>
      <c r="EZ780">
        <v>0.15256</v>
      </c>
      <c r="FA780">
        <v>20.2908</v>
      </c>
      <c r="FB780">
        <v>5.19108</v>
      </c>
      <c r="FC780">
        <v>11.9441</v>
      </c>
      <c r="FD780">
        <v>4.9558</v>
      </c>
      <c r="FE780">
        <v>3.285</v>
      </c>
      <c r="FF780">
        <v>9999</v>
      </c>
      <c r="FG780">
        <v>9999</v>
      </c>
      <c r="FH780">
        <v>9999</v>
      </c>
      <c r="FI780">
        <v>999.9</v>
      </c>
      <c r="FJ780">
        <v>1.86127</v>
      </c>
      <c r="FK780">
        <v>1.86264</v>
      </c>
      <c r="FL780">
        <v>1.86005</v>
      </c>
      <c r="FM780">
        <v>1.85837</v>
      </c>
      <c r="FN780">
        <v>1.86216</v>
      </c>
      <c r="FO780">
        <v>1.85889</v>
      </c>
      <c r="FP780">
        <v>1.85791</v>
      </c>
      <c r="FQ780">
        <v>1.86081</v>
      </c>
      <c r="FR780">
        <v>0</v>
      </c>
      <c r="FS780">
        <v>0</v>
      </c>
      <c r="FT780">
        <v>0</v>
      </c>
      <c r="FU780">
        <v>4.5</v>
      </c>
      <c r="FV780" t="s">
        <v>361</v>
      </c>
      <c r="FW780" t="s">
        <v>362</v>
      </c>
      <c r="FX780" t="s">
        <v>363</v>
      </c>
      <c r="FY780" t="s">
        <v>364</v>
      </c>
      <c r="FZ780" t="s">
        <v>364</v>
      </c>
      <c r="GA780" t="s">
        <v>363</v>
      </c>
      <c r="GB780">
        <v>0</v>
      </c>
      <c r="GC780">
        <v>100</v>
      </c>
      <c r="GD780">
        <v>100</v>
      </c>
      <c r="GE780">
        <v>-0.361</v>
      </c>
      <c r="GF780">
        <v>0.2964</v>
      </c>
      <c r="GG780">
        <v>-1.589593225013521</v>
      </c>
      <c r="GH780">
        <v>0.00192992804097616</v>
      </c>
      <c r="GI780">
        <v>3.244687122451424E-06</v>
      </c>
      <c r="GJ780">
        <v>-2.087531120305573E-09</v>
      </c>
      <c r="GK780">
        <v>0.05776174702018427</v>
      </c>
      <c r="GL780">
        <v>0.005089068596103195</v>
      </c>
      <c r="GM780">
        <v>0.0003257216593697226</v>
      </c>
      <c r="GN780">
        <v>-1.562898368296355E-06</v>
      </c>
      <c r="GO780">
        <v>0</v>
      </c>
      <c r="GP780">
        <v>1257</v>
      </c>
      <c r="GQ780">
        <v>1</v>
      </c>
      <c r="GR780">
        <v>31</v>
      </c>
      <c r="GS780">
        <v>308.6</v>
      </c>
      <c r="GT780">
        <v>308.6</v>
      </c>
      <c r="GU780">
        <v>1.07666</v>
      </c>
      <c r="GV780">
        <v>2.40112</v>
      </c>
      <c r="GW780">
        <v>1.44775</v>
      </c>
      <c r="GX780">
        <v>2.20215</v>
      </c>
      <c r="GY780">
        <v>1.44653</v>
      </c>
      <c r="GZ780">
        <v>2.26196</v>
      </c>
      <c r="HA780">
        <v>33.1992</v>
      </c>
      <c r="HB780">
        <v>14.421</v>
      </c>
      <c r="HC780">
        <v>18</v>
      </c>
      <c r="HD780">
        <v>531.951</v>
      </c>
      <c r="HE780">
        <v>522.9160000000001</v>
      </c>
      <c r="HF780">
        <v>24.9999</v>
      </c>
      <c r="HG780">
        <v>30.7119</v>
      </c>
      <c r="HH780">
        <v>30.0001</v>
      </c>
      <c r="HI780">
        <v>31.0916</v>
      </c>
      <c r="HJ780">
        <v>31.1009</v>
      </c>
      <c r="HK780">
        <v>21.5413</v>
      </c>
      <c r="HL780">
        <v>20.8779</v>
      </c>
      <c r="HM780">
        <v>100</v>
      </c>
      <c r="HN780">
        <v>25</v>
      </c>
      <c r="HO780">
        <v>420</v>
      </c>
      <c r="HP780">
        <v>21.5</v>
      </c>
      <c r="HQ780">
        <v>103.12</v>
      </c>
      <c r="HR780">
        <v>102.021</v>
      </c>
    </row>
    <row r="781" spans="1:226">
      <c r="A781">
        <v>763</v>
      </c>
      <c r="B781">
        <v>1774684844.6</v>
      </c>
      <c r="C781">
        <v>3098.599999904633</v>
      </c>
      <c r="D781" t="s">
        <v>1889</v>
      </c>
      <c r="E781" t="s">
        <v>1890</v>
      </c>
      <c r="F781">
        <v>5</v>
      </c>
      <c r="I781">
        <v>1774684841.7</v>
      </c>
      <c r="J781">
        <f>(K781)/1000</f>
        <v>0</v>
      </c>
      <c r="K781">
        <f>IF(BF781, AN781, AH781)</f>
        <v>0</v>
      </c>
      <c r="L781">
        <f>IF(BF781, AI781, AG781)</f>
        <v>0</v>
      </c>
      <c r="M781">
        <f>BH781 - IF(AU781&gt;1, L781*BB781*100.0/(AW781), 0)</f>
        <v>0</v>
      </c>
      <c r="N781">
        <f>((T781-J781/2)*M781-L781)/(T781+J781/2)</f>
        <v>0</v>
      </c>
      <c r="O781">
        <f>N781*(BO781+BP781)/1000.0</f>
        <v>0</v>
      </c>
      <c r="P781">
        <f>(BH781 - IF(AU781&gt;1, L781*BB781*100.0/(AW781), 0))*(BO781+BP781)/1000.0</f>
        <v>0</v>
      </c>
      <c r="Q781">
        <f>2.0/((1/S781-1/R781)+SIGN(S781)*SQRT((1/S781-1/R781)*(1/S781-1/R781) + 4*BC781/((BC781+1)*(BC781+1))*(2*1/S781*1/R781-1/R781*1/R781)))</f>
        <v>0</v>
      </c>
      <c r="R781">
        <f>IF(LEFT(BD781,1)&lt;&gt;"0",IF(LEFT(BD781,1)="1",3.0,BE781),$D$5+$E$5*(BV781*BO781/($K$5*1000))+$F$5*(BV781*BO781/($K$5*1000))*MAX(MIN(BB781,$J$5),$I$5)*MAX(MIN(BB781,$J$5),$I$5)+$G$5*MAX(MIN(BB781,$J$5),$I$5)*(BV781*BO781/($K$5*1000))+$H$5*(BV781*BO781/($K$5*1000))*(BV781*BO781/($K$5*1000)))</f>
        <v>0</v>
      </c>
      <c r="S781">
        <f>J781*(1000-(1000*0.61365*exp(17.502*W781/(240.97+W781))/(BO781+BP781)+BJ781)/2)/(1000*0.61365*exp(17.502*W781/(240.97+W781))/(BO781+BP781)-BJ781)</f>
        <v>0</v>
      </c>
      <c r="T781">
        <f>1/((BC781+1)/(Q781/1.6)+1/(R781/1.37)) + BC781/((BC781+1)/(Q781/1.6) + BC781/(R781/1.37))</f>
        <v>0</v>
      </c>
      <c r="U781">
        <f>(AX781*BA781)</f>
        <v>0</v>
      </c>
      <c r="V781">
        <f>(BQ781+(U781+2*0.95*5.67E-8*(((BQ781+$B$9)+273)^4-(BQ781+273)^4)-44100*J781)/(1.84*29.3*R781+8*0.95*5.67E-8*(BQ781+273)^3))</f>
        <v>0</v>
      </c>
      <c r="W781">
        <f>($C$9*BR781+$D$9*BS781+$E$9*V781)</f>
        <v>0</v>
      </c>
      <c r="X781">
        <f>0.61365*exp(17.502*W781/(240.97+W781))</f>
        <v>0</v>
      </c>
      <c r="Y781">
        <f>(Z781/AA781*100)</f>
        <v>0</v>
      </c>
      <c r="Z781">
        <f>BJ781*(BO781+BP781)/1000</f>
        <v>0</v>
      </c>
      <c r="AA781">
        <f>0.61365*exp(17.502*BQ781/(240.97+BQ781))</f>
        <v>0</v>
      </c>
      <c r="AB781">
        <f>(X781-BJ781*(BO781+BP781)/1000)</f>
        <v>0</v>
      </c>
      <c r="AC781">
        <f>(-J781*44100)</f>
        <v>0</v>
      </c>
      <c r="AD781">
        <f>2*29.3*R781*0.92*(BQ781-W781)</f>
        <v>0</v>
      </c>
      <c r="AE781">
        <f>2*0.95*5.67E-8*(((BQ781+$B$9)+273)^4-(W781+273)^4)</f>
        <v>0</v>
      </c>
      <c r="AF781">
        <f>U781+AE781+AC781+AD781</f>
        <v>0</v>
      </c>
      <c r="AG781">
        <f>BN781*AU781*(BI781-BH781*(1000-AU781*BK781)/(1000-AU781*BJ781))/(100*BB781)</f>
        <v>0</v>
      </c>
      <c r="AH781">
        <f>1000*BN781*AU781*(BJ781-BK781)/(100*BB781*(1000-AU781*BJ781))</f>
        <v>0</v>
      </c>
      <c r="AI781">
        <f>(AJ781 - AK781 - BO781*1E3/(8.314*(BQ781+273.15)) * AM781/BN781 * AL781) * BN781/(100*BB781) * (1000 - BK781)/1000</f>
        <v>0</v>
      </c>
      <c r="AJ781">
        <v>429.1725161529282</v>
      </c>
      <c r="AK781">
        <v>428.7960363636362</v>
      </c>
      <c r="AL781">
        <v>1.859374568076454E-06</v>
      </c>
      <c r="AM781">
        <v>61.35787655002243</v>
      </c>
      <c r="AN781">
        <f>(AP781 - AO781 + BO781*1E3/(8.314*(BQ781+273.15)) * AR781/BN781 * AQ781) * BN781/(100*BB781) * 1000/(1000 - AP781)</f>
        <v>0</v>
      </c>
      <c r="AO781">
        <v>21.46491228803216</v>
      </c>
      <c r="AP781">
        <v>21.45129930069932</v>
      </c>
      <c r="AQ781">
        <v>3.183849671350529E-08</v>
      </c>
      <c r="AR781">
        <v>91.88205700752289</v>
      </c>
      <c r="AS781">
        <v>0</v>
      </c>
      <c r="AT781">
        <v>0</v>
      </c>
      <c r="AU781">
        <f>IF(AS781*$H$15&gt;=AW781,1.0,(AW781/(AW781-AS781*$H$15)))</f>
        <v>0</v>
      </c>
      <c r="AV781">
        <f>(AU781-1)*100</f>
        <v>0</v>
      </c>
      <c r="AW781">
        <f>MAX(0,($B$15+$C$15*BV781)/(1+$D$15*BV781)*BO781/(BQ781+273)*$E$15)</f>
        <v>0</v>
      </c>
      <c r="AX781">
        <f>$B$13*BW781+$C$13*BX781+$F$13*CI781*(1-CL781)</f>
        <v>0</v>
      </c>
      <c r="AY781">
        <f>AX781*AZ781</f>
        <v>0</v>
      </c>
      <c r="AZ781">
        <f>($B$13*$D$11+$C$13*$D$11+$F$13*((CV781+CN781)/MAX(CV781+CN781+CW781, 0.1)*$I$11+CW781/MAX(CV781+CN781+CW781, 0.1)*$J$11))/($B$13+$C$13+$F$13)</f>
        <v>0</v>
      </c>
      <c r="BA781">
        <f>($B$13*$K$11+$C$13*$K$11+$F$13*((CV781+CN781)/MAX(CV781+CN781+CW781, 0.1)*$P$11+CW781/MAX(CV781+CN781+CW781, 0.1)*$Q$11))/($B$13+$C$13+$F$13)</f>
        <v>0</v>
      </c>
      <c r="BB781">
        <v>6</v>
      </c>
      <c r="BC781">
        <v>0.5</v>
      </c>
      <c r="BD781" t="s">
        <v>358</v>
      </c>
      <c r="BE781">
        <v>2</v>
      </c>
      <c r="BF781" t="b">
        <v>1</v>
      </c>
      <c r="BG781">
        <v>1774684841.7</v>
      </c>
      <c r="BH781">
        <v>419.5836</v>
      </c>
      <c r="BI781">
        <v>419.9809</v>
      </c>
      <c r="BJ781">
        <v>21.45177</v>
      </c>
      <c r="BK781">
        <v>21.46479</v>
      </c>
      <c r="BL781">
        <v>419.9451999999999</v>
      </c>
      <c r="BM781">
        <v>21.15536</v>
      </c>
      <c r="BN781">
        <v>500.0214</v>
      </c>
      <c r="BO781">
        <v>101.0247</v>
      </c>
      <c r="BP781">
        <v>0.10000498</v>
      </c>
      <c r="BQ781">
        <v>25.72224</v>
      </c>
      <c r="BR781">
        <v>25.71981</v>
      </c>
      <c r="BS781">
        <v>999.9</v>
      </c>
      <c r="BT781">
        <v>0</v>
      </c>
      <c r="BU781">
        <v>0</v>
      </c>
      <c r="BV781">
        <v>9999.505000000001</v>
      </c>
      <c r="BW781">
        <v>0</v>
      </c>
      <c r="BX781">
        <v>0.3833920000000001</v>
      </c>
      <c r="BY781">
        <v>-0.3971648</v>
      </c>
      <c r="BZ781">
        <v>428.7817999999999</v>
      </c>
      <c r="CA781">
        <v>429.1933</v>
      </c>
      <c r="CB781">
        <v>-0.0130066</v>
      </c>
      <c r="CC781">
        <v>419.9809</v>
      </c>
      <c r="CD781">
        <v>21.46479</v>
      </c>
      <c r="CE781">
        <v>2.167163</v>
      </c>
      <c r="CF781">
        <v>2.168477</v>
      </c>
      <c r="CG781">
        <v>18.72163</v>
      </c>
      <c r="CH781">
        <v>18.73129</v>
      </c>
      <c r="CI781">
        <v>20.0001</v>
      </c>
      <c r="CJ781">
        <v>0</v>
      </c>
      <c r="CK781">
        <v>1</v>
      </c>
      <c r="CL781">
        <v>0</v>
      </c>
      <c r="CM781">
        <v>1.74466</v>
      </c>
      <c r="CN781">
        <v>0</v>
      </c>
      <c r="CO781">
        <v>1.32282</v>
      </c>
      <c r="CP781">
        <v>102.3138</v>
      </c>
      <c r="CQ781">
        <v>34.625</v>
      </c>
      <c r="CR781">
        <v>38.406</v>
      </c>
      <c r="CS781">
        <v>36.6436</v>
      </c>
      <c r="CT781">
        <v>37.2686</v>
      </c>
      <c r="CU781">
        <v>35.437</v>
      </c>
      <c r="CV781">
        <v>0</v>
      </c>
      <c r="CW781">
        <v>20.001</v>
      </c>
      <c r="CX781">
        <v>0</v>
      </c>
      <c r="CY781">
        <v>1774684842.8</v>
      </c>
      <c r="CZ781">
        <v>0</v>
      </c>
      <c r="DA781">
        <v>1774666326.5</v>
      </c>
      <c r="DB781" t="s">
        <v>359</v>
      </c>
      <c r="DC781">
        <v>1774666322</v>
      </c>
      <c r="DD781">
        <v>1774666326.5</v>
      </c>
      <c r="DE781">
        <v>2</v>
      </c>
      <c r="DF781">
        <v>0.343</v>
      </c>
      <c r="DG781">
        <v>-0.026</v>
      </c>
      <c r="DH781">
        <v>-0.36</v>
      </c>
      <c r="DI781">
        <v>0.298</v>
      </c>
      <c r="DJ781">
        <v>420</v>
      </c>
      <c r="DK781">
        <v>22</v>
      </c>
      <c r="DL781">
        <v>0.17</v>
      </c>
      <c r="DM781">
        <v>0.02</v>
      </c>
      <c r="DN781">
        <v>-0.4318869756097561</v>
      </c>
      <c r="DO781">
        <v>0.1913397073170734</v>
      </c>
      <c r="DP781">
        <v>0.04105520163561334</v>
      </c>
      <c r="DQ781">
        <v>0</v>
      </c>
      <c r="DR781">
        <v>-0.01281645365853658</v>
      </c>
      <c r="DS781">
        <v>0.0006915094076655041</v>
      </c>
      <c r="DT781">
        <v>0.0006400508947360896</v>
      </c>
      <c r="DU781">
        <v>1</v>
      </c>
      <c r="DV781">
        <v>1</v>
      </c>
      <c r="DW781">
        <v>2</v>
      </c>
      <c r="DX781" t="s">
        <v>367</v>
      </c>
      <c r="DY781">
        <v>3.13053</v>
      </c>
      <c r="DZ781">
        <v>2.80649</v>
      </c>
      <c r="EA781">
        <v>0.0997509</v>
      </c>
      <c r="EB781">
        <v>0.0994724</v>
      </c>
      <c r="EC781">
        <v>0.105678</v>
      </c>
      <c r="ED781">
        <v>0.105416</v>
      </c>
      <c r="EE781">
        <v>21144.3</v>
      </c>
      <c r="EF781">
        <v>27418.7</v>
      </c>
      <c r="EG781">
        <v>26441.3</v>
      </c>
      <c r="EH781">
        <v>33000</v>
      </c>
      <c r="EI781">
        <v>34928.6</v>
      </c>
      <c r="EJ781">
        <v>40318.1</v>
      </c>
      <c r="EK781">
        <v>41086.9</v>
      </c>
      <c r="EL781">
        <v>46059.8</v>
      </c>
      <c r="EM781">
        <v>2.03515</v>
      </c>
      <c r="EN781">
        <v>2.00005</v>
      </c>
      <c r="EO781">
        <v>0.0663102</v>
      </c>
      <c r="EP781">
        <v>0</v>
      </c>
      <c r="EQ781">
        <v>24.6335</v>
      </c>
      <c r="ER781">
        <v>999.9</v>
      </c>
      <c r="ES781">
        <v>67.5</v>
      </c>
      <c r="ET781">
        <v>27.5</v>
      </c>
      <c r="EU781">
        <v>24.6245</v>
      </c>
      <c r="EV781">
        <v>61.1509</v>
      </c>
      <c r="EW781">
        <v>31.5184</v>
      </c>
      <c r="EX781">
        <v>1</v>
      </c>
      <c r="EY781">
        <v>0.291037</v>
      </c>
      <c r="EZ781">
        <v>0.152244</v>
      </c>
      <c r="FA781">
        <v>20.2907</v>
      </c>
      <c r="FB781">
        <v>5.19033</v>
      </c>
      <c r="FC781">
        <v>11.9441</v>
      </c>
      <c r="FD781">
        <v>4.95575</v>
      </c>
      <c r="FE781">
        <v>3.285</v>
      </c>
      <c r="FF781">
        <v>9999</v>
      </c>
      <c r="FG781">
        <v>9999</v>
      </c>
      <c r="FH781">
        <v>9999</v>
      </c>
      <c r="FI781">
        <v>999.9</v>
      </c>
      <c r="FJ781">
        <v>1.86127</v>
      </c>
      <c r="FK781">
        <v>1.86264</v>
      </c>
      <c r="FL781">
        <v>1.86005</v>
      </c>
      <c r="FM781">
        <v>1.85837</v>
      </c>
      <c r="FN781">
        <v>1.86215</v>
      </c>
      <c r="FO781">
        <v>1.85889</v>
      </c>
      <c r="FP781">
        <v>1.85791</v>
      </c>
      <c r="FQ781">
        <v>1.86081</v>
      </c>
      <c r="FR781">
        <v>0</v>
      </c>
      <c r="FS781">
        <v>0</v>
      </c>
      <c r="FT781">
        <v>0</v>
      </c>
      <c r="FU781">
        <v>4.5</v>
      </c>
      <c r="FV781" t="s">
        <v>361</v>
      </c>
      <c r="FW781" t="s">
        <v>362</v>
      </c>
      <c r="FX781" t="s">
        <v>363</v>
      </c>
      <c r="FY781" t="s">
        <v>364</v>
      </c>
      <c r="FZ781" t="s">
        <v>364</v>
      </c>
      <c r="GA781" t="s">
        <v>363</v>
      </c>
      <c r="GB781">
        <v>0</v>
      </c>
      <c r="GC781">
        <v>100</v>
      </c>
      <c r="GD781">
        <v>100</v>
      </c>
      <c r="GE781">
        <v>-0.362</v>
      </c>
      <c r="GF781">
        <v>0.2964</v>
      </c>
      <c r="GG781">
        <v>-1.589593225013521</v>
      </c>
      <c r="GH781">
        <v>0.00192992804097616</v>
      </c>
      <c r="GI781">
        <v>3.244687122451424E-06</v>
      </c>
      <c r="GJ781">
        <v>-2.087531120305573E-09</v>
      </c>
      <c r="GK781">
        <v>0.05776174702018427</v>
      </c>
      <c r="GL781">
        <v>0.005089068596103195</v>
      </c>
      <c r="GM781">
        <v>0.0003257216593697226</v>
      </c>
      <c r="GN781">
        <v>-1.562898368296355E-06</v>
      </c>
      <c r="GO781">
        <v>0</v>
      </c>
      <c r="GP781">
        <v>1257</v>
      </c>
      <c r="GQ781">
        <v>1</v>
      </c>
      <c r="GR781">
        <v>31</v>
      </c>
      <c r="GS781">
        <v>308.7</v>
      </c>
      <c r="GT781">
        <v>308.6</v>
      </c>
      <c r="GU781">
        <v>1.07666</v>
      </c>
      <c r="GV781">
        <v>2.39624</v>
      </c>
      <c r="GW781">
        <v>1.44775</v>
      </c>
      <c r="GX781">
        <v>2.20215</v>
      </c>
      <c r="GY781">
        <v>1.44653</v>
      </c>
      <c r="GZ781">
        <v>2.33398</v>
      </c>
      <c r="HA781">
        <v>33.1769</v>
      </c>
      <c r="HB781">
        <v>14.421</v>
      </c>
      <c r="HC781">
        <v>18</v>
      </c>
      <c r="HD781">
        <v>532.046</v>
      </c>
      <c r="HE781">
        <v>522.8150000000001</v>
      </c>
      <c r="HF781">
        <v>24.9998</v>
      </c>
      <c r="HG781">
        <v>30.7119</v>
      </c>
      <c r="HH781">
        <v>30.0001</v>
      </c>
      <c r="HI781">
        <v>31.0916</v>
      </c>
      <c r="HJ781">
        <v>31.1009</v>
      </c>
      <c r="HK781">
        <v>21.5411</v>
      </c>
      <c r="HL781">
        <v>20.8779</v>
      </c>
      <c r="HM781">
        <v>100</v>
      </c>
      <c r="HN781">
        <v>25</v>
      </c>
      <c r="HO781">
        <v>420</v>
      </c>
      <c r="HP781">
        <v>21.5</v>
      </c>
      <c r="HQ781">
        <v>103.12</v>
      </c>
      <c r="HR781">
        <v>102.021</v>
      </c>
    </row>
    <row r="782" spans="1:226">
      <c r="A782">
        <v>764</v>
      </c>
      <c r="B782">
        <v>1774684848.6</v>
      </c>
      <c r="C782">
        <v>3102.599999904633</v>
      </c>
      <c r="D782" t="s">
        <v>1891</v>
      </c>
      <c r="E782" t="s">
        <v>1892</v>
      </c>
      <c r="F782">
        <v>5</v>
      </c>
      <c r="I782">
        <v>1774684845.7</v>
      </c>
      <c r="J782">
        <f>(K782)/1000</f>
        <v>0</v>
      </c>
      <c r="K782">
        <f>IF(BF782, AN782, AH782)</f>
        <v>0</v>
      </c>
      <c r="L782">
        <f>IF(BF782, AI782, AG782)</f>
        <v>0</v>
      </c>
      <c r="M782">
        <f>BH782 - IF(AU782&gt;1, L782*BB782*100.0/(AW782), 0)</f>
        <v>0</v>
      </c>
      <c r="N782">
        <f>((T782-J782/2)*M782-L782)/(T782+J782/2)</f>
        <v>0</v>
      </c>
      <c r="O782">
        <f>N782*(BO782+BP782)/1000.0</f>
        <v>0</v>
      </c>
      <c r="P782">
        <f>(BH782 - IF(AU782&gt;1, L782*BB782*100.0/(AW782), 0))*(BO782+BP782)/1000.0</f>
        <v>0</v>
      </c>
      <c r="Q782">
        <f>2.0/((1/S782-1/R782)+SIGN(S782)*SQRT((1/S782-1/R782)*(1/S782-1/R782) + 4*BC782/((BC782+1)*(BC782+1))*(2*1/S782*1/R782-1/R782*1/R782)))</f>
        <v>0</v>
      </c>
      <c r="R782">
        <f>IF(LEFT(BD782,1)&lt;&gt;"0",IF(LEFT(BD782,1)="1",3.0,BE782),$D$5+$E$5*(BV782*BO782/($K$5*1000))+$F$5*(BV782*BO782/($K$5*1000))*MAX(MIN(BB782,$J$5),$I$5)*MAX(MIN(BB782,$J$5),$I$5)+$G$5*MAX(MIN(BB782,$J$5),$I$5)*(BV782*BO782/($K$5*1000))+$H$5*(BV782*BO782/($K$5*1000))*(BV782*BO782/($K$5*1000)))</f>
        <v>0</v>
      </c>
      <c r="S782">
        <f>J782*(1000-(1000*0.61365*exp(17.502*W782/(240.97+W782))/(BO782+BP782)+BJ782)/2)/(1000*0.61365*exp(17.502*W782/(240.97+W782))/(BO782+BP782)-BJ782)</f>
        <v>0</v>
      </c>
      <c r="T782">
        <f>1/((BC782+1)/(Q782/1.6)+1/(R782/1.37)) + BC782/((BC782+1)/(Q782/1.6) + BC782/(R782/1.37))</f>
        <v>0</v>
      </c>
      <c r="U782">
        <f>(AX782*BA782)</f>
        <v>0</v>
      </c>
      <c r="V782">
        <f>(BQ782+(U782+2*0.95*5.67E-8*(((BQ782+$B$9)+273)^4-(BQ782+273)^4)-44100*J782)/(1.84*29.3*R782+8*0.95*5.67E-8*(BQ782+273)^3))</f>
        <v>0</v>
      </c>
      <c r="W782">
        <f>($C$9*BR782+$D$9*BS782+$E$9*V782)</f>
        <v>0</v>
      </c>
      <c r="X782">
        <f>0.61365*exp(17.502*W782/(240.97+W782))</f>
        <v>0</v>
      </c>
      <c r="Y782">
        <f>(Z782/AA782*100)</f>
        <v>0</v>
      </c>
      <c r="Z782">
        <f>BJ782*(BO782+BP782)/1000</f>
        <v>0</v>
      </c>
      <c r="AA782">
        <f>0.61365*exp(17.502*BQ782/(240.97+BQ782))</f>
        <v>0</v>
      </c>
      <c r="AB782">
        <f>(X782-BJ782*(BO782+BP782)/1000)</f>
        <v>0</v>
      </c>
      <c r="AC782">
        <f>(-J782*44100)</f>
        <v>0</v>
      </c>
      <c r="AD782">
        <f>2*29.3*R782*0.92*(BQ782-W782)</f>
        <v>0</v>
      </c>
      <c r="AE782">
        <f>2*0.95*5.67E-8*(((BQ782+$B$9)+273)^4-(W782+273)^4)</f>
        <v>0</v>
      </c>
      <c r="AF782">
        <f>U782+AE782+AC782+AD782</f>
        <v>0</v>
      </c>
      <c r="AG782">
        <f>BN782*AU782*(BI782-BH782*(1000-AU782*BK782)/(1000-AU782*BJ782))/(100*BB782)</f>
        <v>0</v>
      </c>
      <c r="AH782">
        <f>1000*BN782*AU782*(BJ782-BK782)/(100*BB782*(1000-AU782*BJ782))</f>
        <v>0</v>
      </c>
      <c r="AI782">
        <f>(AJ782 - AK782 - BO782*1E3/(8.314*(BQ782+273.15)) * AM782/BN782 * AL782) * BN782/(100*BB782) * (1000 - BK782)/1000</f>
        <v>0</v>
      </c>
      <c r="AJ782">
        <v>429.2132010405509</v>
      </c>
      <c r="AK782">
        <v>428.7961515151515</v>
      </c>
      <c r="AL782">
        <v>5.624866469113915E-07</v>
      </c>
      <c r="AM782">
        <v>61.35787655002243</v>
      </c>
      <c r="AN782">
        <f>(AP782 - AO782 + BO782*1E3/(8.314*(BQ782+273.15)) * AR782/BN782 * AQ782) * BN782/(100*BB782) * 1000/(1000 - AP782)</f>
        <v>0</v>
      </c>
      <c r="AO782">
        <v>21.46566734058029</v>
      </c>
      <c r="AP782">
        <v>21.45268951048951</v>
      </c>
      <c r="AQ782">
        <v>1.767159398946182E-07</v>
      </c>
      <c r="AR782">
        <v>91.88205700752289</v>
      </c>
      <c r="AS782">
        <v>0</v>
      </c>
      <c r="AT782">
        <v>0</v>
      </c>
      <c r="AU782">
        <f>IF(AS782*$H$15&gt;=AW782,1.0,(AW782/(AW782-AS782*$H$15)))</f>
        <v>0</v>
      </c>
      <c r="AV782">
        <f>(AU782-1)*100</f>
        <v>0</v>
      </c>
      <c r="AW782">
        <f>MAX(0,($B$15+$C$15*BV782)/(1+$D$15*BV782)*BO782/(BQ782+273)*$E$15)</f>
        <v>0</v>
      </c>
      <c r="AX782">
        <f>$B$13*BW782+$C$13*BX782+$F$13*CI782*(1-CL782)</f>
        <v>0</v>
      </c>
      <c r="AY782">
        <f>AX782*AZ782</f>
        <v>0</v>
      </c>
      <c r="AZ782">
        <f>($B$13*$D$11+$C$13*$D$11+$F$13*((CV782+CN782)/MAX(CV782+CN782+CW782, 0.1)*$I$11+CW782/MAX(CV782+CN782+CW782, 0.1)*$J$11))/($B$13+$C$13+$F$13)</f>
        <v>0</v>
      </c>
      <c r="BA782">
        <f>($B$13*$K$11+$C$13*$K$11+$F$13*((CV782+CN782)/MAX(CV782+CN782+CW782, 0.1)*$P$11+CW782/MAX(CV782+CN782+CW782, 0.1)*$Q$11))/($B$13+$C$13+$F$13)</f>
        <v>0</v>
      </c>
      <c r="BB782">
        <v>6</v>
      </c>
      <c r="BC782">
        <v>0.5</v>
      </c>
      <c r="BD782" t="s">
        <v>358</v>
      </c>
      <c r="BE782">
        <v>2</v>
      </c>
      <c r="BF782" t="b">
        <v>1</v>
      </c>
      <c r="BG782">
        <v>1774684845.7</v>
      </c>
      <c r="BH782">
        <v>419.6004</v>
      </c>
      <c r="BI782">
        <v>419.9997999999999</v>
      </c>
      <c r="BJ782">
        <v>21.45205</v>
      </c>
      <c r="BK782">
        <v>21.46625</v>
      </c>
      <c r="BL782">
        <v>419.9619000000001</v>
      </c>
      <c r="BM782">
        <v>21.15564</v>
      </c>
      <c r="BN782">
        <v>500.0399</v>
      </c>
      <c r="BO782">
        <v>101.0248</v>
      </c>
      <c r="BP782">
        <v>0.10002998</v>
      </c>
      <c r="BQ782">
        <v>25.72048</v>
      </c>
      <c r="BR782">
        <v>25.71771</v>
      </c>
      <c r="BS782">
        <v>999.9</v>
      </c>
      <c r="BT782">
        <v>0</v>
      </c>
      <c r="BU782">
        <v>0</v>
      </c>
      <c r="BV782">
        <v>10003.057</v>
      </c>
      <c r="BW782">
        <v>0</v>
      </c>
      <c r="BX782">
        <v>0.3833920000000001</v>
      </c>
      <c r="BY782">
        <v>-0.3993836000000001</v>
      </c>
      <c r="BZ782">
        <v>428.7991</v>
      </c>
      <c r="CA782">
        <v>429.2132</v>
      </c>
      <c r="CB782">
        <v>-0.01420116</v>
      </c>
      <c r="CC782">
        <v>419.9997999999999</v>
      </c>
      <c r="CD782">
        <v>21.46625</v>
      </c>
      <c r="CE782">
        <v>2.16719</v>
      </c>
      <c r="CF782">
        <v>2.168625</v>
      </c>
      <c r="CG782">
        <v>18.72182</v>
      </c>
      <c r="CH782">
        <v>18.73239</v>
      </c>
      <c r="CI782">
        <v>19.99134</v>
      </c>
      <c r="CJ782">
        <v>0</v>
      </c>
      <c r="CK782">
        <v>1</v>
      </c>
      <c r="CL782">
        <v>0</v>
      </c>
      <c r="CM782">
        <v>1.83557</v>
      </c>
      <c r="CN782">
        <v>0</v>
      </c>
      <c r="CO782">
        <v>1.35242</v>
      </c>
      <c r="CP782">
        <v>102.2691</v>
      </c>
      <c r="CQ782">
        <v>34.5809</v>
      </c>
      <c r="CR782">
        <v>38.3435</v>
      </c>
      <c r="CS782">
        <v>36.5809</v>
      </c>
      <c r="CT782">
        <v>37.2185</v>
      </c>
      <c r="CU782">
        <v>35.406</v>
      </c>
      <c r="CV782">
        <v>0</v>
      </c>
      <c r="CW782">
        <v>19.99</v>
      </c>
      <c r="CX782">
        <v>0</v>
      </c>
      <c r="CY782">
        <v>1774684847</v>
      </c>
      <c r="CZ782">
        <v>0</v>
      </c>
      <c r="DA782">
        <v>1774666326.5</v>
      </c>
      <c r="DB782" t="s">
        <v>359</v>
      </c>
      <c r="DC782">
        <v>1774666322</v>
      </c>
      <c r="DD782">
        <v>1774666326.5</v>
      </c>
      <c r="DE782">
        <v>2</v>
      </c>
      <c r="DF782">
        <v>0.343</v>
      </c>
      <c r="DG782">
        <v>-0.026</v>
      </c>
      <c r="DH782">
        <v>-0.36</v>
      </c>
      <c r="DI782">
        <v>0.298</v>
      </c>
      <c r="DJ782">
        <v>420</v>
      </c>
      <c r="DK782">
        <v>22</v>
      </c>
      <c r="DL782">
        <v>0.17</v>
      </c>
      <c r="DM782">
        <v>0.02</v>
      </c>
      <c r="DN782">
        <v>-0.4194358048780488</v>
      </c>
      <c r="DO782">
        <v>0.1840501254355406</v>
      </c>
      <c r="DP782">
        <v>0.03923997113336468</v>
      </c>
      <c r="DQ782">
        <v>0</v>
      </c>
      <c r="DR782">
        <v>-0.01300960487804878</v>
      </c>
      <c r="DS782">
        <v>-0.005571585365853665</v>
      </c>
      <c r="DT782">
        <v>0.0008726919538517977</v>
      </c>
      <c r="DU782">
        <v>1</v>
      </c>
      <c r="DV782">
        <v>1</v>
      </c>
      <c r="DW782">
        <v>2</v>
      </c>
      <c r="DX782" t="s">
        <v>367</v>
      </c>
      <c r="DY782">
        <v>3.13038</v>
      </c>
      <c r="DZ782">
        <v>2.80649</v>
      </c>
      <c r="EA782">
        <v>0.0997503</v>
      </c>
      <c r="EB782">
        <v>0.0994671</v>
      </c>
      <c r="EC782">
        <v>0.10568</v>
      </c>
      <c r="ED782">
        <v>0.105418</v>
      </c>
      <c r="EE782">
        <v>21144.2</v>
      </c>
      <c r="EF782">
        <v>27418.7</v>
      </c>
      <c r="EG782">
        <v>26441.3</v>
      </c>
      <c r="EH782">
        <v>32999.8</v>
      </c>
      <c r="EI782">
        <v>34928.6</v>
      </c>
      <c r="EJ782">
        <v>40317.7</v>
      </c>
      <c r="EK782">
        <v>41087.1</v>
      </c>
      <c r="EL782">
        <v>46059.5</v>
      </c>
      <c r="EM782">
        <v>2.03522</v>
      </c>
      <c r="EN782">
        <v>2.00015</v>
      </c>
      <c r="EO782">
        <v>0.0657141</v>
      </c>
      <c r="EP782">
        <v>0</v>
      </c>
      <c r="EQ782">
        <v>24.6327</v>
      </c>
      <c r="ER782">
        <v>999.9</v>
      </c>
      <c r="ES782">
        <v>67.5</v>
      </c>
      <c r="ET782">
        <v>27.5</v>
      </c>
      <c r="EU782">
        <v>24.6264</v>
      </c>
      <c r="EV782">
        <v>61.1409</v>
      </c>
      <c r="EW782">
        <v>31.7107</v>
      </c>
      <c r="EX782">
        <v>1</v>
      </c>
      <c r="EY782">
        <v>0.291113</v>
      </c>
      <c r="EZ782">
        <v>0.152042</v>
      </c>
      <c r="FA782">
        <v>20.2908</v>
      </c>
      <c r="FB782">
        <v>5.19033</v>
      </c>
      <c r="FC782">
        <v>11.9441</v>
      </c>
      <c r="FD782">
        <v>4.9557</v>
      </c>
      <c r="FE782">
        <v>3.285</v>
      </c>
      <c r="FF782">
        <v>9999</v>
      </c>
      <c r="FG782">
        <v>9999</v>
      </c>
      <c r="FH782">
        <v>9999</v>
      </c>
      <c r="FI782">
        <v>999.9</v>
      </c>
      <c r="FJ782">
        <v>1.86127</v>
      </c>
      <c r="FK782">
        <v>1.86264</v>
      </c>
      <c r="FL782">
        <v>1.86005</v>
      </c>
      <c r="FM782">
        <v>1.85837</v>
      </c>
      <c r="FN782">
        <v>1.86215</v>
      </c>
      <c r="FO782">
        <v>1.85887</v>
      </c>
      <c r="FP782">
        <v>1.85791</v>
      </c>
      <c r="FQ782">
        <v>1.86081</v>
      </c>
      <c r="FR782">
        <v>0</v>
      </c>
      <c r="FS782">
        <v>0</v>
      </c>
      <c r="FT782">
        <v>0</v>
      </c>
      <c r="FU782">
        <v>4.5</v>
      </c>
      <c r="FV782" t="s">
        <v>361</v>
      </c>
      <c r="FW782" t="s">
        <v>362</v>
      </c>
      <c r="FX782" t="s">
        <v>363</v>
      </c>
      <c r="FY782" t="s">
        <v>364</v>
      </c>
      <c r="FZ782" t="s">
        <v>364</v>
      </c>
      <c r="GA782" t="s">
        <v>363</v>
      </c>
      <c r="GB782">
        <v>0</v>
      </c>
      <c r="GC782">
        <v>100</v>
      </c>
      <c r="GD782">
        <v>100</v>
      </c>
      <c r="GE782">
        <v>-0.362</v>
      </c>
      <c r="GF782">
        <v>0.2964</v>
      </c>
      <c r="GG782">
        <v>-1.589593225013521</v>
      </c>
      <c r="GH782">
        <v>0.00192992804097616</v>
      </c>
      <c r="GI782">
        <v>3.244687122451424E-06</v>
      </c>
      <c r="GJ782">
        <v>-2.087531120305573E-09</v>
      </c>
      <c r="GK782">
        <v>0.05776174702018427</v>
      </c>
      <c r="GL782">
        <v>0.005089068596103195</v>
      </c>
      <c r="GM782">
        <v>0.0003257216593697226</v>
      </c>
      <c r="GN782">
        <v>-1.562898368296355E-06</v>
      </c>
      <c r="GO782">
        <v>0</v>
      </c>
      <c r="GP782">
        <v>1257</v>
      </c>
      <c r="GQ782">
        <v>1</v>
      </c>
      <c r="GR782">
        <v>31</v>
      </c>
      <c r="GS782">
        <v>308.8</v>
      </c>
      <c r="GT782">
        <v>308.7</v>
      </c>
      <c r="GU782">
        <v>1.07666</v>
      </c>
      <c r="GV782">
        <v>2.38403</v>
      </c>
      <c r="GW782">
        <v>1.44775</v>
      </c>
      <c r="GX782">
        <v>2.20215</v>
      </c>
      <c r="GY782">
        <v>1.44653</v>
      </c>
      <c r="GZ782">
        <v>2.3938</v>
      </c>
      <c r="HA782">
        <v>33.1769</v>
      </c>
      <c r="HB782">
        <v>14.4297</v>
      </c>
      <c r="HC782">
        <v>18</v>
      </c>
      <c r="HD782">
        <v>532.0940000000001</v>
      </c>
      <c r="HE782">
        <v>522.883</v>
      </c>
      <c r="HF782">
        <v>24.9999</v>
      </c>
      <c r="HG782">
        <v>30.7119</v>
      </c>
      <c r="HH782">
        <v>30.0001</v>
      </c>
      <c r="HI782">
        <v>31.0916</v>
      </c>
      <c r="HJ782">
        <v>31.1009</v>
      </c>
      <c r="HK782">
        <v>21.5409</v>
      </c>
      <c r="HL782">
        <v>20.8779</v>
      </c>
      <c r="HM782">
        <v>100</v>
      </c>
      <c r="HN782">
        <v>25</v>
      </c>
      <c r="HO782">
        <v>420</v>
      </c>
      <c r="HP782">
        <v>21.5</v>
      </c>
      <c r="HQ782">
        <v>103.121</v>
      </c>
      <c r="HR782">
        <v>102.02</v>
      </c>
    </row>
    <row r="783" spans="1:226">
      <c r="A783">
        <v>765</v>
      </c>
      <c r="B783">
        <v>1774684852.6</v>
      </c>
      <c r="C783">
        <v>3106.599999904633</v>
      </c>
      <c r="D783" t="s">
        <v>1893</v>
      </c>
      <c r="E783" t="s">
        <v>1894</v>
      </c>
      <c r="F783">
        <v>5</v>
      </c>
      <c r="I783">
        <v>1774684849.7</v>
      </c>
      <c r="J783">
        <f>(K783)/1000</f>
        <v>0</v>
      </c>
      <c r="K783">
        <f>IF(BF783, AN783, AH783)</f>
        <v>0</v>
      </c>
      <c r="L783">
        <f>IF(BF783, AI783, AG783)</f>
        <v>0</v>
      </c>
      <c r="M783">
        <f>BH783 - IF(AU783&gt;1, L783*BB783*100.0/(AW783), 0)</f>
        <v>0</v>
      </c>
      <c r="N783">
        <f>((T783-J783/2)*M783-L783)/(T783+J783/2)</f>
        <v>0</v>
      </c>
      <c r="O783">
        <f>N783*(BO783+BP783)/1000.0</f>
        <v>0</v>
      </c>
      <c r="P783">
        <f>(BH783 - IF(AU783&gt;1, L783*BB783*100.0/(AW783), 0))*(BO783+BP783)/1000.0</f>
        <v>0</v>
      </c>
      <c r="Q783">
        <f>2.0/((1/S783-1/R783)+SIGN(S783)*SQRT((1/S783-1/R783)*(1/S783-1/R783) + 4*BC783/((BC783+1)*(BC783+1))*(2*1/S783*1/R783-1/R783*1/R783)))</f>
        <v>0</v>
      </c>
      <c r="R783">
        <f>IF(LEFT(BD783,1)&lt;&gt;"0",IF(LEFT(BD783,1)="1",3.0,BE783),$D$5+$E$5*(BV783*BO783/($K$5*1000))+$F$5*(BV783*BO783/($K$5*1000))*MAX(MIN(BB783,$J$5),$I$5)*MAX(MIN(BB783,$J$5),$I$5)+$G$5*MAX(MIN(BB783,$J$5),$I$5)*(BV783*BO783/($K$5*1000))+$H$5*(BV783*BO783/($K$5*1000))*(BV783*BO783/($K$5*1000)))</f>
        <v>0</v>
      </c>
      <c r="S783">
        <f>J783*(1000-(1000*0.61365*exp(17.502*W783/(240.97+W783))/(BO783+BP783)+BJ783)/2)/(1000*0.61365*exp(17.502*W783/(240.97+W783))/(BO783+BP783)-BJ783)</f>
        <v>0</v>
      </c>
      <c r="T783">
        <f>1/((BC783+1)/(Q783/1.6)+1/(R783/1.37)) + BC783/((BC783+1)/(Q783/1.6) + BC783/(R783/1.37))</f>
        <v>0</v>
      </c>
      <c r="U783">
        <f>(AX783*BA783)</f>
        <v>0</v>
      </c>
      <c r="V783">
        <f>(BQ783+(U783+2*0.95*5.67E-8*(((BQ783+$B$9)+273)^4-(BQ783+273)^4)-44100*J783)/(1.84*29.3*R783+8*0.95*5.67E-8*(BQ783+273)^3))</f>
        <v>0</v>
      </c>
      <c r="W783">
        <f>($C$9*BR783+$D$9*BS783+$E$9*V783)</f>
        <v>0</v>
      </c>
      <c r="X783">
        <f>0.61365*exp(17.502*W783/(240.97+W783))</f>
        <v>0</v>
      </c>
      <c r="Y783">
        <f>(Z783/AA783*100)</f>
        <v>0</v>
      </c>
      <c r="Z783">
        <f>BJ783*(BO783+BP783)/1000</f>
        <v>0</v>
      </c>
      <c r="AA783">
        <f>0.61365*exp(17.502*BQ783/(240.97+BQ783))</f>
        <v>0</v>
      </c>
      <c r="AB783">
        <f>(X783-BJ783*(BO783+BP783)/1000)</f>
        <v>0</v>
      </c>
      <c r="AC783">
        <f>(-J783*44100)</f>
        <v>0</v>
      </c>
      <c r="AD783">
        <f>2*29.3*R783*0.92*(BQ783-W783)</f>
        <v>0</v>
      </c>
      <c r="AE783">
        <f>2*0.95*5.67E-8*(((BQ783+$B$9)+273)^4-(W783+273)^4)</f>
        <v>0</v>
      </c>
      <c r="AF783">
        <f>U783+AE783+AC783+AD783</f>
        <v>0</v>
      </c>
      <c r="AG783">
        <f>BN783*AU783*(BI783-BH783*(1000-AU783*BK783)/(1000-AU783*BJ783))/(100*BB783)</f>
        <v>0</v>
      </c>
      <c r="AH783">
        <f>1000*BN783*AU783*(BJ783-BK783)/(100*BB783*(1000-AU783*BJ783))</f>
        <v>0</v>
      </c>
      <c r="AI783">
        <f>(AJ783 - AK783 - BO783*1E3/(8.314*(BQ783+273.15)) * AM783/BN783 * AL783) * BN783/(100*BB783) * (1000 - BK783)/1000</f>
        <v>0</v>
      </c>
      <c r="AJ783">
        <v>429.2423732742033</v>
      </c>
      <c r="AK783">
        <v>428.7623151515149</v>
      </c>
      <c r="AL783">
        <v>-5.356045785712311E-06</v>
      </c>
      <c r="AM783">
        <v>61.35787655002243</v>
      </c>
      <c r="AN783">
        <f>(AP783 - AO783 + BO783*1E3/(8.314*(BQ783+273.15)) * AR783/BN783 * AQ783) * BN783/(100*BB783) * 1000/(1000 - AP783)</f>
        <v>0</v>
      </c>
      <c r="AO783">
        <v>21.46625209314131</v>
      </c>
      <c r="AP783">
        <v>21.45182937062939</v>
      </c>
      <c r="AQ783">
        <v>-1.271648896631083E-08</v>
      </c>
      <c r="AR783">
        <v>91.88205700752289</v>
      </c>
      <c r="AS783">
        <v>0</v>
      </c>
      <c r="AT783">
        <v>0</v>
      </c>
      <c r="AU783">
        <f>IF(AS783*$H$15&gt;=AW783,1.0,(AW783/(AW783-AS783*$H$15)))</f>
        <v>0</v>
      </c>
      <c r="AV783">
        <f>(AU783-1)*100</f>
        <v>0</v>
      </c>
      <c r="AW783">
        <f>MAX(0,($B$15+$C$15*BV783)/(1+$D$15*BV783)*BO783/(BQ783+273)*$E$15)</f>
        <v>0</v>
      </c>
      <c r="AX783">
        <f>$B$13*BW783+$C$13*BX783+$F$13*CI783*(1-CL783)</f>
        <v>0</v>
      </c>
      <c r="AY783">
        <f>AX783*AZ783</f>
        <v>0</v>
      </c>
      <c r="AZ783">
        <f>($B$13*$D$11+$C$13*$D$11+$F$13*((CV783+CN783)/MAX(CV783+CN783+CW783, 0.1)*$I$11+CW783/MAX(CV783+CN783+CW783, 0.1)*$J$11))/($B$13+$C$13+$F$13)</f>
        <v>0</v>
      </c>
      <c r="BA783">
        <f>($B$13*$K$11+$C$13*$K$11+$F$13*((CV783+CN783)/MAX(CV783+CN783+CW783, 0.1)*$P$11+CW783/MAX(CV783+CN783+CW783, 0.1)*$Q$11))/($B$13+$C$13+$F$13)</f>
        <v>0</v>
      </c>
      <c r="BB783">
        <v>6</v>
      </c>
      <c r="BC783">
        <v>0.5</v>
      </c>
      <c r="BD783" t="s">
        <v>358</v>
      </c>
      <c r="BE783">
        <v>2</v>
      </c>
      <c r="BF783" t="b">
        <v>1</v>
      </c>
      <c r="BG783">
        <v>1774684849.7</v>
      </c>
      <c r="BH783">
        <v>419.5858</v>
      </c>
      <c r="BI783">
        <v>420.0172000000001</v>
      </c>
      <c r="BJ783">
        <v>21.45225</v>
      </c>
      <c r="BK783">
        <v>21.46567</v>
      </c>
      <c r="BL783">
        <v>419.9473</v>
      </c>
      <c r="BM783">
        <v>21.15584</v>
      </c>
      <c r="BN783">
        <v>499.9704</v>
      </c>
      <c r="BO783">
        <v>101.0244</v>
      </c>
      <c r="BP783">
        <v>0.09987117</v>
      </c>
      <c r="BQ783">
        <v>25.71803999999999</v>
      </c>
      <c r="BR783">
        <v>25.71399</v>
      </c>
      <c r="BS783">
        <v>999.9</v>
      </c>
      <c r="BT783">
        <v>0</v>
      </c>
      <c r="BU783">
        <v>0</v>
      </c>
      <c r="BV783">
        <v>10020.93</v>
      </c>
      <c r="BW783">
        <v>0</v>
      </c>
      <c r="BX783">
        <v>0.3833920000000001</v>
      </c>
      <c r="BY783">
        <v>-0.4314697</v>
      </c>
      <c r="BZ783">
        <v>428.7841999999999</v>
      </c>
      <c r="CA783">
        <v>429.2308</v>
      </c>
      <c r="CB783">
        <v>-0.01342335</v>
      </c>
      <c r="CC783">
        <v>420.0172000000001</v>
      </c>
      <c r="CD783">
        <v>21.46567</v>
      </c>
      <c r="CE783">
        <v>2.167197</v>
      </c>
      <c r="CF783">
        <v>2.168555</v>
      </c>
      <c r="CG783">
        <v>18.72188</v>
      </c>
      <c r="CH783">
        <v>18.73186</v>
      </c>
      <c r="CI783">
        <v>19.99593</v>
      </c>
      <c r="CJ783">
        <v>0</v>
      </c>
      <c r="CK783">
        <v>1</v>
      </c>
      <c r="CL783">
        <v>0</v>
      </c>
      <c r="CM783">
        <v>1.92979</v>
      </c>
      <c r="CN783">
        <v>0</v>
      </c>
      <c r="CO783">
        <v>1.19767</v>
      </c>
      <c r="CP783">
        <v>102.2925</v>
      </c>
      <c r="CQ783">
        <v>34.562</v>
      </c>
      <c r="CR783">
        <v>38.3058</v>
      </c>
      <c r="CS783">
        <v>36.562</v>
      </c>
      <c r="CT783">
        <v>37.1436</v>
      </c>
      <c r="CU783">
        <v>35.375</v>
      </c>
      <c r="CV783">
        <v>0</v>
      </c>
      <c r="CW783">
        <v>19.994</v>
      </c>
      <c r="CX783">
        <v>0</v>
      </c>
      <c r="CY783">
        <v>1774684851.2</v>
      </c>
      <c r="CZ783">
        <v>0</v>
      </c>
      <c r="DA783">
        <v>1774666326.5</v>
      </c>
      <c r="DB783" t="s">
        <v>359</v>
      </c>
      <c r="DC783">
        <v>1774666322</v>
      </c>
      <c r="DD783">
        <v>1774666326.5</v>
      </c>
      <c r="DE783">
        <v>2</v>
      </c>
      <c r="DF783">
        <v>0.343</v>
      </c>
      <c r="DG783">
        <v>-0.026</v>
      </c>
      <c r="DH783">
        <v>-0.36</v>
      </c>
      <c r="DI783">
        <v>0.298</v>
      </c>
      <c r="DJ783">
        <v>420</v>
      </c>
      <c r="DK783">
        <v>22</v>
      </c>
      <c r="DL783">
        <v>0.17</v>
      </c>
      <c r="DM783">
        <v>0.02</v>
      </c>
      <c r="DN783">
        <v>-0.4188708536585366</v>
      </c>
      <c r="DO783">
        <v>0.01277556794425105</v>
      </c>
      <c r="DP783">
        <v>0.03731423035980292</v>
      </c>
      <c r="DQ783">
        <v>1</v>
      </c>
      <c r="DR783">
        <v>-0.01313330487804878</v>
      </c>
      <c r="DS783">
        <v>-0.004448075958188171</v>
      </c>
      <c r="DT783">
        <v>0.0008438742091993418</v>
      </c>
      <c r="DU783">
        <v>1</v>
      </c>
      <c r="DV783">
        <v>2</v>
      </c>
      <c r="DW783">
        <v>2</v>
      </c>
      <c r="DX783" t="s">
        <v>360</v>
      </c>
      <c r="DY783">
        <v>3.13041</v>
      </c>
      <c r="DZ783">
        <v>2.80648</v>
      </c>
      <c r="EA783">
        <v>0.099746</v>
      </c>
      <c r="EB783">
        <v>0.09947400000000001</v>
      </c>
      <c r="EC783">
        <v>0.105677</v>
      </c>
      <c r="ED783">
        <v>0.105413</v>
      </c>
      <c r="EE783">
        <v>21144.5</v>
      </c>
      <c r="EF783">
        <v>27418.8</v>
      </c>
      <c r="EG783">
        <v>26441.4</v>
      </c>
      <c r="EH783">
        <v>33000.2</v>
      </c>
      <c r="EI783">
        <v>34928.8</v>
      </c>
      <c r="EJ783">
        <v>40318.3</v>
      </c>
      <c r="EK783">
        <v>41087.2</v>
      </c>
      <c r="EL783">
        <v>46059.8</v>
      </c>
      <c r="EM783">
        <v>2.03503</v>
      </c>
      <c r="EN783">
        <v>2.00007</v>
      </c>
      <c r="EO783">
        <v>0.0661239</v>
      </c>
      <c r="EP783">
        <v>0</v>
      </c>
      <c r="EQ783">
        <v>24.6325</v>
      </c>
      <c r="ER783">
        <v>999.9</v>
      </c>
      <c r="ES783">
        <v>67.5</v>
      </c>
      <c r="ET783">
        <v>27.5</v>
      </c>
      <c r="EU783">
        <v>24.6262</v>
      </c>
      <c r="EV783">
        <v>61.2509</v>
      </c>
      <c r="EW783">
        <v>31.8429</v>
      </c>
      <c r="EX783">
        <v>1</v>
      </c>
      <c r="EY783">
        <v>0.291037</v>
      </c>
      <c r="EZ783">
        <v>0.15165</v>
      </c>
      <c r="FA783">
        <v>20.2907</v>
      </c>
      <c r="FB783">
        <v>5.19063</v>
      </c>
      <c r="FC783">
        <v>11.9441</v>
      </c>
      <c r="FD783">
        <v>4.95575</v>
      </c>
      <c r="FE783">
        <v>3.28503</v>
      </c>
      <c r="FF783">
        <v>9999</v>
      </c>
      <c r="FG783">
        <v>9999</v>
      </c>
      <c r="FH783">
        <v>9999</v>
      </c>
      <c r="FI783">
        <v>999.9</v>
      </c>
      <c r="FJ783">
        <v>1.86127</v>
      </c>
      <c r="FK783">
        <v>1.86264</v>
      </c>
      <c r="FL783">
        <v>1.86005</v>
      </c>
      <c r="FM783">
        <v>1.85837</v>
      </c>
      <c r="FN783">
        <v>1.86215</v>
      </c>
      <c r="FO783">
        <v>1.85889</v>
      </c>
      <c r="FP783">
        <v>1.85791</v>
      </c>
      <c r="FQ783">
        <v>1.86081</v>
      </c>
      <c r="FR783">
        <v>0</v>
      </c>
      <c r="FS783">
        <v>0</v>
      </c>
      <c r="FT783">
        <v>0</v>
      </c>
      <c r="FU783">
        <v>4.5</v>
      </c>
      <c r="FV783" t="s">
        <v>361</v>
      </c>
      <c r="FW783" t="s">
        <v>362</v>
      </c>
      <c r="FX783" t="s">
        <v>363</v>
      </c>
      <c r="FY783" t="s">
        <v>364</v>
      </c>
      <c r="FZ783" t="s">
        <v>364</v>
      </c>
      <c r="GA783" t="s">
        <v>363</v>
      </c>
      <c r="GB783">
        <v>0</v>
      </c>
      <c r="GC783">
        <v>100</v>
      </c>
      <c r="GD783">
        <v>100</v>
      </c>
      <c r="GE783">
        <v>-0.361</v>
      </c>
      <c r="GF783">
        <v>0.2964</v>
      </c>
      <c r="GG783">
        <v>-1.589593225013521</v>
      </c>
      <c r="GH783">
        <v>0.00192992804097616</v>
      </c>
      <c r="GI783">
        <v>3.244687122451424E-06</v>
      </c>
      <c r="GJ783">
        <v>-2.087531120305573E-09</v>
      </c>
      <c r="GK783">
        <v>0.05776174702018427</v>
      </c>
      <c r="GL783">
        <v>0.005089068596103195</v>
      </c>
      <c r="GM783">
        <v>0.0003257216593697226</v>
      </c>
      <c r="GN783">
        <v>-1.562898368296355E-06</v>
      </c>
      <c r="GO783">
        <v>0</v>
      </c>
      <c r="GP783">
        <v>1257</v>
      </c>
      <c r="GQ783">
        <v>1</v>
      </c>
      <c r="GR783">
        <v>31</v>
      </c>
      <c r="GS783">
        <v>308.8</v>
      </c>
      <c r="GT783">
        <v>308.8</v>
      </c>
      <c r="GU783">
        <v>1.07666</v>
      </c>
      <c r="GV783">
        <v>2.38525</v>
      </c>
      <c r="GW783">
        <v>1.44775</v>
      </c>
      <c r="GX783">
        <v>2.20215</v>
      </c>
      <c r="GY783">
        <v>1.44653</v>
      </c>
      <c r="GZ783">
        <v>2.3938</v>
      </c>
      <c r="HA783">
        <v>33.1769</v>
      </c>
      <c r="HB783">
        <v>14.4297</v>
      </c>
      <c r="HC783">
        <v>18</v>
      </c>
      <c r="HD783">
        <v>531.967</v>
      </c>
      <c r="HE783">
        <v>522.832</v>
      </c>
      <c r="HF783">
        <v>24.9998</v>
      </c>
      <c r="HG783">
        <v>30.7119</v>
      </c>
      <c r="HH783">
        <v>30.0001</v>
      </c>
      <c r="HI783">
        <v>31.0916</v>
      </c>
      <c r="HJ783">
        <v>31.1009</v>
      </c>
      <c r="HK783">
        <v>21.54</v>
      </c>
      <c r="HL783">
        <v>20.8779</v>
      </c>
      <c r="HM783">
        <v>100</v>
      </c>
      <c r="HN783">
        <v>25</v>
      </c>
      <c r="HO783">
        <v>420</v>
      </c>
      <c r="HP783">
        <v>21.5</v>
      </c>
      <c r="HQ783">
        <v>103.121</v>
      </c>
      <c r="HR783">
        <v>102.021</v>
      </c>
    </row>
    <row r="784" spans="1:226">
      <c r="A784">
        <v>766</v>
      </c>
      <c r="B784">
        <v>1774684856.6</v>
      </c>
      <c r="C784">
        <v>3110.599999904633</v>
      </c>
      <c r="D784" t="s">
        <v>1895</v>
      </c>
      <c r="E784" t="s">
        <v>1896</v>
      </c>
      <c r="F784">
        <v>5</v>
      </c>
      <c r="I784">
        <v>1774684853.7</v>
      </c>
      <c r="J784">
        <f>(K784)/1000</f>
        <v>0</v>
      </c>
      <c r="K784">
        <f>IF(BF784, AN784, AH784)</f>
        <v>0</v>
      </c>
      <c r="L784">
        <f>IF(BF784, AI784, AG784)</f>
        <v>0</v>
      </c>
      <c r="M784">
        <f>BH784 - IF(AU784&gt;1, L784*BB784*100.0/(AW784), 0)</f>
        <v>0</v>
      </c>
      <c r="N784">
        <f>((T784-J784/2)*M784-L784)/(T784+J784/2)</f>
        <v>0</v>
      </c>
      <c r="O784">
        <f>N784*(BO784+BP784)/1000.0</f>
        <v>0</v>
      </c>
      <c r="P784">
        <f>(BH784 - IF(AU784&gt;1, L784*BB784*100.0/(AW784), 0))*(BO784+BP784)/1000.0</f>
        <v>0</v>
      </c>
      <c r="Q784">
        <f>2.0/((1/S784-1/R784)+SIGN(S784)*SQRT((1/S784-1/R784)*(1/S784-1/R784) + 4*BC784/((BC784+1)*(BC784+1))*(2*1/S784*1/R784-1/R784*1/R784)))</f>
        <v>0</v>
      </c>
      <c r="R784">
        <f>IF(LEFT(BD784,1)&lt;&gt;"0",IF(LEFT(BD784,1)="1",3.0,BE784),$D$5+$E$5*(BV784*BO784/($K$5*1000))+$F$5*(BV784*BO784/($K$5*1000))*MAX(MIN(BB784,$J$5),$I$5)*MAX(MIN(BB784,$J$5),$I$5)+$G$5*MAX(MIN(BB784,$J$5),$I$5)*(BV784*BO784/($K$5*1000))+$H$5*(BV784*BO784/($K$5*1000))*(BV784*BO784/($K$5*1000)))</f>
        <v>0</v>
      </c>
      <c r="S784">
        <f>J784*(1000-(1000*0.61365*exp(17.502*W784/(240.97+W784))/(BO784+BP784)+BJ784)/2)/(1000*0.61365*exp(17.502*W784/(240.97+W784))/(BO784+BP784)-BJ784)</f>
        <v>0</v>
      </c>
      <c r="T784">
        <f>1/((BC784+1)/(Q784/1.6)+1/(R784/1.37)) + BC784/((BC784+1)/(Q784/1.6) + BC784/(R784/1.37))</f>
        <v>0</v>
      </c>
      <c r="U784">
        <f>(AX784*BA784)</f>
        <v>0</v>
      </c>
      <c r="V784">
        <f>(BQ784+(U784+2*0.95*5.67E-8*(((BQ784+$B$9)+273)^4-(BQ784+273)^4)-44100*J784)/(1.84*29.3*R784+8*0.95*5.67E-8*(BQ784+273)^3))</f>
        <v>0</v>
      </c>
      <c r="W784">
        <f>($C$9*BR784+$D$9*BS784+$E$9*V784)</f>
        <v>0</v>
      </c>
      <c r="X784">
        <f>0.61365*exp(17.502*W784/(240.97+W784))</f>
        <v>0</v>
      </c>
      <c r="Y784">
        <f>(Z784/AA784*100)</f>
        <v>0</v>
      </c>
      <c r="Z784">
        <f>BJ784*(BO784+BP784)/1000</f>
        <v>0</v>
      </c>
      <c r="AA784">
        <f>0.61365*exp(17.502*BQ784/(240.97+BQ784))</f>
        <v>0</v>
      </c>
      <c r="AB784">
        <f>(X784-BJ784*(BO784+BP784)/1000)</f>
        <v>0</v>
      </c>
      <c r="AC784">
        <f>(-J784*44100)</f>
        <v>0</v>
      </c>
      <c r="AD784">
        <f>2*29.3*R784*0.92*(BQ784-W784)</f>
        <v>0</v>
      </c>
      <c r="AE784">
        <f>2*0.95*5.67E-8*(((BQ784+$B$9)+273)^4-(W784+273)^4)</f>
        <v>0</v>
      </c>
      <c r="AF784">
        <f>U784+AE784+AC784+AD784</f>
        <v>0</v>
      </c>
      <c r="AG784">
        <f>BN784*AU784*(BI784-BH784*(1000-AU784*BK784)/(1000-AU784*BJ784))/(100*BB784)</f>
        <v>0</v>
      </c>
      <c r="AH784">
        <f>1000*BN784*AU784*(BJ784-BK784)/(100*BB784*(1000-AU784*BJ784))</f>
        <v>0</v>
      </c>
      <c r="AI784">
        <f>(AJ784 - AK784 - BO784*1E3/(8.314*(BQ784+273.15)) * AM784/BN784 * AL784) * BN784/(100*BB784) * (1000 - BK784)/1000</f>
        <v>0</v>
      </c>
      <c r="AJ784">
        <v>429.2108834926353</v>
      </c>
      <c r="AK784">
        <v>428.7777272727273</v>
      </c>
      <c r="AL784">
        <v>2.595465212414822E-06</v>
      </c>
      <c r="AM784">
        <v>61.35787655002243</v>
      </c>
      <c r="AN784">
        <f>(AP784 - AO784 + BO784*1E3/(8.314*(BQ784+273.15)) * AR784/BN784 * AQ784) * BN784/(100*BB784) * 1000/(1000 - AP784)</f>
        <v>0</v>
      </c>
      <c r="AO784">
        <v>21.46504477732842</v>
      </c>
      <c r="AP784">
        <v>21.45199650349653</v>
      </c>
      <c r="AQ784">
        <v>-1.982222800585025E-07</v>
      </c>
      <c r="AR784">
        <v>91.88205700752289</v>
      </c>
      <c r="AS784">
        <v>0</v>
      </c>
      <c r="AT784">
        <v>0</v>
      </c>
      <c r="AU784">
        <f>IF(AS784*$H$15&gt;=AW784,1.0,(AW784/(AW784-AS784*$H$15)))</f>
        <v>0</v>
      </c>
      <c r="AV784">
        <f>(AU784-1)*100</f>
        <v>0</v>
      </c>
      <c r="AW784">
        <f>MAX(0,($B$15+$C$15*BV784)/(1+$D$15*BV784)*BO784/(BQ784+273)*$E$15)</f>
        <v>0</v>
      </c>
      <c r="AX784">
        <f>$B$13*BW784+$C$13*BX784+$F$13*CI784*(1-CL784)</f>
        <v>0</v>
      </c>
      <c r="AY784">
        <f>AX784*AZ784</f>
        <v>0</v>
      </c>
      <c r="AZ784">
        <f>($B$13*$D$11+$C$13*$D$11+$F$13*((CV784+CN784)/MAX(CV784+CN784+CW784, 0.1)*$I$11+CW784/MAX(CV784+CN784+CW784, 0.1)*$J$11))/($B$13+$C$13+$F$13)</f>
        <v>0</v>
      </c>
      <c r="BA784">
        <f>($B$13*$K$11+$C$13*$K$11+$F$13*((CV784+CN784)/MAX(CV784+CN784+CW784, 0.1)*$P$11+CW784/MAX(CV784+CN784+CW784, 0.1)*$Q$11))/($B$13+$C$13+$F$13)</f>
        <v>0</v>
      </c>
      <c r="BB784">
        <v>6</v>
      </c>
      <c r="BC784">
        <v>0.5</v>
      </c>
      <c r="BD784" t="s">
        <v>358</v>
      </c>
      <c r="BE784">
        <v>2</v>
      </c>
      <c r="BF784" t="b">
        <v>1</v>
      </c>
      <c r="BG784">
        <v>1774684853.7</v>
      </c>
      <c r="BH784">
        <v>419.572</v>
      </c>
      <c r="BI784">
        <v>420.0126999999999</v>
      </c>
      <c r="BJ784">
        <v>21.45188</v>
      </c>
      <c r="BK784">
        <v>21.46555</v>
      </c>
      <c r="BL784">
        <v>419.9335</v>
      </c>
      <c r="BM784">
        <v>21.15548</v>
      </c>
      <c r="BN784">
        <v>499.9743999999999</v>
      </c>
      <c r="BO784">
        <v>101.0249</v>
      </c>
      <c r="BP784">
        <v>0.10000612</v>
      </c>
      <c r="BQ784">
        <v>25.71448</v>
      </c>
      <c r="BR784">
        <v>25.71536</v>
      </c>
      <c r="BS784">
        <v>999.9</v>
      </c>
      <c r="BT784">
        <v>0</v>
      </c>
      <c r="BU784">
        <v>0</v>
      </c>
      <c r="BV784">
        <v>9998.884</v>
      </c>
      <c r="BW784">
        <v>0</v>
      </c>
      <c r="BX784">
        <v>0.3833920000000001</v>
      </c>
      <c r="BY784">
        <v>-0.4409178</v>
      </c>
      <c r="BZ784">
        <v>428.7699000000001</v>
      </c>
      <c r="CA784">
        <v>429.2264</v>
      </c>
      <c r="CB784">
        <v>-0.01367151</v>
      </c>
      <c r="CC784">
        <v>420.0126999999999</v>
      </c>
      <c r="CD784">
        <v>21.46555</v>
      </c>
      <c r="CE784">
        <v>2.167176</v>
      </c>
      <c r="CF784">
        <v>2.168558</v>
      </c>
      <c r="CG784">
        <v>18.72172</v>
      </c>
      <c r="CH784">
        <v>18.73191</v>
      </c>
      <c r="CI784">
        <v>20.00116</v>
      </c>
      <c r="CJ784">
        <v>0</v>
      </c>
      <c r="CK784">
        <v>1</v>
      </c>
      <c r="CL784">
        <v>0</v>
      </c>
      <c r="CM784">
        <v>1.84705</v>
      </c>
      <c r="CN784">
        <v>0</v>
      </c>
      <c r="CO784">
        <v>1.20825</v>
      </c>
      <c r="CP784">
        <v>102.3192</v>
      </c>
      <c r="CQ784">
        <v>34.53099999999999</v>
      </c>
      <c r="CR784">
        <v>38.2624</v>
      </c>
      <c r="CS784">
        <v>36.5186</v>
      </c>
      <c r="CT784">
        <v>37.0935</v>
      </c>
      <c r="CU784">
        <v>35.3309</v>
      </c>
      <c r="CV784">
        <v>0</v>
      </c>
      <c r="CW784">
        <v>20.001</v>
      </c>
      <c r="CX784">
        <v>0</v>
      </c>
      <c r="CY784">
        <v>1774684854.8</v>
      </c>
      <c r="CZ784">
        <v>0</v>
      </c>
      <c r="DA784">
        <v>1774666326.5</v>
      </c>
      <c r="DB784" t="s">
        <v>359</v>
      </c>
      <c r="DC784">
        <v>1774666322</v>
      </c>
      <c r="DD784">
        <v>1774666326.5</v>
      </c>
      <c r="DE784">
        <v>2</v>
      </c>
      <c r="DF784">
        <v>0.343</v>
      </c>
      <c r="DG784">
        <v>-0.026</v>
      </c>
      <c r="DH784">
        <v>-0.36</v>
      </c>
      <c r="DI784">
        <v>0.298</v>
      </c>
      <c r="DJ784">
        <v>420</v>
      </c>
      <c r="DK784">
        <v>22</v>
      </c>
      <c r="DL784">
        <v>0.17</v>
      </c>
      <c r="DM784">
        <v>0.02</v>
      </c>
      <c r="DN784">
        <v>-0.4221481219512195</v>
      </c>
      <c r="DO784">
        <v>-0.02995480139372948</v>
      </c>
      <c r="DP784">
        <v>0.03586221025536158</v>
      </c>
      <c r="DQ784">
        <v>1</v>
      </c>
      <c r="DR784">
        <v>-0.01336386097560976</v>
      </c>
      <c r="DS784">
        <v>-0.004210871080139378</v>
      </c>
      <c r="DT784">
        <v>0.0007634636317557518</v>
      </c>
      <c r="DU784">
        <v>1</v>
      </c>
      <c r="DV784">
        <v>2</v>
      </c>
      <c r="DW784">
        <v>2</v>
      </c>
      <c r="DX784" t="s">
        <v>360</v>
      </c>
      <c r="DY784">
        <v>3.13045</v>
      </c>
      <c r="DZ784">
        <v>2.80649</v>
      </c>
      <c r="EA784">
        <v>0.09974860000000001</v>
      </c>
      <c r="EB784">
        <v>0.0994714</v>
      </c>
      <c r="EC784">
        <v>0.10568</v>
      </c>
      <c r="ED784">
        <v>0.10542</v>
      </c>
      <c r="EE784">
        <v>21144.4</v>
      </c>
      <c r="EF784">
        <v>27418.8</v>
      </c>
      <c r="EG784">
        <v>26441.4</v>
      </c>
      <c r="EH784">
        <v>33000.1</v>
      </c>
      <c r="EI784">
        <v>34928.7</v>
      </c>
      <c r="EJ784">
        <v>40318.1</v>
      </c>
      <c r="EK784">
        <v>41087.1</v>
      </c>
      <c r="EL784">
        <v>46060</v>
      </c>
      <c r="EM784">
        <v>2.03507</v>
      </c>
      <c r="EN784">
        <v>2.00017</v>
      </c>
      <c r="EO784">
        <v>0.06610530000000001</v>
      </c>
      <c r="EP784">
        <v>0</v>
      </c>
      <c r="EQ784">
        <v>24.6306</v>
      </c>
      <c r="ER784">
        <v>999.9</v>
      </c>
      <c r="ES784">
        <v>67.5</v>
      </c>
      <c r="ET784">
        <v>27.5</v>
      </c>
      <c r="EU784">
        <v>24.6231</v>
      </c>
      <c r="EV784">
        <v>61.2109</v>
      </c>
      <c r="EW784">
        <v>31.7909</v>
      </c>
      <c r="EX784">
        <v>1</v>
      </c>
      <c r="EY784">
        <v>0.291001</v>
      </c>
      <c r="EZ784">
        <v>0.151362</v>
      </c>
      <c r="FA784">
        <v>20.2907</v>
      </c>
      <c r="FB784">
        <v>5.19093</v>
      </c>
      <c r="FC784">
        <v>11.9441</v>
      </c>
      <c r="FD784">
        <v>4.95575</v>
      </c>
      <c r="FE784">
        <v>3.285</v>
      </c>
      <c r="FF784">
        <v>9999</v>
      </c>
      <c r="FG784">
        <v>9999</v>
      </c>
      <c r="FH784">
        <v>9999</v>
      </c>
      <c r="FI784">
        <v>999.9</v>
      </c>
      <c r="FJ784">
        <v>1.86127</v>
      </c>
      <c r="FK784">
        <v>1.86264</v>
      </c>
      <c r="FL784">
        <v>1.86005</v>
      </c>
      <c r="FM784">
        <v>1.85837</v>
      </c>
      <c r="FN784">
        <v>1.86213</v>
      </c>
      <c r="FO784">
        <v>1.85889</v>
      </c>
      <c r="FP784">
        <v>1.85791</v>
      </c>
      <c r="FQ784">
        <v>1.86081</v>
      </c>
      <c r="FR784">
        <v>0</v>
      </c>
      <c r="FS784">
        <v>0</v>
      </c>
      <c r="FT784">
        <v>0</v>
      </c>
      <c r="FU784">
        <v>4.5</v>
      </c>
      <c r="FV784" t="s">
        <v>361</v>
      </c>
      <c r="FW784" t="s">
        <v>362</v>
      </c>
      <c r="FX784" t="s">
        <v>363</v>
      </c>
      <c r="FY784" t="s">
        <v>364</v>
      </c>
      <c r="FZ784" t="s">
        <v>364</v>
      </c>
      <c r="GA784" t="s">
        <v>363</v>
      </c>
      <c r="GB784">
        <v>0</v>
      </c>
      <c r="GC784">
        <v>100</v>
      </c>
      <c r="GD784">
        <v>100</v>
      </c>
      <c r="GE784">
        <v>-0.362</v>
      </c>
      <c r="GF784">
        <v>0.2964</v>
      </c>
      <c r="GG784">
        <v>-1.589593225013521</v>
      </c>
      <c r="GH784">
        <v>0.00192992804097616</v>
      </c>
      <c r="GI784">
        <v>3.244687122451424E-06</v>
      </c>
      <c r="GJ784">
        <v>-2.087531120305573E-09</v>
      </c>
      <c r="GK784">
        <v>0.05776174702018427</v>
      </c>
      <c r="GL784">
        <v>0.005089068596103195</v>
      </c>
      <c r="GM784">
        <v>0.0003257216593697226</v>
      </c>
      <c r="GN784">
        <v>-1.562898368296355E-06</v>
      </c>
      <c r="GO784">
        <v>0</v>
      </c>
      <c r="GP784">
        <v>1257</v>
      </c>
      <c r="GQ784">
        <v>1</v>
      </c>
      <c r="GR784">
        <v>31</v>
      </c>
      <c r="GS784">
        <v>308.9</v>
      </c>
      <c r="GT784">
        <v>308.8</v>
      </c>
      <c r="GU784">
        <v>1.07666</v>
      </c>
      <c r="GV784">
        <v>2.38281</v>
      </c>
      <c r="GW784">
        <v>1.44775</v>
      </c>
      <c r="GX784">
        <v>2.20215</v>
      </c>
      <c r="GY784">
        <v>1.44653</v>
      </c>
      <c r="GZ784">
        <v>2.36084</v>
      </c>
      <c r="HA784">
        <v>33.1769</v>
      </c>
      <c r="HB784">
        <v>14.421</v>
      </c>
      <c r="HC784">
        <v>18</v>
      </c>
      <c r="HD784">
        <v>531.999</v>
      </c>
      <c r="HE784">
        <v>522.899</v>
      </c>
      <c r="HF784">
        <v>24.9999</v>
      </c>
      <c r="HG784">
        <v>30.7119</v>
      </c>
      <c r="HH784">
        <v>30</v>
      </c>
      <c r="HI784">
        <v>31.0916</v>
      </c>
      <c r="HJ784">
        <v>31.1009</v>
      </c>
      <c r="HK784">
        <v>21.5398</v>
      </c>
      <c r="HL784">
        <v>20.8779</v>
      </c>
      <c r="HM784">
        <v>100</v>
      </c>
      <c r="HN784">
        <v>25</v>
      </c>
      <c r="HO784">
        <v>420</v>
      </c>
      <c r="HP784">
        <v>21.5</v>
      </c>
      <c r="HQ784">
        <v>103.121</v>
      </c>
      <c r="HR784">
        <v>102.021</v>
      </c>
    </row>
    <row r="785" spans="1:226">
      <c r="A785">
        <v>767</v>
      </c>
      <c r="B785">
        <v>1774684860.6</v>
      </c>
      <c r="C785">
        <v>3114.599999904633</v>
      </c>
      <c r="D785" t="s">
        <v>1897</v>
      </c>
      <c r="E785" t="s">
        <v>1898</v>
      </c>
      <c r="F785">
        <v>5</v>
      </c>
      <c r="I785">
        <v>1774684857.7</v>
      </c>
      <c r="J785">
        <f>(K785)/1000</f>
        <v>0</v>
      </c>
      <c r="K785">
        <f>IF(BF785, AN785, AH785)</f>
        <v>0</v>
      </c>
      <c r="L785">
        <f>IF(BF785, AI785, AG785)</f>
        <v>0</v>
      </c>
      <c r="M785">
        <f>BH785 - IF(AU785&gt;1, L785*BB785*100.0/(AW785), 0)</f>
        <v>0</v>
      </c>
      <c r="N785">
        <f>((T785-J785/2)*M785-L785)/(T785+J785/2)</f>
        <v>0</v>
      </c>
      <c r="O785">
        <f>N785*(BO785+BP785)/1000.0</f>
        <v>0</v>
      </c>
      <c r="P785">
        <f>(BH785 - IF(AU785&gt;1, L785*BB785*100.0/(AW785), 0))*(BO785+BP785)/1000.0</f>
        <v>0</v>
      </c>
      <c r="Q785">
        <f>2.0/((1/S785-1/R785)+SIGN(S785)*SQRT((1/S785-1/R785)*(1/S785-1/R785) + 4*BC785/((BC785+1)*(BC785+1))*(2*1/S785*1/R785-1/R785*1/R785)))</f>
        <v>0</v>
      </c>
      <c r="R785">
        <f>IF(LEFT(BD785,1)&lt;&gt;"0",IF(LEFT(BD785,1)="1",3.0,BE785),$D$5+$E$5*(BV785*BO785/($K$5*1000))+$F$5*(BV785*BO785/($K$5*1000))*MAX(MIN(BB785,$J$5),$I$5)*MAX(MIN(BB785,$J$5),$I$5)+$G$5*MAX(MIN(BB785,$J$5),$I$5)*(BV785*BO785/($K$5*1000))+$H$5*(BV785*BO785/($K$5*1000))*(BV785*BO785/($K$5*1000)))</f>
        <v>0</v>
      </c>
      <c r="S785">
        <f>J785*(1000-(1000*0.61365*exp(17.502*W785/(240.97+W785))/(BO785+BP785)+BJ785)/2)/(1000*0.61365*exp(17.502*W785/(240.97+W785))/(BO785+BP785)-BJ785)</f>
        <v>0</v>
      </c>
      <c r="T785">
        <f>1/((BC785+1)/(Q785/1.6)+1/(R785/1.37)) + BC785/((BC785+1)/(Q785/1.6) + BC785/(R785/1.37))</f>
        <v>0</v>
      </c>
      <c r="U785">
        <f>(AX785*BA785)</f>
        <v>0</v>
      </c>
      <c r="V785">
        <f>(BQ785+(U785+2*0.95*5.67E-8*(((BQ785+$B$9)+273)^4-(BQ785+273)^4)-44100*J785)/(1.84*29.3*R785+8*0.95*5.67E-8*(BQ785+273)^3))</f>
        <v>0</v>
      </c>
      <c r="W785">
        <f>($C$9*BR785+$D$9*BS785+$E$9*V785)</f>
        <v>0</v>
      </c>
      <c r="X785">
        <f>0.61365*exp(17.502*W785/(240.97+W785))</f>
        <v>0</v>
      </c>
      <c r="Y785">
        <f>(Z785/AA785*100)</f>
        <v>0</v>
      </c>
      <c r="Z785">
        <f>BJ785*(BO785+BP785)/1000</f>
        <v>0</v>
      </c>
      <c r="AA785">
        <f>0.61365*exp(17.502*BQ785/(240.97+BQ785))</f>
        <v>0</v>
      </c>
      <c r="AB785">
        <f>(X785-BJ785*(BO785+BP785)/1000)</f>
        <v>0</v>
      </c>
      <c r="AC785">
        <f>(-J785*44100)</f>
        <v>0</v>
      </c>
      <c r="AD785">
        <f>2*29.3*R785*0.92*(BQ785-W785)</f>
        <v>0</v>
      </c>
      <c r="AE785">
        <f>2*0.95*5.67E-8*(((BQ785+$B$9)+273)^4-(W785+273)^4)</f>
        <v>0</v>
      </c>
      <c r="AF785">
        <f>U785+AE785+AC785+AD785</f>
        <v>0</v>
      </c>
      <c r="AG785">
        <f>BN785*AU785*(BI785-BH785*(1000-AU785*BK785)/(1000-AU785*BJ785))/(100*BB785)</f>
        <v>0</v>
      </c>
      <c r="AH785">
        <f>1000*BN785*AU785*(BJ785-BK785)/(100*BB785*(1000-AU785*BJ785))</f>
        <v>0</v>
      </c>
      <c r="AI785">
        <f>(AJ785 - AK785 - BO785*1E3/(8.314*(BQ785+273.15)) * AM785/BN785 * AL785) * BN785/(100*BB785) * (1000 - BK785)/1000</f>
        <v>0</v>
      </c>
      <c r="AJ785">
        <v>429.22196328044</v>
      </c>
      <c r="AK785">
        <v>428.7597757575761</v>
      </c>
      <c r="AL785">
        <v>-2.627288384770554E-06</v>
      </c>
      <c r="AM785">
        <v>61.35787655002243</v>
      </c>
      <c r="AN785">
        <f>(AP785 - AO785 + BO785*1E3/(8.314*(BQ785+273.15)) * AR785/BN785 * AQ785) * BN785/(100*BB785) * 1000/(1000 - AP785)</f>
        <v>0</v>
      </c>
      <c r="AO785">
        <v>21.46652195223843</v>
      </c>
      <c r="AP785">
        <v>21.45339720279722</v>
      </c>
      <c r="AQ785">
        <v>2.056211265952346E-07</v>
      </c>
      <c r="AR785">
        <v>91.88205700752289</v>
      </c>
      <c r="AS785">
        <v>0</v>
      </c>
      <c r="AT785">
        <v>0</v>
      </c>
      <c r="AU785">
        <f>IF(AS785*$H$15&gt;=AW785,1.0,(AW785/(AW785-AS785*$H$15)))</f>
        <v>0</v>
      </c>
      <c r="AV785">
        <f>(AU785-1)*100</f>
        <v>0</v>
      </c>
      <c r="AW785">
        <f>MAX(0,($B$15+$C$15*BV785)/(1+$D$15*BV785)*BO785/(BQ785+273)*$E$15)</f>
        <v>0</v>
      </c>
      <c r="AX785">
        <f>$B$13*BW785+$C$13*BX785+$F$13*CI785*(1-CL785)</f>
        <v>0</v>
      </c>
      <c r="AY785">
        <f>AX785*AZ785</f>
        <v>0</v>
      </c>
      <c r="AZ785">
        <f>($B$13*$D$11+$C$13*$D$11+$F$13*((CV785+CN785)/MAX(CV785+CN785+CW785, 0.1)*$I$11+CW785/MAX(CV785+CN785+CW785, 0.1)*$J$11))/($B$13+$C$13+$F$13)</f>
        <v>0</v>
      </c>
      <c r="BA785">
        <f>($B$13*$K$11+$C$13*$K$11+$F$13*((CV785+CN785)/MAX(CV785+CN785+CW785, 0.1)*$P$11+CW785/MAX(CV785+CN785+CW785, 0.1)*$Q$11))/($B$13+$C$13+$F$13)</f>
        <v>0</v>
      </c>
      <c r="BB785">
        <v>6</v>
      </c>
      <c r="BC785">
        <v>0.5</v>
      </c>
      <c r="BD785" t="s">
        <v>358</v>
      </c>
      <c r="BE785">
        <v>2</v>
      </c>
      <c r="BF785" t="b">
        <v>1</v>
      </c>
      <c r="BG785">
        <v>1774684857.7</v>
      </c>
      <c r="BH785">
        <v>419.5714</v>
      </c>
      <c r="BI785">
        <v>420.0022</v>
      </c>
      <c r="BJ785">
        <v>21.4526</v>
      </c>
      <c r="BK785">
        <v>21.46668</v>
      </c>
      <c r="BL785">
        <v>419.9329</v>
      </c>
      <c r="BM785">
        <v>21.15618</v>
      </c>
      <c r="BN785">
        <v>500.0418</v>
      </c>
      <c r="BO785">
        <v>101.025</v>
      </c>
      <c r="BP785">
        <v>0.10005456</v>
      </c>
      <c r="BQ785">
        <v>25.71301</v>
      </c>
      <c r="BR785">
        <v>25.71243</v>
      </c>
      <c r="BS785">
        <v>999.9</v>
      </c>
      <c r="BT785">
        <v>0</v>
      </c>
      <c r="BU785">
        <v>0</v>
      </c>
      <c r="BV785">
        <v>9992.562</v>
      </c>
      <c r="BW785">
        <v>0</v>
      </c>
      <c r="BX785">
        <v>0.3833920000000001</v>
      </c>
      <c r="BY785">
        <v>-0.4309753</v>
      </c>
      <c r="BZ785">
        <v>428.7695</v>
      </c>
      <c r="CA785">
        <v>429.2162</v>
      </c>
      <c r="CB785">
        <v>-0.01406821</v>
      </c>
      <c r="CC785">
        <v>420.0022</v>
      </c>
      <c r="CD785">
        <v>21.46668</v>
      </c>
      <c r="CE785">
        <v>2.167252</v>
      </c>
      <c r="CF785">
        <v>2.168673</v>
      </c>
      <c r="CG785">
        <v>18.72226</v>
      </c>
      <c r="CH785">
        <v>18.73276</v>
      </c>
      <c r="CI785">
        <v>20.00339</v>
      </c>
      <c r="CJ785">
        <v>0</v>
      </c>
      <c r="CK785">
        <v>1</v>
      </c>
      <c r="CL785">
        <v>0</v>
      </c>
      <c r="CM785">
        <v>1.86623</v>
      </c>
      <c r="CN785">
        <v>0</v>
      </c>
      <c r="CO785">
        <v>1.28268</v>
      </c>
      <c r="CP785">
        <v>102.3304</v>
      </c>
      <c r="CQ785">
        <v>34.5</v>
      </c>
      <c r="CR785">
        <v>38.2059</v>
      </c>
      <c r="CS785">
        <v>36.4685</v>
      </c>
      <c r="CT785">
        <v>37.0558</v>
      </c>
      <c r="CU785">
        <v>35.2934</v>
      </c>
      <c r="CV785">
        <v>0</v>
      </c>
      <c r="CW785">
        <v>20.005</v>
      </c>
      <c r="CX785">
        <v>0</v>
      </c>
      <c r="CY785">
        <v>1774684859</v>
      </c>
      <c r="CZ785">
        <v>0</v>
      </c>
      <c r="DA785">
        <v>1774666326.5</v>
      </c>
      <c r="DB785" t="s">
        <v>359</v>
      </c>
      <c r="DC785">
        <v>1774666322</v>
      </c>
      <c r="DD785">
        <v>1774666326.5</v>
      </c>
      <c r="DE785">
        <v>2</v>
      </c>
      <c r="DF785">
        <v>0.343</v>
      </c>
      <c r="DG785">
        <v>-0.026</v>
      </c>
      <c r="DH785">
        <v>-0.36</v>
      </c>
      <c r="DI785">
        <v>0.298</v>
      </c>
      <c r="DJ785">
        <v>420</v>
      </c>
      <c r="DK785">
        <v>22</v>
      </c>
      <c r="DL785">
        <v>0.17</v>
      </c>
      <c r="DM785">
        <v>0.02</v>
      </c>
      <c r="DN785">
        <v>-0.4175168780487805</v>
      </c>
      <c r="DO785">
        <v>-0.1841253240418119</v>
      </c>
      <c r="DP785">
        <v>0.03324136350714868</v>
      </c>
      <c r="DQ785">
        <v>0</v>
      </c>
      <c r="DR785">
        <v>-0.01367466585365854</v>
      </c>
      <c r="DS785">
        <v>-0.002583307317073165</v>
      </c>
      <c r="DT785">
        <v>0.0006665220833659715</v>
      </c>
      <c r="DU785">
        <v>1</v>
      </c>
      <c r="DV785">
        <v>1</v>
      </c>
      <c r="DW785">
        <v>2</v>
      </c>
      <c r="DX785" t="s">
        <v>367</v>
      </c>
      <c r="DY785">
        <v>3.13051</v>
      </c>
      <c r="DZ785">
        <v>2.80632</v>
      </c>
      <c r="EA785">
        <v>0.0997458</v>
      </c>
      <c r="EB785">
        <v>0.09947019999999999</v>
      </c>
      <c r="EC785">
        <v>0.105683</v>
      </c>
      <c r="ED785">
        <v>0.105421</v>
      </c>
      <c r="EE785">
        <v>21144.5</v>
      </c>
      <c r="EF785">
        <v>27418.8</v>
      </c>
      <c r="EG785">
        <v>26441.4</v>
      </c>
      <c r="EH785">
        <v>33000.1</v>
      </c>
      <c r="EI785">
        <v>34928.7</v>
      </c>
      <c r="EJ785">
        <v>40317.9</v>
      </c>
      <c r="EK785">
        <v>41087.2</v>
      </c>
      <c r="EL785">
        <v>46059.9</v>
      </c>
      <c r="EM785">
        <v>2.03513</v>
      </c>
      <c r="EN785">
        <v>2</v>
      </c>
      <c r="EO785">
        <v>0.0656769</v>
      </c>
      <c r="EP785">
        <v>0</v>
      </c>
      <c r="EQ785">
        <v>24.6306</v>
      </c>
      <c r="ER785">
        <v>999.9</v>
      </c>
      <c r="ES785">
        <v>67.5</v>
      </c>
      <c r="ET785">
        <v>27.5</v>
      </c>
      <c r="EU785">
        <v>24.627</v>
      </c>
      <c r="EV785">
        <v>61.2909</v>
      </c>
      <c r="EW785">
        <v>31.6386</v>
      </c>
      <c r="EX785">
        <v>1</v>
      </c>
      <c r="EY785">
        <v>0.291075</v>
      </c>
      <c r="EZ785">
        <v>0.15158</v>
      </c>
      <c r="FA785">
        <v>20.2907</v>
      </c>
      <c r="FB785">
        <v>5.19078</v>
      </c>
      <c r="FC785">
        <v>11.9441</v>
      </c>
      <c r="FD785">
        <v>4.9558</v>
      </c>
      <c r="FE785">
        <v>3.285</v>
      </c>
      <c r="FF785">
        <v>9999</v>
      </c>
      <c r="FG785">
        <v>9999</v>
      </c>
      <c r="FH785">
        <v>9999</v>
      </c>
      <c r="FI785">
        <v>999.9</v>
      </c>
      <c r="FJ785">
        <v>1.86127</v>
      </c>
      <c r="FK785">
        <v>1.86264</v>
      </c>
      <c r="FL785">
        <v>1.86005</v>
      </c>
      <c r="FM785">
        <v>1.85837</v>
      </c>
      <c r="FN785">
        <v>1.86212</v>
      </c>
      <c r="FO785">
        <v>1.85887</v>
      </c>
      <c r="FP785">
        <v>1.85791</v>
      </c>
      <c r="FQ785">
        <v>1.86081</v>
      </c>
      <c r="FR785">
        <v>0</v>
      </c>
      <c r="FS785">
        <v>0</v>
      </c>
      <c r="FT785">
        <v>0</v>
      </c>
      <c r="FU785">
        <v>4.5</v>
      </c>
      <c r="FV785" t="s">
        <v>361</v>
      </c>
      <c r="FW785" t="s">
        <v>362</v>
      </c>
      <c r="FX785" t="s">
        <v>363</v>
      </c>
      <c r="FY785" t="s">
        <v>364</v>
      </c>
      <c r="FZ785" t="s">
        <v>364</v>
      </c>
      <c r="GA785" t="s">
        <v>363</v>
      </c>
      <c r="GB785">
        <v>0</v>
      </c>
      <c r="GC785">
        <v>100</v>
      </c>
      <c r="GD785">
        <v>100</v>
      </c>
      <c r="GE785">
        <v>-0.361</v>
      </c>
      <c r="GF785">
        <v>0.2964</v>
      </c>
      <c r="GG785">
        <v>-1.589593225013521</v>
      </c>
      <c r="GH785">
        <v>0.00192992804097616</v>
      </c>
      <c r="GI785">
        <v>3.244687122451424E-06</v>
      </c>
      <c r="GJ785">
        <v>-2.087531120305573E-09</v>
      </c>
      <c r="GK785">
        <v>0.05776174702018427</v>
      </c>
      <c r="GL785">
        <v>0.005089068596103195</v>
      </c>
      <c r="GM785">
        <v>0.0003257216593697226</v>
      </c>
      <c r="GN785">
        <v>-1.562898368296355E-06</v>
      </c>
      <c r="GO785">
        <v>0</v>
      </c>
      <c r="GP785">
        <v>1257</v>
      </c>
      <c r="GQ785">
        <v>1</v>
      </c>
      <c r="GR785">
        <v>31</v>
      </c>
      <c r="GS785">
        <v>309</v>
      </c>
      <c r="GT785">
        <v>308.9</v>
      </c>
      <c r="GU785">
        <v>1.07666</v>
      </c>
      <c r="GV785">
        <v>2.39624</v>
      </c>
      <c r="GW785">
        <v>1.44775</v>
      </c>
      <c r="GX785">
        <v>2.20215</v>
      </c>
      <c r="GY785">
        <v>1.44653</v>
      </c>
      <c r="GZ785">
        <v>2.28027</v>
      </c>
      <c r="HA785">
        <v>33.1769</v>
      </c>
      <c r="HB785">
        <v>14.421</v>
      </c>
      <c r="HC785">
        <v>18</v>
      </c>
      <c r="HD785">
        <v>532.03</v>
      </c>
      <c r="HE785">
        <v>522.7809999999999</v>
      </c>
      <c r="HF785">
        <v>24.9999</v>
      </c>
      <c r="HG785">
        <v>30.7119</v>
      </c>
      <c r="HH785">
        <v>30.0001</v>
      </c>
      <c r="HI785">
        <v>31.0916</v>
      </c>
      <c r="HJ785">
        <v>31.1009</v>
      </c>
      <c r="HK785">
        <v>21.5379</v>
      </c>
      <c r="HL785">
        <v>20.8779</v>
      </c>
      <c r="HM785">
        <v>100</v>
      </c>
      <c r="HN785">
        <v>25</v>
      </c>
      <c r="HO785">
        <v>420</v>
      </c>
      <c r="HP785">
        <v>21.5</v>
      </c>
      <c r="HQ785">
        <v>103.121</v>
      </c>
      <c r="HR785">
        <v>102.021</v>
      </c>
    </row>
    <row r="786" spans="1:226">
      <c r="A786">
        <v>768</v>
      </c>
      <c r="B786">
        <v>1774684864.6</v>
      </c>
      <c r="C786">
        <v>3118.599999904633</v>
      </c>
      <c r="D786" t="s">
        <v>1899</v>
      </c>
      <c r="E786" t="s">
        <v>1900</v>
      </c>
      <c r="F786">
        <v>5</v>
      </c>
      <c r="I786">
        <v>1774684861.7</v>
      </c>
      <c r="J786">
        <f>(K786)/1000</f>
        <v>0</v>
      </c>
      <c r="K786">
        <f>IF(BF786, AN786, AH786)</f>
        <v>0</v>
      </c>
      <c r="L786">
        <f>IF(BF786, AI786, AG786)</f>
        <v>0</v>
      </c>
      <c r="M786">
        <f>BH786 - IF(AU786&gt;1, L786*BB786*100.0/(AW786), 0)</f>
        <v>0</v>
      </c>
      <c r="N786">
        <f>((T786-J786/2)*M786-L786)/(T786+J786/2)</f>
        <v>0</v>
      </c>
      <c r="O786">
        <f>N786*(BO786+BP786)/1000.0</f>
        <v>0</v>
      </c>
      <c r="P786">
        <f>(BH786 - IF(AU786&gt;1, L786*BB786*100.0/(AW786), 0))*(BO786+BP786)/1000.0</f>
        <v>0</v>
      </c>
      <c r="Q786">
        <f>2.0/((1/S786-1/R786)+SIGN(S786)*SQRT((1/S786-1/R786)*(1/S786-1/R786) + 4*BC786/((BC786+1)*(BC786+1))*(2*1/S786*1/R786-1/R786*1/R786)))</f>
        <v>0</v>
      </c>
      <c r="R786">
        <f>IF(LEFT(BD786,1)&lt;&gt;"0",IF(LEFT(BD786,1)="1",3.0,BE786),$D$5+$E$5*(BV786*BO786/($K$5*1000))+$F$5*(BV786*BO786/($K$5*1000))*MAX(MIN(BB786,$J$5),$I$5)*MAX(MIN(BB786,$J$5),$I$5)+$G$5*MAX(MIN(BB786,$J$5),$I$5)*(BV786*BO786/($K$5*1000))+$H$5*(BV786*BO786/($K$5*1000))*(BV786*BO786/($K$5*1000)))</f>
        <v>0</v>
      </c>
      <c r="S786">
        <f>J786*(1000-(1000*0.61365*exp(17.502*W786/(240.97+W786))/(BO786+BP786)+BJ786)/2)/(1000*0.61365*exp(17.502*W786/(240.97+W786))/(BO786+BP786)-BJ786)</f>
        <v>0</v>
      </c>
      <c r="T786">
        <f>1/((BC786+1)/(Q786/1.6)+1/(R786/1.37)) + BC786/((BC786+1)/(Q786/1.6) + BC786/(R786/1.37))</f>
        <v>0</v>
      </c>
      <c r="U786">
        <f>(AX786*BA786)</f>
        <v>0</v>
      </c>
      <c r="V786">
        <f>(BQ786+(U786+2*0.95*5.67E-8*(((BQ786+$B$9)+273)^4-(BQ786+273)^4)-44100*J786)/(1.84*29.3*R786+8*0.95*5.67E-8*(BQ786+273)^3))</f>
        <v>0</v>
      </c>
      <c r="W786">
        <f>($C$9*BR786+$D$9*BS786+$E$9*V786)</f>
        <v>0</v>
      </c>
      <c r="X786">
        <f>0.61365*exp(17.502*W786/(240.97+W786))</f>
        <v>0</v>
      </c>
      <c r="Y786">
        <f>(Z786/AA786*100)</f>
        <v>0</v>
      </c>
      <c r="Z786">
        <f>BJ786*(BO786+BP786)/1000</f>
        <v>0</v>
      </c>
      <c r="AA786">
        <f>0.61365*exp(17.502*BQ786/(240.97+BQ786))</f>
        <v>0</v>
      </c>
      <c r="AB786">
        <f>(X786-BJ786*(BO786+BP786)/1000)</f>
        <v>0</v>
      </c>
      <c r="AC786">
        <f>(-J786*44100)</f>
        <v>0</v>
      </c>
      <c r="AD786">
        <f>2*29.3*R786*0.92*(BQ786-W786)</f>
        <v>0</v>
      </c>
      <c r="AE786">
        <f>2*0.95*5.67E-8*(((BQ786+$B$9)+273)^4-(W786+273)^4)</f>
        <v>0</v>
      </c>
      <c r="AF786">
        <f>U786+AE786+AC786+AD786</f>
        <v>0</v>
      </c>
      <c r="AG786">
        <f>BN786*AU786*(BI786-BH786*(1000-AU786*BK786)/(1000-AU786*BJ786))/(100*BB786)</f>
        <v>0</v>
      </c>
      <c r="AH786">
        <f>1000*BN786*AU786*(BJ786-BK786)/(100*BB786*(1000-AU786*BJ786))</f>
        <v>0</v>
      </c>
      <c r="AI786">
        <f>(AJ786 - AK786 - BO786*1E3/(8.314*(BQ786+273.15)) * AM786/BN786 * AL786) * BN786/(100*BB786) * (1000 - BK786)/1000</f>
        <v>0</v>
      </c>
      <c r="AJ786">
        <v>429.2342088898526</v>
      </c>
      <c r="AK786">
        <v>428.7713515151516</v>
      </c>
      <c r="AL786">
        <v>1.56015703753058E-06</v>
      </c>
      <c r="AM786">
        <v>61.35787655002243</v>
      </c>
      <c r="AN786">
        <f>(AP786 - AO786 + BO786*1E3/(8.314*(BQ786+273.15)) * AR786/BN786 * AQ786) * BN786/(100*BB786) * 1000/(1000 - AP786)</f>
        <v>0</v>
      </c>
      <c r="AO786">
        <v>21.46712812669388</v>
      </c>
      <c r="AP786">
        <v>21.45261258741261</v>
      </c>
      <c r="AQ786">
        <v>1.591936194860245E-08</v>
      </c>
      <c r="AR786">
        <v>91.88205700752289</v>
      </c>
      <c r="AS786">
        <v>0</v>
      </c>
      <c r="AT786">
        <v>0</v>
      </c>
      <c r="AU786">
        <f>IF(AS786*$H$15&gt;=AW786,1.0,(AW786/(AW786-AS786*$H$15)))</f>
        <v>0</v>
      </c>
      <c r="AV786">
        <f>(AU786-1)*100</f>
        <v>0</v>
      </c>
      <c r="AW786">
        <f>MAX(0,($B$15+$C$15*BV786)/(1+$D$15*BV786)*BO786/(BQ786+273)*$E$15)</f>
        <v>0</v>
      </c>
      <c r="AX786">
        <f>$B$13*BW786+$C$13*BX786+$F$13*CI786*(1-CL786)</f>
        <v>0</v>
      </c>
      <c r="AY786">
        <f>AX786*AZ786</f>
        <v>0</v>
      </c>
      <c r="AZ786">
        <f>($B$13*$D$11+$C$13*$D$11+$F$13*((CV786+CN786)/MAX(CV786+CN786+CW786, 0.1)*$I$11+CW786/MAX(CV786+CN786+CW786, 0.1)*$J$11))/($B$13+$C$13+$F$13)</f>
        <v>0</v>
      </c>
      <c r="BA786">
        <f>($B$13*$K$11+$C$13*$K$11+$F$13*((CV786+CN786)/MAX(CV786+CN786+CW786, 0.1)*$P$11+CW786/MAX(CV786+CN786+CW786, 0.1)*$Q$11))/($B$13+$C$13+$F$13)</f>
        <v>0</v>
      </c>
      <c r="BB786">
        <v>6</v>
      </c>
      <c r="BC786">
        <v>0.5</v>
      </c>
      <c r="BD786" t="s">
        <v>358</v>
      </c>
      <c r="BE786">
        <v>2</v>
      </c>
      <c r="BF786" t="b">
        <v>1</v>
      </c>
      <c r="BG786">
        <v>1774684861.7</v>
      </c>
      <c r="BH786">
        <v>419.5670999999999</v>
      </c>
      <c r="BI786">
        <v>420.0018</v>
      </c>
      <c r="BJ786">
        <v>21.45297</v>
      </c>
      <c r="BK786">
        <v>21.46675</v>
      </c>
      <c r="BL786">
        <v>419.9286999999999</v>
      </c>
      <c r="BM786">
        <v>21.15655</v>
      </c>
      <c r="BN786">
        <v>500.0296</v>
      </c>
      <c r="BO786">
        <v>101.0248</v>
      </c>
      <c r="BP786">
        <v>0.10003642</v>
      </c>
      <c r="BQ786">
        <v>25.71334</v>
      </c>
      <c r="BR786">
        <v>25.70781</v>
      </c>
      <c r="BS786">
        <v>999.9</v>
      </c>
      <c r="BT786">
        <v>0</v>
      </c>
      <c r="BU786">
        <v>0</v>
      </c>
      <c r="BV786">
        <v>9982.624</v>
      </c>
      <c r="BW786">
        <v>0</v>
      </c>
      <c r="BX786">
        <v>0.3833920000000001</v>
      </c>
      <c r="BY786">
        <v>-0.4347533</v>
      </c>
      <c r="BZ786">
        <v>428.7652</v>
      </c>
      <c r="CA786">
        <v>429.2157</v>
      </c>
      <c r="CB786">
        <v>-0.01376744</v>
      </c>
      <c r="CC786">
        <v>420.0018</v>
      </c>
      <c r="CD786">
        <v>21.46675</v>
      </c>
      <c r="CE786">
        <v>2.167281</v>
      </c>
      <c r="CF786">
        <v>2.168671</v>
      </c>
      <c r="CG786">
        <v>18.72248</v>
      </c>
      <c r="CH786">
        <v>18.73276</v>
      </c>
      <c r="CI786">
        <v>19.99548</v>
      </c>
      <c r="CJ786">
        <v>0</v>
      </c>
      <c r="CK786">
        <v>1</v>
      </c>
      <c r="CL786">
        <v>0</v>
      </c>
      <c r="CM786">
        <v>2.18993</v>
      </c>
      <c r="CN786">
        <v>0</v>
      </c>
      <c r="CO786">
        <v>1.1048</v>
      </c>
      <c r="CP786">
        <v>102.29</v>
      </c>
      <c r="CQ786">
        <v>34.4685</v>
      </c>
      <c r="CR786">
        <v>38.156</v>
      </c>
      <c r="CS786">
        <v>36.4308</v>
      </c>
      <c r="CT786">
        <v>36.9935</v>
      </c>
      <c r="CU786">
        <v>35.25</v>
      </c>
      <c r="CV786">
        <v>0</v>
      </c>
      <c r="CW786">
        <v>19.996</v>
      </c>
      <c r="CX786">
        <v>0</v>
      </c>
      <c r="CY786">
        <v>1774684863.2</v>
      </c>
      <c r="CZ786">
        <v>0</v>
      </c>
      <c r="DA786">
        <v>1774666326.5</v>
      </c>
      <c r="DB786" t="s">
        <v>359</v>
      </c>
      <c r="DC786">
        <v>1774666322</v>
      </c>
      <c r="DD786">
        <v>1774666326.5</v>
      </c>
      <c r="DE786">
        <v>2</v>
      </c>
      <c r="DF786">
        <v>0.343</v>
      </c>
      <c r="DG786">
        <v>-0.026</v>
      </c>
      <c r="DH786">
        <v>-0.36</v>
      </c>
      <c r="DI786">
        <v>0.298</v>
      </c>
      <c r="DJ786">
        <v>420</v>
      </c>
      <c r="DK786">
        <v>22</v>
      </c>
      <c r="DL786">
        <v>0.17</v>
      </c>
      <c r="DM786">
        <v>0.02</v>
      </c>
      <c r="DN786">
        <v>-0.4304637804878049</v>
      </c>
      <c r="DO786">
        <v>-0.1103022857142849</v>
      </c>
      <c r="DP786">
        <v>0.02870453972297608</v>
      </c>
      <c r="DQ786">
        <v>0</v>
      </c>
      <c r="DR786">
        <v>-0.01383669756097561</v>
      </c>
      <c r="DS786">
        <v>0.000338788850174193</v>
      </c>
      <c r="DT786">
        <v>0.0005269411562870878</v>
      </c>
      <c r="DU786">
        <v>1</v>
      </c>
      <c r="DV786">
        <v>1</v>
      </c>
      <c r="DW786">
        <v>2</v>
      </c>
      <c r="DX786" t="s">
        <v>367</v>
      </c>
      <c r="DY786">
        <v>3.13044</v>
      </c>
      <c r="DZ786">
        <v>2.80639</v>
      </c>
      <c r="EA786">
        <v>0.099748</v>
      </c>
      <c r="EB786">
        <v>0.0994646</v>
      </c>
      <c r="EC786">
        <v>0.105681</v>
      </c>
      <c r="ED786">
        <v>0.105419</v>
      </c>
      <c r="EE786">
        <v>21144.5</v>
      </c>
      <c r="EF786">
        <v>27418.8</v>
      </c>
      <c r="EG786">
        <v>26441.5</v>
      </c>
      <c r="EH786">
        <v>32999.9</v>
      </c>
      <c r="EI786">
        <v>34928.6</v>
      </c>
      <c r="EJ786">
        <v>40317.9</v>
      </c>
      <c r="EK786">
        <v>41087.1</v>
      </c>
      <c r="EL786">
        <v>46059.7</v>
      </c>
      <c r="EM786">
        <v>2.03498</v>
      </c>
      <c r="EN786">
        <v>2.00012</v>
      </c>
      <c r="EO786">
        <v>0.06573270000000001</v>
      </c>
      <c r="EP786">
        <v>0</v>
      </c>
      <c r="EQ786">
        <v>24.6306</v>
      </c>
      <c r="ER786">
        <v>999.9</v>
      </c>
      <c r="ES786">
        <v>67.5</v>
      </c>
      <c r="ET786">
        <v>27.5</v>
      </c>
      <c r="EU786">
        <v>24.6265</v>
      </c>
      <c r="EV786">
        <v>61.4309</v>
      </c>
      <c r="EW786">
        <v>31.5545</v>
      </c>
      <c r="EX786">
        <v>1</v>
      </c>
      <c r="EY786">
        <v>0.290968</v>
      </c>
      <c r="EZ786">
        <v>0.151953</v>
      </c>
      <c r="FA786">
        <v>20.2909</v>
      </c>
      <c r="FB786">
        <v>5.19063</v>
      </c>
      <c r="FC786">
        <v>11.9441</v>
      </c>
      <c r="FD786">
        <v>4.9557</v>
      </c>
      <c r="FE786">
        <v>3.285</v>
      </c>
      <c r="FF786">
        <v>9999</v>
      </c>
      <c r="FG786">
        <v>9999</v>
      </c>
      <c r="FH786">
        <v>9999</v>
      </c>
      <c r="FI786">
        <v>999.9</v>
      </c>
      <c r="FJ786">
        <v>1.86127</v>
      </c>
      <c r="FK786">
        <v>1.86264</v>
      </c>
      <c r="FL786">
        <v>1.86005</v>
      </c>
      <c r="FM786">
        <v>1.85837</v>
      </c>
      <c r="FN786">
        <v>1.86214</v>
      </c>
      <c r="FO786">
        <v>1.85886</v>
      </c>
      <c r="FP786">
        <v>1.85791</v>
      </c>
      <c r="FQ786">
        <v>1.86081</v>
      </c>
      <c r="FR786">
        <v>0</v>
      </c>
      <c r="FS786">
        <v>0</v>
      </c>
      <c r="FT786">
        <v>0</v>
      </c>
      <c r="FU786">
        <v>4.5</v>
      </c>
      <c r="FV786" t="s">
        <v>361</v>
      </c>
      <c r="FW786" t="s">
        <v>362</v>
      </c>
      <c r="FX786" t="s">
        <v>363</v>
      </c>
      <c r="FY786" t="s">
        <v>364</v>
      </c>
      <c r="FZ786" t="s">
        <v>364</v>
      </c>
      <c r="GA786" t="s">
        <v>363</v>
      </c>
      <c r="GB786">
        <v>0</v>
      </c>
      <c r="GC786">
        <v>100</v>
      </c>
      <c r="GD786">
        <v>100</v>
      </c>
      <c r="GE786">
        <v>-0.361</v>
      </c>
      <c r="GF786">
        <v>0.2964</v>
      </c>
      <c r="GG786">
        <v>-1.589593225013521</v>
      </c>
      <c r="GH786">
        <v>0.00192992804097616</v>
      </c>
      <c r="GI786">
        <v>3.244687122451424E-06</v>
      </c>
      <c r="GJ786">
        <v>-2.087531120305573E-09</v>
      </c>
      <c r="GK786">
        <v>0.05776174702018427</v>
      </c>
      <c r="GL786">
        <v>0.005089068596103195</v>
      </c>
      <c r="GM786">
        <v>0.0003257216593697226</v>
      </c>
      <c r="GN786">
        <v>-1.562898368296355E-06</v>
      </c>
      <c r="GO786">
        <v>0</v>
      </c>
      <c r="GP786">
        <v>1257</v>
      </c>
      <c r="GQ786">
        <v>1</v>
      </c>
      <c r="GR786">
        <v>31</v>
      </c>
      <c r="GS786">
        <v>309</v>
      </c>
      <c r="GT786">
        <v>309</v>
      </c>
      <c r="GU786">
        <v>1.07666</v>
      </c>
      <c r="GV786">
        <v>2.3999</v>
      </c>
      <c r="GW786">
        <v>1.44775</v>
      </c>
      <c r="GX786">
        <v>2.20215</v>
      </c>
      <c r="GY786">
        <v>1.44653</v>
      </c>
      <c r="GZ786">
        <v>2.29248</v>
      </c>
      <c r="HA786">
        <v>33.1769</v>
      </c>
      <c r="HB786">
        <v>14.421</v>
      </c>
      <c r="HC786">
        <v>18</v>
      </c>
      <c r="HD786">
        <v>531.9349999999999</v>
      </c>
      <c r="HE786">
        <v>522.866</v>
      </c>
      <c r="HF786">
        <v>25</v>
      </c>
      <c r="HG786">
        <v>30.7119</v>
      </c>
      <c r="HH786">
        <v>30</v>
      </c>
      <c r="HI786">
        <v>31.0916</v>
      </c>
      <c r="HJ786">
        <v>31.1009</v>
      </c>
      <c r="HK786">
        <v>21.5399</v>
      </c>
      <c r="HL786">
        <v>20.8779</v>
      </c>
      <c r="HM786">
        <v>100</v>
      </c>
      <c r="HN786">
        <v>25</v>
      </c>
      <c r="HO786">
        <v>420</v>
      </c>
      <c r="HP786">
        <v>21.5</v>
      </c>
      <c r="HQ786">
        <v>103.121</v>
      </c>
      <c r="HR786">
        <v>102.02</v>
      </c>
    </row>
    <row r="787" spans="1:226">
      <c r="A787">
        <v>769</v>
      </c>
      <c r="B787">
        <v>1774684868.6</v>
      </c>
      <c r="C787">
        <v>3122.599999904633</v>
      </c>
      <c r="D787" t="s">
        <v>1901</v>
      </c>
      <c r="E787" t="s">
        <v>1902</v>
      </c>
      <c r="F787">
        <v>5</v>
      </c>
      <c r="I787">
        <v>1774684865.7</v>
      </c>
      <c r="J787">
        <f>(K787)/1000</f>
        <v>0</v>
      </c>
      <c r="K787">
        <f>IF(BF787, AN787, AH787)</f>
        <v>0</v>
      </c>
      <c r="L787">
        <f>IF(BF787, AI787, AG787)</f>
        <v>0</v>
      </c>
      <c r="M787">
        <f>BH787 - IF(AU787&gt;1, L787*BB787*100.0/(AW787), 0)</f>
        <v>0</v>
      </c>
      <c r="N787">
        <f>((T787-J787/2)*M787-L787)/(T787+J787/2)</f>
        <v>0</v>
      </c>
      <c r="O787">
        <f>N787*(BO787+BP787)/1000.0</f>
        <v>0</v>
      </c>
      <c r="P787">
        <f>(BH787 - IF(AU787&gt;1, L787*BB787*100.0/(AW787), 0))*(BO787+BP787)/1000.0</f>
        <v>0</v>
      </c>
      <c r="Q787">
        <f>2.0/((1/S787-1/R787)+SIGN(S787)*SQRT((1/S787-1/R787)*(1/S787-1/R787) + 4*BC787/((BC787+1)*(BC787+1))*(2*1/S787*1/R787-1/R787*1/R787)))</f>
        <v>0</v>
      </c>
      <c r="R787">
        <f>IF(LEFT(BD787,1)&lt;&gt;"0",IF(LEFT(BD787,1)="1",3.0,BE787),$D$5+$E$5*(BV787*BO787/($K$5*1000))+$F$5*(BV787*BO787/($K$5*1000))*MAX(MIN(BB787,$J$5),$I$5)*MAX(MIN(BB787,$J$5),$I$5)+$G$5*MAX(MIN(BB787,$J$5),$I$5)*(BV787*BO787/($K$5*1000))+$H$5*(BV787*BO787/($K$5*1000))*(BV787*BO787/($K$5*1000)))</f>
        <v>0</v>
      </c>
      <c r="S787">
        <f>J787*(1000-(1000*0.61365*exp(17.502*W787/(240.97+W787))/(BO787+BP787)+BJ787)/2)/(1000*0.61365*exp(17.502*W787/(240.97+W787))/(BO787+BP787)-BJ787)</f>
        <v>0</v>
      </c>
      <c r="T787">
        <f>1/((BC787+1)/(Q787/1.6)+1/(R787/1.37)) + BC787/((BC787+1)/(Q787/1.6) + BC787/(R787/1.37))</f>
        <v>0</v>
      </c>
      <c r="U787">
        <f>(AX787*BA787)</f>
        <v>0</v>
      </c>
      <c r="V787">
        <f>(BQ787+(U787+2*0.95*5.67E-8*(((BQ787+$B$9)+273)^4-(BQ787+273)^4)-44100*J787)/(1.84*29.3*R787+8*0.95*5.67E-8*(BQ787+273)^3))</f>
        <v>0</v>
      </c>
      <c r="W787">
        <f>($C$9*BR787+$D$9*BS787+$E$9*V787)</f>
        <v>0</v>
      </c>
      <c r="X787">
        <f>0.61365*exp(17.502*W787/(240.97+W787))</f>
        <v>0</v>
      </c>
      <c r="Y787">
        <f>(Z787/AA787*100)</f>
        <v>0</v>
      </c>
      <c r="Z787">
        <f>BJ787*(BO787+BP787)/1000</f>
        <v>0</v>
      </c>
      <c r="AA787">
        <f>0.61365*exp(17.502*BQ787/(240.97+BQ787))</f>
        <v>0</v>
      </c>
      <c r="AB787">
        <f>(X787-BJ787*(BO787+BP787)/1000)</f>
        <v>0</v>
      </c>
      <c r="AC787">
        <f>(-J787*44100)</f>
        <v>0</v>
      </c>
      <c r="AD787">
        <f>2*29.3*R787*0.92*(BQ787-W787)</f>
        <v>0</v>
      </c>
      <c r="AE787">
        <f>2*0.95*5.67E-8*(((BQ787+$B$9)+273)^4-(W787+273)^4)</f>
        <v>0</v>
      </c>
      <c r="AF787">
        <f>U787+AE787+AC787+AD787</f>
        <v>0</v>
      </c>
      <c r="AG787">
        <f>BN787*AU787*(BI787-BH787*(1000-AU787*BK787)/(1000-AU787*BJ787))/(100*BB787)</f>
        <v>0</v>
      </c>
      <c r="AH787">
        <f>1000*BN787*AU787*(BJ787-BK787)/(100*BB787*(1000-AU787*BJ787))</f>
        <v>0</v>
      </c>
      <c r="AI787">
        <f>(AJ787 - AK787 - BO787*1E3/(8.314*(BQ787+273.15)) * AM787/BN787 * AL787) * BN787/(100*BB787) * (1000 - BK787)/1000</f>
        <v>0</v>
      </c>
      <c r="AJ787">
        <v>429.1733243169154</v>
      </c>
      <c r="AK787">
        <v>428.7849757575759</v>
      </c>
      <c r="AL787">
        <v>2.5136795241877E-06</v>
      </c>
      <c r="AM787">
        <v>61.35787655002243</v>
      </c>
      <c r="AN787">
        <f>(AP787 - AO787 + BO787*1E3/(8.314*(BQ787+273.15)) * AR787/BN787 * AQ787) * BN787/(100*BB787) * 1000/(1000 - AP787)</f>
        <v>0</v>
      </c>
      <c r="AO787">
        <v>21.46644279457691</v>
      </c>
      <c r="AP787">
        <v>21.45295034965037</v>
      </c>
      <c r="AQ787">
        <v>-4.311351218651814E-08</v>
      </c>
      <c r="AR787">
        <v>91.88205700752289</v>
      </c>
      <c r="AS787">
        <v>0</v>
      </c>
      <c r="AT787">
        <v>0</v>
      </c>
      <c r="AU787">
        <f>IF(AS787*$H$15&gt;=AW787,1.0,(AW787/(AW787-AS787*$H$15)))</f>
        <v>0</v>
      </c>
      <c r="AV787">
        <f>(AU787-1)*100</f>
        <v>0</v>
      </c>
      <c r="AW787">
        <f>MAX(0,($B$15+$C$15*BV787)/(1+$D$15*BV787)*BO787/(BQ787+273)*$E$15)</f>
        <v>0</v>
      </c>
      <c r="AX787">
        <f>$B$13*BW787+$C$13*BX787+$F$13*CI787*(1-CL787)</f>
        <v>0</v>
      </c>
      <c r="AY787">
        <f>AX787*AZ787</f>
        <v>0</v>
      </c>
      <c r="AZ787">
        <f>($B$13*$D$11+$C$13*$D$11+$F$13*((CV787+CN787)/MAX(CV787+CN787+CW787, 0.1)*$I$11+CW787/MAX(CV787+CN787+CW787, 0.1)*$J$11))/($B$13+$C$13+$F$13)</f>
        <v>0</v>
      </c>
      <c r="BA787">
        <f>($B$13*$K$11+$C$13*$K$11+$F$13*((CV787+CN787)/MAX(CV787+CN787+CW787, 0.1)*$P$11+CW787/MAX(CV787+CN787+CW787, 0.1)*$Q$11))/($B$13+$C$13+$F$13)</f>
        <v>0</v>
      </c>
      <c r="BB787">
        <v>6</v>
      </c>
      <c r="BC787">
        <v>0.5</v>
      </c>
      <c r="BD787" t="s">
        <v>358</v>
      </c>
      <c r="BE787">
        <v>2</v>
      </c>
      <c r="BF787" t="b">
        <v>1</v>
      </c>
      <c r="BG787">
        <v>1774684865.7</v>
      </c>
      <c r="BH787">
        <v>419.5752000000001</v>
      </c>
      <c r="BI787">
        <v>419.979</v>
      </c>
      <c r="BJ787">
        <v>21.4528</v>
      </c>
      <c r="BK787">
        <v>21.46662</v>
      </c>
      <c r="BL787">
        <v>419.9371</v>
      </c>
      <c r="BM787">
        <v>21.15639</v>
      </c>
      <c r="BN787">
        <v>499.996</v>
      </c>
      <c r="BO787">
        <v>101.0256</v>
      </c>
      <c r="BP787">
        <v>0.09986823</v>
      </c>
      <c r="BQ787">
        <v>25.71261</v>
      </c>
      <c r="BR787">
        <v>25.70964</v>
      </c>
      <c r="BS787">
        <v>999.9</v>
      </c>
      <c r="BT787">
        <v>0</v>
      </c>
      <c r="BU787">
        <v>0</v>
      </c>
      <c r="BV787">
        <v>10011.072</v>
      </c>
      <c r="BW787">
        <v>0</v>
      </c>
      <c r="BX787">
        <v>0.3791475</v>
      </c>
      <c r="BY787">
        <v>-0.4035460000000001</v>
      </c>
      <c r="BZ787">
        <v>428.7736999999999</v>
      </c>
      <c r="CA787">
        <v>429.1921</v>
      </c>
      <c r="CB787">
        <v>-0.01381665</v>
      </c>
      <c r="CC787">
        <v>419.979</v>
      </c>
      <c r="CD787">
        <v>21.46662</v>
      </c>
      <c r="CE787">
        <v>2.167282</v>
      </c>
      <c r="CF787">
        <v>2.168678</v>
      </c>
      <c r="CG787">
        <v>18.72249</v>
      </c>
      <c r="CH787">
        <v>18.73281</v>
      </c>
      <c r="CI787">
        <v>20.00335</v>
      </c>
      <c r="CJ787">
        <v>0</v>
      </c>
      <c r="CK787">
        <v>1</v>
      </c>
      <c r="CL787">
        <v>0</v>
      </c>
      <c r="CM787">
        <v>2.0225</v>
      </c>
      <c r="CN787">
        <v>0</v>
      </c>
      <c r="CO787">
        <v>1.05956</v>
      </c>
      <c r="CP787">
        <v>102.3305</v>
      </c>
      <c r="CQ787">
        <v>34.40599999999999</v>
      </c>
      <c r="CR787">
        <v>38.1061</v>
      </c>
      <c r="CS787">
        <v>36.3874</v>
      </c>
      <c r="CT787">
        <v>36.9308</v>
      </c>
      <c r="CU787">
        <v>35.2311</v>
      </c>
      <c r="CV787">
        <v>0</v>
      </c>
      <c r="CW787">
        <v>20.005</v>
      </c>
      <c r="CX787">
        <v>0</v>
      </c>
      <c r="CY787">
        <v>1774684866.8</v>
      </c>
      <c r="CZ787">
        <v>0</v>
      </c>
      <c r="DA787">
        <v>1774666326.5</v>
      </c>
      <c r="DB787" t="s">
        <v>359</v>
      </c>
      <c r="DC787">
        <v>1774666322</v>
      </c>
      <c r="DD787">
        <v>1774666326.5</v>
      </c>
      <c r="DE787">
        <v>2</v>
      </c>
      <c r="DF787">
        <v>0.343</v>
      </c>
      <c r="DG787">
        <v>-0.026</v>
      </c>
      <c r="DH787">
        <v>-0.36</v>
      </c>
      <c r="DI787">
        <v>0.298</v>
      </c>
      <c r="DJ787">
        <v>420</v>
      </c>
      <c r="DK787">
        <v>22</v>
      </c>
      <c r="DL787">
        <v>0.17</v>
      </c>
      <c r="DM787">
        <v>0.02</v>
      </c>
      <c r="DN787">
        <v>-0.4278697317073171</v>
      </c>
      <c r="DO787">
        <v>0.08434563763066258</v>
      </c>
      <c r="DP787">
        <v>0.02888544064523652</v>
      </c>
      <c r="DQ787">
        <v>1</v>
      </c>
      <c r="DR787">
        <v>-0.01376208048780488</v>
      </c>
      <c r="DS787">
        <v>-0.001359882229965152</v>
      </c>
      <c r="DT787">
        <v>0.0004747976807736688</v>
      </c>
      <c r="DU787">
        <v>1</v>
      </c>
      <c r="DV787">
        <v>2</v>
      </c>
      <c r="DW787">
        <v>2</v>
      </c>
      <c r="DX787" t="s">
        <v>360</v>
      </c>
      <c r="DY787">
        <v>3.1304</v>
      </c>
      <c r="DZ787">
        <v>2.80658</v>
      </c>
      <c r="EA787">
        <v>0.09975059999999999</v>
      </c>
      <c r="EB787">
        <v>0.0994657</v>
      </c>
      <c r="EC787">
        <v>0.105684</v>
      </c>
      <c r="ED787">
        <v>0.105422</v>
      </c>
      <c r="EE787">
        <v>21144.5</v>
      </c>
      <c r="EF787">
        <v>27418.6</v>
      </c>
      <c r="EG787">
        <v>26441.7</v>
      </c>
      <c r="EH787">
        <v>32999.7</v>
      </c>
      <c r="EI787">
        <v>34928.8</v>
      </c>
      <c r="EJ787">
        <v>40317.4</v>
      </c>
      <c r="EK787">
        <v>41087.4</v>
      </c>
      <c r="EL787">
        <v>46059.3</v>
      </c>
      <c r="EM787">
        <v>2.03495</v>
      </c>
      <c r="EN787">
        <v>2.00012</v>
      </c>
      <c r="EO787">
        <v>0.06558369999999999</v>
      </c>
      <c r="EP787">
        <v>0</v>
      </c>
      <c r="EQ787">
        <v>24.6306</v>
      </c>
      <c r="ER787">
        <v>999.9</v>
      </c>
      <c r="ES787">
        <v>67.5</v>
      </c>
      <c r="ET787">
        <v>27.5</v>
      </c>
      <c r="EU787">
        <v>24.6261</v>
      </c>
      <c r="EV787">
        <v>60.9709</v>
      </c>
      <c r="EW787">
        <v>31.6306</v>
      </c>
      <c r="EX787">
        <v>1</v>
      </c>
      <c r="EY787">
        <v>0.29108</v>
      </c>
      <c r="EZ787">
        <v>0.151827</v>
      </c>
      <c r="FA787">
        <v>20.2909</v>
      </c>
      <c r="FB787">
        <v>5.19063</v>
      </c>
      <c r="FC787">
        <v>11.9441</v>
      </c>
      <c r="FD787">
        <v>4.9557</v>
      </c>
      <c r="FE787">
        <v>3.285</v>
      </c>
      <c r="FF787">
        <v>9999</v>
      </c>
      <c r="FG787">
        <v>9999</v>
      </c>
      <c r="FH787">
        <v>9999</v>
      </c>
      <c r="FI787">
        <v>999.9</v>
      </c>
      <c r="FJ787">
        <v>1.86127</v>
      </c>
      <c r="FK787">
        <v>1.86264</v>
      </c>
      <c r="FL787">
        <v>1.86005</v>
      </c>
      <c r="FM787">
        <v>1.85837</v>
      </c>
      <c r="FN787">
        <v>1.86216</v>
      </c>
      <c r="FO787">
        <v>1.85886</v>
      </c>
      <c r="FP787">
        <v>1.85791</v>
      </c>
      <c r="FQ787">
        <v>1.86081</v>
      </c>
      <c r="FR787">
        <v>0</v>
      </c>
      <c r="FS787">
        <v>0</v>
      </c>
      <c r="FT787">
        <v>0</v>
      </c>
      <c r="FU787">
        <v>4.5</v>
      </c>
      <c r="FV787" t="s">
        <v>361</v>
      </c>
      <c r="FW787" t="s">
        <v>362</v>
      </c>
      <c r="FX787" t="s">
        <v>363</v>
      </c>
      <c r="FY787" t="s">
        <v>364</v>
      </c>
      <c r="FZ787" t="s">
        <v>364</v>
      </c>
      <c r="GA787" t="s">
        <v>363</v>
      </c>
      <c r="GB787">
        <v>0</v>
      </c>
      <c r="GC787">
        <v>100</v>
      </c>
      <c r="GD787">
        <v>100</v>
      </c>
      <c r="GE787">
        <v>-0.361</v>
      </c>
      <c r="GF787">
        <v>0.2965</v>
      </c>
      <c r="GG787">
        <v>-1.589593225013521</v>
      </c>
      <c r="GH787">
        <v>0.00192992804097616</v>
      </c>
      <c r="GI787">
        <v>3.244687122451424E-06</v>
      </c>
      <c r="GJ787">
        <v>-2.087531120305573E-09</v>
      </c>
      <c r="GK787">
        <v>0.05776174702018427</v>
      </c>
      <c r="GL787">
        <v>0.005089068596103195</v>
      </c>
      <c r="GM787">
        <v>0.0003257216593697226</v>
      </c>
      <c r="GN787">
        <v>-1.562898368296355E-06</v>
      </c>
      <c r="GO787">
        <v>0</v>
      </c>
      <c r="GP787">
        <v>1257</v>
      </c>
      <c r="GQ787">
        <v>1</v>
      </c>
      <c r="GR787">
        <v>31</v>
      </c>
      <c r="GS787">
        <v>309.1</v>
      </c>
      <c r="GT787">
        <v>309</v>
      </c>
      <c r="GU787">
        <v>1.07666</v>
      </c>
      <c r="GV787">
        <v>2.39136</v>
      </c>
      <c r="GW787">
        <v>1.44775</v>
      </c>
      <c r="GX787">
        <v>2.20093</v>
      </c>
      <c r="GY787">
        <v>1.44653</v>
      </c>
      <c r="GZ787">
        <v>2.35474</v>
      </c>
      <c r="HA787">
        <v>33.1769</v>
      </c>
      <c r="HB787">
        <v>14.421</v>
      </c>
      <c r="HC787">
        <v>18</v>
      </c>
      <c r="HD787">
        <v>531.919</v>
      </c>
      <c r="HE787">
        <v>522.866</v>
      </c>
      <c r="HF787">
        <v>24.9999</v>
      </c>
      <c r="HG787">
        <v>30.7119</v>
      </c>
      <c r="HH787">
        <v>30.0002</v>
      </c>
      <c r="HI787">
        <v>31.0916</v>
      </c>
      <c r="HJ787">
        <v>31.1009</v>
      </c>
      <c r="HK787">
        <v>21.5426</v>
      </c>
      <c r="HL787">
        <v>20.8779</v>
      </c>
      <c r="HM787">
        <v>100</v>
      </c>
      <c r="HN787">
        <v>25</v>
      </c>
      <c r="HO787">
        <v>420</v>
      </c>
      <c r="HP787">
        <v>21.5</v>
      </c>
      <c r="HQ787">
        <v>103.122</v>
      </c>
      <c r="HR787">
        <v>102.019</v>
      </c>
    </row>
    <row r="788" spans="1:226">
      <c r="A788">
        <v>770</v>
      </c>
      <c r="B788">
        <v>1774684872.6</v>
      </c>
      <c r="C788">
        <v>3126.599999904633</v>
      </c>
      <c r="D788" t="s">
        <v>1903</v>
      </c>
      <c r="E788" t="s">
        <v>1904</v>
      </c>
      <c r="F788">
        <v>5</v>
      </c>
      <c r="I788">
        <v>1774684869.7</v>
      </c>
      <c r="J788">
        <f>(K788)/1000</f>
        <v>0</v>
      </c>
      <c r="K788">
        <f>IF(BF788, AN788, AH788)</f>
        <v>0</v>
      </c>
      <c r="L788">
        <f>IF(BF788, AI788, AG788)</f>
        <v>0</v>
      </c>
      <c r="M788">
        <f>BH788 - IF(AU788&gt;1, L788*BB788*100.0/(AW788), 0)</f>
        <v>0</v>
      </c>
      <c r="N788">
        <f>((T788-J788/2)*M788-L788)/(T788+J788/2)</f>
        <v>0</v>
      </c>
      <c r="O788">
        <f>N788*(BO788+BP788)/1000.0</f>
        <v>0</v>
      </c>
      <c r="P788">
        <f>(BH788 - IF(AU788&gt;1, L788*BB788*100.0/(AW788), 0))*(BO788+BP788)/1000.0</f>
        <v>0</v>
      </c>
      <c r="Q788">
        <f>2.0/((1/S788-1/R788)+SIGN(S788)*SQRT((1/S788-1/R788)*(1/S788-1/R788) + 4*BC788/((BC788+1)*(BC788+1))*(2*1/S788*1/R788-1/R788*1/R788)))</f>
        <v>0</v>
      </c>
      <c r="R788">
        <f>IF(LEFT(BD788,1)&lt;&gt;"0",IF(LEFT(BD788,1)="1",3.0,BE788),$D$5+$E$5*(BV788*BO788/($K$5*1000))+$F$5*(BV788*BO788/($K$5*1000))*MAX(MIN(BB788,$J$5),$I$5)*MAX(MIN(BB788,$J$5),$I$5)+$G$5*MAX(MIN(BB788,$J$5),$I$5)*(BV788*BO788/($K$5*1000))+$H$5*(BV788*BO788/($K$5*1000))*(BV788*BO788/($K$5*1000)))</f>
        <v>0</v>
      </c>
      <c r="S788">
        <f>J788*(1000-(1000*0.61365*exp(17.502*W788/(240.97+W788))/(BO788+BP788)+BJ788)/2)/(1000*0.61365*exp(17.502*W788/(240.97+W788))/(BO788+BP788)-BJ788)</f>
        <v>0</v>
      </c>
      <c r="T788">
        <f>1/((BC788+1)/(Q788/1.6)+1/(R788/1.37)) + BC788/((BC788+1)/(Q788/1.6) + BC788/(R788/1.37))</f>
        <v>0</v>
      </c>
      <c r="U788">
        <f>(AX788*BA788)</f>
        <v>0</v>
      </c>
      <c r="V788">
        <f>(BQ788+(U788+2*0.95*5.67E-8*(((BQ788+$B$9)+273)^4-(BQ788+273)^4)-44100*J788)/(1.84*29.3*R788+8*0.95*5.67E-8*(BQ788+273)^3))</f>
        <v>0</v>
      </c>
      <c r="W788">
        <f>($C$9*BR788+$D$9*BS788+$E$9*V788)</f>
        <v>0</v>
      </c>
      <c r="X788">
        <f>0.61365*exp(17.502*W788/(240.97+W788))</f>
        <v>0</v>
      </c>
      <c r="Y788">
        <f>(Z788/AA788*100)</f>
        <v>0</v>
      </c>
      <c r="Z788">
        <f>BJ788*(BO788+BP788)/1000</f>
        <v>0</v>
      </c>
      <c r="AA788">
        <f>0.61365*exp(17.502*BQ788/(240.97+BQ788))</f>
        <v>0</v>
      </c>
      <c r="AB788">
        <f>(X788-BJ788*(BO788+BP788)/1000)</f>
        <v>0</v>
      </c>
      <c r="AC788">
        <f>(-J788*44100)</f>
        <v>0</v>
      </c>
      <c r="AD788">
        <f>2*29.3*R788*0.92*(BQ788-W788)</f>
        <v>0</v>
      </c>
      <c r="AE788">
        <f>2*0.95*5.67E-8*(((BQ788+$B$9)+273)^4-(W788+273)^4)</f>
        <v>0</v>
      </c>
      <c r="AF788">
        <f>U788+AE788+AC788+AD788</f>
        <v>0</v>
      </c>
      <c r="AG788">
        <f>BN788*AU788*(BI788-BH788*(1000-AU788*BK788)/(1000-AU788*BJ788))/(100*BB788)</f>
        <v>0</v>
      </c>
      <c r="AH788">
        <f>1000*BN788*AU788*(BJ788-BK788)/(100*BB788*(1000-AU788*BJ788))</f>
        <v>0</v>
      </c>
      <c r="AI788">
        <f>(AJ788 - AK788 - BO788*1E3/(8.314*(BQ788+273.15)) * AM788/BN788 * AL788) * BN788/(100*BB788) * (1000 - BK788)/1000</f>
        <v>0</v>
      </c>
      <c r="AJ788">
        <v>429.1954216277304</v>
      </c>
      <c r="AK788">
        <v>428.7714666666665</v>
      </c>
      <c r="AL788">
        <v>-2.620383697826407E-06</v>
      </c>
      <c r="AM788">
        <v>61.35787655002243</v>
      </c>
      <c r="AN788">
        <f>(AP788 - AO788 + BO788*1E3/(8.314*(BQ788+273.15)) * AR788/BN788 * AQ788) * BN788/(100*BB788) * 1000/(1000 - AP788)</f>
        <v>0</v>
      </c>
      <c r="AO788">
        <v>21.46685549532425</v>
      </c>
      <c r="AP788">
        <v>21.45270419580421</v>
      </c>
      <c r="AQ788">
        <v>2.263902461636711E-07</v>
      </c>
      <c r="AR788">
        <v>91.88205700752289</v>
      </c>
      <c r="AS788">
        <v>0</v>
      </c>
      <c r="AT788">
        <v>0</v>
      </c>
      <c r="AU788">
        <f>IF(AS788*$H$15&gt;=AW788,1.0,(AW788/(AW788-AS788*$H$15)))</f>
        <v>0</v>
      </c>
      <c r="AV788">
        <f>(AU788-1)*100</f>
        <v>0</v>
      </c>
      <c r="AW788">
        <f>MAX(0,($B$15+$C$15*BV788)/(1+$D$15*BV788)*BO788/(BQ788+273)*$E$15)</f>
        <v>0</v>
      </c>
      <c r="AX788">
        <f>$B$13*BW788+$C$13*BX788+$F$13*CI788*(1-CL788)</f>
        <v>0</v>
      </c>
      <c r="AY788">
        <f>AX788*AZ788</f>
        <v>0</v>
      </c>
      <c r="AZ788">
        <f>($B$13*$D$11+$C$13*$D$11+$F$13*((CV788+CN788)/MAX(CV788+CN788+CW788, 0.1)*$I$11+CW788/MAX(CV788+CN788+CW788, 0.1)*$J$11))/($B$13+$C$13+$F$13)</f>
        <v>0</v>
      </c>
      <c r="BA788">
        <f>($B$13*$K$11+$C$13*$K$11+$F$13*((CV788+CN788)/MAX(CV788+CN788+CW788, 0.1)*$P$11+CW788/MAX(CV788+CN788+CW788, 0.1)*$Q$11))/($B$13+$C$13+$F$13)</f>
        <v>0</v>
      </c>
      <c r="BB788">
        <v>6</v>
      </c>
      <c r="BC788">
        <v>0.5</v>
      </c>
      <c r="BD788" t="s">
        <v>358</v>
      </c>
      <c r="BE788">
        <v>2</v>
      </c>
      <c r="BF788" t="b">
        <v>1</v>
      </c>
      <c r="BG788">
        <v>1774684869.7</v>
      </c>
      <c r="BH788">
        <v>419.5864</v>
      </c>
      <c r="BI788">
        <v>419.9815</v>
      </c>
      <c r="BJ788">
        <v>21.45296</v>
      </c>
      <c r="BK788">
        <v>21.46743</v>
      </c>
      <c r="BL788">
        <v>419.9482</v>
      </c>
      <c r="BM788">
        <v>21.15653</v>
      </c>
      <c r="BN788">
        <v>499.9739000000001</v>
      </c>
      <c r="BO788">
        <v>101.0256</v>
      </c>
      <c r="BP788">
        <v>0.09993490000000001</v>
      </c>
      <c r="BQ788">
        <v>25.71001</v>
      </c>
      <c r="BR788">
        <v>25.70449</v>
      </c>
      <c r="BS788">
        <v>999.9</v>
      </c>
      <c r="BT788">
        <v>0</v>
      </c>
      <c r="BU788">
        <v>0</v>
      </c>
      <c r="BV788">
        <v>10022.32</v>
      </c>
      <c r="BW788">
        <v>0</v>
      </c>
      <c r="BX788">
        <v>0.3742184000000001</v>
      </c>
      <c r="BY788">
        <v>-0.3950806</v>
      </c>
      <c r="BZ788">
        <v>428.7853</v>
      </c>
      <c r="CA788">
        <v>429.1954000000001</v>
      </c>
      <c r="CB788">
        <v>-0.01446534</v>
      </c>
      <c r="CC788">
        <v>419.9815</v>
      </c>
      <c r="CD788">
        <v>21.46743</v>
      </c>
      <c r="CE788">
        <v>2.167299</v>
      </c>
      <c r="CF788">
        <v>2.16876</v>
      </c>
      <c r="CG788">
        <v>18.72263</v>
      </c>
      <c r="CH788">
        <v>18.73342</v>
      </c>
      <c r="CI788">
        <v>20.00036</v>
      </c>
      <c r="CJ788">
        <v>0</v>
      </c>
      <c r="CK788">
        <v>1</v>
      </c>
      <c r="CL788">
        <v>0</v>
      </c>
      <c r="CM788">
        <v>2.09138</v>
      </c>
      <c r="CN788">
        <v>0</v>
      </c>
      <c r="CO788">
        <v>0.91539</v>
      </c>
      <c r="CP788">
        <v>102.3151</v>
      </c>
      <c r="CQ788">
        <v>34.375</v>
      </c>
      <c r="CR788">
        <v>38.0558</v>
      </c>
      <c r="CS788">
        <v>36.34350000000001</v>
      </c>
      <c r="CT788">
        <v>36.8874</v>
      </c>
      <c r="CU788">
        <v>35.187</v>
      </c>
      <c r="CV788">
        <v>0</v>
      </c>
      <c r="CW788">
        <v>20</v>
      </c>
      <c r="CX788">
        <v>0</v>
      </c>
      <c r="CY788">
        <v>1774684871</v>
      </c>
      <c r="CZ788">
        <v>0</v>
      </c>
      <c r="DA788">
        <v>1774666326.5</v>
      </c>
      <c r="DB788" t="s">
        <v>359</v>
      </c>
      <c r="DC788">
        <v>1774666322</v>
      </c>
      <c r="DD788">
        <v>1774666326.5</v>
      </c>
      <c r="DE788">
        <v>2</v>
      </c>
      <c r="DF788">
        <v>0.343</v>
      </c>
      <c r="DG788">
        <v>-0.026</v>
      </c>
      <c r="DH788">
        <v>-0.36</v>
      </c>
      <c r="DI788">
        <v>0.298</v>
      </c>
      <c r="DJ788">
        <v>420</v>
      </c>
      <c r="DK788">
        <v>22</v>
      </c>
      <c r="DL788">
        <v>0.17</v>
      </c>
      <c r="DM788">
        <v>0.02</v>
      </c>
      <c r="DN788">
        <v>-0.4210204146341464</v>
      </c>
      <c r="DO788">
        <v>0.1993367247386745</v>
      </c>
      <c r="DP788">
        <v>0.0277301175021264</v>
      </c>
      <c r="DQ788">
        <v>0</v>
      </c>
      <c r="DR788">
        <v>-0.0139563512195122</v>
      </c>
      <c r="DS788">
        <v>-0.002426688501742199</v>
      </c>
      <c r="DT788">
        <v>0.0005727690421707902</v>
      </c>
      <c r="DU788">
        <v>1</v>
      </c>
      <c r="DV788">
        <v>1</v>
      </c>
      <c r="DW788">
        <v>2</v>
      </c>
      <c r="DX788" t="s">
        <v>367</v>
      </c>
      <c r="DY788">
        <v>3.13046</v>
      </c>
      <c r="DZ788">
        <v>2.80656</v>
      </c>
      <c r="EA788">
        <v>0.09975059999999999</v>
      </c>
      <c r="EB788">
        <v>0.09946729999999999</v>
      </c>
      <c r="EC788">
        <v>0.105683</v>
      </c>
      <c r="ED788">
        <v>0.105425</v>
      </c>
      <c r="EE788">
        <v>21144.4</v>
      </c>
      <c r="EF788">
        <v>27418.4</v>
      </c>
      <c r="EG788">
        <v>26441.5</v>
      </c>
      <c r="EH788">
        <v>32999.4</v>
      </c>
      <c r="EI788">
        <v>34928.6</v>
      </c>
      <c r="EJ788">
        <v>40317.1</v>
      </c>
      <c r="EK788">
        <v>41087.2</v>
      </c>
      <c r="EL788">
        <v>46059.1</v>
      </c>
      <c r="EM788">
        <v>2.03515</v>
      </c>
      <c r="EN788">
        <v>2.00015</v>
      </c>
      <c r="EO788">
        <v>0.0654347</v>
      </c>
      <c r="EP788">
        <v>0</v>
      </c>
      <c r="EQ788">
        <v>24.6306</v>
      </c>
      <c r="ER788">
        <v>999.9</v>
      </c>
      <c r="ES788">
        <v>67.5</v>
      </c>
      <c r="ET788">
        <v>27.5</v>
      </c>
      <c r="EU788">
        <v>24.6258</v>
      </c>
      <c r="EV788">
        <v>61.2009</v>
      </c>
      <c r="EW788">
        <v>31.7989</v>
      </c>
      <c r="EX788">
        <v>1</v>
      </c>
      <c r="EY788">
        <v>0.291031</v>
      </c>
      <c r="EZ788">
        <v>0.15155</v>
      </c>
      <c r="FA788">
        <v>20.2909</v>
      </c>
      <c r="FB788">
        <v>5.19063</v>
      </c>
      <c r="FC788">
        <v>11.9441</v>
      </c>
      <c r="FD788">
        <v>4.95565</v>
      </c>
      <c r="FE788">
        <v>3.285</v>
      </c>
      <c r="FF788">
        <v>9999</v>
      </c>
      <c r="FG788">
        <v>9999</v>
      </c>
      <c r="FH788">
        <v>9999</v>
      </c>
      <c r="FI788">
        <v>999.9</v>
      </c>
      <c r="FJ788">
        <v>1.86127</v>
      </c>
      <c r="FK788">
        <v>1.86264</v>
      </c>
      <c r="FL788">
        <v>1.86005</v>
      </c>
      <c r="FM788">
        <v>1.85837</v>
      </c>
      <c r="FN788">
        <v>1.86213</v>
      </c>
      <c r="FO788">
        <v>1.85888</v>
      </c>
      <c r="FP788">
        <v>1.85791</v>
      </c>
      <c r="FQ788">
        <v>1.86081</v>
      </c>
      <c r="FR788">
        <v>0</v>
      </c>
      <c r="FS788">
        <v>0</v>
      </c>
      <c r="FT788">
        <v>0</v>
      </c>
      <c r="FU788">
        <v>4.5</v>
      </c>
      <c r="FV788" t="s">
        <v>361</v>
      </c>
      <c r="FW788" t="s">
        <v>362</v>
      </c>
      <c r="FX788" t="s">
        <v>363</v>
      </c>
      <c r="FY788" t="s">
        <v>364</v>
      </c>
      <c r="FZ788" t="s">
        <v>364</v>
      </c>
      <c r="GA788" t="s">
        <v>363</v>
      </c>
      <c r="GB788">
        <v>0</v>
      </c>
      <c r="GC788">
        <v>100</v>
      </c>
      <c r="GD788">
        <v>100</v>
      </c>
      <c r="GE788">
        <v>-0.361</v>
      </c>
      <c r="GF788">
        <v>0.2964</v>
      </c>
      <c r="GG788">
        <v>-1.589593225013521</v>
      </c>
      <c r="GH788">
        <v>0.00192992804097616</v>
      </c>
      <c r="GI788">
        <v>3.244687122451424E-06</v>
      </c>
      <c r="GJ788">
        <v>-2.087531120305573E-09</v>
      </c>
      <c r="GK788">
        <v>0.05776174702018427</v>
      </c>
      <c r="GL788">
        <v>0.005089068596103195</v>
      </c>
      <c r="GM788">
        <v>0.0003257216593697226</v>
      </c>
      <c r="GN788">
        <v>-1.562898368296355E-06</v>
      </c>
      <c r="GO788">
        <v>0</v>
      </c>
      <c r="GP788">
        <v>1257</v>
      </c>
      <c r="GQ788">
        <v>1</v>
      </c>
      <c r="GR788">
        <v>31</v>
      </c>
      <c r="GS788">
        <v>309.2</v>
      </c>
      <c r="GT788">
        <v>309.1</v>
      </c>
      <c r="GU788">
        <v>1.07666</v>
      </c>
      <c r="GV788">
        <v>2.38159</v>
      </c>
      <c r="GW788">
        <v>1.44775</v>
      </c>
      <c r="GX788">
        <v>2.20215</v>
      </c>
      <c r="GY788">
        <v>1.44653</v>
      </c>
      <c r="GZ788">
        <v>2.39258</v>
      </c>
      <c r="HA788">
        <v>33.1769</v>
      </c>
      <c r="HB788">
        <v>14.4297</v>
      </c>
      <c r="HC788">
        <v>18</v>
      </c>
      <c r="HD788">
        <v>532.046</v>
      </c>
      <c r="HE788">
        <v>522.8819999999999</v>
      </c>
      <c r="HF788">
        <v>24.9999</v>
      </c>
      <c r="HG788">
        <v>30.7119</v>
      </c>
      <c r="HH788">
        <v>30.0001</v>
      </c>
      <c r="HI788">
        <v>31.0916</v>
      </c>
      <c r="HJ788">
        <v>31.1009</v>
      </c>
      <c r="HK788">
        <v>21.5416</v>
      </c>
      <c r="HL788">
        <v>20.8779</v>
      </c>
      <c r="HM788">
        <v>100</v>
      </c>
      <c r="HN788">
        <v>25</v>
      </c>
      <c r="HO788">
        <v>420</v>
      </c>
      <c r="HP788">
        <v>21.5</v>
      </c>
      <c r="HQ788">
        <v>103.121</v>
      </c>
      <c r="HR788">
        <v>102.019</v>
      </c>
    </row>
    <row r="789" spans="1:226">
      <c r="A789">
        <v>771</v>
      </c>
      <c r="B789">
        <v>1774684876.6</v>
      </c>
      <c r="C789">
        <v>3130.599999904633</v>
      </c>
      <c r="D789" t="s">
        <v>1905</v>
      </c>
      <c r="E789" t="s">
        <v>1906</v>
      </c>
      <c r="F789">
        <v>5</v>
      </c>
      <c r="I789">
        <v>1774684873.7</v>
      </c>
      <c r="J789">
        <f>(K789)/1000</f>
        <v>0</v>
      </c>
      <c r="K789">
        <f>IF(BF789, AN789, AH789)</f>
        <v>0</v>
      </c>
      <c r="L789">
        <f>IF(BF789, AI789, AG789)</f>
        <v>0</v>
      </c>
      <c r="M789">
        <f>BH789 - IF(AU789&gt;1, L789*BB789*100.0/(AW789), 0)</f>
        <v>0</v>
      </c>
      <c r="N789">
        <f>((T789-J789/2)*M789-L789)/(T789+J789/2)</f>
        <v>0</v>
      </c>
      <c r="O789">
        <f>N789*(BO789+BP789)/1000.0</f>
        <v>0</v>
      </c>
      <c r="P789">
        <f>(BH789 - IF(AU789&gt;1, L789*BB789*100.0/(AW789), 0))*(BO789+BP789)/1000.0</f>
        <v>0</v>
      </c>
      <c r="Q789">
        <f>2.0/((1/S789-1/R789)+SIGN(S789)*SQRT((1/S789-1/R789)*(1/S789-1/R789) + 4*BC789/((BC789+1)*(BC789+1))*(2*1/S789*1/R789-1/R789*1/R789)))</f>
        <v>0</v>
      </c>
      <c r="R789">
        <f>IF(LEFT(BD789,1)&lt;&gt;"0",IF(LEFT(BD789,1)="1",3.0,BE789),$D$5+$E$5*(BV789*BO789/($K$5*1000))+$F$5*(BV789*BO789/($K$5*1000))*MAX(MIN(BB789,$J$5),$I$5)*MAX(MIN(BB789,$J$5),$I$5)+$G$5*MAX(MIN(BB789,$J$5),$I$5)*(BV789*BO789/($K$5*1000))+$H$5*(BV789*BO789/($K$5*1000))*(BV789*BO789/($K$5*1000)))</f>
        <v>0</v>
      </c>
      <c r="S789">
        <f>J789*(1000-(1000*0.61365*exp(17.502*W789/(240.97+W789))/(BO789+BP789)+BJ789)/2)/(1000*0.61365*exp(17.502*W789/(240.97+W789))/(BO789+BP789)-BJ789)</f>
        <v>0</v>
      </c>
      <c r="T789">
        <f>1/((BC789+1)/(Q789/1.6)+1/(R789/1.37)) + BC789/((BC789+1)/(Q789/1.6) + BC789/(R789/1.37))</f>
        <v>0</v>
      </c>
      <c r="U789">
        <f>(AX789*BA789)</f>
        <v>0</v>
      </c>
      <c r="V789">
        <f>(BQ789+(U789+2*0.95*5.67E-8*(((BQ789+$B$9)+273)^4-(BQ789+273)^4)-44100*J789)/(1.84*29.3*R789+8*0.95*5.67E-8*(BQ789+273)^3))</f>
        <v>0</v>
      </c>
      <c r="W789">
        <f>($C$9*BR789+$D$9*BS789+$E$9*V789)</f>
        <v>0</v>
      </c>
      <c r="X789">
        <f>0.61365*exp(17.502*W789/(240.97+W789))</f>
        <v>0</v>
      </c>
      <c r="Y789">
        <f>(Z789/AA789*100)</f>
        <v>0</v>
      </c>
      <c r="Z789">
        <f>BJ789*(BO789+BP789)/1000</f>
        <v>0</v>
      </c>
      <c r="AA789">
        <f>0.61365*exp(17.502*BQ789/(240.97+BQ789))</f>
        <v>0</v>
      </c>
      <c r="AB789">
        <f>(X789-BJ789*(BO789+BP789)/1000)</f>
        <v>0</v>
      </c>
      <c r="AC789">
        <f>(-J789*44100)</f>
        <v>0</v>
      </c>
      <c r="AD789">
        <f>2*29.3*R789*0.92*(BQ789-W789)</f>
        <v>0</v>
      </c>
      <c r="AE789">
        <f>2*0.95*5.67E-8*(((BQ789+$B$9)+273)^4-(W789+273)^4)</f>
        <v>0</v>
      </c>
      <c r="AF789">
        <f>U789+AE789+AC789+AD789</f>
        <v>0</v>
      </c>
      <c r="AG789">
        <f>BN789*AU789*(BI789-BH789*(1000-AU789*BK789)/(1000-AU789*BJ789))/(100*BB789)</f>
        <v>0</v>
      </c>
      <c r="AH789">
        <f>1000*BN789*AU789*(BJ789-BK789)/(100*BB789*(1000-AU789*BJ789))</f>
        <v>0</v>
      </c>
      <c r="AI789">
        <f>(AJ789 - AK789 - BO789*1E3/(8.314*(BQ789+273.15)) * AM789/BN789 * AL789) * BN789/(100*BB789) * (1000 - BK789)/1000</f>
        <v>0</v>
      </c>
      <c r="AJ789">
        <v>429.2114913889798</v>
      </c>
      <c r="AK789">
        <v>428.7184909090909</v>
      </c>
      <c r="AL789">
        <v>-9.934800817462175E-06</v>
      </c>
      <c r="AM789">
        <v>61.35787655002243</v>
      </c>
      <c r="AN789">
        <f>(AP789 - AO789 + BO789*1E3/(8.314*(BQ789+273.15)) * AR789/BN789 * AQ789) * BN789/(100*BB789) * 1000/(1000 - AP789)</f>
        <v>0</v>
      </c>
      <c r="AO789">
        <v>21.46840743094885</v>
      </c>
      <c r="AP789">
        <v>21.45402447552449</v>
      </c>
      <c r="AQ789">
        <v>6.459471144830615E-08</v>
      </c>
      <c r="AR789">
        <v>91.88205700752289</v>
      </c>
      <c r="AS789">
        <v>0</v>
      </c>
      <c r="AT789">
        <v>0</v>
      </c>
      <c r="AU789">
        <f>IF(AS789*$H$15&gt;=AW789,1.0,(AW789/(AW789-AS789*$H$15)))</f>
        <v>0</v>
      </c>
      <c r="AV789">
        <f>(AU789-1)*100</f>
        <v>0</v>
      </c>
      <c r="AW789">
        <f>MAX(0,($B$15+$C$15*BV789)/(1+$D$15*BV789)*BO789/(BQ789+273)*$E$15)</f>
        <v>0</v>
      </c>
      <c r="AX789">
        <f>$B$13*BW789+$C$13*BX789+$F$13*CI789*(1-CL789)</f>
        <v>0</v>
      </c>
      <c r="AY789">
        <f>AX789*AZ789</f>
        <v>0</v>
      </c>
      <c r="AZ789">
        <f>($B$13*$D$11+$C$13*$D$11+$F$13*((CV789+CN789)/MAX(CV789+CN789+CW789, 0.1)*$I$11+CW789/MAX(CV789+CN789+CW789, 0.1)*$J$11))/($B$13+$C$13+$F$13)</f>
        <v>0</v>
      </c>
      <c r="BA789">
        <f>($B$13*$K$11+$C$13*$K$11+$F$13*((CV789+CN789)/MAX(CV789+CN789+CW789, 0.1)*$P$11+CW789/MAX(CV789+CN789+CW789, 0.1)*$Q$11))/($B$13+$C$13+$F$13)</f>
        <v>0</v>
      </c>
      <c r="BB789">
        <v>6</v>
      </c>
      <c r="BC789">
        <v>0.5</v>
      </c>
      <c r="BD789" t="s">
        <v>358</v>
      </c>
      <c r="BE789">
        <v>2</v>
      </c>
      <c r="BF789" t="b">
        <v>1</v>
      </c>
      <c r="BG789">
        <v>1774684873.7</v>
      </c>
      <c r="BH789">
        <v>419.5553</v>
      </c>
      <c r="BI789">
        <v>419.9965</v>
      </c>
      <c r="BJ789">
        <v>21.45341</v>
      </c>
      <c r="BK789">
        <v>21.4684</v>
      </c>
      <c r="BL789">
        <v>419.9171</v>
      </c>
      <c r="BM789">
        <v>21.15699</v>
      </c>
      <c r="BN789">
        <v>500.0116</v>
      </c>
      <c r="BO789">
        <v>101.025</v>
      </c>
      <c r="BP789">
        <v>0.1001429</v>
      </c>
      <c r="BQ789">
        <v>25.70698</v>
      </c>
      <c r="BR789">
        <v>25.70341</v>
      </c>
      <c r="BS789">
        <v>999.9</v>
      </c>
      <c r="BT789">
        <v>0</v>
      </c>
      <c r="BU789">
        <v>0</v>
      </c>
      <c r="BV789">
        <v>9990.817999999999</v>
      </c>
      <c r="BW789">
        <v>0</v>
      </c>
      <c r="BX789">
        <v>0.3788737</v>
      </c>
      <c r="BY789">
        <v>-0.4412842</v>
      </c>
      <c r="BZ789">
        <v>428.7536999999999</v>
      </c>
      <c r="CA789">
        <v>429.2111</v>
      </c>
      <c r="CB789">
        <v>-0.01498395</v>
      </c>
      <c r="CC789">
        <v>419.9965</v>
      </c>
      <c r="CD789">
        <v>21.4684</v>
      </c>
      <c r="CE789">
        <v>2.167333</v>
      </c>
      <c r="CF789">
        <v>2.168846</v>
      </c>
      <c r="CG789">
        <v>18.72288</v>
      </c>
      <c r="CH789">
        <v>18.73404</v>
      </c>
      <c r="CI789">
        <v>20.0041</v>
      </c>
      <c r="CJ789">
        <v>0</v>
      </c>
      <c r="CK789">
        <v>1</v>
      </c>
      <c r="CL789">
        <v>0</v>
      </c>
      <c r="CM789">
        <v>1.68416</v>
      </c>
      <c r="CN789">
        <v>0</v>
      </c>
      <c r="CO789">
        <v>1.34965</v>
      </c>
      <c r="CP789">
        <v>102.3342</v>
      </c>
      <c r="CQ789">
        <v>34.3561</v>
      </c>
      <c r="CR789">
        <v>38.0124</v>
      </c>
      <c r="CS789">
        <v>36.312</v>
      </c>
      <c r="CT789">
        <v>36.8309</v>
      </c>
      <c r="CU789">
        <v>35.1684</v>
      </c>
      <c r="CV789">
        <v>0</v>
      </c>
      <c r="CW789">
        <v>20.003</v>
      </c>
      <c r="CX789">
        <v>0</v>
      </c>
      <c r="CY789">
        <v>1774684875.2</v>
      </c>
      <c r="CZ789">
        <v>0</v>
      </c>
      <c r="DA789">
        <v>1774666326.5</v>
      </c>
      <c r="DB789" t="s">
        <v>359</v>
      </c>
      <c r="DC789">
        <v>1774666322</v>
      </c>
      <c r="DD789">
        <v>1774666326.5</v>
      </c>
      <c r="DE789">
        <v>2</v>
      </c>
      <c r="DF789">
        <v>0.343</v>
      </c>
      <c r="DG789">
        <v>-0.026</v>
      </c>
      <c r="DH789">
        <v>-0.36</v>
      </c>
      <c r="DI789">
        <v>0.298</v>
      </c>
      <c r="DJ789">
        <v>420</v>
      </c>
      <c r="DK789">
        <v>22</v>
      </c>
      <c r="DL789">
        <v>0.17</v>
      </c>
      <c r="DM789">
        <v>0.02</v>
      </c>
      <c r="DN789">
        <v>-0.4213970731707317</v>
      </c>
      <c r="DO789">
        <v>0.04109619512195026</v>
      </c>
      <c r="DP789">
        <v>0.02932983202731893</v>
      </c>
      <c r="DQ789">
        <v>1</v>
      </c>
      <c r="DR789">
        <v>-0.01423031219512195</v>
      </c>
      <c r="DS789">
        <v>-0.003205601393728243</v>
      </c>
      <c r="DT789">
        <v>0.000673797891531108</v>
      </c>
      <c r="DU789">
        <v>1</v>
      </c>
      <c r="DV789">
        <v>2</v>
      </c>
      <c r="DW789">
        <v>2</v>
      </c>
      <c r="DX789" t="s">
        <v>360</v>
      </c>
      <c r="DY789">
        <v>3.13047</v>
      </c>
      <c r="DZ789">
        <v>2.80636</v>
      </c>
      <c r="EA789">
        <v>0.0997372</v>
      </c>
      <c r="EB789">
        <v>0.0994717</v>
      </c>
      <c r="EC789">
        <v>0.105686</v>
      </c>
      <c r="ED789">
        <v>0.105423</v>
      </c>
      <c r="EE789">
        <v>21144.6</v>
      </c>
      <c r="EF789">
        <v>27417.5</v>
      </c>
      <c r="EG789">
        <v>26441.4</v>
      </c>
      <c r="EH789">
        <v>32998.6</v>
      </c>
      <c r="EI789">
        <v>34928.7</v>
      </c>
      <c r="EJ789">
        <v>40316.1</v>
      </c>
      <c r="EK789">
        <v>41087.4</v>
      </c>
      <c r="EL789">
        <v>46057.8</v>
      </c>
      <c r="EM789">
        <v>2.0351</v>
      </c>
      <c r="EN789">
        <v>2.00017</v>
      </c>
      <c r="EO789">
        <v>0.0657141</v>
      </c>
      <c r="EP789">
        <v>0</v>
      </c>
      <c r="EQ789">
        <v>24.6289</v>
      </c>
      <c r="ER789">
        <v>999.9</v>
      </c>
      <c r="ES789">
        <v>67.5</v>
      </c>
      <c r="ET789">
        <v>27.5</v>
      </c>
      <c r="EU789">
        <v>24.6229</v>
      </c>
      <c r="EV789">
        <v>61.4009</v>
      </c>
      <c r="EW789">
        <v>31.8269</v>
      </c>
      <c r="EX789">
        <v>1</v>
      </c>
      <c r="EY789">
        <v>0.291049</v>
      </c>
      <c r="EZ789">
        <v>0.151966</v>
      </c>
      <c r="FA789">
        <v>20.291</v>
      </c>
      <c r="FB789">
        <v>5.19123</v>
      </c>
      <c r="FC789">
        <v>11.9441</v>
      </c>
      <c r="FD789">
        <v>4.95575</v>
      </c>
      <c r="FE789">
        <v>3.285</v>
      </c>
      <c r="FF789">
        <v>9999</v>
      </c>
      <c r="FG789">
        <v>9999</v>
      </c>
      <c r="FH789">
        <v>9999</v>
      </c>
      <c r="FI789">
        <v>999.9</v>
      </c>
      <c r="FJ789">
        <v>1.86127</v>
      </c>
      <c r="FK789">
        <v>1.86264</v>
      </c>
      <c r="FL789">
        <v>1.86005</v>
      </c>
      <c r="FM789">
        <v>1.85837</v>
      </c>
      <c r="FN789">
        <v>1.86211</v>
      </c>
      <c r="FO789">
        <v>1.85887</v>
      </c>
      <c r="FP789">
        <v>1.85791</v>
      </c>
      <c r="FQ789">
        <v>1.86081</v>
      </c>
      <c r="FR789">
        <v>0</v>
      </c>
      <c r="FS789">
        <v>0</v>
      </c>
      <c r="FT789">
        <v>0</v>
      </c>
      <c r="FU789">
        <v>4.5</v>
      </c>
      <c r="FV789" t="s">
        <v>361</v>
      </c>
      <c r="FW789" t="s">
        <v>362</v>
      </c>
      <c r="FX789" t="s">
        <v>363</v>
      </c>
      <c r="FY789" t="s">
        <v>364</v>
      </c>
      <c r="FZ789" t="s">
        <v>364</v>
      </c>
      <c r="GA789" t="s">
        <v>363</v>
      </c>
      <c r="GB789">
        <v>0</v>
      </c>
      <c r="GC789">
        <v>100</v>
      </c>
      <c r="GD789">
        <v>100</v>
      </c>
      <c r="GE789">
        <v>-0.362</v>
      </c>
      <c r="GF789">
        <v>0.2965</v>
      </c>
      <c r="GG789">
        <v>-1.589593225013521</v>
      </c>
      <c r="GH789">
        <v>0.00192992804097616</v>
      </c>
      <c r="GI789">
        <v>3.244687122451424E-06</v>
      </c>
      <c r="GJ789">
        <v>-2.087531120305573E-09</v>
      </c>
      <c r="GK789">
        <v>0.05776174702018427</v>
      </c>
      <c r="GL789">
        <v>0.005089068596103195</v>
      </c>
      <c r="GM789">
        <v>0.0003257216593697226</v>
      </c>
      <c r="GN789">
        <v>-1.562898368296355E-06</v>
      </c>
      <c r="GO789">
        <v>0</v>
      </c>
      <c r="GP789">
        <v>1257</v>
      </c>
      <c r="GQ789">
        <v>1</v>
      </c>
      <c r="GR789">
        <v>31</v>
      </c>
      <c r="GS789">
        <v>309.2</v>
      </c>
      <c r="GT789">
        <v>309.2</v>
      </c>
      <c r="GU789">
        <v>1.07666</v>
      </c>
      <c r="GV789">
        <v>2.38403</v>
      </c>
      <c r="GW789">
        <v>1.44775</v>
      </c>
      <c r="GX789">
        <v>2.20215</v>
      </c>
      <c r="GY789">
        <v>1.44653</v>
      </c>
      <c r="GZ789">
        <v>2.3877</v>
      </c>
      <c r="HA789">
        <v>33.1769</v>
      </c>
      <c r="HB789">
        <v>14.421</v>
      </c>
      <c r="HC789">
        <v>18</v>
      </c>
      <c r="HD789">
        <v>532.014</v>
      </c>
      <c r="HE789">
        <v>522.899</v>
      </c>
      <c r="HF789">
        <v>25</v>
      </c>
      <c r="HG789">
        <v>30.7119</v>
      </c>
      <c r="HH789">
        <v>30.0001</v>
      </c>
      <c r="HI789">
        <v>31.0916</v>
      </c>
      <c r="HJ789">
        <v>31.1009</v>
      </c>
      <c r="HK789">
        <v>21.5395</v>
      </c>
      <c r="HL789">
        <v>20.8779</v>
      </c>
      <c r="HM789">
        <v>100</v>
      </c>
      <c r="HN789">
        <v>25</v>
      </c>
      <c r="HO789">
        <v>420</v>
      </c>
      <c r="HP789">
        <v>21.5</v>
      </c>
      <c r="HQ789">
        <v>103.121</v>
      </c>
      <c r="HR789">
        <v>102.016</v>
      </c>
    </row>
    <row r="790" spans="1:226">
      <c r="A790">
        <v>772</v>
      </c>
      <c r="B790">
        <v>1774684880.6</v>
      </c>
      <c r="C790">
        <v>3134.599999904633</v>
      </c>
      <c r="D790" t="s">
        <v>1907</v>
      </c>
      <c r="E790" t="s">
        <v>1908</v>
      </c>
      <c r="F790">
        <v>5</v>
      </c>
      <c r="I790">
        <v>1774684877.7</v>
      </c>
      <c r="J790">
        <f>(K790)/1000</f>
        <v>0</v>
      </c>
      <c r="K790">
        <f>IF(BF790, AN790, AH790)</f>
        <v>0</v>
      </c>
      <c r="L790">
        <f>IF(BF790, AI790, AG790)</f>
        <v>0</v>
      </c>
      <c r="M790">
        <f>BH790 - IF(AU790&gt;1, L790*BB790*100.0/(AW790), 0)</f>
        <v>0</v>
      </c>
      <c r="N790">
        <f>((T790-J790/2)*M790-L790)/(T790+J790/2)</f>
        <v>0</v>
      </c>
      <c r="O790">
        <f>N790*(BO790+BP790)/1000.0</f>
        <v>0</v>
      </c>
      <c r="P790">
        <f>(BH790 - IF(AU790&gt;1, L790*BB790*100.0/(AW790), 0))*(BO790+BP790)/1000.0</f>
        <v>0</v>
      </c>
      <c r="Q790">
        <f>2.0/((1/S790-1/R790)+SIGN(S790)*SQRT((1/S790-1/R790)*(1/S790-1/R790) + 4*BC790/((BC790+1)*(BC790+1))*(2*1/S790*1/R790-1/R790*1/R790)))</f>
        <v>0</v>
      </c>
      <c r="R790">
        <f>IF(LEFT(BD790,1)&lt;&gt;"0",IF(LEFT(BD790,1)="1",3.0,BE790),$D$5+$E$5*(BV790*BO790/($K$5*1000))+$F$5*(BV790*BO790/($K$5*1000))*MAX(MIN(BB790,$J$5),$I$5)*MAX(MIN(BB790,$J$5),$I$5)+$G$5*MAX(MIN(BB790,$J$5),$I$5)*(BV790*BO790/($K$5*1000))+$H$5*(BV790*BO790/($K$5*1000))*(BV790*BO790/($K$5*1000)))</f>
        <v>0</v>
      </c>
      <c r="S790">
        <f>J790*(1000-(1000*0.61365*exp(17.502*W790/(240.97+W790))/(BO790+BP790)+BJ790)/2)/(1000*0.61365*exp(17.502*W790/(240.97+W790))/(BO790+BP790)-BJ790)</f>
        <v>0</v>
      </c>
      <c r="T790">
        <f>1/((BC790+1)/(Q790/1.6)+1/(R790/1.37)) + BC790/((BC790+1)/(Q790/1.6) + BC790/(R790/1.37))</f>
        <v>0</v>
      </c>
      <c r="U790">
        <f>(AX790*BA790)</f>
        <v>0</v>
      </c>
      <c r="V790">
        <f>(BQ790+(U790+2*0.95*5.67E-8*(((BQ790+$B$9)+273)^4-(BQ790+273)^4)-44100*J790)/(1.84*29.3*R790+8*0.95*5.67E-8*(BQ790+273)^3))</f>
        <v>0</v>
      </c>
      <c r="W790">
        <f>($C$9*BR790+$D$9*BS790+$E$9*V790)</f>
        <v>0</v>
      </c>
      <c r="X790">
        <f>0.61365*exp(17.502*W790/(240.97+W790))</f>
        <v>0</v>
      </c>
      <c r="Y790">
        <f>(Z790/AA790*100)</f>
        <v>0</v>
      </c>
      <c r="Z790">
        <f>BJ790*(BO790+BP790)/1000</f>
        <v>0</v>
      </c>
      <c r="AA790">
        <f>0.61365*exp(17.502*BQ790/(240.97+BQ790))</f>
        <v>0</v>
      </c>
      <c r="AB790">
        <f>(X790-BJ790*(BO790+BP790)/1000)</f>
        <v>0</v>
      </c>
      <c r="AC790">
        <f>(-J790*44100)</f>
        <v>0</v>
      </c>
      <c r="AD790">
        <f>2*29.3*R790*0.92*(BQ790-W790)</f>
        <v>0</v>
      </c>
      <c r="AE790">
        <f>2*0.95*5.67E-8*(((BQ790+$B$9)+273)^4-(W790+273)^4)</f>
        <v>0</v>
      </c>
      <c r="AF790">
        <f>U790+AE790+AC790+AD790</f>
        <v>0</v>
      </c>
      <c r="AG790">
        <f>BN790*AU790*(BI790-BH790*(1000-AU790*BK790)/(1000-AU790*BJ790))/(100*BB790)</f>
        <v>0</v>
      </c>
      <c r="AH790">
        <f>1000*BN790*AU790*(BJ790-BK790)/(100*BB790*(1000-AU790*BJ790))</f>
        <v>0</v>
      </c>
      <c r="AI790">
        <f>(AJ790 - AK790 - BO790*1E3/(8.314*(BQ790+273.15)) * AM790/BN790 * AL790) * BN790/(100*BB790) * (1000 - BK790)/1000</f>
        <v>0</v>
      </c>
      <c r="AJ790">
        <v>429.2132368930158</v>
      </c>
      <c r="AK790">
        <v>428.7761333333335</v>
      </c>
      <c r="AL790">
        <v>9.302076166629925E-06</v>
      </c>
      <c r="AM790">
        <v>61.35787655002243</v>
      </c>
      <c r="AN790">
        <f>(AP790 - AO790 + BO790*1E3/(8.314*(BQ790+273.15)) * AR790/BN790 * AQ790) * BN790/(100*BB790) * 1000/(1000 - AP790)</f>
        <v>0</v>
      </c>
      <c r="AO790">
        <v>21.46743048405011</v>
      </c>
      <c r="AP790">
        <v>21.45252027972029</v>
      </c>
      <c r="AQ790">
        <v>2.83028955070145E-07</v>
      </c>
      <c r="AR790">
        <v>91.88205700752289</v>
      </c>
      <c r="AS790">
        <v>0</v>
      </c>
      <c r="AT790">
        <v>0</v>
      </c>
      <c r="AU790">
        <f>IF(AS790*$H$15&gt;=AW790,1.0,(AW790/(AW790-AS790*$H$15)))</f>
        <v>0</v>
      </c>
      <c r="AV790">
        <f>(AU790-1)*100</f>
        <v>0</v>
      </c>
      <c r="AW790">
        <f>MAX(0,($B$15+$C$15*BV790)/(1+$D$15*BV790)*BO790/(BQ790+273)*$E$15)</f>
        <v>0</v>
      </c>
      <c r="AX790">
        <f>$B$13*BW790+$C$13*BX790+$F$13*CI790*(1-CL790)</f>
        <v>0</v>
      </c>
      <c r="AY790">
        <f>AX790*AZ790</f>
        <v>0</v>
      </c>
      <c r="AZ790">
        <f>($B$13*$D$11+$C$13*$D$11+$F$13*((CV790+CN790)/MAX(CV790+CN790+CW790, 0.1)*$I$11+CW790/MAX(CV790+CN790+CW790, 0.1)*$J$11))/($B$13+$C$13+$F$13)</f>
        <v>0</v>
      </c>
      <c r="BA790">
        <f>($B$13*$K$11+$C$13*$K$11+$F$13*((CV790+CN790)/MAX(CV790+CN790+CW790, 0.1)*$P$11+CW790/MAX(CV790+CN790+CW790, 0.1)*$Q$11))/($B$13+$C$13+$F$13)</f>
        <v>0</v>
      </c>
      <c r="BB790">
        <v>6</v>
      </c>
      <c r="BC790">
        <v>0.5</v>
      </c>
      <c r="BD790" t="s">
        <v>358</v>
      </c>
      <c r="BE790">
        <v>2</v>
      </c>
      <c r="BF790" t="b">
        <v>1</v>
      </c>
      <c r="BG790">
        <v>1774684877.7</v>
      </c>
      <c r="BH790">
        <v>419.5432999999999</v>
      </c>
      <c r="BI790">
        <v>419.9987</v>
      </c>
      <c r="BJ790">
        <v>21.45354</v>
      </c>
      <c r="BK790">
        <v>21.46689</v>
      </c>
      <c r="BL790">
        <v>419.9050999999999</v>
      </c>
      <c r="BM790">
        <v>21.1571</v>
      </c>
      <c r="BN790">
        <v>500.028</v>
      </c>
      <c r="BO790">
        <v>101.0259</v>
      </c>
      <c r="BP790">
        <v>0.09999439</v>
      </c>
      <c r="BQ790">
        <v>25.70419</v>
      </c>
      <c r="BR790">
        <v>25.70304</v>
      </c>
      <c r="BS790">
        <v>999.9</v>
      </c>
      <c r="BT790">
        <v>0</v>
      </c>
      <c r="BU790">
        <v>0</v>
      </c>
      <c r="BV790">
        <v>9988.944</v>
      </c>
      <c r="BW790">
        <v>0</v>
      </c>
      <c r="BX790">
        <v>0.3699738</v>
      </c>
      <c r="BY790">
        <v>-0.4554596</v>
      </c>
      <c r="BZ790">
        <v>428.7415</v>
      </c>
      <c r="CA790">
        <v>429.2125</v>
      </c>
      <c r="CB790">
        <v>-0.01335735</v>
      </c>
      <c r="CC790">
        <v>419.9987</v>
      </c>
      <c r="CD790">
        <v>21.46689</v>
      </c>
      <c r="CE790">
        <v>2.167364</v>
      </c>
      <c r="CF790">
        <v>2.168712</v>
      </c>
      <c r="CG790">
        <v>18.72309</v>
      </c>
      <c r="CH790">
        <v>18.73305</v>
      </c>
      <c r="CI790">
        <v>20.00518</v>
      </c>
      <c r="CJ790">
        <v>0</v>
      </c>
      <c r="CK790">
        <v>1</v>
      </c>
      <c r="CL790">
        <v>0</v>
      </c>
      <c r="CM790">
        <v>1.72058</v>
      </c>
      <c r="CN790">
        <v>0</v>
      </c>
      <c r="CO790">
        <v>1.48008</v>
      </c>
      <c r="CP790">
        <v>102.3399</v>
      </c>
      <c r="CQ790">
        <v>34.312</v>
      </c>
      <c r="CR790">
        <v>37.9748</v>
      </c>
      <c r="CS790">
        <v>36.2872</v>
      </c>
      <c r="CT790">
        <v>36.7996</v>
      </c>
      <c r="CU790">
        <v>35.125</v>
      </c>
      <c r="CV790">
        <v>0</v>
      </c>
      <c r="CW790">
        <v>20.004</v>
      </c>
      <c r="CX790">
        <v>0</v>
      </c>
      <c r="CY790">
        <v>1774684878.8</v>
      </c>
      <c r="CZ790">
        <v>0</v>
      </c>
      <c r="DA790">
        <v>1774666326.5</v>
      </c>
      <c r="DB790" t="s">
        <v>359</v>
      </c>
      <c r="DC790">
        <v>1774666322</v>
      </c>
      <c r="DD790">
        <v>1774666326.5</v>
      </c>
      <c r="DE790">
        <v>2</v>
      </c>
      <c r="DF790">
        <v>0.343</v>
      </c>
      <c r="DG790">
        <v>-0.026</v>
      </c>
      <c r="DH790">
        <v>-0.36</v>
      </c>
      <c r="DI790">
        <v>0.298</v>
      </c>
      <c r="DJ790">
        <v>420</v>
      </c>
      <c r="DK790">
        <v>22</v>
      </c>
      <c r="DL790">
        <v>0.17</v>
      </c>
      <c r="DM790">
        <v>0.02</v>
      </c>
      <c r="DN790">
        <v>-0.4267354390243903</v>
      </c>
      <c r="DO790">
        <v>-0.1165065783972122</v>
      </c>
      <c r="DP790">
        <v>0.03447104641476972</v>
      </c>
      <c r="DQ790">
        <v>0</v>
      </c>
      <c r="DR790">
        <v>-0.01404064634146341</v>
      </c>
      <c r="DS790">
        <v>0.0002767128919860437</v>
      </c>
      <c r="DT790">
        <v>0.0008257014023854201</v>
      </c>
      <c r="DU790">
        <v>1</v>
      </c>
      <c r="DV790">
        <v>1</v>
      </c>
      <c r="DW790">
        <v>2</v>
      </c>
      <c r="DX790" t="s">
        <v>367</v>
      </c>
      <c r="DY790">
        <v>3.13049</v>
      </c>
      <c r="DZ790">
        <v>2.80645</v>
      </c>
      <c r="EA790">
        <v>0.0997488</v>
      </c>
      <c r="EB790">
        <v>0.099468</v>
      </c>
      <c r="EC790">
        <v>0.10568</v>
      </c>
      <c r="ED790">
        <v>0.10542</v>
      </c>
      <c r="EE790">
        <v>21144.5</v>
      </c>
      <c r="EF790">
        <v>27417.7</v>
      </c>
      <c r="EG790">
        <v>26441.5</v>
      </c>
      <c r="EH790">
        <v>32998.6</v>
      </c>
      <c r="EI790">
        <v>34928.8</v>
      </c>
      <c r="EJ790">
        <v>40316.5</v>
      </c>
      <c r="EK790">
        <v>41087.3</v>
      </c>
      <c r="EL790">
        <v>46058.1</v>
      </c>
      <c r="EM790">
        <v>2.03488</v>
      </c>
      <c r="EN790">
        <v>2.00045</v>
      </c>
      <c r="EO790">
        <v>0.0650249</v>
      </c>
      <c r="EP790">
        <v>0</v>
      </c>
      <c r="EQ790">
        <v>24.6284</v>
      </c>
      <c r="ER790">
        <v>999.9</v>
      </c>
      <c r="ES790">
        <v>67.5</v>
      </c>
      <c r="ET790">
        <v>27.5</v>
      </c>
      <c r="EU790">
        <v>24.6249</v>
      </c>
      <c r="EV790">
        <v>61.4509</v>
      </c>
      <c r="EW790">
        <v>31.6867</v>
      </c>
      <c r="EX790">
        <v>1</v>
      </c>
      <c r="EY790">
        <v>0.291103</v>
      </c>
      <c r="EZ790">
        <v>0.151966</v>
      </c>
      <c r="FA790">
        <v>20.2921</v>
      </c>
      <c r="FB790">
        <v>5.19078</v>
      </c>
      <c r="FC790">
        <v>11.9441</v>
      </c>
      <c r="FD790">
        <v>4.9558</v>
      </c>
      <c r="FE790">
        <v>3.285</v>
      </c>
      <c r="FF790">
        <v>9999</v>
      </c>
      <c r="FG790">
        <v>9999</v>
      </c>
      <c r="FH790">
        <v>9999</v>
      </c>
      <c r="FI790">
        <v>999.9</v>
      </c>
      <c r="FJ790">
        <v>1.86127</v>
      </c>
      <c r="FK790">
        <v>1.86264</v>
      </c>
      <c r="FL790">
        <v>1.86005</v>
      </c>
      <c r="FM790">
        <v>1.85837</v>
      </c>
      <c r="FN790">
        <v>1.86215</v>
      </c>
      <c r="FO790">
        <v>1.8589</v>
      </c>
      <c r="FP790">
        <v>1.85791</v>
      </c>
      <c r="FQ790">
        <v>1.86081</v>
      </c>
      <c r="FR790">
        <v>0</v>
      </c>
      <c r="FS790">
        <v>0</v>
      </c>
      <c r="FT790">
        <v>0</v>
      </c>
      <c r="FU790">
        <v>4.5</v>
      </c>
      <c r="FV790" t="s">
        <v>361</v>
      </c>
      <c r="FW790" t="s">
        <v>362</v>
      </c>
      <c r="FX790" t="s">
        <v>363</v>
      </c>
      <c r="FY790" t="s">
        <v>364</v>
      </c>
      <c r="FZ790" t="s">
        <v>364</v>
      </c>
      <c r="GA790" t="s">
        <v>363</v>
      </c>
      <c r="GB790">
        <v>0</v>
      </c>
      <c r="GC790">
        <v>100</v>
      </c>
      <c r="GD790">
        <v>100</v>
      </c>
      <c r="GE790">
        <v>-0.362</v>
      </c>
      <c r="GF790">
        <v>0.2964</v>
      </c>
      <c r="GG790">
        <v>-1.589593225013521</v>
      </c>
      <c r="GH790">
        <v>0.00192992804097616</v>
      </c>
      <c r="GI790">
        <v>3.244687122451424E-06</v>
      </c>
      <c r="GJ790">
        <v>-2.087531120305573E-09</v>
      </c>
      <c r="GK790">
        <v>0.05776174702018427</v>
      </c>
      <c r="GL790">
        <v>0.005089068596103195</v>
      </c>
      <c r="GM790">
        <v>0.0003257216593697226</v>
      </c>
      <c r="GN790">
        <v>-1.562898368296355E-06</v>
      </c>
      <c r="GO790">
        <v>0</v>
      </c>
      <c r="GP790">
        <v>1257</v>
      </c>
      <c r="GQ790">
        <v>1</v>
      </c>
      <c r="GR790">
        <v>31</v>
      </c>
      <c r="GS790">
        <v>309.3</v>
      </c>
      <c r="GT790">
        <v>309.2</v>
      </c>
      <c r="GU790">
        <v>1.07666</v>
      </c>
      <c r="GV790">
        <v>2.38281</v>
      </c>
      <c r="GW790">
        <v>1.44775</v>
      </c>
      <c r="GX790">
        <v>2.20215</v>
      </c>
      <c r="GY790">
        <v>1.44653</v>
      </c>
      <c r="GZ790">
        <v>2.38525</v>
      </c>
      <c r="HA790">
        <v>33.1992</v>
      </c>
      <c r="HB790">
        <v>14.4297</v>
      </c>
      <c r="HC790">
        <v>18</v>
      </c>
      <c r="HD790">
        <v>531.872</v>
      </c>
      <c r="HE790">
        <v>523.086</v>
      </c>
      <c r="HF790">
        <v>24.9999</v>
      </c>
      <c r="HG790">
        <v>30.7119</v>
      </c>
      <c r="HH790">
        <v>30.0001</v>
      </c>
      <c r="HI790">
        <v>31.0916</v>
      </c>
      <c r="HJ790">
        <v>31.1009</v>
      </c>
      <c r="HK790">
        <v>21.5425</v>
      </c>
      <c r="HL790">
        <v>20.8779</v>
      </c>
      <c r="HM790">
        <v>100</v>
      </c>
      <c r="HN790">
        <v>25</v>
      </c>
      <c r="HO790">
        <v>420</v>
      </c>
      <c r="HP790">
        <v>21.5</v>
      </c>
      <c r="HQ790">
        <v>103.121</v>
      </c>
      <c r="HR790">
        <v>102.017</v>
      </c>
    </row>
    <row r="791" spans="1:226">
      <c r="A791">
        <v>773</v>
      </c>
      <c r="B791">
        <v>1774684885</v>
      </c>
      <c r="C791">
        <v>3139</v>
      </c>
      <c r="D791" t="s">
        <v>1909</v>
      </c>
      <c r="E791" t="s">
        <v>1910</v>
      </c>
      <c r="F791">
        <v>5</v>
      </c>
      <c r="I791">
        <v>1774684882.19</v>
      </c>
      <c r="J791">
        <f>(K791)/1000</f>
        <v>0</v>
      </c>
      <c r="K791">
        <f>IF(BF791, AN791, AH791)</f>
        <v>0</v>
      </c>
      <c r="L791">
        <f>IF(BF791, AI791, AG791)</f>
        <v>0</v>
      </c>
      <c r="M791">
        <f>BH791 - IF(AU791&gt;1, L791*BB791*100.0/(AW791), 0)</f>
        <v>0</v>
      </c>
      <c r="N791">
        <f>((T791-J791/2)*M791-L791)/(T791+J791/2)</f>
        <v>0</v>
      </c>
      <c r="O791">
        <f>N791*(BO791+BP791)/1000.0</f>
        <v>0</v>
      </c>
      <c r="P791">
        <f>(BH791 - IF(AU791&gt;1, L791*BB791*100.0/(AW791), 0))*(BO791+BP791)/1000.0</f>
        <v>0</v>
      </c>
      <c r="Q791">
        <f>2.0/((1/S791-1/R791)+SIGN(S791)*SQRT((1/S791-1/R791)*(1/S791-1/R791) + 4*BC791/((BC791+1)*(BC791+1))*(2*1/S791*1/R791-1/R791*1/R791)))</f>
        <v>0</v>
      </c>
      <c r="R791">
        <f>IF(LEFT(BD791,1)&lt;&gt;"0",IF(LEFT(BD791,1)="1",3.0,BE791),$D$5+$E$5*(BV791*BO791/($K$5*1000))+$F$5*(BV791*BO791/($K$5*1000))*MAX(MIN(BB791,$J$5),$I$5)*MAX(MIN(BB791,$J$5),$I$5)+$G$5*MAX(MIN(BB791,$J$5),$I$5)*(BV791*BO791/($K$5*1000))+$H$5*(BV791*BO791/($K$5*1000))*(BV791*BO791/($K$5*1000)))</f>
        <v>0</v>
      </c>
      <c r="S791">
        <f>J791*(1000-(1000*0.61365*exp(17.502*W791/(240.97+W791))/(BO791+BP791)+BJ791)/2)/(1000*0.61365*exp(17.502*W791/(240.97+W791))/(BO791+BP791)-BJ791)</f>
        <v>0</v>
      </c>
      <c r="T791">
        <f>1/((BC791+1)/(Q791/1.6)+1/(R791/1.37)) + BC791/((BC791+1)/(Q791/1.6) + BC791/(R791/1.37))</f>
        <v>0</v>
      </c>
      <c r="U791">
        <f>(AX791*BA791)</f>
        <v>0</v>
      </c>
      <c r="V791">
        <f>(BQ791+(U791+2*0.95*5.67E-8*(((BQ791+$B$9)+273)^4-(BQ791+273)^4)-44100*J791)/(1.84*29.3*R791+8*0.95*5.67E-8*(BQ791+273)^3))</f>
        <v>0</v>
      </c>
      <c r="W791">
        <f>($C$9*BR791+$D$9*BS791+$E$9*V791)</f>
        <v>0</v>
      </c>
      <c r="X791">
        <f>0.61365*exp(17.502*W791/(240.97+W791))</f>
        <v>0</v>
      </c>
      <c r="Y791">
        <f>(Z791/AA791*100)</f>
        <v>0</v>
      </c>
      <c r="Z791">
        <f>BJ791*(BO791+BP791)/1000</f>
        <v>0</v>
      </c>
      <c r="AA791">
        <f>0.61365*exp(17.502*BQ791/(240.97+BQ791))</f>
        <v>0</v>
      </c>
      <c r="AB791">
        <f>(X791-BJ791*(BO791+BP791)/1000)</f>
        <v>0</v>
      </c>
      <c r="AC791">
        <f>(-J791*44100)</f>
        <v>0</v>
      </c>
      <c r="AD791">
        <f>2*29.3*R791*0.92*(BQ791-W791)</f>
        <v>0</v>
      </c>
      <c r="AE791">
        <f>2*0.95*5.67E-8*(((BQ791+$B$9)+273)^4-(W791+273)^4)</f>
        <v>0</v>
      </c>
      <c r="AF791">
        <f>U791+AE791+AC791+AD791</f>
        <v>0</v>
      </c>
      <c r="AG791">
        <f>BN791*AU791*(BI791-BH791*(1000-AU791*BK791)/(1000-AU791*BJ791))/(100*BB791)</f>
        <v>0</v>
      </c>
      <c r="AH791">
        <f>1000*BN791*AU791*(BJ791-BK791)/(100*BB791*(1000-AU791*BJ791))</f>
        <v>0</v>
      </c>
      <c r="AI791">
        <f>(AJ791 - AK791 - BO791*1E3/(8.314*(BQ791+273.15)) * AM791/BN791 * AL791) * BN791/(100*BB791) * (1000 - BK791)/1000</f>
        <v>0</v>
      </c>
      <c r="AJ791">
        <v>429.2139290094333</v>
      </c>
      <c r="AK791">
        <v>428.7668584595888</v>
      </c>
      <c r="AL791">
        <v>1.838475998862473E-06</v>
      </c>
      <c r="AM791">
        <v>61.35787655002243</v>
      </c>
      <c r="AN791">
        <f>(AP791 - AO791 + BO791*1E3/(8.314*(BQ791+273.15)) * AR791/BN791 * AQ791) * BN791/(100*BB791) * 1000/(1000 - AP791)</f>
        <v>0</v>
      </c>
      <c r="AO791">
        <v>21.46625125537219</v>
      </c>
      <c r="AP791">
        <v>21.45176692822415</v>
      </c>
      <c r="AQ791">
        <v>-3.495750671503763E-07</v>
      </c>
      <c r="AR791">
        <v>91.88205700752289</v>
      </c>
      <c r="AS791">
        <v>0</v>
      </c>
      <c r="AT791">
        <v>0</v>
      </c>
      <c r="AU791">
        <f>IF(AS791*$H$15&gt;=AW791,1.0,(AW791/(AW791-AS791*$H$15)))</f>
        <v>0</v>
      </c>
      <c r="AV791">
        <f>(AU791-1)*100</f>
        <v>0</v>
      </c>
      <c r="AW791">
        <f>MAX(0,($B$15+$C$15*BV791)/(1+$D$15*BV791)*BO791/(BQ791+273)*$E$15)</f>
        <v>0</v>
      </c>
      <c r="AX791">
        <f>$B$13*BW791+$C$13*BX791+$F$13*CI791*(1-CL791)</f>
        <v>0</v>
      </c>
      <c r="AY791">
        <f>AX791*AZ791</f>
        <v>0</v>
      </c>
      <c r="AZ791">
        <f>($B$13*$D$11+$C$13*$D$11+$F$13*((CV791+CN791)/MAX(CV791+CN791+CW791, 0.1)*$I$11+CW791/MAX(CV791+CN791+CW791, 0.1)*$J$11))/($B$13+$C$13+$F$13)</f>
        <v>0</v>
      </c>
      <c r="BA791">
        <f>($B$13*$K$11+$C$13*$K$11+$F$13*((CV791+CN791)/MAX(CV791+CN791+CW791, 0.1)*$P$11+CW791/MAX(CV791+CN791+CW791, 0.1)*$Q$11))/($B$13+$C$13+$F$13)</f>
        <v>0</v>
      </c>
      <c r="BB791">
        <v>6</v>
      </c>
      <c r="BC791">
        <v>0.5</v>
      </c>
      <c r="BD791" t="s">
        <v>358</v>
      </c>
      <c r="BE791">
        <v>2</v>
      </c>
      <c r="BF791" t="b">
        <v>1</v>
      </c>
      <c r="BG791">
        <v>1774684882.19</v>
      </c>
      <c r="BH791">
        <v>419.5568</v>
      </c>
      <c r="BI791">
        <v>420.0089999999999</v>
      </c>
      <c r="BJ791">
        <v>21.45189</v>
      </c>
      <c r="BK791">
        <v>21.46643</v>
      </c>
      <c r="BL791">
        <v>419.9182</v>
      </c>
      <c r="BM791">
        <v>21.15549</v>
      </c>
      <c r="BN791">
        <v>500.0125</v>
      </c>
      <c r="BO791">
        <v>101.0251</v>
      </c>
      <c r="BP791">
        <v>0.09987718999999999</v>
      </c>
      <c r="BQ791">
        <v>25.70089</v>
      </c>
      <c r="BR791">
        <v>25.69906</v>
      </c>
      <c r="BS791">
        <v>999.9</v>
      </c>
      <c r="BT791">
        <v>0</v>
      </c>
      <c r="BU791">
        <v>0</v>
      </c>
      <c r="BV791">
        <v>10016.33</v>
      </c>
      <c r="BW791">
        <v>0</v>
      </c>
      <c r="BX791">
        <v>0.3753138</v>
      </c>
      <c r="BY791">
        <v>-0.4522552999999999</v>
      </c>
      <c r="BZ791">
        <v>428.7542999999999</v>
      </c>
      <c r="CA791">
        <v>429.2229</v>
      </c>
      <c r="CB791">
        <v>-0.01454275</v>
      </c>
      <c r="CC791">
        <v>420.0089999999999</v>
      </c>
      <c r="CD791">
        <v>21.46643</v>
      </c>
      <c r="CE791">
        <v>2.167184</v>
      </c>
      <c r="CF791">
        <v>2.168652</v>
      </c>
      <c r="CG791">
        <v>18.72176</v>
      </c>
      <c r="CH791">
        <v>18.7326</v>
      </c>
      <c r="CI791">
        <v>19.99542</v>
      </c>
      <c r="CJ791">
        <v>0</v>
      </c>
      <c r="CK791">
        <v>1</v>
      </c>
      <c r="CL791">
        <v>0</v>
      </c>
      <c r="CM791">
        <v>1.71425</v>
      </c>
      <c r="CN791">
        <v>0</v>
      </c>
      <c r="CO791">
        <v>1.4572</v>
      </c>
      <c r="CP791">
        <v>102.2899</v>
      </c>
      <c r="CQ791">
        <v>34.312</v>
      </c>
      <c r="CR791">
        <v>38.0809</v>
      </c>
      <c r="CS791">
        <v>36.331</v>
      </c>
      <c r="CT791">
        <v>36.86839999999999</v>
      </c>
      <c r="CU791">
        <v>35.14980000000001</v>
      </c>
      <c r="CV791">
        <v>0</v>
      </c>
      <c r="CW791">
        <v>19.997</v>
      </c>
      <c r="CX791">
        <v>0</v>
      </c>
      <c r="CY791">
        <v>1774684883.6</v>
      </c>
      <c r="CZ791">
        <v>0</v>
      </c>
      <c r="DA791">
        <v>1774666326.5</v>
      </c>
      <c r="DB791" t="s">
        <v>359</v>
      </c>
      <c r="DC791">
        <v>1774666322</v>
      </c>
      <c r="DD791">
        <v>1774666326.5</v>
      </c>
      <c r="DE791">
        <v>2</v>
      </c>
      <c r="DF791">
        <v>0.343</v>
      </c>
      <c r="DG791">
        <v>-0.026</v>
      </c>
      <c r="DH791">
        <v>-0.36</v>
      </c>
      <c r="DI791">
        <v>0.298</v>
      </c>
      <c r="DJ791">
        <v>420</v>
      </c>
      <c r="DK791">
        <v>22</v>
      </c>
      <c r="DL791">
        <v>0.17</v>
      </c>
      <c r="DM791">
        <v>0.02</v>
      </c>
      <c r="DN791">
        <v>-0.4265091707317074</v>
      </c>
      <c r="DO791">
        <v>-0.2284856230231191</v>
      </c>
      <c r="DP791">
        <v>0.0346576048339251</v>
      </c>
      <c r="DQ791">
        <v>0</v>
      </c>
      <c r="DR791">
        <v>-0.01417513170731707</v>
      </c>
      <c r="DS791">
        <v>-0.0005570126530670644</v>
      </c>
      <c r="DT791">
        <v>0.0008541293891354459</v>
      </c>
      <c r="DU791">
        <v>1</v>
      </c>
      <c r="DV791">
        <v>1</v>
      </c>
      <c r="DW791">
        <v>2</v>
      </c>
      <c r="DX791" t="s">
        <v>367</v>
      </c>
      <c r="DY791">
        <v>3.1304</v>
      </c>
      <c r="DZ791">
        <v>2.80645</v>
      </c>
      <c r="EA791">
        <v>0.09974810000000001</v>
      </c>
      <c r="EB791">
        <v>0.0994787</v>
      </c>
      <c r="EC791">
        <v>0.105677</v>
      </c>
      <c r="ED791">
        <v>0.105419</v>
      </c>
      <c r="EE791">
        <v>21144.6</v>
      </c>
      <c r="EF791">
        <v>27417.7</v>
      </c>
      <c r="EG791">
        <v>26441.7</v>
      </c>
      <c r="EH791">
        <v>32999.1</v>
      </c>
      <c r="EI791">
        <v>34929.3</v>
      </c>
      <c r="EJ791">
        <v>40316.7</v>
      </c>
      <c r="EK791">
        <v>41087.7</v>
      </c>
      <c r="EL791">
        <v>46058.3</v>
      </c>
      <c r="EM791">
        <v>2.03485</v>
      </c>
      <c r="EN791">
        <v>2.00012</v>
      </c>
      <c r="EO791">
        <v>0.06563960000000001</v>
      </c>
      <c r="EP791">
        <v>0</v>
      </c>
      <c r="EQ791">
        <v>24.6255</v>
      </c>
      <c r="ER791">
        <v>999.9</v>
      </c>
      <c r="ES791">
        <v>67.5</v>
      </c>
      <c r="ET791">
        <v>27.5</v>
      </c>
      <c r="EU791">
        <v>24.6249</v>
      </c>
      <c r="EV791">
        <v>61.1909</v>
      </c>
      <c r="EW791">
        <v>31.5705</v>
      </c>
      <c r="EX791">
        <v>1</v>
      </c>
      <c r="EY791">
        <v>0.291082</v>
      </c>
      <c r="EZ791">
        <v>0.15189</v>
      </c>
      <c r="FA791">
        <v>20.2929</v>
      </c>
      <c r="FB791">
        <v>5.19078</v>
      </c>
      <c r="FC791">
        <v>11.9441</v>
      </c>
      <c r="FD791">
        <v>4.9557</v>
      </c>
      <c r="FE791">
        <v>3.285</v>
      </c>
      <c r="FF791">
        <v>9999</v>
      </c>
      <c r="FG791">
        <v>9999</v>
      </c>
      <c r="FH791">
        <v>9999</v>
      </c>
      <c r="FI791">
        <v>999.9</v>
      </c>
      <c r="FJ791">
        <v>1.86127</v>
      </c>
      <c r="FK791">
        <v>1.86264</v>
      </c>
      <c r="FL791">
        <v>1.86005</v>
      </c>
      <c r="FM791">
        <v>1.85837</v>
      </c>
      <c r="FN791">
        <v>1.86217</v>
      </c>
      <c r="FO791">
        <v>1.85892</v>
      </c>
      <c r="FP791">
        <v>1.85791</v>
      </c>
      <c r="FQ791">
        <v>1.86081</v>
      </c>
      <c r="FR791">
        <v>0</v>
      </c>
      <c r="FS791">
        <v>0</v>
      </c>
      <c r="FT791">
        <v>0</v>
      </c>
      <c r="FU791">
        <v>4.5</v>
      </c>
      <c r="FV791" t="s">
        <v>361</v>
      </c>
      <c r="FW791" t="s">
        <v>362</v>
      </c>
      <c r="FX791" t="s">
        <v>363</v>
      </c>
      <c r="FY791" t="s">
        <v>364</v>
      </c>
      <c r="FZ791" t="s">
        <v>364</v>
      </c>
      <c r="GA791" t="s">
        <v>363</v>
      </c>
      <c r="GB791">
        <v>0</v>
      </c>
      <c r="GC791">
        <v>100</v>
      </c>
      <c r="GD791">
        <v>100</v>
      </c>
      <c r="GE791">
        <v>-0.361</v>
      </c>
      <c r="GF791">
        <v>0.2964</v>
      </c>
      <c r="GG791">
        <v>-1.589593225013521</v>
      </c>
      <c r="GH791">
        <v>0.00192992804097616</v>
      </c>
      <c r="GI791">
        <v>3.244687122451424E-06</v>
      </c>
      <c r="GJ791">
        <v>-2.087531120305573E-09</v>
      </c>
      <c r="GK791">
        <v>0.05776174702018427</v>
      </c>
      <c r="GL791">
        <v>0.005089068596103195</v>
      </c>
      <c r="GM791">
        <v>0.0003257216593697226</v>
      </c>
      <c r="GN791">
        <v>-1.562898368296355E-06</v>
      </c>
      <c r="GO791">
        <v>0</v>
      </c>
      <c r="GP791">
        <v>1257</v>
      </c>
      <c r="GQ791">
        <v>1</v>
      </c>
      <c r="GR791">
        <v>31</v>
      </c>
      <c r="GS791">
        <v>309.4</v>
      </c>
      <c r="GT791">
        <v>309.3</v>
      </c>
      <c r="GU791">
        <v>1.07666</v>
      </c>
      <c r="GV791">
        <v>2.40356</v>
      </c>
      <c r="GW791">
        <v>1.44775</v>
      </c>
      <c r="GX791">
        <v>2.20215</v>
      </c>
      <c r="GY791">
        <v>1.44653</v>
      </c>
      <c r="GZ791">
        <v>2.28027</v>
      </c>
      <c r="HA791">
        <v>33.1769</v>
      </c>
      <c r="HB791">
        <v>14.421</v>
      </c>
      <c r="HC791">
        <v>18</v>
      </c>
      <c r="HD791">
        <v>531.856</v>
      </c>
      <c r="HE791">
        <v>522.866</v>
      </c>
      <c r="HF791">
        <v>24.9999</v>
      </c>
      <c r="HG791">
        <v>30.7119</v>
      </c>
      <c r="HH791">
        <v>30.0001</v>
      </c>
      <c r="HI791">
        <v>31.0916</v>
      </c>
      <c r="HJ791">
        <v>31.1009</v>
      </c>
      <c r="HK791">
        <v>21.5398</v>
      </c>
      <c r="HL791">
        <v>20.8779</v>
      </c>
      <c r="HM791">
        <v>100</v>
      </c>
      <c r="HN791">
        <v>25</v>
      </c>
      <c r="HO791">
        <v>420</v>
      </c>
      <c r="HP791">
        <v>21.5</v>
      </c>
      <c r="HQ791">
        <v>103.122</v>
      </c>
      <c r="HR791">
        <v>102.017</v>
      </c>
    </row>
    <row r="792" spans="1:226">
      <c r="A792">
        <v>774</v>
      </c>
      <c r="B792">
        <v>1774684889</v>
      </c>
      <c r="C792">
        <v>3143</v>
      </c>
      <c r="D792" t="s">
        <v>1911</v>
      </c>
      <c r="E792" t="s">
        <v>1912</v>
      </c>
      <c r="F792">
        <v>5</v>
      </c>
      <c r="I792">
        <v>1774684886.1</v>
      </c>
      <c r="J792">
        <f>(K792)/1000</f>
        <v>0</v>
      </c>
      <c r="K792">
        <f>IF(BF792, AN792, AH792)</f>
        <v>0</v>
      </c>
      <c r="L792">
        <f>IF(BF792, AI792, AG792)</f>
        <v>0</v>
      </c>
      <c r="M792">
        <f>BH792 - IF(AU792&gt;1, L792*BB792*100.0/(AW792), 0)</f>
        <v>0</v>
      </c>
      <c r="N792">
        <f>((T792-J792/2)*M792-L792)/(T792+J792/2)</f>
        <v>0</v>
      </c>
      <c r="O792">
        <f>N792*(BO792+BP792)/1000.0</f>
        <v>0</v>
      </c>
      <c r="P792">
        <f>(BH792 - IF(AU792&gt;1, L792*BB792*100.0/(AW792), 0))*(BO792+BP792)/1000.0</f>
        <v>0</v>
      </c>
      <c r="Q792">
        <f>2.0/((1/S792-1/R792)+SIGN(S792)*SQRT((1/S792-1/R792)*(1/S792-1/R792) + 4*BC792/((BC792+1)*(BC792+1))*(2*1/S792*1/R792-1/R792*1/R792)))</f>
        <v>0</v>
      </c>
      <c r="R792">
        <f>IF(LEFT(BD792,1)&lt;&gt;"0",IF(LEFT(BD792,1)="1",3.0,BE792),$D$5+$E$5*(BV792*BO792/($K$5*1000))+$F$5*(BV792*BO792/($K$5*1000))*MAX(MIN(BB792,$J$5),$I$5)*MAX(MIN(BB792,$J$5),$I$5)+$G$5*MAX(MIN(BB792,$J$5),$I$5)*(BV792*BO792/($K$5*1000))+$H$5*(BV792*BO792/($K$5*1000))*(BV792*BO792/($K$5*1000)))</f>
        <v>0</v>
      </c>
      <c r="S792">
        <f>J792*(1000-(1000*0.61365*exp(17.502*W792/(240.97+W792))/(BO792+BP792)+BJ792)/2)/(1000*0.61365*exp(17.502*W792/(240.97+W792))/(BO792+BP792)-BJ792)</f>
        <v>0</v>
      </c>
      <c r="T792">
        <f>1/((BC792+1)/(Q792/1.6)+1/(R792/1.37)) + BC792/((BC792+1)/(Q792/1.6) + BC792/(R792/1.37))</f>
        <v>0</v>
      </c>
      <c r="U792">
        <f>(AX792*BA792)</f>
        <v>0</v>
      </c>
      <c r="V792">
        <f>(BQ792+(U792+2*0.95*5.67E-8*(((BQ792+$B$9)+273)^4-(BQ792+273)^4)-44100*J792)/(1.84*29.3*R792+8*0.95*5.67E-8*(BQ792+273)^3))</f>
        <v>0</v>
      </c>
      <c r="W792">
        <f>($C$9*BR792+$D$9*BS792+$E$9*V792)</f>
        <v>0</v>
      </c>
      <c r="X792">
        <f>0.61365*exp(17.502*W792/(240.97+W792))</f>
        <v>0</v>
      </c>
      <c r="Y792">
        <f>(Z792/AA792*100)</f>
        <v>0</v>
      </c>
      <c r="Z792">
        <f>BJ792*(BO792+BP792)/1000</f>
        <v>0</v>
      </c>
      <c r="AA792">
        <f>0.61365*exp(17.502*BQ792/(240.97+BQ792))</f>
        <v>0</v>
      </c>
      <c r="AB792">
        <f>(X792-BJ792*(BO792+BP792)/1000)</f>
        <v>0</v>
      </c>
      <c r="AC792">
        <f>(-J792*44100)</f>
        <v>0</v>
      </c>
      <c r="AD792">
        <f>2*29.3*R792*0.92*(BQ792-W792)</f>
        <v>0</v>
      </c>
      <c r="AE792">
        <f>2*0.95*5.67E-8*(((BQ792+$B$9)+273)^4-(W792+273)^4)</f>
        <v>0</v>
      </c>
      <c r="AF792">
        <f>U792+AE792+AC792+AD792</f>
        <v>0</v>
      </c>
      <c r="AG792">
        <f>BN792*AU792*(BI792-BH792*(1000-AU792*BK792)/(1000-AU792*BJ792))/(100*BB792)</f>
        <v>0</v>
      </c>
      <c r="AH792">
        <f>1000*BN792*AU792*(BJ792-BK792)/(100*BB792*(1000-AU792*BJ792))</f>
        <v>0</v>
      </c>
      <c r="AI792">
        <f>(AJ792 - AK792 - BO792*1E3/(8.314*(BQ792+273.15)) * AM792/BN792 * AL792) * BN792/(100*BB792) * (1000 - BK792)/1000</f>
        <v>0</v>
      </c>
      <c r="AJ792">
        <v>429.2613225324158</v>
      </c>
      <c r="AK792">
        <v>428.784521212121</v>
      </c>
      <c r="AL792">
        <v>1.671638849591242E-06</v>
      </c>
      <c r="AM792">
        <v>61.35787655002243</v>
      </c>
      <c r="AN792">
        <f>(AP792 - AO792 + BO792*1E3/(8.314*(BQ792+273.15)) * AR792/BN792 * AQ792) * BN792/(100*BB792) * 1000/(1000 - AP792)</f>
        <v>0</v>
      </c>
      <c r="AO792">
        <v>21.46648512921528</v>
      </c>
      <c r="AP792">
        <v>21.45036153846154</v>
      </c>
      <c r="AQ792">
        <v>-5.675491080768456E-07</v>
      </c>
      <c r="AR792">
        <v>91.88205700752289</v>
      </c>
      <c r="AS792">
        <v>0</v>
      </c>
      <c r="AT792">
        <v>0</v>
      </c>
      <c r="AU792">
        <f>IF(AS792*$H$15&gt;=AW792,1.0,(AW792/(AW792-AS792*$H$15)))</f>
        <v>0</v>
      </c>
      <c r="AV792">
        <f>(AU792-1)*100</f>
        <v>0</v>
      </c>
      <c r="AW792">
        <f>MAX(0,($B$15+$C$15*BV792)/(1+$D$15*BV792)*BO792/(BQ792+273)*$E$15)</f>
        <v>0</v>
      </c>
      <c r="AX792">
        <f>$B$13*BW792+$C$13*BX792+$F$13*CI792*(1-CL792)</f>
        <v>0</v>
      </c>
      <c r="AY792">
        <f>AX792*AZ792</f>
        <v>0</v>
      </c>
      <c r="AZ792">
        <f>($B$13*$D$11+$C$13*$D$11+$F$13*((CV792+CN792)/MAX(CV792+CN792+CW792, 0.1)*$I$11+CW792/MAX(CV792+CN792+CW792, 0.1)*$J$11))/($B$13+$C$13+$F$13)</f>
        <v>0</v>
      </c>
      <c r="BA792">
        <f>($B$13*$K$11+$C$13*$K$11+$F$13*((CV792+CN792)/MAX(CV792+CN792+CW792, 0.1)*$P$11+CW792/MAX(CV792+CN792+CW792, 0.1)*$Q$11))/($B$13+$C$13+$F$13)</f>
        <v>0</v>
      </c>
      <c r="BB792">
        <v>6</v>
      </c>
      <c r="BC792">
        <v>0.5</v>
      </c>
      <c r="BD792" t="s">
        <v>358</v>
      </c>
      <c r="BE792">
        <v>2</v>
      </c>
      <c r="BF792" t="b">
        <v>1</v>
      </c>
      <c r="BG792">
        <v>1774684886.1</v>
      </c>
      <c r="BH792">
        <v>419.5826</v>
      </c>
      <c r="BI792">
        <v>420.0338</v>
      </c>
      <c r="BJ792">
        <v>21.45068</v>
      </c>
      <c r="BK792">
        <v>21.46637</v>
      </c>
      <c r="BL792">
        <v>419.9441</v>
      </c>
      <c r="BM792">
        <v>21.15431</v>
      </c>
      <c r="BN792">
        <v>500.005</v>
      </c>
      <c r="BO792">
        <v>101.0253</v>
      </c>
      <c r="BP792">
        <v>0.10010951</v>
      </c>
      <c r="BQ792">
        <v>25.69715</v>
      </c>
      <c r="BR792">
        <v>25.70191999999999</v>
      </c>
      <c r="BS792">
        <v>999.9</v>
      </c>
      <c r="BT792">
        <v>0</v>
      </c>
      <c r="BU792">
        <v>0</v>
      </c>
      <c r="BV792">
        <v>9991.121999999999</v>
      </c>
      <c r="BW792">
        <v>0</v>
      </c>
      <c r="BX792">
        <v>0.3833920000000001</v>
      </c>
      <c r="BY792">
        <v>-0.4512696</v>
      </c>
      <c r="BZ792">
        <v>428.7802</v>
      </c>
      <c r="CA792">
        <v>429.2482</v>
      </c>
      <c r="CB792">
        <v>-0.01568201</v>
      </c>
      <c r="CC792">
        <v>420.0338</v>
      </c>
      <c r="CD792">
        <v>21.46637</v>
      </c>
      <c r="CE792">
        <v>2.167064</v>
      </c>
      <c r="CF792">
        <v>2.168647</v>
      </c>
      <c r="CG792">
        <v>18.72089</v>
      </c>
      <c r="CH792">
        <v>18.73257</v>
      </c>
      <c r="CI792">
        <v>19.99706</v>
      </c>
      <c r="CJ792">
        <v>0</v>
      </c>
      <c r="CK792">
        <v>1</v>
      </c>
      <c r="CL792">
        <v>0</v>
      </c>
      <c r="CM792">
        <v>1.60026</v>
      </c>
      <c r="CN792">
        <v>0</v>
      </c>
      <c r="CO792">
        <v>1.24637</v>
      </c>
      <c r="CP792">
        <v>102.2982</v>
      </c>
      <c r="CQ792">
        <v>34.312</v>
      </c>
      <c r="CR792">
        <v>38.2186</v>
      </c>
      <c r="CS792">
        <v>36.431</v>
      </c>
      <c r="CT792">
        <v>37.0309</v>
      </c>
      <c r="CU792">
        <v>35.1996</v>
      </c>
      <c r="CV792">
        <v>0</v>
      </c>
      <c r="CW792">
        <v>19.998</v>
      </c>
      <c r="CX792">
        <v>0</v>
      </c>
      <c r="CY792">
        <v>1774684887.2</v>
      </c>
      <c r="CZ792">
        <v>0</v>
      </c>
      <c r="DA792">
        <v>1774666326.5</v>
      </c>
      <c r="DB792" t="s">
        <v>359</v>
      </c>
      <c r="DC792">
        <v>1774666322</v>
      </c>
      <c r="DD792">
        <v>1774666326.5</v>
      </c>
      <c r="DE792">
        <v>2</v>
      </c>
      <c r="DF792">
        <v>0.343</v>
      </c>
      <c r="DG792">
        <v>-0.026</v>
      </c>
      <c r="DH792">
        <v>-0.36</v>
      </c>
      <c r="DI792">
        <v>0.298</v>
      </c>
      <c r="DJ792">
        <v>420</v>
      </c>
      <c r="DK792">
        <v>22</v>
      </c>
      <c r="DL792">
        <v>0.17</v>
      </c>
      <c r="DM792">
        <v>0.02</v>
      </c>
      <c r="DN792">
        <v>-0.4393072439024391</v>
      </c>
      <c r="DO792">
        <v>-0.1752633606078245</v>
      </c>
      <c r="DP792">
        <v>0.03361104331352179</v>
      </c>
      <c r="DQ792">
        <v>0</v>
      </c>
      <c r="DR792">
        <v>-0.01457218048780488</v>
      </c>
      <c r="DS792">
        <v>-0.003297999210605148</v>
      </c>
      <c r="DT792">
        <v>0.001016402163352703</v>
      </c>
      <c r="DU792">
        <v>1</v>
      </c>
      <c r="DV792">
        <v>1</v>
      </c>
      <c r="DW792">
        <v>2</v>
      </c>
      <c r="DX792" t="s">
        <v>367</v>
      </c>
      <c r="DY792">
        <v>3.13052</v>
      </c>
      <c r="DZ792">
        <v>2.80639</v>
      </c>
      <c r="EA792">
        <v>0.09975249999999999</v>
      </c>
      <c r="EB792">
        <v>0.09947019999999999</v>
      </c>
      <c r="EC792">
        <v>0.105673</v>
      </c>
      <c r="ED792">
        <v>0.105421</v>
      </c>
      <c r="EE792">
        <v>21144.5</v>
      </c>
      <c r="EF792">
        <v>27418.2</v>
      </c>
      <c r="EG792">
        <v>26441.6</v>
      </c>
      <c r="EH792">
        <v>32999.4</v>
      </c>
      <c r="EI792">
        <v>34929.2</v>
      </c>
      <c r="EJ792">
        <v>40317.1</v>
      </c>
      <c r="EK792">
        <v>41087.4</v>
      </c>
      <c r="EL792">
        <v>46058.9</v>
      </c>
      <c r="EM792">
        <v>2.03533</v>
      </c>
      <c r="EN792">
        <v>1.99997</v>
      </c>
      <c r="EO792">
        <v>0.06563960000000001</v>
      </c>
      <c r="EP792">
        <v>0</v>
      </c>
      <c r="EQ792">
        <v>24.6229</v>
      </c>
      <c r="ER792">
        <v>999.9</v>
      </c>
      <c r="ES792">
        <v>67.5</v>
      </c>
      <c r="ET792">
        <v>27.5</v>
      </c>
      <c r="EU792">
        <v>24.6265</v>
      </c>
      <c r="EV792">
        <v>61.3909</v>
      </c>
      <c r="EW792">
        <v>31.5785</v>
      </c>
      <c r="EX792">
        <v>1</v>
      </c>
      <c r="EY792">
        <v>0.291031</v>
      </c>
      <c r="EZ792">
        <v>0.151536</v>
      </c>
      <c r="FA792">
        <v>20.2927</v>
      </c>
      <c r="FB792">
        <v>5.19078</v>
      </c>
      <c r="FC792">
        <v>11.9441</v>
      </c>
      <c r="FD792">
        <v>4.95565</v>
      </c>
      <c r="FE792">
        <v>3.285</v>
      </c>
      <c r="FF792">
        <v>9999</v>
      </c>
      <c r="FG792">
        <v>9999</v>
      </c>
      <c r="FH792">
        <v>9999</v>
      </c>
      <c r="FI792">
        <v>999.9</v>
      </c>
      <c r="FJ792">
        <v>1.86127</v>
      </c>
      <c r="FK792">
        <v>1.86264</v>
      </c>
      <c r="FL792">
        <v>1.86005</v>
      </c>
      <c r="FM792">
        <v>1.85837</v>
      </c>
      <c r="FN792">
        <v>1.86217</v>
      </c>
      <c r="FO792">
        <v>1.85892</v>
      </c>
      <c r="FP792">
        <v>1.85791</v>
      </c>
      <c r="FQ792">
        <v>1.86081</v>
      </c>
      <c r="FR792">
        <v>0</v>
      </c>
      <c r="FS792">
        <v>0</v>
      </c>
      <c r="FT792">
        <v>0</v>
      </c>
      <c r="FU792">
        <v>4.5</v>
      </c>
      <c r="FV792" t="s">
        <v>361</v>
      </c>
      <c r="FW792" t="s">
        <v>362</v>
      </c>
      <c r="FX792" t="s">
        <v>363</v>
      </c>
      <c r="FY792" t="s">
        <v>364</v>
      </c>
      <c r="FZ792" t="s">
        <v>364</v>
      </c>
      <c r="GA792" t="s">
        <v>363</v>
      </c>
      <c r="GB792">
        <v>0</v>
      </c>
      <c r="GC792">
        <v>100</v>
      </c>
      <c r="GD792">
        <v>100</v>
      </c>
      <c r="GE792">
        <v>-0.361</v>
      </c>
      <c r="GF792">
        <v>0.2964</v>
      </c>
      <c r="GG792">
        <v>-1.589593225013521</v>
      </c>
      <c r="GH792">
        <v>0.00192992804097616</v>
      </c>
      <c r="GI792">
        <v>3.244687122451424E-06</v>
      </c>
      <c r="GJ792">
        <v>-2.087531120305573E-09</v>
      </c>
      <c r="GK792">
        <v>0.05776174702018427</v>
      </c>
      <c r="GL792">
        <v>0.005089068596103195</v>
      </c>
      <c r="GM792">
        <v>0.0003257216593697226</v>
      </c>
      <c r="GN792">
        <v>-1.562898368296355E-06</v>
      </c>
      <c r="GO792">
        <v>0</v>
      </c>
      <c r="GP792">
        <v>1257</v>
      </c>
      <c r="GQ792">
        <v>1</v>
      </c>
      <c r="GR792">
        <v>31</v>
      </c>
      <c r="GS792">
        <v>309.4</v>
      </c>
      <c r="GT792">
        <v>309.4</v>
      </c>
      <c r="GU792">
        <v>1.07666</v>
      </c>
      <c r="GV792">
        <v>2.39136</v>
      </c>
      <c r="GW792">
        <v>1.44775</v>
      </c>
      <c r="GX792">
        <v>2.20215</v>
      </c>
      <c r="GY792">
        <v>1.44653</v>
      </c>
      <c r="GZ792">
        <v>2.33887</v>
      </c>
      <c r="HA792">
        <v>33.1992</v>
      </c>
      <c r="HB792">
        <v>14.4297</v>
      </c>
      <c r="HC792">
        <v>18</v>
      </c>
      <c r="HD792">
        <v>532.157</v>
      </c>
      <c r="HE792">
        <v>522.764</v>
      </c>
      <c r="HF792">
        <v>24.9999</v>
      </c>
      <c r="HG792">
        <v>30.7119</v>
      </c>
      <c r="HH792">
        <v>30.0001</v>
      </c>
      <c r="HI792">
        <v>31.0916</v>
      </c>
      <c r="HJ792">
        <v>31.1009</v>
      </c>
      <c r="HK792">
        <v>21.5399</v>
      </c>
      <c r="HL792">
        <v>20.8779</v>
      </c>
      <c r="HM792">
        <v>100</v>
      </c>
      <c r="HN792">
        <v>25</v>
      </c>
      <c r="HO792">
        <v>420</v>
      </c>
      <c r="HP792">
        <v>21.5</v>
      </c>
      <c r="HQ792">
        <v>103.122</v>
      </c>
      <c r="HR792">
        <v>102.019</v>
      </c>
    </row>
    <row r="793" spans="1:226">
      <c r="A793">
        <v>775</v>
      </c>
      <c r="B793">
        <v>1774684893</v>
      </c>
      <c r="C793">
        <v>3147</v>
      </c>
      <c r="D793" t="s">
        <v>1913</v>
      </c>
      <c r="E793" t="s">
        <v>1914</v>
      </c>
      <c r="F793">
        <v>5</v>
      </c>
      <c r="I793">
        <v>1774684890.1</v>
      </c>
      <c r="J793">
        <f>(K793)/1000</f>
        <v>0</v>
      </c>
      <c r="K793">
        <f>IF(BF793, AN793, AH793)</f>
        <v>0</v>
      </c>
      <c r="L793">
        <f>IF(BF793, AI793, AG793)</f>
        <v>0</v>
      </c>
      <c r="M793">
        <f>BH793 - IF(AU793&gt;1, L793*BB793*100.0/(AW793), 0)</f>
        <v>0</v>
      </c>
      <c r="N793">
        <f>((T793-J793/2)*M793-L793)/(T793+J793/2)</f>
        <v>0</v>
      </c>
      <c r="O793">
        <f>N793*(BO793+BP793)/1000.0</f>
        <v>0</v>
      </c>
      <c r="P793">
        <f>(BH793 - IF(AU793&gt;1, L793*BB793*100.0/(AW793), 0))*(BO793+BP793)/1000.0</f>
        <v>0</v>
      </c>
      <c r="Q793">
        <f>2.0/((1/S793-1/R793)+SIGN(S793)*SQRT((1/S793-1/R793)*(1/S793-1/R793) + 4*BC793/((BC793+1)*(BC793+1))*(2*1/S793*1/R793-1/R793*1/R793)))</f>
        <v>0</v>
      </c>
      <c r="R793">
        <f>IF(LEFT(BD793,1)&lt;&gt;"0",IF(LEFT(BD793,1)="1",3.0,BE793),$D$5+$E$5*(BV793*BO793/($K$5*1000))+$F$5*(BV793*BO793/($K$5*1000))*MAX(MIN(BB793,$J$5),$I$5)*MAX(MIN(BB793,$J$5),$I$5)+$G$5*MAX(MIN(BB793,$J$5),$I$5)*(BV793*BO793/($K$5*1000))+$H$5*(BV793*BO793/($K$5*1000))*(BV793*BO793/($K$5*1000)))</f>
        <v>0</v>
      </c>
      <c r="S793">
        <f>J793*(1000-(1000*0.61365*exp(17.502*W793/(240.97+W793))/(BO793+BP793)+BJ793)/2)/(1000*0.61365*exp(17.502*W793/(240.97+W793))/(BO793+BP793)-BJ793)</f>
        <v>0</v>
      </c>
      <c r="T793">
        <f>1/((BC793+1)/(Q793/1.6)+1/(R793/1.37)) + BC793/((BC793+1)/(Q793/1.6) + BC793/(R793/1.37))</f>
        <v>0</v>
      </c>
      <c r="U793">
        <f>(AX793*BA793)</f>
        <v>0</v>
      </c>
      <c r="V793">
        <f>(BQ793+(U793+2*0.95*5.67E-8*(((BQ793+$B$9)+273)^4-(BQ793+273)^4)-44100*J793)/(1.84*29.3*R793+8*0.95*5.67E-8*(BQ793+273)^3))</f>
        <v>0</v>
      </c>
      <c r="W793">
        <f>($C$9*BR793+$D$9*BS793+$E$9*V793)</f>
        <v>0</v>
      </c>
      <c r="X793">
        <f>0.61365*exp(17.502*W793/(240.97+W793))</f>
        <v>0</v>
      </c>
      <c r="Y793">
        <f>(Z793/AA793*100)</f>
        <v>0</v>
      </c>
      <c r="Z793">
        <f>BJ793*(BO793+BP793)/1000</f>
        <v>0</v>
      </c>
      <c r="AA793">
        <f>0.61365*exp(17.502*BQ793/(240.97+BQ793))</f>
        <v>0</v>
      </c>
      <c r="AB793">
        <f>(X793-BJ793*(BO793+BP793)/1000)</f>
        <v>0</v>
      </c>
      <c r="AC793">
        <f>(-J793*44100)</f>
        <v>0</v>
      </c>
      <c r="AD793">
        <f>2*29.3*R793*0.92*(BQ793-W793)</f>
        <v>0</v>
      </c>
      <c r="AE793">
        <f>2*0.95*5.67E-8*(((BQ793+$B$9)+273)^4-(W793+273)^4)</f>
        <v>0</v>
      </c>
      <c r="AF793">
        <f>U793+AE793+AC793+AD793</f>
        <v>0</v>
      </c>
      <c r="AG793">
        <f>BN793*AU793*(BI793-BH793*(1000-AU793*BK793)/(1000-AU793*BJ793))/(100*BB793)</f>
        <v>0</v>
      </c>
      <c r="AH793">
        <f>1000*BN793*AU793*(BJ793-BK793)/(100*BB793*(1000-AU793*BJ793))</f>
        <v>0</v>
      </c>
      <c r="AI793">
        <f>(AJ793 - AK793 - BO793*1E3/(8.314*(BQ793+273.15)) * AM793/BN793 * AL793) * BN793/(100*BB793) * (1000 - BK793)/1000</f>
        <v>0</v>
      </c>
      <c r="AJ793">
        <v>429.2212444638575</v>
      </c>
      <c r="AK793">
        <v>428.7205272727275</v>
      </c>
      <c r="AL793">
        <v>-1.237085875960397E-05</v>
      </c>
      <c r="AM793">
        <v>61.35787655002243</v>
      </c>
      <c r="AN793">
        <f>(AP793 - AO793 + BO793*1E3/(8.314*(BQ793+273.15)) * AR793/BN793 * AQ793) * BN793/(100*BB793) * 1000/(1000 - AP793)</f>
        <v>0</v>
      </c>
      <c r="AO793">
        <v>21.46687132964137</v>
      </c>
      <c r="AP793">
        <v>21.45138601398603</v>
      </c>
      <c r="AQ793">
        <v>2.862404686778418E-07</v>
      </c>
      <c r="AR793">
        <v>91.88205700752289</v>
      </c>
      <c r="AS793">
        <v>0</v>
      </c>
      <c r="AT793">
        <v>0</v>
      </c>
      <c r="AU793">
        <f>IF(AS793*$H$15&gt;=AW793,1.0,(AW793/(AW793-AS793*$H$15)))</f>
        <v>0</v>
      </c>
      <c r="AV793">
        <f>(AU793-1)*100</f>
        <v>0</v>
      </c>
      <c r="AW793">
        <f>MAX(0,($B$15+$C$15*BV793)/(1+$D$15*BV793)*BO793/(BQ793+273)*$E$15)</f>
        <v>0</v>
      </c>
      <c r="AX793">
        <f>$B$13*BW793+$C$13*BX793+$F$13*CI793*(1-CL793)</f>
        <v>0</v>
      </c>
      <c r="AY793">
        <f>AX793*AZ793</f>
        <v>0</v>
      </c>
      <c r="AZ793">
        <f>($B$13*$D$11+$C$13*$D$11+$F$13*((CV793+CN793)/MAX(CV793+CN793+CW793, 0.1)*$I$11+CW793/MAX(CV793+CN793+CW793, 0.1)*$J$11))/($B$13+$C$13+$F$13)</f>
        <v>0</v>
      </c>
      <c r="BA793">
        <f>($B$13*$K$11+$C$13*$K$11+$F$13*((CV793+CN793)/MAX(CV793+CN793+CW793, 0.1)*$P$11+CW793/MAX(CV793+CN793+CW793, 0.1)*$Q$11))/($B$13+$C$13+$F$13)</f>
        <v>0</v>
      </c>
      <c r="BB793">
        <v>6</v>
      </c>
      <c r="BC793">
        <v>0.5</v>
      </c>
      <c r="BD793" t="s">
        <v>358</v>
      </c>
      <c r="BE793">
        <v>2</v>
      </c>
      <c r="BF793" t="b">
        <v>1</v>
      </c>
      <c r="BG793">
        <v>1774684890.1</v>
      </c>
      <c r="BH793">
        <v>419.5735</v>
      </c>
      <c r="BI793">
        <v>420.0081999999999</v>
      </c>
      <c r="BJ793">
        <v>21.45099</v>
      </c>
      <c r="BK793">
        <v>21.4663</v>
      </c>
      <c r="BL793">
        <v>419.9351</v>
      </c>
      <c r="BM793">
        <v>21.1546</v>
      </c>
      <c r="BN793">
        <v>500.0143</v>
      </c>
      <c r="BO793">
        <v>101.0251</v>
      </c>
      <c r="BP793">
        <v>0.10006849</v>
      </c>
      <c r="BQ793">
        <v>25.69562</v>
      </c>
      <c r="BR793">
        <v>25.69728</v>
      </c>
      <c r="BS793">
        <v>999.9</v>
      </c>
      <c r="BT793">
        <v>0</v>
      </c>
      <c r="BU793">
        <v>0</v>
      </c>
      <c r="BV793">
        <v>9981.310999999998</v>
      </c>
      <c r="BW793">
        <v>0</v>
      </c>
      <c r="BX793">
        <v>0.3750399</v>
      </c>
      <c r="BY793">
        <v>-0.4348268</v>
      </c>
      <c r="BZ793">
        <v>428.7711</v>
      </c>
      <c r="CA793">
        <v>429.2221</v>
      </c>
      <c r="CB793">
        <v>-0.01531753</v>
      </c>
      <c r="CC793">
        <v>420.0081999999999</v>
      </c>
      <c r="CD793">
        <v>21.4663</v>
      </c>
      <c r="CE793">
        <v>2.167087</v>
      </c>
      <c r="CF793">
        <v>2.168632</v>
      </c>
      <c r="CG793">
        <v>18.72105</v>
      </c>
      <c r="CH793">
        <v>18.73247</v>
      </c>
      <c r="CI793">
        <v>20.00422</v>
      </c>
      <c r="CJ793">
        <v>0</v>
      </c>
      <c r="CK793">
        <v>1</v>
      </c>
      <c r="CL793">
        <v>0</v>
      </c>
      <c r="CM793">
        <v>1.78465</v>
      </c>
      <c r="CN793">
        <v>0</v>
      </c>
      <c r="CO793">
        <v>0.9980500000000001</v>
      </c>
      <c r="CP793">
        <v>102.3349</v>
      </c>
      <c r="CQ793">
        <v>34.3246</v>
      </c>
      <c r="CR793">
        <v>38.3436</v>
      </c>
      <c r="CS793">
        <v>36.5061</v>
      </c>
      <c r="CT793">
        <v>37.1435</v>
      </c>
      <c r="CU793">
        <v>35.2437</v>
      </c>
      <c r="CV793">
        <v>0</v>
      </c>
      <c r="CW793">
        <v>20.003</v>
      </c>
      <c r="CX793">
        <v>0</v>
      </c>
      <c r="CY793">
        <v>1774684891.4</v>
      </c>
      <c r="CZ793">
        <v>0</v>
      </c>
      <c r="DA793">
        <v>1774666326.5</v>
      </c>
      <c r="DB793" t="s">
        <v>359</v>
      </c>
      <c r="DC793">
        <v>1774666322</v>
      </c>
      <c r="DD793">
        <v>1774666326.5</v>
      </c>
      <c r="DE793">
        <v>2</v>
      </c>
      <c r="DF793">
        <v>0.343</v>
      </c>
      <c r="DG793">
        <v>-0.026</v>
      </c>
      <c r="DH793">
        <v>-0.36</v>
      </c>
      <c r="DI793">
        <v>0.298</v>
      </c>
      <c r="DJ793">
        <v>420</v>
      </c>
      <c r="DK793">
        <v>22</v>
      </c>
      <c r="DL793">
        <v>0.17</v>
      </c>
      <c r="DM793">
        <v>0.02</v>
      </c>
      <c r="DN793">
        <v>-0.4450415853658537</v>
      </c>
      <c r="DO793">
        <v>0.02209006956221166</v>
      </c>
      <c r="DP793">
        <v>0.02782199896465122</v>
      </c>
      <c r="DQ793">
        <v>1</v>
      </c>
      <c r="DR793">
        <v>-0.0148146</v>
      </c>
      <c r="DS793">
        <v>-0.004691891336289958</v>
      </c>
      <c r="DT793">
        <v>0.001088450344610597</v>
      </c>
      <c r="DU793">
        <v>1</v>
      </c>
      <c r="DV793">
        <v>2</v>
      </c>
      <c r="DW793">
        <v>2</v>
      </c>
      <c r="DX793" t="s">
        <v>360</v>
      </c>
      <c r="DY793">
        <v>3.13041</v>
      </c>
      <c r="DZ793">
        <v>2.80636</v>
      </c>
      <c r="EA793">
        <v>0.09973799999999999</v>
      </c>
      <c r="EB793">
        <v>0.09946919999999999</v>
      </c>
      <c r="EC793">
        <v>0.105674</v>
      </c>
      <c r="ED793">
        <v>0.105415</v>
      </c>
      <c r="EE793">
        <v>21144.8</v>
      </c>
      <c r="EF793">
        <v>27418.4</v>
      </c>
      <c r="EG793">
        <v>26441.6</v>
      </c>
      <c r="EH793">
        <v>32999.6</v>
      </c>
      <c r="EI793">
        <v>34929.2</v>
      </c>
      <c r="EJ793">
        <v>40317.5</v>
      </c>
      <c r="EK793">
        <v>41087.4</v>
      </c>
      <c r="EL793">
        <v>46059</v>
      </c>
      <c r="EM793">
        <v>2.03525</v>
      </c>
      <c r="EN793">
        <v>2.00007</v>
      </c>
      <c r="EO793">
        <v>0.0652298</v>
      </c>
      <c r="EP793">
        <v>0</v>
      </c>
      <c r="EQ793">
        <v>24.6223</v>
      </c>
      <c r="ER793">
        <v>999.9</v>
      </c>
      <c r="ES793">
        <v>67.5</v>
      </c>
      <c r="ET793">
        <v>27.5</v>
      </c>
      <c r="EU793">
        <v>24.6252</v>
      </c>
      <c r="EV793">
        <v>61.4409</v>
      </c>
      <c r="EW793">
        <v>31.7268</v>
      </c>
      <c r="EX793">
        <v>1</v>
      </c>
      <c r="EY793">
        <v>0.291001</v>
      </c>
      <c r="EZ793">
        <v>0.151942</v>
      </c>
      <c r="FA793">
        <v>20.2926</v>
      </c>
      <c r="FB793">
        <v>5.19078</v>
      </c>
      <c r="FC793">
        <v>11.9441</v>
      </c>
      <c r="FD793">
        <v>4.9557</v>
      </c>
      <c r="FE793">
        <v>3.285</v>
      </c>
      <c r="FF793">
        <v>9999</v>
      </c>
      <c r="FG793">
        <v>9999</v>
      </c>
      <c r="FH793">
        <v>9999</v>
      </c>
      <c r="FI793">
        <v>999.9</v>
      </c>
      <c r="FJ793">
        <v>1.86127</v>
      </c>
      <c r="FK793">
        <v>1.86264</v>
      </c>
      <c r="FL793">
        <v>1.86005</v>
      </c>
      <c r="FM793">
        <v>1.85837</v>
      </c>
      <c r="FN793">
        <v>1.86215</v>
      </c>
      <c r="FO793">
        <v>1.85889</v>
      </c>
      <c r="FP793">
        <v>1.85791</v>
      </c>
      <c r="FQ793">
        <v>1.86081</v>
      </c>
      <c r="FR793">
        <v>0</v>
      </c>
      <c r="FS793">
        <v>0</v>
      </c>
      <c r="FT793">
        <v>0</v>
      </c>
      <c r="FU793">
        <v>4.5</v>
      </c>
      <c r="FV793" t="s">
        <v>361</v>
      </c>
      <c r="FW793" t="s">
        <v>362</v>
      </c>
      <c r="FX793" t="s">
        <v>363</v>
      </c>
      <c r="FY793" t="s">
        <v>364</v>
      </c>
      <c r="FZ793" t="s">
        <v>364</v>
      </c>
      <c r="GA793" t="s">
        <v>363</v>
      </c>
      <c r="GB793">
        <v>0</v>
      </c>
      <c r="GC793">
        <v>100</v>
      </c>
      <c r="GD793">
        <v>100</v>
      </c>
      <c r="GE793">
        <v>-0.362</v>
      </c>
      <c r="GF793">
        <v>0.2964</v>
      </c>
      <c r="GG793">
        <v>-1.589593225013521</v>
      </c>
      <c r="GH793">
        <v>0.00192992804097616</v>
      </c>
      <c r="GI793">
        <v>3.244687122451424E-06</v>
      </c>
      <c r="GJ793">
        <v>-2.087531120305573E-09</v>
      </c>
      <c r="GK793">
        <v>0.05776174702018427</v>
      </c>
      <c r="GL793">
        <v>0.005089068596103195</v>
      </c>
      <c r="GM793">
        <v>0.0003257216593697226</v>
      </c>
      <c r="GN793">
        <v>-1.562898368296355E-06</v>
      </c>
      <c r="GO793">
        <v>0</v>
      </c>
      <c r="GP793">
        <v>1257</v>
      </c>
      <c r="GQ793">
        <v>1</v>
      </c>
      <c r="GR793">
        <v>31</v>
      </c>
      <c r="GS793">
        <v>309.5</v>
      </c>
      <c r="GT793">
        <v>309.4</v>
      </c>
      <c r="GU793">
        <v>1.07666</v>
      </c>
      <c r="GV793">
        <v>2.3877</v>
      </c>
      <c r="GW793">
        <v>1.44775</v>
      </c>
      <c r="GX793">
        <v>2.20215</v>
      </c>
      <c r="GY793">
        <v>1.44653</v>
      </c>
      <c r="GZ793">
        <v>2.38037</v>
      </c>
      <c r="HA793">
        <v>33.1992</v>
      </c>
      <c r="HB793">
        <v>14.4297</v>
      </c>
      <c r="HC793">
        <v>18</v>
      </c>
      <c r="HD793">
        <v>532.109</v>
      </c>
      <c r="HE793">
        <v>522.832</v>
      </c>
      <c r="HF793">
        <v>25</v>
      </c>
      <c r="HG793">
        <v>30.7119</v>
      </c>
      <c r="HH793">
        <v>30.0001</v>
      </c>
      <c r="HI793">
        <v>31.0916</v>
      </c>
      <c r="HJ793">
        <v>31.1009</v>
      </c>
      <c r="HK793">
        <v>21.5391</v>
      </c>
      <c r="HL793">
        <v>20.8779</v>
      </c>
      <c r="HM793">
        <v>100</v>
      </c>
      <c r="HN793">
        <v>25</v>
      </c>
      <c r="HO793">
        <v>420</v>
      </c>
      <c r="HP793">
        <v>21.5</v>
      </c>
      <c r="HQ793">
        <v>103.122</v>
      </c>
      <c r="HR793">
        <v>102.019</v>
      </c>
    </row>
    <row r="794" spans="1:226">
      <c r="A794">
        <v>776</v>
      </c>
      <c r="B794">
        <v>1774684897</v>
      </c>
      <c r="C794">
        <v>3151</v>
      </c>
      <c r="D794" t="s">
        <v>1915</v>
      </c>
      <c r="E794" t="s">
        <v>1916</v>
      </c>
      <c r="F794">
        <v>5</v>
      </c>
      <c r="I794">
        <v>1774684894.1</v>
      </c>
      <c r="J794">
        <f>(K794)/1000</f>
        <v>0</v>
      </c>
      <c r="K794">
        <f>IF(BF794, AN794, AH794)</f>
        <v>0</v>
      </c>
      <c r="L794">
        <f>IF(BF794, AI794, AG794)</f>
        <v>0</v>
      </c>
      <c r="M794">
        <f>BH794 - IF(AU794&gt;1, L794*BB794*100.0/(AW794), 0)</f>
        <v>0</v>
      </c>
      <c r="N794">
        <f>((T794-J794/2)*M794-L794)/(T794+J794/2)</f>
        <v>0</v>
      </c>
      <c r="O794">
        <f>N794*(BO794+BP794)/1000.0</f>
        <v>0</v>
      </c>
      <c r="P794">
        <f>(BH794 - IF(AU794&gt;1, L794*BB794*100.0/(AW794), 0))*(BO794+BP794)/1000.0</f>
        <v>0</v>
      </c>
      <c r="Q794">
        <f>2.0/((1/S794-1/R794)+SIGN(S794)*SQRT((1/S794-1/R794)*(1/S794-1/R794) + 4*BC794/((BC794+1)*(BC794+1))*(2*1/S794*1/R794-1/R794*1/R794)))</f>
        <v>0</v>
      </c>
      <c r="R794">
        <f>IF(LEFT(BD794,1)&lt;&gt;"0",IF(LEFT(BD794,1)="1",3.0,BE794),$D$5+$E$5*(BV794*BO794/($K$5*1000))+$F$5*(BV794*BO794/($K$5*1000))*MAX(MIN(BB794,$J$5),$I$5)*MAX(MIN(BB794,$J$5),$I$5)+$G$5*MAX(MIN(BB794,$J$5),$I$5)*(BV794*BO794/($K$5*1000))+$H$5*(BV794*BO794/($K$5*1000))*(BV794*BO794/($K$5*1000)))</f>
        <v>0</v>
      </c>
      <c r="S794">
        <f>J794*(1000-(1000*0.61365*exp(17.502*W794/(240.97+W794))/(BO794+BP794)+BJ794)/2)/(1000*0.61365*exp(17.502*W794/(240.97+W794))/(BO794+BP794)-BJ794)</f>
        <v>0</v>
      </c>
      <c r="T794">
        <f>1/((BC794+1)/(Q794/1.6)+1/(R794/1.37)) + BC794/((BC794+1)/(Q794/1.6) + BC794/(R794/1.37))</f>
        <v>0</v>
      </c>
      <c r="U794">
        <f>(AX794*BA794)</f>
        <v>0</v>
      </c>
      <c r="V794">
        <f>(BQ794+(U794+2*0.95*5.67E-8*(((BQ794+$B$9)+273)^4-(BQ794+273)^4)-44100*J794)/(1.84*29.3*R794+8*0.95*5.67E-8*(BQ794+273)^3))</f>
        <v>0</v>
      </c>
      <c r="W794">
        <f>($C$9*BR794+$D$9*BS794+$E$9*V794)</f>
        <v>0</v>
      </c>
      <c r="X794">
        <f>0.61365*exp(17.502*W794/(240.97+W794))</f>
        <v>0</v>
      </c>
      <c r="Y794">
        <f>(Z794/AA794*100)</f>
        <v>0</v>
      </c>
      <c r="Z794">
        <f>BJ794*(BO794+BP794)/1000</f>
        <v>0</v>
      </c>
      <c r="AA794">
        <f>0.61365*exp(17.502*BQ794/(240.97+BQ794))</f>
        <v>0</v>
      </c>
      <c r="AB794">
        <f>(X794-BJ794*(BO794+BP794)/1000)</f>
        <v>0</v>
      </c>
      <c r="AC794">
        <f>(-J794*44100)</f>
        <v>0</v>
      </c>
      <c r="AD794">
        <f>2*29.3*R794*0.92*(BQ794-W794)</f>
        <v>0</v>
      </c>
      <c r="AE794">
        <f>2*0.95*5.67E-8*(((BQ794+$B$9)+273)^4-(W794+273)^4)</f>
        <v>0</v>
      </c>
      <c r="AF794">
        <f>U794+AE794+AC794+AD794</f>
        <v>0</v>
      </c>
      <c r="AG794">
        <f>BN794*AU794*(BI794-BH794*(1000-AU794*BK794)/(1000-AU794*BJ794))/(100*BB794)</f>
        <v>0</v>
      </c>
      <c r="AH794">
        <f>1000*BN794*AU794*(BJ794-BK794)/(100*BB794*(1000-AU794*BJ794))</f>
        <v>0</v>
      </c>
      <c r="AI794">
        <f>(AJ794 - AK794 - BO794*1E3/(8.314*(BQ794+273.15)) * AM794/BN794 * AL794) * BN794/(100*BB794) * (1000 - BK794)/1000</f>
        <v>0</v>
      </c>
      <c r="AJ794">
        <v>429.2485511514075</v>
      </c>
      <c r="AK794">
        <v>428.75863030303</v>
      </c>
      <c r="AL794">
        <v>8.461909941643852E-06</v>
      </c>
      <c r="AM794">
        <v>61.35787655002243</v>
      </c>
      <c r="AN794">
        <f>(AP794 - AO794 + BO794*1E3/(8.314*(BQ794+273.15)) * AR794/BN794 * AQ794) * BN794/(100*BB794) * 1000/(1000 - AP794)</f>
        <v>0</v>
      </c>
      <c r="AO794">
        <v>21.46540717488481</v>
      </c>
      <c r="AP794">
        <v>21.45072097902099</v>
      </c>
      <c r="AQ794">
        <v>-2.073619015431271E-07</v>
      </c>
      <c r="AR794">
        <v>91.88205700752289</v>
      </c>
      <c r="AS794">
        <v>0</v>
      </c>
      <c r="AT794">
        <v>0</v>
      </c>
      <c r="AU794">
        <f>IF(AS794*$H$15&gt;=AW794,1.0,(AW794/(AW794-AS794*$H$15)))</f>
        <v>0</v>
      </c>
      <c r="AV794">
        <f>(AU794-1)*100</f>
        <v>0</v>
      </c>
      <c r="AW794">
        <f>MAX(0,($B$15+$C$15*BV794)/(1+$D$15*BV794)*BO794/(BQ794+273)*$E$15)</f>
        <v>0</v>
      </c>
      <c r="AX794">
        <f>$B$13*BW794+$C$13*BX794+$F$13*CI794*(1-CL794)</f>
        <v>0</v>
      </c>
      <c r="AY794">
        <f>AX794*AZ794</f>
        <v>0</v>
      </c>
      <c r="AZ794">
        <f>($B$13*$D$11+$C$13*$D$11+$F$13*((CV794+CN794)/MAX(CV794+CN794+CW794, 0.1)*$I$11+CW794/MAX(CV794+CN794+CW794, 0.1)*$J$11))/($B$13+$C$13+$F$13)</f>
        <v>0</v>
      </c>
      <c r="BA794">
        <f>($B$13*$K$11+$C$13*$K$11+$F$13*((CV794+CN794)/MAX(CV794+CN794+CW794, 0.1)*$P$11+CW794/MAX(CV794+CN794+CW794, 0.1)*$Q$11))/($B$13+$C$13+$F$13)</f>
        <v>0</v>
      </c>
      <c r="BB794">
        <v>6</v>
      </c>
      <c r="BC794">
        <v>0.5</v>
      </c>
      <c r="BD794" t="s">
        <v>358</v>
      </c>
      <c r="BE794">
        <v>2</v>
      </c>
      <c r="BF794" t="b">
        <v>1</v>
      </c>
      <c r="BG794">
        <v>1774684894.1</v>
      </c>
      <c r="BH794">
        <v>419.5296</v>
      </c>
      <c r="BI794">
        <v>420.0177</v>
      </c>
      <c r="BJ794">
        <v>21.45103</v>
      </c>
      <c r="BK794">
        <v>21.46647</v>
      </c>
      <c r="BL794">
        <v>419.8914</v>
      </c>
      <c r="BM794">
        <v>21.15463</v>
      </c>
      <c r="BN794">
        <v>499.9581</v>
      </c>
      <c r="BO794">
        <v>101.0244</v>
      </c>
      <c r="BP794">
        <v>0.09992722000000001</v>
      </c>
      <c r="BQ794">
        <v>25.69359</v>
      </c>
      <c r="BR794">
        <v>25.6912</v>
      </c>
      <c r="BS794">
        <v>999.9</v>
      </c>
      <c r="BT794">
        <v>0</v>
      </c>
      <c r="BU794">
        <v>0</v>
      </c>
      <c r="BV794">
        <v>10000.182</v>
      </c>
      <c r="BW794">
        <v>0</v>
      </c>
      <c r="BX794">
        <v>0.3697</v>
      </c>
      <c r="BY794">
        <v>-0.4881075</v>
      </c>
      <c r="BZ794">
        <v>428.7263</v>
      </c>
      <c r="CA794">
        <v>429.2319000000001</v>
      </c>
      <c r="CB794">
        <v>-0.01544741</v>
      </c>
      <c r="CC794">
        <v>420.0177</v>
      </c>
      <c r="CD794">
        <v>21.46647</v>
      </c>
      <c r="CE794">
        <v>2.167077</v>
      </c>
      <c r="CF794">
        <v>2.168635</v>
      </c>
      <c r="CG794">
        <v>18.72099</v>
      </c>
      <c r="CH794">
        <v>18.73249</v>
      </c>
      <c r="CI794">
        <v>20.00586</v>
      </c>
      <c r="CJ794">
        <v>0</v>
      </c>
      <c r="CK794">
        <v>1</v>
      </c>
      <c r="CL794">
        <v>0</v>
      </c>
      <c r="CM794">
        <v>1.97302</v>
      </c>
      <c r="CN794">
        <v>0</v>
      </c>
      <c r="CO794">
        <v>0.7884099999999999</v>
      </c>
      <c r="CP794">
        <v>102.3431</v>
      </c>
      <c r="CQ794">
        <v>34.3687</v>
      </c>
      <c r="CR794">
        <v>38.4686</v>
      </c>
      <c r="CS794">
        <v>36.5684</v>
      </c>
      <c r="CT794">
        <v>37.2435</v>
      </c>
      <c r="CU794">
        <v>35.29340000000001</v>
      </c>
      <c r="CV794">
        <v>0</v>
      </c>
      <c r="CW794">
        <v>20.005</v>
      </c>
      <c r="CX794">
        <v>0</v>
      </c>
      <c r="CY794">
        <v>1774684895.6</v>
      </c>
      <c r="CZ794">
        <v>0</v>
      </c>
      <c r="DA794">
        <v>1774666326.5</v>
      </c>
      <c r="DB794" t="s">
        <v>359</v>
      </c>
      <c r="DC794">
        <v>1774666322</v>
      </c>
      <c r="DD794">
        <v>1774666326.5</v>
      </c>
      <c r="DE794">
        <v>2</v>
      </c>
      <c r="DF794">
        <v>0.343</v>
      </c>
      <c r="DG794">
        <v>-0.026</v>
      </c>
      <c r="DH794">
        <v>-0.36</v>
      </c>
      <c r="DI794">
        <v>0.298</v>
      </c>
      <c r="DJ794">
        <v>420</v>
      </c>
      <c r="DK794">
        <v>22</v>
      </c>
      <c r="DL794">
        <v>0.17</v>
      </c>
      <c r="DM794">
        <v>0.02</v>
      </c>
      <c r="DN794">
        <v>-0.4584373414634147</v>
      </c>
      <c r="DO794">
        <v>-0.07019321061936049</v>
      </c>
      <c r="DP794">
        <v>0.03297500998621108</v>
      </c>
      <c r="DQ794">
        <v>1</v>
      </c>
      <c r="DR794">
        <v>-0.01477956585365854</v>
      </c>
      <c r="DS794">
        <v>-0.007401268590748017</v>
      </c>
      <c r="DT794">
        <v>0.001141443121369537</v>
      </c>
      <c r="DU794">
        <v>1</v>
      </c>
      <c r="DV794">
        <v>2</v>
      </c>
      <c r="DW794">
        <v>2</v>
      </c>
      <c r="DX794" t="s">
        <v>360</v>
      </c>
      <c r="DY794">
        <v>3.1304</v>
      </c>
      <c r="DZ794">
        <v>2.80643</v>
      </c>
      <c r="EA794">
        <v>0.0997416</v>
      </c>
      <c r="EB794">
        <v>0.0994656</v>
      </c>
      <c r="EC794">
        <v>0.105678</v>
      </c>
      <c r="ED794">
        <v>0.105423</v>
      </c>
      <c r="EE794">
        <v>21144.6</v>
      </c>
      <c r="EF794">
        <v>27418.2</v>
      </c>
      <c r="EG794">
        <v>26441.4</v>
      </c>
      <c r="EH794">
        <v>32999.1</v>
      </c>
      <c r="EI794">
        <v>34928.8</v>
      </c>
      <c r="EJ794">
        <v>40316.9</v>
      </c>
      <c r="EK794">
        <v>41087.1</v>
      </c>
      <c r="EL794">
        <v>46058.8</v>
      </c>
      <c r="EM794">
        <v>2.03507</v>
      </c>
      <c r="EN794">
        <v>2.00015</v>
      </c>
      <c r="EO794">
        <v>0.0651181</v>
      </c>
      <c r="EP794">
        <v>0</v>
      </c>
      <c r="EQ794">
        <v>24.6223</v>
      </c>
      <c r="ER794">
        <v>999.9</v>
      </c>
      <c r="ES794">
        <v>67.5</v>
      </c>
      <c r="ET794">
        <v>27.5</v>
      </c>
      <c r="EU794">
        <v>24.6257</v>
      </c>
      <c r="EV794">
        <v>61.3409</v>
      </c>
      <c r="EW794">
        <v>31.871</v>
      </c>
      <c r="EX794">
        <v>1</v>
      </c>
      <c r="EY794">
        <v>0.291006</v>
      </c>
      <c r="EZ794">
        <v>0.151552</v>
      </c>
      <c r="FA794">
        <v>20.2927</v>
      </c>
      <c r="FB794">
        <v>5.19019</v>
      </c>
      <c r="FC794">
        <v>11.9441</v>
      </c>
      <c r="FD794">
        <v>4.95575</v>
      </c>
      <c r="FE794">
        <v>3.285</v>
      </c>
      <c r="FF794">
        <v>9999</v>
      </c>
      <c r="FG794">
        <v>9999</v>
      </c>
      <c r="FH794">
        <v>9999</v>
      </c>
      <c r="FI794">
        <v>999.9</v>
      </c>
      <c r="FJ794">
        <v>1.86127</v>
      </c>
      <c r="FK794">
        <v>1.86264</v>
      </c>
      <c r="FL794">
        <v>1.86005</v>
      </c>
      <c r="FM794">
        <v>1.85837</v>
      </c>
      <c r="FN794">
        <v>1.86215</v>
      </c>
      <c r="FO794">
        <v>1.85889</v>
      </c>
      <c r="FP794">
        <v>1.85791</v>
      </c>
      <c r="FQ794">
        <v>1.86081</v>
      </c>
      <c r="FR794">
        <v>0</v>
      </c>
      <c r="FS794">
        <v>0</v>
      </c>
      <c r="FT794">
        <v>0</v>
      </c>
      <c r="FU794">
        <v>4.5</v>
      </c>
      <c r="FV794" t="s">
        <v>361</v>
      </c>
      <c r="FW794" t="s">
        <v>362</v>
      </c>
      <c r="FX794" t="s">
        <v>363</v>
      </c>
      <c r="FY794" t="s">
        <v>364</v>
      </c>
      <c r="FZ794" t="s">
        <v>364</v>
      </c>
      <c r="GA794" t="s">
        <v>363</v>
      </c>
      <c r="GB794">
        <v>0</v>
      </c>
      <c r="GC794">
        <v>100</v>
      </c>
      <c r="GD794">
        <v>100</v>
      </c>
      <c r="GE794">
        <v>-0.362</v>
      </c>
      <c r="GF794">
        <v>0.2964</v>
      </c>
      <c r="GG794">
        <v>-1.589593225013521</v>
      </c>
      <c r="GH794">
        <v>0.00192992804097616</v>
      </c>
      <c r="GI794">
        <v>3.244687122451424E-06</v>
      </c>
      <c r="GJ794">
        <v>-2.087531120305573E-09</v>
      </c>
      <c r="GK794">
        <v>0.05776174702018427</v>
      </c>
      <c r="GL794">
        <v>0.005089068596103195</v>
      </c>
      <c r="GM794">
        <v>0.0003257216593697226</v>
      </c>
      <c r="GN794">
        <v>-1.562898368296355E-06</v>
      </c>
      <c r="GO794">
        <v>0</v>
      </c>
      <c r="GP794">
        <v>1257</v>
      </c>
      <c r="GQ794">
        <v>1</v>
      </c>
      <c r="GR794">
        <v>31</v>
      </c>
      <c r="GS794">
        <v>309.6</v>
      </c>
      <c r="GT794">
        <v>309.5</v>
      </c>
      <c r="GU794">
        <v>1.07666</v>
      </c>
      <c r="GV794">
        <v>2.38403</v>
      </c>
      <c r="GW794">
        <v>1.44775</v>
      </c>
      <c r="GX794">
        <v>2.20215</v>
      </c>
      <c r="GY794">
        <v>1.44653</v>
      </c>
      <c r="GZ794">
        <v>2.3938</v>
      </c>
      <c r="HA794">
        <v>33.1992</v>
      </c>
      <c r="HB794">
        <v>14.4297</v>
      </c>
      <c r="HC794">
        <v>18</v>
      </c>
      <c r="HD794">
        <v>531.998</v>
      </c>
      <c r="HE794">
        <v>522.8819999999999</v>
      </c>
      <c r="HF794">
        <v>24.9999</v>
      </c>
      <c r="HG794">
        <v>30.7119</v>
      </c>
      <c r="HH794">
        <v>30.0001</v>
      </c>
      <c r="HI794">
        <v>31.0916</v>
      </c>
      <c r="HJ794">
        <v>31.1009</v>
      </c>
      <c r="HK794">
        <v>21.5406</v>
      </c>
      <c r="HL794">
        <v>20.8779</v>
      </c>
      <c r="HM794">
        <v>100</v>
      </c>
      <c r="HN794">
        <v>25</v>
      </c>
      <c r="HO794">
        <v>420</v>
      </c>
      <c r="HP794">
        <v>21.5</v>
      </c>
      <c r="HQ794">
        <v>103.121</v>
      </c>
      <c r="HR794">
        <v>102.018</v>
      </c>
    </row>
    <row r="795" spans="1:226">
      <c r="A795">
        <v>777</v>
      </c>
      <c r="B795">
        <v>1774684901</v>
      </c>
      <c r="C795">
        <v>3155</v>
      </c>
      <c r="D795" t="s">
        <v>1917</v>
      </c>
      <c r="E795" t="s">
        <v>1918</v>
      </c>
      <c r="F795">
        <v>5</v>
      </c>
      <c r="I795">
        <v>1774684898.1</v>
      </c>
      <c r="J795">
        <f>(K795)/1000</f>
        <v>0</v>
      </c>
      <c r="K795">
        <f>IF(BF795, AN795, AH795)</f>
        <v>0</v>
      </c>
      <c r="L795">
        <f>IF(BF795, AI795, AG795)</f>
        <v>0</v>
      </c>
      <c r="M795">
        <f>BH795 - IF(AU795&gt;1, L795*BB795*100.0/(AW795), 0)</f>
        <v>0</v>
      </c>
      <c r="N795">
        <f>((T795-J795/2)*M795-L795)/(T795+J795/2)</f>
        <v>0</v>
      </c>
      <c r="O795">
        <f>N795*(BO795+BP795)/1000.0</f>
        <v>0</v>
      </c>
      <c r="P795">
        <f>(BH795 - IF(AU795&gt;1, L795*BB795*100.0/(AW795), 0))*(BO795+BP795)/1000.0</f>
        <v>0</v>
      </c>
      <c r="Q795">
        <f>2.0/((1/S795-1/R795)+SIGN(S795)*SQRT((1/S795-1/R795)*(1/S795-1/R795) + 4*BC795/((BC795+1)*(BC795+1))*(2*1/S795*1/R795-1/R795*1/R795)))</f>
        <v>0</v>
      </c>
      <c r="R795">
        <f>IF(LEFT(BD795,1)&lt;&gt;"0",IF(LEFT(BD795,1)="1",3.0,BE795),$D$5+$E$5*(BV795*BO795/($K$5*1000))+$F$5*(BV795*BO795/($K$5*1000))*MAX(MIN(BB795,$J$5),$I$5)*MAX(MIN(BB795,$J$5),$I$5)+$G$5*MAX(MIN(BB795,$J$5),$I$5)*(BV795*BO795/($K$5*1000))+$H$5*(BV795*BO795/($K$5*1000))*(BV795*BO795/($K$5*1000)))</f>
        <v>0</v>
      </c>
      <c r="S795">
        <f>J795*(1000-(1000*0.61365*exp(17.502*W795/(240.97+W795))/(BO795+BP795)+BJ795)/2)/(1000*0.61365*exp(17.502*W795/(240.97+W795))/(BO795+BP795)-BJ795)</f>
        <v>0</v>
      </c>
      <c r="T795">
        <f>1/((BC795+1)/(Q795/1.6)+1/(R795/1.37)) + BC795/((BC795+1)/(Q795/1.6) + BC795/(R795/1.37))</f>
        <v>0</v>
      </c>
      <c r="U795">
        <f>(AX795*BA795)</f>
        <v>0</v>
      </c>
      <c r="V795">
        <f>(BQ795+(U795+2*0.95*5.67E-8*(((BQ795+$B$9)+273)^4-(BQ795+273)^4)-44100*J795)/(1.84*29.3*R795+8*0.95*5.67E-8*(BQ795+273)^3))</f>
        <v>0</v>
      </c>
      <c r="W795">
        <f>($C$9*BR795+$D$9*BS795+$E$9*V795)</f>
        <v>0</v>
      </c>
      <c r="X795">
        <f>0.61365*exp(17.502*W795/(240.97+W795))</f>
        <v>0</v>
      </c>
      <c r="Y795">
        <f>(Z795/AA795*100)</f>
        <v>0</v>
      </c>
      <c r="Z795">
        <f>BJ795*(BO795+BP795)/1000</f>
        <v>0</v>
      </c>
      <c r="AA795">
        <f>0.61365*exp(17.502*BQ795/(240.97+BQ795))</f>
        <v>0</v>
      </c>
      <c r="AB795">
        <f>(X795-BJ795*(BO795+BP795)/1000)</f>
        <v>0</v>
      </c>
      <c r="AC795">
        <f>(-J795*44100)</f>
        <v>0</v>
      </c>
      <c r="AD795">
        <f>2*29.3*R795*0.92*(BQ795-W795)</f>
        <v>0</v>
      </c>
      <c r="AE795">
        <f>2*0.95*5.67E-8*(((BQ795+$B$9)+273)^4-(W795+273)^4)</f>
        <v>0</v>
      </c>
      <c r="AF795">
        <f>U795+AE795+AC795+AD795</f>
        <v>0</v>
      </c>
      <c r="AG795">
        <f>BN795*AU795*(BI795-BH795*(1000-AU795*BK795)/(1000-AU795*BJ795))/(100*BB795)</f>
        <v>0</v>
      </c>
      <c r="AH795">
        <f>1000*BN795*AU795*(BJ795-BK795)/(100*BB795*(1000-AU795*BJ795))</f>
        <v>0</v>
      </c>
      <c r="AI795">
        <f>(AJ795 - AK795 - BO795*1E3/(8.314*(BQ795+273.15)) * AM795/BN795 * AL795) * BN795/(100*BB795) * (1000 - BK795)/1000</f>
        <v>0</v>
      </c>
      <c r="AJ795">
        <v>429.1549065725758</v>
      </c>
      <c r="AK795">
        <v>428.7065515151517</v>
      </c>
      <c r="AL795">
        <v>-7.838185083487946E-06</v>
      </c>
      <c r="AM795">
        <v>61.35787655002243</v>
      </c>
      <c r="AN795">
        <f>(AP795 - AO795 + BO795*1E3/(8.314*(BQ795+273.15)) * AR795/BN795 * AQ795) * BN795/(100*BB795) * 1000/(1000 - AP795)</f>
        <v>0</v>
      </c>
      <c r="AO795">
        <v>21.46773493377853</v>
      </c>
      <c r="AP795">
        <v>21.45149020979022</v>
      </c>
      <c r="AQ795">
        <v>6.178737976708001E-07</v>
      </c>
      <c r="AR795">
        <v>91.88205700752289</v>
      </c>
      <c r="AS795">
        <v>0</v>
      </c>
      <c r="AT795">
        <v>0</v>
      </c>
      <c r="AU795">
        <f>IF(AS795*$H$15&gt;=AW795,1.0,(AW795/(AW795-AS795*$H$15)))</f>
        <v>0</v>
      </c>
      <c r="AV795">
        <f>(AU795-1)*100</f>
        <v>0</v>
      </c>
      <c r="AW795">
        <f>MAX(0,($B$15+$C$15*BV795)/(1+$D$15*BV795)*BO795/(BQ795+273)*$E$15)</f>
        <v>0</v>
      </c>
      <c r="AX795">
        <f>$B$13*BW795+$C$13*BX795+$F$13*CI795*(1-CL795)</f>
        <v>0</v>
      </c>
      <c r="AY795">
        <f>AX795*AZ795</f>
        <v>0</v>
      </c>
      <c r="AZ795">
        <f>($B$13*$D$11+$C$13*$D$11+$F$13*((CV795+CN795)/MAX(CV795+CN795+CW795, 0.1)*$I$11+CW795/MAX(CV795+CN795+CW795, 0.1)*$J$11))/($B$13+$C$13+$F$13)</f>
        <v>0</v>
      </c>
      <c r="BA795">
        <f>($B$13*$K$11+$C$13*$K$11+$F$13*((CV795+CN795)/MAX(CV795+CN795+CW795, 0.1)*$P$11+CW795/MAX(CV795+CN795+CW795, 0.1)*$Q$11))/($B$13+$C$13+$F$13)</f>
        <v>0</v>
      </c>
      <c r="BB795">
        <v>6</v>
      </c>
      <c r="BC795">
        <v>0.5</v>
      </c>
      <c r="BD795" t="s">
        <v>358</v>
      </c>
      <c r="BE795">
        <v>2</v>
      </c>
      <c r="BF795" t="b">
        <v>1</v>
      </c>
      <c r="BG795">
        <v>1774684898.1</v>
      </c>
      <c r="BH795">
        <v>419.5403</v>
      </c>
      <c r="BI795">
        <v>419.971</v>
      </c>
      <c r="BJ795">
        <v>21.4514</v>
      </c>
      <c r="BK795">
        <v>21.46667</v>
      </c>
      <c r="BL795">
        <v>419.9019999999999</v>
      </c>
      <c r="BM795">
        <v>21.155</v>
      </c>
      <c r="BN795">
        <v>499.9803</v>
      </c>
      <c r="BO795">
        <v>101.0247</v>
      </c>
      <c r="BP795">
        <v>0.09998589000000001</v>
      </c>
      <c r="BQ795">
        <v>25.69143</v>
      </c>
      <c r="BR795">
        <v>25.69496</v>
      </c>
      <c r="BS795">
        <v>999.9</v>
      </c>
      <c r="BT795">
        <v>0</v>
      </c>
      <c r="BU795">
        <v>0</v>
      </c>
      <c r="BV795">
        <v>9998.137000000001</v>
      </c>
      <c r="BW795">
        <v>0</v>
      </c>
      <c r="BX795">
        <v>0.3751768999999999</v>
      </c>
      <c r="BY795">
        <v>-0.4306215</v>
      </c>
      <c r="BZ795">
        <v>428.7374</v>
      </c>
      <c r="CA795">
        <v>429.1842</v>
      </c>
      <c r="CB795">
        <v>-0.01528129</v>
      </c>
      <c r="CC795">
        <v>419.971</v>
      </c>
      <c r="CD795">
        <v>21.46667</v>
      </c>
      <c r="CE795">
        <v>2.167121</v>
      </c>
      <c r="CF795">
        <v>2.168666</v>
      </c>
      <c r="CG795">
        <v>18.72131</v>
      </c>
      <c r="CH795">
        <v>18.7327</v>
      </c>
      <c r="CI795">
        <v>20.00246</v>
      </c>
      <c r="CJ795">
        <v>0</v>
      </c>
      <c r="CK795">
        <v>1</v>
      </c>
      <c r="CL795">
        <v>0</v>
      </c>
      <c r="CM795">
        <v>1.77599</v>
      </c>
      <c r="CN795">
        <v>0</v>
      </c>
      <c r="CO795">
        <v>0.68035</v>
      </c>
      <c r="CP795">
        <v>102.326</v>
      </c>
      <c r="CQ795">
        <v>34.375</v>
      </c>
      <c r="CR795">
        <v>38.5812</v>
      </c>
      <c r="CS795">
        <v>36.6311</v>
      </c>
      <c r="CT795">
        <v>37.356</v>
      </c>
      <c r="CU795">
        <v>35.3372</v>
      </c>
      <c r="CV795">
        <v>0</v>
      </c>
      <c r="CW795">
        <v>20.003</v>
      </c>
      <c r="CX795">
        <v>0</v>
      </c>
      <c r="CY795">
        <v>1774684899.2</v>
      </c>
      <c r="CZ795">
        <v>0</v>
      </c>
      <c r="DA795">
        <v>1774666326.5</v>
      </c>
      <c r="DB795" t="s">
        <v>359</v>
      </c>
      <c r="DC795">
        <v>1774666322</v>
      </c>
      <c r="DD795">
        <v>1774666326.5</v>
      </c>
      <c r="DE795">
        <v>2</v>
      </c>
      <c r="DF795">
        <v>0.343</v>
      </c>
      <c r="DG795">
        <v>-0.026</v>
      </c>
      <c r="DH795">
        <v>-0.36</v>
      </c>
      <c r="DI795">
        <v>0.298</v>
      </c>
      <c r="DJ795">
        <v>420</v>
      </c>
      <c r="DK795">
        <v>22</v>
      </c>
      <c r="DL795">
        <v>0.17</v>
      </c>
      <c r="DM795">
        <v>0.02</v>
      </c>
      <c r="DN795">
        <v>-0.4492888048780488</v>
      </c>
      <c r="DO795">
        <v>0.009276309814394316</v>
      </c>
      <c r="DP795">
        <v>0.0373319084908833</v>
      </c>
      <c r="DQ795">
        <v>1</v>
      </c>
      <c r="DR795">
        <v>-0.01524263414634146</v>
      </c>
      <c r="DS795">
        <v>-0.0009688559963478173</v>
      </c>
      <c r="DT795">
        <v>0.0009274057471299371</v>
      </c>
      <c r="DU795">
        <v>1</v>
      </c>
      <c r="DV795">
        <v>2</v>
      </c>
      <c r="DW795">
        <v>2</v>
      </c>
      <c r="DX795" t="s">
        <v>360</v>
      </c>
      <c r="DY795">
        <v>3.13047</v>
      </c>
      <c r="DZ795">
        <v>2.80642</v>
      </c>
      <c r="EA795">
        <v>0.099741</v>
      </c>
      <c r="EB795">
        <v>0.0994608</v>
      </c>
      <c r="EC795">
        <v>0.105676</v>
      </c>
      <c r="ED795">
        <v>0.105416</v>
      </c>
      <c r="EE795">
        <v>21144.6</v>
      </c>
      <c r="EF795">
        <v>27418.3</v>
      </c>
      <c r="EG795">
        <v>26441.4</v>
      </c>
      <c r="EH795">
        <v>32999.2</v>
      </c>
      <c r="EI795">
        <v>34928.7</v>
      </c>
      <c r="EJ795">
        <v>40317.2</v>
      </c>
      <c r="EK795">
        <v>41087</v>
      </c>
      <c r="EL795">
        <v>46058.8</v>
      </c>
      <c r="EM795">
        <v>2.03515</v>
      </c>
      <c r="EN795">
        <v>2.00007</v>
      </c>
      <c r="EO795">
        <v>0.0655651</v>
      </c>
      <c r="EP795">
        <v>0</v>
      </c>
      <c r="EQ795">
        <v>24.6243</v>
      </c>
      <c r="ER795">
        <v>999.9</v>
      </c>
      <c r="ES795">
        <v>67.5</v>
      </c>
      <c r="ET795">
        <v>27.5</v>
      </c>
      <c r="EU795">
        <v>24.6255</v>
      </c>
      <c r="EV795">
        <v>61.0909</v>
      </c>
      <c r="EW795">
        <v>31.7628</v>
      </c>
      <c r="EX795">
        <v>1</v>
      </c>
      <c r="EY795">
        <v>0.291059</v>
      </c>
      <c r="EZ795">
        <v>0.151811</v>
      </c>
      <c r="FA795">
        <v>20.2927</v>
      </c>
      <c r="FB795">
        <v>5.19093</v>
      </c>
      <c r="FC795">
        <v>11.9441</v>
      </c>
      <c r="FD795">
        <v>4.95575</v>
      </c>
      <c r="FE795">
        <v>3.285</v>
      </c>
      <c r="FF795">
        <v>9999</v>
      </c>
      <c r="FG795">
        <v>9999</v>
      </c>
      <c r="FH795">
        <v>9999</v>
      </c>
      <c r="FI795">
        <v>999.9</v>
      </c>
      <c r="FJ795">
        <v>1.86127</v>
      </c>
      <c r="FK795">
        <v>1.86264</v>
      </c>
      <c r="FL795">
        <v>1.86005</v>
      </c>
      <c r="FM795">
        <v>1.85837</v>
      </c>
      <c r="FN795">
        <v>1.86213</v>
      </c>
      <c r="FO795">
        <v>1.85888</v>
      </c>
      <c r="FP795">
        <v>1.85791</v>
      </c>
      <c r="FQ795">
        <v>1.86081</v>
      </c>
      <c r="FR795">
        <v>0</v>
      </c>
      <c r="FS795">
        <v>0</v>
      </c>
      <c r="FT795">
        <v>0</v>
      </c>
      <c r="FU795">
        <v>4.5</v>
      </c>
      <c r="FV795" t="s">
        <v>361</v>
      </c>
      <c r="FW795" t="s">
        <v>362</v>
      </c>
      <c r="FX795" t="s">
        <v>363</v>
      </c>
      <c r="FY795" t="s">
        <v>364</v>
      </c>
      <c r="FZ795" t="s">
        <v>364</v>
      </c>
      <c r="GA795" t="s">
        <v>363</v>
      </c>
      <c r="GB795">
        <v>0</v>
      </c>
      <c r="GC795">
        <v>100</v>
      </c>
      <c r="GD795">
        <v>100</v>
      </c>
      <c r="GE795">
        <v>-0.362</v>
      </c>
      <c r="GF795">
        <v>0.2964</v>
      </c>
      <c r="GG795">
        <v>-1.589593225013521</v>
      </c>
      <c r="GH795">
        <v>0.00192992804097616</v>
      </c>
      <c r="GI795">
        <v>3.244687122451424E-06</v>
      </c>
      <c r="GJ795">
        <v>-2.087531120305573E-09</v>
      </c>
      <c r="GK795">
        <v>0.05776174702018427</v>
      </c>
      <c r="GL795">
        <v>0.005089068596103195</v>
      </c>
      <c r="GM795">
        <v>0.0003257216593697226</v>
      </c>
      <c r="GN795">
        <v>-1.562898368296355E-06</v>
      </c>
      <c r="GO795">
        <v>0</v>
      </c>
      <c r="GP795">
        <v>1257</v>
      </c>
      <c r="GQ795">
        <v>1</v>
      </c>
      <c r="GR795">
        <v>31</v>
      </c>
      <c r="GS795">
        <v>309.6</v>
      </c>
      <c r="GT795">
        <v>309.6</v>
      </c>
      <c r="GU795">
        <v>1.07666</v>
      </c>
      <c r="GV795">
        <v>2.39258</v>
      </c>
      <c r="GW795">
        <v>1.44775</v>
      </c>
      <c r="GX795">
        <v>2.20215</v>
      </c>
      <c r="GY795">
        <v>1.44653</v>
      </c>
      <c r="GZ795">
        <v>2.34375</v>
      </c>
      <c r="HA795">
        <v>33.1769</v>
      </c>
      <c r="HB795">
        <v>14.421</v>
      </c>
      <c r="HC795">
        <v>18</v>
      </c>
      <c r="HD795">
        <v>532.046</v>
      </c>
      <c r="HE795">
        <v>522.832</v>
      </c>
      <c r="HF795">
        <v>24.9999</v>
      </c>
      <c r="HG795">
        <v>30.7119</v>
      </c>
      <c r="HH795">
        <v>30.0001</v>
      </c>
      <c r="HI795">
        <v>31.0916</v>
      </c>
      <c r="HJ795">
        <v>31.1009</v>
      </c>
      <c r="HK795">
        <v>21.5416</v>
      </c>
      <c r="HL795">
        <v>20.8779</v>
      </c>
      <c r="HM795">
        <v>100</v>
      </c>
      <c r="HN795">
        <v>25</v>
      </c>
      <c r="HO795">
        <v>420</v>
      </c>
      <c r="HP795">
        <v>21.5</v>
      </c>
      <c r="HQ795">
        <v>103.121</v>
      </c>
      <c r="HR795">
        <v>102.018</v>
      </c>
    </row>
    <row r="796" spans="1:226">
      <c r="A796">
        <v>778</v>
      </c>
      <c r="B796">
        <v>1774684905</v>
      </c>
      <c r="C796">
        <v>3159</v>
      </c>
      <c r="D796" t="s">
        <v>1919</v>
      </c>
      <c r="E796" t="s">
        <v>1920</v>
      </c>
      <c r="F796">
        <v>5</v>
      </c>
      <c r="I796">
        <v>1774684902.1</v>
      </c>
      <c r="J796">
        <f>(K796)/1000</f>
        <v>0</v>
      </c>
      <c r="K796">
        <f>IF(BF796, AN796, AH796)</f>
        <v>0</v>
      </c>
      <c r="L796">
        <f>IF(BF796, AI796, AG796)</f>
        <v>0</v>
      </c>
      <c r="M796">
        <f>BH796 - IF(AU796&gt;1, L796*BB796*100.0/(AW796), 0)</f>
        <v>0</v>
      </c>
      <c r="N796">
        <f>((T796-J796/2)*M796-L796)/(T796+J796/2)</f>
        <v>0</v>
      </c>
      <c r="O796">
        <f>N796*(BO796+BP796)/1000.0</f>
        <v>0</v>
      </c>
      <c r="P796">
        <f>(BH796 - IF(AU796&gt;1, L796*BB796*100.0/(AW796), 0))*(BO796+BP796)/1000.0</f>
        <v>0</v>
      </c>
      <c r="Q796">
        <f>2.0/((1/S796-1/R796)+SIGN(S796)*SQRT((1/S796-1/R796)*(1/S796-1/R796) + 4*BC796/((BC796+1)*(BC796+1))*(2*1/S796*1/R796-1/R796*1/R796)))</f>
        <v>0</v>
      </c>
      <c r="R796">
        <f>IF(LEFT(BD796,1)&lt;&gt;"0",IF(LEFT(BD796,1)="1",3.0,BE796),$D$5+$E$5*(BV796*BO796/($K$5*1000))+$F$5*(BV796*BO796/($K$5*1000))*MAX(MIN(BB796,$J$5),$I$5)*MAX(MIN(BB796,$J$5),$I$5)+$G$5*MAX(MIN(BB796,$J$5),$I$5)*(BV796*BO796/($K$5*1000))+$H$5*(BV796*BO796/($K$5*1000))*(BV796*BO796/($K$5*1000)))</f>
        <v>0</v>
      </c>
      <c r="S796">
        <f>J796*(1000-(1000*0.61365*exp(17.502*W796/(240.97+W796))/(BO796+BP796)+BJ796)/2)/(1000*0.61365*exp(17.502*W796/(240.97+W796))/(BO796+BP796)-BJ796)</f>
        <v>0</v>
      </c>
      <c r="T796">
        <f>1/((BC796+1)/(Q796/1.6)+1/(R796/1.37)) + BC796/((BC796+1)/(Q796/1.6) + BC796/(R796/1.37))</f>
        <v>0</v>
      </c>
      <c r="U796">
        <f>(AX796*BA796)</f>
        <v>0</v>
      </c>
      <c r="V796">
        <f>(BQ796+(U796+2*0.95*5.67E-8*(((BQ796+$B$9)+273)^4-(BQ796+273)^4)-44100*J796)/(1.84*29.3*R796+8*0.95*5.67E-8*(BQ796+273)^3))</f>
        <v>0</v>
      </c>
      <c r="W796">
        <f>($C$9*BR796+$D$9*BS796+$E$9*V796)</f>
        <v>0</v>
      </c>
      <c r="X796">
        <f>0.61365*exp(17.502*W796/(240.97+W796))</f>
        <v>0</v>
      </c>
      <c r="Y796">
        <f>(Z796/AA796*100)</f>
        <v>0</v>
      </c>
      <c r="Z796">
        <f>BJ796*(BO796+BP796)/1000</f>
        <v>0</v>
      </c>
      <c r="AA796">
        <f>0.61365*exp(17.502*BQ796/(240.97+BQ796))</f>
        <v>0</v>
      </c>
      <c r="AB796">
        <f>(X796-BJ796*(BO796+BP796)/1000)</f>
        <v>0</v>
      </c>
      <c r="AC796">
        <f>(-J796*44100)</f>
        <v>0</v>
      </c>
      <c r="AD796">
        <f>2*29.3*R796*0.92*(BQ796-W796)</f>
        <v>0</v>
      </c>
      <c r="AE796">
        <f>2*0.95*5.67E-8*(((BQ796+$B$9)+273)^4-(W796+273)^4)</f>
        <v>0</v>
      </c>
      <c r="AF796">
        <f>U796+AE796+AC796+AD796</f>
        <v>0</v>
      </c>
      <c r="AG796">
        <f>BN796*AU796*(BI796-BH796*(1000-AU796*BK796)/(1000-AU796*BJ796))/(100*BB796)</f>
        <v>0</v>
      </c>
      <c r="AH796">
        <f>1000*BN796*AU796*(BJ796-BK796)/(100*BB796*(1000-AU796*BJ796))</f>
        <v>0</v>
      </c>
      <c r="AI796">
        <f>(AJ796 - AK796 - BO796*1E3/(8.314*(BQ796+273.15)) * AM796/BN796 * AL796) * BN796/(100*BB796) * (1000 - BK796)/1000</f>
        <v>0</v>
      </c>
      <c r="AJ796">
        <v>429.1616575925007</v>
      </c>
      <c r="AK796">
        <v>428.7372181818182</v>
      </c>
      <c r="AL796">
        <v>9.683492600147361E-07</v>
      </c>
      <c r="AM796">
        <v>61.35787655002243</v>
      </c>
      <c r="AN796">
        <f>(AP796 - AO796 + BO796*1E3/(8.314*(BQ796+273.15)) * AR796/BN796 * AQ796) * BN796/(100*BB796) * 1000/(1000 - AP796)</f>
        <v>0</v>
      </c>
      <c r="AO796">
        <v>21.4654793316119</v>
      </c>
      <c r="AP796">
        <v>21.45258601398602</v>
      </c>
      <c r="AQ796">
        <v>-9.433406147166106E-08</v>
      </c>
      <c r="AR796">
        <v>91.88205700752289</v>
      </c>
      <c r="AS796">
        <v>0</v>
      </c>
      <c r="AT796">
        <v>0</v>
      </c>
      <c r="AU796">
        <f>IF(AS796*$H$15&gt;=AW796,1.0,(AW796/(AW796-AS796*$H$15)))</f>
        <v>0</v>
      </c>
      <c r="AV796">
        <f>(AU796-1)*100</f>
        <v>0</v>
      </c>
      <c r="AW796">
        <f>MAX(0,($B$15+$C$15*BV796)/(1+$D$15*BV796)*BO796/(BQ796+273)*$E$15)</f>
        <v>0</v>
      </c>
      <c r="AX796">
        <f>$B$13*BW796+$C$13*BX796+$F$13*CI796*(1-CL796)</f>
        <v>0</v>
      </c>
      <c r="AY796">
        <f>AX796*AZ796</f>
        <v>0</v>
      </c>
      <c r="AZ796">
        <f>($B$13*$D$11+$C$13*$D$11+$F$13*((CV796+CN796)/MAX(CV796+CN796+CW796, 0.1)*$I$11+CW796/MAX(CV796+CN796+CW796, 0.1)*$J$11))/($B$13+$C$13+$F$13)</f>
        <v>0</v>
      </c>
      <c r="BA796">
        <f>($B$13*$K$11+$C$13*$K$11+$F$13*((CV796+CN796)/MAX(CV796+CN796+CW796, 0.1)*$P$11+CW796/MAX(CV796+CN796+CW796, 0.1)*$Q$11))/($B$13+$C$13+$F$13)</f>
        <v>0</v>
      </c>
      <c r="BB796">
        <v>6</v>
      </c>
      <c r="BC796">
        <v>0.5</v>
      </c>
      <c r="BD796" t="s">
        <v>358</v>
      </c>
      <c r="BE796">
        <v>2</v>
      </c>
      <c r="BF796" t="b">
        <v>1</v>
      </c>
      <c r="BG796">
        <v>1774684902.1</v>
      </c>
      <c r="BH796">
        <v>419.5365</v>
      </c>
      <c r="BI796">
        <v>419.9524</v>
      </c>
      <c r="BJ796">
        <v>21.45193</v>
      </c>
      <c r="BK796">
        <v>21.4661</v>
      </c>
      <c r="BL796">
        <v>419.8983</v>
      </c>
      <c r="BM796">
        <v>21.15552</v>
      </c>
      <c r="BN796">
        <v>500.035</v>
      </c>
      <c r="BO796">
        <v>101.025</v>
      </c>
      <c r="BP796">
        <v>0.09999088</v>
      </c>
      <c r="BQ796">
        <v>25.69096</v>
      </c>
      <c r="BR796">
        <v>25.69639</v>
      </c>
      <c r="BS796">
        <v>999.9</v>
      </c>
      <c r="BT796">
        <v>0</v>
      </c>
      <c r="BU796">
        <v>0</v>
      </c>
      <c r="BV796">
        <v>10001.2</v>
      </c>
      <c r="BW796">
        <v>0</v>
      </c>
      <c r="BX796">
        <v>0.3738077</v>
      </c>
      <c r="BY796">
        <v>-0.4157715000000001</v>
      </c>
      <c r="BZ796">
        <v>428.7337000000001</v>
      </c>
      <c r="CA796">
        <v>429.1648</v>
      </c>
      <c r="CB796">
        <v>-0.01415958</v>
      </c>
      <c r="CC796">
        <v>419.9524</v>
      </c>
      <c r="CD796">
        <v>21.4661</v>
      </c>
      <c r="CE796">
        <v>2.167178</v>
      </c>
      <c r="CF796">
        <v>2.16861</v>
      </c>
      <c r="CG796">
        <v>18.72173</v>
      </c>
      <c r="CH796">
        <v>18.73228</v>
      </c>
      <c r="CI796">
        <v>20.00156</v>
      </c>
      <c r="CJ796">
        <v>0</v>
      </c>
      <c r="CK796">
        <v>1</v>
      </c>
      <c r="CL796">
        <v>0</v>
      </c>
      <c r="CM796">
        <v>1.76126</v>
      </c>
      <c r="CN796">
        <v>0</v>
      </c>
      <c r="CO796">
        <v>0.5777699999999999</v>
      </c>
      <c r="CP796">
        <v>102.3214</v>
      </c>
      <c r="CQ796">
        <v>34.375</v>
      </c>
      <c r="CR796">
        <v>38.6936</v>
      </c>
      <c r="CS796">
        <v>36.6934</v>
      </c>
      <c r="CT796">
        <v>37.481</v>
      </c>
      <c r="CU796">
        <v>35.375</v>
      </c>
      <c r="CV796">
        <v>0</v>
      </c>
      <c r="CW796">
        <v>20.004</v>
      </c>
      <c r="CX796">
        <v>0</v>
      </c>
      <c r="CY796">
        <v>1774684903.4</v>
      </c>
      <c r="CZ796">
        <v>0</v>
      </c>
      <c r="DA796">
        <v>1774666326.5</v>
      </c>
      <c r="DB796" t="s">
        <v>359</v>
      </c>
      <c r="DC796">
        <v>1774666322</v>
      </c>
      <c r="DD796">
        <v>1774666326.5</v>
      </c>
      <c r="DE796">
        <v>2</v>
      </c>
      <c r="DF796">
        <v>0.343</v>
      </c>
      <c r="DG796">
        <v>-0.026</v>
      </c>
      <c r="DH796">
        <v>-0.36</v>
      </c>
      <c r="DI796">
        <v>0.298</v>
      </c>
      <c r="DJ796">
        <v>420</v>
      </c>
      <c r="DK796">
        <v>22</v>
      </c>
      <c r="DL796">
        <v>0.17</v>
      </c>
      <c r="DM796">
        <v>0.02</v>
      </c>
      <c r="DN796">
        <v>-0.4448384634146341</v>
      </c>
      <c r="DO796">
        <v>0.1414684599303134</v>
      </c>
      <c r="DP796">
        <v>0.03964278781458334</v>
      </c>
      <c r="DQ796">
        <v>0</v>
      </c>
      <c r="DR796">
        <v>-0.01519053414634147</v>
      </c>
      <c r="DS796">
        <v>0.004434008362369336</v>
      </c>
      <c r="DT796">
        <v>0.000977803478337371</v>
      </c>
      <c r="DU796">
        <v>1</v>
      </c>
      <c r="DV796">
        <v>1</v>
      </c>
      <c r="DW796">
        <v>2</v>
      </c>
      <c r="DX796" t="s">
        <v>367</v>
      </c>
      <c r="DY796">
        <v>3.1305</v>
      </c>
      <c r="DZ796">
        <v>2.80649</v>
      </c>
      <c r="EA796">
        <v>0.0997445</v>
      </c>
      <c r="EB796">
        <v>0.0994657</v>
      </c>
      <c r="EC796">
        <v>0.10568</v>
      </c>
      <c r="ED796">
        <v>0.105419</v>
      </c>
      <c r="EE796">
        <v>21144.6</v>
      </c>
      <c r="EF796">
        <v>27418.2</v>
      </c>
      <c r="EG796">
        <v>26441.5</v>
      </c>
      <c r="EH796">
        <v>32999.2</v>
      </c>
      <c r="EI796">
        <v>34928.7</v>
      </c>
      <c r="EJ796">
        <v>40317.2</v>
      </c>
      <c r="EK796">
        <v>41087.2</v>
      </c>
      <c r="EL796">
        <v>46058.9</v>
      </c>
      <c r="EM796">
        <v>2.03507</v>
      </c>
      <c r="EN796">
        <v>2.00003</v>
      </c>
      <c r="EO796">
        <v>0.0649318</v>
      </c>
      <c r="EP796">
        <v>0</v>
      </c>
      <c r="EQ796">
        <v>24.6258</v>
      </c>
      <c r="ER796">
        <v>999.9</v>
      </c>
      <c r="ES796">
        <v>67.5</v>
      </c>
      <c r="ET796">
        <v>27.5</v>
      </c>
      <c r="EU796">
        <v>24.6276</v>
      </c>
      <c r="EV796">
        <v>60.8709</v>
      </c>
      <c r="EW796">
        <v>31.5745</v>
      </c>
      <c r="EX796">
        <v>1</v>
      </c>
      <c r="EY796">
        <v>0.291128</v>
      </c>
      <c r="EZ796">
        <v>0.150844</v>
      </c>
      <c r="FA796">
        <v>20.2927</v>
      </c>
      <c r="FB796">
        <v>5.19078</v>
      </c>
      <c r="FC796">
        <v>11.9441</v>
      </c>
      <c r="FD796">
        <v>4.9558</v>
      </c>
      <c r="FE796">
        <v>3.285</v>
      </c>
      <c r="FF796">
        <v>9999</v>
      </c>
      <c r="FG796">
        <v>9999</v>
      </c>
      <c r="FH796">
        <v>9999</v>
      </c>
      <c r="FI796">
        <v>999.9</v>
      </c>
      <c r="FJ796">
        <v>1.86127</v>
      </c>
      <c r="FK796">
        <v>1.86264</v>
      </c>
      <c r="FL796">
        <v>1.86005</v>
      </c>
      <c r="FM796">
        <v>1.85837</v>
      </c>
      <c r="FN796">
        <v>1.86215</v>
      </c>
      <c r="FO796">
        <v>1.85889</v>
      </c>
      <c r="FP796">
        <v>1.85791</v>
      </c>
      <c r="FQ796">
        <v>1.86081</v>
      </c>
      <c r="FR796">
        <v>0</v>
      </c>
      <c r="FS796">
        <v>0</v>
      </c>
      <c r="FT796">
        <v>0</v>
      </c>
      <c r="FU796">
        <v>4.5</v>
      </c>
      <c r="FV796" t="s">
        <v>361</v>
      </c>
      <c r="FW796" t="s">
        <v>362</v>
      </c>
      <c r="FX796" t="s">
        <v>363</v>
      </c>
      <c r="FY796" t="s">
        <v>364</v>
      </c>
      <c r="FZ796" t="s">
        <v>364</v>
      </c>
      <c r="GA796" t="s">
        <v>363</v>
      </c>
      <c r="GB796">
        <v>0</v>
      </c>
      <c r="GC796">
        <v>100</v>
      </c>
      <c r="GD796">
        <v>100</v>
      </c>
      <c r="GE796">
        <v>-0.362</v>
      </c>
      <c r="GF796">
        <v>0.2964</v>
      </c>
      <c r="GG796">
        <v>-1.589593225013521</v>
      </c>
      <c r="GH796">
        <v>0.00192992804097616</v>
      </c>
      <c r="GI796">
        <v>3.244687122451424E-06</v>
      </c>
      <c r="GJ796">
        <v>-2.087531120305573E-09</v>
      </c>
      <c r="GK796">
        <v>0.05776174702018427</v>
      </c>
      <c r="GL796">
        <v>0.005089068596103195</v>
      </c>
      <c r="GM796">
        <v>0.0003257216593697226</v>
      </c>
      <c r="GN796">
        <v>-1.562898368296355E-06</v>
      </c>
      <c r="GO796">
        <v>0</v>
      </c>
      <c r="GP796">
        <v>1257</v>
      </c>
      <c r="GQ796">
        <v>1</v>
      </c>
      <c r="GR796">
        <v>31</v>
      </c>
      <c r="GS796">
        <v>309.7</v>
      </c>
      <c r="GT796">
        <v>309.6</v>
      </c>
      <c r="GU796">
        <v>1.07666</v>
      </c>
      <c r="GV796">
        <v>2.40112</v>
      </c>
      <c r="GW796">
        <v>1.44775</v>
      </c>
      <c r="GX796">
        <v>2.20215</v>
      </c>
      <c r="GY796">
        <v>1.44653</v>
      </c>
      <c r="GZ796">
        <v>2.25708</v>
      </c>
      <c r="HA796">
        <v>33.1992</v>
      </c>
      <c r="HB796">
        <v>14.421</v>
      </c>
      <c r="HC796">
        <v>18</v>
      </c>
      <c r="HD796">
        <v>531.998</v>
      </c>
      <c r="HE796">
        <v>522.798</v>
      </c>
      <c r="HF796">
        <v>24.9998</v>
      </c>
      <c r="HG796">
        <v>30.7119</v>
      </c>
      <c r="HH796">
        <v>30.0001</v>
      </c>
      <c r="HI796">
        <v>31.0916</v>
      </c>
      <c r="HJ796">
        <v>31.1009</v>
      </c>
      <c r="HK796">
        <v>21.5416</v>
      </c>
      <c r="HL796">
        <v>20.8779</v>
      </c>
      <c r="HM796">
        <v>100</v>
      </c>
      <c r="HN796">
        <v>25</v>
      </c>
      <c r="HO796">
        <v>420</v>
      </c>
      <c r="HP796">
        <v>21.5</v>
      </c>
      <c r="HQ796">
        <v>103.121</v>
      </c>
      <c r="HR796">
        <v>102.018</v>
      </c>
    </row>
    <row r="797" spans="1:226">
      <c r="A797">
        <v>779</v>
      </c>
      <c r="B797">
        <v>1774684909</v>
      </c>
      <c r="C797">
        <v>3163</v>
      </c>
      <c r="D797" t="s">
        <v>1921</v>
      </c>
      <c r="E797" t="s">
        <v>1922</v>
      </c>
      <c r="F797">
        <v>5</v>
      </c>
      <c r="I797">
        <v>1774684906.1</v>
      </c>
      <c r="J797">
        <f>(K797)/1000</f>
        <v>0</v>
      </c>
      <c r="K797">
        <f>IF(BF797, AN797, AH797)</f>
        <v>0</v>
      </c>
      <c r="L797">
        <f>IF(BF797, AI797, AG797)</f>
        <v>0</v>
      </c>
      <c r="M797">
        <f>BH797 - IF(AU797&gt;1, L797*BB797*100.0/(AW797), 0)</f>
        <v>0</v>
      </c>
      <c r="N797">
        <f>((T797-J797/2)*M797-L797)/(T797+J797/2)</f>
        <v>0</v>
      </c>
      <c r="O797">
        <f>N797*(BO797+BP797)/1000.0</f>
        <v>0</v>
      </c>
      <c r="P797">
        <f>(BH797 - IF(AU797&gt;1, L797*BB797*100.0/(AW797), 0))*(BO797+BP797)/1000.0</f>
        <v>0</v>
      </c>
      <c r="Q797">
        <f>2.0/((1/S797-1/R797)+SIGN(S797)*SQRT((1/S797-1/R797)*(1/S797-1/R797) + 4*BC797/((BC797+1)*(BC797+1))*(2*1/S797*1/R797-1/R797*1/R797)))</f>
        <v>0</v>
      </c>
      <c r="R797">
        <f>IF(LEFT(BD797,1)&lt;&gt;"0",IF(LEFT(BD797,1)="1",3.0,BE797),$D$5+$E$5*(BV797*BO797/($K$5*1000))+$F$5*(BV797*BO797/($K$5*1000))*MAX(MIN(BB797,$J$5),$I$5)*MAX(MIN(BB797,$J$5),$I$5)+$G$5*MAX(MIN(BB797,$J$5),$I$5)*(BV797*BO797/($K$5*1000))+$H$5*(BV797*BO797/($K$5*1000))*(BV797*BO797/($K$5*1000)))</f>
        <v>0</v>
      </c>
      <c r="S797">
        <f>J797*(1000-(1000*0.61365*exp(17.502*W797/(240.97+W797))/(BO797+BP797)+BJ797)/2)/(1000*0.61365*exp(17.502*W797/(240.97+W797))/(BO797+BP797)-BJ797)</f>
        <v>0</v>
      </c>
      <c r="T797">
        <f>1/((BC797+1)/(Q797/1.6)+1/(R797/1.37)) + BC797/((BC797+1)/(Q797/1.6) + BC797/(R797/1.37))</f>
        <v>0</v>
      </c>
      <c r="U797">
        <f>(AX797*BA797)</f>
        <v>0</v>
      </c>
      <c r="V797">
        <f>(BQ797+(U797+2*0.95*5.67E-8*(((BQ797+$B$9)+273)^4-(BQ797+273)^4)-44100*J797)/(1.84*29.3*R797+8*0.95*5.67E-8*(BQ797+273)^3))</f>
        <v>0</v>
      </c>
      <c r="W797">
        <f>($C$9*BR797+$D$9*BS797+$E$9*V797)</f>
        <v>0</v>
      </c>
      <c r="X797">
        <f>0.61365*exp(17.502*W797/(240.97+W797))</f>
        <v>0</v>
      </c>
      <c r="Y797">
        <f>(Z797/AA797*100)</f>
        <v>0</v>
      </c>
      <c r="Z797">
        <f>BJ797*(BO797+BP797)/1000</f>
        <v>0</v>
      </c>
      <c r="AA797">
        <f>0.61365*exp(17.502*BQ797/(240.97+BQ797))</f>
        <v>0</v>
      </c>
      <c r="AB797">
        <f>(X797-BJ797*(BO797+BP797)/1000)</f>
        <v>0</v>
      </c>
      <c r="AC797">
        <f>(-J797*44100)</f>
        <v>0</v>
      </c>
      <c r="AD797">
        <f>2*29.3*R797*0.92*(BQ797-W797)</f>
        <v>0</v>
      </c>
      <c r="AE797">
        <f>2*0.95*5.67E-8*(((BQ797+$B$9)+273)^4-(W797+273)^4)</f>
        <v>0</v>
      </c>
      <c r="AF797">
        <f>U797+AE797+AC797+AD797</f>
        <v>0</v>
      </c>
      <c r="AG797">
        <f>BN797*AU797*(BI797-BH797*(1000-AU797*BK797)/(1000-AU797*BJ797))/(100*BB797)</f>
        <v>0</v>
      </c>
      <c r="AH797">
        <f>1000*BN797*AU797*(BJ797-BK797)/(100*BB797*(1000-AU797*BJ797))</f>
        <v>0</v>
      </c>
      <c r="AI797">
        <f>(AJ797 - AK797 - BO797*1E3/(8.314*(BQ797+273.15)) * AM797/BN797 * AL797) * BN797/(100*BB797) * (1000 - BK797)/1000</f>
        <v>0</v>
      </c>
      <c r="AJ797">
        <v>429.2107429662374</v>
      </c>
      <c r="AK797">
        <v>428.7945818181817</v>
      </c>
      <c r="AL797">
        <v>9.590562267710699E-06</v>
      </c>
      <c r="AM797">
        <v>61.35787655002243</v>
      </c>
      <c r="AN797">
        <f>(AP797 - AO797 + BO797*1E3/(8.314*(BQ797+273.15)) * AR797/BN797 * AQ797) * BN797/(100*BB797) * 1000/(1000 - AP797)</f>
        <v>0</v>
      </c>
      <c r="AO797">
        <v>21.4669833495485</v>
      </c>
      <c r="AP797">
        <v>21.45209790209792</v>
      </c>
      <c r="AQ797">
        <v>-3.263830322514198E-07</v>
      </c>
      <c r="AR797">
        <v>91.88205700752289</v>
      </c>
      <c r="AS797">
        <v>0</v>
      </c>
      <c r="AT797">
        <v>0</v>
      </c>
      <c r="AU797">
        <f>IF(AS797*$H$15&gt;=AW797,1.0,(AW797/(AW797-AS797*$H$15)))</f>
        <v>0</v>
      </c>
      <c r="AV797">
        <f>(AU797-1)*100</f>
        <v>0</v>
      </c>
      <c r="AW797">
        <f>MAX(0,($B$15+$C$15*BV797)/(1+$D$15*BV797)*BO797/(BQ797+273)*$E$15)</f>
        <v>0</v>
      </c>
      <c r="AX797">
        <f>$B$13*BW797+$C$13*BX797+$F$13*CI797*(1-CL797)</f>
        <v>0</v>
      </c>
      <c r="AY797">
        <f>AX797*AZ797</f>
        <v>0</v>
      </c>
      <c r="AZ797">
        <f>($B$13*$D$11+$C$13*$D$11+$F$13*((CV797+CN797)/MAX(CV797+CN797+CW797, 0.1)*$I$11+CW797/MAX(CV797+CN797+CW797, 0.1)*$J$11))/($B$13+$C$13+$F$13)</f>
        <v>0</v>
      </c>
      <c r="BA797">
        <f>($B$13*$K$11+$C$13*$K$11+$F$13*((CV797+CN797)/MAX(CV797+CN797+CW797, 0.1)*$P$11+CW797/MAX(CV797+CN797+CW797, 0.1)*$Q$11))/($B$13+$C$13+$F$13)</f>
        <v>0</v>
      </c>
      <c r="BB797">
        <v>6</v>
      </c>
      <c r="BC797">
        <v>0.5</v>
      </c>
      <c r="BD797" t="s">
        <v>358</v>
      </c>
      <c r="BE797">
        <v>2</v>
      </c>
      <c r="BF797" t="b">
        <v>1</v>
      </c>
      <c r="BG797">
        <v>1774684906.1</v>
      </c>
      <c r="BH797">
        <v>419.5538</v>
      </c>
      <c r="BI797">
        <v>419.9836</v>
      </c>
      <c r="BJ797">
        <v>21.45204</v>
      </c>
      <c r="BK797">
        <v>21.46754</v>
      </c>
      <c r="BL797">
        <v>419.9153</v>
      </c>
      <c r="BM797">
        <v>21.15563</v>
      </c>
      <c r="BN797">
        <v>500.0345</v>
      </c>
      <c r="BO797">
        <v>101.0252</v>
      </c>
      <c r="BP797">
        <v>0.09992471999999999</v>
      </c>
      <c r="BQ797">
        <v>25.69039</v>
      </c>
      <c r="BR797">
        <v>25.68759</v>
      </c>
      <c r="BS797">
        <v>999.9</v>
      </c>
      <c r="BT797">
        <v>0</v>
      </c>
      <c r="BU797">
        <v>0</v>
      </c>
      <c r="BV797">
        <v>10010.952</v>
      </c>
      <c r="BW797">
        <v>0</v>
      </c>
      <c r="BX797">
        <v>0.3821598</v>
      </c>
      <c r="BY797">
        <v>-0.4299073</v>
      </c>
      <c r="BZ797">
        <v>428.7512</v>
      </c>
      <c r="CA797">
        <v>429.1974</v>
      </c>
      <c r="CB797">
        <v>-0.0154892</v>
      </c>
      <c r="CC797">
        <v>419.9836</v>
      </c>
      <c r="CD797">
        <v>21.46754</v>
      </c>
      <c r="CE797">
        <v>2.167196</v>
      </c>
      <c r="CF797">
        <v>2.168760999999999</v>
      </c>
      <c r="CG797">
        <v>18.72186</v>
      </c>
      <c r="CH797">
        <v>18.73341</v>
      </c>
      <c r="CI797">
        <v>19.99729</v>
      </c>
      <c r="CJ797">
        <v>0</v>
      </c>
      <c r="CK797">
        <v>1</v>
      </c>
      <c r="CL797">
        <v>0</v>
      </c>
      <c r="CM797">
        <v>2.15535</v>
      </c>
      <c r="CN797">
        <v>0</v>
      </c>
      <c r="CO797">
        <v>0.40484</v>
      </c>
      <c r="CP797">
        <v>102.2995</v>
      </c>
      <c r="CQ797">
        <v>34.375</v>
      </c>
      <c r="CR797">
        <v>38.7998</v>
      </c>
      <c r="CS797">
        <v>36.7561</v>
      </c>
      <c r="CT797">
        <v>37.581</v>
      </c>
      <c r="CU797">
        <v>35.41840000000001</v>
      </c>
      <c r="CV797">
        <v>0</v>
      </c>
      <c r="CW797">
        <v>19.997</v>
      </c>
      <c r="CX797">
        <v>0</v>
      </c>
      <c r="CY797">
        <v>1774684907.6</v>
      </c>
      <c r="CZ797">
        <v>0</v>
      </c>
      <c r="DA797">
        <v>1774666326.5</v>
      </c>
      <c r="DB797" t="s">
        <v>359</v>
      </c>
      <c r="DC797">
        <v>1774666322</v>
      </c>
      <c r="DD797">
        <v>1774666326.5</v>
      </c>
      <c r="DE797">
        <v>2</v>
      </c>
      <c r="DF797">
        <v>0.343</v>
      </c>
      <c r="DG797">
        <v>-0.026</v>
      </c>
      <c r="DH797">
        <v>-0.36</v>
      </c>
      <c r="DI797">
        <v>0.298</v>
      </c>
      <c r="DJ797">
        <v>420</v>
      </c>
      <c r="DK797">
        <v>22</v>
      </c>
      <c r="DL797">
        <v>0.17</v>
      </c>
      <c r="DM797">
        <v>0.02</v>
      </c>
      <c r="DN797">
        <v>-0.43941815</v>
      </c>
      <c r="DO797">
        <v>0.1072975609756103</v>
      </c>
      <c r="DP797">
        <v>0.03976843949386876</v>
      </c>
      <c r="DQ797">
        <v>0</v>
      </c>
      <c r="DR797">
        <v>-0.0151460625</v>
      </c>
      <c r="DS797">
        <v>0.001633860787992532</v>
      </c>
      <c r="DT797">
        <v>0.001027433299948833</v>
      </c>
      <c r="DU797">
        <v>1</v>
      </c>
      <c r="DV797">
        <v>1</v>
      </c>
      <c r="DW797">
        <v>2</v>
      </c>
      <c r="DX797" t="s">
        <v>367</v>
      </c>
      <c r="DY797">
        <v>3.13042</v>
      </c>
      <c r="DZ797">
        <v>2.80644</v>
      </c>
      <c r="EA797">
        <v>0.0997494</v>
      </c>
      <c r="EB797">
        <v>0.0994679</v>
      </c>
      <c r="EC797">
        <v>0.105678</v>
      </c>
      <c r="ED797">
        <v>0.105425</v>
      </c>
      <c r="EE797">
        <v>21144.4</v>
      </c>
      <c r="EF797">
        <v>27418.1</v>
      </c>
      <c r="EG797">
        <v>26441.4</v>
      </c>
      <c r="EH797">
        <v>32999.1</v>
      </c>
      <c r="EI797">
        <v>34928.8</v>
      </c>
      <c r="EJ797">
        <v>40316.9</v>
      </c>
      <c r="EK797">
        <v>41087.2</v>
      </c>
      <c r="EL797">
        <v>46058.9</v>
      </c>
      <c r="EM797">
        <v>2.0352</v>
      </c>
      <c r="EN797">
        <v>2.0001</v>
      </c>
      <c r="EO797">
        <v>0.06467100000000001</v>
      </c>
      <c r="EP797">
        <v>0</v>
      </c>
      <c r="EQ797">
        <v>24.6264</v>
      </c>
      <c r="ER797">
        <v>999.9</v>
      </c>
      <c r="ES797">
        <v>67.5</v>
      </c>
      <c r="ET797">
        <v>27.5</v>
      </c>
      <c r="EU797">
        <v>24.6228</v>
      </c>
      <c r="EV797">
        <v>61.4609</v>
      </c>
      <c r="EW797">
        <v>31.5545</v>
      </c>
      <c r="EX797">
        <v>1</v>
      </c>
      <c r="EY797">
        <v>0.291113</v>
      </c>
      <c r="EZ797">
        <v>0.149831</v>
      </c>
      <c r="FA797">
        <v>20.2926</v>
      </c>
      <c r="FB797">
        <v>5.19048</v>
      </c>
      <c r="FC797">
        <v>11.9441</v>
      </c>
      <c r="FD797">
        <v>4.9554</v>
      </c>
      <c r="FE797">
        <v>3.285</v>
      </c>
      <c r="FF797">
        <v>9999</v>
      </c>
      <c r="FG797">
        <v>9999</v>
      </c>
      <c r="FH797">
        <v>9999</v>
      </c>
      <c r="FI797">
        <v>999.9</v>
      </c>
      <c r="FJ797">
        <v>1.86127</v>
      </c>
      <c r="FK797">
        <v>1.86264</v>
      </c>
      <c r="FL797">
        <v>1.86005</v>
      </c>
      <c r="FM797">
        <v>1.85837</v>
      </c>
      <c r="FN797">
        <v>1.86211</v>
      </c>
      <c r="FO797">
        <v>1.85891</v>
      </c>
      <c r="FP797">
        <v>1.85791</v>
      </c>
      <c r="FQ797">
        <v>1.86081</v>
      </c>
      <c r="FR797">
        <v>0</v>
      </c>
      <c r="FS797">
        <v>0</v>
      </c>
      <c r="FT797">
        <v>0</v>
      </c>
      <c r="FU797">
        <v>4.5</v>
      </c>
      <c r="FV797" t="s">
        <v>361</v>
      </c>
      <c r="FW797" t="s">
        <v>362</v>
      </c>
      <c r="FX797" t="s">
        <v>363</v>
      </c>
      <c r="FY797" t="s">
        <v>364</v>
      </c>
      <c r="FZ797" t="s">
        <v>364</v>
      </c>
      <c r="GA797" t="s">
        <v>363</v>
      </c>
      <c r="GB797">
        <v>0</v>
      </c>
      <c r="GC797">
        <v>100</v>
      </c>
      <c r="GD797">
        <v>100</v>
      </c>
      <c r="GE797">
        <v>-0.361</v>
      </c>
      <c r="GF797">
        <v>0.2964</v>
      </c>
      <c r="GG797">
        <v>-1.589593225013521</v>
      </c>
      <c r="GH797">
        <v>0.00192992804097616</v>
      </c>
      <c r="GI797">
        <v>3.244687122451424E-06</v>
      </c>
      <c r="GJ797">
        <v>-2.087531120305573E-09</v>
      </c>
      <c r="GK797">
        <v>0.05776174702018427</v>
      </c>
      <c r="GL797">
        <v>0.005089068596103195</v>
      </c>
      <c r="GM797">
        <v>0.0003257216593697226</v>
      </c>
      <c r="GN797">
        <v>-1.562898368296355E-06</v>
      </c>
      <c r="GO797">
        <v>0</v>
      </c>
      <c r="GP797">
        <v>1257</v>
      </c>
      <c r="GQ797">
        <v>1</v>
      </c>
      <c r="GR797">
        <v>31</v>
      </c>
      <c r="GS797">
        <v>309.8</v>
      </c>
      <c r="GT797">
        <v>309.7</v>
      </c>
      <c r="GU797">
        <v>1.07788</v>
      </c>
      <c r="GV797">
        <v>2.40112</v>
      </c>
      <c r="GW797">
        <v>1.44775</v>
      </c>
      <c r="GX797">
        <v>2.20215</v>
      </c>
      <c r="GY797">
        <v>1.44653</v>
      </c>
      <c r="GZ797">
        <v>2.28882</v>
      </c>
      <c r="HA797">
        <v>33.1769</v>
      </c>
      <c r="HB797">
        <v>14.421</v>
      </c>
      <c r="HC797">
        <v>18</v>
      </c>
      <c r="HD797">
        <v>532.072</v>
      </c>
      <c r="HE797">
        <v>522.849</v>
      </c>
      <c r="HF797">
        <v>24.9997</v>
      </c>
      <c r="HG797">
        <v>30.7119</v>
      </c>
      <c r="HH797">
        <v>30.0001</v>
      </c>
      <c r="HI797">
        <v>31.0909</v>
      </c>
      <c r="HJ797">
        <v>31.1009</v>
      </c>
      <c r="HK797">
        <v>21.5418</v>
      </c>
      <c r="HL797">
        <v>20.8779</v>
      </c>
      <c r="HM797">
        <v>100</v>
      </c>
      <c r="HN797">
        <v>25</v>
      </c>
      <c r="HO797">
        <v>420</v>
      </c>
      <c r="HP797">
        <v>21.5</v>
      </c>
      <c r="HQ797">
        <v>103.121</v>
      </c>
      <c r="HR797">
        <v>102.018</v>
      </c>
    </row>
    <row r="798" spans="1:226">
      <c r="A798">
        <v>780</v>
      </c>
      <c r="B798">
        <v>1774684913</v>
      </c>
      <c r="C798">
        <v>3167</v>
      </c>
      <c r="D798" t="s">
        <v>1923</v>
      </c>
      <c r="E798" t="s">
        <v>1924</v>
      </c>
      <c r="F798">
        <v>5</v>
      </c>
      <c r="I798">
        <v>1774684910.1</v>
      </c>
      <c r="J798">
        <f>(K798)/1000</f>
        <v>0</v>
      </c>
      <c r="K798">
        <f>IF(BF798, AN798, AH798)</f>
        <v>0</v>
      </c>
      <c r="L798">
        <f>IF(BF798, AI798, AG798)</f>
        <v>0</v>
      </c>
      <c r="M798">
        <f>BH798 - IF(AU798&gt;1, L798*BB798*100.0/(AW798), 0)</f>
        <v>0</v>
      </c>
      <c r="N798">
        <f>((T798-J798/2)*M798-L798)/(T798+J798/2)</f>
        <v>0</v>
      </c>
      <c r="O798">
        <f>N798*(BO798+BP798)/1000.0</f>
        <v>0</v>
      </c>
      <c r="P798">
        <f>(BH798 - IF(AU798&gt;1, L798*BB798*100.0/(AW798), 0))*(BO798+BP798)/1000.0</f>
        <v>0</v>
      </c>
      <c r="Q798">
        <f>2.0/((1/S798-1/R798)+SIGN(S798)*SQRT((1/S798-1/R798)*(1/S798-1/R798) + 4*BC798/((BC798+1)*(BC798+1))*(2*1/S798*1/R798-1/R798*1/R798)))</f>
        <v>0</v>
      </c>
      <c r="R798">
        <f>IF(LEFT(BD798,1)&lt;&gt;"0",IF(LEFT(BD798,1)="1",3.0,BE798),$D$5+$E$5*(BV798*BO798/($K$5*1000))+$F$5*(BV798*BO798/($K$5*1000))*MAX(MIN(BB798,$J$5),$I$5)*MAX(MIN(BB798,$J$5),$I$5)+$G$5*MAX(MIN(BB798,$J$5),$I$5)*(BV798*BO798/($K$5*1000))+$H$5*(BV798*BO798/($K$5*1000))*(BV798*BO798/($K$5*1000)))</f>
        <v>0</v>
      </c>
      <c r="S798">
        <f>J798*(1000-(1000*0.61365*exp(17.502*W798/(240.97+W798))/(BO798+BP798)+BJ798)/2)/(1000*0.61365*exp(17.502*W798/(240.97+W798))/(BO798+BP798)-BJ798)</f>
        <v>0</v>
      </c>
      <c r="T798">
        <f>1/((BC798+1)/(Q798/1.6)+1/(R798/1.37)) + BC798/((BC798+1)/(Q798/1.6) + BC798/(R798/1.37))</f>
        <v>0</v>
      </c>
      <c r="U798">
        <f>(AX798*BA798)</f>
        <v>0</v>
      </c>
      <c r="V798">
        <f>(BQ798+(U798+2*0.95*5.67E-8*(((BQ798+$B$9)+273)^4-(BQ798+273)^4)-44100*J798)/(1.84*29.3*R798+8*0.95*5.67E-8*(BQ798+273)^3))</f>
        <v>0</v>
      </c>
      <c r="W798">
        <f>($C$9*BR798+$D$9*BS798+$E$9*V798)</f>
        <v>0</v>
      </c>
      <c r="X798">
        <f>0.61365*exp(17.502*W798/(240.97+W798))</f>
        <v>0</v>
      </c>
      <c r="Y798">
        <f>(Z798/AA798*100)</f>
        <v>0</v>
      </c>
      <c r="Z798">
        <f>BJ798*(BO798+BP798)/1000</f>
        <v>0</v>
      </c>
      <c r="AA798">
        <f>0.61365*exp(17.502*BQ798/(240.97+BQ798))</f>
        <v>0</v>
      </c>
      <c r="AB798">
        <f>(X798-BJ798*(BO798+BP798)/1000)</f>
        <v>0</v>
      </c>
      <c r="AC798">
        <f>(-J798*44100)</f>
        <v>0</v>
      </c>
      <c r="AD798">
        <f>2*29.3*R798*0.92*(BQ798-W798)</f>
        <v>0</v>
      </c>
      <c r="AE798">
        <f>2*0.95*5.67E-8*(((BQ798+$B$9)+273)^4-(W798+273)^4)</f>
        <v>0</v>
      </c>
      <c r="AF798">
        <f>U798+AE798+AC798+AD798</f>
        <v>0</v>
      </c>
      <c r="AG798">
        <f>BN798*AU798*(BI798-BH798*(1000-AU798*BK798)/(1000-AU798*BJ798))/(100*BB798)</f>
        <v>0</v>
      </c>
      <c r="AH798">
        <f>1000*BN798*AU798*(BJ798-BK798)/(100*BB798*(1000-AU798*BJ798))</f>
        <v>0</v>
      </c>
      <c r="AI798">
        <f>(AJ798 - AK798 - BO798*1E3/(8.314*(BQ798+273.15)) * AM798/BN798 * AL798) * BN798/(100*BB798) * (1000 - BK798)/1000</f>
        <v>0</v>
      </c>
      <c r="AJ798">
        <v>429.2262298439828</v>
      </c>
      <c r="AK798">
        <v>428.7822363636363</v>
      </c>
      <c r="AL798">
        <v>9.462017546615367E-07</v>
      </c>
      <c r="AM798">
        <v>61.35787655002243</v>
      </c>
      <c r="AN798">
        <f>(AP798 - AO798 + BO798*1E3/(8.314*(BQ798+273.15)) * AR798/BN798 * AQ798) * BN798/(100*BB798) * 1000/(1000 - AP798)</f>
        <v>0</v>
      </c>
      <c r="AO798">
        <v>21.468050396439</v>
      </c>
      <c r="AP798">
        <v>21.44960000000001</v>
      </c>
      <c r="AQ798">
        <v>1.262622310374019E-07</v>
      </c>
      <c r="AR798">
        <v>91.88205700752289</v>
      </c>
      <c r="AS798">
        <v>0</v>
      </c>
      <c r="AT798">
        <v>0</v>
      </c>
      <c r="AU798">
        <f>IF(AS798*$H$15&gt;=AW798,1.0,(AW798/(AW798-AS798*$H$15)))</f>
        <v>0</v>
      </c>
      <c r="AV798">
        <f>(AU798-1)*100</f>
        <v>0</v>
      </c>
      <c r="AW798">
        <f>MAX(0,($B$15+$C$15*BV798)/(1+$D$15*BV798)*BO798/(BQ798+273)*$E$15)</f>
        <v>0</v>
      </c>
      <c r="AX798">
        <f>$B$13*BW798+$C$13*BX798+$F$13*CI798*(1-CL798)</f>
        <v>0</v>
      </c>
      <c r="AY798">
        <f>AX798*AZ798</f>
        <v>0</v>
      </c>
      <c r="AZ798">
        <f>($B$13*$D$11+$C$13*$D$11+$F$13*((CV798+CN798)/MAX(CV798+CN798+CW798, 0.1)*$I$11+CW798/MAX(CV798+CN798+CW798, 0.1)*$J$11))/($B$13+$C$13+$F$13)</f>
        <v>0</v>
      </c>
      <c r="BA798">
        <f>($B$13*$K$11+$C$13*$K$11+$F$13*((CV798+CN798)/MAX(CV798+CN798+CW798, 0.1)*$P$11+CW798/MAX(CV798+CN798+CW798, 0.1)*$Q$11))/($B$13+$C$13+$F$13)</f>
        <v>0</v>
      </c>
      <c r="BB798">
        <v>6</v>
      </c>
      <c r="BC798">
        <v>0.5</v>
      </c>
      <c r="BD798" t="s">
        <v>358</v>
      </c>
      <c r="BE798">
        <v>2</v>
      </c>
      <c r="BF798" t="b">
        <v>1</v>
      </c>
      <c r="BG798">
        <v>1774684910.1</v>
      </c>
      <c r="BH798">
        <v>419.5752000000001</v>
      </c>
      <c r="BI798">
        <v>420.0181000000001</v>
      </c>
      <c r="BJ798">
        <v>21.45115</v>
      </c>
      <c r="BK798">
        <v>21.46755</v>
      </c>
      <c r="BL798">
        <v>419.9367</v>
      </c>
      <c r="BM798">
        <v>21.15475</v>
      </c>
      <c r="BN798">
        <v>499.9959</v>
      </c>
      <c r="BO798">
        <v>101.0249</v>
      </c>
      <c r="BP798">
        <v>0.10000583</v>
      </c>
      <c r="BQ798">
        <v>25.68882</v>
      </c>
      <c r="BR798">
        <v>25.6875</v>
      </c>
      <c r="BS798">
        <v>999.9</v>
      </c>
      <c r="BT798">
        <v>0</v>
      </c>
      <c r="BU798">
        <v>0</v>
      </c>
      <c r="BV798">
        <v>9999.564</v>
      </c>
      <c r="BW798">
        <v>0</v>
      </c>
      <c r="BX798">
        <v>0.3833920000000001</v>
      </c>
      <c r="BY798">
        <v>-0.4428618999999999</v>
      </c>
      <c r="BZ798">
        <v>428.773</v>
      </c>
      <c r="CA798">
        <v>429.2327</v>
      </c>
      <c r="CB798">
        <v>-0.01640185</v>
      </c>
      <c r="CC798">
        <v>420.0181000000001</v>
      </c>
      <c r="CD798">
        <v>21.46755</v>
      </c>
      <c r="CE798">
        <v>2.167099</v>
      </c>
      <c r="CF798">
        <v>2.168758</v>
      </c>
      <c r="CG798">
        <v>18.72116</v>
      </c>
      <c r="CH798">
        <v>18.73338</v>
      </c>
      <c r="CI798">
        <v>20.00109</v>
      </c>
      <c r="CJ798">
        <v>0</v>
      </c>
      <c r="CK798">
        <v>1</v>
      </c>
      <c r="CL798">
        <v>0</v>
      </c>
      <c r="CM798">
        <v>1.82526</v>
      </c>
      <c r="CN798">
        <v>0</v>
      </c>
      <c r="CO798">
        <v>0.49529</v>
      </c>
      <c r="CP798">
        <v>102.319</v>
      </c>
      <c r="CQ798">
        <v>34.41840000000001</v>
      </c>
      <c r="CR798">
        <v>38.8935</v>
      </c>
      <c r="CS798">
        <v>36.8058</v>
      </c>
      <c r="CT798">
        <v>37.681</v>
      </c>
      <c r="CU798">
        <v>35.4496</v>
      </c>
      <c r="CV798">
        <v>0</v>
      </c>
      <c r="CW798">
        <v>20.001</v>
      </c>
      <c r="CX798">
        <v>0</v>
      </c>
      <c r="CY798">
        <v>1774684911.2</v>
      </c>
      <c r="CZ798">
        <v>0</v>
      </c>
      <c r="DA798">
        <v>1774666326.5</v>
      </c>
      <c r="DB798" t="s">
        <v>359</v>
      </c>
      <c r="DC798">
        <v>1774666322</v>
      </c>
      <c r="DD798">
        <v>1774666326.5</v>
      </c>
      <c r="DE798">
        <v>2</v>
      </c>
      <c r="DF798">
        <v>0.343</v>
      </c>
      <c r="DG798">
        <v>-0.026</v>
      </c>
      <c r="DH798">
        <v>-0.36</v>
      </c>
      <c r="DI798">
        <v>0.298</v>
      </c>
      <c r="DJ798">
        <v>420</v>
      </c>
      <c r="DK798">
        <v>22</v>
      </c>
      <c r="DL798">
        <v>0.17</v>
      </c>
      <c r="DM798">
        <v>0.02</v>
      </c>
      <c r="DN798">
        <v>-0.4418793500000001</v>
      </c>
      <c r="DO798">
        <v>0.1402380112570367</v>
      </c>
      <c r="DP798">
        <v>0.04010319635050928</v>
      </c>
      <c r="DQ798">
        <v>0</v>
      </c>
      <c r="DR798">
        <v>-0.015315195</v>
      </c>
      <c r="DS798">
        <v>-0.003893284052532823</v>
      </c>
      <c r="DT798">
        <v>0.001090384365934783</v>
      </c>
      <c r="DU798">
        <v>1</v>
      </c>
      <c r="DV798">
        <v>1</v>
      </c>
      <c r="DW798">
        <v>2</v>
      </c>
      <c r="DX798" t="s">
        <v>367</v>
      </c>
      <c r="DY798">
        <v>3.13048</v>
      </c>
      <c r="DZ798">
        <v>2.80652</v>
      </c>
      <c r="EA798">
        <v>0.0997492</v>
      </c>
      <c r="EB798">
        <v>0.0994785</v>
      </c>
      <c r="EC798">
        <v>0.105672</v>
      </c>
      <c r="ED798">
        <v>0.105418</v>
      </c>
      <c r="EE798">
        <v>21144.3</v>
      </c>
      <c r="EF798">
        <v>27418</v>
      </c>
      <c r="EG798">
        <v>26441.3</v>
      </c>
      <c r="EH798">
        <v>32999.4</v>
      </c>
      <c r="EI798">
        <v>34928.8</v>
      </c>
      <c r="EJ798">
        <v>40317.1</v>
      </c>
      <c r="EK798">
        <v>41086.8</v>
      </c>
      <c r="EL798">
        <v>46058.8</v>
      </c>
      <c r="EM798">
        <v>2.03517</v>
      </c>
      <c r="EN798">
        <v>1.99987</v>
      </c>
      <c r="EO798">
        <v>0.0647083</v>
      </c>
      <c r="EP798">
        <v>0</v>
      </c>
      <c r="EQ798">
        <v>24.6264</v>
      </c>
      <c r="ER798">
        <v>999.9</v>
      </c>
      <c r="ES798">
        <v>67.5</v>
      </c>
      <c r="ET798">
        <v>27.5</v>
      </c>
      <c r="EU798">
        <v>24.6263</v>
      </c>
      <c r="EV798">
        <v>60.9109</v>
      </c>
      <c r="EW798">
        <v>31.6747</v>
      </c>
      <c r="EX798">
        <v>1</v>
      </c>
      <c r="EY798">
        <v>0.291128</v>
      </c>
      <c r="EZ798">
        <v>0.14905</v>
      </c>
      <c r="FA798">
        <v>20.2928</v>
      </c>
      <c r="FB798">
        <v>5.19078</v>
      </c>
      <c r="FC798">
        <v>11.9441</v>
      </c>
      <c r="FD798">
        <v>4.95575</v>
      </c>
      <c r="FE798">
        <v>3.285</v>
      </c>
      <c r="FF798">
        <v>9999</v>
      </c>
      <c r="FG798">
        <v>9999</v>
      </c>
      <c r="FH798">
        <v>9999</v>
      </c>
      <c r="FI798">
        <v>999.9</v>
      </c>
      <c r="FJ798">
        <v>1.86127</v>
      </c>
      <c r="FK798">
        <v>1.86264</v>
      </c>
      <c r="FL798">
        <v>1.86005</v>
      </c>
      <c r="FM798">
        <v>1.85837</v>
      </c>
      <c r="FN798">
        <v>1.86214</v>
      </c>
      <c r="FO798">
        <v>1.85889</v>
      </c>
      <c r="FP798">
        <v>1.85791</v>
      </c>
      <c r="FQ798">
        <v>1.86081</v>
      </c>
      <c r="FR798">
        <v>0</v>
      </c>
      <c r="FS798">
        <v>0</v>
      </c>
      <c r="FT798">
        <v>0</v>
      </c>
      <c r="FU798">
        <v>4.5</v>
      </c>
      <c r="FV798" t="s">
        <v>361</v>
      </c>
      <c r="FW798" t="s">
        <v>362</v>
      </c>
      <c r="FX798" t="s">
        <v>363</v>
      </c>
      <c r="FY798" t="s">
        <v>364</v>
      </c>
      <c r="FZ798" t="s">
        <v>364</v>
      </c>
      <c r="GA798" t="s">
        <v>363</v>
      </c>
      <c r="GB798">
        <v>0</v>
      </c>
      <c r="GC798">
        <v>100</v>
      </c>
      <c r="GD798">
        <v>100</v>
      </c>
      <c r="GE798">
        <v>-0.361</v>
      </c>
      <c r="GF798">
        <v>0.2964</v>
      </c>
      <c r="GG798">
        <v>-1.589593225013521</v>
      </c>
      <c r="GH798">
        <v>0.00192992804097616</v>
      </c>
      <c r="GI798">
        <v>3.244687122451424E-06</v>
      </c>
      <c r="GJ798">
        <v>-2.087531120305573E-09</v>
      </c>
      <c r="GK798">
        <v>0.05776174702018427</v>
      </c>
      <c r="GL798">
        <v>0.005089068596103195</v>
      </c>
      <c r="GM798">
        <v>0.0003257216593697226</v>
      </c>
      <c r="GN798">
        <v>-1.562898368296355E-06</v>
      </c>
      <c r="GO798">
        <v>0</v>
      </c>
      <c r="GP798">
        <v>1257</v>
      </c>
      <c r="GQ798">
        <v>1</v>
      </c>
      <c r="GR798">
        <v>31</v>
      </c>
      <c r="GS798">
        <v>309.9</v>
      </c>
      <c r="GT798">
        <v>309.8</v>
      </c>
      <c r="GU798">
        <v>1.07666</v>
      </c>
      <c r="GV798">
        <v>2.39014</v>
      </c>
      <c r="GW798">
        <v>1.44775</v>
      </c>
      <c r="GX798">
        <v>2.20215</v>
      </c>
      <c r="GY798">
        <v>1.44653</v>
      </c>
      <c r="GZ798">
        <v>2.36206</v>
      </c>
      <c r="HA798">
        <v>33.1769</v>
      </c>
      <c r="HB798">
        <v>14.421</v>
      </c>
      <c r="HC798">
        <v>18</v>
      </c>
      <c r="HD798">
        <v>532.04</v>
      </c>
      <c r="HE798">
        <v>522.696</v>
      </c>
      <c r="HF798">
        <v>24.9997</v>
      </c>
      <c r="HG798">
        <v>30.7119</v>
      </c>
      <c r="HH798">
        <v>30.0001</v>
      </c>
      <c r="HI798">
        <v>31.0889</v>
      </c>
      <c r="HJ798">
        <v>31.1009</v>
      </c>
      <c r="HK798">
        <v>21.5398</v>
      </c>
      <c r="HL798">
        <v>20.8779</v>
      </c>
      <c r="HM798">
        <v>100</v>
      </c>
      <c r="HN798">
        <v>25</v>
      </c>
      <c r="HO798">
        <v>420</v>
      </c>
      <c r="HP798">
        <v>21.5</v>
      </c>
      <c r="HQ798">
        <v>103.12</v>
      </c>
      <c r="HR798">
        <v>102.018</v>
      </c>
    </row>
    <row r="799" spans="1:226">
      <c r="A799">
        <v>781</v>
      </c>
      <c r="B799">
        <v>1774684917</v>
      </c>
      <c r="C799">
        <v>3171</v>
      </c>
      <c r="D799" t="s">
        <v>1925</v>
      </c>
      <c r="E799" t="s">
        <v>1926</v>
      </c>
      <c r="F799">
        <v>5</v>
      </c>
      <c r="I799">
        <v>1774684914.1</v>
      </c>
      <c r="J799">
        <f>(K799)/1000</f>
        <v>0</v>
      </c>
      <c r="K799">
        <f>IF(BF799, AN799, AH799)</f>
        <v>0</v>
      </c>
      <c r="L799">
        <f>IF(BF799, AI799, AG799)</f>
        <v>0</v>
      </c>
      <c r="M799">
        <f>BH799 - IF(AU799&gt;1, L799*BB799*100.0/(AW799), 0)</f>
        <v>0</v>
      </c>
      <c r="N799">
        <f>((T799-J799/2)*M799-L799)/(T799+J799/2)</f>
        <v>0</v>
      </c>
      <c r="O799">
        <f>N799*(BO799+BP799)/1000.0</f>
        <v>0</v>
      </c>
      <c r="P799">
        <f>(BH799 - IF(AU799&gt;1, L799*BB799*100.0/(AW799), 0))*(BO799+BP799)/1000.0</f>
        <v>0</v>
      </c>
      <c r="Q799">
        <f>2.0/((1/S799-1/R799)+SIGN(S799)*SQRT((1/S799-1/R799)*(1/S799-1/R799) + 4*BC799/((BC799+1)*(BC799+1))*(2*1/S799*1/R799-1/R799*1/R799)))</f>
        <v>0</v>
      </c>
      <c r="R799">
        <f>IF(LEFT(BD799,1)&lt;&gt;"0",IF(LEFT(BD799,1)="1",3.0,BE799),$D$5+$E$5*(BV799*BO799/($K$5*1000))+$F$5*(BV799*BO799/($K$5*1000))*MAX(MIN(BB799,$J$5),$I$5)*MAX(MIN(BB799,$J$5),$I$5)+$G$5*MAX(MIN(BB799,$J$5),$I$5)*(BV799*BO799/($K$5*1000))+$H$5*(BV799*BO799/($K$5*1000))*(BV799*BO799/($K$5*1000)))</f>
        <v>0</v>
      </c>
      <c r="S799">
        <f>J799*(1000-(1000*0.61365*exp(17.502*W799/(240.97+W799))/(BO799+BP799)+BJ799)/2)/(1000*0.61365*exp(17.502*W799/(240.97+W799))/(BO799+BP799)-BJ799)</f>
        <v>0</v>
      </c>
      <c r="T799">
        <f>1/((BC799+1)/(Q799/1.6)+1/(R799/1.37)) + BC799/((BC799+1)/(Q799/1.6) + BC799/(R799/1.37))</f>
        <v>0</v>
      </c>
      <c r="U799">
        <f>(AX799*BA799)</f>
        <v>0</v>
      </c>
      <c r="V799">
        <f>(BQ799+(U799+2*0.95*5.67E-8*(((BQ799+$B$9)+273)^4-(BQ799+273)^4)-44100*J799)/(1.84*29.3*R799+8*0.95*5.67E-8*(BQ799+273)^3))</f>
        <v>0</v>
      </c>
      <c r="W799">
        <f>($C$9*BR799+$D$9*BS799+$E$9*V799)</f>
        <v>0</v>
      </c>
      <c r="X799">
        <f>0.61365*exp(17.502*W799/(240.97+W799))</f>
        <v>0</v>
      </c>
      <c r="Y799">
        <f>(Z799/AA799*100)</f>
        <v>0</v>
      </c>
      <c r="Z799">
        <f>BJ799*(BO799+BP799)/1000</f>
        <v>0</v>
      </c>
      <c r="AA799">
        <f>0.61365*exp(17.502*BQ799/(240.97+BQ799))</f>
        <v>0</v>
      </c>
      <c r="AB799">
        <f>(X799-BJ799*(BO799+BP799)/1000)</f>
        <v>0</v>
      </c>
      <c r="AC799">
        <f>(-J799*44100)</f>
        <v>0</v>
      </c>
      <c r="AD799">
        <f>2*29.3*R799*0.92*(BQ799-W799)</f>
        <v>0</v>
      </c>
      <c r="AE799">
        <f>2*0.95*5.67E-8*(((BQ799+$B$9)+273)^4-(W799+273)^4)</f>
        <v>0</v>
      </c>
      <c r="AF799">
        <f>U799+AE799+AC799+AD799</f>
        <v>0</v>
      </c>
      <c r="AG799">
        <f>BN799*AU799*(BI799-BH799*(1000-AU799*BK799)/(1000-AU799*BJ799))/(100*BB799)</f>
        <v>0</v>
      </c>
      <c r="AH799">
        <f>1000*BN799*AU799*(BJ799-BK799)/(100*BB799*(1000-AU799*BJ799))</f>
        <v>0</v>
      </c>
      <c r="AI799">
        <f>(AJ799 - AK799 - BO799*1E3/(8.314*(BQ799+273.15)) * AM799/BN799 * AL799) * BN799/(100*BB799) * (1000 - BK799)/1000</f>
        <v>0</v>
      </c>
      <c r="AJ799">
        <v>429.2593728704131</v>
      </c>
      <c r="AK799">
        <v>428.790624242424</v>
      </c>
      <c r="AL799">
        <v>1.033146769723534E-07</v>
      </c>
      <c r="AM799">
        <v>61.35787655002243</v>
      </c>
      <c r="AN799">
        <f>(AP799 - AO799 + BO799*1E3/(8.314*(BQ799+273.15)) * AR799/BN799 * AQ799) * BN799/(100*BB799) * 1000/(1000 - AP799)</f>
        <v>0</v>
      </c>
      <c r="AO799">
        <v>21.46627749174893</v>
      </c>
      <c r="AP799">
        <v>21.45297272727274</v>
      </c>
      <c r="AQ799">
        <v>2.303157712454888E-07</v>
      </c>
      <c r="AR799">
        <v>91.88205700752289</v>
      </c>
      <c r="AS799">
        <v>0</v>
      </c>
      <c r="AT799">
        <v>0</v>
      </c>
      <c r="AU799">
        <f>IF(AS799*$H$15&gt;=AW799,1.0,(AW799/(AW799-AS799*$H$15)))</f>
        <v>0</v>
      </c>
      <c r="AV799">
        <f>(AU799-1)*100</f>
        <v>0</v>
      </c>
      <c r="AW799">
        <f>MAX(0,($B$15+$C$15*BV799)/(1+$D$15*BV799)*BO799/(BQ799+273)*$E$15)</f>
        <v>0</v>
      </c>
      <c r="AX799">
        <f>$B$13*BW799+$C$13*BX799+$F$13*CI799*(1-CL799)</f>
        <v>0</v>
      </c>
      <c r="AY799">
        <f>AX799*AZ799</f>
        <v>0</v>
      </c>
      <c r="AZ799">
        <f>($B$13*$D$11+$C$13*$D$11+$F$13*((CV799+CN799)/MAX(CV799+CN799+CW799, 0.1)*$I$11+CW799/MAX(CV799+CN799+CW799, 0.1)*$J$11))/($B$13+$C$13+$F$13)</f>
        <v>0</v>
      </c>
      <c r="BA799">
        <f>($B$13*$K$11+$C$13*$K$11+$F$13*((CV799+CN799)/MAX(CV799+CN799+CW799, 0.1)*$P$11+CW799/MAX(CV799+CN799+CW799, 0.1)*$Q$11))/($B$13+$C$13+$F$13)</f>
        <v>0</v>
      </c>
      <c r="BB799">
        <v>6</v>
      </c>
      <c r="BC799">
        <v>0.5</v>
      </c>
      <c r="BD799" t="s">
        <v>358</v>
      </c>
      <c r="BE799">
        <v>2</v>
      </c>
      <c r="BF799" t="b">
        <v>1</v>
      </c>
      <c r="BG799">
        <v>1774684914.1</v>
      </c>
      <c r="BH799">
        <v>419.6013999999999</v>
      </c>
      <c r="BI799">
        <v>420.042</v>
      </c>
      <c r="BJ799">
        <v>21.45148</v>
      </c>
      <c r="BK799">
        <v>21.46614</v>
      </c>
      <c r="BL799">
        <v>419.9628000000001</v>
      </c>
      <c r="BM799">
        <v>21.15508999999999</v>
      </c>
      <c r="BN799">
        <v>500.0162999999999</v>
      </c>
      <c r="BO799">
        <v>101.0245</v>
      </c>
      <c r="BP799">
        <v>0.09991090999999999</v>
      </c>
      <c r="BQ799">
        <v>25.68692</v>
      </c>
      <c r="BR799">
        <v>25.69141</v>
      </c>
      <c r="BS799">
        <v>999.9</v>
      </c>
      <c r="BT799">
        <v>0</v>
      </c>
      <c r="BU799">
        <v>0</v>
      </c>
      <c r="BV799">
        <v>10021.565</v>
      </c>
      <c r="BW799">
        <v>0</v>
      </c>
      <c r="BX799">
        <v>0.3833920000000001</v>
      </c>
      <c r="BY799">
        <v>-0.4405426</v>
      </c>
      <c r="BZ799">
        <v>428.7997</v>
      </c>
      <c r="CA799">
        <v>429.2563</v>
      </c>
      <c r="CB799">
        <v>-0.01465682</v>
      </c>
      <c r="CC799">
        <v>420.042</v>
      </c>
      <c r="CD799">
        <v>21.46614</v>
      </c>
      <c r="CE799">
        <v>2.167124</v>
      </c>
      <c r="CF799">
        <v>2.168605</v>
      </c>
      <c r="CG799">
        <v>18.72132</v>
      </c>
      <c r="CH799">
        <v>18.73225</v>
      </c>
      <c r="CI799">
        <v>19.99998</v>
      </c>
      <c r="CJ799">
        <v>0</v>
      </c>
      <c r="CK799">
        <v>1</v>
      </c>
      <c r="CL799">
        <v>0</v>
      </c>
      <c r="CM799">
        <v>1.84134</v>
      </c>
      <c r="CN799">
        <v>0</v>
      </c>
      <c r="CO799">
        <v>0.6470399999999999</v>
      </c>
      <c r="CP799">
        <v>102.3132</v>
      </c>
      <c r="CQ799">
        <v>34.4496</v>
      </c>
      <c r="CR799">
        <v>38.9872</v>
      </c>
      <c r="CS799">
        <v>36.8561</v>
      </c>
      <c r="CT799">
        <v>37.7809</v>
      </c>
      <c r="CU799">
        <v>35.4937</v>
      </c>
      <c r="CV799">
        <v>0</v>
      </c>
      <c r="CW799">
        <v>20</v>
      </c>
      <c r="CX799">
        <v>0</v>
      </c>
      <c r="CY799">
        <v>1774684915.4</v>
      </c>
      <c r="CZ799">
        <v>0</v>
      </c>
      <c r="DA799">
        <v>1774666326.5</v>
      </c>
      <c r="DB799" t="s">
        <v>359</v>
      </c>
      <c r="DC799">
        <v>1774666322</v>
      </c>
      <c r="DD799">
        <v>1774666326.5</v>
      </c>
      <c r="DE799">
        <v>2</v>
      </c>
      <c r="DF799">
        <v>0.343</v>
      </c>
      <c r="DG799">
        <v>-0.026</v>
      </c>
      <c r="DH799">
        <v>-0.36</v>
      </c>
      <c r="DI799">
        <v>0.298</v>
      </c>
      <c r="DJ799">
        <v>420</v>
      </c>
      <c r="DK799">
        <v>22</v>
      </c>
      <c r="DL799">
        <v>0.17</v>
      </c>
      <c r="DM799">
        <v>0.02</v>
      </c>
      <c r="DN799">
        <v>-0.432027</v>
      </c>
      <c r="DO799">
        <v>-0.04925431358885003</v>
      </c>
      <c r="DP799">
        <v>0.0295868793901753</v>
      </c>
      <c r="DQ799">
        <v>1</v>
      </c>
      <c r="DR799">
        <v>-0.0152823243902439</v>
      </c>
      <c r="DS799">
        <v>-4.191637630657952E-05</v>
      </c>
      <c r="DT799">
        <v>0.001219368849492405</v>
      </c>
      <c r="DU799">
        <v>1</v>
      </c>
      <c r="DV799">
        <v>2</v>
      </c>
      <c r="DW799">
        <v>2</v>
      </c>
      <c r="DX799" t="s">
        <v>360</v>
      </c>
      <c r="DY799">
        <v>3.13045</v>
      </c>
      <c r="DZ799">
        <v>2.80664</v>
      </c>
      <c r="EA799">
        <v>0.0997512</v>
      </c>
      <c r="EB799">
        <v>0.09947590000000001</v>
      </c>
      <c r="EC799">
        <v>0.105682</v>
      </c>
      <c r="ED799">
        <v>0.105418</v>
      </c>
      <c r="EE799">
        <v>21144.1</v>
      </c>
      <c r="EF799">
        <v>27417.8</v>
      </c>
      <c r="EG799">
        <v>26441.2</v>
      </c>
      <c r="EH799">
        <v>32999</v>
      </c>
      <c r="EI799">
        <v>34928.3</v>
      </c>
      <c r="EJ799">
        <v>40316.9</v>
      </c>
      <c r="EK799">
        <v>41086.8</v>
      </c>
      <c r="EL799">
        <v>46058.5</v>
      </c>
      <c r="EM799">
        <v>2.03505</v>
      </c>
      <c r="EN799">
        <v>1.99987</v>
      </c>
      <c r="EO799">
        <v>0.0652298</v>
      </c>
      <c r="EP799">
        <v>0</v>
      </c>
      <c r="EQ799">
        <v>24.6264</v>
      </c>
      <c r="ER799">
        <v>999.9</v>
      </c>
      <c r="ES799">
        <v>67.5</v>
      </c>
      <c r="ET799">
        <v>27.5</v>
      </c>
      <c r="EU799">
        <v>24.6242</v>
      </c>
      <c r="EV799">
        <v>61.0809</v>
      </c>
      <c r="EW799">
        <v>31.8189</v>
      </c>
      <c r="EX799">
        <v>1</v>
      </c>
      <c r="EY799">
        <v>0.291159</v>
      </c>
      <c r="EZ799">
        <v>0.148301</v>
      </c>
      <c r="FA799">
        <v>20.2927</v>
      </c>
      <c r="FB799">
        <v>5.19153</v>
      </c>
      <c r="FC799">
        <v>11.9441</v>
      </c>
      <c r="FD799">
        <v>4.9557</v>
      </c>
      <c r="FE799">
        <v>3.285</v>
      </c>
      <c r="FF799">
        <v>9999</v>
      </c>
      <c r="FG799">
        <v>9999</v>
      </c>
      <c r="FH799">
        <v>9999</v>
      </c>
      <c r="FI799">
        <v>999.9</v>
      </c>
      <c r="FJ799">
        <v>1.86127</v>
      </c>
      <c r="FK799">
        <v>1.86264</v>
      </c>
      <c r="FL799">
        <v>1.86005</v>
      </c>
      <c r="FM799">
        <v>1.85837</v>
      </c>
      <c r="FN799">
        <v>1.86215</v>
      </c>
      <c r="FO799">
        <v>1.85887</v>
      </c>
      <c r="FP799">
        <v>1.85791</v>
      </c>
      <c r="FQ799">
        <v>1.86081</v>
      </c>
      <c r="FR799">
        <v>0</v>
      </c>
      <c r="FS799">
        <v>0</v>
      </c>
      <c r="FT799">
        <v>0</v>
      </c>
      <c r="FU799">
        <v>4.5</v>
      </c>
      <c r="FV799" t="s">
        <v>361</v>
      </c>
      <c r="FW799" t="s">
        <v>362</v>
      </c>
      <c r="FX799" t="s">
        <v>363</v>
      </c>
      <c r="FY799" t="s">
        <v>364</v>
      </c>
      <c r="FZ799" t="s">
        <v>364</v>
      </c>
      <c r="GA799" t="s">
        <v>363</v>
      </c>
      <c r="GB799">
        <v>0</v>
      </c>
      <c r="GC799">
        <v>100</v>
      </c>
      <c r="GD799">
        <v>100</v>
      </c>
      <c r="GE799">
        <v>-0.362</v>
      </c>
      <c r="GF799">
        <v>0.2964</v>
      </c>
      <c r="GG799">
        <v>-1.589593225013521</v>
      </c>
      <c r="GH799">
        <v>0.00192992804097616</v>
      </c>
      <c r="GI799">
        <v>3.244687122451424E-06</v>
      </c>
      <c r="GJ799">
        <v>-2.087531120305573E-09</v>
      </c>
      <c r="GK799">
        <v>0.05776174702018427</v>
      </c>
      <c r="GL799">
        <v>0.005089068596103195</v>
      </c>
      <c r="GM799">
        <v>0.0003257216593697226</v>
      </c>
      <c r="GN799">
        <v>-1.562898368296355E-06</v>
      </c>
      <c r="GO799">
        <v>0</v>
      </c>
      <c r="GP799">
        <v>1257</v>
      </c>
      <c r="GQ799">
        <v>1</v>
      </c>
      <c r="GR799">
        <v>31</v>
      </c>
      <c r="GS799">
        <v>309.9</v>
      </c>
      <c r="GT799">
        <v>309.8</v>
      </c>
      <c r="GU799">
        <v>1.07666</v>
      </c>
      <c r="GV799">
        <v>2.38525</v>
      </c>
      <c r="GW799">
        <v>1.44775</v>
      </c>
      <c r="GX799">
        <v>2.20215</v>
      </c>
      <c r="GY799">
        <v>1.44653</v>
      </c>
      <c r="GZ799">
        <v>2.3938</v>
      </c>
      <c r="HA799">
        <v>33.1769</v>
      </c>
      <c r="HB799">
        <v>14.4297</v>
      </c>
      <c r="HC799">
        <v>18</v>
      </c>
      <c r="HD799">
        <v>531.96</v>
      </c>
      <c r="HE799">
        <v>522.696</v>
      </c>
      <c r="HF799">
        <v>24.9997</v>
      </c>
      <c r="HG799">
        <v>30.7119</v>
      </c>
      <c r="HH799">
        <v>30.0001</v>
      </c>
      <c r="HI799">
        <v>31.0889</v>
      </c>
      <c r="HJ799">
        <v>31.1009</v>
      </c>
      <c r="HK799">
        <v>21.5387</v>
      </c>
      <c r="HL799">
        <v>20.8779</v>
      </c>
      <c r="HM799">
        <v>100</v>
      </c>
      <c r="HN799">
        <v>25</v>
      </c>
      <c r="HO799">
        <v>420</v>
      </c>
      <c r="HP799">
        <v>21.5</v>
      </c>
      <c r="HQ799">
        <v>103.12</v>
      </c>
      <c r="HR799">
        <v>102.018</v>
      </c>
    </row>
    <row r="800" spans="1:226">
      <c r="A800">
        <v>782</v>
      </c>
      <c r="B800">
        <v>1774684921</v>
      </c>
      <c r="C800">
        <v>3175</v>
      </c>
      <c r="D800" t="s">
        <v>1927</v>
      </c>
      <c r="E800" t="s">
        <v>1928</v>
      </c>
      <c r="F800">
        <v>5</v>
      </c>
      <c r="I800">
        <v>1774684918.1</v>
      </c>
      <c r="J800">
        <f>(K800)/1000</f>
        <v>0</v>
      </c>
      <c r="K800">
        <f>IF(BF800, AN800, AH800)</f>
        <v>0</v>
      </c>
      <c r="L800">
        <f>IF(BF800, AI800, AG800)</f>
        <v>0</v>
      </c>
      <c r="M800">
        <f>BH800 - IF(AU800&gt;1, L800*BB800*100.0/(AW800), 0)</f>
        <v>0</v>
      </c>
      <c r="N800">
        <f>((T800-J800/2)*M800-L800)/(T800+J800/2)</f>
        <v>0</v>
      </c>
      <c r="O800">
        <f>N800*(BO800+BP800)/1000.0</f>
        <v>0</v>
      </c>
      <c r="P800">
        <f>(BH800 - IF(AU800&gt;1, L800*BB800*100.0/(AW800), 0))*(BO800+BP800)/1000.0</f>
        <v>0</v>
      </c>
      <c r="Q800">
        <f>2.0/((1/S800-1/R800)+SIGN(S800)*SQRT((1/S800-1/R800)*(1/S800-1/R800) + 4*BC800/((BC800+1)*(BC800+1))*(2*1/S800*1/R800-1/R800*1/R800)))</f>
        <v>0</v>
      </c>
      <c r="R800">
        <f>IF(LEFT(BD800,1)&lt;&gt;"0",IF(LEFT(BD800,1)="1",3.0,BE800),$D$5+$E$5*(BV800*BO800/($K$5*1000))+$F$5*(BV800*BO800/($K$5*1000))*MAX(MIN(BB800,$J$5),$I$5)*MAX(MIN(BB800,$J$5),$I$5)+$G$5*MAX(MIN(BB800,$J$5),$I$5)*(BV800*BO800/($K$5*1000))+$H$5*(BV800*BO800/($K$5*1000))*(BV800*BO800/($K$5*1000)))</f>
        <v>0</v>
      </c>
      <c r="S800">
        <f>J800*(1000-(1000*0.61365*exp(17.502*W800/(240.97+W800))/(BO800+BP800)+BJ800)/2)/(1000*0.61365*exp(17.502*W800/(240.97+W800))/(BO800+BP800)-BJ800)</f>
        <v>0</v>
      </c>
      <c r="T800">
        <f>1/((BC800+1)/(Q800/1.6)+1/(R800/1.37)) + BC800/((BC800+1)/(Q800/1.6) + BC800/(R800/1.37))</f>
        <v>0</v>
      </c>
      <c r="U800">
        <f>(AX800*BA800)</f>
        <v>0</v>
      </c>
      <c r="V800">
        <f>(BQ800+(U800+2*0.95*5.67E-8*(((BQ800+$B$9)+273)^4-(BQ800+273)^4)-44100*J800)/(1.84*29.3*R800+8*0.95*5.67E-8*(BQ800+273)^3))</f>
        <v>0</v>
      </c>
      <c r="W800">
        <f>($C$9*BR800+$D$9*BS800+$E$9*V800)</f>
        <v>0</v>
      </c>
      <c r="X800">
        <f>0.61365*exp(17.502*W800/(240.97+W800))</f>
        <v>0</v>
      </c>
      <c r="Y800">
        <f>(Z800/AA800*100)</f>
        <v>0</v>
      </c>
      <c r="Z800">
        <f>BJ800*(BO800+BP800)/1000</f>
        <v>0</v>
      </c>
      <c r="AA800">
        <f>0.61365*exp(17.502*BQ800/(240.97+BQ800))</f>
        <v>0</v>
      </c>
      <c r="AB800">
        <f>(X800-BJ800*(BO800+BP800)/1000)</f>
        <v>0</v>
      </c>
      <c r="AC800">
        <f>(-J800*44100)</f>
        <v>0</v>
      </c>
      <c r="AD800">
        <f>2*29.3*R800*0.92*(BQ800-W800)</f>
        <v>0</v>
      </c>
      <c r="AE800">
        <f>2*0.95*5.67E-8*(((BQ800+$B$9)+273)^4-(W800+273)^4)</f>
        <v>0</v>
      </c>
      <c r="AF800">
        <f>U800+AE800+AC800+AD800</f>
        <v>0</v>
      </c>
      <c r="AG800">
        <f>BN800*AU800*(BI800-BH800*(1000-AU800*BK800)/(1000-AU800*BJ800))/(100*BB800)</f>
        <v>0</v>
      </c>
      <c r="AH800">
        <f>1000*BN800*AU800*(BJ800-BK800)/(100*BB800*(1000-AU800*BJ800))</f>
        <v>0</v>
      </c>
      <c r="AI800">
        <f>(AJ800 - AK800 - BO800*1E3/(8.314*(BQ800+273.15)) * AM800/BN800 * AL800) * BN800/(100*BB800) * (1000 - BK800)/1000</f>
        <v>0</v>
      </c>
      <c r="AJ800">
        <v>429.2260552815809</v>
      </c>
      <c r="AK800">
        <v>428.7864727272728</v>
      </c>
      <c r="AL800">
        <v>-1.279056106952533E-06</v>
      </c>
      <c r="AM800">
        <v>61.35787655002243</v>
      </c>
      <c r="AN800">
        <f>(AP800 - AO800 + BO800*1E3/(8.314*(BQ800+273.15)) * AR800/BN800 * AQ800) * BN800/(100*BB800) * 1000/(1000 - AP800)</f>
        <v>0</v>
      </c>
      <c r="AO800">
        <v>21.46637575000955</v>
      </c>
      <c r="AP800">
        <v>21.45274825174826</v>
      </c>
      <c r="AQ800">
        <v>-3.56678437888707E-08</v>
      </c>
      <c r="AR800">
        <v>91.88205700752289</v>
      </c>
      <c r="AS800">
        <v>0</v>
      </c>
      <c r="AT800">
        <v>0</v>
      </c>
      <c r="AU800">
        <f>IF(AS800*$H$15&gt;=AW800,1.0,(AW800/(AW800-AS800*$H$15)))</f>
        <v>0</v>
      </c>
      <c r="AV800">
        <f>(AU800-1)*100</f>
        <v>0</v>
      </c>
      <c r="AW800">
        <f>MAX(0,($B$15+$C$15*BV800)/(1+$D$15*BV800)*BO800/(BQ800+273)*$E$15)</f>
        <v>0</v>
      </c>
      <c r="AX800">
        <f>$B$13*BW800+$C$13*BX800+$F$13*CI800*(1-CL800)</f>
        <v>0</v>
      </c>
      <c r="AY800">
        <f>AX800*AZ800</f>
        <v>0</v>
      </c>
      <c r="AZ800">
        <f>($B$13*$D$11+$C$13*$D$11+$F$13*((CV800+CN800)/MAX(CV800+CN800+CW800, 0.1)*$I$11+CW800/MAX(CV800+CN800+CW800, 0.1)*$J$11))/($B$13+$C$13+$F$13)</f>
        <v>0</v>
      </c>
      <c r="BA800">
        <f>($B$13*$K$11+$C$13*$K$11+$F$13*((CV800+CN800)/MAX(CV800+CN800+CW800, 0.1)*$P$11+CW800/MAX(CV800+CN800+CW800, 0.1)*$Q$11))/($B$13+$C$13+$F$13)</f>
        <v>0</v>
      </c>
      <c r="BB800">
        <v>6</v>
      </c>
      <c r="BC800">
        <v>0.5</v>
      </c>
      <c r="BD800" t="s">
        <v>358</v>
      </c>
      <c r="BE800">
        <v>2</v>
      </c>
      <c r="BF800" t="b">
        <v>1</v>
      </c>
      <c r="BG800">
        <v>1774684918.1</v>
      </c>
      <c r="BH800">
        <v>419.5943</v>
      </c>
      <c r="BI800">
        <v>420.0138</v>
      </c>
      <c r="BJ800">
        <v>21.4524</v>
      </c>
      <c r="BK800">
        <v>21.46623</v>
      </c>
      <c r="BL800">
        <v>419.9555999999999</v>
      </c>
      <c r="BM800">
        <v>21.156</v>
      </c>
      <c r="BN800">
        <v>499.9976</v>
      </c>
      <c r="BO800">
        <v>101.0246</v>
      </c>
      <c r="BP800">
        <v>0.1002048</v>
      </c>
      <c r="BQ800">
        <v>25.68544</v>
      </c>
      <c r="BR800">
        <v>25.69163</v>
      </c>
      <c r="BS800">
        <v>999.9</v>
      </c>
      <c r="BT800">
        <v>0</v>
      </c>
      <c r="BU800">
        <v>0</v>
      </c>
      <c r="BV800">
        <v>9980.932999999999</v>
      </c>
      <c r="BW800">
        <v>0</v>
      </c>
      <c r="BX800">
        <v>0.3750399</v>
      </c>
      <c r="BY800">
        <v>-0.4194457</v>
      </c>
      <c r="BZ800">
        <v>428.7929</v>
      </c>
      <c r="CA800">
        <v>429.2276</v>
      </c>
      <c r="CB800">
        <v>-0.01383458</v>
      </c>
      <c r="CC800">
        <v>420.0138</v>
      </c>
      <c r="CD800">
        <v>21.46623</v>
      </c>
      <c r="CE800">
        <v>2.167217</v>
      </c>
      <c r="CF800">
        <v>2.168616</v>
      </c>
      <c r="CG800">
        <v>18.72203</v>
      </c>
      <c r="CH800">
        <v>18.73233</v>
      </c>
      <c r="CI800">
        <v>20.0041</v>
      </c>
      <c r="CJ800">
        <v>0</v>
      </c>
      <c r="CK800">
        <v>1</v>
      </c>
      <c r="CL800">
        <v>0</v>
      </c>
      <c r="CM800">
        <v>1.71938</v>
      </c>
      <c r="CN800">
        <v>0</v>
      </c>
      <c r="CO800">
        <v>0.6278900000000001</v>
      </c>
      <c r="CP800">
        <v>102.3344</v>
      </c>
      <c r="CQ800">
        <v>34.46849999999999</v>
      </c>
      <c r="CR800">
        <v>39.081</v>
      </c>
      <c r="CS800">
        <v>36.89980000000001</v>
      </c>
      <c r="CT800">
        <v>37.8809</v>
      </c>
      <c r="CU800">
        <v>35.5124</v>
      </c>
      <c r="CV800">
        <v>0</v>
      </c>
      <c r="CW800">
        <v>20.004</v>
      </c>
      <c r="CX800">
        <v>0</v>
      </c>
      <c r="CY800">
        <v>1774684919.6</v>
      </c>
      <c r="CZ800">
        <v>0</v>
      </c>
      <c r="DA800">
        <v>1774666326.5</v>
      </c>
      <c r="DB800" t="s">
        <v>359</v>
      </c>
      <c r="DC800">
        <v>1774666322</v>
      </c>
      <c r="DD800">
        <v>1774666326.5</v>
      </c>
      <c r="DE800">
        <v>2</v>
      </c>
      <c r="DF800">
        <v>0.343</v>
      </c>
      <c r="DG800">
        <v>-0.026</v>
      </c>
      <c r="DH800">
        <v>-0.36</v>
      </c>
      <c r="DI800">
        <v>0.298</v>
      </c>
      <c r="DJ800">
        <v>420</v>
      </c>
      <c r="DK800">
        <v>22</v>
      </c>
      <c r="DL800">
        <v>0.17</v>
      </c>
      <c r="DM800">
        <v>0.02</v>
      </c>
      <c r="DN800">
        <v>-0.4305832000000001</v>
      </c>
      <c r="DO800">
        <v>-0.0212073771106937</v>
      </c>
      <c r="DP800">
        <v>0.02445787256406411</v>
      </c>
      <c r="DQ800">
        <v>1</v>
      </c>
      <c r="DR800">
        <v>-0.014924715</v>
      </c>
      <c r="DS800">
        <v>0.002184673170731726</v>
      </c>
      <c r="DT800">
        <v>0.001199844066233192</v>
      </c>
      <c r="DU800">
        <v>1</v>
      </c>
      <c r="DV800">
        <v>2</v>
      </c>
      <c r="DW800">
        <v>2</v>
      </c>
      <c r="DX800" t="s">
        <v>360</v>
      </c>
      <c r="DY800">
        <v>3.13049</v>
      </c>
      <c r="DZ800">
        <v>2.80628</v>
      </c>
      <c r="EA800">
        <v>0.09975000000000001</v>
      </c>
      <c r="EB800">
        <v>0.0994717</v>
      </c>
      <c r="EC800">
        <v>0.105682</v>
      </c>
      <c r="ED800">
        <v>0.105418</v>
      </c>
      <c r="EE800">
        <v>21144.1</v>
      </c>
      <c r="EF800">
        <v>27417.9</v>
      </c>
      <c r="EG800">
        <v>26441.1</v>
      </c>
      <c r="EH800">
        <v>32999</v>
      </c>
      <c r="EI800">
        <v>34928.4</v>
      </c>
      <c r="EJ800">
        <v>40317</v>
      </c>
      <c r="EK800">
        <v>41086.8</v>
      </c>
      <c r="EL800">
        <v>46058.7</v>
      </c>
      <c r="EM800">
        <v>2.0352</v>
      </c>
      <c r="EN800">
        <v>2</v>
      </c>
      <c r="EO800">
        <v>0.06463380000000001</v>
      </c>
      <c r="EP800">
        <v>0</v>
      </c>
      <c r="EQ800">
        <v>24.6264</v>
      </c>
      <c r="ER800">
        <v>999.9</v>
      </c>
      <c r="ES800">
        <v>67.5</v>
      </c>
      <c r="ET800">
        <v>27.5</v>
      </c>
      <c r="EU800">
        <v>24.6257</v>
      </c>
      <c r="EV800">
        <v>61.1309</v>
      </c>
      <c r="EW800">
        <v>31.7788</v>
      </c>
      <c r="EX800">
        <v>1</v>
      </c>
      <c r="EY800">
        <v>0.291136</v>
      </c>
      <c r="EZ800">
        <v>0.147595</v>
      </c>
      <c r="FA800">
        <v>20.2925</v>
      </c>
      <c r="FB800">
        <v>5.19093</v>
      </c>
      <c r="FC800">
        <v>11.9441</v>
      </c>
      <c r="FD800">
        <v>4.95565</v>
      </c>
      <c r="FE800">
        <v>3.285</v>
      </c>
      <c r="FF800">
        <v>9999</v>
      </c>
      <c r="FG800">
        <v>9999</v>
      </c>
      <c r="FH800">
        <v>9999</v>
      </c>
      <c r="FI800">
        <v>999.9</v>
      </c>
      <c r="FJ800">
        <v>1.86127</v>
      </c>
      <c r="FK800">
        <v>1.86264</v>
      </c>
      <c r="FL800">
        <v>1.86005</v>
      </c>
      <c r="FM800">
        <v>1.85837</v>
      </c>
      <c r="FN800">
        <v>1.86213</v>
      </c>
      <c r="FO800">
        <v>1.85892</v>
      </c>
      <c r="FP800">
        <v>1.85791</v>
      </c>
      <c r="FQ800">
        <v>1.86081</v>
      </c>
      <c r="FR800">
        <v>0</v>
      </c>
      <c r="FS800">
        <v>0</v>
      </c>
      <c r="FT800">
        <v>0</v>
      </c>
      <c r="FU800">
        <v>4.5</v>
      </c>
      <c r="FV800" t="s">
        <v>361</v>
      </c>
      <c r="FW800" t="s">
        <v>362</v>
      </c>
      <c r="FX800" t="s">
        <v>363</v>
      </c>
      <c r="FY800" t="s">
        <v>364</v>
      </c>
      <c r="FZ800" t="s">
        <v>364</v>
      </c>
      <c r="GA800" t="s">
        <v>363</v>
      </c>
      <c r="GB800">
        <v>0</v>
      </c>
      <c r="GC800">
        <v>100</v>
      </c>
      <c r="GD800">
        <v>100</v>
      </c>
      <c r="GE800">
        <v>-0.362</v>
      </c>
      <c r="GF800">
        <v>0.2964</v>
      </c>
      <c r="GG800">
        <v>-1.589593225013521</v>
      </c>
      <c r="GH800">
        <v>0.00192992804097616</v>
      </c>
      <c r="GI800">
        <v>3.244687122451424E-06</v>
      </c>
      <c r="GJ800">
        <v>-2.087531120305573E-09</v>
      </c>
      <c r="GK800">
        <v>0.05776174702018427</v>
      </c>
      <c r="GL800">
        <v>0.005089068596103195</v>
      </c>
      <c r="GM800">
        <v>0.0003257216593697226</v>
      </c>
      <c r="GN800">
        <v>-1.562898368296355E-06</v>
      </c>
      <c r="GO800">
        <v>0</v>
      </c>
      <c r="GP800">
        <v>1257</v>
      </c>
      <c r="GQ800">
        <v>1</v>
      </c>
      <c r="GR800">
        <v>31</v>
      </c>
      <c r="GS800">
        <v>310</v>
      </c>
      <c r="GT800">
        <v>309.9</v>
      </c>
      <c r="GU800">
        <v>1.07666</v>
      </c>
      <c r="GV800">
        <v>2.38525</v>
      </c>
      <c r="GW800">
        <v>1.44775</v>
      </c>
      <c r="GX800">
        <v>2.20215</v>
      </c>
      <c r="GY800">
        <v>1.44653</v>
      </c>
      <c r="GZ800">
        <v>2.36572</v>
      </c>
      <c r="HA800">
        <v>33.1769</v>
      </c>
      <c r="HB800">
        <v>14.4297</v>
      </c>
      <c r="HC800">
        <v>18</v>
      </c>
      <c r="HD800">
        <v>532.0549999999999</v>
      </c>
      <c r="HE800">
        <v>522.7809999999999</v>
      </c>
      <c r="HF800">
        <v>24.9998</v>
      </c>
      <c r="HG800">
        <v>30.7119</v>
      </c>
      <c r="HH800">
        <v>30.0001</v>
      </c>
      <c r="HI800">
        <v>31.0889</v>
      </c>
      <c r="HJ800">
        <v>31.1009</v>
      </c>
      <c r="HK800">
        <v>21.5383</v>
      </c>
      <c r="HL800">
        <v>20.8779</v>
      </c>
      <c r="HM800">
        <v>100</v>
      </c>
      <c r="HN800">
        <v>25</v>
      </c>
      <c r="HO800">
        <v>420</v>
      </c>
      <c r="HP800">
        <v>21.5</v>
      </c>
      <c r="HQ800">
        <v>103.12</v>
      </c>
      <c r="HR800">
        <v>102.018</v>
      </c>
    </row>
    <row r="801" spans="1:226">
      <c r="A801">
        <v>783</v>
      </c>
      <c r="B801">
        <v>1774684925</v>
      </c>
      <c r="C801">
        <v>3179</v>
      </c>
      <c r="D801" t="s">
        <v>1929</v>
      </c>
      <c r="E801" t="s">
        <v>1930</v>
      </c>
      <c r="F801">
        <v>5</v>
      </c>
      <c r="I801">
        <v>1774684922.1</v>
      </c>
      <c r="J801">
        <f>(K801)/1000</f>
        <v>0</v>
      </c>
      <c r="K801">
        <f>IF(BF801, AN801, AH801)</f>
        <v>0</v>
      </c>
      <c r="L801">
        <f>IF(BF801, AI801, AG801)</f>
        <v>0</v>
      </c>
      <c r="M801">
        <f>BH801 - IF(AU801&gt;1, L801*BB801*100.0/(AW801), 0)</f>
        <v>0</v>
      </c>
      <c r="N801">
        <f>((T801-J801/2)*M801-L801)/(T801+J801/2)</f>
        <v>0</v>
      </c>
      <c r="O801">
        <f>N801*(BO801+BP801)/1000.0</f>
        <v>0</v>
      </c>
      <c r="P801">
        <f>(BH801 - IF(AU801&gt;1, L801*BB801*100.0/(AW801), 0))*(BO801+BP801)/1000.0</f>
        <v>0</v>
      </c>
      <c r="Q801">
        <f>2.0/((1/S801-1/R801)+SIGN(S801)*SQRT((1/S801-1/R801)*(1/S801-1/R801) + 4*BC801/((BC801+1)*(BC801+1))*(2*1/S801*1/R801-1/R801*1/R801)))</f>
        <v>0</v>
      </c>
      <c r="R801">
        <f>IF(LEFT(BD801,1)&lt;&gt;"0",IF(LEFT(BD801,1)="1",3.0,BE801),$D$5+$E$5*(BV801*BO801/($K$5*1000))+$F$5*(BV801*BO801/($K$5*1000))*MAX(MIN(BB801,$J$5),$I$5)*MAX(MIN(BB801,$J$5),$I$5)+$G$5*MAX(MIN(BB801,$J$5),$I$5)*(BV801*BO801/($K$5*1000))+$H$5*(BV801*BO801/($K$5*1000))*(BV801*BO801/($K$5*1000)))</f>
        <v>0</v>
      </c>
      <c r="S801">
        <f>J801*(1000-(1000*0.61365*exp(17.502*W801/(240.97+W801))/(BO801+BP801)+BJ801)/2)/(1000*0.61365*exp(17.502*W801/(240.97+W801))/(BO801+BP801)-BJ801)</f>
        <v>0</v>
      </c>
      <c r="T801">
        <f>1/((BC801+1)/(Q801/1.6)+1/(R801/1.37)) + BC801/((BC801+1)/(Q801/1.6) + BC801/(R801/1.37))</f>
        <v>0</v>
      </c>
      <c r="U801">
        <f>(AX801*BA801)</f>
        <v>0</v>
      </c>
      <c r="V801">
        <f>(BQ801+(U801+2*0.95*5.67E-8*(((BQ801+$B$9)+273)^4-(BQ801+273)^4)-44100*J801)/(1.84*29.3*R801+8*0.95*5.67E-8*(BQ801+273)^3))</f>
        <v>0</v>
      </c>
      <c r="W801">
        <f>($C$9*BR801+$D$9*BS801+$E$9*V801)</f>
        <v>0</v>
      </c>
      <c r="X801">
        <f>0.61365*exp(17.502*W801/(240.97+W801))</f>
        <v>0</v>
      </c>
      <c r="Y801">
        <f>(Z801/AA801*100)</f>
        <v>0</v>
      </c>
      <c r="Z801">
        <f>BJ801*(BO801+BP801)/1000</f>
        <v>0</v>
      </c>
      <c r="AA801">
        <f>0.61365*exp(17.502*BQ801/(240.97+BQ801))</f>
        <v>0</v>
      </c>
      <c r="AB801">
        <f>(X801-BJ801*(BO801+BP801)/1000)</f>
        <v>0</v>
      </c>
      <c r="AC801">
        <f>(-J801*44100)</f>
        <v>0</v>
      </c>
      <c r="AD801">
        <f>2*29.3*R801*0.92*(BQ801-W801)</f>
        <v>0</v>
      </c>
      <c r="AE801">
        <f>2*0.95*5.67E-8*(((BQ801+$B$9)+273)^4-(W801+273)^4)</f>
        <v>0</v>
      </c>
      <c r="AF801">
        <f>U801+AE801+AC801+AD801</f>
        <v>0</v>
      </c>
      <c r="AG801">
        <f>BN801*AU801*(BI801-BH801*(1000-AU801*BK801)/(1000-AU801*BJ801))/(100*BB801)</f>
        <v>0</v>
      </c>
      <c r="AH801">
        <f>1000*BN801*AU801*(BJ801-BK801)/(100*BB801*(1000-AU801*BJ801))</f>
        <v>0</v>
      </c>
      <c r="AI801">
        <f>(AJ801 - AK801 - BO801*1E3/(8.314*(BQ801+273.15)) * AM801/BN801 * AL801) * BN801/(100*BB801) * (1000 - BK801)/1000</f>
        <v>0</v>
      </c>
      <c r="AJ801">
        <v>429.2521222495149</v>
      </c>
      <c r="AK801">
        <v>428.7890787878786</v>
      </c>
      <c r="AL801">
        <v>6.080828545214109E-07</v>
      </c>
      <c r="AM801">
        <v>61.35787655002243</v>
      </c>
      <c r="AN801">
        <f>(AP801 - AO801 + BO801*1E3/(8.314*(BQ801+273.15)) * AR801/BN801 * AQ801) * BN801/(100*BB801) * 1000/(1000 - AP801)</f>
        <v>0</v>
      </c>
      <c r="AO801">
        <v>21.46612553365773</v>
      </c>
      <c r="AP801">
        <v>21.45474265734267</v>
      </c>
      <c r="AQ801">
        <v>2.258887927645796E-07</v>
      </c>
      <c r="AR801">
        <v>91.88205700752289</v>
      </c>
      <c r="AS801">
        <v>0</v>
      </c>
      <c r="AT801">
        <v>0</v>
      </c>
      <c r="AU801">
        <f>IF(AS801*$H$15&gt;=AW801,1.0,(AW801/(AW801-AS801*$H$15)))</f>
        <v>0</v>
      </c>
      <c r="AV801">
        <f>(AU801-1)*100</f>
        <v>0</v>
      </c>
      <c r="AW801">
        <f>MAX(0,($B$15+$C$15*BV801)/(1+$D$15*BV801)*BO801/(BQ801+273)*$E$15)</f>
        <v>0</v>
      </c>
      <c r="AX801">
        <f>$B$13*BW801+$C$13*BX801+$F$13*CI801*(1-CL801)</f>
        <v>0</v>
      </c>
      <c r="AY801">
        <f>AX801*AZ801</f>
        <v>0</v>
      </c>
      <c r="AZ801">
        <f>($B$13*$D$11+$C$13*$D$11+$F$13*((CV801+CN801)/MAX(CV801+CN801+CW801, 0.1)*$I$11+CW801/MAX(CV801+CN801+CW801, 0.1)*$J$11))/($B$13+$C$13+$F$13)</f>
        <v>0</v>
      </c>
      <c r="BA801">
        <f>($B$13*$K$11+$C$13*$K$11+$F$13*((CV801+CN801)/MAX(CV801+CN801+CW801, 0.1)*$P$11+CW801/MAX(CV801+CN801+CW801, 0.1)*$Q$11))/($B$13+$C$13+$F$13)</f>
        <v>0</v>
      </c>
      <c r="BB801">
        <v>6</v>
      </c>
      <c r="BC801">
        <v>0.5</v>
      </c>
      <c r="BD801" t="s">
        <v>358</v>
      </c>
      <c r="BE801">
        <v>2</v>
      </c>
      <c r="BF801" t="b">
        <v>1</v>
      </c>
      <c r="BG801">
        <v>1774684922.1</v>
      </c>
      <c r="BH801">
        <v>419.5906</v>
      </c>
      <c r="BI801">
        <v>420.0112</v>
      </c>
      <c r="BJ801">
        <v>21.45368</v>
      </c>
      <c r="BK801">
        <v>21.46558</v>
      </c>
      <c r="BL801">
        <v>419.9518</v>
      </c>
      <c r="BM801">
        <v>21.15726</v>
      </c>
      <c r="BN801">
        <v>500.0142</v>
      </c>
      <c r="BO801">
        <v>101.0244</v>
      </c>
      <c r="BP801">
        <v>0.09997667</v>
      </c>
      <c r="BQ801">
        <v>25.68402</v>
      </c>
      <c r="BR801">
        <v>25.68745</v>
      </c>
      <c r="BS801">
        <v>999.9</v>
      </c>
      <c r="BT801">
        <v>0</v>
      </c>
      <c r="BU801">
        <v>0</v>
      </c>
      <c r="BV801">
        <v>9991.862000000003</v>
      </c>
      <c r="BW801">
        <v>0</v>
      </c>
      <c r="BX801">
        <v>0.3751768999999999</v>
      </c>
      <c r="BY801">
        <v>-0.4206543</v>
      </c>
      <c r="BZ801">
        <v>428.7894</v>
      </c>
      <c r="CA801">
        <v>429.2247</v>
      </c>
      <c r="CB801">
        <v>-0.01190892</v>
      </c>
      <c r="CC801">
        <v>420.0112</v>
      </c>
      <c r="CD801">
        <v>21.46558</v>
      </c>
      <c r="CE801">
        <v>2.167345</v>
      </c>
      <c r="CF801">
        <v>2.16855</v>
      </c>
      <c r="CG801">
        <v>18.72294</v>
      </c>
      <c r="CH801">
        <v>18.73182</v>
      </c>
      <c r="CI801">
        <v>19.99981</v>
      </c>
      <c r="CJ801">
        <v>0</v>
      </c>
      <c r="CK801">
        <v>1</v>
      </c>
      <c r="CL801">
        <v>0</v>
      </c>
      <c r="CM801">
        <v>1.4321</v>
      </c>
      <c r="CN801">
        <v>0</v>
      </c>
      <c r="CO801">
        <v>0.5738399999999999</v>
      </c>
      <c r="CP801">
        <v>102.3125</v>
      </c>
      <c r="CQ801">
        <v>34.5</v>
      </c>
      <c r="CR801">
        <v>39.181</v>
      </c>
      <c r="CS801">
        <v>36.9496</v>
      </c>
      <c r="CT801">
        <v>37.9811</v>
      </c>
      <c r="CU801">
        <v>35.54340000000001</v>
      </c>
      <c r="CV801">
        <v>0</v>
      </c>
      <c r="CW801">
        <v>19.999</v>
      </c>
      <c r="CX801">
        <v>0</v>
      </c>
      <c r="CY801">
        <v>1774684923.2</v>
      </c>
      <c r="CZ801">
        <v>0</v>
      </c>
      <c r="DA801">
        <v>1774666326.5</v>
      </c>
      <c r="DB801" t="s">
        <v>359</v>
      </c>
      <c r="DC801">
        <v>1774666322</v>
      </c>
      <c r="DD801">
        <v>1774666326.5</v>
      </c>
      <c r="DE801">
        <v>2</v>
      </c>
      <c r="DF801">
        <v>0.343</v>
      </c>
      <c r="DG801">
        <v>-0.026</v>
      </c>
      <c r="DH801">
        <v>-0.36</v>
      </c>
      <c r="DI801">
        <v>0.298</v>
      </c>
      <c r="DJ801">
        <v>420</v>
      </c>
      <c r="DK801">
        <v>22</v>
      </c>
      <c r="DL801">
        <v>0.17</v>
      </c>
      <c r="DM801">
        <v>0.02</v>
      </c>
      <c r="DN801">
        <v>-0.43457185</v>
      </c>
      <c r="DO801">
        <v>0.05521535459662338</v>
      </c>
      <c r="DP801">
        <v>0.02214335991279327</v>
      </c>
      <c r="DQ801">
        <v>1</v>
      </c>
      <c r="DR801">
        <v>-0.014463185</v>
      </c>
      <c r="DS801">
        <v>0.014519252532833</v>
      </c>
      <c r="DT801">
        <v>0.001808783181665232</v>
      </c>
      <c r="DU801">
        <v>1</v>
      </c>
      <c r="DV801">
        <v>2</v>
      </c>
      <c r="DW801">
        <v>2</v>
      </c>
      <c r="DX801" t="s">
        <v>360</v>
      </c>
      <c r="DY801">
        <v>3.13042</v>
      </c>
      <c r="DZ801">
        <v>2.80645</v>
      </c>
      <c r="EA801">
        <v>0.0997503</v>
      </c>
      <c r="EB801">
        <v>0.0994587</v>
      </c>
      <c r="EC801">
        <v>0.105688</v>
      </c>
      <c r="ED801">
        <v>0.105413</v>
      </c>
      <c r="EE801">
        <v>21144.2</v>
      </c>
      <c r="EF801">
        <v>27418.3</v>
      </c>
      <c r="EG801">
        <v>26441.2</v>
      </c>
      <c r="EH801">
        <v>32999</v>
      </c>
      <c r="EI801">
        <v>34928.3</v>
      </c>
      <c r="EJ801">
        <v>40317.2</v>
      </c>
      <c r="EK801">
        <v>41087</v>
      </c>
      <c r="EL801">
        <v>46058.6</v>
      </c>
      <c r="EM801">
        <v>2.035</v>
      </c>
      <c r="EN801">
        <v>2.0002</v>
      </c>
      <c r="EO801">
        <v>0.0643358</v>
      </c>
      <c r="EP801">
        <v>0</v>
      </c>
      <c r="EQ801">
        <v>24.6274</v>
      </c>
      <c r="ER801">
        <v>999.9</v>
      </c>
      <c r="ES801">
        <v>67.5</v>
      </c>
      <c r="ET801">
        <v>27.5</v>
      </c>
      <c r="EU801">
        <v>24.627</v>
      </c>
      <c r="EV801">
        <v>61.2109</v>
      </c>
      <c r="EW801">
        <v>31.6787</v>
      </c>
      <c r="EX801">
        <v>1</v>
      </c>
      <c r="EY801">
        <v>0.29112</v>
      </c>
      <c r="EZ801">
        <v>0.146656</v>
      </c>
      <c r="FA801">
        <v>20.2925</v>
      </c>
      <c r="FB801">
        <v>5.19138</v>
      </c>
      <c r="FC801">
        <v>11.9441</v>
      </c>
      <c r="FD801">
        <v>4.95575</v>
      </c>
      <c r="FE801">
        <v>3.285</v>
      </c>
      <c r="FF801">
        <v>9999</v>
      </c>
      <c r="FG801">
        <v>9999</v>
      </c>
      <c r="FH801">
        <v>9999</v>
      </c>
      <c r="FI801">
        <v>999.9</v>
      </c>
      <c r="FJ801">
        <v>1.86127</v>
      </c>
      <c r="FK801">
        <v>1.86264</v>
      </c>
      <c r="FL801">
        <v>1.86005</v>
      </c>
      <c r="FM801">
        <v>1.85837</v>
      </c>
      <c r="FN801">
        <v>1.86212</v>
      </c>
      <c r="FO801">
        <v>1.85891</v>
      </c>
      <c r="FP801">
        <v>1.85791</v>
      </c>
      <c r="FQ801">
        <v>1.86081</v>
      </c>
      <c r="FR801">
        <v>0</v>
      </c>
      <c r="FS801">
        <v>0</v>
      </c>
      <c r="FT801">
        <v>0</v>
      </c>
      <c r="FU801">
        <v>4.5</v>
      </c>
      <c r="FV801" t="s">
        <v>361</v>
      </c>
      <c r="FW801" t="s">
        <v>362</v>
      </c>
      <c r="FX801" t="s">
        <v>363</v>
      </c>
      <c r="FY801" t="s">
        <v>364</v>
      </c>
      <c r="FZ801" t="s">
        <v>364</v>
      </c>
      <c r="GA801" t="s">
        <v>363</v>
      </c>
      <c r="GB801">
        <v>0</v>
      </c>
      <c r="GC801">
        <v>100</v>
      </c>
      <c r="GD801">
        <v>100</v>
      </c>
      <c r="GE801">
        <v>-0.362</v>
      </c>
      <c r="GF801">
        <v>0.2965</v>
      </c>
      <c r="GG801">
        <v>-1.589593225013521</v>
      </c>
      <c r="GH801">
        <v>0.00192992804097616</v>
      </c>
      <c r="GI801">
        <v>3.244687122451424E-06</v>
      </c>
      <c r="GJ801">
        <v>-2.087531120305573E-09</v>
      </c>
      <c r="GK801">
        <v>0.05776174702018427</v>
      </c>
      <c r="GL801">
        <v>0.005089068596103195</v>
      </c>
      <c r="GM801">
        <v>0.0003257216593697226</v>
      </c>
      <c r="GN801">
        <v>-1.562898368296355E-06</v>
      </c>
      <c r="GO801">
        <v>0</v>
      </c>
      <c r="GP801">
        <v>1257</v>
      </c>
      <c r="GQ801">
        <v>1</v>
      </c>
      <c r="GR801">
        <v>31</v>
      </c>
      <c r="GS801">
        <v>310.1</v>
      </c>
      <c r="GT801">
        <v>310</v>
      </c>
      <c r="GU801">
        <v>1.07666</v>
      </c>
      <c r="GV801">
        <v>2.39746</v>
      </c>
      <c r="GW801">
        <v>1.44775</v>
      </c>
      <c r="GX801">
        <v>2.20215</v>
      </c>
      <c r="GY801">
        <v>1.44653</v>
      </c>
      <c r="GZ801">
        <v>2.27417</v>
      </c>
      <c r="HA801">
        <v>33.1769</v>
      </c>
      <c r="HB801">
        <v>14.421</v>
      </c>
      <c r="HC801">
        <v>18</v>
      </c>
      <c r="HD801">
        <v>531.928</v>
      </c>
      <c r="HE801">
        <v>522.9109999999999</v>
      </c>
      <c r="HF801">
        <v>24.9997</v>
      </c>
      <c r="HG801">
        <v>30.7119</v>
      </c>
      <c r="HH801">
        <v>30.0001</v>
      </c>
      <c r="HI801">
        <v>31.0889</v>
      </c>
      <c r="HJ801">
        <v>31.1002</v>
      </c>
      <c r="HK801">
        <v>21.5403</v>
      </c>
      <c r="HL801">
        <v>20.8779</v>
      </c>
      <c r="HM801">
        <v>100</v>
      </c>
      <c r="HN801">
        <v>25</v>
      </c>
      <c r="HO801">
        <v>420</v>
      </c>
      <c r="HP801">
        <v>21.5</v>
      </c>
      <c r="HQ801">
        <v>103.12</v>
      </c>
      <c r="HR801">
        <v>102.018</v>
      </c>
    </row>
    <row r="802" spans="1:226">
      <c r="A802">
        <v>784</v>
      </c>
      <c r="B802">
        <v>1774684929</v>
      </c>
      <c r="C802">
        <v>3183</v>
      </c>
      <c r="D802" t="s">
        <v>1931</v>
      </c>
      <c r="E802" t="s">
        <v>1932</v>
      </c>
      <c r="F802">
        <v>5</v>
      </c>
      <c r="I802">
        <v>1774684926.1</v>
      </c>
      <c r="J802">
        <f>(K802)/1000</f>
        <v>0</v>
      </c>
      <c r="K802">
        <f>IF(BF802, AN802, AH802)</f>
        <v>0</v>
      </c>
      <c r="L802">
        <f>IF(BF802, AI802, AG802)</f>
        <v>0</v>
      </c>
      <c r="M802">
        <f>BH802 - IF(AU802&gt;1, L802*BB802*100.0/(AW802), 0)</f>
        <v>0</v>
      </c>
      <c r="N802">
        <f>((T802-J802/2)*M802-L802)/(T802+J802/2)</f>
        <v>0</v>
      </c>
      <c r="O802">
        <f>N802*(BO802+BP802)/1000.0</f>
        <v>0</v>
      </c>
      <c r="P802">
        <f>(BH802 - IF(AU802&gt;1, L802*BB802*100.0/(AW802), 0))*(BO802+BP802)/1000.0</f>
        <v>0</v>
      </c>
      <c r="Q802">
        <f>2.0/((1/S802-1/R802)+SIGN(S802)*SQRT((1/S802-1/R802)*(1/S802-1/R802) + 4*BC802/((BC802+1)*(BC802+1))*(2*1/S802*1/R802-1/R802*1/R802)))</f>
        <v>0</v>
      </c>
      <c r="R802">
        <f>IF(LEFT(BD802,1)&lt;&gt;"0",IF(LEFT(BD802,1)="1",3.0,BE802),$D$5+$E$5*(BV802*BO802/($K$5*1000))+$F$5*(BV802*BO802/($K$5*1000))*MAX(MIN(BB802,$J$5),$I$5)*MAX(MIN(BB802,$J$5),$I$5)+$G$5*MAX(MIN(BB802,$J$5),$I$5)*(BV802*BO802/($K$5*1000))+$H$5*(BV802*BO802/($K$5*1000))*(BV802*BO802/($K$5*1000)))</f>
        <v>0</v>
      </c>
      <c r="S802">
        <f>J802*(1000-(1000*0.61365*exp(17.502*W802/(240.97+W802))/(BO802+BP802)+BJ802)/2)/(1000*0.61365*exp(17.502*W802/(240.97+W802))/(BO802+BP802)-BJ802)</f>
        <v>0</v>
      </c>
      <c r="T802">
        <f>1/((BC802+1)/(Q802/1.6)+1/(R802/1.37)) + BC802/((BC802+1)/(Q802/1.6) + BC802/(R802/1.37))</f>
        <v>0</v>
      </c>
      <c r="U802">
        <f>(AX802*BA802)</f>
        <v>0</v>
      </c>
      <c r="V802">
        <f>(BQ802+(U802+2*0.95*5.67E-8*(((BQ802+$B$9)+273)^4-(BQ802+273)^4)-44100*J802)/(1.84*29.3*R802+8*0.95*5.67E-8*(BQ802+273)^3))</f>
        <v>0</v>
      </c>
      <c r="W802">
        <f>($C$9*BR802+$D$9*BS802+$E$9*V802)</f>
        <v>0</v>
      </c>
      <c r="X802">
        <f>0.61365*exp(17.502*W802/(240.97+W802))</f>
        <v>0</v>
      </c>
      <c r="Y802">
        <f>(Z802/AA802*100)</f>
        <v>0</v>
      </c>
      <c r="Z802">
        <f>BJ802*(BO802+BP802)/1000</f>
        <v>0</v>
      </c>
      <c r="AA802">
        <f>0.61365*exp(17.502*BQ802/(240.97+BQ802))</f>
        <v>0</v>
      </c>
      <c r="AB802">
        <f>(X802-BJ802*(BO802+BP802)/1000)</f>
        <v>0</v>
      </c>
      <c r="AC802">
        <f>(-J802*44100)</f>
        <v>0</v>
      </c>
      <c r="AD802">
        <f>2*29.3*R802*0.92*(BQ802-W802)</f>
        <v>0</v>
      </c>
      <c r="AE802">
        <f>2*0.95*5.67E-8*(((BQ802+$B$9)+273)^4-(W802+273)^4)</f>
        <v>0</v>
      </c>
      <c r="AF802">
        <f>U802+AE802+AC802+AD802</f>
        <v>0</v>
      </c>
      <c r="AG802">
        <f>BN802*AU802*(BI802-BH802*(1000-AU802*BK802)/(1000-AU802*BJ802))/(100*BB802)</f>
        <v>0</v>
      </c>
      <c r="AH802">
        <f>1000*BN802*AU802*(BJ802-BK802)/(100*BB802*(1000-AU802*BJ802))</f>
        <v>0</v>
      </c>
      <c r="AI802">
        <f>(AJ802 - AK802 - BO802*1E3/(8.314*(BQ802+273.15)) * AM802/BN802 * AL802) * BN802/(100*BB802) * (1000 - BK802)/1000</f>
        <v>0</v>
      </c>
      <c r="AJ802">
        <v>429.1432176928099</v>
      </c>
      <c r="AK802">
        <v>428.7564363636362</v>
      </c>
      <c r="AL802">
        <v>-4.078991675409771E-06</v>
      </c>
      <c r="AM802">
        <v>61.35787655002243</v>
      </c>
      <c r="AN802">
        <f>(AP802 - AO802 + BO802*1E3/(8.314*(BQ802+273.15)) * AR802/BN802 * AQ802) * BN802/(100*BB802) * 1000/(1000 - AP802)</f>
        <v>0</v>
      </c>
      <c r="AO802">
        <v>21.46483020960525</v>
      </c>
      <c r="AP802">
        <v>21.45362237762239</v>
      </c>
      <c r="AQ802">
        <v>-4.035603017561775E-07</v>
      </c>
      <c r="AR802">
        <v>91.88205700752289</v>
      </c>
      <c r="AS802">
        <v>0</v>
      </c>
      <c r="AT802">
        <v>0</v>
      </c>
      <c r="AU802">
        <f>IF(AS802*$H$15&gt;=AW802,1.0,(AW802/(AW802-AS802*$H$15)))</f>
        <v>0</v>
      </c>
      <c r="AV802">
        <f>(AU802-1)*100</f>
        <v>0</v>
      </c>
      <c r="AW802">
        <f>MAX(0,($B$15+$C$15*BV802)/(1+$D$15*BV802)*BO802/(BQ802+273)*$E$15)</f>
        <v>0</v>
      </c>
      <c r="AX802">
        <f>$B$13*BW802+$C$13*BX802+$F$13*CI802*(1-CL802)</f>
        <v>0</v>
      </c>
      <c r="AY802">
        <f>AX802*AZ802</f>
        <v>0</v>
      </c>
      <c r="AZ802">
        <f>($B$13*$D$11+$C$13*$D$11+$F$13*((CV802+CN802)/MAX(CV802+CN802+CW802, 0.1)*$I$11+CW802/MAX(CV802+CN802+CW802, 0.1)*$J$11))/($B$13+$C$13+$F$13)</f>
        <v>0</v>
      </c>
      <c r="BA802">
        <f>($B$13*$K$11+$C$13*$K$11+$F$13*((CV802+CN802)/MAX(CV802+CN802+CW802, 0.1)*$P$11+CW802/MAX(CV802+CN802+CW802, 0.1)*$Q$11))/($B$13+$C$13+$F$13)</f>
        <v>0</v>
      </c>
      <c r="BB802">
        <v>6</v>
      </c>
      <c r="BC802">
        <v>0.5</v>
      </c>
      <c r="BD802" t="s">
        <v>358</v>
      </c>
      <c r="BE802">
        <v>2</v>
      </c>
      <c r="BF802" t="b">
        <v>1</v>
      </c>
      <c r="BG802">
        <v>1774684926.1</v>
      </c>
      <c r="BH802">
        <v>419.5679</v>
      </c>
      <c r="BI802">
        <v>419.9509</v>
      </c>
      <c r="BJ802">
        <v>21.45386</v>
      </c>
      <c r="BK802">
        <v>21.46554</v>
      </c>
      <c r="BL802">
        <v>419.9297</v>
      </c>
      <c r="BM802">
        <v>21.15745</v>
      </c>
      <c r="BN802">
        <v>500.0309</v>
      </c>
      <c r="BO802">
        <v>101.0247</v>
      </c>
      <c r="BP802">
        <v>0.09997602999999999</v>
      </c>
      <c r="BQ802">
        <v>25.68398</v>
      </c>
      <c r="BR802">
        <v>25.68784</v>
      </c>
      <c r="BS802">
        <v>999.9</v>
      </c>
      <c r="BT802">
        <v>0</v>
      </c>
      <c r="BU802">
        <v>0</v>
      </c>
      <c r="BV802">
        <v>9996.742999999999</v>
      </c>
      <c r="BW802">
        <v>0</v>
      </c>
      <c r="BX802">
        <v>0.3598411</v>
      </c>
      <c r="BY802">
        <v>-0.3830321</v>
      </c>
      <c r="BZ802">
        <v>428.7666</v>
      </c>
      <c r="CA802">
        <v>429.1630999999999</v>
      </c>
      <c r="CB802">
        <v>-0.01167888</v>
      </c>
      <c r="CC802">
        <v>419.9509</v>
      </c>
      <c r="CD802">
        <v>21.46554</v>
      </c>
      <c r="CE802">
        <v>2.167371</v>
      </c>
      <c r="CF802">
        <v>2.168551</v>
      </c>
      <c r="CG802">
        <v>18.72314</v>
      </c>
      <c r="CH802">
        <v>18.73185</v>
      </c>
      <c r="CI802">
        <v>19.99943</v>
      </c>
      <c r="CJ802">
        <v>0</v>
      </c>
      <c r="CK802">
        <v>1</v>
      </c>
      <c r="CL802">
        <v>0</v>
      </c>
      <c r="CM802">
        <v>1.43125</v>
      </c>
      <c r="CN802">
        <v>0</v>
      </c>
      <c r="CO802">
        <v>0.4403799999999999</v>
      </c>
      <c r="CP802">
        <v>102.3103</v>
      </c>
      <c r="CQ802">
        <v>34.5</v>
      </c>
      <c r="CR802">
        <v>39.2685</v>
      </c>
      <c r="CS802">
        <v>36.9874</v>
      </c>
      <c r="CT802">
        <v>38.0686</v>
      </c>
      <c r="CU802">
        <v>35.5872</v>
      </c>
      <c r="CV802">
        <v>0</v>
      </c>
      <c r="CW802">
        <v>19.999</v>
      </c>
      <c r="CX802">
        <v>0</v>
      </c>
      <c r="CY802">
        <v>1774684927.4</v>
      </c>
      <c r="CZ802">
        <v>0</v>
      </c>
      <c r="DA802">
        <v>1774666326.5</v>
      </c>
      <c r="DB802" t="s">
        <v>359</v>
      </c>
      <c r="DC802">
        <v>1774666322</v>
      </c>
      <c r="DD802">
        <v>1774666326.5</v>
      </c>
      <c r="DE802">
        <v>2</v>
      </c>
      <c r="DF802">
        <v>0.343</v>
      </c>
      <c r="DG802">
        <v>-0.026</v>
      </c>
      <c r="DH802">
        <v>-0.36</v>
      </c>
      <c r="DI802">
        <v>0.298</v>
      </c>
      <c r="DJ802">
        <v>420</v>
      </c>
      <c r="DK802">
        <v>22</v>
      </c>
      <c r="DL802">
        <v>0.17</v>
      </c>
      <c r="DM802">
        <v>0.02</v>
      </c>
      <c r="DN802">
        <v>-0.42114865</v>
      </c>
      <c r="DO802">
        <v>0.2210057110694192</v>
      </c>
      <c r="DP802">
        <v>0.03180432332918749</v>
      </c>
      <c r="DQ802">
        <v>0</v>
      </c>
      <c r="DR802">
        <v>-0.0136859375</v>
      </c>
      <c r="DS802">
        <v>0.01791737898686683</v>
      </c>
      <c r="DT802">
        <v>0.002033631542793273</v>
      </c>
      <c r="DU802">
        <v>1</v>
      </c>
      <c r="DV802">
        <v>1</v>
      </c>
      <c r="DW802">
        <v>2</v>
      </c>
      <c r="DX802" t="s">
        <v>367</v>
      </c>
      <c r="DY802">
        <v>3.13051</v>
      </c>
      <c r="DZ802">
        <v>2.80641</v>
      </c>
      <c r="EA802">
        <v>0.099744</v>
      </c>
      <c r="EB802">
        <v>0.0994599</v>
      </c>
      <c r="EC802">
        <v>0.105683</v>
      </c>
      <c r="ED802">
        <v>0.105419</v>
      </c>
      <c r="EE802">
        <v>21144.2</v>
      </c>
      <c r="EF802">
        <v>27418.4</v>
      </c>
      <c r="EG802">
        <v>26441</v>
      </c>
      <c r="EH802">
        <v>32999.2</v>
      </c>
      <c r="EI802">
        <v>34928.1</v>
      </c>
      <c r="EJ802">
        <v>40317.3</v>
      </c>
      <c r="EK802">
        <v>41086.6</v>
      </c>
      <c r="EL802">
        <v>46059</v>
      </c>
      <c r="EM802">
        <v>2.03513</v>
      </c>
      <c r="EN802">
        <v>2.00028</v>
      </c>
      <c r="EO802">
        <v>0.0647455</v>
      </c>
      <c r="EP802">
        <v>0</v>
      </c>
      <c r="EQ802">
        <v>24.6285</v>
      </c>
      <c r="ER802">
        <v>999.9</v>
      </c>
      <c r="ES802">
        <v>67.5</v>
      </c>
      <c r="ET802">
        <v>27.5</v>
      </c>
      <c r="EU802">
        <v>24.6264</v>
      </c>
      <c r="EV802">
        <v>61.4109</v>
      </c>
      <c r="EW802">
        <v>31.5224</v>
      </c>
      <c r="EX802">
        <v>1</v>
      </c>
      <c r="EY802">
        <v>0.291098</v>
      </c>
      <c r="EZ802">
        <v>0.145613</v>
      </c>
      <c r="FA802">
        <v>20.2926</v>
      </c>
      <c r="FB802">
        <v>5.19123</v>
      </c>
      <c r="FC802">
        <v>11.9441</v>
      </c>
      <c r="FD802">
        <v>4.95585</v>
      </c>
      <c r="FE802">
        <v>3.285</v>
      </c>
      <c r="FF802">
        <v>9999</v>
      </c>
      <c r="FG802">
        <v>9999</v>
      </c>
      <c r="FH802">
        <v>9999</v>
      </c>
      <c r="FI802">
        <v>999.9</v>
      </c>
      <c r="FJ802">
        <v>1.86127</v>
      </c>
      <c r="FK802">
        <v>1.86264</v>
      </c>
      <c r="FL802">
        <v>1.86005</v>
      </c>
      <c r="FM802">
        <v>1.85837</v>
      </c>
      <c r="FN802">
        <v>1.86212</v>
      </c>
      <c r="FO802">
        <v>1.85891</v>
      </c>
      <c r="FP802">
        <v>1.85791</v>
      </c>
      <c r="FQ802">
        <v>1.86081</v>
      </c>
      <c r="FR802">
        <v>0</v>
      </c>
      <c r="FS802">
        <v>0</v>
      </c>
      <c r="FT802">
        <v>0</v>
      </c>
      <c r="FU802">
        <v>4.5</v>
      </c>
      <c r="FV802" t="s">
        <v>361</v>
      </c>
      <c r="FW802" t="s">
        <v>362</v>
      </c>
      <c r="FX802" t="s">
        <v>363</v>
      </c>
      <c r="FY802" t="s">
        <v>364</v>
      </c>
      <c r="FZ802" t="s">
        <v>364</v>
      </c>
      <c r="GA802" t="s">
        <v>363</v>
      </c>
      <c r="GB802">
        <v>0</v>
      </c>
      <c r="GC802">
        <v>100</v>
      </c>
      <c r="GD802">
        <v>100</v>
      </c>
      <c r="GE802">
        <v>-0.362</v>
      </c>
      <c r="GF802">
        <v>0.2965</v>
      </c>
      <c r="GG802">
        <v>-1.589593225013521</v>
      </c>
      <c r="GH802">
        <v>0.00192992804097616</v>
      </c>
      <c r="GI802">
        <v>3.244687122451424E-06</v>
      </c>
      <c r="GJ802">
        <v>-2.087531120305573E-09</v>
      </c>
      <c r="GK802">
        <v>0.05776174702018427</v>
      </c>
      <c r="GL802">
        <v>0.005089068596103195</v>
      </c>
      <c r="GM802">
        <v>0.0003257216593697226</v>
      </c>
      <c r="GN802">
        <v>-1.562898368296355E-06</v>
      </c>
      <c r="GO802">
        <v>0</v>
      </c>
      <c r="GP802">
        <v>1257</v>
      </c>
      <c r="GQ802">
        <v>1</v>
      </c>
      <c r="GR802">
        <v>31</v>
      </c>
      <c r="GS802">
        <v>310.1</v>
      </c>
      <c r="GT802">
        <v>310</v>
      </c>
      <c r="GU802">
        <v>1.07666</v>
      </c>
      <c r="GV802">
        <v>2.38403</v>
      </c>
      <c r="GW802">
        <v>1.44775</v>
      </c>
      <c r="GX802">
        <v>2.20215</v>
      </c>
      <c r="GY802">
        <v>1.44653</v>
      </c>
      <c r="GZ802">
        <v>2.28516</v>
      </c>
      <c r="HA802">
        <v>33.1769</v>
      </c>
      <c r="HB802">
        <v>14.4297</v>
      </c>
      <c r="HC802">
        <v>18</v>
      </c>
      <c r="HD802">
        <v>532.0069999999999</v>
      </c>
      <c r="HE802">
        <v>522.956</v>
      </c>
      <c r="HF802">
        <v>24.9997</v>
      </c>
      <c r="HG802">
        <v>30.7119</v>
      </c>
      <c r="HH802">
        <v>30.0001</v>
      </c>
      <c r="HI802">
        <v>31.0889</v>
      </c>
      <c r="HJ802">
        <v>31.0995</v>
      </c>
      <c r="HK802">
        <v>21.5432</v>
      </c>
      <c r="HL802">
        <v>20.8779</v>
      </c>
      <c r="HM802">
        <v>100</v>
      </c>
      <c r="HN802">
        <v>25</v>
      </c>
      <c r="HO802">
        <v>420</v>
      </c>
      <c r="HP802">
        <v>21.5</v>
      </c>
      <c r="HQ802">
        <v>103.119</v>
      </c>
      <c r="HR802">
        <v>102.018</v>
      </c>
    </row>
    <row r="803" spans="1:226">
      <c r="A803">
        <v>785</v>
      </c>
      <c r="B803">
        <v>1774684933</v>
      </c>
      <c r="C803">
        <v>3187</v>
      </c>
      <c r="D803" t="s">
        <v>1933</v>
      </c>
      <c r="E803" t="s">
        <v>1934</v>
      </c>
      <c r="F803">
        <v>5</v>
      </c>
      <c r="I803">
        <v>1774684930.1</v>
      </c>
      <c r="J803">
        <f>(K803)/1000</f>
        <v>0</v>
      </c>
      <c r="K803">
        <f>IF(BF803, AN803, AH803)</f>
        <v>0</v>
      </c>
      <c r="L803">
        <f>IF(BF803, AI803, AG803)</f>
        <v>0</v>
      </c>
      <c r="M803">
        <f>BH803 - IF(AU803&gt;1, L803*BB803*100.0/(AW803), 0)</f>
        <v>0</v>
      </c>
      <c r="N803">
        <f>((T803-J803/2)*M803-L803)/(T803+J803/2)</f>
        <v>0</v>
      </c>
      <c r="O803">
        <f>N803*(BO803+BP803)/1000.0</f>
        <v>0</v>
      </c>
      <c r="P803">
        <f>(BH803 - IF(AU803&gt;1, L803*BB803*100.0/(AW803), 0))*(BO803+BP803)/1000.0</f>
        <v>0</v>
      </c>
      <c r="Q803">
        <f>2.0/((1/S803-1/R803)+SIGN(S803)*SQRT((1/S803-1/R803)*(1/S803-1/R803) + 4*BC803/((BC803+1)*(BC803+1))*(2*1/S803*1/R803-1/R803*1/R803)))</f>
        <v>0</v>
      </c>
      <c r="R803">
        <f>IF(LEFT(BD803,1)&lt;&gt;"0",IF(LEFT(BD803,1)="1",3.0,BE803),$D$5+$E$5*(BV803*BO803/($K$5*1000))+$F$5*(BV803*BO803/($K$5*1000))*MAX(MIN(BB803,$J$5),$I$5)*MAX(MIN(BB803,$J$5),$I$5)+$G$5*MAX(MIN(BB803,$J$5),$I$5)*(BV803*BO803/($K$5*1000))+$H$5*(BV803*BO803/($K$5*1000))*(BV803*BO803/($K$5*1000)))</f>
        <v>0</v>
      </c>
      <c r="S803">
        <f>J803*(1000-(1000*0.61365*exp(17.502*W803/(240.97+W803))/(BO803+BP803)+BJ803)/2)/(1000*0.61365*exp(17.502*W803/(240.97+W803))/(BO803+BP803)-BJ803)</f>
        <v>0</v>
      </c>
      <c r="T803">
        <f>1/((BC803+1)/(Q803/1.6)+1/(R803/1.37)) + BC803/((BC803+1)/(Q803/1.6) + BC803/(R803/1.37))</f>
        <v>0</v>
      </c>
      <c r="U803">
        <f>(AX803*BA803)</f>
        <v>0</v>
      </c>
      <c r="V803">
        <f>(BQ803+(U803+2*0.95*5.67E-8*(((BQ803+$B$9)+273)^4-(BQ803+273)^4)-44100*J803)/(1.84*29.3*R803+8*0.95*5.67E-8*(BQ803+273)^3))</f>
        <v>0</v>
      </c>
      <c r="W803">
        <f>($C$9*BR803+$D$9*BS803+$E$9*V803)</f>
        <v>0</v>
      </c>
      <c r="X803">
        <f>0.61365*exp(17.502*W803/(240.97+W803))</f>
        <v>0</v>
      </c>
      <c r="Y803">
        <f>(Z803/AA803*100)</f>
        <v>0</v>
      </c>
      <c r="Z803">
        <f>BJ803*(BO803+BP803)/1000</f>
        <v>0</v>
      </c>
      <c r="AA803">
        <f>0.61365*exp(17.502*BQ803/(240.97+BQ803))</f>
        <v>0</v>
      </c>
      <c r="AB803">
        <f>(X803-BJ803*(BO803+BP803)/1000)</f>
        <v>0</v>
      </c>
      <c r="AC803">
        <f>(-J803*44100)</f>
        <v>0</v>
      </c>
      <c r="AD803">
        <f>2*29.3*R803*0.92*(BQ803-W803)</f>
        <v>0</v>
      </c>
      <c r="AE803">
        <f>2*0.95*5.67E-8*(((BQ803+$B$9)+273)^4-(W803+273)^4)</f>
        <v>0</v>
      </c>
      <c r="AF803">
        <f>U803+AE803+AC803+AD803</f>
        <v>0</v>
      </c>
      <c r="AG803">
        <f>BN803*AU803*(BI803-BH803*(1000-AU803*BK803)/(1000-AU803*BJ803))/(100*BB803)</f>
        <v>0</v>
      </c>
      <c r="AH803">
        <f>1000*BN803*AU803*(BJ803-BK803)/(100*BB803*(1000-AU803*BJ803))</f>
        <v>0</v>
      </c>
      <c r="AI803">
        <f>(AJ803 - AK803 - BO803*1E3/(8.314*(BQ803+273.15)) * AM803/BN803 * AL803) * BN803/(100*BB803) * (1000 - BK803)/1000</f>
        <v>0</v>
      </c>
      <c r="AJ803">
        <v>429.1910053971172</v>
      </c>
      <c r="AK803">
        <v>428.7072424242424</v>
      </c>
      <c r="AL803">
        <v>-5.850943395810724E-06</v>
      </c>
      <c r="AM803">
        <v>61.35787655002243</v>
      </c>
      <c r="AN803">
        <f>(AP803 - AO803 + BO803*1E3/(8.314*(BQ803+273.15)) * AR803/BN803 * AQ803) * BN803/(100*BB803) * 1000/(1000 - AP803)</f>
        <v>0</v>
      </c>
      <c r="AO803">
        <v>21.46636451932176</v>
      </c>
      <c r="AP803">
        <v>21.4509118881119</v>
      </c>
      <c r="AQ803">
        <v>1.222677386068128E-07</v>
      </c>
      <c r="AR803">
        <v>91.88205700752289</v>
      </c>
      <c r="AS803">
        <v>0</v>
      </c>
      <c r="AT803">
        <v>0</v>
      </c>
      <c r="AU803">
        <f>IF(AS803*$H$15&gt;=AW803,1.0,(AW803/(AW803-AS803*$H$15)))</f>
        <v>0</v>
      </c>
      <c r="AV803">
        <f>(AU803-1)*100</f>
        <v>0</v>
      </c>
      <c r="AW803">
        <f>MAX(0,($B$15+$C$15*BV803)/(1+$D$15*BV803)*BO803/(BQ803+273)*$E$15)</f>
        <v>0</v>
      </c>
      <c r="AX803">
        <f>$B$13*BW803+$C$13*BX803+$F$13*CI803*(1-CL803)</f>
        <v>0</v>
      </c>
      <c r="AY803">
        <f>AX803*AZ803</f>
        <v>0</v>
      </c>
      <c r="AZ803">
        <f>($B$13*$D$11+$C$13*$D$11+$F$13*((CV803+CN803)/MAX(CV803+CN803+CW803, 0.1)*$I$11+CW803/MAX(CV803+CN803+CW803, 0.1)*$J$11))/($B$13+$C$13+$F$13)</f>
        <v>0</v>
      </c>
      <c r="BA803">
        <f>($B$13*$K$11+$C$13*$K$11+$F$13*((CV803+CN803)/MAX(CV803+CN803+CW803, 0.1)*$P$11+CW803/MAX(CV803+CN803+CW803, 0.1)*$Q$11))/($B$13+$C$13+$F$13)</f>
        <v>0</v>
      </c>
      <c r="BB803">
        <v>6</v>
      </c>
      <c r="BC803">
        <v>0.5</v>
      </c>
      <c r="BD803" t="s">
        <v>358</v>
      </c>
      <c r="BE803">
        <v>2</v>
      </c>
      <c r="BF803" t="b">
        <v>1</v>
      </c>
      <c r="BG803">
        <v>1774684930.1</v>
      </c>
      <c r="BH803">
        <v>419.5344999999999</v>
      </c>
      <c r="BI803">
        <v>419.9745</v>
      </c>
      <c r="BJ803">
        <v>21.45274</v>
      </c>
      <c r="BK803">
        <v>21.46638</v>
      </c>
      <c r="BL803">
        <v>419.8962</v>
      </c>
      <c r="BM803">
        <v>21.15633</v>
      </c>
      <c r="BN803">
        <v>500.0081</v>
      </c>
      <c r="BO803">
        <v>101.0247</v>
      </c>
      <c r="BP803">
        <v>0.100029</v>
      </c>
      <c r="BQ803">
        <v>25.68519</v>
      </c>
      <c r="BR803">
        <v>25.68607</v>
      </c>
      <c r="BS803">
        <v>999.9</v>
      </c>
      <c r="BT803">
        <v>0</v>
      </c>
      <c r="BU803">
        <v>0</v>
      </c>
      <c r="BV803">
        <v>9992.246999999999</v>
      </c>
      <c r="BW803">
        <v>0</v>
      </c>
      <c r="BX803">
        <v>0.359978</v>
      </c>
      <c r="BY803">
        <v>-0.4400176</v>
      </c>
      <c r="BZ803">
        <v>428.7320000000001</v>
      </c>
      <c r="CA803">
        <v>429.1876</v>
      </c>
      <c r="CB803">
        <v>-0.01366633</v>
      </c>
      <c r="CC803">
        <v>419.9745</v>
      </c>
      <c r="CD803">
        <v>21.46638</v>
      </c>
      <c r="CE803">
        <v>2.167257</v>
      </c>
      <c r="CF803">
        <v>2.168637</v>
      </c>
      <c r="CG803">
        <v>18.72229</v>
      </c>
      <c r="CH803">
        <v>18.73248</v>
      </c>
      <c r="CI803">
        <v>20.00124</v>
      </c>
      <c r="CJ803">
        <v>0</v>
      </c>
      <c r="CK803">
        <v>1</v>
      </c>
      <c r="CL803">
        <v>0</v>
      </c>
      <c r="CM803">
        <v>1.61294</v>
      </c>
      <c r="CN803">
        <v>0</v>
      </c>
      <c r="CO803">
        <v>0.37932</v>
      </c>
      <c r="CP803">
        <v>102.3195</v>
      </c>
      <c r="CQ803">
        <v>34.5</v>
      </c>
      <c r="CR803">
        <v>39.3372</v>
      </c>
      <c r="CS803">
        <v>37.02480000000001</v>
      </c>
      <c r="CT803">
        <v>38.16840000000001</v>
      </c>
      <c r="CU803">
        <v>35.625</v>
      </c>
      <c r="CV803">
        <v>0</v>
      </c>
      <c r="CW803">
        <v>20.002</v>
      </c>
      <c r="CX803">
        <v>0</v>
      </c>
      <c r="CY803">
        <v>1774684931.6</v>
      </c>
      <c r="CZ803">
        <v>0</v>
      </c>
      <c r="DA803">
        <v>1774666326.5</v>
      </c>
      <c r="DB803" t="s">
        <v>359</v>
      </c>
      <c r="DC803">
        <v>1774666322</v>
      </c>
      <c r="DD803">
        <v>1774666326.5</v>
      </c>
      <c r="DE803">
        <v>2</v>
      </c>
      <c r="DF803">
        <v>0.343</v>
      </c>
      <c r="DG803">
        <v>-0.026</v>
      </c>
      <c r="DH803">
        <v>-0.36</v>
      </c>
      <c r="DI803">
        <v>0.298</v>
      </c>
      <c r="DJ803">
        <v>420</v>
      </c>
      <c r="DK803">
        <v>22</v>
      </c>
      <c r="DL803">
        <v>0.17</v>
      </c>
      <c r="DM803">
        <v>0.02</v>
      </c>
      <c r="DN803">
        <v>-0.421565225</v>
      </c>
      <c r="DO803">
        <v>0.05878353095684948</v>
      </c>
      <c r="DP803">
        <v>0.03480124536671604</v>
      </c>
      <c r="DQ803">
        <v>1</v>
      </c>
      <c r="DR803">
        <v>-0.0131527375</v>
      </c>
      <c r="DS803">
        <v>0.006043081801125695</v>
      </c>
      <c r="DT803">
        <v>0.00160569159658502</v>
      </c>
      <c r="DU803">
        <v>1</v>
      </c>
      <c r="DV803">
        <v>2</v>
      </c>
      <c r="DW803">
        <v>2</v>
      </c>
      <c r="DX803" t="s">
        <v>360</v>
      </c>
      <c r="DY803">
        <v>3.13044</v>
      </c>
      <c r="DZ803">
        <v>2.80647</v>
      </c>
      <c r="EA803">
        <v>0.0997372</v>
      </c>
      <c r="EB803">
        <v>0.0994707</v>
      </c>
      <c r="EC803">
        <v>0.105677</v>
      </c>
      <c r="ED803">
        <v>0.105419</v>
      </c>
      <c r="EE803">
        <v>21144.4</v>
      </c>
      <c r="EF803">
        <v>27418.2</v>
      </c>
      <c r="EG803">
        <v>26441.1</v>
      </c>
      <c r="EH803">
        <v>32999.4</v>
      </c>
      <c r="EI803">
        <v>34928.5</v>
      </c>
      <c r="EJ803">
        <v>40317.3</v>
      </c>
      <c r="EK803">
        <v>41086.7</v>
      </c>
      <c r="EL803">
        <v>46059.1</v>
      </c>
      <c r="EM803">
        <v>2.03507</v>
      </c>
      <c r="EN803">
        <v>2.0002</v>
      </c>
      <c r="EO803">
        <v>0.06411219999999999</v>
      </c>
      <c r="EP803">
        <v>0</v>
      </c>
      <c r="EQ803">
        <v>24.6305</v>
      </c>
      <c r="ER803">
        <v>999.9</v>
      </c>
      <c r="ES803">
        <v>67.5</v>
      </c>
      <c r="ET803">
        <v>27.5</v>
      </c>
      <c r="EU803">
        <v>24.626</v>
      </c>
      <c r="EV803">
        <v>61.4909</v>
      </c>
      <c r="EW803">
        <v>31.6066</v>
      </c>
      <c r="EX803">
        <v>1</v>
      </c>
      <c r="EY803">
        <v>0.291052</v>
      </c>
      <c r="EZ803">
        <v>0.145041</v>
      </c>
      <c r="FA803">
        <v>20.2925</v>
      </c>
      <c r="FB803">
        <v>5.19198</v>
      </c>
      <c r="FC803">
        <v>11.9441</v>
      </c>
      <c r="FD803">
        <v>4.95575</v>
      </c>
      <c r="FE803">
        <v>3.28503</v>
      </c>
      <c r="FF803">
        <v>9999</v>
      </c>
      <c r="FG803">
        <v>9999</v>
      </c>
      <c r="FH803">
        <v>9999</v>
      </c>
      <c r="FI803">
        <v>999.9</v>
      </c>
      <c r="FJ803">
        <v>1.86127</v>
      </c>
      <c r="FK803">
        <v>1.86264</v>
      </c>
      <c r="FL803">
        <v>1.86005</v>
      </c>
      <c r="FM803">
        <v>1.85837</v>
      </c>
      <c r="FN803">
        <v>1.86214</v>
      </c>
      <c r="FO803">
        <v>1.85889</v>
      </c>
      <c r="FP803">
        <v>1.85791</v>
      </c>
      <c r="FQ803">
        <v>1.86081</v>
      </c>
      <c r="FR803">
        <v>0</v>
      </c>
      <c r="FS803">
        <v>0</v>
      </c>
      <c r="FT803">
        <v>0</v>
      </c>
      <c r="FU803">
        <v>4.5</v>
      </c>
      <c r="FV803" t="s">
        <v>361</v>
      </c>
      <c r="FW803" t="s">
        <v>362</v>
      </c>
      <c r="FX803" t="s">
        <v>363</v>
      </c>
      <c r="FY803" t="s">
        <v>364</v>
      </c>
      <c r="FZ803" t="s">
        <v>364</v>
      </c>
      <c r="GA803" t="s">
        <v>363</v>
      </c>
      <c r="GB803">
        <v>0</v>
      </c>
      <c r="GC803">
        <v>100</v>
      </c>
      <c r="GD803">
        <v>100</v>
      </c>
      <c r="GE803">
        <v>-0.361</v>
      </c>
      <c r="GF803">
        <v>0.2964</v>
      </c>
      <c r="GG803">
        <v>-1.589593225013521</v>
      </c>
      <c r="GH803">
        <v>0.00192992804097616</v>
      </c>
      <c r="GI803">
        <v>3.244687122451424E-06</v>
      </c>
      <c r="GJ803">
        <v>-2.087531120305573E-09</v>
      </c>
      <c r="GK803">
        <v>0.05776174702018427</v>
      </c>
      <c r="GL803">
        <v>0.005089068596103195</v>
      </c>
      <c r="GM803">
        <v>0.0003257216593697226</v>
      </c>
      <c r="GN803">
        <v>-1.562898368296355E-06</v>
      </c>
      <c r="GO803">
        <v>0</v>
      </c>
      <c r="GP803">
        <v>1257</v>
      </c>
      <c r="GQ803">
        <v>1</v>
      </c>
      <c r="GR803">
        <v>31</v>
      </c>
      <c r="GS803">
        <v>310.2</v>
      </c>
      <c r="GT803">
        <v>310.1</v>
      </c>
      <c r="GU803">
        <v>1.07788</v>
      </c>
      <c r="GV803">
        <v>2.3999</v>
      </c>
      <c r="GW803">
        <v>1.44775</v>
      </c>
      <c r="GX803">
        <v>2.20215</v>
      </c>
      <c r="GY803">
        <v>1.44653</v>
      </c>
      <c r="GZ803">
        <v>2.30957</v>
      </c>
      <c r="HA803">
        <v>33.1769</v>
      </c>
      <c r="HB803">
        <v>14.4297</v>
      </c>
      <c r="HC803">
        <v>18</v>
      </c>
      <c r="HD803">
        <v>531.976</v>
      </c>
      <c r="HE803">
        <v>522.896</v>
      </c>
      <c r="HF803">
        <v>24.9997</v>
      </c>
      <c r="HG803">
        <v>30.7119</v>
      </c>
      <c r="HH803">
        <v>30.0001</v>
      </c>
      <c r="HI803">
        <v>31.0889</v>
      </c>
      <c r="HJ803">
        <v>31.0983</v>
      </c>
      <c r="HK803">
        <v>21.5424</v>
      </c>
      <c r="HL803">
        <v>20.8779</v>
      </c>
      <c r="HM803">
        <v>100</v>
      </c>
      <c r="HN803">
        <v>25</v>
      </c>
      <c r="HO803">
        <v>420</v>
      </c>
      <c r="HP803">
        <v>21.5</v>
      </c>
      <c r="HQ803">
        <v>103.12</v>
      </c>
      <c r="HR803">
        <v>102.019</v>
      </c>
    </row>
    <row r="804" spans="1:226">
      <c r="A804">
        <v>786</v>
      </c>
      <c r="B804">
        <v>1774684937</v>
      </c>
      <c r="C804">
        <v>3191</v>
      </c>
      <c r="D804" t="s">
        <v>1935</v>
      </c>
      <c r="E804" t="s">
        <v>1936</v>
      </c>
      <c r="F804">
        <v>5</v>
      </c>
      <c r="I804">
        <v>1774684934.1</v>
      </c>
      <c r="J804">
        <f>(K804)/1000</f>
        <v>0</v>
      </c>
      <c r="K804">
        <f>IF(BF804, AN804, AH804)</f>
        <v>0</v>
      </c>
      <c r="L804">
        <f>IF(BF804, AI804, AG804)</f>
        <v>0</v>
      </c>
      <c r="M804">
        <f>BH804 - IF(AU804&gt;1, L804*BB804*100.0/(AW804), 0)</f>
        <v>0</v>
      </c>
      <c r="N804">
        <f>((T804-J804/2)*M804-L804)/(T804+J804/2)</f>
        <v>0</v>
      </c>
      <c r="O804">
        <f>N804*(BO804+BP804)/1000.0</f>
        <v>0</v>
      </c>
      <c r="P804">
        <f>(BH804 - IF(AU804&gt;1, L804*BB804*100.0/(AW804), 0))*(BO804+BP804)/1000.0</f>
        <v>0</v>
      </c>
      <c r="Q804">
        <f>2.0/((1/S804-1/R804)+SIGN(S804)*SQRT((1/S804-1/R804)*(1/S804-1/R804) + 4*BC804/((BC804+1)*(BC804+1))*(2*1/S804*1/R804-1/R804*1/R804)))</f>
        <v>0</v>
      </c>
      <c r="R804">
        <f>IF(LEFT(BD804,1)&lt;&gt;"0",IF(LEFT(BD804,1)="1",3.0,BE804),$D$5+$E$5*(BV804*BO804/($K$5*1000))+$F$5*(BV804*BO804/($K$5*1000))*MAX(MIN(BB804,$J$5),$I$5)*MAX(MIN(BB804,$J$5),$I$5)+$G$5*MAX(MIN(BB804,$J$5),$I$5)*(BV804*BO804/($K$5*1000))+$H$5*(BV804*BO804/($K$5*1000))*(BV804*BO804/($K$5*1000)))</f>
        <v>0</v>
      </c>
      <c r="S804">
        <f>J804*(1000-(1000*0.61365*exp(17.502*W804/(240.97+W804))/(BO804+BP804)+BJ804)/2)/(1000*0.61365*exp(17.502*W804/(240.97+W804))/(BO804+BP804)-BJ804)</f>
        <v>0</v>
      </c>
      <c r="T804">
        <f>1/((BC804+1)/(Q804/1.6)+1/(R804/1.37)) + BC804/((BC804+1)/(Q804/1.6) + BC804/(R804/1.37))</f>
        <v>0</v>
      </c>
      <c r="U804">
        <f>(AX804*BA804)</f>
        <v>0</v>
      </c>
      <c r="V804">
        <f>(BQ804+(U804+2*0.95*5.67E-8*(((BQ804+$B$9)+273)^4-(BQ804+273)^4)-44100*J804)/(1.84*29.3*R804+8*0.95*5.67E-8*(BQ804+273)^3))</f>
        <v>0</v>
      </c>
      <c r="W804">
        <f>($C$9*BR804+$D$9*BS804+$E$9*V804)</f>
        <v>0</v>
      </c>
      <c r="X804">
        <f>0.61365*exp(17.502*W804/(240.97+W804))</f>
        <v>0</v>
      </c>
      <c r="Y804">
        <f>(Z804/AA804*100)</f>
        <v>0</v>
      </c>
      <c r="Z804">
        <f>BJ804*(BO804+BP804)/1000</f>
        <v>0</v>
      </c>
      <c r="AA804">
        <f>0.61365*exp(17.502*BQ804/(240.97+BQ804))</f>
        <v>0</v>
      </c>
      <c r="AB804">
        <f>(X804-BJ804*(BO804+BP804)/1000)</f>
        <v>0</v>
      </c>
      <c r="AC804">
        <f>(-J804*44100)</f>
        <v>0</v>
      </c>
      <c r="AD804">
        <f>2*29.3*R804*0.92*(BQ804-W804)</f>
        <v>0</v>
      </c>
      <c r="AE804">
        <f>2*0.95*5.67E-8*(((BQ804+$B$9)+273)^4-(W804+273)^4)</f>
        <v>0</v>
      </c>
      <c r="AF804">
        <f>U804+AE804+AC804+AD804</f>
        <v>0</v>
      </c>
      <c r="AG804">
        <f>BN804*AU804*(BI804-BH804*(1000-AU804*BK804)/(1000-AU804*BJ804))/(100*BB804)</f>
        <v>0</v>
      </c>
      <c r="AH804">
        <f>1000*BN804*AU804*(BJ804-BK804)/(100*BB804*(1000-AU804*BJ804))</f>
        <v>0</v>
      </c>
      <c r="AI804">
        <f>(AJ804 - AK804 - BO804*1E3/(8.314*(BQ804+273.15)) * AM804/BN804 * AL804) * BN804/(100*BB804) * (1000 - BK804)/1000</f>
        <v>0</v>
      </c>
      <c r="AJ804">
        <v>429.2391082416654</v>
      </c>
      <c r="AK804">
        <v>428.7835818181816</v>
      </c>
      <c r="AL804">
        <v>1.169278683964392E-05</v>
      </c>
      <c r="AM804">
        <v>61.35787655002243</v>
      </c>
      <c r="AN804">
        <f>(AP804 - AO804 + BO804*1E3/(8.314*(BQ804+273.15)) * AR804/BN804 * AQ804) * BN804/(100*BB804) * 1000/(1000 - AP804)</f>
        <v>0</v>
      </c>
      <c r="AO804">
        <v>21.46659206699067</v>
      </c>
      <c r="AP804">
        <v>21.45292867132868</v>
      </c>
      <c r="AQ804">
        <v>-3.79916398312104E-07</v>
      </c>
      <c r="AR804">
        <v>91.88205700752289</v>
      </c>
      <c r="AS804">
        <v>0</v>
      </c>
      <c r="AT804">
        <v>0</v>
      </c>
      <c r="AU804">
        <f>IF(AS804*$H$15&gt;=AW804,1.0,(AW804/(AW804-AS804*$H$15)))</f>
        <v>0</v>
      </c>
      <c r="AV804">
        <f>(AU804-1)*100</f>
        <v>0</v>
      </c>
      <c r="AW804">
        <f>MAX(0,($B$15+$C$15*BV804)/(1+$D$15*BV804)*BO804/(BQ804+273)*$E$15)</f>
        <v>0</v>
      </c>
      <c r="AX804">
        <f>$B$13*BW804+$C$13*BX804+$F$13*CI804*(1-CL804)</f>
        <v>0</v>
      </c>
      <c r="AY804">
        <f>AX804*AZ804</f>
        <v>0</v>
      </c>
      <c r="AZ804">
        <f>($B$13*$D$11+$C$13*$D$11+$F$13*((CV804+CN804)/MAX(CV804+CN804+CW804, 0.1)*$I$11+CW804/MAX(CV804+CN804+CW804, 0.1)*$J$11))/($B$13+$C$13+$F$13)</f>
        <v>0</v>
      </c>
      <c r="BA804">
        <f>($B$13*$K$11+$C$13*$K$11+$F$13*((CV804+CN804)/MAX(CV804+CN804+CW804, 0.1)*$P$11+CW804/MAX(CV804+CN804+CW804, 0.1)*$Q$11))/($B$13+$C$13+$F$13)</f>
        <v>0</v>
      </c>
      <c r="BB804">
        <v>6</v>
      </c>
      <c r="BC804">
        <v>0.5</v>
      </c>
      <c r="BD804" t="s">
        <v>358</v>
      </c>
      <c r="BE804">
        <v>2</v>
      </c>
      <c r="BF804" t="b">
        <v>1</v>
      </c>
      <c r="BG804">
        <v>1774684934.1</v>
      </c>
      <c r="BH804">
        <v>419.5381</v>
      </c>
      <c r="BI804">
        <v>420.0305</v>
      </c>
      <c r="BJ804">
        <v>21.45164</v>
      </c>
      <c r="BK804">
        <v>21.46664</v>
      </c>
      <c r="BL804">
        <v>419.9</v>
      </c>
      <c r="BM804">
        <v>21.15523</v>
      </c>
      <c r="BN804">
        <v>500.0255999999999</v>
      </c>
      <c r="BO804">
        <v>101.0246</v>
      </c>
      <c r="BP804">
        <v>0.09998157999999999</v>
      </c>
      <c r="BQ804">
        <v>25.68206</v>
      </c>
      <c r="BR804">
        <v>25.68524</v>
      </c>
      <c r="BS804">
        <v>999.9</v>
      </c>
      <c r="BT804">
        <v>0</v>
      </c>
      <c r="BU804">
        <v>0</v>
      </c>
      <c r="BV804">
        <v>10002.184</v>
      </c>
      <c r="BW804">
        <v>0</v>
      </c>
      <c r="BX804">
        <v>0.3597041</v>
      </c>
      <c r="BY804">
        <v>-0.4921265000000001</v>
      </c>
      <c r="BZ804">
        <v>428.7353</v>
      </c>
      <c r="CA804">
        <v>429.2447</v>
      </c>
      <c r="CB804">
        <v>-0.01500931</v>
      </c>
      <c r="CC804">
        <v>420.0305</v>
      </c>
      <c r="CD804">
        <v>21.46664</v>
      </c>
      <c r="CE804">
        <v>2.167146</v>
      </c>
      <c r="CF804">
        <v>2.168661</v>
      </c>
      <c r="CG804">
        <v>18.72148</v>
      </c>
      <c r="CH804">
        <v>18.73266</v>
      </c>
      <c r="CI804">
        <v>19.99571</v>
      </c>
      <c r="CJ804">
        <v>0</v>
      </c>
      <c r="CK804">
        <v>1</v>
      </c>
      <c r="CL804">
        <v>0</v>
      </c>
      <c r="CM804">
        <v>1.63263</v>
      </c>
      <c r="CN804">
        <v>0</v>
      </c>
      <c r="CO804">
        <v>0.36601</v>
      </c>
      <c r="CP804">
        <v>102.2912</v>
      </c>
      <c r="CQ804">
        <v>34.5</v>
      </c>
      <c r="CR804">
        <v>39.4248</v>
      </c>
      <c r="CS804">
        <v>37.062</v>
      </c>
      <c r="CT804">
        <v>38.2559</v>
      </c>
      <c r="CU804">
        <v>35.6374</v>
      </c>
      <c r="CV804">
        <v>0</v>
      </c>
      <c r="CW804">
        <v>19.997</v>
      </c>
      <c r="CX804">
        <v>0</v>
      </c>
      <c r="CY804">
        <v>1774684935.2</v>
      </c>
      <c r="CZ804">
        <v>0</v>
      </c>
      <c r="DA804">
        <v>1774666326.5</v>
      </c>
      <c r="DB804" t="s">
        <v>359</v>
      </c>
      <c r="DC804">
        <v>1774666322</v>
      </c>
      <c r="DD804">
        <v>1774666326.5</v>
      </c>
      <c r="DE804">
        <v>2</v>
      </c>
      <c r="DF804">
        <v>0.343</v>
      </c>
      <c r="DG804">
        <v>-0.026</v>
      </c>
      <c r="DH804">
        <v>-0.36</v>
      </c>
      <c r="DI804">
        <v>0.298</v>
      </c>
      <c r="DJ804">
        <v>420</v>
      </c>
      <c r="DK804">
        <v>22</v>
      </c>
      <c r="DL804">
        <v>0.17</v>
      </c>
      <c r="DM804">
        <v>0.02</v>
      </c>
      <c r="DN804">
        <v>-0.432577475</v>
      </c>
      <c r="DO804">
        <v>-0.2365412870544079</v>
      </c>
      <c r="DP804">
        <v>0.04508552496033926</v>
      </c>
      <c r="DQ804">
        <v>0</v>
      </c>
      <c r="DR804">
        <v>-0.013255975</v>
      </c>
      <c r="DS804">
        <v>-0.00588836622889304</v>
      </c>
      <c r="DT804">
        <v>0.001626617950956831</v>
      </c>
      <c r="DU804">
        <v>1</v>
      </c>
      <c r="DV804">
        <v>1</v>
      </c>
      <c r="DW804">
        <v>2</v>
      </c>
      <c r="DX804" t="s">
        <v>367</v>
      </c>
      <c r="DY804">
        <v>3.13041</v>
      </c>
      <c r="DZ804">
        <v>2.8065</v>
      </c>
      <c r="EA804">
        <v>0.09975349999999999</v>
      </c>
      <c r="EB804">
        <v>0.0994823</v>
      </c>
      <c r="EC804">
        <v>0.105681</v>
      </c>
      <c r="ED804">
        <v>0.105421</v>
      </c>
      <c r="EE804">
        <v>21144</v>
      </c>
      <c r="EF804">
        <v>27418.2</v>
      </c>
      <c r="EG804">
        <v>26441.1</v>
      </c>
      <c r="EH804">
        <v>32999.7</v>
      </c>
      <c r="EI804">
        <v>34928.2</v>
      </c>
      <c r="EJ804">
        <v>40317.8</v>
      </c>
      <c r="EK804">
        <v>41086.6</v>
      </c>
      <c r="EL804">
        <v>46059.7</v>
      </c>
      <c r="EM804">
        <v>2.03517</v>
      </c>
      <c r="EN804">
        <v>1.99995</v>
      </c>
      <c r="EO804">
        <v>0.06467100000000001</v>
      </c>
      <c r="EP804">
        <v>0</v>
      </c>
      <c r="EQ804">
        <v>24.6306</v>
      </c>
      <c r="ER804">
        <v>999.9</v>
      </c>
      <c r="ES804">
        <v>67.5</v>
      </c>
      <c r="ET804">
        <v>27.5</v>
      </c>
      <c r="EU804">
        <v>24.6253</v>
      </c>
      <c r="EV804">
        <v>61.2409</v>
      </c>
      <c r="EW804">
        <v>31.7788</v>
      </c>
      <c r="EX804">
        <v>1</v>
      </c>
      <c r="EY804">
        <v>0.291082</v>
      </c>
      <c r="EZ804">
        <v>0.144134</v>
      </c>
      <c r="FA804">
        <v>20.2924</v>
      </c>
      <c r="FB804">
        <v>5.19213</v>
      </c>
      <c r="FC804">
        <v>11.9441</v>
      </c>
      <c r="FD804">
        <v>4.95585</v>
      </c>
      <c r="FE804">
        <v>3.285</v>
      </c>
      <c r="FF804">
        <v>9999</v>
      </c>
      <c r="FG804">
        <v>9999</v>
      </c>
      <c r="FH804">
        <v>9999</v>
      </c>
      <c r="FI804">
        <v>999.9</v>
      </c>
      <c r="FJ804">
        <v>1.86127</v>
      </c>
      <c r="FK804">
        <v>1.86264</v>
      </c>
      <c r="FL804">
        <v>1.86005</v>
      </c>
      <c r="FM804">
        <v>1.85837</v>
      </c>
      <c r="FN804">
        <v>1.86216</v>
      </c>
      <c r="FO804">
        <v>1.85891</v>
      </c>
      <c r="FP804">
        <v>1.85791</v>
      </c>
      <c r="FQ804">
        <v>1.86081</v>
      </c>
      <c r="FR804">
        <v>0</v>
      </c>
      <c r="FS804">
        <v>0</v>
      </c>
      <c r="FT804">
        <v>0</v>
      </c>
      <c r="FU804">
        <v>4.5</v>
      </c>
      <c r="FV804" t="s">
        <v>361</v>
      </c>
      <c r="FW804" t="s">
        <v>362</v>
      </c>
      <c r="FX804" t="s">
        <v>363</v>
      </c>
      <c r="FY804" t="s">
        <v>364</v>
      </c>
      <c r="FZ804" t="s">
        <v>364</v>
      </c>
      <c r="GA804" t="s">
        <v>363</v>
      </c>
      <c r="GB804">
        <v>0</v>
      </c>
      <c r="GC804">
        <v>100</v>
      </c>
      <c r="GD804">
        <v>100</v>
      </c>
      <c r="GE804">
        <v>-0.361</v>
      </c>
      <c r="GF804">
        <v>0.2964</v>
      </c>
      <c r="GG804">
        <v>-1.589593225013521</v>
      </c>
      <c r="GH804">
        <v>0.00192992804097616</v>
      </c>
      <c r="GI804">
        <v>3.244687122451424E-06</v>
      </c>
      <c r="GJ804">
        <v>-2.087531120305573E-09</v>
      </c>
      <c r="GK804">
        <v>0.05776174702018427</v>
      </c>
      <c r="GL804">
        <v>0.005089068596103195</v>
      </c>
      <c r="GM804">
        <v>0.0003257216593697226</v>
      </c>
      <c r="GN804">
        <v>-1.562898368296355E-06</v>
      </c>
      <c r="GO804">
        <v>0</v>
      </c>
      <c r="GP804">
        <v>1257</v>
      </c>
      <c r="GQ804">
        <v>1</v>
      </c>
      <c r="GR804">
        <v>31</v>
      </c>
      <c r="GS804">
        <v>310.2</v>
      </c>
      <c r="GT804">
        <v>310.2</v>
      </c>
      <c r="GU804">
        <v>1.07666</v>
      </c>
      <c r="GV804">
        <v>2.3938</v>
      </c>
      <c r="GW804">
        <v>1.44775</v>
      </c>
      <c r="GX804">
        <v>2.20215</v>
      </c>
      <c r="GY804">
        <v>1.44653</v>
      </c>
      <c r="GZ804">
        <v>2.35352</v>
      </c>
      <c r="HA804">
        <v>33.1769</v>
      </c>
      <c r="HB804">
        <v>14.421</v>
      </c>
      <c r="HC804">
        <v>18</v>
      </c>
      <c r="HD804">
        <v>532.039</v>
      </c>
      <c r="HE804">
        <v>522.724</v>
      </c>
      <c r="HF804">
        <v>24.9997</v>
      </c>
      <c r="HG804">
        <v>30.7112</v>
      </c>
      <c r="HH804">
        <v>30.0001</v>
      </c>
      <c r="HI804">
        <v>31.0889</v>
      </c>
      <c r="HJ804">
        <v>31.0982</v>
      </c>
      <c r="HK804">
        <v>21.539</v>
      </c>
      <c r="HL804">
        <v>20.8779</v>
      </c>
      <c r="HM804">
        <v>100</v>
      </c>
      <c r="HN804">
        <v>25</v>
      </c>
      <c r="HO804">
        <v>420</v>
      </c>
      <c r="HP804">
        <v>21.5</v>
      </c>
      <c r="HQ804">
        <v>103.12</v>
      </c>
      <c r="HR804">
        <v>102.02</v>
      </c>
    </row>
    <row r="805" spans="1:226">
      <c r="A805">
        <v>787</v>
      </c>
      <c r="B805">
        <v>1774684941</v>
      </c>
      <c r="C805">
        <v>3195</v>
      </c>
      <c r="D805" t="s">
        <v>1937</v>
      </c>
      <c r="E805" t="s">
        <v>1938</v>
      </c>
      <c r="F805">
        <v>5</v>
      </c>
      <c r="I805">
        <v>1774684938.1</v>
      </c>
      <c r="J805">
        <f>(K805)/1000</f>
        <v>0</v>
      </c>
      <c r="K805">
        <f>IF(BF805, AN805, AH805)</f>
        <v>0</v>
      </c>
      <c r="L805">
        <f>IF(BF805, AI805, AG805)</f>
        <v>0</v>
      </c>
      <c r="M805">
        <f>BH805 - IF(AU805&gt;1, L805*BB805*100.0/(AW805), 0)</f>
        <v>0</v>
      </c>
      <c r="N805">
        <f>((T805-J805/2)*M805-L805)/(T805+J805/2)</f>
        <v>0</v>
      </c>
      <c r="O805">
        <f>N805*(BO805+BP805)/1000.0</f>
        <v>0</v>
      </c>
      <c r="P805">
        <f>(BH805 - IF(AU805&gt;1, L805*BB805*100.0/(AW805), 0))*(BO805+BP805)/1000.0</f>
        <v>0</v>
      </c>
      <c r="Q805">
        <f>2.0/((1/S805-1/R805)+SIGN(S805)*SQRT((1/S805-1/R805)*(1/S805-1/R805) + 4*BC805/((BC805+1)*(BC805+1))*(2*1/S805*1/R805-1/R805*1/R805)))</f>
        <v>0</v>
      </c>
      <c r="R805">
        <f>IF(LEFT(BD805,1)&lt;&gt;"0",IF(LEFT(BD805,1)="1",3.0,BE805),$D$5+$E$5*(BV805*BO805/($K$5*1000))+$F$5*(BV805*BO805/($K$5*1000))*MAX(MIN(BB805,$J$5),$I$5)*MAX(MIN(BB805,$J$5),$I$5)+$G$5*MAX(MIN(BB805,$J$5),$I$5)*(BV805*BO805/($K$5*1000))+$H$5*(BV805*BO805/($K$5*1000))*(BV805*BO805/($K$5*1000)))</f>
        <v>0</v>
      </c>
      <c r="S805">
        <f>J805*(1000-(1000*0.61365*exp(17.502*W805/(240.97+W805))/(BO805+BP805)+BJ805)/2)/(1000*0.61365*exp(17.502*W805/(240.97+W805))/(BO805+BP805)-BJ805)</f>
        <v>0</v>
      </c>
      <c r="T805">
        <f>1/((BC805+1)/(Q805/1.6)+1/(R805/1.37)) + BC805/((BC805+1)/(Q805/1.6) + BC805/(R805/1.37))</f>
        <v>0</v>
      </c>
      <c r="U805">
        <f>(AX805*BA805)</f>
        <v>0</v>
      </c>
      <c r="V805">
        <f>(BQ805+(U805+2*0.95*5.67E-8*(((BQ805+$B$9)+273)^4-(BQ805+273)^4)-44100*J805)/(1.84*29.3*R805+8*0.95*5.67E-8*(BQ805+273)^3))</f>
        <v>0</v>
      </c>
      <c r="W805">
        <f>($C$9*BR805+$D$9*BS805+$E$9*V805)</f>
        <v>0</v>
      </c>
      <c r="X805">
        <f>0.61365*exp(17.502*W805/(240.97+W805))</f>
        <v>0</v>
      </c>
      <c r="Y805">
        <f>(Z805/AA805*100)</f>
        <v>0</v>
      </c>
      <c r="Z805">
        <f>BJ805*(BO805+BP805)/1000</f>
        <v>0</v>
      </c>
      <c r="AA805">
        <f>0.61365*exp(17.502*BQ805/(240.97+BQ805))</f>
        <v>0</v>
      </c>
      <c r="AB805">
        <f>(X805-BJ805*(BO805+BP805)/1000)</f>
        <v>0</v>
      </c>
      <c r="AC805">
        <f>(-J805*44100)</f>
        <v>0</v>
      </c>
      <c r="AD805">
        <f>2*29.3*R805*0.92*(BQ805-W805)</f>
        <v>0</v>
      </c>
      <c r="AE805">
        <f>2*0.95*5.67E-8*(((BQ805+$B$9)+273)^4-(W805+273)^4)</f>
        <v>0</v>
      </c>
      <c r="AF805">
        <f>U805+AE805+AC805+AD805</f>
        <v>0</v>
      </c>
      <c r="AG805">
        <f>BN805*AU805*(BI805-BH805*(1000-AU805*BK805)/(1000-AU805*BJ805))/(100*BB805)</f>
        <v>0</v>
      </c>
      <c r="AH805">
        <f>1000*BN805*AU805*(BJ805-BK805)/(100*BB805*(1000-AU805*BJ805))</f>
        <v>0</v>
      </c>
      <c r="AI805">
        <f>(AJ805 - AK805 - BO805*1E3/(8.314*(BQ805+273.15)) * AM805/BN805 * AL805) * BN805/(100*BB805) * (1000 - BK805)/1000</f>
        <v>0</v>
      </c>
      <c r="AJ805">
        <v>429.2610551109851</v>
      </c>
      <c r="AK805">
        <v>428.7284242424242</v>
      </c>
      <c r="AL805">
        <v>-1.061425095541702E-05</v>
      </c>
      <c r="AM805">
        <v>61.35787655002243</v>
      </c>
      <c r="AN805">
        <f>(AP805 - AO805 + BO805*1E3/(8.314*(BQ805+273.15)) * AR805/BN805 * AQ805) * BN805/(100*BB805) * 1000/(1000 - AP805)</f>
        <v>0</v>
      </c>
      <c r="AO805">
        <v>21.4670563315229</v>
      </c>
      <c r="AP805">
        <v>21.44967762237764</v>
      </c>
      <c r="AQ805">
        <v>1.718962025579734E-07</v>
      </c>
      <c r="AR805">
        <v>91.88205700752289</v>
      </c>
      <c r="AS805">
        <v>0</v>
      </c>
      <c r="AT805">
        <v>0</v>
      </c>
      <c r="AU805">
        <f>IF(AS805*$H$15&gt;=AW805,1.0,(AW805/(AW805-AS805*$H$15)))</f>
        <v>0</v>
      </c>
      <c r="AV805">
        <f>(AU805-1)*100</f>
        <v>0</v>
      </c>
      <c r="AW805">
        <f>MAX(0,($B$15+$C$15*BV805)/(1+$D$15*BV805)*BO805/(BQ805+273)*$E$15)</f>
        <v>0</v>
      </c>
      <c r="AX805">
        <f>$B$13*BW805+$C$13*BX805+$F$13*CI805*(1-CL805)</f>
        <v>0</v>
      </c>
      <c r="AY805">
        <f>AX805*AZ805</f>
        <v>0</v>
      </c>
      <c r="AZ805">
        <f>($B$13*$D$11+$C$13*$D$11+$F$13*((CV805+CN805)/MAX(CV805+CN805+CW805, 0.1)*$I$11+CW805/MAX(CV805+CN805+CW805, 0.1)*$J$11))/($B$13+$C$13+$F$13)</f>
        <v>0</v>
      </c>
      <c r="BA805">
        <f>($B$13*$K$11+$C$13*$K$11+$F$13*((CV805+CN805)/MAX(CV805+CN805+CW805, 0.1)*$P$11+CW805/MAX(CV805+CN805+CW805, 0.1)*$Q$11))/($B$13+$C$13+$F$13)</f>
        <v>0</v>
      </c>
      <c r="BB805">
        <v>6</v>
      </c>
      <c r="BC805">
        <v>0.5</v>
      </c>
      <c r="BD805" t="s">
        <v>358</v>
      </c>
      <c r="BE805">
        <v>2</v>
      </c>
      <c r="BF805" t="b">
        <v>1</v>
      </c>
      <c r="BG805">
        <v>1774684938.1</v>
      </c>
      <c r="BH805">
        <v>419.5643</v>
      </c>
      <c r="BI805">
        <v>420.0358</v>
      </c>
      <c r="BJ805">
        <v>21.45154</v>
      </c>
      <c r="BK805">
        <v>21.46666</v>
      </c>
      <c r="BL805">
        <v>419.9259999999999</v>
      </c>
      <c r="BM805">
        <v>21.15513</v>
      </c>
      <c r="BN805">
        <v>499.9799</v>
      </c>
      <c r="BO805">
        <v>101.0247</v>
      </c>
      <c r="BP805">
        <v>0.09995644000000001</v>
      </c>
      <c r="BQ805">
        <v>25.68113</v>
      </c>
      <c r="BR805">
        <v>25.68597</v>
      </c>
      <c r="BS805">
        <v>999.9</v>
      </c>
      <c r="BT805">
        <v>0</v>
      </c>
      <c r="BU805">
        <v>0</v>
      </c>
      <c r="BV805">
        <v>10014.748</v>
      </c>
      <c r="BW805">
        <v>0</v>
      </c>
      <c r="BX805">
        <v>0.3503932000000001</v>
      </c>
      <c r="BY805">
        <v>-0.4713501</v>
      </c>
      <c r="BZ805">
        <v>428.7619</v>
      </c>
      <c r="CA805">
        <v>429.2501</v>
      </c>
      <c r="CB805">
        <v>-0.01511917</v>
      </c>
      <c r="CC805">
        <v>420.0358</v>
      </c>
      <c r="CD805">
        <v>21.46666</v>
      </c>
      <c r="CE805">
        <v>2.167136999999999</v>
      </c>
      <c r="CF805">
        <v>2.168663</v>
      </c>
      <c r="CG805">
        <v>18.72142</v>
      </c>
      <c r="CH805">
        <v>18.73269</v>
      </c>
      <c r="CI805">
        <v>19.99256</v>
      </c>
      <c r="CJ805">
        <v>0</v>
      </c>
      <c r="CK805">
        <v>1</v>
      </c>
      <c r="CL805">
        <v>0</v>
      </c>
      <c r="CM805">
        <v>1.80169</v>
      </c>
      <c r="CN805">
        <v>0</v>
      </c>
      <c r="CO805">
        <v>0.21507</v>
      </c>
      <c r="CP805">
        <v>102.2752</v>
      </c>
      <c r="CQ805">
        <v>34.53100000000001</v>
      </c>
      <c r="CR805">
        <v>39.5061</v>
      </c>
      <c r="CS805">
        <v>37.0746</v>
      </c>
      <c r="CT805">
        <v>38.3498</v>
      </c>
      <c r="CU805">
        <v>35.6808</v>
      </c>
      <c r="CV805">
        <v>0</v>
      </c>
      <c r="CW805">
        <v>19.992</v>
      </c>
      <c r="CX805">
        <v>0</v>
      </c>
      <c r="CY805">
        <v>1774684939.4</v>
      </c>
      <c r="CZ805">
        <v>0</v>
      </c>
      <c r="DA805">
        <v>1774666326.5</v>
      </c>
      <c r="DB805" t="s">
        <v>359</v>
      </c>
      <c r="DC805">
        <v>1774666322</v>
      </c>
      <c r="DD805">
        <v>1774666326.5</v>
      </c>
      <c r="DE805">
        <v>2</v>
      </c>
      <c r="DF805">
        <v>0.343</v>
      </c>
      <c r="DG805">
        <v>-0.026</v>
      </c>
      <c r="DH805">
        <v>-0.36</v>
      </c>
      <c r="DI805">
        <v>0.298</v>
      </c>
      <c r="DJ805">
        <v>420</v>
      </c>
      <c r="DK805">
        <v>22</v>
      </c>
      <c r="DL805">
        <v>0.17</v>
      </c>
      <c r="DM805">
        <v>0.02</v>
      </c>
      <c r="DN805">
        <v>-0.4396294878048781</v>
      </c>
      <c r="DO805">
        <v>-0.29857087108014</v>
      </c>
      <c r="DP805">
        <v>0.04622119793126386</v>
      </c>
      <c r="DQ805">
        <v>0</v>
      </c>
      <c r="DR805">
        <v>-0.01343740731707317</v>
      </c>
      <c r="DS805">
        <v>-0.01264441254355401</v>
      </c>
      <c r="DT805">
        <v>0.001760394256616099</v>
      </c>
      <c r="DU805">
        <v>1</v>
      </c>
      <c r="DV805">
        <v>1</v>
      </c>
      <c r="DW805">
        <v>2</v>
      </c>
      <c r="DX805" t="s">
        <v>367</v>
      </c>
      <c r="DY805">
        <v>3.13049</v>
      </c>
      <c r="DZ805">
        <v>2.8066</v>
      </c>
      <c r="EA805">
        <v>0.0997408</v>
      </c>
      <c r="EB805">
        <v>0.0994656</v>
      </c>
      <c r="EC805">
        <v>0.105675</v>
      </c>
      <c r="ED805">
        <v>0.105418</v>
      </c>
      <c r="EE805">
        <v>21144.1</v>
      </c>
      <c r="EF805">
        <v>27418.6</v>
      </c>
      <c r="EG805">
        <v>26440.9</v>
      </c>
      <c r="EH805">
        <v>32999.6</v>
      </c>
      <c r="EI805">
        <v>34928.1</v>
      </c>
      <c r="EJ805">
        <v>40317.7</v>
      </c>
      <c r="EK805">
        <v>41086.2</v>
      </c>
      <c r="EL805">
        <v>46059.4</v>
      </c>
      <c r="EM805">
        <v>2.0351</v>
      </c>
      <c r="EN805">
        <v>2.00007</v>
      </c>
      <c r="EO805">
        <v>0.06407499999999999</v>
      </c>
      <c r="EP805">
        <v>0</v>
      </c>
      <c r="EQ805">
        <v>24.6306</v>
      </c>
      <c r="ER805">
        <v>999.9</v>
      </c>
      <c r="ES805">
        <v>67.5</v>
      </c>
      <c r="ET805">
        <v>27.5</v>
      </c>
      <c r="EU805">
        <v>24.6245</v>
      </c>
      <c r="EV805">
        <v>61.5309</v>
      </c>
      <c r="EW805">
        <v>31.7949</v>
      </c>
      <c r="EX805">
        <v>1</v>
      </c>
      <c r="EY805">
        <v>0.291113</v>
      </c>
      <c r="EZ805">
        <v>0.144159</v>
      </c>
      <c r="FA805">
        <v>20.2926</v>
      </c>
      <c r="FB805">
        <v>5.19198</v>
      </c>
      <c r="FC805">
        <v>11.9441</v>
      </c>
      <c r="FD805">
        <v>4.95565</v>
      </c>
      <c r="FE805">
        <v>3.285</v>
      </c>
      <c r="FF805">
        <v>9999</v>
      </c>
      <c r="FG805">
        <v>9999</v>
      </c>
      <c r="FH805">
        <v>9999</v>
      </c>
      <c r="FI805">
        <v>999.9</v>
      </c>
      <c r="FJ805">
        <v>1.86127</v>
      </c>
      <c r="FK805">
        <v>1.86263</v>
      </c>
      <c r="FL805">
        <v>1.86005</v>
      </c>
      <c r="FM805">
        <v>1.85837</v>
      </c>
      <c r="FN805">
        <v>1.86217</v>
      </c>
      <c r="FO805">
        <v>1.85892</v>
      </c>
      <c r="FP805">
        <v>1.85791</v>
      </c>
      <c r="FQ805">
        <v>1.86081</v>
      </c>
      <c r="FR805">
        <v>0</v>
      </c>
      <c r="FS805">
        <v>0</v>
      </c>
      <c r="FT805">
        <v>0</v>
      </c>
      <c r="FU805">
        <v>4.5</v>
      </c>
      <c r="FV805" t="s">
        <v>361</v>
      </c>
      <c r="FW805" t="s">
        <v>362</v>
      </c>
      <c r="FX805" t="s">
        <v>363</v>
      </c>
      <c r="FY805" t="s">
        <v>364</v>
      </c>
      <c r="FZ805" t="s">
        <v>364</v>
      </c>
      <c r="GA805" t="s">
        <v>363</v>
      </c>
      <c r="GB805">
        <v>0</v>
      </c>
      <c r="GC805">
        <v>100</v>
      </c>
      <c r="GD805">
        <v>100</v>
      </c>
      <c r="GE805">
        <v>-0.361</v>
      </c>
      <c r="GF805">
        <v>0.2964</v>
      </c>
      <c r="GG805">
        <v>-1.589593225013521</v>
      </c>
      <c r="GH805">
        <v>0.00192992804097616</v>
      </c>
      <c r="GI805">
        <v>3.244687122451424E-06</v>
      </c>
      <c r="GJ805">
        <v>-2.087531120305573E-09</v>
      </c>
      <c r="GK805">
        <v>0.05776174702018427</v>
      </c>
      <c r="GL805">
        <v>0.005089068596103195</v>
      </c>
      <c r="GM805">
        <v>0.0003257216593697226</v>
      </c>
      <c r="GN805">
        <v>-1.562898368296355E-06</v>
      </c>
      <c r="GO805">
        <v>0</v>
      </c>
      <c r="GP805">
        <v>1257</v>
      </c>
      <c r="GQ805">
        <v>1</v>
      </c>
      <c r="GR805">
        <v>31</v>
      </c>
      <c r="GS805">
        <v>310.3</v>
      </c>
      <c r="GT805">
        <v>310.2</v>
      </c>
      <c r="GU805">
        <v>1.07666</v>
      </c>
      <c r="GV805">
        <v>2.38525</v>
      </c>
      <c r="GW805">
        <v>1.44775</v>
      </c>
      <c r="GX805">
        <v>2.20215</v>
      </c>
      <c r="GY805">
        <v>1.44653</v>
      </c>
      <c r="GZ805">
        <v>2.3999</v>
      </c>
      <c r="HA805">
        <v>33.1769</v>
      </c>
      <c r="HB805">
        <v>14.4385</v>
      </c>
      <c r="HC805">
        <v>18</v>
      </c>
      <c r="HD805">
        <v>531.992</v>
      </c>
      <c r="HE805">
        <v>522.809</v>
      </c>
      <c r="HF805">
        <v>24.9998</v>
      </c>
      <c r="HG805">
        <v>30.7098</v>
      </c>
      <c r="HH805">
        <v>30.0001</v>
      </c>
      <c r="HI805">
        <v>31.0889</v>
      </c>
      <c r="HJ805">
        <v>31.0982</v>
      </c>
      <c r="HK805">
        <v>21.5404</v>
      </c>
      <c r="HL805">
        <v>20.8779</v>
      </c>
      <c r="HM805">
        <v>100</v>
      </c>
      <c r="HN805">
        <v>25</v>
      </c>
      <c r="HO805">
        <v>420</v>
      </c>
      <c r="HP805">
        <v>21.5</v>
      </c>
      <c r="HQ805">
        <v>103.119</v>
      </c>
      <c r="HR805">
        <v>102.02</v>
      </c>
    </row>
    <row r="806" spans="1:226">
      <c r="A806">
        <v>788</v>
      </c>
      <c r="B806">
        <v>1774684945</v>
      </c>
      <c r="C806">
        <v>3199</v>
      </c>
      <c r="D806" t="s">
        <v>1939</v>
      </c>
      <c r="E806" t="s">
        <v>1940</v>
      </c>
      <c r="F806">
        <v>5</v>
      </c>
      <c r="I806">
        <v>1774684942.1</v>
      </c>
      <c r="J806">
        <f>(K806)/1000</f>
        <v>0</v>
      </c>
      <c r="K806">
        <f>IF(BF806, AN806, AH806)</f>
        <v>0</v>
      </c>
      <c r="L806">
        <f>IF(BF806, AI806, AG806)</f>
        <v>0</v>
      </c>
      <c r="M806">
        <f>BH806 - IF(AU806&gt;1, L806*BB806*100.0/(AW806), 0)</f>
        <v>0</v>
      </c>
      <c r="N806">
        <f>((T806-J806/2)*M806-L806)/(T806+J806/2)</f>
        <v>0</v>
      </c>
      <c r="O806">
        <f>N806*(BO806+BP806)/1000.0</f>
        <v>0</v>
      </c>
      <c r="P806">
        <f>(BH806 - IF(AU806&gt;1, L806*BB806*100.0/(AW806), 0))*(BO806+BP806)/1000.0</f>
        <v>0</v>
      </c>
      <c r="Q806">
        <f>2.0/((1/S806-1/R806)+SIGN(S806)*SQRT((1/S806-1/R806)*(1/S806-1/R806) + 4*BC806/((BC806+1)*(BC806+1))*(2*1/S806*1/R806-1/R806*1/R806)))</f>
        <v>0</v>
      </c>
      <c r="R806">
        <f>IF(LEFT(BD806,1)&lt;&gt;"0",IF(LEFT(BD806,1)="1",3.0,BE806),$D$5+$E$5*(BV806*BO806/($K$5*1000))+$F$5*(BV806*BO806/($K$5*1000))*MAX(MIN(BB806,$J$5),$I$5)*MAX(MIN(BB806,$J$5),$I$5)+$G$5*MAX(MIN(BB806,$J$5),$I$5)*(BV806*BO806/($K$5*1000))+$H$5*(BV806*BO806/($K$5*1000))*(BV806*BO806/($K$5*1000)))</f>
        <v>0</v>
      </c>
      <c r="S806">
        <f>J806*(1000-(1000*0.61365*exp(17.502*W806/(240.97+W806))/(BO806+BP806)+BJ806)/2)/(1000*0.61365*exp(17.502*W806/(240.97+W806))/(BO806+BP806)-BJ806)</f>
        <v>0</v>
      </c>
      <c r="T806">
        <f>1/((BC806+1)/(Q806/1.6)+1/(R806/1.37)) + BC806/((BC806+1)/(Q806/1.6) + BC806/(R806/1.37))</f>
        <v>0</v>
      </c>
      <c r="U806">
        <f>(AX806*BA806)</f>
        <v>0</v>
      </c>
      <c r="V806">
        <f>(BQ806+(U806+2*0.95*5.67E-8*(((BQ806+$B$9)+273)^4-(BQ806+273)^4)-44100*J806)/(1.84*29.3*R806+8*0.95*5.67E-8*(BQ806+273)^3))</f>
        <v>0</v>
      </c>
      <c r="W806">
        <f>($C$9*BR806+$D$9*BS806+$E$9*V806)</f>
        <v>0</v>
      </c>
      <c r="X806">
        <f>0.61365*exp(17.502*W806/(240.97+W806))</f>
        <v>0</v>
      </c>
      <c r="Y806">
        <f>(Z806/AA806*100)</f>
        <v>0</v>
      </c>
      <c r="Z806">
        <f>BJ806*(BO806+BP806)/1000</f>
        <v>0</v>
      </c>
      <c r="AA806">
        <f>0.61365*exp(17.502*BQ806/(240.97+BQ806))</f>
        <v>0</v>
      </c>
      <c r="AB806">
        <f>(X806-BJ806*(BO806+BP806)/1000)</f>
        <v>0</v>
      </c>
      <c r="AC806">
        <f>(-J806*44100)</f>
        <v>0</v>
      </c>
      <c r="AD806">
        <f>2*29.3*R806*0.92*(BQ806-W806)</f>
        <v>0</v>
      </c>
      <c r="AE806">
        <f>2*0.95*5.67E-8*(((BQ806+$B$9)+273)^4-(W806+273)^4)</f>
        <v>0</v>
      </c>
      <c r="AF806">
        <f>U806+AE806+AC806+AD806</f>
        <v>0</v>
      </c>
      <c r="AG806">
        <f>BN806*AU806*(BI806-BH806*(1000-AU806*BK806)/(1000-AU806*BJ806))/(100*BB806)</f>
        <v>0</v>
      </c>
      <c r="AH806">
        <f>1000*BN806*AU806*(BJ806-BK806)/(100*BB806*(1000-AU806*BJ806))</f>
        <v>0</v>
      </c>
      <c r="AI806">
        <f>(AJ806 - AK806 - BO806*1E3/(8.314*(BQ806+273.15)) * AM806/BN806 * AL806) * BN806/(100*BB806) * (1000 - BK806)/1000</f>
        <v>0</v>
      </c>
      <c r="AJ806">
        <v>429.1949415547306</v>
      </c>
      <c r="AK806">
        <v>428.7775272727275</v>
      </c>
      <c r="AL806">
        <v>6.987284957956374E-06</v>
      </c>
      <c r="AM806">
        <v>61.35787655002243</v>
      </c>
      <c r="AN806">
        <f>(AP806 - AO806 + BO806*1E3/(8.314*(BQ806+273.15)) * AR806/BN806 * AQ806) * BN806/(100*BB806) * 1000/(1000 - AP806)</f>
        <v>0</v>
      </c>
      <c r="AO806">
        <v>21.4657007908747</v>
      </c>
      <c r="AP806">
        <v>21.45219020979021</v>
      </c>
      <c r="AQ806">
        <v>3.439262057566214E-07</v>
      </c>
      <c r="AR806">
        <v>91.88205700752289</v>
      </c>
      <c r="AS806">
        <v>0</v>
      </c>
      <c r="AT806">
        <v>0</v>
      </c>
      <c r="AU806">
        <f>IF(AS806*$H$15&gt;=AW806,1.0,(AW806/(AW806-AS806*$H$15)))</f>
        <v>0</v>
      </c>
      <c r="AV806">
        <f>(AU806-1)*100</f>
        <v>0</v>
      </c>
      <c r="AW806">
        <f>MAX(0,($B$15+$C$15*BV806)/(1+$D$15*BV806)*BO806/(BQ806+273)*$E$15)</f>
        <v>0</v>
      </c>
      <c r="AX806">
        <f>$B$13*BW806+$C$13*BX806+$F$13*CI806*(1-CL806)</f>
        <v>0</v>
      </c>
      <c r="AY806">
        <f>AX806*AZ806</f>
        <v>0</v>
      </c>
      <c r="AZ806">
        <f>($B$13*$D$11+$C$13*$D$11+$F$13*((CV806+CN806)/MAX(CV806+CN806+CW806, 0.1)*$I$11+CW806/MAX(CV806+CN806+CW806, 0.1)*$J$11))/($B$13+$C$13+$F$13)</f>
        <v>0</v>
      </c>
      <c r="BA806">
        <f>($B$13*$K$11+$C$13*$K$11+$F$13*((CV806+CN806)/MAX(CV806+CN806+CW806, 0.1)*$P$11+CW806/MAX(CV806+CN806+CW806, 0.1)*$Q$11))/($B$13+$C$13+$F$13)</f>
        <v>0</v>
      </c>
      <c r="BB806">
        <v>6</v>
      </c>
      <c r="BC806">
        <v>0.5</v>
      </c>
      <c r="BD806" t="s">
        <v>358</v>
      </c>
      <c r="BE806">
        <v>2</v>
      </c>
      <c r="BF806" t="b">
        <v>1</v>
      </c>
      <c r="BG806">
        <v>1774684942.1</v>
      </c>
      <c r="BH806">
        <v>419.5639</v>
      </c>
      <c r="BI806">
        <v>420.0006999999999</v>
      </c>
      <c r="BJ806">
        <v>21.45132</v>
      </c>
      <c r="BK806">
        <v>21.46606</v>
      </c>
      <c r="BL806">
        <v>419.9256</v>
      </c>
      <c r="BM806">
        <v>21.15492</v>
      </c>
      <c r="BN806">
        <v>500.0374</v>
      </c>
      <c r="BO806">
        <v>101.0247</v>
      </c>
      <c r="BP806">
        <v>0.10003464</v>
      </c>
      <c r="BQ806">
        <v>25.67885</v>
      </c>
      <c r="BR806">
        <v>25.68231</v>
      </c>
      <c r="BS806">
        <v>999.9</v>
      </c>
      <c r="BT806">
        <v>0</v>
      </c>
      <c r="BU806">
        <v>0</v>
      </c>
      <c r="BV806">
        <v>10000.493</v>
      </c>
      <c r="BW806">
        <v>0</v>
      </c>
      <c r="BX806">
        <v>0.3483395</v>
      </c>
      <c r="BY806">
        <v>-0.4368529</v>
      </c>
      <c r="BZ806">
        <v>428.7613</v>
      </c>
      <c r="CA806">
        <v>429.2142</v>
      </c>
      <c r="CB806">
        <v>-0.01475067</v>
      </c>
      <c r="CC806">
        <v>420.0006999999999</v>
      </c>
      <c r="CD806">
        <v>21.46606</v>
      </c>
      <c r="CE806">
        <v>2.167112</v>
      </c>
      <c r="CF806">
        <v>2.168602</v>
      </c>
      <c r="CG806">
        <v>18.72126</v>
      </c>
      <c r="CH806">
        <v>18.73225</v>
      </c>
      <c r="CI806">
        <v>20.00188</v>
      </c>
      <c r="CJ806">
        <v>0</v>
      </c>
      <c r="CK806">
        <v>1</v>
      </c>
      <c r="CL806">
        <v>0</v>
      </c>
      <c r="CM806">
        <v>2.37236</v>
      </c>
      <c r="CN806">
        <v>0</v>
      </c>
      <c r="CO806">
        <v>-0.01075999999999999</v>
      </c>
      <c r="CP806">
        <v>102.323</v>
      </c>
      <c r="CQ806">
        <v>34.562</v>
      </c>
      <c r="CR806">
        <v>39.5684</v>
      </c>
      <c r="CS806">
        <v>37.1187</v>
      </c>
      <c r="CT806">
        <v>38.4436</v>
      </c>
      <c r="CU806">
        <v>35.687</v>
      </c>
      <c r="CV806">
        <v>0</v>
      </c>
      <c r="CW806">
        <v>20.003</v>
      </c>
      <c r="CX806">
        <v>0</v>
      </c>
      <c r="CY806">
        <v>1774684943.6</v>
      </c>
      <c r="CZ806">
        <v>0</v>
      </c>
      <c r="DA806">
        <v>1774666326.5</v>
      </c>
      <c r="DB806" t="s">
        <v>359</v>
      </c>
      <c r="DC806">
        <v>1774666322</v>
      </c>
      <c r="DD806">
        <v>1774666326.5</v>
      </c>
      <c r="DE806">
        <v>2</v>
      </c>
      <c r="DF806">
        <v>0.343</v>
      </c>
      <c r="DG806">
        <v>-0.026</v>
      </c>
      <c r="DH806">
        <v>-0.36</v>
      </c>
      <c r="DI806">
        <v>0.298</v>
      </c>
      <c r="DJ806">
        <v>420</v>
      </c>
      <c r="DK806">
        <v>22</v>
      </c>
      <c r="DL806">
        <v>0.17</v>
      </c>
      <c r="DM806">
        <v>0.02</v>
      </c>
      <c r="DN806">
        <v>-0.4415908</v>
      </c>
      <c r="DO806">
        <v>-0.2132997073170727</v>
      </c>
      <c r="DP806">
        <v>0.04620110791539527</v>
      </c>
      <c r="DQ806">
        <v>0</v>
      </c>
      <c r="DR806">
        <v>-0.0139830075</v>
      </c>
      <c r="DS806">
        <v>-0.01044821425891183</v>
      </c>
      <c r="DT806">
        <v>0.00159942577529992</v>
      </c>
      <c r="DU806">
        <v>1</v>
      </c>
      <c r="DV806">
        <v>1</v>
      </c>
      <c r="DW806">
        <v>2</v>
      </c>
      <c r="DX806" t="s">
        <v>367</v>
      </c>
      <c r="DY806">
        <v>3.13048</v>
      </c>
      <c r="DZ806">
        <v>2.80641</v>
      </c>
      <c r="EA806">
        <v>0.099745</v>
      </c>
      <c r="EB806">
        <v>0.0994758</v>
      </c>
      <c r="EC806">
        <v>0.105674</v>
      </c>
      <c r="ED806">
        <v>0.105421</v>
      </c>
      <c r="EE806">
        <v>21144.2</v>
      </c>
      <c r="EF806">
        <v>27418.2</v>
      </c>
      <c r="EG806">
        <v>26441</v>
      </c>
      <c r="EH806">
        <v>32999.5</v>
      </c>
      <c r="EI806">
        <v>34928.2</v>
      </c>
      <c r="EJ806">
        <v>40317.2</v>
      </c>
      <c r="EK806">
        <v>41086.3</v>
      </c>
      <c r="EL806">
        <v>46059</v>
      </c>
      <c r="EM806">
        <v>2.03505</v>
      </c>
      <c r="EN806">
        <v>2.0001</v>
      </c>
      <c r="EO806">
        <v>0.064224</v>
      </c>
      <c r="EP806">
        <v>0</v>
      </c>
      <c r="EQ806">
        <v>24.6286</v>
      </c>
      <c r="ER806">
        <v>999.9</v>
      </c>
      <c r="ES806">
        <v>67.5</v>
      </c>
      <c r="ET806">
        <v>27.5</v>
      </c>
      <c r="EU806">
        <v>24.6257</v>
      </c>
      <c r="EV806">
        <v>61.3109</v>
      </c>
      <c r="EW806">
        <v>31.6907</v>
      </c>
      <c r="EX806">
        <v>1</v>
      </c>
      <c r="EY806">
        <v>0.291082</v>
      </c>
      <c r="EZ806">
        <v>0.145629</v>
      </c>
      <c r="FA806">
        <v>20.2925</v>
      </c>
      <c r="FB806">
        <v>5.19168</v>
      </c>
      <c r="FC806">
        <v>11.9441</v>
      </c>
      <c r="FD806">
        <v>4.9556</v>
      </c>
      <c r="FE806">
        <v>3.285</v>
      </c>
      <c r="FF806">
        <v>9999</v>
      </c>
      <c r="FG806">
        <v>9999</v>
      </c>
      <c r="FH806">
        <v>9999</v>
      </c>
      <c r="FI806">
        <v>999.9</v>
      </c>
      <c r="FJ806">
        <v>1.86127</v>
      </c>
      <c r="FK806">
        <v>1.86264</v>
      </c>
      <c r="FL806">
        <v>1.86005</v>
      </c>
      <c r="FM806">
        <v>1.85837</v>
      </c>
      <c r="FN806">
        <v>1.86216</v>
      </c>
      <c r="FO806">
        <v>1.85894</v>
      </c>
      <c r="FP806">
        <v>1.85791</v>
      </c>
      <c r="FQ806">
        <v>1.86081</v>
      </c>
      <c r="FR806">
        <v>0</v>
      </c>
      <c r="FS806">
        <v>0</v>
      </c>
      <c r="FT806">
        <v>0</v>
      </c>
      <c r="FU806">
        <v>4.5</v>
      </c>
      <c r="FV806" t="s">
        <v>361</v>
      </c>
      <c r="FW806" t="s">
        <v>362</v>
      </c>
      <c r="FX806" t="s">
        <v>363</v>
      </c>
      <c r="FY806" t="s">
        <v>364</v>
      </c>
      <c r="FZ806" t="s">
        <v>364</v>
      </c>
      <c r="GA806" t="s">
        <v>363</v>
      </c>
      <c r="GB806">
        <v>0</v>
      </c>
      <c r="GC806">
        <v>100</v>
      </c>
      <c r="GD806">
        <v>100</v>
      </c>
      <c r="GE806">
        <v>-0.362</v>
      </c>
      <c r="GF806">
        <v>0.2964</v>
      </c>
      <c r="GG806">
        <v>-1.589593225013521</v>
      </c>
      <c r="GH806">
        <v>0.00192992804097616</v>
      </c>
      <c r="GI806">
        <v>3.244687122451424E-06</v>
      </c>
      <c r="GJ806">
        <v>-2.087531120305573E-09</v>
      </c>
      <c r="GK806">
        <v>0.05776174702018427</v>
      </c>
      <c r="GL806">
        <v>0.005089068596103195</v>
      </c>
      <c r="GM806">
        <v>0.0003257216593697226</v>
      </c>
      <c r="GN806">
        <v>-1.562898368296355E-06</v>
      </c>
      <c r="GO806">
        <v>0</v>
      </c>
      <c r="GP806">
        <v>1257</v>
      </c>
      <c r="GQ806">
        <v>1</v>
      </c>
      <c r="GR806">
        <v>31</v>
      </c>
      <c r="GS806">
        <v>310.4</v>
      </c>
      <c r="GT806">
        <v>310.3</v>
      </c>
      <c r="GU806">
        <v>1.07666</v>
      </c>
      <c r="GV806">
        <v>2.38403</v>
      </c>
      <c r="GW806">
        <v>1.44775</v>
      </c>
      <c r="GX806">
        <v>2.20215</v>
      </c>
      <c r="GY806">
        <v>1.44653</v>
      </c>
      <c r="GZ806">
        <v>2.39014</v>
      </c>
      <c r="HA806">
        <v>33.1769</v>
      </c>
      <c r="HB806">
        <v>14.4385</v>
      </c>
      <c r="HC806">
        <v>18</v>
      </c>
      <c r="HD806">
        <v>531.96</v>
      </c>
      <c r="HE806">
        <v>522.826</v>
      </c>
      <c r="HF806">
        <v>25.0001</v>
      </c>
      <c r="HG806">
        <v>30.7092</v>
      </c>
      <c r="HH806">
        <v>30.0001</v>
      </c>
      <c r="HI806">
        <v>31.0889</v>
      </c>
      <c r="HJ806">
        <v>31.0982</v>
      </c>
      <c r="HK806">
        <v>21.5392</v>
      </c>
      <c r="HL806">
        <v>20.8779</v>
      </c>
      <c r="HM806">
        <v>100</v>
      </c>
      <c r="HN806">
        <v>25</v>
      </c>
      <c r="HO806">
        <v>420</v>
      </c>
      <c r="HP806">
        <v>21.5</v>
      </c>
      <c r="HQ806">
        <v>103.119</v>
      </c>
      <c r="HR806">
        <v>102.019</v>
      </c>
    </row>
    <row r="807" spans="1:226">
      <c r="A807">
        <v>789</v>
      </c>
      <c r="B807">
        <v>1774684949</v>
      </c>
      <c r="C807">
        <v>3203</v>
      </c>
      <c r="D807" t="s">
        <v>1941</v>
      </c>
      <c r="E807" t="s">
        <v>1942</v>
      </c>
      <c r="F807">
        <v>5</v>
      </c>
      <c r="I807">
        <v>1774684946.1</v>
      </c>
      <c r="J807">
        <f>(K807)/1000</f>
        <v>0</v>
      </c>
      <c r="K807">
        <f>IF(BF807, AN807, AH807)</f>
        <v>0</v>
      </c>
      <c r="L807">
        <f>IF(BF807, AI807, AG807)</f>
        <v>0</v>
      </c>
      <c r="M807">
        <f>BH807 - IF(AU807&gt;1, L807*BB807*100.0/(AW807), 0)</f>
        <v>0</v>
      </c>
      <c r="N807">
        <f>((T807-J807/2)*M807-L807)/(T807+J807/2)</f>
        <v>0</v>
      </c>
      <c r="O807">
        <f>N807*(BO807+BP807)/1000.0</f>
        <v>0</v>
      </c>
      <c r="P807">
        <f>(BH807 - IF(AU807&gt;1, L807*BB807*100.0/(AW807), 0))*(BO807+BP807)/1000.0</f>
        <v>0</v>
      </c>
      <c r="Q807">
        <f>2.0/((1/S807-1/R807)+SIGN(S807)*SQRT((1/S807-1/R807)*(1/S807-1/R807) + 4*BC807/((BC807+1)*(BC807+1))*(2*1/S807*1/R807-1/R807*1/R807)))</f>
        <v>0</v>
      </c>
      <c r="R807">
        <f>IF(LEFT(BD807,1)&lt;&gt;"0",IF(LEFT(BD807,1)="1",3.0,BE807),$D$5+$E$5*(BV807*BO807/($K$5*1000))+$F$5*(BV807*BO807/($K$5*1000))*MAX(MIN(BB807,$J$5),$I$5)*MAX(MIN(BB807,$J$5),$I$5)+$G$5*MAX(MIN(BB807,$J$5),$I$5)*(BV807*BO807/($K$5*1000))+$H$5*(BV807*BO807/($K$5*1000))*(BV807*BO807/($K$5*1000)))</f>
        <v>0</v>
      </c>
      <c r="S807">
        <f>J807*(1000-(1000*0.61365*exp(17.502*W807/(240.97+W807))/(BO807+BP807)+BJ807)/2)/(1000*0.61365*exp(17.502*W807/(240.97+W807))/(BO807+BP807)-BJ807)</f>
        <v>0</v>
      </c>
      <c r="T807">
        <f>1/((BC807+1)/(Q807/1.6)+1/(R807/1.37)) + BC807/((BC807+1)/(Q807/1.6) + BC807/(R807/1.37))</f>
        <v>0</v>
      </c>
      <c r="U807">
        <f>(AX807*BA807)</f>
        <v>0</v>
      </c>
      <c r="V807">
        <f>(BQ807+(U807+2*0.95*5.67E-8*(((BQ807+$B$9)+273)^4-(BQ807+273)^4)-44100*J807)/(1.84*29.3*R807+8*0.95*5.67E-8*(BQ807+273)^3))</f>
        <v>0</v>
      </c>
      <c r="W807">
        <f>($C$9*BR807+$D$9*BS807+$E$9*V807)</f>
        <v>0</v>
      </c>
      <c r="X807">
        <f>0.61365*exp(17.502*W807/(240.97+W807))</f>
        <v>0</v>
      </c>
      <c r="Y807">
        <f>(Z807/AA807*100)</f>
        <v>0</v>
      </c>
      <c r="Z807">
        <f>BJ807*(BO807+BP807)/1000</f>
        <v>0</v>
      </c>
      <c r="AA807">
        <f>0.61365*exp(17.502*BQ807/(240.97+BQ807))</f>
        <v>0</v>
      </c>
      <c r="AB807">
        <f>(X807-BJ807*(BO807+BP807)/1000)</f>
        <v>0</v>
      </c>
      <c r="AC807">
        <f>(-J807*44100)</f>
        <v>0</v>
      </c>
      <c r="AD807">
        <f>2*29.3*R807*0.92*(BQ807-W807)</f>
        <v>0</v>
      </c>
      <c r="AE807">
        <f>2*0.95*5.67E-8*(((BQ807+$B$9)+273)^4-(W807+273)^4)</f>
        <v>0</v>
      </c>
      <c r="AF807">
        <f>U807+AE807+AC807+AD807</f>
        <v>0</v>
      </c>
      <c r="AG807">
        <f>BN807*AU807*(BI807-BH807*(1000-AU807*BK807)/(1000-AU807*BJ807))/(100*BB807)</f>
        <v>0</v>
      </c>
      <c r="AH807">
        <f>1000*BN807*AU807*(BJ807-BK807)/(100*BB807*(1000-AU807*BJ807))</f>
        <v>0</v>
      </c>
      <c r="AI807">
        <f>(AJ807 - AK807 - BO807*1E3/(8.314*(BQ807+273.15)) * AM807/BN807 * AL807) * BN807/(100*BB807) * (1000 - BK807)/1000</f>
        <v>0</v>
      </c>
      <c r="AJ807">
        <v>429.2660747628955</v>
      </c>
      <c r="AK807">
        <v>428.7569757575756</v>
      </c>
      <c r="AL807">
        <v>-9.123864058566902E-07</v>
      </c>
      <c r="AM807">
        <v>61.35787655002243</v>
      </c>
      <c r="AN807">
        <f>(AP807 - AO807 + BO807*1E3/(8.314*(BQ807+273.15)) * AR807/BN807 * AQ807) * BN807/(100*BB807) * 1000/(1000 - AP807)</f>
        <v>0</v>
      </c>
      <c r="AO807">
        <v>21.46714147425672</v>
      </c>
      <c r="AP807">
        <v>21.44864055944058</v>
      </c>
      <c r="AQ807">
        <v>-8.320789680676468E-07</v>
      </c>
      <c r="AR807">
        <v>91.88205700752289</v>
      </c>
      <c r="AS807">
        <v>0</v>
      </c>
      <c r="AT807">
        <v>0</v>
      </c>
      <c r="AU807">
        <f>IF(AS807*$H$15&gt;=AW807,1.0,(AW807/(AW807-AS807*$H$15)))</f>
        <v>0</v>
      </c>
      <c r="AV807">
        <f>(AU807-1)*100</f>
        <v>0</v>
      </c>
      <c r="AW807">
        <f>MAX(0,($B$15+$C$15*BV807)/(1+$D$15*BV807)*BO807/(BQ807+273)*$E$15)</f>
        <v>0</v>
      </c>
      <c r="AX807">
        <f>$B$13*BW807+$C$13*BX807+$F$13*CI807*(1-CL807)</f>
        <v>0</v>
      </c>
      <c r="AY807">
        <f>AX807*AZ807</f>
        <v>0</v>
      </c>
      <c r="AZ807">
        <f>($B$13*$D$11+$C$13*$D$11+$F$13*((CV807+CN807)/MAX(CV807+CN807+CW807, 0.1)*$I$11+CW807/MAX(CV807+CN807+CW807, 0.1)*$J$11))/($B$13+$C$13+$F$13)</f>
        <v>0</v>
      </c>
      <c r="BA807">
        <f>($B$13*$K$11+$C$13*$K$11+$F$13*((CV807+CN807)/MAX(CV807+CN807+CW807, 0.1)*$P$11+CW807/MAX(CV807+CN807+CW807, 0.1)*$Q$11))/($B$13+$C$13+$F$13)</f>
        <v>0</v>
      </c>
      <c r="BB807">
        <v>6</v>
      </c>
      <c r="BC807">
        <v>0.5</v>
      </c>
      <c r="BD807" t="s">
        <v>358</v>
      </c>
      <c r="BE807">
        <v>2</v>
      </c>
      <c r="BF807" t="b">
        <v>1</v>
      </c>
      <c r="BG807">
        <v>1774684946.1</v>
      </c>
      <c r="BH807">
        <v>419.5604999999999</v>
      </c>
      <c r="BI807">
        <v>420.0356</v>
      </c>
      <c r="BJ807">
        <v>21.4501</v>
      </c>
      <c r="BK807">
        <v>21.4668</v>
      </c>
      <c r="BL807">
        <v>419.9223</v>
      </c>
      <c r="BM807">
        <v>21.15376</v>
      </c>
      <c r="BN807">
        <v>500.0309</v>
      </c>
      <c r="BO807">
        <v>101.0243</v>
      </c>
      <c r="BP807">
        <v>0.0999348</v>
      </c>
      <c r="BQ807">
        <v>25.67656</v>
      </c>
      <c r="BR807">
        <v>25.68572</v>
      </c>
      <c r="BS807">
        <v>999.9</v>
      </c>
      <c r="BT807">
        <v>0</v>
      </c>
      <c r="BU807">
        <v>0</v>
      </c>
      <c r="BV807">
        <v>10014.135</v>
      </c>
      <c r="BW807">
        <v>0</v>
      </c>
      <c r="BX807">
        <v>0.3660029</v>
      </c>
      <c r="BY807">
        <v>-0.4748718</v>
      </c>
      <c r="BZ807">
        <v>428.7575</v>
      </c>
      <c r="CA807">
        <v>429.2501</v>
      </c>
      <c r="CB807">
        <v>-0.01669444</v>
      </c>
      <c r="CC807">
        <v>420.0356</v>
      </c>
      <c r="CD807">
        <v>21.4668</v>
      </c>
      <c r="CE807">
        <v>2.166982</v>
      </c>
      <c r="CF807">
        <v>2.168668</v>
      </c>
      <c r="CG807">
        <v>18.72028</v>
      </c>
      <c r="CH807">
        <v>18.73274</v>
      </c>
      <c r="CI807">
        <v>20.00238</v>
      </c>
      <c r="CJ807">
        <v>0</v>
      </c>
      <c r="CK807">
        <v>1</v>
      </c>
      <c r="CL807">
        <v>0</v>
      </c>
      <c r="CM807">
        <v>1.98159</v>
      </c>
      <c r="CN807">
        <v>0</v>
      </c>
      <c r="CO807">
        <v>0.21848</v>
      </c>
      <c r="CP807">
        <v>102.3255</v>
      </c>
      <c r="CQ807">
        <v>34.562</v>
      </c>
      <c r="CR807">
        <v>39.6435</v>
      </c>
      <c r="CS807">
        <v>37.14980000000001</v>
      </c>
      <c r="CT807">
        <v>38.5372</v>
      </c>
      <c r="CU807">
        <v>35.7248</v>
      </c>
      <c r="CV807">
        <v>0</v>
      </c>
      <c r="CW807">
        <v>20.003</v>
      </c>
      <c r="CX807">
        <v>0</v>
      </c>
      <c r="CY807">
        <v>1774684947.2</v>
      </c>
      <c r="CZ807">
        <v>0</v>
      </c>
      <c r="DA807">
        <v>1774666326.5</v>
      </c>
      <c r="DB807" t="s">
        <v>359</v>
      </c>
      <c r="DC807">
        <v>1774666322</v>
      </c>
      <c r="DD807">
        <v>1774666326.5</v>
      </c>
      <c r="DE807">
        <v>2</v>
      </c>
      <c r="DF807">
        <v>0.343</v>
      </c>
      <c r="DG807">
        <v>-0.026</v>
      </c>
      <c r="DH807">
        <v>-0.36</v>
      </c>
      <c r="DI807">
        <v>0.298</v>
      </c>
      <c r="DJ807">
        <v>420</v>
      </c>
      <c r="DK807">
        <v>22</v>
      </c>
      <c r="DL807">
        <v>0.17</v>
      </c>
      <c r="DM807">
        <v>0.02</v>
      </c>
      <c r="DN807">
        <v>-0.4650329</v>
      </c>
      <c r="DO807">
        <v>-0.04675861913696058</v>
      </c>
      <c r="DP807">
        <v>0.03261762232888841</v>
      </c>
      <c r="DQ807">
        <v>1</v>
      </c>
      <c r="DR807">
        <v>-0.0151</v>
      </c>
      <c r="DS807">
        <v>-0.009709287804878047</v>
      </c>
      <c r="DT807">
        <v>0.001502921922123701</v>
      </c>
      <c r="DU807">
        <v>1</v>
      </c>
      <c r="DV807">
        <v>2</v>
      </c>
      <c r="DW807">
        <v>2</v>
      </c>
      <c r="DX807" t="s">
        <v>360</v>
      </c>
      <c r="DY807">
        <v>3.1305</v>
      </c>
      <c r="DZ807">
        <v>2.80648</v>
      </c>
      <c r="EA807">
        <v>0.0997494</v>
      </c>
      <c r="EB807">
        <v>0.099472</v>
      </c>
      <c r="EC807">
        <v>0.10567</v>
      </c>
      <c r="ED807">
        <v>0.105418</v>
      </c>
      <c r="EE807">
        <v>21144.1</v>
      </c>
      <c r="EF807">
        <v>27418.4</v>
      </c>
      <c r="EG807">
        <v>26441.1</v>
      </c>
      <c r="EH807">
        <v>32999.6</v>
      </c>
      <c r="EI807">
        <v>34928.5</v>
      </c>
      <c r="EJ807">
        <v>40317.5</v>
      </c>
      <c r="EK807">
        <v>41086.4</v>
      </c>
      <c r="EL807">
        <v>46059.2</v>
      </c>
      <c r="EM807">
        <v>2.03503</v>
      </c>
      <c r="EN807">
        <v>2.00012</v>
      </c>
      <c r="EO807">
        <v>0.06482010000000001</v>
      </c>
      <c r="EP807">
        <v>0</v>
      </c>
      <c r="EQ807">
        <v>24.6285</v>
      </c>
      <c r="ER807">
        <v>999.9</v>
      </c>
      <c r="ES807">
        <v>67.5</v>
      </c>
      <c r="ET807">
        <v>27.5</v>
      </c>
      <c r="EU807">
        <v>24.6249</v>
      </c>
      <c r="EV807">
        <v>61.1509</v>
      </c>
      <c r="EW807">
        <v>31.5064</v>
      </c>
      <c r="EX807">
        <v>1</v>
      </c>
      <c r="EY807">
        <v>0.291082</v>
      </c>
      <c r="EZ807">
        <v>0.146702</v>
      </c>
      <c r="FA807">
        <v>20.2925</v>
      </c>
      <c r="FB807">
        <v>5.19198</v>
      </c>
      <c r="FC807">
        <v>11.9441</v>
      </c>
      <c r="FD807">
        <v>4.95575</v>
      </c>
      <c r="FE807">
        <v>3.285</v>
      </c>
      <c r="FF807">
        <v>9999</v>
      </c>
      <c r="FG807">
        <v>9999</v>
      </c>
      <c r="FH807">
        <v>9999</v>
      </c>
      <c r="FI807">
        <v>999.9</v>
      </c>
      <c r="FJ807">
        <v>1.86127</v>
      </c>
      <c r="FK807">
        <v>1.86264</v>
      </c>
      <c r="FL807">
        <v>1.86005</v>
      </c>
      <c r="FM807">
        <v>1.85837</v>
      </c>
      <c r="FN807">
        <v>1.86216</v>
      </c>
      <c r="FO807">
        <v>1.85896</v>
      </c>
      <c r="FP807">
        <v>1.85791</v>
      </c>
      <c r="FQ807">
        <v>1.86081</v>
      </c>
      <c r="FR807">
        <v>0</v>
      </c>
      <c r="FS807">
        <v>0</v>
      </c>
      <c r="FT807">
        <v>0</v>
      </c>
      <c r="FU807">
        <v>4.5</v>
      </c>
      <c r="FV807" t="s">
        <v>361</v>
      </c>
      <c r="FW807" t="s">
        <v>362</v>
      </c>
      <c r="FX807" t="s">
        <v>363</v>
      </c>
      <c r="FY807" t="s">
        <v>364</v>
      </c>
      <c r="FZ807" t="s">
        <v>364</v>
      </c>
      <c r="GA807" t="s">
        <v>363</v>
      </c>
      <c r="GB807">
        <v>0</v>
      </c>
      <c r="GC807">
        <v>100</v>
      </c>
      <c r="GD807">
        <v>100</v>
      </c>
      <c r="GE807">
        <v>-0.362</v>
      </c>
      <c r="GF807">
        <v>0.2964</v>
      </c>
      <c r="GG807">
        <v>-1.589593225013521</v>
      </c>
      <c r="GH807">
        <v>0.00192992804097616</v>
      </c>
      <c r="GI807">
        <v>3.244687122451424E-06</v>
      </c>
      <c r="GJ807">
        <v>-2.087531120305573E-09</v>
      </c>
      <c r="GK807">
        <v>0.05776174702018427</v>
      </c>
      <c r="GL807">
        <v>0.005089068596103195</v>
      </c>
      <c r="GM807">
        <v>0.0003257216593697226</v>
      </c>
      <c r="GN807">
        <v>-1.562898368296355E-06</v>
      </c>
      <c r="GO807">
        <v>0</v>
      </c>
      <c r="GP807">
        <v>1257</v>
      </c>
      <c r="GQ807">
        <v>1</v>
      </c>
      <c r="GR807">
        <v>31</v>
      </c>
      <c r="GS807">
        <v>310.4</v>
      </c>
      <c r="GT807">
        <v>310.4</v>
      </c>
      <c r="GU807">
        <v>1.07666</v>
      </c>
      <c r="GV807">
        <v>2.39136</v>
      </c>
      <c r="GW807">
        <v>1.44775</v>
      </c>
      <c r="GX807">
        <v>2.20215</v>
      </c>
      <c r="GY807">
        <v>1.44653</v>
      </c>
      <c r="GZ807">
        <v>2.3291</v>
      </c>
      <c r="HA807">
        <v>33.1769</v>
      </c>
      <c r="HB807">
        <v>14.421</v>
      </c>
      <c r="HC807">
        <v>18</v>
      </c>
      <c r="HD807">
        <v>531.944</v>
      </c>
      <c r="HE807">
        <v>522.843</v>
      </c>
      <c r="HF807">
        <v>25.0002</v>
      </c>
      <c r="HG807">
        <v>30.7098</v>
      </c>
      <c r="HH807">
        <v>30.0001</v>
      </c>
      <c r="HI807">
        <v>31.0889</v>
      </c>
      <c r="HJ807">
        <v>31.0982</v>
      </c>
      <c r="HK807">
        <v>21.5391</v>
      </c>
      <c r="HL807">
        <v>20.8779</v>
      </c>
      <c r="HM807">
        <v>100</v>
      </c>
      <c r="HN807">
        <v>25</v>
      </c>
      <c r="HO807">
        <v>420</v>
      </c>
      <c r="HP807">
        <v>21.5</v>
      </c>
      <c r="HQ807">
        <v>103.119</v>
      </c>
      <c r="HR807">
        <v>102.019</v>
      </c>
    </row>
    <row r="808" spans="1:226">
      <c r="A808">
        <v>790</v>
      </c>
      <c r="B808">
        <v>1774684953</v>
      </c>
      <c r="C808">
        <v>3207</v>
      </c>
      <c r="D808" t="s">
        <v>1943</v>
      </c>
      <c r="E808" t="s">
        <v>1944</v>
      </c>
      <c r="F808">
        <v>5</v>
      </c>
      <c r="I808">
        <v>1774684950.1</v>
      </c>
      <c r="J808">
        <f>(K808)/1000</f>
        <v>0</v>
      </c>
      <c r="K808">
        <f>IF(BF808, AN808, AH808)</f>
        <v>0</v>
      </c>
      <c r="L808">
        <f>IF(BF808, AI808, AG808)</f>
        <v>0</v>
      </c>
      <c r="M808">
        <f>BH808 - IF(AU808&gt;1, L808*BB808*100.0/(AW808), 0)</f>
        <v>0</v>
      </c>
      <c r="N808">
        <f>((T808-J808/2)*M808-L808)/(T808+J808/2)</f>
        <v>0</v>
      </c>
      <c r="O808">
        <f>N808*(BO808+BP808)/1000.0</f>
        <v>0</v>
      </c>
      <c r="P808">
        <f>(BH808 - IF(AU808&gt;1, L808*BB808*100.0/(AW808), 0))*(BO808+BP808)/1000.0</f>
        <v>0</v>
      </c>
      <c r="Q808">
        <f>2.0/((1/S808-1/R808)+SIGN(S808)*SQRT((1/S808-1/R808)*(1/S808-1/R808) + 4*BC808/((BC808+1)*(BC808+1))*(2*1/S808*1/R808-1/R808*1/R808)))</f>
        <v>0</v>
      </c>
      <c r="R808">
        <f>IF(LEFT(BD808,1)&lt;&gt;"0",IF(LEFT(BD808,1)="1",3.0,BE808),$D$5+$E$5*(BV808*BO808/($K$5*1000))+$F$5*(BV808*BO808/($K$5*1000))*MAX(MIN(BB808,$J$5),$I$5)*MAX(MIN(BB808,$J$5),$I$5)+$G$5*MAX(MIN(BB808,$J$5),$I$5)*(BV808*BO808/($K$5*1000))+$H$5*(BV808*BO808/($K$5*1000))*(BV808*BO808/($K$5*1000)))</f>
        <v>0</v>
      </c>
      <c r="S808">
        <f>J808*(1000-(1000*0.61365*exp(17.502*W808/(240.97+W808))/(BO808+BP808)+BJ808)/2)/(1000*0.61365*exp(17.502*W808/(240.97+W808))/(BO808+BP808)-BJ808)</f>
        <v>0</v>
      </c>
      <c r="T808">
        <f>1/((BC808+1)/(Q808/1.6)+1/(R808/1.37)) + BC808/((BC808+1)/(Q808/1.6) + BC808/(R808/1.37))</f>
        <v>0</v>
      </c>
      <c r="U808">
        <f>(AX808*BA808)</f>
        <v>0</v>
      </c>
      <c r="V808">
        <f>(BQ808+(U808+2*0.95*5.67E-8*(((BQ808+$B$9)+273)^4-(BQ808+273)^4)-44100*J808)/(1.84*29.3*R808+8*0.95*5.67E-8*(BQ808+273)^3))</f>
        <v>0</v>
      </c>
      <c r="W808">
        <f>($C$9*BR808+$D$9*BS808+$E$9*V808)</f>
        <v>0</v>
      </c>
      <c r="X808">
        <f>0.61365*exp(17.502*W808/(240.97+W808))</f>
        <v>0</v>
      </c>
      <c r="Y808">
        <f>(Z808/AA808*100)</f>
        <v>0</v>
      </c>
      <c r="Z808">
        <f>BJ808*(BO808+BP808)/1000</f>
        <v>0</v>
      </c>
      <c r="AA808">
        <f>0.61365*exp(17.502*BQ808/(240.97+BQ808))</f>
        <v>0</v>
      </c>
      <c r="AB808">
        <f>(X808-BJ808*(BO808+BP808)/1000)</f>
        <v>0</v>
      </c>
      <c r="AC808">
        <f>(-J808*44100)</f>
        <v>0</v>
      </c>
      <c r="AD808">
        <f>2*29.3*R808*0.92*(BQ808-W808)</f>
        <v>0</v>
      </c>
      <c r="AE808">
        <f>2*0.95*5.67E-8*(((BQ808+$B$9)+273)^4-(W808+273)^4)</f>
        <v>0</v>
      </c>
      <c r="AF808">
        <f>U808+AE808+AC808+AD808</f>
        <v>0</v>
      </c>
      <c r="AG808">
        <f>BN808*AU808*(BI808-BH808*(1000-AU808*BK808)/(1000-AU808*BJ808))/(100*BB808)</f>
        <v>0</v>
      </c>
      <c r="AH808">
        <f>1000*BN808*AU808*(BJ808-BK808)/(100*BB808*(1000-AU808*BJ808))</f>
        <v>0</v>
      </c>
      <c r="AI808">
        <f>(AJ808 - AK808 - BO808*1E3/(8.314*(BQ808+273.15)) * AM808/BN808 * AL808) * BN808/(100*BB808) * (1000 - BK808)/1000</f>
        <v>0</v>
      </c>
      <c r="AJ808">
        <v>429.1964971040232</v>
      </c>
      <c r="AK808">
        <v>428.7653212121211</v>
      </c>
      <c r="AL808">
        <v>-6.778753799518767E-07</v>
      </c>
      <c r="AM808">
        <v>61.35787655002243</v>
      </c>
      <c r="AN808">
        <f>(AP808 - AO808 + BO808*1E3/(8.314*(BQ808+273.15)) * AR808/BN808 * AQ808) * BN808/(100*BB808) * 1000/(1000 - AP808)</f>
        <v>0</v>
      </c>
      <c r="AO808">
        <v>21.46608464105419</v>
      </c>
      <c r="AP808">
        <v>21.45154545454547</v>
      </c>
      <c r="AQ808">
        <v>4.814869090085434E-07</v>
      </c>
      <c r="AR808">
        <v>91.88205700752289</v>
      </c>
      <c r="AS808">
        <v>0</v>
      </c>
      <c r="AT808">
        <v>0</v>
      </c>
      <c r="AU808">
        <f>IF(AS808*$H$15&gt;=AW808,1.0,(AW808/(AW808-AS808*$H$15)))</f>
        <v>0</v>
      </c>
      <c r="AV808">
        <f>(AU808-1)*100</f>
        <v>0</v>
      </c>
      <c r="AW808">
        <f>MAX(0,($B$15+$C$15*BV808)/(1+$D$15*BV808)*BO808/(BQ808+273)*$E$15)</f>
        <v>0</v>
      </c>
      <c r="AX808">
        <f>$B$13*BW808+$C$13*BX808+$F$13*CI808*(1-CL808)</f>
        <v>0</v>
      </c>
      <c r="AY808">
        <f>AX808*AZ808</f>
        <v>0</v>
      </c>
      <c r="AZ808">
        <f>($B$13*$D$11+$C$13*$D$11+$F$13*((CV808+CN808)/MAX(CV808+CN808+CW808, 0.1)*$I$11+CW808/MAX(CV808+CN808+CW808, 0.1)*$J$11))/($B$13+$C$13+$F$13)</f>
        <v>0</v>
      </c>
      <c r="BA808">
        <f>($B$13*$K$11+$C$13*$K$11+$F$13*((CV808+CN808)/MAX(CV808+CN808+CW808, 0.1)*$P$11+CW808/MAX(CV808+CN808+CW808, 0.1)*$Q$11))/($B$13+$C$13+$F$13)</f>
        <v>0</v>
      </c>
      <c r="BB808">
        <v>6</v>
      </c>
      <c r="BC808">
        <v>0.5</v>
      </c>
      <c r="BD808" t="s">
        <v>358</v>
      </c>
      <c r="BE808">
        <v>2</v>
      </c>
      <c r="BF808" t="b">
        <v>1</v>
      </c>
      <c r="BG808">
        <v>1774684950.1</v>
      </c>
      <c r="BH808">
        <v>419.5694999999999</v>
      </c>
      <c r="BI808">
        <v>419.9976</v>
      </c>
      <c r="BJ808">
        <v>21.45029</v>
      </c>
      <c r="BK808">
        <v>21.46666</v>
      </c>
      <c r="BL808">
        <v>419.931</v>
      </c>
      <c r="BM808">
        <v>21.15393</v>
      </c>
      <c r="BN808">
        <v>500.0186</v>
      </c>
      <c r="BO808">
        <v>101.0245</v>
      </c>
      <c r="BP808">
        <v>0.1001579</v>
      </c>
      <c r="BQ808">
        <v>25.67521</v>
      </c>
      <c r="BR808">
        <v>25.68948</v>
      </c>
      <c r="BS808">
        <v>999.9</v>
      </c>
      <c r="BT808">
        <v>0</v>
      </c>
      <c r="BU808">
        <v>0</v>
      </c>
      <c r="BV808">
        <v>9976.062</v>
      </c>
      <c r="BW808">
        <v>0</v>
      </c>
      <c r="BX808">
        <v>0.3780522000000001</v>
      </c>
      <c r="BY808">
        <v>-0.4283204</v>
      </c>
      <c r="BZ808">
        <v>428.7667</v>
      </c>
      <c r="CA808">
        <v>429.2117</v>
      </c>
      <c r="CB808">
        <v>-0.01636238</v>
      </c>
      <c r="CC808">
        <v>419.9976</v>
      </c>
      <c r="CD808">
        <v>21.46666</v>
      </c>
      <c r="CE808">
        <v>2.16701</v>
      </c>
      <c r="CF808">
        <v>2.168659</v>
      </c>
      <c r="CG808">
        <v>18.72046</v>
      </c>
      <c r="CH808">
        <v>18.73268</v>
      </c>
      <c r="CI808">
        <v>20.00443</v>
      </c>
      <c r="CJ808">
        <v>0</v>
      </c>
      <c r="CK808">
        <v>1</v>
      </c>
      <c r="CL808">
        <v>0</v>
      </c>
      <c r="CM808">
        <v>1.82173</v>
      </c>
      <c r="CN808">
        <v>0</v>
      </c>
      <c r="CO808">
        <v>0.35036</v>
      </c>
      <c r="CP808">
        <v>102.3359</v>
      </c>
      <c r="CQ808">
        <v>34.562</v>
      </c>
      <c r="CR808">
        <v>39.7248</v>
      </c>
      <c r="CS808">
        <v>37.187</v>
      </c>
      <c r="CT808">
        <v>38.6185</v>
      </c>
      <c r="CU808">
        <v>35.75</v>
      </c>
      <c r="CV808">
        <v>0</v>
      </c>
      <c r="CW808">
        <v>20.005</v>
      </c>
      <c r="CX808">
        <v>0</v>
      </c>
      <c r="CY808">
        <v>1774684951.4</v>
      </c>
      <c r="CZ808">
        <v>0</v>
      </c>
      <c r="DA808">
        <v>1774666326.5</v>
      </c>
      <c r="DB808" t="s">
        <v>359</v>
      </c>
      <c r="DC808">
        <v>1774666322</v>
      </c>
      <c r="DD808">
        <v>1774666326.5</v>
      </c>
      <c r="DE808">
        <v>2</v>
      </c>
      <c r="DF808">
        <v>0.343</v>
      </c>
      <c r="DG808">
        <v>-0.026</v>
      </c>
      <c r="DH808">
        <v>-0.36</v>
      </c>
      <c r="DI808">
        <v>0.298</v>
      </c>
      <c r="DJ808">
        <v>420</v>
      </c>
      <c r="DK808">
        <v>22</v>
      </c>
      <c r="DL808">
        <v>0.17</v>
      </c>
      <c r="DM808">
        <v>0.02</v>
      </c>
      <c r="DN808">
        <v>-0.4619348536585366</v>
      </c>
      <c r="DO808">
        <v>0.1948874425087096</v>
      </c>
      <c r="DP808">
        <v>0.03457871621251161</v>
      </c>
      <c r="DQ808">
        <v>0</v>
      </c>
      <c r="DR808">
        <v>-0.01554396341463415</v>
      </c>
      <c r="DS808">
        <v>-0.005415775609756093</v>
      </c>
      <c r="DT808">
        <v>0.001295790436752249</v>
      </c>
      <c r="DU808">
        <v>1</v>
      </c>
      <c r="DV808">
        <v>1</v>
      </c>
      <c r="DW808">
        <v>2</v>
      </c>
      <c r="DX808" t="s">
        <v>367</v>
      </c>
      <c r="DY808">
        <v>3.13038</v>
      </c>
      <c r="DZ808">
        <v>2.80624</v>
      </c>
      <c r="EA808">
        <v>0.09974470000000001</v>
      </c>
      <c r="EB808">
        <v>0.099465</v>
      </c>
      <c r="EC808">
        <v>0.105676</v>
      </c>
      <c r="ED808">
        <v>0.105424</v>
      </c>
      <c r="EE808">
        <v>21144.1</v>
      </c>
      <c r="EF808">
        <v>27418.7</v>
      </c>
      <c r="EG808">
        <v>26440.9</v>
      </c>
      <c r="EH808">
        <v>32999.7</v>
      </c>
      <c r="EI808">
        <v>34928.2</v>
      </c>
      <c r="EJ808">
        <v>40317.5</v>
      </c>
      <c r="EK808">
        <v>41086.4</v>
      </c>
      <c r="EL808">
        <v>46059.5</v>
      </c>
      <c r="EM808">
        <v>2.03492</v>
      </c>
      <c r="EN808">
        <v>2.00038</v>
      </c>
      <c r="EO808">
        <v>0.064224</v>
      </c>
      <c r="EP808">
        <v>0</v>
      </c>
      <c r="EQ808">
        <v>24.627</v>
      </c>
      <c r="ER808">
        <v>999.9</v>
      </c>
      <c r="ES808">
        <v>67.5</v>
      </c>
      <c r="ET808">
        <v>27.5</v>
      </c>
      <c r="EU808">
        <v>24.6256</v>
      </c>
      <c r="EV808">
        <v>61.3809</v>
      </c>
      <c r="EW808">
        <v>31.5465</v>
      </c>
      <c r="EX808">
        <v>1</v>
      </c>
      <c r="EY808">
        <v>0.291143</v>
      </c>
      <c r="EZ808">
        <v>0.147808</v>
      </c>
      <c r="FA808">
        <v>20.2924</v>
      </c>
      <c r="FB808">
        <v>5.19153</v>
      </c>
      <c r="FC808">
        <v>11.9441</v>
      </c>
      <c r="FD808">
        <v>4.95555</v>
      </c>
      <c r="FE808">
        <v>3.285</v>
      </c>
      <c r="FF808">
        <v>9999</v>
      </c>
      <c r="FG808">
        <v>9999</v>
      </c>
      <c r="FH808">
        <v>9999</v>
      </c>
      <c r="FI808">
        <v>999.9</v>
      </c>
      <c r="FJ808">
        <v>1.86127</v>
      </c>
      <c r="FK808">
        <v>1.86264</v>
      </c>
      <c r="FL808">
        <v>1.86005</v>
      </c>
      <c r="FM808">
        <v>1.85837</v>
      </c>
      <c r="FN808">
        <v>1.86217</v>
      </c>
      <c r="FO808">
        <v>1.85893</v>
      </c>
      <c r="FP808">
        <v>1.85791</v>
      </c>
      <c r="FQ808">
        <v>1.86081</v>
      </c>
      <c r="FR808">
        <v>0</v>
      </c>
      <c r="FS808">
        <v>0</v>
      </c>
      <c r="FT808">
        <v>0</v>
      </c>
      <c r="FU808">
        <v>4.5</v>
      </c>
      <c r="FV808" t="s">
        <v>361</v>
      </c>
      <c r="FW808" t="s">
        <v>362</v>
      </c>
      <c r="FX808" t="s">
        <v>363</v>
      </c>
      <c r="FY808" t="s">
        <v>364</v>
      </c>
      <c r="FZ808" t="s">
        <v>364</v>
      </c>
      <c r="GA808" t="s">
        <v>363</v>
      </c>
      <c r="GB808">
        <v>0</v>
      </c>
      <c r="GC808">
        <v>100</v>
      </c>
      <c r="GD808">
        <v>100</v>
      </c>
      <c r="GE808">
        <v>-0.361</v>
      </c>
      <c r="GF808">
        <v>0.2964</v>
      </c>
      <c r="GG808">
        <v>-1.589593225013521</v>
      </c>
      <c r="GH808">
        <v>0.00192992804097616</v>
      </c>
      <c r="GI808">
        <v>3.244687122451424E-06</v>
      </c>
      <c r="GJ808">
        <v>-2.087531120305573E-09</v>
      </c>
      <c r="GK808">
        <v>0.05776174702018427</v>
      </c>
      <c r="GL808">
        <v>0.005089068596103195</v>
      </c>
      <c r="GM808">
        <v>0.0003257216593697226</v>
      </c>
      <c r="GN808">
        <v>-1.562898368296355E-06</v>
      </c>
      <c r="GO808">
        <v>0</v>
      </c>
      <c r="GP808">
        <v>1257</v>
      </c>
      <c r="GQ808">
        <v>1</v>
      </c>
      <c r="GR808">
        <v>31</v>
      </c>
      <c r="GS808">
        <v>310.5</v>
      </c>
      <c r="GT808">
        <v>310.4</v>
      </c>
      <c r="GU808">
        <v>1.07666</v>
      </c>
      <c r="GV808">
        <v>2.39868</v>
      </c>
      <c r="GW808">
        <v>1.44775</v>
      </c>
      <c r="GX808">
        <v>2.20093</v>
      </c>
      <c r="GY808">
        <v>1.44653</v>
      </c>
      <c r="GZ808">
        <v>2.26196</v>
      </c>
      <c r="HA808">
        <v>33.1769</v>
      </c>
      <c r="HB808">
        <v>14.4297</v>
      </c>
      <c r="HC808">
        <v>18</v>
      </c>
      <c r="HD808">
        <v>531.881</v>
      </c>
      <c r="HE808">
        <v>523.013</v>
      </c>
      <c r="HF808">
        <v>25.0002</v>
      </c>
      <c r="HG808">
        <v>30.7092</v>
      </c>
      <c r="HH808">
        <v>30.0001</v>
      </c>
      <c r="HI808">
        <v>31.0889</v>
      </c>
      <c r="HJ808">
        <v>31.0982</v>
      </c>
      <c r="HK808">
        <v>21.5384</v>
      </c>
      <c r="HL808">
        <v>20.8779</v>
      </c>
      <c r="HM808">
        <v>100</v>
      </c>
      <c r="HN808">
        <v>25</v>
      </c>
      <c r="HO808">
        <v>420</v>
      </c>
      <c r="HP808">
        <v>21.5</v>
      </c>
      <c r="HQ808">
        <v>103.119</v>
      </c>
      <c r="HR808">
        <v>102.02</v>
      </c>
    </row>
    <row r="809" spans="1:226">
      <c r="A809">
        <v>791</v>
      </c>
      <c r="B809">
        <v>1774684957</v>
      </c>
      <c r="C809">
        <v>3211</v>
      </c>
      <c r="D809" t="s">
        <v>1945</v>
      </c>
      <c r="E809" t="s">
        <v>1946</v>
      </c>
      <c r="F809">
        <v>5</v>
      </c>
      <c r="I809">
        <v>1774684954.1</v>
      </c>
      <c r="J809">
        <f>(K809)/1000</f>
        <v>0</v>
      </c>
      <c r="K809">
        <f>IF(BF809, AN809, AH809)</f>
        <v>0</v>
      </c>
      <c r="L809">
        <f>IF(BF809, AI809, AG809)</f>
        <v>0</v>
      </c>
      <c r="M809">
        <f>BH809 - IF(AU809&gt;1, L809*BB809*100.0/(AW809), 0)</f>
        <v>0</v>
      </c>
      <c r="N809">
        <f>((T809-J809/2)*M809-L809)/(T809+J809/2)</f>
        <v>0</v>
      </c>
      <c r="O809">
        <f>N809*(BO809+BP809)/1000.0</f>
        <v>0</v>
      </c>
      <c r="P809">
        <f>(BH809 - IF(AU809&gt;1, L809*BB809*100.0/(AW809), 0))*(BO809+BP809)/1000.0</f>
        <v>0</v>
      </c>
      <c r="Q809">
        <f>2.0/((1/S809-1/R809)+SIGN(S809)*SQRT((1/S809-1/R809)*(1/S809-1/R809) + 4*BC809/((BC809+1)*(BC809+1))*(2*1/S809*1/R809-1/R809*1/R809)))</f>
        <v>0</v>
      </c>
      <c r="R809">
        <f>IF(LEFT(BD809,1)&lt;&gt;"0",IF(LEFT(BD809,1)="1",3.0,BE809),$D$5+$E$5*(BV809*BO809/($K$5*1000))+$F$5*(BV809*BO809/($K$5*1000))*MAX(MIN(BB809,$J$5),$I$5)*MAX(MIN(BB809,$J$5),$I$5)+$G$5*MAX(MIN(BB809,$J$5),$I$5)*(BV809*BO809/($K$5*1000))+$H$5*(BV809*BO809/($K$5*1000))*(BV809*BO809/($K$5*1000)))</f>
        <v>0</v>
      </c>
      <c r="S809">
        <f>J809*(1000-(1000*0.61365*exp(17.502*W809/(240.97+W809))/(BO809+BP809)+BJ809)/2)/(1000*0.61365*exp(17.502*W809/(240.97+W809))/(BO809+BP809)-BJ809)</f>
        <v>0</v>
      </c>
      <c r="T809">
        <f>1/((BC809+1)/(Q809/1.6)+1/(R809/1.37)) + BC809/((BC809+1)/(Q809/1.6) + BC809/(R809/1.37))</f>
        <v>0</v>
      </c>
      <c r="U809">
        <f>(AX809*BA809)</f>
        <v>0</v>
      </c>
      <c r="V809">
        <f>(BQ809+(U809+2*0.95*5.67E-8*(((BQ809+$B$9)+273)^4-(BQ809+273)^4)-44100*J809)/(1.84*29.3*R809+8*0.95*5.67E-8*(BQ809+273)^3))</f>
        <v>0</v>
      </c>
      <c r="W809">
        <f>($C$9*BR809+$D$9*BS809+$E$9*V809)</f>
        <v>0</v>
      </c>
      <c r="X809">
        <f>0.61365*exp(17.502*W809/(240.97+W809))</f>
        <v>0</v>
      </c>
      <c r="Y809">
        <f>(Z809/AA809*100)</f>
        <v>0</v>
      </c>
      <c r="Z809">
        <f>BJ809*(BO809+BP809)/1000</f>
        <v>0</v>
      </c>
      <c r="AA809">
        <f>0.61365*exp(17.502*BQ809/(240.97+BQ809))</f>
        <v>0</v>
      </c>
      <c r="AB809">
        <f>(X809-BJ809*(BO809+BP809)/1000)</f>
        <v>0</v>
      </c>
      <c r="AC809">
        <f>(-J809*44100)</f>
        <v>0</v>
      </c>
      <c r="AD809">
        <f>2*29.3*R809*0.92*(BQ809-W809)</f>
        <v>0</v>
      </c>
      <c r="AE809">
        <f>2*0.95*5.67E-8*(((BQ809+$B$9)+273)^4-(W809+273)^4)</f>
        <v>0</v>
      </c>
      <c r="AF809">
        <f>U809+AE809+AC809+AD809</f>
        <v>0</v>
      </c>
      <c r="AG809">
        <f>BN809*AU809*(BI809-BH809*(1000-AU809*BK809)/(1000-AU809*BJ809))/(100*BB809)</f>
        <v>0</v>
      </c>
      <c r="AH809">
        <f>1000*BN809*AU809*(BJ809-BK809)/(100*BB809*(1000-AU809*BJ809))</f>
        <v>0</v>
      </c>
      <c r="AI809">
        <f>(AJ809 - AK809 - BO809*1E3/(8.314*(BQ809+273.15)) * AM809/BN809 * AL809) * BN809/(100*BB809) * (1000 - BK809)/1000</f>
        <v>0</v>
      </c>
      <c r="AJ809">
        <v>429.2025843254245</v>
      </c>
      <c r="AK809">
        <v>428.7195939393937</v>
      </c>
      <c r="AL809">
        <v>-6.641543750462073E-06</v>
      </c>
      <c r="AM809">
        <v>61.35787655002243</v>
      </c>
      <c r="AN809">
        <f>(AP809 - AO809 + BO809*1E3/(8.314*(BQ809+273.15)) * AR809/BN809 * AQ809) * BN809/(100*BB809) * 1000/(1000 - AP809)</f>
        <v>0</v>
      </c>
      <c r="AO809">
        <v>21.46808271482203</v>
      </c>
      <c r="AP809">
        <v>21.45394265734267</v>
      </c>
      <c r="AQ809">
        <v>-6.719143039010443E-08</v>
      </c>
      <c r="AR809">
        <v>91.88205700752289</v>
      </c>
      <c r="AS809">
        <v>0</v>
      </c>
      <c r="AT809">
        <v>0</v>
      </c>
      <c r="AU809">
        <f>IF(AS809*$H$15&gt;=AW809,1.0,(AW809/(AW809-AS809*$H$15)))</f>
        <v>0</v>
      </c>
      <c r="AV809">
        <f>(AU809-1)*100</f>
        <v>0</v>
      </c>
      <c r="AW809">
        <f>MAX(0,($B$15+$C$15*BV809)/(1+$D$15*BV809)*BO809/(BQ809+273)*$E$15)</f>
        <v>0</v>
      </c>
      <c r="AX809">
        <f>$B$13*BW809+$C$13*BX809+$F$13*CI809*(1-CL809)</f>
        <v>0</v>
      </c>
      <c r="AY809">
        <f>AX809*AZ809</f>
        <v>0</v>
      </c>
      <c r="AZ809">
        <f>($B$13*$D$11+$C$13*$D$11+$F$13*((CV809+CN809)/MAX(CV809+CN809+CW809, 0.1)*$I$11+CW809/MAX(CV809+CN809+CW809, 0.1)*$J$11))/($B$13+$C$13+$F$13)</f>
        <v>0</v>
      </c>
      <c r="BA809">
        <f>($B$13*$K$11+$C$13*$K$11+$F$13*((CV809+CN809)/MAX(CV809+CN809+CW809, 0.1)*$P$11+CW809/MAX(CV809+CN809+CW809, 0.1)*$Q$11))/($B$13+$C$13+$F$13)</f>
        <v>0</v>
      </c>
      <c r="BB809">
        <v>6</v>
      </c>
      <c r="BC809">
        <v>0.5</v>
      </c>
      <c r="BD809" t="s">
        <v>358</v>
      </c>
      <c r="BE809">
        <v>2</v>
      </c>
      <c r="BF809" t="b">
        <v>1</v>
      </c>
      <c r="BG809">
        <v>1774684954.1</v>
      </c>
      <c r="BH809">
        <v>419.5486</v>
      </c>
      <c r="BI809">
        <v>419.9736</v>
      </c>
      <c r="BJ809">
        <v>21.45208</v>
      </c>
      <c r="BK809">
        <v>21.46847</v>
      </c>
      <c r="BL809">
        <v>419.9104</v>
      </c>
      <c r="BM809">
        <v>21.15568</v>
      </c>
      <c r="BN809">
        <v>499.9501</v>
      </c>
      <c r="BO809">
        <v>101.0237</v>
      </c>
      <c r="BP809">
        <v>0.09987040999999999</v>
      </c>
      <c r="BQ809">
        <v>25.67265</v>
      </c>
      <c r="BR809">
        <v>25.67902</v>
      </c>
      <c r="BS809">
        <v>999.9</v>
      </c>
      <c r="BT809">
        <v>0</v>
      </c>
      <c r="BU809">
        <v>0</v>
      </c>
      <c r="BV809">
        <v>9997.124</v>
      </c>
      <c r="BW809">
        <v>0</v>
      </c>
      <c r="BX809">
        <v>0.3833920000000001</v>
      </c>
      <c r="BY809">
        <v>-0.424948</v>
      </c>
      <c r="BZ809">
        <v>428.7463</v>
      </c>
      <c r="CA809">
        <v>429.1876999999999</v>
      </c>
      <c r="CB809">
        <v>-0.01639577</v>
      </c>
      <c r="CC809">
        <v>419.9736</v>
      </c>
      <c r="CD809">
        <v>21.46847</v>
      </c>
      <c r="CE809">
        <v>2.167172</v>
      </c>
      <c r="CF809">
        <v>2.168825</v>
      </c>
      <c r="CG809">
        <v>18.72167</v>
      </c>
      <c r="CH809">
        <v>18.7339</v>
      </c>
      <c r="CI809">
        <v>19.99949</v>
      </c>
      <c r="CJ809">
        <v>0</v>
      </c>
      <c r="CK809">
        <v>1</v>
      </c>
      <c r="CL809">
        <v>0</v>
      </c>
      <c r="CM809">
        <v>1.84955</v>
      </c>
      <c r="CN809">
        <v>0</v>
      </c>
      <c r="CO809">
        <v>0.2368</v>
      </c>
      <c r="CP809">
        <v>102.3106</v>
      </c>
      <c r="CQ809">
        <v>34.6061</v>
      </c>
      <c r="CR809">
        <v>39.79340000000001</v>
      </c>
      <c r="CS809">
        <v>37.2122</v>
      </c>
      <c r="CT809">
        <v>38.706</v>
      </c>
      <c r="CU809">
        <v>35.7624</v>
      </c>
      <c r="CV809">
        <v>0</v>
      </c>
      <c r="CW809">
        <v>20</v>
      </c>
      <c r="CX809">
        <v>0</v>
      </c>
      <c r="CY809">
        <v>1774684955.6</v>
      </c>
      <c r="CZ809">
        <v>0</v>
      </c>
      <c r="DA809">
        <v>1774666326.5</v>
      </c>
      <c r="DB809" t="s">
        <v>359</v>
      </c>
      <c r="DC809">
        <v>1774666322</v>
      </c>
      <c r="DD809">
        <v>1774666326.5</v>
      </c>
      <c r="DE809">
        <v>2</v>
      </c>
      <c r="DF809">
        <v>0.343</v>
      </c>
      <c r="DG809">
        <v>-0.026</v>
      </c>
      <c r="DH809">
        <v>-0.36</v>
      </c>
      <c r="DI809">
        <v>0.298</v>
      </c>
      <c r="DJ809">
        <v>420</v>
      </c>
      <c r="DK809">
        <v>22</v>
      </c>
      <c r="DL809">
        <v>0.17</v>
      </c>
      <c r="DM809">
        <v>0.02</v>
      </c>
      <c r="DN809">
        <v>-0.4466322999999999</v>
      </c>
      <c r="DO809">
        <v>0.1316676697936223</v>
      </c>
      <c r="DP809">
        <v>0.03201028167573663</v>
      </c>
      <c r="DQ809">
        <v>0</v>
      </c>
      <c r="DR809">
        <v>-0.0158871675</v>
      </c>
      <c r="DS809">
        <v>-0.006972196998123808</v>
      </c>
      <c r="DT809">
        <v>0.0013892356332508</v>
      </c>
      <c r="DU809">
        <v>1</v>
      </c>
      <c r="DV809">
        <v>1</v>
      </c>
      <c r="DW809">
        <v>2</v>
      </c>
      <c r="DX809" t="s">
        <v>367</v>
      </c>
      <c r="DY809">
        <v>3.13047</v>
      </c>
      <c r="DZ809">
        <v>2.80643</v>
      </c>
      <c r="EA809">
        <v>0.0997369</v>
      </c>
      <c r="EB809">
        <v>0.09945909999999999</v>
      </c>
      <c r="EC809">
        <v>0.105685</v>
      </c>
      <c r="ED809">
        <v>0.105425</v>
      </c>
      <c r="EE809">
        <v>21144.2</v>
      </c>
      <c r="EF809">
        <v>27418.8</v>
      </c>
      <c r="EG809">
        <v>26440.8</v>
      </c>
      <c r="EH809">
        <v>32999.6</v>
      </c>
      <c r="EI809">
        <v>34928</v>
      </c>
      <c r="EJ809">
        <v>40317.6</v>
      </c>
      <c r="EK809">
        <v>41086.5</v>
      </c>
      <c r="EL809">
        <v>46059.7</v>
      </c>
      <c r="EM809">
        <v>2.03513</v>
      </c>
      <c r="EN809">
        <v>2.0002</v>
      </c>
      <c r="EO809">
        <v>0.0640005</v>
      </c>
      <c r="EP809">
        <v>0</v>
      </c>
      <c r="EQ809">
        <v>24.625</v>
      </c>
      <c r="ER809">
        <v>999.9</v>
      </c>
      <c r="ES809">
        <v>67.5</v>
      </c>
      <c r="ET809">
        <v>27.5</v>
      </c>
      <c r="EU809">
        <v>24.6273</v>
      </c>
      <c r="EV809">
        <v>61.0709</v>
      </c>
      <c r="EW809">
        <v>31.6947</v>
      </c>
      <c r="EX809">
        <v>1</v>
      </c>
      <c r="EY809">
        <v>0.291131</v>
      </c>
      <c r="EZ809">
        <v>0.14857</v>
      </c>
      <c r="FA809">
        <v>20.2927</v>
      </c>
      <c r="FB809">
        <v>5.19138</v>
      </c>
      <c r="FC809">
        <v>11.9441</v>
      </c>
      <c r="FD809">
        <v>4.9556</v>
      </c>
      <c r="FE809">
        <v>3.285</v>
      </c>
      <c r="FF809">
        <v>9999</v>
      </c>
      <c r="FG809">
        <v>9999</v>
      </c>
      <c r="FH809">
        <v>9999</v>
      </c>
      <c r="FI809">
        <v>999.9</v>
      </c>
      <c r="FJ809">
        <v>1.86127</v>
      </c>
      <c r="FK809">
        <v>1.86264</v>
      </c>
      <c r="FL809">
        <v>1.86005</v>
      </c>
      <c r="FM809">
        <v>1.85837</v>
      </c>
      <c r="FN809">
        <v>1.86217</v>
      </c>
      <c r="FO809">
        <v>1.8589</v>
      </c>
      <c r="FP809">
        <v>1.85792</v>
      </c>
      <c r="FQ809">
        <v>1.86081</v>
      </c>
      <c r="FR809">
        <v>0</v>
      </c>
      <c r="FS809">
        <v>0</v>
      </c>
      <c r="FT809">
        <v>0</v>
      </c>
      <c r="FU809">
        <v>4.5</v>
      </c>
      <c r="FV809" t="s">
        <v>361</v>
      </c>
      <c r="FW809" t="s">
        <v>362</v>
      </c>
      <c r="FX809" t="s">
        <v>363</v>
      </c>
      <c r="FY809" t="s">
        <v>364</v>
      </c>
      <c r="FZ809" t="s">
        <v>364</v>
      </c>
      <c r="GA809" t="s">
        <v>363</v>
      </c>
      <c r="GB809">
        <v>0</v>
      </c>
      <c r="GC809">
        <v>100</v>
      </c>
      <c r="GD809">
        <v>100</v>
      </c>
      <c r="GE809">
        <v>-0.362</v>
      </c>
      <c r="GF809">
        <v>0.2964</v>
      </c>
      <c r="GG809">
        <v>-1.589593225013521</v>
      </c>
      <c r="GH809">
        <v>0.00192992804097616</v>
      </c>
      <c r="GI809">
        <v>3.244687122451424E-06</v>
      </c>
      <c r="GJ809">
        <v>-2.087531120305573E-09</v>
      </c>
      <c r="GK809">
        <v>0.05776174702018427</v>
      </c>
      <c r="GL809">
        <v>0.005089068596103195</v>
      </c>
      <c r="GM809">
        <v>0.0003257216593697226</v>
      </c>
      <c r="GN809">
        <v>-1.562898368296355E-06</v>
      </c>
      <c r="GO809">
        <v>0</v>
      </c>
      <c r="GP809">
        <v>1257</v>
      </c>
      <c r="GQ809">
        <v>1</v>
      </c>
      <c r="GR809">
        <v>31</v>
      </c>
      <c r="GS809">
        <v>310.6</v>
      </c>
      <c r="GT809">
        <v>310.5</v>
      </c>
      <c r="GU809">
        <v>1.07666</v>
      </c>
      <c r="GV809">
        <v>2.39746</v>
      </c>
      <c r="GW809">
        <v>1.44775</v>
      </c>
      <c r="GX809">
        <v>2.20215</v>
      </c>
      <c r="GY809">
        <v>1.44653</v>
      </c>
      <c r="GZ809">
        <v>2.3291</v>
      </c>
      <c r="HA809">
        <v>33.1769</v>
      </c>
      <c r="HB809">
        <v>14.4297</v>
      </c>
      <c r="HC809">
        <v>18</v>
      </c>
      <c r="HD809">
        <v>532.008</v>
      </c>
      <c r="HE809">
        <v>522.894</v>
      </c>
      <c r="HF809">
        <v>25.0002</v>
      </c>
      <c r="HG809">
        <v>30.7098</v>
      </c>
      <c r="HH809">
        <v>30.0001</v>
      </c>
      <c r="HI809">
        <v>31.0889</v>
      </c>
      <c r="HJ809">
        <v>31.0982</v>
      </c>
      <c r="HK809">
        <v>21.5408</v>
      </c>
      <c r="HL809">
        <v>20.8779</v>
      </c>
      <c r="HM809">
        <v>100</v>
      </c>
      <c r="HN809">
        <v>25</v>
      </c>
      <c r="HO809">
        <v>420</v>
      </c>
      <c r="HP809">
        <v>21.5</v>
      </c>
      <c r="HQ809">
        <v>103.119</v>
      </c>
      <c r="HR809">
        <v>102.02</v>
      </c>
    </row>
    <row r="810" spans="1:226">
      <c r="A810">
        <v>792</v>
      </c>
      <c r="B810">
        <v>1774684961</v>
      </c>
      <c r="C810">
        <v>3215</v>
      </c>
      <c r="D810" t="s">
        <v>1947</v>
      </c>
      <c r="E810" t="s">
        <v>1948</v>
      </c>
      <c r="F810">
        <v>5</v>
      </c>
      <c r="I810">
        <v>1774684958.1</v>
      </c>
      <c r="J810">
        <f>(K810)/1000</f>
        <v>0</v>
      </c>
      <c r="K810">
        <f>IF(BF810, AN810, AH810)</f>
        <v>0</v>
      </c>
      <c r="L810">
        <f>IF(BF810, AI810, AG810)</f>
        <v>0</v>
      </c>
      <c r="M810">
        <f>BH810 - IF(AU810&gt;1, L810*BB810*100.0/(AW810), 0)</f>
        <v>0</v>
      </c>
      <c r="N810">
        <f>((T810-J810/2)*M810-L810)/(T810+J810/2)</f>
        <v>0</v>
      </c>
      <c r="O810">
        <f>N810*(BO810+BP810)/1000.0</f>
        <v>0</v>
      </c>
      <c r="P810">
        <f>(BH810 - IF(AU810&gt;1, L810*BB810*100.0/(AW810), 0))*(BO810+BP810)/1000.0</f>
        <v>0</v>
      </c>
      <c r="Q810">
        <f>2.0/((1/S810-1/R810)+SIGN(S810)*SQRT((1/S810-1/R810)*(1/S810-1/R810) + 4*BC810/((BC810+1)*(BC810+1))*(2*1/S810*1/R810-1/R810*1/R810)))</f>
        <v>0</v>
      </c>
      <c r="R810">
        <f>IF(LEFT(BD810,1)&lt;&gt;"0",IF(LEFT(BD810,1)="1",3.0,BE810),$D$5+$E$5*(BV810*BO810/($K$5*1000))+$F$5*(BV810*BO810/($K$5*1000))*MAX(MIN(BB810,$J$5),$I$5)*MAX(MIN(BB810,$J$5),$I$5)+$G$5*MAX(MIN(BB810,$J$5),$I$5)*(BV810*BO810/($K$5*1000))+$H$5*(BV810*BO810/($K$5*1000))*(BV810*BO810/($K$5*1000)))</f>
        <v>0</v>
      </c>
      <c r="S810">
        <f>J810*(1000-(1000*0.61365*exp(17.502*W810/(240.97+W810))/(BO810+BP810)+BJ810)/2)/(1000*0.61365*exp(17.502*W810/(240.97+W810))/(BO810+BP810)-BJ810)</f>
        <v>0</v>
      </c>
      <c r="T810">
        <f>1/((BC810+1)/(Q810/1.6)+1/(R810/1.37)) + BC810/((BC810+1)/(Q810/1.6) + BC810/(R810/1.37))</f>
        <v>0</v>
      </c>
      <c r="U810">
        <f>(AX810*BA810)</f>
        <v>0</v>
      </c>
      <c r="V810">
        <f>(BQ810+(U810+2*0.95*5.67E-8*(((BQ810+$B$9)+273)^4-(BQ810+273)^4)-44100*J810)/(1.84*29.3*R810+8*0.95*5.67E-8*(BQ810+273)^3))</f>
        <v>0</v>
      </c>
      <c r="W810">
        <f>($C$9*BR810+$D$9*BS810+$E$9*V810)</f>
        <v>0</v>
      </c>
      <c r="X810">
        <f>0.61365*exp(17.502*W810/(240.97+W810))</f>
        <v>0</v>
      </c>
      <c r="Y810">
        <f>(Z810/AA810*100)</f>
        <v>0</v>
      </c>
      <c r="Z810">
        <f>BJ810*(BO810+BP810)/1000</f>
        <v>0</v>
      </c>
      <c r="AA810">
        <f>0.61365*exp(17.502*BQ810/(240.97+BQ810))</f>
        <v>0</v>
      </c>
      <c r="AB810">
        <f>(X810-BJ810*(BO810+BP810)/1000)</f>
        <v>0</v>
      </c>
      <c r="AC810">
        <f>(-J810*44100)</f>
        <v>0</v>
      </c>
      <c r="AD810">
        <f>2*29.3*R810*0.92*(BQ810-W810)</f>
        <v>0</v>
      </c>
      <c r="AE810">
        <f>2*0.95*5.67E-8*(((BQ810+$B$9)+273)^4-(W810+273)^4)</f>
        <v>0</v>
      </c>
      <c r="AF810">
        <f>U810+AE810+AC810+AD810</f>
        <v>0</v>
      </c>
      <c r="AG810">
        <f>BN810*AU810*(BI810-BH810*(1000-AU810*BK810)/(1000-AU810*BJ810))/(100*BB810)</f>
        <v>0</v>
      </c>
      <c r="AH810">
        <f>1000*BN810*AU810*(BJ810-BK810)/(100*BB810*(1000-AU810*BJ810))</f>
        <v>0</v>
      </c>
      <c r="AI810">
        <f>(AJ810 - AK810 - BO810*1E3/(8.314*(BQ810+273.15)) * AM810/BN810 * AL810) * BN810/(100*BB810) * (1000 - BK810)/1000</f>
        <v>0</v>
      </c>
      <c r="AJ810">
        <v>429.1643599489828</v>
      </c>
      <c r="AK810">
        <v>428.7134666666664</v>
      </c>
      <c r="AL810">
        <v>-3.687147460732567E-07</v>
      </c>
      <c r="AM810">
        <v>61.35787655002243</v>
      </c>
      <c r="AN810">
        <f>(AP810 - AO810 + BO810*1E3/(8.314*(BQ810+273.15)) * AR810/BN810 * AQ810) * BN810/(100*BB810) * 1000/(1000 - AP810)</f>
        <v>0</v>
      </c>
      <c r="AO810">
        <v>21.46861697163502</v>
      </c>
      <c r="AP810">
        <v>21.45219510489513</v>
      </c>
      <c r="AQ810">
        <v>2.339289271798772E-07</v>
      </c>
      <c r="AR810">
        <v>91.88205700752289</v>
      </c>
      <c r="AS810">
        <v>0</v>
      </c>
      <c r="AT810">
        <v>0</v>
      </c>
      <c r="AU810">
        <f>IF(AS810*$H$15&gt;=AW810,1.0,(AW810/(AW810-AS810*$H$15)))</f>
        <v>0</v>
      </c>
      <c r="AV810">
        <f>(AU810-1)*100</f>
        <v>0</v>
      </c>
      <c r="AW810">
        <f>MAX(0,($B$15+$C$15*BV810)/(1+$D$15*BV810)*BO810/(BQ810+273)*$E$15)</f>
        <v>0</v>
      </c>
      <c r="AX810">
        <f>$B$13*BW810+$C$13*BX810+$F$13*CI810*(1-CL810)</f>
        <v>0</v>
      </c>
      <c r="AY810">
        <f>AX810*AZ810</f>
        <v>0</v>
      </c>
      <c r="AZ810">
        <f>($B$13*$D$11+$C$13*$D$11+$F$13*((CV810+CN810)/MAX(CV810+CN810+CW810, 0.1)*$I$11+CW810/MAX(CV810+CN810+CW810, 0.1)*$J$11))/($B$13+$C$13+$F$13)</f>
        <v>0</v>
      </c>
      <c r="BA810">
        <f>($B$13*$K$11+$C$13*$K$11+$F$13*((CV810+CN810)/MAX(CV810+CN810+CW810, 0.1)*$P$11+CW810/MAX(CV810+CN810+CW810, 0.1)*$Q$11))/($B$13+$C$13+$F$13)</f>
        <v>0</v>
      </c>
      <c r="BB810">
        <v>6</v>
      </c>
      <c r="BC810">
        <v>0.5</v>
      </c>
      <c r="BD810" t="s">
        <v>358</v>
      </c>
      <c r="BE810">
        <v>2</v>
      </c>
      <c r="BF810" t="b">
        <v>1</v>
      </c>
      <c r="BG810">
        <v>1774684958.1</v>
      </c>
      <c r="BH810">
        <v>419.5189</v>
      </c>
      <c r="BI810">
        <v>419.9684</v>
      </c>
      <c r="BJ810">
        <v>21.45321</v>
      </c>
      <c r="BK810">
        <v>21.46877</v>
      </c>
      <c r="BL810">
        <v>419.8806000000001</v>
      </c>
      <c r="BM810">
        <v>21.15681</v>
      </c>
      <c r="BN810">
        <v>499.9585</v>
      </c>
      <c r="BO810">
        <v>101.0229</v>
      </c>
      <c r="BP810">
        <v>0.09992400000000001</v>
      </c>
      <c r="BQ810">
        <v>25.67068</v>
      </c>
      <c r="BR810">
        <v>25.67638</v>
      </c>
      <c r="BS810">
        <v>999.9</v>
      </c>
      <c r="BT810">
        <v>0</v>
      </c>
      <c r="BU810">
        <v>0</v>
      </c>
      <c r="BV810">
        <v>10009.307</v>
      </c>
      <c r="BW810">
        <v>0</v>
      </c>
      <c r="BX810">
        <v>0.3833920000000001</v>
      </c>
      <c r="BY810">
        <v>-0.4496062</v>
      </c>
      <c r="BZ810">
        <v>428.7162</v>
      </c>
      <c r="CA810">
        <v>429.1823000000001</v>
      </c>
      <c r="CB810">
        <v>-0.01553859</v>
      </c>
      <c r="CC810">
        <v>419.9684</v>
      </c>
      <c r="CD810">
        <v>21.46877</v>
      </c>
      <c r="CE810">
        <v>2.167267</v>
      </c>
      <c r="CF810">
        <v>2.168836</v>
      </c>
      <c r="CG810">
        <v>18.72238</v>
      </c>
      <c r="CH810">
        <v>18.73395</v>
      </c>
      <c r="CI810">
        <v>19.99751</v>
      </c>
      <c r="CJ810">
        <v>0</v>
      </c>
      <c r="CK810">
        <v>1</v>
      </c>
      <c r="CL810">
        <v>0</v>
      </c>
      <c r="CM810">
        <v>1.68141</v>
      </c>
      <c r="CN810">
        <v>0</v>
      </c>
      <c r="CO810">
        <v>0.30746</v>
      </c>
      <c r="CP810">
        <v>102.3006</v>
      </c>
      <c r="CQ810">
        <v>34.625</v>
      </c>
      <c r="CR810">
        <v>39.8498</v>
      </c>
      <c r="CS810">
        <v>37.25</v>
      </c>
      <c r="CT810">
        <v>38.7872</v>
      </c>
      <c r="CU810">
        <v>35.7996</v>
      </c>
      <c r="CV810">
        <v>0</v>
      </c>
      <c r="CW810">
        <v>19.999</v>
      </c>
      <c r="CX810">
        <v>0</v>
      </c>
      <c r="CY810">
        <v>1774684959.2</v>
      </c>
      <c r="CZ810">
        <v>0</v>
      </c>
      <c r="DA810">
        <v>1774666326.5</v>
      </c>
      <c r="DB810" t="s">
        <v>359</v>
      </c>
      <c r="DC810">
        <v>1774666322</v>
      </c>
      <c r="DD810">
        <v>1774666326.5</v>
      </c>
      <c r="DE810">
        <v>2</v>
      </c>
      <c r="DF810">
        <v>0.343</v>
      </c>
      <c r="DG810">
        <v>-0.026</v>
      </c>
      <c r="DH810">
        <v>-0.36</v>
      </c>
      <c r="DI810">
        <v>0.298</v>
      </c>
      <c r="DJ810">
        <v>420</v>
      </c>
      <c r="DK810">
        <v>22</v>
      </c>
      <c r="DL810">
        <v>0.17</v>
      </c>
      <c r="DM810">
        <v>0.02</v>
      </c>
      <c r="DN810">
        <v>-0.4434285121951219</v>
      </c>
      <c r="DO810">
        <v>0.005737358885017217</v>
      </c>
      <c r="DP810">
        <v>0.03259309803199171</v>
      </c>
      <c r="DQ810">
        <v>1</v>
      </c>
      <c r="DR810">
        <v>-0.01593352682926829</v>
      </c>
      <c r="DS810">
        <v>-0.002266101742160289</v>
      </c>
      <c r="DT810">
        <v>0.001339613368507895</v>
      </c>
      <c r="DU810">
        <v>1</v>
      </c>
      <c r="DV810">
        <v>2</v>
      </c>
      <c r="DW810">
        <v>2</v>
      </c>
      <c r="DX810" t="s">
        <v>360</v>
      </c>
      <c r="DY810">
        <v>3.1304</v>
      </c>
      <c r="DZ810">
        <v>2.80659</v>
      </c>
      <c r="EA810">
        <v>0.0997403</v>
      </c>
      <c r="EB810">
        <v>0.0994707</v>
      </c>
      <c r="EC810">
        <v>0.105678</v>
      </c>
      <c r="ED810">
        <v>0.10543</v>
      </c>
      <c r="EE810">
        <v>21144.1</v>
      </c>
      <c r="EF810">
        <v>27418.5</v>
      </c>
      <c r="EG810">
        <v>26440.8</v>
      </c>
      <c r="EH810">
        <v>32999.7</v>
      </c>
      <c r="EI810">
        <v>34927.9</v>
      </c>
      <c r="EJ810">
        <v>40317.5</v>
      </c>
      <c r="EK810">
        <v>41086.1</v>
      </c>
      <c r="EL810">
        <v>46059.8</v>
      </c>
      <c r="EM810">
        <v>2.03525</v>
      </c>
      <c r="EN810">
        <v>2.00045</v>
      </c>
      <c r="EO810">
        <v>0.0645965</v>
      </c>
      <c r="EP810">
        <v>0</v>
      </c>
      <c r="EQ810">
        <v>24.6229</v>
      </c>
      <c r="ER810">
        <v>999.9</v>
      </c>
      <c r="ES810">
        <v>67.5</v>
      </c>
      <c r="ET810">
        <v>27.5</v>
      </c>
      <c r="EU810">
        <v>24.6264</v>
      </c>
      <c r="EV810">
        <v>61.2709</v>
      </c>
      <c r="EW810">
        <v>31.8149</v>
      </c>
      <c r="EX810">
        <v>1</v>
      </c>
      <c r="EY810">
        <v>0.291062</v>
      </c>
      <c r="EZ810">
        <v>0.149493</v>
      </c>
      <c r="FA810">
        <v>20.2926</v>
      </c>
      <c r="FB810">
        <v>5.19063</v>
      </c>
      <c r="FC810">
        <v>11.9441</v>
      </c>
      <c r="FD810">
        <v>4.9557</v>
      </c>
      <c r="FE810">
        <v>3.285</v>
      </c>
      <c r="FF810">
        <v>9999</v>
      </c>
      <c r="FG810">
        <v>9999</v>
      </c>
      <c r="FH810">
        <v>9999</v>
      </c>
      <c r="FI810">
        <v>999.9</v>
      </c>
      <c r="FJ810">
        <v>1.86127</v>
      </c>
      <c r="FK810">
        <v>1.86264</v>
      </c>
      <c r="FL810">
        <v>1.86005</v>
      </c>
      <c r="FM810">
        <v>1.85837</v>
      </c>
      <c r="FN810">
        <v>1.86216</v>
      </c>
      <c r="FO810">
        <v>1.85891</v>
      </c>
      <c r="FP810">
        <v>1.85792</v>
      </c>
      <c r="FQ810">
        <v>1.86081</v>
      </c>
      <c r="FR810">
        <v>0</v>
      </c>
      <c r="FS810">
        <v>0</v>
      </c>
      <c r="FT810">
        <v>0</v>
      </c>
      <c r="FU810">
        <v>4.5</v>
      </c>
      <c r="FV810" t="s">
        <v>361</v>
      </c>
      <c r="FW810" t="s">
        <v>362</v>
      </c>
      <c r="FX810" t="s">
        <v>363</v>
      </c>
      <c r="FY810" t="s">
        <v>364</v>
      </c>
      <c r="FZ810" t="s">
        <v>364</v>
      </c>
      <c r="GA810" t="s">
        <v>363</v>
      </c>
      <c r="GB810">
        <v>0</v>
      </c>
      <c r="GC810">
        <v>100</v>
      </c>
      <c r="GD810">
        <v>100</v>
      </c>
      <c r="GE810">
        <v>-0.362</v>
      </c>
      <c r="GF810">
        <v>0.2964</v>
      </c>
      <c r="GG810">
        <v>-1.589593225013521</v>
      </c>
      <c r="GH810">
        <v>0.00192992804097616</v>
      </c>
      <c r="GI810">
        <v>3.244687122451424E-06</v>
      </c>
      <c r="GJ810">
        <v>-2.087531120305573E-09</v>
      </c>
      <c r="GK810">
        <v>0.05776174702018427</v>
      </c>
      <c r="GL810">
        <v>0.005089068596103195</v>
      </c>
      <c r="GM810">
        <v>0.0003257216593697226</v>
      </c>
      <c r="GN810">
        <v>-1.562898368296355E-06</v>
      </c>
      <c r="GO810">
        <v>0</v>
      </c>
      <c r="GP810">
        <v>1257</v>
      </c>
      <c r="GQ810">
        <v>1</v>
      </c>
      <c r="GR810">
        <v>31</v>
      </c>
      <c r="GS810">
        <v>310.6</v>
      </c>
      <c r="GT810">
        <v>310.6</v>
      </c>
      <c r="GU810">
        <v>1.07666</v>
      </c>
      <c r="GV810">
        <v>2.3877</v>
      </c>
      <c r="GW810">
        <v>1.44775</v>
      </c>
      <c r="GX810">
        <v>2.20215</v>
      </c>
      <c r="GY810">
        <v>1.44653</v>
      </c>
      <c r="GZ810">
        <v>2.37183</v>
      </c>
      <c r="HA810">
        <v>33.1769</v>
      </c>
      <c r="HB810">
        <v>14.421</v>
      </c>
      <c r="HC810">
        <v>18</v>
      </c>
      <c r="HD810">
        <v>532.087</v>
      </c>
      <c r="HE810">
        <v>523.063</v>
      </c>
      <c r="HF810">
        <v>25.0002</v>
      </c>
      <c r="HG810">
        <v>30.7092</v>
      </c>
      <c r="HH810">
        <v>30.0001</v>
      </c>
      <c r="HI810">
        <v>31.0889</v>
      </c>
      <c r="HJ810">
        <v>31.0982</v>
      </c>
      <c r="HK810">
        <v>21.5403</v>
      </c>
      <c r="HL810">
        <v>20.8779</v>
      </c>
      <c r="HM810">
        <v>100</v>
      </c>
      <c r="HN810">
        <v>25</v>
      </c>
      <c r="HO810">
        <v>420</v>
      </c>
      <c r="HP810">
        <v>21.5</v>
      </c>
      <c r="HQ810">
        <v>103.119</v>
      </c>
      <c r="HR810">
        <v>102.02</v>
      </c>
    </row>
    <row r="811" spans="1:226">
      <c r="A811">
        <v>793</v>
      </c>
      <c r="B811">
        <v>1774684965</v>
      </c>
      <c r="C811">
        <v>3219</v>
      </c>
      <c r="D811" t="s">
        <v>1949</v>
      </c>
      <c r="E811" t="s">
        <v>1950</v>
      </c>
      <c r="F811">
        <v>5</v>
      </c>
      <c r="I811">
        <v>1774684962.1</v>
      </c>
      <c r="J811">
        <f>(K811)/1000</f>
        <v>0</v>
      </c>
      <c r="K811">
        <f>IF(BF811, AN811, AH811)</f>
        <v>0</v>
      </c>
      <c r="L811">
        <f>IF(BF811, AI811, AG811)</f>
        <v>0</v>
      </c>
      <c r="M811">
        <f>BH811 - IF(AU811&gt;1, L811*BB811*100.0/(AW811), 0)</f>
        <v>0</v>
      </c>
      <c r="N811">
        <f>((T811-J811/2)*M811-L811)/(T811+J811/2)</f>
        <v>0</v>
      </c>
      <c r="O811">
        <f>N811*(BO811+BP811)/1000.0</f>
        <v>0</v>
      </c>
      <c r="P811">
        <f>(BH811 - IF(AU811&gt;1, L811*BB811*100.0/(AW811), 0))*(BO811+BP811)/1000.0</f>
        <v>0</v>
      </c>
      <c r="Q811">
        <f>2.0/((1/S811-1/R811)+SIGN(S811)*SQRT((1/S811-1/R811)*(1/S811-1/R811) + 4*BC811/((BC811+1)*(BC811+1))*(2*1/S811*1/R811-1/R811*1/R811)))</f>
        <v>0</v>
      </c>
      <c r="R811">
        <f>IF(LEFT(BD811,1)&lt;&gt;"0",IF(LEFT(BD811,1)="1",3.0,BE811),$D$5+$E$5*(BV811*BO811/($K$5*1000))+$F$5*(BV811*BO811/($K$5*1000))*MAX(MIN(BB811,$J$5),$I$5)*MAX(MIN(BB811,$J$5),$I$5)+$G$5*MAX(MIN(BB811,$J$5),$I$5)*(BV811*BO811/($K$5*1000))+$H$5*(BV811*BO811/($K$5*1000))*(BV811*BO811/($K$5*1000)))</f>
        <v>0</v>
      </c>
      <c r="S811">
        <f>J811*(1000-(1000*0.61365*exp(17.502*W811/(240.97+W811))/(BO811+BP811)+BJ811)/2)/(1000*0.61365*exp(17.502*W811/(240.97+W811))/(BO811+BP811)-BJ811)</f>
        <v>0</v>
      </c>
      <c r="T811">
        <f>1/((BC811+1)/(Q811/1.6)+1/(R811/1.37)) + BC811/((BC811+1)/(Q811/1.6) + BC811/(R811/1.37))</f>
        <v>0</v>
      </c>
      <c r="U811">
        <f>(AX811*BA811)</f>
        <v>0</v>
      </c>
      <c r="V811">
        <f>(BQ811+(U811+2*0.95*5.67E-8*(((BQ811+$B$9)+273)^4-(BQ811+273)^4)-44100*J811)/(1.84*29.3*R811+8*0.95*5.67E-8*(BQ811+273)^3))</f>
        <v>0</v>
      </c>
      <c r="W811">
        <f>($C$9*BR811+$D$9*BS811+$E$9*V811)</f>
        <v>0</v>
      </c>
      <c r="X811">
        <f>0.61365*exp(17.502*W811/(240.97+W811))</f>
        <v>0</v>
      </c>
      <c r="Y811">
        <f>(Z811/AA811*100)</f>
        <v>0</v>
      </c>
      <c r="Z811">
        <f>BJ811*(BO811+BP811)/1000</f>
        <v>0</v>
      </c>
      <c r="AA811">
        <f>0.61365*exp(17.502*BQ811/(240.97+BQ811))</f>
        <v>0</v>
      </c>
      <c r="AB811">
        <f>(X811-BJ811*(BO811+BP811)/1000)</f>
        <v>0</v>
      </c>
      <c r="AC811">
        <f>(-J811*44100)</f>
        <v>0</v>
      </c>
      <c r="AD811">
        <f>2*29.3*R811*0.92*(BQ811-W811)</f>
        <v>0</v>
      </c>
      <c r="AE811">
        <f>2*0.95*5.67E-8*(((BQ811+$B$9)+273)^4-(W811+273)^4)</f>
        <v>0</v>
      </c>
      <c r="AF811">
        <f>U811+AE811+AC811+AD811</f>
        <v>0</v>
      </c>
      <c r="AG811">
        <f>BN811*AU811*(BI811-BH811*(1000-AU811*BK811)/(1000-AU811*BJ811))/(100*BB811)</f>
        <v>0</v>
      </c>
      <c r="AH811">
        <f>1000*BN811*AU811*(BJ811-BK811)/(100*BB811*(1000-AU811*BJ811))</f>
        <v>0</v>
      </c>
      <c r="AI811">
        <f>(AJ811 - AK811 - BO811*1E3/(8.314*(BQ811+273.15)) * AM811/BN811 * AL811) * BN811/(100*BB811) * (1000 - BK811)/1000</f>
        <v>0</v>
      </c>
      <c r="AJ811">
        <v>429.2261660135719</v>
      </c>
      <c r="AK811">
        <v>428.7278484848484</v>
      </c>
      <c r="AL811">
        <v>-1.447748376702366E-07</v>
      </c>
      <c r="AM811">
        <v>61.35787655002243</v>
      </c>
      <c r="AN811">
        <f>(AP811 - AO811 + BO811*1E3/(8.314*(BQ811+273.15)) * AR811/BN811 * AQ811) * BN811/(100*BB811) * 1000/(1000 - AP811)</f>
        <v>0</v>
      </c>
      <c r="AO811">
        <v>21.46947137823322</v>
      </c>
      <c r="AP811">
        <v>21.4526153846154</v>
      </c>
      <c r="AQ811">
        <v>-2.551575110011194E-07</v>
      </c>
      <c r="AR811">
        <v>91.88205700752289</v>
      </c>
      <c r="AS811">
        <v>0</v>
      </c>
      <c r="AT811">
        <v>0</v>
      </c>
      <c r="AU811">
        <f>IF(AS811*$H$15&gt;=AW811,1.0,(AW811/(AW811-AS811*$H$15)))</f>
        <v>0</v>
      </c>
      <c r="AV811">
        <f>(AU811-1)*100</f>
        <v>0</v>
      </c>
      <c r="AW811">
        <f>MAX(0,($B$15+$C$15*BV811)/(1+$D$15*BV811)*BO811/(BQ811+273)*$E$15)</f>
        <v>0</v>
      </c>
      <c r="AX811">
        <f>$B$13*BW811+$C$13*BX811+$F$13*CI811*(1-CL811)</f>
        <v>0</v>
      </c>
      <c r="AY811">
        <f>AX811*AZ811</f>
        <v>0</v>
      </c>
      <c r="AZ811">
        <f>($B$13*$D$11+$C$13*$D$11+$F$13*((CV811+CN811)/MAX(CV811+CN811+CW811, 0.1)*$I$11+CW811/MAX(CV811+CN811+CW811, 0.1)*$J$11))/($B$13+$C$13+$F$13)</f>
        <v>0</v>
      </c>
      <c r="BA811">
        <f>($B$13*$K$11+$C$13*$K$11+$F$13*((CV811+CN811)/MAX(CV811+CN811+CW811, 0.1)*$P$11+CW811/MAX(CV811+CN811+CW811, 0.1)*$Q$11))/($B$13+$C$13+$F$13)</f>
        <v>0</v>
      </c>
      <c r="BB811">
        <v>6</v>
      </c>
      <c r="BC811">
        <v>0.5</v>
      </c>
      <c r="BD811" t="s">
        <v>358</v>
      </c>
      <c r="BE811">
        <v>2</v>
      </c>
      <c r="BF811" t="b">
        <v>1</v>
      </c>
      <c r="BG811">
        <v>1774684962.1</v>
      </c>
      <c r="BH811">
        <v>419.5246</v>
      </c>
      <c r="BI811">
        <v>420.0041</v>
      </c>
      <c r="BJ811">
        <v>21.45236</v>
      </c>
      <c r="BK811">
        <v>21.4689</v>
      </c>
      <c r="BL811">
        <v>419.8865</v>
      </c>
      <c r="BM811">
        <v>21.15595</v>
      </c>
      <c r="BN811">
        <v>500.0357000000001</v>
      </c>
      <c r="BO811">
        <v>101.0235</v>
      </c>
      <c r="BP811">
        <v>0.10014546</v>
      </c>
      <c r="BQ811">
        <v>25.67149</v>
      </c>
      <c r="BR811">
        <v>25.67967</v>
      </c>
      <c r="BS811">
        <v>999.9</v>
      </c>
      <c r="BT811">
        <v>0</v>
      </c>
      <c r="BU811">
        <v>0</v>
      </c>
      <c r="BV811">
        <v>9988.934999999999</v>
      </c>
      <c r="BW811">
        <v>0</v>
      </c>
      <c r="BX811">
        <v>0.3833920000000001</v>
      </c>
      <c r="BY811">
        <v>-0.4793823</v>
      </c>
      <c r="BZ811">
        <v>428.7219999999999</v>
      </c>
      <c r="CA811">
        <v>429.2191000000001</v>
      </c>
      <c r="CB811">
        <v>-0.01653823</v>
      </c>
      <c r="CC811">
        <v>420.0041</v>
      </c>
      <c r="CD811">
        <v>21.4689</v>
      </c>
      <c r="CE811">
        <v>2.167193</v>
      </c>
      <c r="CF811">
        <v>2.168863</v>
      </c>
      <c r="CG811">
        <v>18.72183</v>
      </c>
      <c r="CH811">
        <v>18.73416</v>
      </c>
      <c r="CI811">
        <v>20.00404</v>
      </c>
      <c r="CJ811">
        <v>0</v>
      </c>
      <c r="CK811">
        <v>1</v>
      </c>
      <c r="CL811">
        <v>0</v>
      </c>
      <c r="CM811">
        <v>1.75466</v>
      </c>
      <c r="CN811">
        <v>0</v>
      </c>
      <c r="CO811">
        <v>0.25248</v>
      </c>
      <c r="CP811">
        <v>102.3338</v>
      </c>
      <c r="CQ811">
        <v>34.625</v>
      </c>
      <c r="CR811">
        <v>39.91840000000001</v>
      </c>
      <c r="CS811">
        <v>37.2872</v>
      </c>
      <c r="CT811">
        <v>38.8685</v>
      </c>
      <c r="CU811">
        <v>35.812</v>
      </c>
      <c r="CV811">
        <v>0</v>
      </c>
      <c r="CW811">
        <v>20.004</v>
      </c>
      <c r="CX811">
        <v>0</v>
      </c>
      <c r="CY811">
        <v>1774684963.4</v>
      </c>
      <c r="CZ811">
        <v>0</v>
      </c>
      <c r="DA811">
        <v>1774666326.5</v>
      </c>
      <c r="DB811" t="s">
        <v>359</v>
      </c>
      <c r="DC811">
        <v>1774666322</v>
      </c>
      <c r="DD811">
        <v>1774666326.5</v>
      </c>
      <c r="DE811">
        <v>2</v>
      </c>
      <c r="DF811">
        <v>0.343</v>
      </c>
      <c r="DG811">
        <v>-0.026</v>
      </c>
      <c r="DH811">
        <v>-0.36</v>
      </c>
      <c r="DI811">
        <v>0.298</v>
      </c>
      <c r="DJ811">
        <v>420</v>
      </c>
      <c r="DK811">
        <v>22</v>
      </c>
      <c r="DL811">
        <v>0.17</v>
      </c>
      <c r="DM811">
        <v>0.02</v>
      </c>
      <c r="DN811">
        <v>-0.4504743658536585</v>
      </c>
      <c r="DO811">
        <v>-0.03358651567944283</v>
      </c>
      <c r="DP811">
        <v>0.03372021988525659</v>
      </c>
      <c r="DQ811">
        <v>1</v>
      </c>
      <c r="DR811">
        <v>-0.01630852682926829</v>
      </c>
      <c r="DS811">
        <v>-0.0003831721254355047</v>
      </c>
      <c r="DT811">
        <v>0.001173910858173961</v>
      </c>
      <c r="DU811">
        <v>1</v>
      </c>
      <c r="DV811">
        <v>2</v>
      </c>
      <c r="DW811">
        <v>2</v>
      </c>
      <c r="DX811" t="s">
        <v>360</v>
      </c>
      <c r="DY811">
        <v>3.13052</v>
      </c>
      <c r="DZ811">
        <v>2.80635</v>
      </c>
      <c r="EA811">
        <v>0.09973890000000001</v>
      </c>
      <c r="EB811">
        <v>0.0994654</v>
      </c>
      <c r="EC811">
        <v>0.10568</v>
      </c>
      <c r="ED811">
        <v>0.105423</v>
      </c>
      <c r="EE811">
        <v>21144</v>
      </c>
      <c r="EF811">
        <v>27418.8</v>
      </c>
      <c r="EG811">
        <v>26440.7</v>
      </c>
      <c r="EH811">
        <v>32999.8</v>
      </c>
      <c r="EI811">
        <v>34927.8</v>
      </c>
      <c r="EJ811">
        <v>40317.6</v>
      </c>
      <c r="EK811">
        <v>41086</v>
      </c>
      <c r="EL811">
        <v>46059.6</v>
      </c>
      <c r="EM811">
        <v>2.03517</v>
      </c>
      <c r="EN811">
        <v>2.00023</v>
      </c>
      <c r="EO811">
        <v>0.0640377</v>
      </c>
      <c r="EP811">
        <v>0</v>
      </c>
      <c r="EQ811">
        <v>24.6223</v>
      </c>
      <c r="ER811">
        <v>999.9</v>
      </c>
      <c r="ES811">
        <v>67.5</v>
      </c>
      <c r="ET811">
        <v>27.5</v>
      </c>
      <c r="EU811">
        <v>24.624</v>
      </c>
      <c r="EV811">
        <v>61.4109</v>
      </c>
      <c r="EW811">
        <v>31.7428</v>
      </c>
      <c r="EX811">
        <v>1</v>
      </c>
      <c r="EY811">
        <v>0.291075</v>
      </c>
      <c r="EZ811">
        <v>0.149425</v>
      </c>
      <c r="FA811">
        <v>20.2926</v>
      </c>
      <c r="FB811">
        <v>5.18794</v>
      </c>
      <c r="FC811">
        <v>11.9441</v>
      </c>
      <c r="FD811">
        <v>4.9557</v>
      </c>
      <c r="FE811">
        <v>3.285</v>
      </c>
      <c r="FF811">
        <v>9999</v>
      </c>
      <c r="FG811">
        <v>9999</v>
      </c>
      <c r="FH811">
        <v>9999</v>
      </c>
      <c r="FI811">
        <v>999.9</v>
      </c>
      <c r="FJ811">
        <v>1.86127</v>
      </c>
      <c r="FK811">
        <v>1.86264</v>
      </c>
      <c r="FL811">
        <v>1.86005</v>
      </c>
      <c r="FM811">
        <v>1.85837</v>
      </c>
      <c r="FN811">
        <v>1.86217</v>
      </c>
      <c r="FO811">
        <v>1.8589</v>
      </c>
      <c r="FP811">
        <v>1.85791</v>
      </c>
      <c r="FQ811">
        <v>1.86081</v>
      </c>
      <c r="FR811">
        <v>0</v>
      </c>
      <c r="FS811">
        <v>0</v>
      </c>
      <c r="FT811">
        <v>0</v>
      </c>
      <c r="FU811">
        <v>4.5</v>
      </c>
      <c r="FV811" t="s">
        <v>361</v>
      </c>
      <c r="FW811" t="s">
        <v>362</v>
      </c>
      <c r="FX811" t="s">
        <v>363</v>
      </c>
      <c r="FY811" t="s">
        <v>364</v>
      </c>
      <c r="FZ811" t="s">
        <v>364</v>
      </c>
      <c r="GA811" t="s">
        <v>363</v>
      </c>
      <c r="GB811">
        <v>0</v>
      </c>
      <c r="GC811">
        <v>100</v>
      </c>
      <c r="GD811">
        <v>100</v>
      </c>
      <c r="GE811">
        <v>-0.362</v>
      </c>
      <c r="GF811">
        <v>0.2965</v>
      </c>
      <c r="GG811">
        <v>-1.589593225013521</v>
      </c>
      <c r="GH811">
        <v>0.00192992804097616</v>
      </c>
      <c r="GI811">
        <v>3.244687122451424E-06</v>
      </c>
      <c r="GJ811">
        <v>-2.087531120305573E-09</v>
      </c>
      <c r="GK811">
        <v>0.05776174702018427</v>
      </c>
      <c r="GL811">
        <v>0.005089068596103195</v>
      </c>
      <c r="GM811">
        <v>0.0003257216593697226</v>
      </c>
      <c r="GN811">
        <v>-1.562898368296355E-06</v>
      </c>
      <c r="GO811">
        <v>0</v>
      </c>
      <c r="GP811">
        <v>1257</v>
      </c>
      <c r="GQ811">
        <v>1</v>
      </c>
      <c r="GR811">
        <v>31</v>
      </c>
      <c r="GS811">
        <v>310.7</v>
      </c>
      <c r="GT811">
        <v>310.6</v>
      </c>
      <c r="GU811">
        <v>1.07666</v>
      </c>
      <c r="GV811">
        <v>2.38403</v>
      </c>
      <c r="GW811">
        <v>1.44775</v>
      </c>
      <c r="GX811">
        <v>2.20215</v>
      </c>
      <c r="GY811">
        <v>1.44653</v>
      </c>
      <c r="GZ811">
        <v>2.39258</v>
      </c>
      <c r="HA811">
        <v>33.1769</v>
      </c>
      <c r="HB811">
        <v>14.4385</v>
      </c>
      <c r="HC811">
        <v>18</v>
      </c>
      <c r="HD811">
        <v>532.039</v>
      </c>
      <c r="HE811">
        <v>522.9109999999999</v>
      </c>
      <c r="HF811">
        <v>25</v>
      </c>
      <c r="HG811">
        <v>30.7098</v>
      </c>
      <c r="HH811">
        <v>30.0001</v>
      </c>
      <c r="HI811">
        <v>31.0889</v>
      </c>
      <c r="HJ811">
        <v>31.0982</v>
      </c>
      <c r="HK811">
        <v>21.5409</v>
      </c>
      <c r="HL811">
        <v>20.8779</v>
      </c>
      <c r="HM811">
        <v>100</v>
      </c>
      <c r="HN811">
        <v>25</v>
      </c>
      <c r="HO811">
        <v>420</v>
      </c>
      <c r="HP811">
        <v>21.5</v>
      </c>
      <c r="HQ811">
        <v>103.118</v>
      </c>
      <c r="HR811">
        <v>102.02</v>
      </c>
    </row>
    <row r="812" spans="1:226">
      <c r="A812">
        <v>794</v>
      </c>
      <c r="B812">
        <v>1774684969</v>
      </c>
      <c r="C812">
        <v>3223</v>
      </c>
      <c r="D812" t="s">
        <v>1951</v>
      </c>
      <c r="E812" t="s">
        <v>1952</v>
      </c>
      <c r="F812">
        <v>5</v>
      </c>
      <c r="I812">
        <v>1774684966.1</v>
      </c>
      <c r="J812">
        <f>(K812)/1000</f>
        <v>0</v>
      </c>
      <c r="K812">
        <f>IF(BF812, AN812, AH812)</f>
        <v>0</v>
      </c>
      <c r="L812">
        <f>IF(BF812, AI812, AG812)</f>
        <v>0</v>
      </c>
      <c r="M812">
        <f>BH812 - IF(AU812&gt;1, L812*BB812*100.0/(AW812), 0)</f>
        <v>0</v>
      </c>
      <c r="N812">
        <f>((T812-J812/2)*M812-L812)/(T812+J812/2)</f>
        <v>0</v>
      </c>
      <c r="O812">
        <f>N812*(BO812+BP812)/1000.0</f>
        <v>0</v>
      </c>
      <c r="P812">
        <f>(BH812 - IF(AU812&gt;1, L812*BB812*100.0/(AW812), 0))*(BO812+BP812)/1000.0</f>
        <v>0</v>
      </c>
      <c r="Q812">
        <f>2.0/((1/S812-1/R812)+SIGN(S812)*SQRT((1/S812-1/R812)*(1/S812-1/R812) + 4*BC812/((BC812+1)*(BC812+1))*(2*1/S812*1/R812-1/R812*1/R812)))</f>
        <v>0</v>
      </c>
      <c r="R812">
        <f>IF(LEFT(BD812,1)&lt;&gt;"0",IF(LEFT(BD812,1)="1",3.0,BE812),$D$5+$E$5*(BV812*BO812/($K$5*1000))+$F$5*(BV812*BO812/($K$5*1000))*MAX(MIN(BB812,$J$5),$I$5)*MAX(MIN(BB812,$J$5),$I$5)+$G$5*MAX(MIN(BB812,$J$5),$I$5)*(BV812*BO812/($K$5*1000))+$H$5*(BV812*BO812/($K$5*1000))*(BV812*BO812/($K$5*1000)))</f>
        <v>0</v>
      </c>
      <c r="S812">
        <f>J812*(1000-(1000*0.61365*exp(17.502*W812/(240.97+W812))/(BO812+BP812)+BJ812)/2)/(1000*0.61365*exp(17.502*W812/(240.97+W812))/(BO812+BP812)-BJ812)</f>
        <v>0</v>
      </c>
      <c r="T812">
        <f>1/((BC812+1)/(Q812/1.6)+1/(R812/1.37)) + BC812/((BC812+1)/(Q812/1.6) + BC812/(R812/1.37))</f>
        <v>0</v>
      </c>
      <c r="U812">
        <f>(AX812*BA812)</f>
        <v>0</v>
      </c>
      <c r="V812">
        <f>(BQ812+(U812+2*0.95*5.67E-8*(((BQ812+$B$9)+273)^4-(BQ812+273)^4)-44100*J812)/(1.84*29.3*R812+8*0.95*5.67E-8*(BQ812+273)^3))</f>
        <v>0</v>
      </c>
      <c r="W812">
        <f>($C$9*BR812+$D$9*BS812+$E$9*V812)</f>
        <v>0</v>
      </c>
      <c r="X812">
        <f>0.61365*exp(17.502*W812/(240.97+W812))</f>
        <v>0</v>
      </c>
      <c r="Y812">
        <f>(Z812/AA812*100)</f>
        <v>0</v>
      </c>
      <c r="Z812">
        <f>BJ812*(BO812+BP812)/1000</f>
        <v>0</v>
      </c>
      <c r="AA812">
        <f>0.61365*exp(17.502*BQ812/(240.97+BQ812))</f>
        <v>0</v>
      </c>
      <c r="AB812">
        <f>(X812-BJ812*(BO812+BP812)/1000)</f>
        <v>0</v>
      </c>
      <c r="AC812">
        <f>(-J812*44100)</f>
        <v>0</v>
      </c>
      <c r="AD812">
        <f>2*29.3*R812*0.92*(BQ812-W812)</f>
        <v>0</v>
      </c>
      <c r="AE812">
        <f>2*0.95*5.67E-8*(((BQ812+$B$9)+273)^4-(W812+273)^4)</f>
        <v>0</v>
      </c>
      <c r="AF812">
        <f>U812+AE812+AC812+AD812</f>
        <v>0</v>
      </c>
      <c r="AG812">
        <f>BN812*AU812*(BI812-BH812*(1000-AU812*BK812)/(1000-AU812*BJ812))/(100*BB812)</f>
        <v>0</v>
      </c>
      <c r="AH812">
        <f>1000*BN812*AU812*(BJ812-BK812)/(100*BB812*(1000-AU812*BJ812))</f>
        <v>0</v>
      </c>
      <c r="AI812">
        <f>(AJ812 - AK812 - BO812*1E3/(8.314*(BQ812+273.15)) * AM812/BN812 * AL812) * BN812/(100*BB812) * (1000 - BK812)/1000</f>
        <v>0</v>
      </c>
      <c r="AJ812">
        <v>429.1767885911345</v>
      </c>
      <c r="AK812">
        <v>428.757509090909</v>
      </c>
      <c r="AL812">
        <v>6.136504501992876E-06</v>
      </c>
      <c r="AM812">
        <v>61.35787655002243</v>
      </c>
      <c r="AN812">
        <f>(AP812 - AO812 + BO812*1E3/(8.314*(BQ812+273.15)) * AR812/BN812 * AQ812) * BN812/(100*BB812) * 1000/(1000 - AP812)</f>
        <v>0</v>
      </c>
      <c r="AO812">
        <v>21.46809458477873</v>
      </c>
      <c r="AP812">
        <v>21.45386713286714</v>
      </c>
      <c r="AQ812">
        <v>1.803924677741163E-07</v>
      </c>
      <c r="AR812">
        <v>91.88205700752289</v>
      </c>
      <c r="AS812">
        <v>0</v>
      </c>
      <c r="AT812">
        <v>0</v>
      </c>
      <c r="AU812">
        <f>IF(AS812*$H$15&gt;=AW812,1.0,(AW812/(AW812-AS812*$H$15)))</f>
        <v>0</v>
      </c>
      <c r="AV812">
        <f>(AU812-1)*100</f>
        <v>0</v>
      </c>
      <c r="AW812">
        <f>MAX(0,($B$15+$C$15*BV812)/(1+$D$15*BV812)*BO812/(BQ812+273)*$E$15)</f>
        <v>0</v>
      </c>
      <c r="AX812">
        <f>$B$13*BW812+$C$13*BX812+$F$13*CI812*(1-CL812)</f>
        <v>0</v>
      </c>
      <c r="AY812">
        <f>AX812*AZ812</f>
        <v>0</v>
      </c>
      <c r="AZ812">
        <f>($B$13*$D$11+$C$13*$D$11+$F$13*((CV812+CN812)/MAX(CV812+CN812+CW812, 0.1)*$I$11+CW812/MAX(CV812+CN812+CW812, 0.1)*$J$11))/($B$13+$C$13+$F$13)</f>
        <v>0</v>
      </c>
      <c r="BA812">
        <f>($B$13*$K$11+$C$13*$K$11+$F$13*((CV812+CN812)/MAX(CV812+CN812+CW812, 0.1)*$P$11+CW812/MAX(CV812+CN812+CW812, 0.1)*$Q$11))/($B$13+$C$13+$F$13)</f>
        <v>0</v>
      </c>
      <c r="BB812">
        <v>6</v>
      </c>
      <c r="BC812">
        <v>0.5</v>
      </c>
      <c r="BD812" t="s">
        <v>358</v>
      </c>
      <c r="BE812">
        <v>2</v>
      </c>
      <c r="BF812" t="b">
        <v>1</v>
      </c>
      <c r="BG812">
        <v>1774684966.1</v>
      </c>
      <c r="BH812">
        <v>419.5339</v>
      </c>
      <c r="BI812">
        <v>419.9679</v>
      </c>
      <c r="BJ812">
        <v>21.45306</v>
      </c>
      <c r="BK812">
        <v>21.46838</v>
      </c>
      <c r="BL812">
        <v>419.8957</v>
      </c>
      <c r="BM812">
        <v>21.15665</v>
      </c>
      <c r="BN812">
        <v>500.0114</v>
      </c>
      <c r="BO812">
        <v>101.0238</v>
      </c>
      <c r="BP812">
        <v>0.09999578000000001</v>
      </c>
      <c r="BQ812">
        <v>25.6725</v>
      </c>
      <c r="BR812">
        <v>25.67315</v>
      </c>
      <c r="BS812">
        <v>999.9</v>
      </c>
      <c r="BT812">
        <v>0</v>
      </c>
      <c r="BU812">
        <v>0</v>
      </c>
      <c r="BV812">
        <v>9994.056</v>
      </c>
      <c r="BW812">
        <v>0</v>
      </c>
      <c r="BX812">
        <v>0.3750399</v>
      </c>
      <c r="BY812">
        <v>-0.4337402</v>
      </c>
      <c r="BZ812">
        <v>428.7319000000001</v>
      </c>
      <c r="CA812">
        <v>429.1818</v>
      </c>
      <c r="CB812">
        <v>-0.01530876</v>
      </c>
      <c r="CC812">
        <v>419.9679</v>
      </c>
      <c r="CD812">
        <v>21.46838</v>
      </c>
      <c r="CE812">
        <v>2.167272</v>
      </c>
      <c r="CF812">
        <v>2.168818</v>
      </c>
      <c r="CG812">
        <v>18.72243</v>
      </c>
      <c r="CH812">
        <v>18.73382</v>
      </c>
      <c r="CI812">
        <v>19.99659</v>
      </c>
      <c r="CJ812">
        <v>0</v>
      </c>
      <c r="CK812">
        <v>1</v>
      </c>
      <c r="CL812">
        <v>0</v>
      </c>
      <c r="CM812">
        <v>1.63617</v>
      </c>
      <c r="CN812">
        <v>0</v>
      </c>
      <c r="CO812">
        <v>0.2388</v>
      </c>
      <c r="CP812">
        <v>102.2957</v>
      </c>
      <c r="CQ812">
        <v>34.625</v>
      </c>
      <c r="CR812">
        <v>39.9811</v>
      </c>
      <c r="CS812">
        <v>37.312</v>
      </c>
      <c r="CT812">
        <v>38.956</v>
      </c>
      <c r="CU812">
        <v>35.8561</v>
      </c>
      <c r="CV812">
        <v>0</v>
      </c>
      <c r="CW812">
        <v>19.997</v>
      </c>
      <c r="CX812">
        <v>0</v>
      </c>
      <c r="CY812">
        <v>1774684967.6</v>
      </c>
      <c r="CZ812">
        <v>0</v>
      </c>
      <c r="DA812">
        <v>1774666326.5</v>
      </c>
      <c r="DB812" t="s">
        <v>359</v>
      </c>
      <c r="DC812">
        <v>1774666322</v>
      </c>
      <c r="DD812">
        <v>1774666326.5</v>
      </c>
      <c r="DE812">
        <v>2</v>
      </c>
      <c r="DF812">
        <v>0.343</v>
      </c>
      <c r="DG812">
        <v>-0.026</v>
      </c>
      <c r="DH812">
        <v>-0.36</v>
      </c>
      <c r="DI812">
        <v>0.298</v>
      </c>
      <c r="DJ812">
        <v>420</v>
      </c>
      <c r="DK812">
        <v>22</v>
      </c>
      <c r="DL812">
        <v>0.17</v>
      </c>
      <c r="DM812">
        <v>0.02</v>
      </c>
      <c r="DN812">
        <v>-0.441109375</v>
      </c>
      <c r="DO812">
        <v>-0.1110999287054392</v>
      </c>
      <c r="DP812">
        <v>0.03024707271182411</v>
      </c>
      <c r="DQ812">
        <v>0</v>
      </c>
      <c r="DR812">
        <v>-0.0159907825</v>
      </c>
      <c r="DS812">
        <v>0.002768664540337725</v>
      </c>
      <c r="DT812">
        <v>0.0009963397374609473</v>
      </c>
      <c r="DU812">
        <v>1</v>
      </c>
      <c r="DV812">
        <v>1</v>
      </c>
      <c r="DW812">
        <v>2</v>
      </c>
      <c r="DX812" t="s">
        <v>367</v>
      </c>
      <c r="DY812">
        <v>3.13041</v>
      </c>
      <c r="DZ812">
        <v>2.80638</v>
      </c>
      <c r="EA812">
        <v>0.09974180000000001</v>
      </c>
      <c r="EB812">
        <v>0.0994612</v>
      </c>
      <c r="EC812">
        <v>0.105685</v>
      </c>
      <c r="ED812">
        <v>0.105428</v>
      </c>
      <c r="EE812">
        <v>21144.2</v>
      </c>
      <c r="EF812">
        <v>27418.3</v>
      </c>
      <c r="EG812">
        <v>26440.9</v>
      </c>
      <c r="EH812">
        <v>32999.1</v>
      </c>
      <c r="EI812">
        <v>34927.9</v>
      </c>
      <c r="EJ812">
        <v>40316.6</v>
      </c>
      <c r="EK812">
        <v>41086.4</v>
      </c>
      <c r="EL812">
        <v>46058.7</v>
      </c>
      <c r="EM812">
        <v>2.03492</v>
      </c>
      <c r="EN812">
        <v>2.0003</v>
      </c>
      <c r="EO812">
        <v>0.06411219999999999</v>
      </c>
      <c r="EP812">
        <v>0</v>
      </c>
      <c r="EQ812">
        <v>24.6219</v>
      </c>
      <c r="ER812">
        <v>999.9</v>
      </c>
      <c r="ES812">
        <v>67.5</v>
      </c>
      <c r="ET812">
        <v>27.5</v>
      </c>
      <c r="EU812">
        <v>24.6265</v>
      </c>
      <c r="EV812">
        <v>61.2509</v>
      </c>
      <c r="EW812">
        <v>31.6106</v>
      </c>
      <c r="EX812">
        <v>1</v>
      </c>
      <c r="EY812">
        <v>0.291047</v>
      </c>
      <c r="EZ812">
        <v>0.150989</v>
      </c>
      <c r="FA812">
        <v>20.2925</v>
      </c>
      <c r="FB812">
        <v>5.18764</v>
      </c>
      <c r="FC812">
        <v>11.9441</v>
      </c>
      <c r="FD812">
        <v>4.9557</v>
      </c>
      <c r="FE812">
        <v>3.285</v>
      </c>
      <c r="FF812">
        <v>9999</v>
      </c>
      <c r="FG812">
        <v>9999</v>
      </c>
      <c r="FH812">
        <v>9999</v>
      </c>
      <c r="FI812">
        <v>999.9</v>
      </c>
      <c r="FJ812">
        <v>1.86127</v>
      </c>
      <c r="FK812">
        <v>1.86264</v>
      </c>
      <c r="FL812">
        <v>1.86005</v>
      </c>
      <c r="FM812">
        <v>1.85837</v>
      </c>
      <c r="FN812">
        <v>1.86214</v>
      </c>
      <c r="FO812">
        <v>1.85891</v>
      </c>
      <c r="FP812">
        <v>1.85791</v>
      </c>
      <c r="FQ812">
        <v>1.86081</v>
      </c>
      <c r="FR812">
        <v>0</v>
      </c>
      <c r="FS812">
        <v>0</v>
      </c>
      <c r="FT812">
        <v>0</v>
      </c>
      <c r="FU812">
        <v>4.5</v>
      </c>
      <c r="FV812" t="s">
        <v>361</v>
      </c>
      <c r="FW812" t="s">
        <v>362</v>
      </c>
      <c r="FX812" t="s">
        <v>363</v>
      </c>
      <c r="FY812" t="s">
        <v>364</v>
      </c>
      <c r="FZ812" t="s">
        <v>364</v>
      </c>
      <c r="GA812" t="s">
        <v>363</v>
      </c>
      <c r="GB812">
        <v>0</v>
      </c>
      <c r="GC812">
        <v>100</v>
      </c>
      <c r="GD812">
        <v>100</v>
      </c>
      <c r="GE812">
        <v>-0.361</v>
      </c>
      <c r="GF812">
        <v>0.2964</v>
      </c>
      <c r="GG812">
        <v>-1.589593225013521</v>
      </c>
      <c r="GH812">
        <v>0.00192992804097616</v>
      </c>
      <c r="GI812">
        <v>3.244687122451424E-06</v>
      </c>
      <c r="GJ812">
        <v>-2.087531120305573E-09</v>
      </c>
      <c r="GK812">
        <v>0.05776174702018427</v>
      </c>
      <c r="GL812">
        <v>0.005089068596103195</v>
      </c>
      <c r="GM812">
        <v>0.0003257216593697226</v>
      </c>
      <c r="GN812">
        <v>-1.562898368296355E-06</v>
      </c>
      <c r="GO812">
        <v>0</v>
      </c>
      <c r="GP812">
        <v>1257</v>
      </c>
      <c r="GQ812">
        <v>1</v>
      </c>
      <c r="GR812">
        <v>31</v>
      </c>
      <c r="GS812">
        <v>310.8</v>
      </c>
      <c r="GT812">
        <v>310.7</v>
      </c>
      <c r="GU812">
        <v>1.07666</v>
      </c>
      <c r="GV812">
        <v>2.38647</v>
      </c>
      <c r="GW812">
        <v>1.44775</v>
      </c>
      <c r="GX812">
        <v>2.20215</v>
      </c>
      <c r="GY812">
        <v>1.44653</v>
      </c>
      <c r="GZ812">
        <v>2.35352</v>
      </c>
      <c r="HA812">
        <v>33.1769</v>
      </c>
      <c r="HB812">
        <v>14.4297</v>
      </c>
      <c r="HC812">
        <v>18</v>
      </c>
      <c r="HD812">
        <v>531.881</v>
      </c>
      <c r="HE812">
        <v>522.962</v>
      </c>
      <c r="HF812">
        <v>25.0002</v>
      </c>
      <c r="HG812">
        <v>30.7105</v>
      </c>
      <c r="HH812">
        <v>30.0001</v>
      </c>
      <c r="HI812">
        <v>31.0889</v>
      </c>
      <c r="HJ812">
        <v>31.0982</v>
      </c>
      <c r="HK812">
        <v>21.5415</v>
      </c>
      <c r="HL812">
        <v>20.8779</v>
      </c>
      <c r="HM812">
        <v>100</v>
      </c>
      <c r="HN812">
        <v>25</v>
      </c>
      <c r="HO812">
        <v>420</v>
      </c>
      <c r="HP812">
        <v>21.5</v>
      </c>
      <c r="HQ812">
        <v>103.119</v>
      </c>
      <c r="HR812">
        <v>102.018</v>
      </c>
    </row>
    <row r="813" spans="1:226">
      <c r="A813">
        <v>795</v>
      </c>
      <c r="B813">
        <v>1774684973</v>
      </c>
      <c r="C813">
        <v>3227</v>
      </c>
      <c r="D813" t="s">
        <v>1953</v>
      </c>
      <c r="E813" t="s">
        <v>1954</v>
      </c>
      <c r="F813">
        <v>5</v>
      </c>
      <c r="I813">
        <v>1774684970.1</v>
      </c>
      <c r="J813">
        <f>(K813)/1000</f>
        <v>0</v>
      </c>
      <c r="K813">
        <f>IF(BF813, AN813, AH813)</f>
        <v>0</v>
      </c>
      <c r="L813">
        <f>IF(BF813, AI813, AG813)</f>
        <v>0</v>
      </c>
      <c r="M813">
        <f>BH813 - IF(AU813&gt;1, L813*BB813*100.0/(AW813), 0)</f>
        <v>0</v>
      </c>
      <c r="N813">
        <f>((T813-J813/2)*M813-L813)/(T813+J813/2)</f>
        <v>0</v>
      </c>
      <c r="O813">
        <f>N813*(BO813+BP813)/1000.0</f>
        <v>0</v>
      </c>
      <c r="P813">
        <f>(BH813 - IF(AU813&gt;1, L813*BB813*100.0/(AW813), 0))*(BO813+BP813)/1000.0</f>
        <v>0</v>
      </c>
      <c r="Q813">
        <f>2.0/((1/S813-1/R813)+SIGN(S813)*SQRT((1/S813-1/R813)*(1/S813-1/R813) + 4*BC813/((BC813+1)*(BC813+1))*(2*1/S813*1/R813-1/R813*1/R813)))</f>
        <v>0</v>
      </c>
      <c r="R813">
        <f>IF(LEFT(BD813,1)&lt;&gt;"0",IF(LEFT(BD813,1)="1",3.0,BE813),$D$5+$E$5*(BV813*BO813/($K$5*1000))+$F$5*(BV813*BO813/($K$5*1000))*MAX(MIN(BB813,$J$5),$I$5)*MAX(MIN(BB813,$J$5),$I$5)+$G$5*MAX(MIN(BB813,$J$5),$I$5)*(BV813*BO813/($K$5*1000))+$H$5*(BV813*BO813/($K$5*1000))*(BV813*BO813/($K$5*1000)))</f>
        <v>0</v>
      </c>
      <c r="S813">
        <f>J813*(1000-(1000*0.61365*exp(17.502*W813/(240.97+W813))/(BO813+BP813)+BJ813)/2)/(1000*0.61365*exp(17.502*W813/(240.97+W813))/(BO813+BP813)-BJ813)</f>
        <v>0</v>
      </c>
      <c r="T813">
        <f>1/((BC813+1)/(Q813/1.6)+1/(R813/1.37)) + BC813/((BC813+1)/(Q813/1.6) + BC813/(R813/1.37))</f>
        <v>0</v>
      </c>
      <c r="U813">
        <f>(AX813*BA813)</f>
        <v>0</v>
      </c>
      <c r="V813">
        <f>(BQ813+(U813+2*0.95*5.67E-8*(((BQ813+$B$9)+273)^4-(BQ813+273)^4)-44100*J813)/(1.84*29.3*R813+8*0.95*5.67E-8*(BQ813+273)^3))</f>
        <v>0</v>
      </c>
      <c r="W813">
        <f>($C$9*BR813+$D$9*BS813+$E$9*V813)</f>
        <v>0</v>
      </c>
      <c r="X813">
        <f>0.61365*exp(17.502*W813/(240.97+W813))</f>
        <v>0</v>
      </c>
      <c r="Y813">
        <f>(Z813/AA813*100)</f>
        <v>0</v>
      </c>
      <c r="Z813">
        <f>BJ813*(BO813+BP813)/1000</f>
        <v>0</v>
      </c>
      <c r="AA813">
        <f>0.61365*exp(17.502*BQ813/(240.97+BQ813))</f>
        <v>0</v>
      </c>
      <c r="AB813">
        <f>(X813-BJ813*(BO813+BP813)/1000)</f>
        <v>0</v>
      </c>
      <c r="AC813">
        <f>(-J813*44100)</f>
        <v>0</v>
      </c>
      <c r="AD813">
        <f>2*29.3*R813*0.92*(BQ813-W813)</f>
        <v>0</v>
      </c>
      <c r="AE813">
        <f>2*0.95*5.67E-8*(((BQ813+$B$9)+273)^4-(W813+273)^4)</f>
        <v>0</v>
      </c>
      <c r="AF813">
        <f>U813+AE813+AC813+AD813</f>
        <v>0</v>
      </c>
      <c r="AG813">
        <f>BN813*AU813*(BI813-BH813*(1000-AU813*BK813)/(1000-AU813*BJ813))/(100*BB813)</f>
        <v>0</v>
      </c>
      <c r="AH813">
        <f>1000*BN813*AU813*(BJ813-BK813)/(100*BB813*(1000-AU813*BJ813))</f>
        <v>0</v>
      </c>
      <c r="AI813">
        <f>(AJ813 - AK813 - BO813*1E3/(8.314*(BQ813+273.15)) * AM813/BN813 * AL813) * BN813/(100*BB813) * (1000 - BK813)/1000</f>
        <v>0</v>
      </c>
      <c r="AJ813">
        <v>429.2175576020397</v>
      </c>
      <c r="AK813">
        <v>428.7463212121213</v>
      </c>
      <c r="AL813">
        <v>-8.327040004941948E-07</v>
      </c>
      <c r="AM813">
        <v>61.35787655002243</v>
      </c>
      <c r="AN813">
        <f>(AP813 - AO813 + BO813*1E3/(8.314*(BQ813+273.15)) * AR813/BN813 * AQ813) * BN813/(100*BB813) * 1000/(1000 - AP813)</f>
        <v>0</v>
      </c>
      <c r="AO813">
        <v>21.469421094363</v>
      </c>
      <c r="AP813">
        <v>21.45240419580421</v>
      </c>
      <c r="AQ813">
        <v>2.794001170575081E-07</v>
      </c>
      <c r="AR813">
        <v>91.88205700752289</v>
      </c>
      <c r="AS813">
        <v>0</v>
      </c>
      <c r="AT813">
        <v>0</v>
      </c>
      <c r="AU813">
        <f>IF(AS813*$H$15&gt;=AW813,1.0,(AW813/(AW813-AS813*$H$15)))</f>
        <v>0</v>
      </c>
      <c r="AV813">
        <f>(AU813-1)*100</f>
        <v>0</v>
      </c>
      <c r="AW813">
        <f>MAX(0,($B$15+$C$15*BV813)/(1+$D$15*BV813)*BO813/(BQ813+273)*$E$15)</f>
        <v>0</v>
      </c>
      <c r="AX813">
        <f>$B$13*BW813+$C$13*BX813+$F$13*CI813*(1-CL813)</f>
        <v>0</v>
      </c>
      <c r="AY813">
        <f>AX813*AZ813</f>
        <v>0</v>
      </c>
      <c r="AZ813">
        <f>($B$13*$D$11+$C$13*$D$11+$F$13*((CV813+CN813)/MAX(CV813+CN813+CW813, 0.1)*$I$11+CW813/MAX(CV813+CN813+CW813, 0.1)*$J$11))/($B$13+$C$13+$F$13)</f>
        <v>0</v>
      </c>
      <c r="BA813">
        <f>($B$13*$K$11+$C$13*$K$11+$F$13*((CV813+CN813)/MAX(CV813+CN813+CW813, 0.1)*$P$11+CW813/MAX(CV813+CN813+CW813, 0.1)*$Q$11))/($B$13+$C$13+$F$13)</f>
        <v>0</v>
      </c>
      <c r="BB813">
        <v>6</v>
      </c>
      <c r="BC813">
        <v>0.5</v>
      </c>
      <c r="BD813" t="s">
        <v>358</v>
      </c>
      <c r="BE813">
        <v>2</v>
      </c>
      <c r="BF813" t="b">
        <v>1</v>
      </c>
      <c r="BG813">
        <v>1774684970.1</v>
      </c>
      <c r="BH813">
        <v>419.5572</v>
      </c>
      <c r="BI813">
        <v>420.0013</v>
      </c>
      <c r="BJ813">
        <v>21.45352</v>
      </c>
      <c r="BK813">
        <v>21.46994</v>
      </c>
      <c r="BL813">
        <v>419.9187999999999</v>
      </c>
      <c r="BM813">
        <v>21.15709</v>
      </c>
      <c r="BN813">
        <v>500.0093</v>
      </c>
      <c r="BO813">
        <v>101.0233</v>
      </c>
      <c r="BP813">
        <v>0.09991198</v>
      </c>
      <c r="BQ813">
        <v>25.67125</v>
      </c>
      <c r="BR813">
        <v>25.67445</v>
      </c>
      <c r="BS813">
        <v>999.9</v>
      </c>
      <c r="BT813">
        <v>0</v>
      </c>
      <c r="BU813">
        <v>0</v>
      </c>
      <c r="BV813">
        <v>10003.13</v>
      </c>
      <c r="BW813">
        <v>0</v>
      </c>
      <c r="BX813">
        <v>0.3697</v>
      </c>
      <c r="BY813">
        <v>-0.4439636</v>
      </c>
      <c r="BZ813">
        <v>428.7557</v>
      </c>
      <c r="CA813">
        <v>429.2164</v>
      </c>
      <c r="CB813">
        <v>-0.01641178</v>
      </c>
      <c r="CC813">
        <v>420.0013</v>
      </c>
      <c r="CD813">
        <v>21.46994</v>
      </c>
      <c r="CE813">
        <v>2.167306</v>
      </c>
      <c r="CF813">
        <v>2.168964</v>
      </c>
      <c r="CG813">
        <v>18.72267</v>
      </c>
      <c r="CH813">
        <v>18.73489</v>
      </c>
      <c r="CI813">
        <v>19.99823</v>
      </c>
      <c r="CJ813">
        <v>0</v>
      </c>
      <c r="CK813">
        <v>1</v>
      </c>
      <c r="CL813">
        <v>0</v>
      </c>
      <c r="CM813">
        <v>1.68829</v>
      </c>
      <c r="CN813">
        <v>0</v>
      </c>
      <c r="CO813">
        <v>0.12142</v>
      </c>
      <c r="CP813">
        <v>102.3042</v>
      </c>
      <c r="CQ813">
        <v>34.64980000000001</v>
      </c>
      <c r="CR813">
        <v>40.0372</v>
      </c>
      <c r="CS813">
        <v>37.3372</v>
      </c>
      <c r="CT813">
        <v>39.0372</v>
      </c>
      <c r="CU813">
        <v>35.875</v>
      </c>
      <c r="CV813">
        <v>0</v>
      </c>
      <c r="CW813">
        <v>19.998</v>
      </c>
      <c r="CX813">
        <v>0</v>
      </c>
      <c r="CY813">
        <v>1774684971.2</v>
      </c>
      <c r="CZ813">
        <v>0</v>
      </c>
      <c r="DA813">
        <v>1774666326.5</v>
      </c>
      <c r="DB813" t="s">
        <v>359</v>
      </c>
      <c r="DC813">
        <v>1774666322</v>
      </c>
      <c r="DD813">
        <v>1774666326.5</v>
      </c>
      <c r="DE813">
        <v>2</v>
      </c>
      <c r="DF813">
        <v>0.343</v>
      </c>
      <c r="DG813">
        <v>-0.026</v>
      </c>
      <c r="DH813">
        <v>-0.36</v>
      </c>
      <c r="DI813">
        <v>0.298</v>
      </c>
      <c r="DJ813">
        <v>420</v>
      </c>
      <c r="DK813">
        <v>22</v>
      </c>
      <c r="DL813">
        <v>0.17</v>
      </c>
      <c r="DM813">
        <v>0.02</v>
      </c>
      <c r="DN813">
        <v>-0.44740135</v>
      </c>
      <c r="DO813">
        <v>-0.03058401500938058</v>
      </c>
      <c r="DP813">
        <v>0.02959080215417453</v>
      </c>
      <c r="DQ813">
        <v>1</v>
      </c>
      <c r="DR813">
        <v>-0.0160788525</v>
      </c>
      <c r="DS813">
        <v>0.0008828544090056505</v>
      </c>
      <c r="DT813">
        <v>0.001044321533816932</v>
      </c>
      <c r="DU813">
        <v>1</v>
      </c>
      <c r="DV813">
        <v>2</v>
      </c>
      <c r="DW813">
        <v>2</v>
      </c>
      <c r="DX813" t="s">
        <v>360</v>
      </c>
      <c r="DY813">
        <v>3.13046</v>
      </c>
      <c r="DZ813">
        <v>2.80648</v>
      </c>
      <c r="EA813">
        <v>0.099743</v>
      </c>
      <c r="EB813">
        <v>0.0994831</v>
      </c>
      <c r="EC813">
        <v>0.10568</v>
      </c>
      <c r="ED813">
        <v>0.105433</v>
      </c>
      <c r="EE813">
        <v>21144.2</v>
      </c>
      <c r="EF813">
        <v>27417.9</v>
      </c>
      <c r="EG813">
        <v>26441</v>
      </c>
      <c r="EH813">
        <v>32999.4</v>
      </c>
      <c r="EI813">
        <v>34928</v>
      </c>
      <c r="EJ813">
        <v>40316.7</v>
      </c>
      <c r="EK813">
        <v>41086.3</v>
      </c>
      <c r="EL813">
        <v>46059.1</v>
      </c>
      <c r="EM813">
        <v>2.03517</v>
      </c>
      <c r="EN813">
        <v>2.0002</v>
      </c>
      <c r="EO813">
        <v>0.0643358</v>
      </c>
      <c r="EP813">
        <v>0</v>
      </c>
      <c r="EQ813">
        <v>24.6202</v>
      </c>
      <c r="ER813">
        <v>999.9</v>
      </c>
      <c r="ES813">
        <v>67.5</v>
      </c>
      <c r="ET813">
        <v>27.5</v>
      </c>
      <c r="EU813">
        <v>24.6251</v>
      </c>
      <c r="EV813">
        <v>61.3009</v>
      </c>
      <c r="EW813">
        <v>31.5184</v>
      </c>
      <c r="EX813">
        <v>1</v>
      </c>
      <c r="EY813">
        <v>0.291054</v>
      </c>
      <c r="EZ813">
        <v>0.151465</v>
      </c>
      <c r="FA813">
        <v>20.2925</v>
      </c>
      <c r="FB813">
        <v>5.18749</v>
      </c>
      <c r="FC813">
        <v>11.9441</v>
      </c>
      <c r="FD813">
        <v>4.95565</v>
      </c>
      <c r="FE813">
        <v>3.285</v>
      </c>
      <c r="FF813">
        <v>9999</v>
      </c>
      <c r="FG813">
        <v>9999</v>
      </c>
      <c r="FH813">
        <v>9999</v>
      </c>
      <c r="FI813">
        <v>999.9</v>
      </c>
      <c r="FJ813">
        <v>1.86127</v>
      </c>
      <c r="FK813">
        <v>1.86264</v>
      </c>
      <c r="FL813">
        <v>1.86005</v>
      </c>
      <c r="FM813">
        <v>1.85837</v>
      </c>
      <c r="FN813">
        <v>1.86216</v>
      </c>
      <c r="FO813">
        <v>1.85889</v>
      </c>
      <c r="FP813">
        <v>1.85791</v>
      </c>
      <c r="FQ813">
        <v>1.86081</v>
      </c>
      <c r="FR813">
        <v>0</v>
      </c>
      <c r="FS813">
        <v>0</v>
      </c>
      <c r="FT813">
        <v>0</v>
      </c>
      <c r="FU813">
        <v>4.5</v>
      </c>
      <c r="FV813" t="s">
        <v>361</v>
      </c>
      <c r="FW813" t="s">
        <v>362</v>
      </c>
      <c r="FX813" t="s">
        <v>363</v>
      </c>
      <c r="FY813" t="s">
        <v>364</v>
      </c>
      <c r="FZ813" t="s">
        <v>364</v>
      </c>
      <c r="GA813" t="s">
        <v>363</v>
      </c>
      <c r="GB813">
        <v>0</v>
      </c>
      <c r="GC813">
        <v>100</v>
      </c>
      <c r="GD813">
        <v>100</v>
      </c>
      <c r="GE813">
        <v>-0.361</v>
      </c>
      <c r="GF813">
        <v>0.2964</v>
      </c>
      <c r="GG813">
        <v>-1.589593225013521</v>
      </c>
      <c r="GH813">
        <v>0.00192992804097616</v>
      </c>
      <c r="GI813">
        <v>3.244687122451424E-06</v>
      </c>
      <c r="GJ813">
        <v>-2.087531120305573E-09</v>
      </c>
      <c r="GK813">
        <v>0.05776174702018427</v>
      </c>
      <c r="GL813">
        <v>0.005089068596103195</v>
      </c>
      <c r="GM813">
        <v>0.0003257216593697226</v>
      </c>
      <c r="GN813">
        <v>-1.562898368296355E-06</v>
      </c>
      <c r="GO813">
        <v>0</v>
      </c>
      <c r="GP813">
        <v>1257</v>
      </c>
      <c r="GQ813">
        <v>1</v>
      </c>
      <c r="GR813">
        <v>31</v>
      </c>
      <c r="GS813">
        <v>310.9</v>
      </c>
      <c r="GT813">
        <v>310.8</v>
      </c>
      <c r="GU813">
        <v>1.07666</v>
      </c>
      <c r="GV813">
        <v>2.39746</v>
      </c>
      <c r="GW813">
        <v>1.44775</v>
      </c>
      <c r="GX813">
        <v>2.20215</v>
      </c>
      <c r="GY813">
        <v>1.44653</v>
      </c>
      <c r="GZ813">
        <v>2.25464</v>
      </c>
      <c r="HA813">
        <v>33.1769</v>
      </c>
      <c r="HB813">
        <v>14.421</v>
      </c>
      <c r="HC813">
        <v>18</v>
      </c>
      <c r="HD813">
        <v>532.039</v>
      </c>
      <c r="HE813">
        <v>522.894</v>
      </c>
      <c r="HF813">
        <v>25.0001</v>
      </c>
      <c r="HG813">
        <v>30.7119</v>
      </c>
      <c r="HH813">
        <v>30.0001</v>
      </c>
      <c r="HI813">
        <v>31.0889</v>
      </c>
      <c r="HJ813">
        <v>31.0982</v>
      </c>
      <c r="HK813">
        <v>21.5392</v>
      </c>
      <c r="HL813">
        <v>20.8779</v>
      </c>
      <c r="HM813">
        <v>100</v>
      </c>
      <c r="HN813">
        <v>25</v>
      </c>
      <c r="HO813">
        <v>420</v>
      </c>
      <c r="HP813">
        <v>21.5</v>
      </c>
      <c r="HQ813">
        <v>103.119</v>
      </c>
      <c r="HR813">
        <v>102.019</v>
      </c>
    </row>
    <row r="814" spans="1:226">
      <c r="A814">
        <v>796</v>
      </c>
      <c r="B814">
        <v>1774684977</v>
      </c>
      <c r="C814">
        <v>3231</v>
      </c>
      <c r="D814" t="s">
        <v>1955</v>
      </c>
      <c r="E814" t="s">
        <v>1956</v>
      </c>
      <c r="F814">
        <v>5</v>
      </c>
      <c r="I814">
        <v>1774684974.1</v>
      </c>
      <c r="J814">
        <f>(K814)/1000</f>
        <v>0</v>
      </c>
      <c r="K814">
        <f>IF(BF814, AN814, AH814)</f>
        <v>0</v>
      </c>
      <c r="L814">
        <f>IF(BF814, AI814, AG814)</f>
        <v>0</v>
      </c>
      <c r="M814">
        <f>BH814 - IF(AU814&gt;1, L814*BB814*100.0/(AW814), 0)</f>
        <v>0</v>
      </c>
      <c r="N814">
        <f>((T814-J814/2)*M814-L814)/(T814+J814/2)</f>
        <v>0</v>
      </c>
      <c r="O814">
        <f>N814*(BO814+BP814)/1000.0</f>
        <v>0</v>
      </c>
      <c r="P814">
        <f>(BH814 - IF(AU814&gt;1, L814*BB814*100.0/(AW814), 0))*(BO814+BP814)/1000.0</f>
        <v>0</v>
      </c>
      <c r="Q814">
        <f>2.0/((1/S814-1/R814)+SIGN(S814)*SQRT((1/S814-1/R814)*(1/S814-1/R814) + 4*BC814/((BC814+1)*(BC814+1))*(2*1/S814*1/R814-1/R814*1/R814)))</f>
        <v>0</v>
      </c>
      <c r="R814">
        <f>IF(LEFT(BD814,1)&lt;&gt;"0",IF(LEFT(BD814,1)="1",3.0,BE814),$D$5+$E$5*(BV814*BO814/($K$5*1000))+$F$5*(BV814*BO814/($K$5*1000))*MAX(MIN(BB814,$J$5),$I$5)*MAX(MIN(BB814,$J$5),$I$5)+$G$5*MAX(MIN(BB814,$J$5),$I$5)*(BV814*BO814/($K$5*1000))+$H$5*(BV814*BO814/($K$5*1000))*(BV814*BO814/($K$5*1000)))</f>
        <v>0</v>
      </c>
      <c r="S814">
        <f>J814*(1000-(1000*0.61365*exp(17.502*W814/(240.97+W814))/(BO814+BP814)+BJ814)/2)/(1000*0.61365*exp(17.502*W814/(240.97+W814))/(BO814+BP814)-BJ814)</f>
        <v>0</v>
      </c>
      <c r="T814">
        <f>1/((BC814+1)/(Q814/1.6)+1/(R814/1.37)) + BC814/((BC814+1)/(Q814/1.6) + BC814/(R814/1.37))</f>
        <v>0</v>
      </c>
      <c r="U814">
        <f>(AX814*BA814)</f>
        <v>0</v>
      </c>
      <c r="V814">
        <f>(BQ814+(U814+2*0.95*5.67E-8*(((BQ814+$B$9)+273)^4-(BQ814+273)^4)-44100*J814)/(1.84*29.3*R814+8*0.95*5.67E-8*(BQ814+273)^3))</f>
        <v>0</v>
      </c>
      <c r="W814">
        <f>($C$9*BR814+$D$9*BS814+$E$9*V814)</f>
        <v>0</v>
      </c>
      <c r="X814">
        <f>0.61365*exp(17.502*W814/(240.97+W814))</f>
        <v>0</v>
      </c>
      <c r="Y814">
        <f>(Z814/AA814*100)</f>
        <v>0</v>
      </c>
      <c r="Z814">
        <f>BJ814*(BO814+BP814)/1000</f>
        <v>0</v>
      </c>
      <c r="AA814">
        <f>0.61365*exp(17.502*BQ814/(240.97+BQ814))</f>
        <v>0</v>
      </c>
      <c r="AB814">
        <f>(X814-BJ814*(BO814+BP814)/1000)</f>
        <v>0</v>
      </c>
      <c r="AC814">
        <f>(-J814*44100)</f>
        <v>0</v>
      </c>
      <c r="AD814">
        <f>2*29.3*R814*0.92*(BQ814-W814)</f>
        <v>0</v>
      </c>
      <c r="AE814">
        <f>2*0.95*5.67E-8*(((BQ814+$B$9)+273)^4-(W814+273)^4)</f>
        <v>0</v>
      </c>
      <c r="AF814">
        <f>U814+AE814+AC814+AD814</f>
        <v>0</v>
      </c>
      <c r="AG814">
        <f>BN814*AU814*(BI814-BH814*(1000-AU814*BK814)/(1000-AU814*BJ814))/(100*BB814)</f>
        <v>0</v>
      </c>
      <c r="AH814">
        <f>1000*BN814*AU814*(BJ814-BK814)/(100*BB814*(1000-AU814*BJ814))</f>
        <v>0</v>
      </c>
      <c r="AI814">
        <f>(AJ814 - AK814 - BO814*1E3/(8.314*(BQ814+273.15)) * AM814/BN814 * AL814) * BN814/(100*BB814) * (1000 - BK814)/1000</f>
        <v>0</v>
      </c>
      <c r="AJ814">
        <v>429.2893184136232</v>
      </c>
      <c r="AK814">
        <v>428.7342363636365</v>
      </c>
      <c r="AL814">
        <v>-1.372708674563237E-06</v>
      </c>
      <c r="AM814">
        <v>61.35787655002243</v>
      </c>
      <c r="AN814">
        <f>(AP814 - AO814 + BO814*1E3/(8.314*(BQ814+273.15)) * AR814/BN814 * AQ814) * BN814/(100*BB814) * 1000/(1000 - AP814)</f>
        <v>0</v>
      </c>
      <c r="AO814">
        <v>21.47006846530625</v>
      </c>
      <c r="AP814">
        <v>21.45536853146854</v>
      </c>
      <c r="AQ814">
        <v>-7.263253502488155E-07</v>
      </c>
      <c r="AR814">
        <v>91.88205700752289</v>
      </c>
      <c r="AS814">
        <v>0</v>
      </c>
      <c r="AT814">
        <v>0</v>
      </c>
      <c r="AU814">
        <f>IF(AS814*$H$15&gt;=AW814,1.0,(AW814/(AW814-AS814*$H$15)))</f>
        <v>0</v>
      </c>
      <c r="AV814">
        <f>(AU814-1)*100</f>
        <v>0</v>
      </c>
      <c r="AW814">
        <f>MAX(0,($B$15+$C$15*BV814)/(1+$D$15*BV814)*BO814/(BQ814+273)*$E$15)</f>
        <v>0</v>
      </c>
      <c r="AX814">
        <f>$B$13*BW814+$C$13*BX814+$F$13*CI814*(1-CL814)</f>
        <v>0</v>
      </c>
      <c r="AY814">
        <f>AX814*AZ814</f>
        <v>0</v>
      </c>
      <c r="AZ814">
        <f>($B$13*$D$11+$C$13*$D$11+$F$13*((CV814+CN814)/MAX(CV814+CN814+CW814, 0.1)*$I$11+CW814/MAX(CV814+CN814+CW814, 0.1)*$J$11))/($B$13+$C$13+$F$13)</f>
        <v>0</v>
      </c>
      <c r="BA814">
        <f>($B$13*$K$11+$C$13*$K$11+$F$13*((CV814+CN814)/MAX(CV814+CN814+CW814, 0.1)*$P$11+CW814/MAX(CV814+CN814+CW814, 0.1)*$Q$11))/($B$13+$C$13+$F$13)</f>
        <v>0</v>
      </c>
      <c r="BB814">
        <v>6</v>
      </c>
      <c r="BC814">
        <v>0.5</v>
      </c>
      <c r="BD814" t="s">
        <v>358</v>
      </c>
      <c r="BE814">
        <v>2</v>
      </c>
      <c r="BF814" t="b">
        <v>1</v>
      </c>
      <c r="BG814">
        <v>1774684974.1</v>
      </c>
      <c r="BH814">
        <v>419.5404</v>
      </c>
      <c r="BI814">
        <v>420.0576</v>
      </c>
      <c r="BJ814">
        <v>21.45312</v>
      </c>
      <c r="BK814">
        <v>21.47076999999999</v>
      </c>
      <c r="BL814">
        <v>419.9019999999999</v>
      </c>
      <c r="BM814">
        <v>21.15668</v>
      </c>
      <c r="BN814">
        <v>499.9983</v>
      </c>
      <c r="BO814">
        <v>101.0239</v>
      </c>
      <c r="BP814">
        <v>0.09991663999999999</v>
      </c>
      <c r="BQ814">
        <v>25.66981</v>
      </c>
      <c r="BR814">
        <v>25.67674</v>
      </c>
      <c r="BS814">
        <v>999.9</v>
      </c>
      <c r="BT814">
        <v>0</v>
      </c>
      <c r="BU814">
        <v>0</v>
      </c>
      <c r="BV814">
        <v>10011.18</v>
      </c>
      <c r="BW814">
        <v>0</v>
      </c>
      <c r="BX814">
        <v>0.3780522000000001</v>
      </c>
      <c r="BY814">
        <v>-0.5171112000000001</v>
      </c>
      <c r="BZ814">
        <v>428.7381</v>
      </c>
      <c r="CA814">
        <v>429.2743</v>
      </c>
      <c r="CB814">
        <v>-0.01766835</v>
      </c>
      <c r="CC814">
        <v>420.0576</v>
      </c>
      <c r="CD814">
        <v>21.47076999999999</v>
      </c>
      <c r="CE814">
        <v>2.167278</v>
      </c>
      <c r="CF814">
        <v>2.169061</v>
      </c>
      <c r="CG814">
        <v>18.72247</v>
      </c>
      <c r="CH814">
        <v>18.73565</v>
      </c>
      <c r="CI814">
        <v>19.99462</v>
      </c>
      <c r="CJ814">
        <v>0</v>
      </c>
      <c r="CK814">
        <v>1</v>
      </c>
      <c r="CL814">
        <v>0</v>
      </c>
      <c r="CM814">
        <v>1.62494</v>
      </c>
      <c r="CN814">
        <v>0</v>
      </c>
      <c r="CO814">
        <v>0.2183099999999999</v>
      </c>
      <c r="CP814">
        <v>102.2858</v>
      </c>
      <c r="CQ814">
        <v>34.687</v>
      </c>
      <c r="CR814">
        <v>40.0998</v>
      </c>
      <c r="CS814">
        <v>37.375</v>
      </c>
      <c r="CT814">
        <v>39.0998</v>
      </c>
      <c r="CU814">
        <v>35.875</v>
      </c>
      <c r="CV814">
        <v>0</v>
      </c>
      <c r="CW814">
        <v>19.995</v>
      </c>
      <c r="CX814">
        <v>0</v>
      </c>
      <c r="CY814">
        <v>1774684975.4</v>
      </c>
      <c r="CZ814">
        <v>0</v>
      </c>
      <c r="DA814">
        <v>1774666326.5</v>
      </c>
      <c r="DB814" t="s">
        <v>359</v>
      </c>
      <c r="DC814">
        <v>1774666322</v>
      </c>
      <c r="DD814">
        <v>1774666326.5</v>
      </c>
      <c r="DE814">
        <v>2</v>
      </c>
      <c r="DF814">
        <v>0.343</v>
      </c>
      <c r="DG814">
        <v>-0.026</v>
      </c>
      <c r="DH814">
        <v>-0.36</v>
      </c>
      <c r="DI814">
        <v>0.298</v>
      </c>
      <c r="DJ814">
        <v>420</v>
      </c>
      <c r="DK814">
        <v>22</v>
      </c>
      <c r="DL814">
        <v>0.17</v>
      </c>
      <c r="DM814">
        <v>0.02</v>
      </c>
      <c r="DN814">
        <v>-0.4633743658536585</v>
      </c>
      <c r="DO814">
        <v>-0.1842137979094083</v>
      </c>
      <c r="DP814">
        <v>0.04093958745413699</v>
      </c>
      <c r="DQ814">
        <v>0</v>
      </c>
      <c r="DR814">
        <v>-0.01623409512195122</v>
      </c>
      <c r="DS814">
        <v>-0.006703371428571422</v>
      </c>
      <c r="DT814">
        <v>0.00117655014155197</v>
      </c>
      <c r="DU814">
        <v>1</v>
      </c>
      <c r="DV814">
        <v>1</v>
      </c>
      <c r="DW814">
        <v>2</v>
      </c>
      <c r="DX814" t="s">
        <v>367</v>
      </c>
      <c r="DY814">
        <v>3.13045</v>
      </c>
      <c r="DZ814">
        <v>2.80654</v>
      </c>
      <c r="EA814">
        <v>0.0997434</v>
      </c>
      <c r="EB814">
        <v>0.0994699</v>
      </c>
      <c r="EC814">
        <v>0.105691</v>
      </c>
      <c r="ED814">
        <v>0.105438</v>
      </c>
      <c r="EE814">
        <v>21144.1</v>
      </c>
      <c r="EF814">
        <v>27418.2</v>
      </c>
      <c r="EG814">
        <v>26440.9</v>
      </c>
      <c r="EH814">
        <v>32999.4</v>
      </c>
      <c r="EI814">
        <v>34927.6</v>
      </c>
      <c r="EJ814">
        <v>40316.4</v>
      </c>
      <c r="EK814">
        <v>41086.3</v>
      </c>
      <c r="EL814">
        <v>46059</v>
      </c>
      <c r="EM814">
        <v>2.03527</v>
      </c>
      <c r="EN814">
        <v>1.99997</v>
      </c>
      <c r="EO814">
        <v>0.0649318</v>
      </c>
      <c r="EP814">
        <v>0</v>
      </c>
      <c r="EQ814">
        <v>24.6182</v>
      </c>
      <c r="ER814">
        <v>999.9</v>
      </c>
      <c r="ES814">
        <v>67.5</v>
      </c>
      <c r="ET814">
        <v>27.5</v>
      </c>
      <c r="EU814">
        <v>24.6272</v>
      </c>
      <c r="EV814">
        <v>61.3209</v>
      </c>
      <c r="EW814">
        <v>31.5986</v>
      </c>
      <c r="EX814">
        <v>1</v>
      </c>
      <c r="EY814">
        <v>0.291105</v>
      </c>
      <c r="EZ814">
        <v>0.151871</v>
      </c>
      <c r="FA814">
        <v>20.2926</v>
      </c>
      <c r="FB814">
        <v>5.18749</v>
      </c>
      <c r="FC814">
        <v>11.9441</v>
      </c>
      <c r="FD814">
        <v>4.9556</v>
      </c>
      <c r="FE814">
        <v>3.285</v>
      </c>
      <c r="FF814">
        <v>9999</v>
      </c>
      <c r="FG814">
        <v>9999</v>
      </c>
      <c r="FH814">
        <v>9999</v>
      </c>
      <c r="FI814">
        <v>999.9</v>
      </c>
      <c r="FJ814">
        <v>1.86127</v>
      </c>
      <c r="FK814">
        <v>1.86264</v>
      </c>
      <c r="FL814">
        <v>1.86005</v>
      </c>
      <c r="FM814">
        <v>1.85837</v>
      </c>
      <c r="FN814">
        <v>1.86216</v>
      </c>
      <c r="FO814">
        <v>1.85893</v>
      </c>
      <c r="FP814">
        <v>1.85792</v>
      </c>
      <c r="FQ814">
        <v>1.86081</v>
      </c>
      <c r="FR814">
        <v>0</v>
      </c>
      <c r="FS814">
        <v>0</v>
      </c>
      <c r="FT814">
        <v>0</v>
      </c>
      <c r="FU814">
        <v>4.5</v>
      </c>
      <c r="FV814" t="s">
        <v>361</v>
      </c>
      <c r="FW814" t="s">
        <v>362</v>
      </c>
      <c r="FX814" t="s">
        <v>363</v>
      </c>
      <c r="FY814" t="s">
        <v>364</v>
      </c>
      <c r="FZ814" t="s">
        <v>364</v>
      </c>
      <c r="GA814" t="s">
        <v>363</v>
      </c>
      <c r="GB814">
        <v>0</v>
      </c>
      <c r="GC814">
        <v>100</v>
      </c>
      <c r="GD814">
        <v>100</v>
      </c>
      <c r="GE814">
        <v>-0.362</v>
      </c>
      <c r="GF814">
        <v>0.2965</v>
      </c>
      <c r="GG814">
        <v>-1.589593225013521</v>
      </c>
      <c r="GH814">
        <v>0.00192992804097616</v>
      </c>
      <c r="GI814">
        <v>3.244687122451424E-06</v>
      </c>
      <c r="GJ814">
        <v>-2.087531120305573E-09</v>
      </c>
      <c r="GK814">
        <v>0.05776174702018427</v>
      </c>
      <c r="GL814">
        <v>0.005089068596103195</v>
      </c>
      <c r="GM814">
        <v>0.0003257216593697226</v>
      </c>
      <c r="GN814">
        <v>-1.562898368296355E-06</v>
      </c>
      <c r="GO814">
        <v>0</v>
      </c>
      <c r="GP814">
        <v>1257</v>
      </c>
      <c r="GQ814">
        <v>1</v>
      </c>
      <c r="GR814">
        <v>31</v>
      </c>
      <c r="GS814">
        <v>310.9</v>
      </c>
      <c r="GT814">
        <v>310.8</v>
      </c>
      <c r="GU814">
        <v>1.07666</v>
      </c>
      <c r="GV814">
        <v>2.40234</v>
      </c>
      <c r="GW814">
        <v>1.44775</v>
      </c>
      <c r="GX814">
        <v>2.20215</v>
      </c>
      <c r="GY814">
        <v>1.44653</v>
      </c>
      <c r="GZ814">
        <v>2.31689</v>
      </c>
      <c r="HA814">
        <v>33.1769</v>
      </c>
      <c r="HB814">
        <v>14.421</v>
      </c>
      <c r="HC814">
        <v>18</v>
      </c>
      <c r="HD814">
        <v>532.103</v>
      </c>
      <c r="HE814">
        <v>522.741</v>
      </c>
      <c r="HF814">
        <v>25.0001</v>
      </c>
      <c r="HG814">
        <v>30.7119</v>
      </c>
      <c r="HH814">
        <v>30.0001</v>
      </c>
      <c r="HI814">
        <v>31.0889</v>
      </c>
      <c r="HJ814">
        <v>31.0982</v>
      </c>
      <c r="HK814">
        <v>21.5389</v>
      </c>
      <c r="HL814">
        <v>20.8779</v>
      </c>
      <c r="HM814">
        <v>100</v>
      </c>
      <c r="HN814">
        <v>25</v>
      </c>
      <c r="HO814">
        <v>420</v>
      </c>
      <c r="HP814">
        <v>21.5</v>
      </c>
      <c r="HQ814">
        <v>103.119</v>
      </c>
      <c r="HR814">
        <v>102.019</v>
      </c>
    </row>
    <row r="815" spans="1:226">
      <c r="A815">
        <v>797</v>
      </c>
      <c r="B815">
        <v>1774684981</v>
      </c>
      <c r="C815">
        <v>3235</v>
      </c>
      <c r="D815" t="s">
        <v>1957</v>
      </c>
      <c r="E815" t="s">
        <v>1958</v>
      </c>
      <c r="F815">
        <v>5</v>
      </c>
      <c r="I815">
        <v>1774684978.1</v>
      </c>
      <c r="J815">
        <f>(K815)/1000</f>
        <v>0</v>
      </c>
      <c r="K815">
        <f>IF(BF815, AN815, AH815)</f>
        <v>0</v>
      </c>
      <c r="L815">
        <f>IF(BF815, AI815, AG815)</f>
        <v>0</v>
      </c>
      <c r="M815">
        <f>BH815 - IF(AU815&gt;1, L815*BB815*100.0/(AW815), 0)</f>
        <v>0</v>
      </c>
      <c r="N815">
        <f>((T815-J815/2)*M815-L815)/(T815+J815/2)</f>
        <v>0</v>
      </c>
      <c r="O815">
        <f>N815*(BO815+BP815)/1000.0</f>
        <v>0</v>
      </c>
      <c r="P815">
        <f>(BH815 - IF(AU815&gt;1, L815*BB815*100.0/(AW815), 0))*(BO815+BP815)/1000.0</f>
        <v>0</v>
      </c>
      <c r="Q815">
        <f>2.0/((1/S815-1/R815)+SIGN(S815)*SQRT((1/S815-1/R815)*(1/S815-1/R815) + 4*BC815/((BC815+1)*(BC815+1))*(2*1/S815*1/R815-1/R815*1/R815)))</f>
        <v>0</v>
      </c>
      <c r="R815">
        <f>IF(LEFT(BD815,1)&lt;&gt;"0",IF(LEFT(BD815,1)="1",3.0,BE815),$D$5+$E$5*(BV815*BO815/($K$5*1000))+$F$5*(BV815*BO815/($K$5*1000))*MAX(MIN(BB815,$J$5),$I$5)*MAX(MIN(BB815,$J$5),$I$5)+$G$5*MAX(MIN(BB815,$J$5),$I$5)*(BV815*BO815/($K$5*1000))+$H$5*(BV815*BO815/($K$5*1000))*(BV815*BO815/($K$5*1000)))</f>
        <v>0</v>
      </c>
      <c r="S815">
        <f>J815*(1000-(1000*0.61365*exp(17.502*W815/(240.97+W815))/(BO815+BP815)+BJ815)/2)/(1000*0.61365*exp(17.502*W815/(240.97+W815))/(BO815+BP815)-BJ815)</f>
        <v>0</v>
      </c>
      <c r="T815">
        <f>1/((BC815+1)/(Q815/1.6)+1/(R815/1.37)) + BC815/((BC815+1)/(Q815/1.6) + BC815/(R815/1.37))</f>
        <v>0</v>
      </c>
      <c r="U815">
        <f>(AX815*BA815)</f>
        <v>0</v>
      </c>
      <c r="V815">
        <f>(BQ815+(U815+2*0.95*5.67E-8*(((BQ815+$B$9)+273)^4-(BQ815+273)^4)-44100*J815)/(1.84*29.3*R815+8*0.95*5.67E-8*(BQ815+273)^3))</f>
        <v>0</v>
      </c>
      <c r="W815">
        <f>($C$9*BR815+$D$9*BS815+$E$9*V815)</f>
        <v>0</v>
      </c>
      <c r="X815">
        <f>0.61365*exp(17.502*W815/(240.97+W815))</f>
        <v>0</v>
      </c>
      <c r="Y815">
        <f>(Z815/AA815*100)</f>
        <v>0</v>
      </c>
      <c r="Z815">
        <f>BJ815*(BO815+BP815)/1000</f>
        <v>0</v>
      </c>
      <c r="AA815">
        <f>0.61365*exp(17.502*BQ815/(240.97+BQ815))</f>
        <v>0</v>
      </c>
      <c r="AB815">
        <f>(X815-BJ815*(BO815+BP815)/1000)</f>
        <v>0</v>
      </c>
      <c r="AC815">
        <f>(-J815*44100)</f>
        <v>0</v>
      </c>
      <c r="AD815">
        <f>2*29.3*R815*0.92*(BQ815-W815)</f>
        <v>0</v>
      </c>
      <c r="AE815">
        <f>2*0.95*5.67E-8*(((BQ815+$B$9)+273)^4-(W815+273)^4)</f>
        <v>0</v>
      </c>
      <c r="AF815">
        <f>U815+AE815+AC815+AD815</f>
        <v>0</v>
      </c>
      <c r="AG815">
        <f>BN815*AU815*(BI815-BH815*(1000-AU815*BK815)/(1000-AU815*BJ815))/(100*BB815)</f>
        <v>0</v>
      </c>
      <c r="AH815">
        <f>1000*BN815*AU815*(BJ815-BK815)/(100*BB815*(1000-AU815*BJ815))</f>
        <v>0</v>
      </c>
      <c r="AI815">
        <f>(AJ815 - AK815 - BO815*1E3/(8.314*(BQ815+273.15)) * AM815/BN815 * AL815) * BN815/(100*BB815) * (1000 - BK815)/1000</f>
        <v>0</v>
      </c>
      <c r="AJ815">
        <v>429.2083331356311</v>
      </c>
      <c r="AK815">
        <v>428.7440545454545</v>
      </c>
      <c r="AL815">
        <v>-5.880409109569866E-07</v>
      </c>
      <c r="AM815">
        <v>61.35787655002243</v>
      </c>
      <c r="AN815">
        <f>(AP815 - AO815 + BO815*1E3/(8.314*(BQ815+273.15)) * AR815/BN815 * AQ815) * BN815/(100*BB815) * 1000/(1000 - AP815)</f>
        <v>0</v>
      </c>
      <c r="AO815">
        <v>21.47256479601397</v>
      </c>
      <c r="AP815">
        <v>21.45421188811189</v>
      </c>
      <c r="AQ815">
        <v>1.117220569582232E-06</v>
      </c>
      <c r="AR815">
        <v>91.88205700752289</v>
      </c>
      <c r="AS815">
        <v>0</v>
      </c>
      <c r="AT815">
        <v>0</v>
      </c>
      <c r="AU815">
        <f>IF(AS815*$H$15&gt;=AW815,1.0,(AW815/(AW815-AS815*$H$15)))</f>
        <v>0</v>
      </c>
      <c r="AV815">
        <f>(AU815-1)*100</f>
        <v>0</v>
      </c>
      <c r="AW815">
        <f>MAX(0,($B$15+$C$15*BV815)/(1+$D$15*BV815)*BO815/(BQ815+273)*$E$15)</f>
        <v>0</v>
      </c>
      <c r="AX815">
        <f>$B$13*BW815+$C$13*BX815+$F$13*CI815*(1-CL815)</f>
        <v>0</v>
      </c>
      <c r="AY815">
        <f>AX815*AZ815</f>
        <v>0</v>
      </c>
      <c r="AZ815">
        <f>($B$13*$D$11+$C$13*$D$11+$F$13*((CV815+CN815)/MAX(CV815+CN815+CW815, 0.1)*$I$11+CW815/MAX(CV815+CN815+CW815, 0.1)*$J$11))/($B$13+$C$13+$F$13)</f>
        <v>0</v>
      </c>
      <c r="BA815">
        <f>($B$13*$K$11+$C$13*$K$11+$F$13*((CV815+CN815)/MAX(CV815+CN815+CW815, 0.1)*$P$11+CW815/MAX(CV815+CN815+CW815, 0.1)*$Q$11))/($B$13+$C$13+$F$13)</f>
        <v>0</v>
      </c>
      <c r="BB815">
        <v>6</v>
      </c>
      <c r="BC815">
        <v>0.5</v>
      </c>
      <c r="BD815" t="s">
        <v>358</v>
      </c>
      <c r="BE815">
        <v>2</v>
      </c>
      <c r="BF815" t="b">
        <v>1</v>
      </c>
      <c r="BG815">
        <v>1774684978.1</v>
      </c>
      <c r="BH815">
        <v>419.5457</v>
      </c>
      <c r="BI815">
        <v>420.005</v>
      </c>
      <c r="BJ815">
        <v>21.45526</v>
      </c>
      <c r="BK815">
        <v>21.47195</v>
      </c>
      <c r="BL815">
        <v>419.9073999999999</v>
      </c>
      <c r="BM815">
        <v>21.15879</v>
      </c>
      <c r="BN815">
        <v>500.0134</v>
      </c>
      <c r="BO815">
        <v>101.0234</v>
      </c>
      <c r="BP815">
        <v>0.10009631</v>
      </c>
      <c r="BQ815">
        <v>25.67120000000001</v>
      </c>
      <c r="BR815">
        <v>25.67694</v>
      </c>
      <c r="BS815">
        <v>999.9</v>
      </c>
      <c r="BT815">
        <v>0</v>
      </c>
      <c r="BU815">
        <v>0</v>
      </c>
      <c r="BV815">
        <v>10002.933</v>
      </c>
      <c r="BW815">
        <v>0</v>
      </c>
      <c r="BX815">
        <v>0.3833920000000001</v>
      </c>
      <c r="BY815">
        <v>-0.4590089</v>
      </c>
      <c r="BZ815">
        <v>428.7445</v>
      </c>
      <c r="CA815">
        <v>429.2209</v>
      </c>
      <c r="CB815">
        <v>-0.01670513</v>
      </c>
      <c r="CC815">
        <v>420.005</v>
      </c>
      <c r="CD815">
        <v>21.47195</v>
      </c>
      <c r="CE815">
        <v>2.167486</v>
      </c>
      <c r="CF815">
        <v>2.169173</v>
      </c>
      <c r="CG815">
        <v>18.724</v>
      </c>
      <c r="CH815">
        <v>18.73647</v>
      </c>
      <c r="CI815">
        <v>20.00194</v>
      </c>
      <c r="CJ815">
        <v>0</v>
      </c>
      <c r="CK815">
        <v>1</v>
      </c>
      <c r="CL815">
        <v>0</v>
      </c>
      <c r="CM815">
        <v>1.68561</v>
      </c>
      <c r="CN815">
        <v>0</v>
      </c>
      <c r="CO815">
        <v>0.23274</v>
      </c>
      <c r="CP815">
        <v>102.3234</v>
      </c>
      <c r="CQ815">
        <v>34.687</v>
      </c>
      <c r="CR815">
        <v>40.1622</v>
      </c>
      <c r="CS815">
        <v>37.375</v>
      </c>
      <c r="CT815">
        <v>39.181</v>
      </c>
      <c r="CU815">
        <v>35.91840000000001</v>
      </c>
      <c r="CV815">
        <v>0</v>
      </c>
      <c r="CW815">
        <v>20.003</v>
      </c>
      <c r="CX815">
        <v>0</v>
      </c>
      <c r="CY815">
        <v>1774684979.6</v>
      </c>
      <c r="CZ815">
        <v>0</v>
      </c>
      <c r="DA815">
        <v>1774666326.5</v>
      </c>
      <c r="DB815" t="s">
        <v>359</v>
      </c>
      <c r="DC815">
        <v>1774666322</v>
      </c>
      <c r="DD815">
        <v>1774666326.5</v>
      </c>
      <c r="DE815">
        <v>2</v>
      </c>
      <c r="DF815">
        <v>0.343</v>
      </c>
      <c r="DG815">
        <v>-0.026</v>
      </c>
      <c r="DH815">
        <v>-0.36</v>
      </c>
      <c r="DI815">
        <v>0.298</v>
      </c>
      <c r="DJ815">
        <v>420</v>
      </c>
      <c r="DK815">
        <v>22</v>
      </c>
      <c r="DL815">
        <v>0.17</v>
      </c>
      <c r="DM815">
        <v>0.02</v>
      </c>
      <c r="DN815">
        <v>-0.4661903000000001</v>
      </c>
      <c r="DO815">
        <v>-0.03791615009380848</v>
      </c>
      <c r="DP815">
        <v>0.04069516885282576</v>
      </c>
      <c r="DQ815">
        <v>1</v>
      </c>
      <c r="DR815">
        <v>-0.01651492</v>
      </c>
      <c r="DS815">
        <v>-0.002540861538461529</v>
      </c>
      <c r="DT815">
        <v>0.001050201430012357</v>
      </c>
      <c r="DU815">
        <v>1</v>
      </c>
      <c r="DV815">
        <v>2</v>
      </c>
      <c r="DW815">
        <v>2</v>
      </c>
      <c r="DX815" t="s">
        <v>360</v>
      </c>
      <c r="DY815">
        <v>3.13047</v>
      </c>
      <c r="DZ815">
        <v>2.80653</v>
      </c>
      <c r="EA815">
        <v>0.0997427</v>
      </c>
      <c r="EB815">
        <v>0.0994693</v>
      </c>
      <c r="EC815">
        <v>0.105684</v>
      </c>
      <c r="ED815">
        <v>0.105436</v>
      </c>
      <c r="EE815">
        <v>21143.9</v>
      </c>
      <c r="EF815">
        <v>27418.4</v>
      </c>
      <c r="EG815">
        <v>26440.7</v>
      </c>
      <c r="EH815">
        <v>32999.6</v>
      </c>
      <c r="EI815">
        <v>34927.3</v>
      </c>
      <c r="EJ815">
        <v>40316.7</v>
      </c>
      <c r="EK815">
        <v>41085.7</v>
      </c>
      <c r="EL815">
        <v>46059.2</v>
      </c>
      <c r="EM815">
        <v>2.03525</v>
      </c>
      <c r="EN815">
        <v>2.00003</v>
      </c>
      <c r="EO815">
        <v>0.06426129999999999</v>
      </c>
      <c r="EP815">
        <v>0</v>
      </c>
      <c r="EQ815">
        <v>24.6167</v>
      </c>
      <c r="ER815">
        <v>999.9</v>
      </c>
      <c r="ES815">
        <v>67.5</v>
      </c>
      <c r="ET815">
        <v>27.5</v>
      </c>
      <c r="EU815">
        <v>24.627</v>
      </c>
      <c r="EV815">
        <v>61.2509</v>
      </c>
      <c r="EW815">
        <v>31.7869</v>
      </c>
      <c r="EX815">
        <v>1</v>
      </c>
      <c r="EY815">
        <v>0.291181</v>
      </c>
      <c r="EZ815">
        <v>0.151934</v>
      </c>
      <c r="FA815">
        <v>20.2924</v>
      </c>
      <c r="FB815">
        <v>5.18719</v>
      </c>
      <c r="FC815">
        <v>11.9441</v>
      </c>
      <c r="FD815">
        <v>4.9557</v>
      </c>
      <c r="FE815">
        <v>3.285</v>
      </c>
      <c r="FF815">
        <v>9999</v>
      </c>
      <c r="FG815">
        <v>9999</v>
      </c>
      <c r="FH815">
        <v>9999</v>
      </c>
      <c r="FI815">
        <v>999.9</v>
      </c>
      <c r="FJ815">
        <v>1.86127</v>
      </c>
      <c r="FK815">
        <v>1.86264</v>
      </c>
      <c r="FL815">
        <v>1.86005</v>
      </c>
      <c r="FM815">
        <v>1.85837</v>
      </c>
      <c r="FN815">
        <v>1.86216</v>
      </c>
      <c r="FO815">
        <v>1.85894</v>
      </c>
      <c r="FP815">
        <v>1.85791</v>
      </c>
      <c r="FQ815">
        <v>1.86081</v>
      </c>
      <c r="FR815">
        <v>0</v>
      </c>
      <c r="FS815">
        <v>0</v>
      </c>
      <c r="FT815">
        <v>0</v>
      </c>
      <c r="FU815">
        <v>4.5</v>
      </c>
      <c r="FV815" t="s">
        <v>361</v>
      </c>
      <c r="FW815" t="s">
        <v>362</v>
      </c>
      <c r="FX815" t="s">
        <v>363</v>
      </c>
      <c r="FY815" t="s">
        <v>364</v>
      </c>
      <c r="FZ815" t="s">
        <v>364</v>
      </c>
      <c r="GA815" t="s">
        <v>363</v>
      </c>
      <c r="GB815">
        <v>0</v>
      </c>
      <c r="GC815">
        <v>100</v>
      </c>
      <c r="GD815">
        <v>100</v>
      </c>
      <c r="GE815">
        <v>-0.362</v>
      </c>
      <c r="GF815">
        <v>0.2964</v>
      </c>
      <c r="GG815">
        <v>-1.589593225013521</v>
      </c>
      <c r="GH815">
        <v>0.00192992804097616</v>
      </c>
      <c r="GI815">
        <v>3.244687122451424E-06</v>
      </c>
      <c r="GJ815">
        <v>-2.087531120305573E-09</v>
      </c>
      <c r="GK815">
        <v>0.05776174702018427</v>
      </c>
      <c r="GL815">
        <v>0.005089068596103195</v>
      </c>
      <c r="GM815">
        <v>0.0003257216593697226</v>
      </c>
      <c r="GN815">
        <v>-1.562898368296355E-06</v>
      </c>
      <c r="GO815">
        <v>0</v>
      </c>
      <c r="GP815">
        <v>1257</v>
      </c>
      <c r="GQ815">
        <v>1</v>
      </c>
      <c r="GR815">
        <v>31</v>
      </c>
      <c r="GS815">
        <v>311</v>
      </c>
      <c r="GT815">
        <v>310.9</v>
      </c>
      <c r="GU815">
        <v>1.07666</v>
      </c>
      <c r="GV815">
        <v>2.38647</v>
      </c>
      <c r="GW815">
        <v>1.44775</v>
      </c>
      <c r="GX815">
        <v>2.20215</v>
      </c>
      <c r="GY815">
        <v>1.44653</v>
      </c>
      <c r="GZ815">
        <v>2.36816</v>
      </c>
      <c r="HA815">
        <v>33.1769</v>
      </c>
      <c r="HB815">
        <v>14.4297</v>
      </c>
      <c r="HC815">
        <v>18</v>
      </c>
      <c r="HD815">
        <v>532.087</v>
      </c>
      <c r="HE815">
        <v>522.775</v>
      </c>
      <c r="HF815">
        <v>25</v>
      </c>
      <c r="HG815">
        <v>30.7112</v>
      </c>
      <c r="HH815">
        <v>30.0002</v>
      </c>
      <c r="HI815">
        <v>31.0889</v>
      </c>
      <c r="HJ815">
        <v>31.0982</v>
      </c>
      <c r="HK815">
        <v>21.5375</v>
      </c>
      <c r="HL815">
        <v>20.8779</v>
      </c>
      <c r="HM815">
        <v>100</v>
      </c>
      <c r="HN815">
        <v>25</v>
      </c>
      <c r="HO815">
        <v>420</v>
      </c>
      <c r="HP815">
        <v>21.5</v>
      </c>
      <c r="HQ815">
        <v>103.118</v>
      </c>
      <c r="HR815">
        <v>102.019</v>
      </c>
    </row>
    <row r="816" spans="1:226">
      <c r="A816">
        <v>798</v>
      </c>
      <c r="B816">
        <v>1774684985</v>
      </c>
      <c r="C816">
        <v>3239</v>
      </c>
      <c r="D816" t="s">
        <v>1959</v>
      </c>
      <c r="E816" t="s">
        <v>1960</v>
      </c>
      <c r="F816">
        <v>5</v>
      </c>
      <c r="I816">
        <v>1774684982.1</v>
      </c>
      <c r="J816">
        <f>(K816)/1000</f>
        <v>0</v>
      </c>
      <c r="K816">
        <f>IF(BF816, AN816, AH816)</f>
        <v>0</v>
      </c>
      <c r="L816">
        <f>IF(BF816, AI816, AG816)</f>
        <v>0</v>
      </c>
      <c r="M816">
        <f>BH816 - IF(AU816&gt;1, L816*BB816*100.0/(AW816), 0)</f>
        <v>0</v>
      </c>
      <c r="N816">
        <f>((T816-J816/2)*M816-L816)/(T816+J816/2)</f>
        <v>0</v>
      </c>
      <c r="O816">
        <f>N816*(BO816+BP816)/1000.0</f>
        <v>0</v>
      </c>
      <c r="P816">
        <f>(BH816 - IF(AU816&gt;1, L816*BB816*100.0/(AW816), 0))*(BO816+BP816)/1000.0</f>
        <v>0</v>
      </c>
      <c r="Q816">
        <f>2.0/((1/S816-1/R816)+SIGN(S816)*SQRT((1/S816-1/R816)*(1/S816-1/R816) + 4*BC816/((BC816+1)*(BC816+1))*(2*1/S816*1/R816-1/R816*1/R816)))</f>
        <v>0</v>
      </c>
      <c r="R816">
        <f>IF(LEFT(BD816,1)&lt;&gt;"0",IF(LEFT(BD816,1)="1",3.0,BE816),$D$5+$E$5*(BV816*BO816/($K$5*1000))+$F$5*(BV816*BO816/($K$5*1000))*MAX(MIN(BB816,$J$5),$I$5)*MAX(MIN(BB816,$J$5),$I$5)+$G$5*MAX(MIN(BB816,$J$5),$I$5)*(BV816*BO816/($K$5*1000))+$H$5*(BV816*BO816/($K$5*1000))*(BV816*BO816/($K$5*1000)))</f>
        <v>0</v>
      </c>
      <c r="S816">
        <f>J816*(1000-(1000*0.61365*exp(17.502*W816/(240.97+W816))/(BO816+BP816)+BJ816)/2)/(1000*0.61365*exp(17.502*W816/(240.97+W816))/(BO816+BP816)-BJ816)</f>
        <v>0</v>
      </c>
      <c r="T816">
        <f>1/((BC816+1)/(Q816/1.6)+1/(R816/1.37)) + BC816/((BC816+1)/(Q816/1.6) + BC816/(R816/1.37))</f>
        <v>0</v>
      </c>
      <c r="U816">
        <f>(AX816*BA816)</f>
        <v>0</v>
      </c>
      <c r="V816">
        <f>(BQ816+(U816+2*0.95*5.67E-8*(((BQ816+$B$9)+273)^4-(BQ816+273)^4)-44100*J816)/(1.84*29.3*R816+8*0.95*5.67E-8*(BQ816+273)^3))</f>
        <v>0</v>
      </c>
      <c r="W816">
        <f>($C$9*BR816+$D$9*BS816+$E$9*V816)</f>
        <v>0</v>
      </c>
      <c r="X816">
        <f>0.61365*exp(17.502*W816/(240.97+W816))</f>
        <v>0</v>
      </c>
      <c r="Y816">
        <f>(Z816/AA816*100)</f>
        <v>0</v>
      </c>
      <c r="Z816">
        <f>BJ816*(BO816+BP816)/1000</f>
        <v>0</v>
      </c>
      <c r="AA816">
        <f>0.61365*exp(17.502*BQ816/(240.97+BQ816))</f>
        <v>0</v>
      </c>
      <c r="AB816">
        <f>(X816-BJ816*(BO816+BP816)/1000)</f>
        <v>0</v>
      </c>
      <c r="AC816">
        <f>(-J816*44100)</f>
        <v>0</v>
      </c>
      <c r="AD816">
        <f>2*29.3*R816*0.92*(BQ816-W816)</f>
        <v>0</v>
      </c>
      <c r="AE816">
        <f>2*0.95*5.67E-8*(((BQ816+$B$9)+273)^4-(W816+273)^4)</f>
        <v>0</v>
      </c>
      <c r="AF816">
        <f>U816+AE816+AC816+AD816</f>
        <v>0</v>
      </c>
      <c r="AG816">
        <f>BN816*AU816*(BI816-BH816*(1000-AU816*BK816)/(1000-AU816*BJ816))/(100*BB816)</f>
        <v>0</v>
      </c>
      <c r="AH816">
        <f>1000*BN816*AU816*(BJ816-BK816)/(100*BB816*(1000-AU816*BJ816))</f>
        <v>0</v>
      </c>
      <c r="AI816">
        <f>(AJ816 - AK816 - BO816*1E3/(8.314*(BQ816+273.15)) * AM816/BN816 * AL816) * BN816/(100*BB816) * (1000 - BK816)/1000</f>
        <v>0</v>
      </c>
      <c r="AJ816">
        <v>429.2454900487459</v>
      </c>
      <c r="AK816">
        <v>428.8277151515151</v>
      </c>
      <c r="AL816">
        <v>1.158066271152455E-05</v>
      </c>
      <c r="AM816">
        <v>61.35787655002243</v>
      </c>
      <c r="AN816">
        <f>(AP816 - AO816 + BO816*1E3/(8.314*(BQ816+273.15)) * AR816/BN816 * AQ816) * BN816/(100*BB816) * 1000/(1000 - AP816)</f>
        <v>0</v>
      </c>
      <c r="AO816">
        <v>21.47161142514433</v>
      </c>
      <c r="AP816">
        <v>21.45485734265735</v>
      </c>
      <c r="AQ816">
        <v>-7.000063666267548E-07</v>
      </c>
      <c r="AR816">
        <v>91.88205700752289</v>
      </c>
      <c r="AS816">
        <v>0</v>
      </c>
      <c r="AT816">
        <v>0</v>
      </c>
      <c r="AU816">
        <f>IF(AS816*$H$15&gt;=AW816,1.0,(AW816/(AW816-AS816*$H$15)))</f>
        <v>0</v>
      </c>
      <c r="AV816">
        <f>(AU816-1)*100</f>
        <v>0</v>
      </c>
      <c r="AW816">
        <f>MAX(0,($B$15+$C$15*BV816)/(1+$D$15*BV816)*BO816/(BQ816+273)*$E$15)</f>
        <v>0</v>
      </c>
      <c r="AX816">
        <f>$B$13*BW816+$C$13*BX816+$F$13*CI816*(1-CL816)</f>
        <v>0</v>
      </c>
      <c r="AY816">
        <f>AX816*AZ816</f>
        <v>0</v>
      </c>
      <c r="AZ816">
        <f>($B$13*$D$11+$C$13*$D$11+$F$13*((CV816+CN816)/MAX(CV816+CN816+CW816, 0.1)*$I$11+CW816/MAX(CV816+CN816+CW816, 0.1)*$J$11))/($B$13+$C$13+$F$13)</f>
        <v>0</v>
      </c>
      <c r="BA816">
        <f>($B$13*$K$11+$C$13*$K$11+$F$13*((CV816+CN816)/MAX(CV816+CN816+CW816, 0.1)*$P$11+CW816/MAX(CV816+CN816+CW816, 0.1)*$Q$11))/($B$13+$C$13+$F$13)</f>
        <v>0</v>
      </c>
      <c r="BB816">
        <v>6</v>
      </c>
      <c r="BC816">
        <v>0.5</v>
      </c>
      <c r="BD816" t="s">
        <v>358</v>
      </c>
      <c r="BE816">
        <v>2</v>
      </c>
      <c r="BF816" t="b">
        <v>1</v>
      </c>
      <c r="BG816">
        <v>1774684982.1</v>
      </c>
      <c r="BH816">
        <v>419.5934999999999</v>
      </c>
      <c r="BI816">
        <v>420.0144999999999</v>
      </c>
      <c r="BJ816">
        <v>21.45446</v>
      </c>
      <c r="BK816">
        <v>21.47162</v>
      </c>
      <c r="BL816">
        <v>419.9548</v>
      </c>
      <c r="BM816">
        <v>21.158</v>
      </c>
      <c r="BN816">
        <v>500.0022</v>
      </c>
      <c r="BO816">
        <v>101.0234</v>
      </c>
      <c r="BP816">
        <v>0.10011529</v>
      </c>
      <c r="BQ816">
        <v>25.67103</v>
      </c>
      <c r="BR816">
        <v>25.67727</v>
      </c>
      <c r="BS816">
        <v>999.9</v>
      </c>
      <c r="BT816">
        <v>0</v>
      </c>
      <c r="BU816">
        <v>0</v>
      </c>
      <c r="BV816">
        <v>9987.249</v>
      </c>
      <c r="BW816">
        <v>0</v>
      </c>
      <c r="BX816">
        <v>0.3833920000000001</v>
      </c>
      <c r="BY816">
        <v>-0.420929</v>
      </c>
      <c r="BZ816">
        <v>428.7929</v>
      </c>
      <c r="CA816">
        <v>429.2307</v>
      </c>
      <c r="CB816">
        <v>-0.01716461</v>
      </c>
      <c r="CC816">
        <v>420.0144999999999</v>
      </c>
      <c r="CD816">
        <v>21.47162</v>
      </c>
      <c r="CE816">
        <v>2.167401</v>
      </c>
      <c r="CF816">
        <v>2.169134</v>
      </c>
      <c r="CG816">
        <v>18.72336</v>
      </c>
      <c r="CH816">
        <v>18.73616</v>
      </c>
      <c r="CI816">
        <v>19.99649</v>
      </c>
      <c r="CJ816">
        <v>0</v>
      </c>
      <c r="CK816">
        <v>1</v>
      </c>
      <c r="CL816">
        <v>0</v>
      </c>
      <c r="CM816">
        <v>1.72966</v>
      </c>
      <c r="CN816">
        <v>0</v>
      </c>
      <c r="CO816">
        <v>0.05318999999999997</v>
      </c>
      <c r="CP816">
        <v>102.2953</v>
      </c>
      <c r="CQ816">
        <v>34.687</v>
      </c>
      <c r="CR816">
        <v>40.1996</v>
      </c>
      <c r="CS816">
        <v>37.41840000000001</v>
      </c>
      <c r="CT816">
        <v>39.2561</v>
      </c>
      <c r="CU816">
        <v>35.937</v>
      </c>
      <c r="CV816">
        <v>0</v>
      </c>
      <c r="CW816">
        <v>19.996</v>
      </c>
      <c r="CX816">
        <v>0</v>
      </c>
      <c r="CY816">
        <v>1774684983.2</v>
      </c>
      <c r="CZ816">
        <v>0</v>
      </c>
      <c r="DA816">
        <v>1774666326.5</v>
      </c>
      <c r="DB816" t="s">
        <v>359</v>
      </c>
      <c r="DC816">
        <v>1774666322</v>
      </c>
      <c r="DD816">
        <v>1774666326.5</v>
      </c>
      <c r="DE816">
        <v>2</v>
      </c>
      <c r="DF816">
        <v>0.343</v>
      </c>
      <c r="DG816">
        <v>-0.026</v>
      </c>
      <c r="DH816">
        <v>-0.36</v>
      </c>
      <c r="DI816">
        <v>0.298</v>
      </c>
      <c r="DJ816">
        <v>420</v>
      </c>
      <c r="DK816">
        <v>22</v>
      </c>
      <c r="DL816">
        <v>0.17</v>
      </c>
      <c r="DM816">
        <v>0.02</v>
      </c>
      <c r="DN816">
        <v>-0.4543814146341464</v>
      </c>
      <c r="DO816">
        <v>0.05222314285714305</v>
      </c>
      <c r="DP816">
        <v>0.04399689743439267</v>
      </c>
      <c r="DQ816">
        <v>1</v>
      </c>
      <c r="DR816">
        <v>-0.0166792512195122</v>
      </c>
      <c r="DS816">
        <v>-0.006767512891986071</v>
      </c>
      <c r="DT816">
        <v>0.001120020007905336</v>
      </c>
      <c r="DU816">
        <v>1</v>
      </c>
      <c r="DV816">
        <v>2</v>
      </c>
      <c r="DW816">
        <v>2</v>
      </c>
      <c r="DX816" t="s">
        <v>360</v>
      </c>
      <c r="DY816">
        <v>3.13041</v>
      </c>
      <c r="DZ816">
        <v>2.8063</v>
      </c>
      <c r="EA816">
        <v>0.0997538</v>
      </c>
      <c r="EB816">
        <v>0.0994655</v>
      </c>
      <c r="EC816">
        <v>0.10569</v>
      </c>
      <c r="ED816">
        <v>0.105434</v>
      </c>
      <c r="EE816">
        <v>21143.8</v>
      </c>
      <c r="EF816">
        <v>27418.6</v>
      </c>
      <c r="EG816">
        <v>26440.8</v>
      </c>
      <c r="EH816">
        <v>32999.7</v>
      </c>
      <c r="EI816">
        <v>34927.3</v>
      </c>
      <c r="EJ816">
        <v>40316.8</v>
      </c>
      <c r="EK816">
        <v>41086</v>
      </c>
      <c r="EL816">
        <v>46059.2</v>
      </c>
      <c r="EM816">
        <v>2.0351</v>
      </c>
      <c r="EN816">
        <v>2.0003</v>
      </c>
      <c r="EO816">
        <v>0.06467100000000001</v>
      </c>
      <c r="EP816">
        <v>0</v>
      </c>
      <c r="EQ816">
        <v>24.6157</v>
      </c>
      <c r="ER816">
        <v>999.9</v>
      </c>
      <c r="ES816">
        <v>67.5</v>
      </c>
      <c r="ET816">
        <v>27.5</v>
      </c>
      <c r="EU816">
        <v>24.6262</v>
      </c>
      <c r="EV816">
        <v>61.2109</v>
      </c>
      <c r="EW816">
        <v>31.7909</v>
      </c>
      <c r="EX816">
        <v>1</v>
      </c>
      <c r="EY816">
        <v>0.291113</v>
      </c>
      <c r="EZ816">
        <v>0.151634</v>
      </c>
      <c r="FA816">
        <v>20.2924</v>
      </c>
      <c r="FB816">
        <v>5.18734</v>
      </c>
      <c r="FC816">
        <v>11.9441</v>
      </c>
      <c r="FD816">
        <v>4.9557</v>
      </c>
      <c r="FE816">
        <v>3.285</v>
      </c>
      <c r="FF816">
        <v>9999</v>
      </c>
      <c r="FG816">
        <v>9999</v>
      </c>
      <c r="FH816">
        <v>9999</v>
      </c>
      <c r="FI816">
        <v>999.9</v>
      </c>
      <c r="FJ816">
        <v>1.86127</v>
      </c>
      <c r="FK816">
        <v>1.86264</v>
      </c>
      <c r="FL816">
        <v>1.86005</v>
      </c>
      <c r="FM816">
        <v>1.85837</v>
      </c>
      <c r="FN816">
        <v>1.86215</v>
      </c>
      <c r="FO816">
        <v>1.8589</v>
      </c>
      <c r="FP816">
        <v>1.85791</v>
      </c>
      <c r="FQ816">
        <v>1.86081</v>
      </c>
      <c r="FR816">
        <v>0</v>
      </c>
      <c r="FS816">
        <v>0</v>
      </c>
      <c r="FT816">
        <v>0</v>
      </c>
      <c r="FU816">
        <v>4.5</v>
      </c>
      <c r="FV816" t="s">
        <v>361</v>
      </c>
      <c r="FW816" t="s">
        <v>362</v>
      </c>
      <c r="FX816" t="s">
        <v>363</v>
      </c>
      <c r="FY816" t="s">
        <v>364</v>
      </c>
      <c r="FZ816" t="s">
        <v>364</v>
      </c>
      <c r="GA816" t="s">
        <v>363</v>
      </c>
      <c r="GB816">
        <v>0</v>
      </c>
      <c r="GC816">
        <v>100</v>
      </c>
      <c r="GD816">
        <v>100</v>
      </c>
      <c r="GE816">
        <v>-0.362</v>
      </c>
      <c r="GF816">
        <v>0.2965</v>
      </c>
      <c r="GG816">
        <v>-1.589593225013521</v>
      </c>
      <c r="GH816">
        <v>0.00192992804097616</v>
      </c>
      <c r="GI816">
        <v>3.244687122451424E-06</v>
      </c>
      <c r="GJ816">
        <v>-2.087531120305573E-09</v>
      </c>
      <c r="GK816">
        <v>0.05776174702018427</v>
      </c>
      <c r="GL816">
        <v>0.005089068596103195</v>
      </c>
      <c r="GM816">
        <v>0.0003257216593697226</v>
      </c>
      <c r="GN816">
        <v>-1.562898368296355E-06</v>
      </c>
      <c r="GO816">
        <v>0</v>
      </c>
      <c r="GP816">
        <v>1257</v>
      </c>
      <c r="GQ816">
        <v>1</v>
      </c>
      <c r="GR816">
        <v>31</v>
      </c>
      <c r="GS816">
        <v>311.1</v>
      </c>
      <c r="GT816">
        <v>311</v>
      </c>
      <c r="GU816">
        <v>1.07666</v>
      </c>
      <c r="GV816">
        <v>2.38403</v>
      </c>
      <c r="GW816">
        <v>1.44775</v>
      </c>
      <c r="GX816">
        <v>2.20215</v>
      </c>
      <c r="GY816">
        <v>1.44653</v>
      </c>
      <c r="GZ816">
        <v>2.37427</v>
      </c>
      <c r="HA816">
        <v>33.1769</v>
      </c>
      <c r="HB816">
        <v>14.421</v>
      </c>
      <c r="HC816">
        <v>18</v>
      </c>
      <c r="HD816">
        <v>531.992</v>
      </c>
      <c r="HE816">
        <v>522.962</v>
      </c>
      <c r="HF816">
        <v>24.9999</v>
      </c>
      <c r="HG816">
        <v>30.7119</v>
      </c>
      <c r="HH816">
        <v>30.0001</v>
      </c>
      <c r="HI816">
        <v>31.0889</v>
      </c>
      <c r="HJ816">
        <v>31.0982</v>
      </c>
      <c r="HK816">
        <v>21.539</v>
      </c>
      <c r="HL816">
        <v>20.8779</v>
      </c>
      <c r="HM816">
        <v>100</v>
      </c>
      <c r="HN816">
        <v>25</v>
      </c>
      <c r="HO816">
        <v>420</v>
      </c>
      <c r="HP816">
        <v>21.5</v>
      </c>
      <c r="HQ816">
        <v>103.118</v>
      </c>
      <c r="HR816">
        <v>102.019</v>
      </c>
    </row>
    <row r="817" spans="1:226">
      <c r="A817">
        <v>799</v>
      </c>
      <c r="B817">
        <v>1774684989</v>
      </c>
      <c r="C817">
        <v>3243</v>
      </c>
      <c r="D817" t="s">
        <v>1961</v>
      </c>
      <c r="E817" t="s">
        <v>1962</v>
      </c>
      <c r="F817">
        <v>5</v>
      </c>
      <c r="I817">
        <v>1774684986.1</v>
      </c>
      <c r="J817">
        <f>(K817)/1000</f>
        <v>0</v>
      </c>
      <c r="K817">
        <f>IF(BF817, AN817, AH817)</f>
        <v>0</v>
      </c>
      <c r="L817">
        <f>IF(BF817, AI817, AG817)</f>
        <v>0</v>
      </c>
      <c r="M817">
        <f>BH817 - IF(AU817&gt;1, L817*BB817*100.0/(AW817), 0)</f>
        <v>0</v>
      </c>
      <c r="N817">
        <f>((T817-J817/2)*M817-L817)/(T817+J817/2)</f>
        <v>0</v>
      </c>
      <c r="O817">
        <f>N817*(BO817+BP817)/1000.0</f>
        <v>0</v>
      </c>
      <c r="P817">
        <f>(BH817 - IF(AU817&gt;1, L817*BB817*100.0/(AW817), 0))*(BO817+BP817)/1000.0</f>
        <v>0</v>
      </c>
      <c r="Q817">
        <f>2.0/((1/S817-1/R817)+SIGN(S817)*SQRT((1/S817-1/R817)*(1/S817-1/R817) + 4*BC817/((BC817+1)*(BC817+1))*(2*1/S817*1/R817-1/R817*1/R817)))</f>
        <v>0</v>
      </c>
      <c r="R817">
        <f>IF(LEFT(BD817,1)&lt;&gt;"0",IF(LEFT(BD817,1)="1",3.0,BE817),$D$5+$E$5*(BV817*BO817/($K$5*1000))+$F$5*(BV817*BO817/($K$5*1000))*MAX(MIN(BB817,$J$5),$I$5)*MAX(MIN(BB817,$J$5),$I$5)+$G$5*MAX(MIN(BB817,$J$5),$I$5)*(BV817*BO817/($K$5*1000))+$H$5*(BV817*BO817/($K$5*1000))*(BV817*BO817/($K$5*1000)))</f>
        <v>0</v>
      </c>
      <c r="S817">
        <f>J817*(1000-(1000*0.61365*exp(17.502*W817/(240.97+W817))/(BO817+BP817)+BJ817)/2)/(1000*0.61365*exp(17.502*W817/(240.97+W817))/(BO817+BP817)-BJ817)</f>
        <v>0</v>
      </c>
      <c r="T817">
        <f>1/((BC817+1)/(Q817/1.6)+1/(R817/1.37)) + BC817/((BC817+1)/(Q817/1.6) + BC817/(R817/1.37))</f>
        <v>0</v>
      </c>
      <c r="U817">
        <f>(AX817*BA817)</f>
        <v>0</v>
      </c>
      <c r="V817">
        <f>(BQ817+(U817+2*0.95*5.67E-8*(((BQ817+$B$9)+273)^4-(BQ817+273)^4)-44100*J817)/(1.84*29.3*R817+8*0.95*5.67E-8*(BQ817+273)^3))</f>
        <v>0</v>
      </c>
      <c r="W817">
        <f>($C$9*BR817+$D$9*BS817+$E$9*V817)</f>
        <v>0</v>
      </c>
      <c r="X817">
        <f>0.61365*exp(17.502*W817/(240.97+W817))</f>
        <v>0</v>
      </c>
      <c r="Y817">
        <f>(Z817/AA817*100)</f>
        <v>0</v>
      </c>
      <c r="Z817">
        <f>BJ817*(BO817+BP817)/1000</f>
        <v>0</v>
      </c>
      <c r="AA817">
        <f>0.61365*exp(17.502*BQ817/(240.97+BQ817))</f>
        <v>0</v>
      </c>
      <c r="AB817">
        <f>(X817-BJ817*(BO817+BP817)/1000)</f>
        <v>0</v>
      </c>
      <c r="AC817">
        <f>(-J817*44100)</f>
        <v>0</v>
      </c>
      <c r="AD817">
        <f>2*29.3*R817*0.92*(BQ817-W817)</f>
        <v>0</v>
      </c>
      <c r="AE817">
        <f>2*0.95*5.67E-8*(((BQ817+$B$9)+273)^4-(W817+273)^4)</f>
        <v>0</v>
      </c>
      <c r="AF817">
        <f>U817+AE817+AC817+AD817</f>
        <v>0</v>
      </c>
      <c r="AG817">
        <f>BN817*AU817*(BI817-BH817*(1000-AU817*BK817)/(1000-AU817*BJ817))/(100*BB817)</f>
        <v>0</v>
      </c>
      <c r="AH817">
        <f>1000*BN817*AU817*(BJ817-BK817)/(100*BB817*(1000-AU817*BJ817))</f>
        <v>0</v>
      </c>
      <c r="AI817">
        <f>(AJ817 - AK817 - BO817*1E3/(8.314*(BQ817+273.15)) * AM817/BN817 * AL817) * BN817/(100*BB817) * (1000 - BK817)/1000</f>
        <v>0</v>
      </c>
      <c r="AJ817">
        <v>429.2174865647339</v>
      </c>
      <c r="AK817">
        <v>428.7812181818179</v>
      </c>
      <c r="AL817">
        <v>-3.962435136164523E-06</v>
      </c>
      <c r="AM817">
        <v>61.35787655002243</v>
      </c>
      <c r="AN817">
        <f>(AP817 - AO817 + BO817*1E3/(8.314*(BQ817+273.15)) * AR817/BN817 * AQ817) * BN817/(100*BB817) * 1000/(1000 - AP817)</f>
        <v>0</v>
      </c>
      <c r="AO817">
        <v>21.47113496026988</v>
      </c>
      <c r="AP817">
        <v>21.45622657342658</v>
      </c>
      <c r="AQ817">
        <v>4.821427258136711E-07</v>
      </c>
      <c r="AR817">
        <v>91.88205700752289</v>
      </c>
      <c r="AS817">
        <v>0</v>
      </c>
      <c r="AT817">
        <v>0</v>
      </c>
      <c r="AU817">
        <f>IF(AS817*$H$15&gt;=AW817,1.0,(AW817/(AW817-AS817*$H$15)))</f>
        <v>0</v>
      </c>
      <c r="AV817">
        <f>(AU817-1)*100</f>
        <v>0</v>
      </c>
      <c r="AW817">
        <f>MAX(0,($B$15+$C$15*BV817)/(1+$D$15*BV817)*BO817/(BQ817+273)*$E$15)</f>
        <v>0</v>
      </c>
      <c r="AX817">
        <f>$B$13*BW817+$C$13*BX817+$F$13*CI817*(1-CL817)</f>
        <v>0</v>
      </c>
      <c r="AY817">
        <f>AX817*AZ817</f>
        <v>0</v>
      </c>
      <c r="AZ817">
        <f>($B$13*$D$11+$C$13*$D$11+$F$13*((CV817+CN817)/MAX(CV817+CN817+CW817, 0.1)*$I$11+CW817/MAX(CV817+CN817+CW817, 0.1)*$J$11))/($B$13+$C$13+$F$13)</f>
        <v>0</v>
      </c>
      <c r="BA817">
        <f>($B$13*$K$11+$C$13*$K$11+$F$13*((CV817+CN817)/MAX(CV817+CN817+CW817, 0.1)*$P$11+CW817/MAX(CV817+CN817+CW817, 0.1)*$Q$11))/($B$13+$C$13+$F$13)</f>
        <v>0</v>
      </c>
      <c r="BB817">
        <v>6</v>
      </c>
      <c r="BC817">
        <v>0.5</v>
      </c>
      <c r="BD817" t="s">
        <v>358</v>
      </c>
      <c r="BE817">
        <v>2</v>
      </c>
      <c r="BF817" t="b">
        <v>1</v>
      </c>
      <c r="BG817">
        <v>1774684986.1</v>
      </c>
      <c r="BH817">
        <v>419.5876</v>
      </c>
      <c r="BI817">
        <v>420.0048</v>
      </c>
      <c r="BJ817">
        <v>21.45535</v>
      </c>
      <c r="BK817">
        <v>21.47205</v>
      </c>
      <c r="BL817">
        <v>419.9491</v>
      </c>
      <c r="BM817">
        <v>21.15887</v>
      </c>
      <c r="BN817">
        <v>499.9558999999999</v>
      </c>
      <c r="BO817">
        <v>101.0229</v>
      </c>
      <c r="BP817">
        <v>0.09975267</v>
      </c>
      <c r="BQ817">
        <v>25.67036</v>
      </c>
      <c r="BR817">
        <v>25.67374</v>
      </c>
      <c r="BS817">
        <v>999.9</v>
      </c>
      <c r="BT817">
        <v>0</v>
      </c>
      <c r="BU817">
        <v>0</v>
      </c>
      <c r="BV817">
        <v>10017.76</v>
      </c>
      <c r="BW817">
        <v>0</v>
      </c>
      <c r="BX817">
        <v>0.3750399</v>
      </c>
      <c r="BY817">
        <v>-0.4171478</v>
      </c>
      <c r="BZ817">
        <v>428.7874</v>
      </c>
      <c r="CA817">
        <v>429.221</v>
      </c>
      <c r="CB817">
        <v>-0.01671829</v>
      </c>
      <c r="CC817">
        <v>420.0048</v>
      </c>
      <c r="CD817">
        <v>21.47205</v>
      </c>
      <c r="CE817">
        <v>2.167478</v>
      </c>
      <c r="CF817">
        <v>2.169164</v>
      </c>
      <c r="CG817">
        <v>18.72393</v>
      </c>
      <c r="CH817">
        <v>18.73638</v>
      </c>
      <c r="CI817">
        <v>19.99882</v>
      </c>
      <c r="CJ817">
        <v>0</v>
      </c>
      <c r="CK817">
        <v>1</v>
      </c>
      <c r="CL817">
        <v>0</v>
      </c>
      <c r="CM817">
        <v>1.77658</v>
      </c>
      <c r="CN817">
        <v>0</v>
      </c>
      <c r="CO817">
        <v>0.16049</v>
      </c>
      <c r="CP817">
        <v>102.3074</v>
      </c>
      <c r="CQ817">
        <v>34.7248</v>
      </c>
      <c r="CR817">
        <v>40.2561</v>
      </c>
      <c r="CS817">
        <v>37.437</v>
      </c>
      <c r="CT817">
        <v>39.331</v>
      </c>
      <c r="CU817">
        <v>35.9496</v>
      </c>
      <c r="CV817">
        <v>0</v>
      </c>
      <c r="CW817">
        <v>19.999</v>
      </c>
      <c r="CX817">
        <v>0</v>
      </c>
      <c r="CY817">
        <v>1774684987.4</v>
      </c>
      <c r="CZ817">
        <v>0</v>
      </c>
      <c r="DA817">
        <v>1774666326.5</v>
      </c>
      <c r="DB817" t="s">
        <v>359</v>
      </c>
      <c r="DC817">
        <v>1774666322</v>
      </c>
      <c r="DD817">
        <v>1774666326.5</v>
      </c>
      <c r="DE817">
        <v>2</v>
      </c>
      <c r="DF817">
        <v>0.343</v>
      </c>
      <c r="DG817">
        <v>-0.026</v>
      </c>
      <c r="DH817">
        <v>-0.36</v>
      </c>
      <c r="DI817">
        <v>0.298</v>
      </c>
      <c r="DJ817">
        <v>420</v>
      </c>
      <c r="DK817">
        <v>22</v>
      </c>
      <c r="DL817">
        <v>0.17</v>
      </c>
      <c r="DM817">
        <v>0.02</v>
      </c>
      <c r="DN817">
        <v>-0.4504945609756098</v>
      </c>
      <c r="DO817">
        <v>0.1383087804878042</v>
      </c>
      <c r="DP817">
        <v>0.04641848416154968</v>
      </c>
      <c r="DQ817">
        <v>0</v>
      </c>
      <c r="DR817">
        <v>-0.01684235121951219</v>
      </c>
      <c r="DS817">
        <v>-0.001302219512195101</v>
      </c>
      <c r="DT817">
        <v>0.0009362884418815346</v>
      </c>
      <c r="DU817">
        <v>1</v>
      </c>
      <c r="DV817">
        <v>1</v>
      </c>
      <c r="DW817">
        <v>2</v>
      </c>
      <c r="DX817" t="s">
        <v>367</v>
      </c>
      <c r="DY817">
        <v>3.13041</v>
      </c>
      <c r="DZ817">
        <v>2.80647</v>
      </c>
      <c r="EA817">
        <v>0.09974710000000001</v>
      </c>
      <c r="EB817">
        <v>0.0994618</v>
      </c>
      <c r="EC817">
        <v>0.105691</v>
      </c>
      <c r="ED817">
        <v>0.105439</v>
      </c>
      <c r="EE817">
        <v>21143.9</v>
      </c>
      <c r="EF817">
        <v>27418.4</v>
      </c>
      <c r="EG817">
        <v>26440.7</v>
      </c>
      <c r="EH817">
        <v>32999.3</v>
      </c>
      <c r="EI817">
        <v>34927.3</v>
      </c>
      <c r="EJ817">
        <v>40316.2</v>
      </c>
      <c r="EK817">
        <v>41086</v>
      </c>
      <c r="EL817">
        <v>46058.8</v>
      </c>
      <c r="EM817">
        <v>2.03485</v>
      </c>
      <c r="EN817">
        <v>2.00017</v>
      </c>
      <c r="EO817">
        <v>0.0647083</v>
      </c>
      <c r="EP817">
        <v>0</v>
      </c>
      <c r="EQ817">
        <v>24.614</v>
      </c>
      <c r="ER817">
        <v>999.9</v>
      </c>
      <c r="ES817">
        <v>67.5</v>
      </c>
      <c r="ET817">
        <v>27.5</v>
      </c>
      <c r="EU817">
        <v>24.6268</v>
      </c>
      <c r="EV817">
        <v>60.9309</v>
      </c>
      <c r="EW817">
        <v>31.6707</v>
      </c>
      <c r="EX817">
        <v>1</v>
      </c>
      <c r="EY817">
        <v>0.291184</v>
      </c>
      <c r="EZ817">
        <v>0.151362</v>
      </c>
      <c r="FA817">
        <v>20.2926</v>
      </c>
      <c r="FB817">
        <v>5.18734</v>
      </c>
      <c r="FC817">
        <v>11.9441</v>
      </c>
      <c r="FD817">
        <v>4.9557</v>
      </c>
      <c r="FE817">
        <v>3.285</v>
      </c>
      <c r="FF817">
        <v>9999</v>
      </c>
      <c r="FG817">
        <v>9999</v>
      </c>
      <c r="FH817">
        <v>9999</v>
      </c>
      <c r="FI817">
        <v>999.9</v>
      </c>
      <c r="FJ817">
        <v>1.86127</v>
      </c>
      <c r="FK817">
        <v>1.86264</v>
      </c>
      <c r="FL817">
        <v>1.86005</v>
      </c>
      <c r="FM817">
        <v>1.85837</v>
      </c>
      <c r="FN817">
        <v>1.86215</v>
      </c>
      <c r="FO817">
        <v>1.85891</v>
      </c>
      <c r="FP817">
        <v>1.85791</v>
      </c>
      <c r="FQ817">
        <v>1.86081</v>
      </c>
      <c r="FR817">
        <v>0</v>
      </c>
      <c r="FS817">
        <v>0</v>
      </c>
      <c r="FT817">
        <v>0</v>
      </c>
      <c r="FU817">
        <v>4.5</v>
      </c>
      <c r="FV817" t="s">
        <v>361</v>
      </c>
      <c r="FW817" t="s">
        <v>362</v>
      </c>
      <c r="FX817" t="s">
        <v>363</v>
      </c>
      <c r="FY817" t="s">
        <v>364</v>
      </c>
      <c r="FZ817" t="s">
        <v>364</v>
      </c>
      <c r="GA817" t="s">
        <v>363</v>
      </c>
      <c r="GB817">
        <v>0</v>
      </c>
      <c r="GC817">
        <v>100</v>
      </c>
      <c r="GD817">
        <v>100</v>
      </c>
      <c r="GE817">
        <v>-0.362</v>
      </c>
      <c r="GF817">
        <v>0.2965</v>
      </c>
      <c r="GG817">
        <v>-1.589593225013521</v>
      </c>
      <c r="GH817">
        <v>0.00192992804097616</v>
      </c>
      <c r="GI817">
        <v>3.244687122451424E-06</v>
      </c>
      <c r="GJ817">
        <v>-2.087531120305573E-09</v>
      </c>
      <c r="GK817">
        <v>0.05776174702018427</v>
      </c>
      <c r="GL817">
        <v>0.005089068596103195</v>
      </c>
      <c r="GM817">
        <v>0.0003257216593697226</v>
      </c>
      <c r="GN817">
        <v>-1.562898368296355E-06</v>
      </c>
      <c r="GO817">
        <v>0</v>
      </c>
      <c r="GP817">
        <v>1257</v>
      </c>
      <c r="GQ817">
        <v>1</v>
      </c>
      <c r="GR817">
        <v>31</v>
      </c>
      <c r="GS817">
        <v>311.1</v>
      </c>
      <c r="GT817">
        <v>311</v>
      </c>
      <c r="GU817">
        <v>1.07666</v>
      </c>
      <c r="GV817">
        <v>2.38525</v>
      </c>
      <c r="GW817">
        <v>1.44775</v>
      </c>
      <c r="GX817">
        <v>2.20215</v>
      </c>
      <c r="GY817">
        <v>1.44653</v>
      </c>
      <c r="GZ817">
        <v>2.3645</v>
      </c>
      <c r="HA817">
        <v>33.1992</v>
      </c>
      <c r="HB817">
        <v>14.4297</v>
      </c>
      <c r="HC817">
        <v>18</v>
      </c>
      <c r="HD817">
        <v>531.833</v>
      </c>
      <c r="HE817">
        <v>522.877</v>
      </c>
      <c r="HF817">
        <v>24.9999</v>
      </c>
      <c r="HG817">
        <v>30.7119</v>
      </c>
      <c r="HH817">
        <v>30.0001</v>
      </c>
      <c r="HI817">
        <v>31.0889</v>
      </c>
      <c r="HJ817">
        <v>31.0982</v>
      </c>
      <c r="HK817">
        <v>21.5404</v>
      </c>
      <c r="HL817">
        <v>20.8779</v>
      </c>
      <c r="HM817">
        <v>100</v>
      </c>
      <c r="HN817">
        <v>25</v>
      </c>
      <c r="HO817">
        <v>420</v>
      </c>
      <c r="HP817">
        <v>21.5</v>
      </c>
      <c r="HQ817">
        <v>103.118</v>
      </c>
      <c r="HR817">
        <v>102.018</v>
      </c>
    </row>
    <row r="818" spans="1:226">
      <c r="A818">
        <v>800</v>
      </c>
      <c r="B818">
        <v>1774684993</v>
      </c>
      <c r="C818">
        <v>3247</v>
      </c>
      <c r="D818" t="s">
        <v>1963</v>
      </c>
      <c r="E818" t="s">
        <v>1964</v>
      </c>
      <c r="F818">
        <v>5</v>
      </c>
      <c r="I818">
        <v>1774684990.1</v>
      </c>
      <c r="J818">
        <f>(K818)/1000</f>
        <v>0</v>
      </c>
      <c r="K818">
        <f>IF(BF818, AN818, AH818)</f>
        <v>0</v>
      </c>
      <c r="L818">
        <f>IF(BF818, AI818, AG818)</f>
        <v>0</v>
      </c>
      <c r="M818">
        <f>BH818 - IF(AU818&gt;1, L818*BB818*100.0/(AW818), 0)</f>
        <v>0</v>
      </c>
      <c r="N818">
        <f>((T818-J818/2)*M818-L818)/(T818+J818/2)</f>
        <v>0</v>
      </c>
      <c r="O818">
        <f>N818*(BO818+BP818)/1000.0</f>
        <v>0</v>
      </c>
      <c r="P818">
        <f>(BH818 - IF(AU818&gt;1, L818*BB818*100.0/(AW818), 0))*(BO818+BP818)/1000.0</f>
        <v>0</v>
      </c>
      <c r="Q818">
        <f>2.0/((1/S818-1/R818)+SIGN(S818)*SQRT((1/S818-1/R818)*(1/S818-1/R818) + 4*BC818/((BC818+1)*(BC818+1))*(2*1/S818*1/R818-1/R818*1/R818)))</f>
        <v>0</v>
      </c>
      <c r="R818">
        <f>IF(LEFT(BD818,1)&lt;&gt;"0",IF(LEFT(BD818,1)="1",3.0,BE818),$D$5+$E$5*(BV818*BO818/($K$5*1000))+$F$5*(BV818*BO818/($K$5*1000))*MAX(MIN(BB818,$J$5),$I$5)*MAX(MIN(BB818,$J$5),$I$5)+$G$5*MAX(MIN(BB818,$J$5),$I$5)*(BV818*BO818/($K$5*1000))+$H$5*(BV818*BO818/($K$5*1000))*(BV818*BO818/($K$5*1000)))</f>
        <v>0</v>
      </c>
      <c r="S818">
        <f>J818*(1000-(1000*0.61365*exp(17.502*W818/(240.97+W818))/(BO818+BP818)+BJ818)/2)/(1000*0.61365*exp(17.502*W818/(240.97+W818))/(BO818+BP818)-BJ818)</f>
        <v>0</v>
      </c>
      <c r="T818">
        <f>1/((BC818+1)/(Q818/1.6)+1/(R818/1.37)) + BC818/((BC818+1)/(Q818/1.6) + BC818/(R818/1.37))</f>
        <v>0</v>
      </c>
      <c r="U818">
        <f>(AX818*BA818)</f>
        <v>0</v>
      </c>
      <c r="V818">
        <f>(BQ818+(U818+2*0.95*5.67E-8*(((BQ818+$B$9)+273)^4-(BQ818+273)^4)-44100*J818)/(1.84*29.3*R818+8*0.95*5.67E-8*(BQ818+273)^3))</f>
        <v>0</v>
      </c>
      <c r="W818">
        <f>($C$9*BR818+$D$9*BS818+$E$9*V818)</f>
        <v>0</v>
      </c>
      <c r="X818">
        <f>0.61365*exp(17.502*W818/(240.97+W818))</f>
        <v>0</v>
      </c>
      <c r="Y818">
        <f>(Z818/AA818*100)</f>
        <v>0</v>
      </c>
      <c r="Z818">
        <f>BJ818*(BO818+BP818)/1000</f>
        <v>0</v>
      </c>
      <c r="AA818">
        <f>0.61365*exp(17.502*BQ818/(240.97+BQ818))</f>
        <v>0</v>
      </c>
      <c r="AB818">
        <f>(X818-BJ818*(BO818+BP818)/1000)</f>
        <v>0</v>
      </c>
      <c r="AC818">
        <f>(-J818*44100)</f>
        <v>0</v>
      </c>
      <c r="AD818">
        <f>2*29.3*R818*0.92*(BQ818-W818)</f>
        <v>0</v>
      </c>
      <c r="AE818">
        <f>2*0.95*5.67E-8*(((BQ818+$B$9)+273)^4-(W818+273)^4)</f>
        <v>0</v>
      </c>
      <c r="AF818">
        <f>U818+AE818+AC818+AD818</f>
        <v>0</v>
      </c>
      <c r="AG818">
        <f>BN818*AU818*(BI818-BH818*(1000-AU818*BK818)/(1000-AU818*BJ818))/(100*BB818)</f>
        <v>0</v>
      </c>
      <c r="AH818">
        <f>1000*BN818*AU818*(BJ818-BK818)/(100*BB818*(1000-AU818*BJ818))</f>
        <v>0</v>
      </c>
      <c r="AI818">
        <f>(AJ818 - AK818 - BO818*1E3/(8.314*(BQ818+273.15)) * AM818/BN818 * AL818) * BN818/(100*BB818) * (1000 - BK818)/1000</f>
        <v>0</v>
      </c>
      <c r="AJ818">
        <v>429.1373806885109</v>
      </c>
      <c r="AK818">
        <v>428.7917515151512</v>
      </c>
      <c r="AL818">
        <v>2.27497864223274E-07</v>
      </c>
      <c r="AM818">
        <v>61.35787655002243</v>
      </c>
      <c r="AN818">
        <f>(AP818 - AO818 + BO818*1E3/(8.314*(BQ818+273.15)) * AR818/BN818 * AQ818) * BN818/(100*BB818) * 1000/(1000 - AP818)</f>
        <v>0</v>
      </c>
      <c r="AO818">
        <v>21.47307338117103</v>
      </c>
      <c r="AP818">
        <v>21.45704475524476</v>
      </c>
      <c r="AQ818">
        <v>7.181270813023481E-08</v>
      </c>
      <c r="AR818">
        <v>91.88205700752289</v>
      </c>
      <c r="AS818">
        <v>0</v>
      </c>
      <c r="AT818">
        <v>0</v>
      </c>
      <c r="AU818">
        <f>IF(AS818*$H$15&gt;=AW818,1.0,(AW818/(AW818-AS818*$H$15)))</f>
        <v>0</v>
      </c>
      <c r="AV818">
        <f>(AU818-1)*100</f>
        <v>0</v>
      </c>
      <c r="AW818">
        <f>MAX(0,($B$15+$C$15*BV818)/(1+$D$15*BV818)*BO818/(BQ818+273)*$E$15)</f>
        <v>0</v>
      </c>
      <c r="AX818">
        <f>$B$13*BW818+$C$13*BX818+$F$13*CI818*(1-CL818)</f>
        <v>0</v>
      </c>
      <c r="AY818">
        <f>AX818*AZ818</f>
        <v>0</v>
      </c>
      <c r="AZ818">
        <f>($B$13*$D$11+$C$13*$D$11+$F$13*((CV818+CN818)/MAX(CV818+CN818+CW818, 0.1)*$I$11+CW818/MAX(CV818+CN818+CW818, 0.1)*$J$11))/($B$13+$C$13+$F$13)</f>
        <v>0</v>
      </c>
      <c r="BA818">
        <f>($B$13*$K$11+$C$13*$K$11+$F$13*((CV818+CN818)/MAX(CV818+CN818+CW818, 0.1)*$P$11+CW818/MAX(CV818+CN818+CW818, 0.1)*$Q$11))/($B$13+$C$13+$F$13)</f>
        <v>0</v>
      </c>
      <c r="BB818">
        <v>6</v>
      </c>
      <c r="BC818">
        <v>0.5</v>
      </c>
      <c r="BD818" t="s">
        <v>358</v>
      </c>
      <c r="BE818">
        <v>2</v>
      </c>
      <c r="BF818" t="b">
        <v>1</v>
      </c>
      <c r="BG818">
        <v>1774684990.1</v>
      </c>
      <c r="BH818">
        <v>419.5934999999999</v>
      </c>
      <c r="BI818">
        <v>419.9385</v>
      </c>
      <c r="BJ818">
        <v>21.45659</v>
      </c>
      <c r="BK818">
        <v>21.47255</v>
      </c>
      <c r="BL818">
        <v>419.955</v>
      </c>
      <c r="BM818">
        <v>21.16009</v>
      </c>
      <c r="BN818">
        <v>500.0189</v>
      </c>
      <c r="BO818">
        <v>101.0219</v>
      </c>
      <c r="BP818">
        <v>0.09991071999999999</v>
      </c>
      <c r="BQ818">
        <v>25.66877</v>
      </c>
      <c r="BR818">
        <v>25.67517</v>
      </c>
      <c r="BS818">
        <v>999.9</v>
      </c>
      <c r="BT818">
        <v>0</v>
      </c>
      <c r="BU818">
        <v>0</v>
      </c>
      <c r="BV818">
        <v>10020.308</v>
      </c>
      <c r="BW818">
        <v>0</v>
      </c>
      <c r="BX818">
        <v>0.3776415</v>
      </c>
      <c r="BY818">
        <v>-0.3450255999999999</v>
      </c>
      <c r="BZ818">
        <v>428.7939</v>
      </c>
      <c r="CA818">
        <v>429.1536</v>
      </c>
      <c r="CB818">
        <v>-0.01595936</v>
      </c>
      <c r="CC818">
        <v>419.9385</v>
      </c>
      <c r="CD818">
        <v>21.47255</v>
      </c>
      <c r="CE818">
        <v>2.167587</v>
      </c>
      <c r="CF818">
        <v>2.169198</v>
      </c>
      <c r="CG818">
        <v>18.72474</v>
      </c>
      <c r="CH818">
        <v>18.73662</v>
      </c>
      <c r="CI818">
        <v>20.0088</v>
      </c>
      <c r="CJ818">
        <v>0</v>
      </c>
      <c r="CK818">
        <v>1</v>
      </c>
      <c r="CL818">
        <v>0</v>
      </c>
      <c r="CM818">
        <v>1.79536</v>
      </c>
      <c r="CN818">
        <v>0</v>
      </c>
      <c r="CO818">
        <v>0.16356</v>
      </c>
      <c r="CP818">
        <v>102.3585</v>
      </c>
      <c r="CQ818">
        <v>34.75</v>
      </c>
      <c r="CR818">
        <v>40.3184</v>
      </c>
      <c r="CS818">
        <v>37.46849999999999</v>
      </c>
      <c r="CT818">
        <v>39.3874</v>
      </c>
      <c r="CU818">
        <v>35.9937</v>
      </c>
      <c r="CV818">
        <v>0</v>
      </c>
      <c r="CW818">
        <v>20.009</v>
      </c>
      <c r="CX818">
        <v>0</v>
      </c>
      <c r="CY818">
        <v>1774684991.6</v>
      </c>
      <c r="CZ818">
        <v>0</v>
      </c>
      <c r="DA818">
        <v>1774666326.5</v>
      </c>
      <c r="DB818" t="s">
        <v>359</v>
      </c>
      <c r="DC818">
        <v>1774666322</v>
      </c>
      <c r="DD818">
        <v>1774666326.5</v>
      </c>
      <c r="DE818">
        <v>2</v>
      </c>
      <c r="DF818">
        <v>0.343</v>
      </c>
      <c r="DG818">
        <v>-0.026</v>
      </c>
      <c r="DH818">
        <v>-0.36</v>
      </c>
      <c r="DI818">
        <v>0.298</v>
      </c>
      <c r="DJ818">
        <v>420</v>
      </c>
      <c r="DK818">
        <v>22</v>
      </c>
      <c r="DL818">
        <v>0.17</v>
      </c>
      <c r="DM818">
        <v>0.02</v>
      </c>
      <c r="DN818">
        <v>-0.4300659250000001</v>
      </c>
      <c r="DO818">
        <v>0.6205268780487815</v>
      </c>
      <c r="DP818">
        <v>0.06661583710889908</v>
      </c>
      <c r="DQ818">
        <v>0</v>
      </c>
      <c r="DR818">
        <v>-0.01683726</v>
      </c>
      <c r="DS818">
        <v>0.005708719699812395</v>
      </c>
      <c r="DT818">
        <v>0.0008973892223556064</v>
      </c>
      <c r="DU818">
        <v>1</v>
      </c>
      <c r="DV818">
        <v>1</v>
      </c>
      <c r="DW818">
        <v>2</v>
      </c>
      <c r="DX818" t="s">
        <v>367</v>
      </c>
      <c r="DY818">
        <v>3.13057</v>
      </c>
      <c r="DZ818">
        <v>2.80662</v>
      </c>
      <c r="EA818">
        <v>0.0997528</v>
      </c>
      <c r="EB818">
        <v>0.09945859999999999</v>
      </c>
      <c r="EC818">
        <v>0.105693</v>
      </c>
      <c r="ED818">
        <v>0.105438</v>
      </c>
      <c r="EE818">
        <v>21143.9</v>
      </c>
      <c r="EF818">
        <v>27418.9</v>
      </c>
      <c r="EG818">
        <v>26440.9</v>
      </c>
      <c r="EH818">
        <v>32999.7</v>
      </c>
      <c r="EI818">
        <v>34927.4</v>
      </c>
      <c r="EJ818">
        <v>40316.7</v>
      </c>
      <c r="EK818">
        <v>41086.1</v>
      </c>
      <c r="EL818">
        <v>46059.3</v>
      </c>
      <c r="EM818">
        <v>2.03527</v>
      </c>
      <c r="EN818">
        <v>2.00017</v>
      </c>
      <c r="EO818">
        <v>0.0647455</v>
      </c>
      <c r="EP818">
        <v>0</v>
      </c>
      <c r="EQ818">
        <v>24.612</v>
      </c>
      <c r="ER818">
        <v>999.9</v>
      </c>
      <c r="ES818">
        <v>67.5</v>
      </c>
      <c r="ET818">
        <v>27.5</v>
      </c>
      <c r="EU818">
        <v>24.6251</v>
      </c>
      <c r="EV818">
        <v>61.2209</v>
      </c>
      <c r="EW818">
        <v>31.5184</v>
      </c>
      <c r="EX818">
        <v>1</v>
      </c>
      <c r="EY818">
        <v>0.291047</v>
      </c>
      <c r="EZ818">
        <v>0.151525</v>
      </c>
      <c r="FA818">
        <v>20.2927</v>
      </c>
      <c r="FB818">
        <v>5.18719</v>
      </c>
      <c r="FC818">
        <v>11.9441</v>
      </c>
      <c r="FD818">
        <v>4.9556</v>
      </c>
      <c r="FE818">
        <v>3.285</v>
      </c>
      <c r="FF818">
        <v>9999</v>
      </c>
      <c r="FG818">
        <v>9999</v>
      </c>
      <c r="FH818">
        <v>9999</v>
      </c>
      <c r="FI818">
        <v>999.9</v>
      </c>
      <c r="FJ818">
        <v>1.86127</v>
      </c>
      <c r="FK818">
        <v>1.86264</v>
      </c>
      <c r="FL818">
        <v>1.86005</v>
      </c>
      <c r="FM818">
        <v>1.85837</v>
      </c>
      <c r="FN818">
        <v>1.86218</v>
      </c>
      <c r="FO818">
        <v>1.85893</v>
      </c>
      <c r="FP818">
        <v>1.85794</v>
      </c>
      <c r="FQ818">
        <v>1.86081</v>
      </c>
      <c r="FR818">
        <v>0</v>
      </c>
      <c r="FS818">
        <v>0</v>
      </c>
      <c r="FT818">
        <v>0</v>
      </c>
      <c r="FU818">
        <v>4.5</v>
      </c>
      <c r="FV818" t="s">
        <v>361</v>
      </c>
      <c r="FW818" t="s">
        <v>362</v>
      </c>
      <c r="FX818" t="s">
        <v>363</v>
      </c>
      <c r="FY818" t="s">
        <v>364</v>
      </c>
      <c r="FZ818" t="s">
        <v>364</v>
      </c>
      <c r="GA818" t="s">
        <v>363</v>
      </c>
      <c r="GB818">
        <v>0</v>
      </c>
      <c r="GC818">
        <v>100</v>
      </c>
      <c r="GD818">
        <v>100</v>
      </c>
      <c r="GE818">
        <v>-0.361</v>
      </c>
      <c r="GF818">
        <v>0.2965</v>
      </c>
      <c r="GG818">
        <v>-1.589593225013521</v>
      </c>
      <c r="GH818">
        <v>0.00192992804097616</v>
      </c>
      <c r="GI818">
        <v>3.244687122451424E-06</v>
      </c>
      <c r="GJ818">
        <v>-2.087531120305573E-09</v>
      </c>
      <c r="GK818">
        <v>0.05776174702018427</v>
      </c>
      <c r="GL818">
        <v>0.005089068596103195</v>
      </c>
      <c r="GM818">
        <v>0.0003257216593697226</v>
      </c>
      <c r="GN818">
        <v>-1.562898368296355E-06</v>
      </c>
      <c r="GO818">
        <v>0</v>
      </c>
      <c r="GP818">
        <v>1257</v>
      </c>
      <c r="GQ818">
        <v>1</v>
      </c>
      <c r="GR818">
        <v>31</v>
      </c>
      <c r="GS818">
        <v>311.2</v>
      </c>
      <c r="GT818">
        <v>311.1</v>
      </c>
      <c r="GU818">
        <v>1.07666</v>
      </c>
      <c r="GV818">
        <v>2.39746</v>
      </c>
      <c r="GW818">
        <v>1.44775</v>
      </c>
      <c r="GX818">
        <v>2.20215</v>
      </c>
      <c r="GY818">
        <v>1.44653</v>
      </c>
      <c r="GZ818">
        <v>2.28882</v>
      </c>
      <c r="HA818">
        <v>33.1769</v>
      </c>
      <c r="HB818">
        <v>14.421</v>
      </c>
      <c r="HC818">
        <v>18</v>
      </c>
      <c r="HD818">
        <v>532.103</v>
      </c>
      <c r="HE818">
        <v>522.877</v>
      </c>
      <c r="HF818">
        <v>24.9999</v>
      </c>
      <c r="HG818">
        <v>30.7119</v>
      </c>
      <c r="HH818">
        <v>30.0001</v>
      </c>
      <c r="HI818">
        <v>31.0889</v>
      </c>
      <c r="HJ818">
        <v>31.0982</v>
      </c>
      <c r="HK818">
        <v>21.5405</v>
      </c>
      <c r="HL818">
        <v>20.8779</v>
      </c>
      <c r="HM818">
        <v>100</v>
      </c>
      <c r="HN818">
        <v>25</v>
      </c>
      <c r="HO818">
        <v>420</v>
      </c>
      <c r="HP818">
        <v>21.5</v>
      </c>
      <c r="HQ818">
        <v>103.119</v>
      </c>
      <c r="HR818">
        <v>102.02</v>
      </c>
    </row>
    <row r="819" spans="1:226">
      <c r="A819">
        <v>801</v>
      </c>
      <c r="B819">
        <v>1774684997</v>
      </c>
      <c r="C819">
        <v>3251</v>
      </c>
      <c r="D819" t="s">
        <v>1965</v>
      </c>
      <c r="E819" t="s">
        <v>1966</v>
      </c>
      <c r="F819">
        <v>5</v>
      </c>
      <c r="I819">
        <v>1774684994.1</v>
      </c>
      <c r="J819">
        <f>(K819)/1000</f>
        <v>0</v>
      </c>
      <c r="K819">
        <f>IF(BF819, AN819, AH819)</f>
        <v>0</v>
      </c>
      <c r="L819">
        <f>IF(BF819, AI819, AG819)</f>
        <v>0</v>
      </c>
      <c r="M819">
        <f>BH819 - IF(AU819&gt;1, L819*BB819*100.0/(AW819), 0)</f>
        <v>0</v>
      </c>
      <c r="N819">
        <f>((T819-J819/2)*M819-L819)/(T819+J819/2)</f>
        <v>0</v>
      </c>
      <c r="O819">
        <f>N819*(BO819+BP819)/1000.0</f>
        <v>0</v>
      </c>
      <c r="P819">
        <f>(BH819 - IF(AU819&gt;1, L819*BB819*100.0/(AW819), 0))*(BO819+BP819)/1000.0</f>
        <v>0</v>
      </c>
      <c r="Q819">
        <f>2.0/((1/S819-1/R819)+SIGN(S819)*SQRT((1/S819-1/R819)*(1/S819-1/R819) + 4*BC819/((BC819+1)*(BC819+1))*(2*1/S819*1/R819-1/R819*1/R819)))</f>
        <v>0</v>
      </c>
      <c r="R819">
        <f>IF(LEFT(BD819,1)&lt;&gt;"0",IF(LEFT(BD819,1)="1",3.0,BE819),$D$5+$E$5*(BV819*BO819/($K$5*1000))+$F$5*(BV819*BO819/($K$5*1000))*MAX(MIN(BB819,$J$5),$I$5)*MAX(MIN(BB819,$J$5),$I$5)+$G$5*MAX(MIN(BB819,$J$5),$I$5)*(BV819*BO819/($K$5*1000))+$H$5*(BV819*BO819/($K$5*1000))*(BV819*BO819/($K$5*1000)))</f>
        <v>0</v>
      </c>
      <c r="S819">
        <f>J819*(1000-(1000*0.61365*exp(17.502*W819/(240.97+W819))/(BO819+BP819)+BJ819)/2)/(1000*0.61365*exp(17.502*W819/(240.97+W819))/(BO819+BP819)-BJ819)</f>
        <v>0</v>
      </c>
      <c r="T819">
        <f>1/((BC819+1)/(Q819/1.6)+1/(R819/1.37)) + BC819/((BC819+1)/(Q819/1.6) + BC819/(R819/1.37))</f>
        <v>0</v>
      </c>
      <c r="U819">
        <f>(AX819*BA819)</f>
        <v>0</v>
      </c>
      <c r="V819">
        <f>(BQ819+(U819+2*0.95*5.67E-8*(((BQ819+$B$9)+273)^4-(BQ819+273)^4)-44100*J819)/(1.84*29.3*R819+8*0.95*5.67E-8*(BQ819+273)^3))</f>
        <v>0</v>
      </c>
      <c r="W819">
        <f>($C$9*BR819+$D$9*BS819+$E$9*V819)</f>
        <v>0</v>
      </c>
      <c r="X819">
        <f>0.61365*exp(17.502*W819/(240.97+W819))</f>
        <v>0</v>
      </c>
      <c r="Y819">
        <f>(Z819/AA819*100)</f>
        <v>0</v>
      </c>
      <c r="Z819">
        <f>BJ819*(BO819+BP819)/1000</f>
        <v>0</v>
      </c>
      <c r="AA819">
        <f>0.61365*exp(17.502*BQ819/(240.97+BQ819))</f>
        <v>0</v>
      </c>
      <c r="AB819">
        <f>(X819-BJ819*(BO819+BP819)/1000)</f>
        <v>0</v>
      </c>
      <c r="AC819">
        <f>(-J819*44100)</f>
        <v>0</v>
      </c>
      <c r="AD819">
        <f>2*29.3*R819*0.92*(BQ819-W819)</f>
        <v>0</v>
      </c>
      <c r="AE819">
        <f>2*0.95*5.67E-8*(((BQ819+$B$9)+273)^4-(W819+273)^4)</f>
        <v>0</v>
      </c>
      <c r="AF819">
        <f>U819+AE819+AC819+AD819</f>
        <v>0</v>
      </c>
      <c r="AG819">
        <f>BN819*AU819*(BI819-BH819*(1000-AU819*BK819)/(1000-AU819*BJ819))/(100*BB819)</f>
        <v>0</v>
      </c>
      <c r="AH819">
        <f>1000*BN819*AU819*(BJ819-BK819)/(100*BB819*(1000-AU819*BJ819))</f>
        <v>0</v>
      </c>
      <c r="AI819">
        <f>(AJ819 - AK819 - BO819*1E3/(8.314*(BQ819+273.15)) * AM819/BN819 * AL819) * BN819/(100*BB819) * (1000 - BK819)/1000</f>
        <v>0</v>
      </c>
      <c r="AJ819">
        <v>429.237906744995</v>
      </c>
      <c r="AK819">
        <v>428.7748303030303</v>
      </c>
      <c r="AL819">
        <v>-3.998735304339872E-06</v>
      </c>
      <c r="AM819">
        <v>61.35787655002243</v>
      </c>
      <c r="AN819">
        <f>(AP819 - AO819 + BO819*1E3/(8.314*(BQ819+273.15)) * AR819/BN819 * AQ819) * BN819/(100*BB819) * 1000/(1000 - AP819)</f>
        <v>0</v>
      </c>
      <c r="AO819">
        <v>21.47236173518608</v>
      </c>
      <c r="AP819">
        <v>21.4552104895105</v>
      </c>
      <c r="AQ819">
        <v>-6.531047866286739E-09</v>
      </c>
      <c r="AR819">
        <v>91.88205700752289</v>
      </c>
      <c r="AS819">
        <v>0</v>
      </c>
      <c r="AT819">
        <v>0</v>
      </c>
      <c r="AU819">
        <f>IF(AS819*$H$15&gt;=AW819,1.0,(AW819/(AW819-AS819*$H$15)))</f>
        <v>0</v>
      </c>
      <c r="AV819">
        <f>(AU819-1)*100</f>
        <v>0</v>
      </c>
      <c r="AW819">
        <f>MAX(0,($B$15+$C$15*BV819)/(1+$D$15*BV819)*BO819/(BQ819+273)*$E$15)</f>
        <v>0</v>
      </c>
      <c r="AX819">
        <f>$B$13*BW819+$C$13*BX819+$F$13*CI819*(1-CL819)</f>
        <v>0</v>
      </c>
      <c r="AY819">
        <f>AX819*AZ819</f>
        <v>0</v>
      </c>
      <c r="AZ819">
        <f>($B$13*$D$11+$C$13*$D$11+$F$13*((CV819+CN819)/MAX(CV819+CN819+CW819, 0.1)*$I$11+CW819/MAX(CV819+CN819+CW819, 0.1)*$J$11))/($B$13+$C$13+$F$13)</f>
        <v>0</v>
      </c>
      <c r="BA819">
        <f>($B$13*$K$11+$C$13*$K$11+$F$13*((CV819+CN819)/MAX(CV819+CN819+CW819, 0.1)*$P$11+CW819/MAX(CV819+CN819+CW819, 0.1)*$Q$11))/($B$13+$C$13+$F$13)</f>
        <v>0</v>
      </c>
      <c r="BB819">
        <v>6</v>
      </c>
      <c r="BC819">
        <v>0.5</v>
      </c>
      <c r="BD819" t="s">
        <v>358</v>
      </c>
      <c r="BE819">
        <v>2</v>
      </c>
      <c r="BF819" t="b">
        <v>1</v>
      </c>
      <c r="BG819">
        <v>1774684994.1</v>
      </c>
      <c r="BH819">
        <v>419.5858</v>
      </c>
      <c r="BI819">
        <v>419.9928</v>
      </c>
      <c r="BJ819">
        <v>21.45633</v>
      </c>
      <c r="BK819">
        <v>21.47318</v>
      </c>
      <c r="BL819">
        <v>419.9473000000001</v>
      </c>
      <c r="BM819">
        <v>21.15984</v>
      </c>
      <c r="BN819">
        <v>500.0664</v>
      </c>
      <c r="BO819">
        <v>101.0223</v>
      </c>
      <c r="BP819">
        <v>0.1001305</v>
      </c>
      <c r="BQ819">
        <v>25.66685</v>
      </c>
      <c r="BR819">
        <v>25.66974</v>
      </c>
      <c r="BS819">
        <v>999.9</v>
      </c>
      <c r="BT819">
        <v>0</v>
      </c>
      <c r="BU819">
        <v>0</v>
      </c>
      <c r="BV819">
        <v>9992.374999999998</v>
      </c>
      <c r="BW819">
        <v>0</v>
      </c>
      <c r="BX819">
        <v>0.3738077</v>
      </c>
      <c r="BY819">
        <v>-0.4069611</v>
      </c>
      <c r="BZ819">
        <v>428.7859999999999</v>
      </c>
      <c r="CA819">
        <v>429.2094</v>
      </c>
      <c r="CB819">
        <v>-0.01683961</v>
      </c>
      <c r="CC819">
        <v>419.9928</v>
      </c>
      <c r="CD819">
        <v>21.47318</v>
      </c>
      <c r="CE819">
        <v>2.167567</v>
      </c>
      <c r="CF819">
        <v>2.169268</v>
      </c>
      <c r="CG819">
        <v>18.7246</v>
      </c>
      <c r="CH819">
        <v>18.73715</v>
      </c>
      <c r="CI819">
        <v>20.00186</v>
      </c>
      <c r="CJ819">
        <v>0</v>
      </c>
      <c r="CK819">
        <v>1</v>
      </c>
      <c r="CL819">
        <v>0</v>
      </c>
      <c r="CM819">
        <v>1.6598</v>
      </c>
      <c r="CN819">
        <v>0</v>
      </c>
      <c r="CO819">
        <v>0.18328</v>
      </c>
      <c r="CP819">
        <v>102.3228</v>
      </c>
      <c r="CQ819">
        <v>34.75</v>
      </c>
      <c r="CR819">
        <v>40.3624</v>
      </c>
      <c r="CS819">
        <v>37.5</v>
      </c>
      <c r="CT819">
        <v>39.4686</v>
      </c>
      <c r="CU819">
        <v>36</v>
      </c>
      <c r="CV819">
        <v>0</v>
      </c>
      <c r="CW819">
        <v>20.001</v>
      </c>
      <c r="CX819">
        <v>0</v>
      </c>
      <c r="CY819">
        <v>1774684995.2</v>
      </c>
      <c r="CZ819">
        <v>0</v>
      </c>
      <c r="DA819">
        <v>1774666326.5</v>
      </c>
      <c r="DB819" t="s">
        <v>359</v>
      </c>
      <c r="DC819">
        <v>1774666322</v>
      </c>
      <c r="DD819">
        <v>1774666326.5</v>
      </c>
      <c r="DE819">
        <v>2</v>
      </c>
      <c r="DF819">
        <v>0.343</v>
      </c>
      <c r="DG819">
        <v>-0.026</v>
      </c>
      <c r="DH819">
        <v>-0.36</v>
      </c>
      <c r="DI819">
        <v>0.298</v>
      </c>
      <c r="DJ819">
        <v>420</v>
      </c>
      <c r="DK819">
        <v>22</v>
      </c>
      <c r="DL819">
        <v>0.17</v>
      </c>
      <c r="DM819">
        <v>0.02</v>
      </c>
      <c r="DN819">
        <v>-0.4096784146341464</v>
      </c>
      <c r="DO819">
        <v>0.1902479999999995</v>
      </c>
      <c r="DP819">
        <v>0.05299556303838</v>
      </c>
      <c r="DQ819">
        <v>0</v>
      </c>
      <c r="DR819">
        <v>-0.01671409268292683</v>
      </c>
      <c r="DS819">
        <v>-0.0005543937282229909</v>
      </c>
      <c r="DT819">
        <v>0.001029403534942123</v>
      </c>
      <c r="DU819">
        <v>1</v>
      </c>
      <c r="DV819">
        <v>1</v>
      </c>
      <c r="DW819">
        <v>2</v>
      </c>
      <c r="DX819" t="s">
        <v>367</v>
      </c>
      <c r="DY819">
        <v>3.13044</v>
      </c>
      <c r="DZ819">
        <v>2.80636</v>
      </c>
      <c r="EA819">
        <v>0.099744</v>
      </c>
      <c r="EB819">
        <v>0.0994693</v>
      </c>
      <c r="EC819">
        <v>0.105689</v>
      </c>
      <c r="ED819">
        <v>0.105444</v>
      </c>
      <c r="EE819">
        <v>21144</v>
      </c>
      <c r="EF819">
        <v>27418.7</v>
      </c>
      <c r="EG819">
        <v>26440.8</v>
      </c>
      <c r="EH819">
        <v>32999.9</v>
      </c>
      <c r="EI819">
        <v>34927.5</v>
      </c>
      <c r="EJ819">
        <v>40316.6</v>
      </c>
      <c r="EK819">
        <v>41086.2</v>
      </c>
      <c r="EL819">
        <v>46059.5</v>
      </c>
      <c r="EM819">
        <v>2.03503</v>
      </c>
      <c r="EN819">
        <v>2.00038</v>
      </c>
      <c r="EO819">
        <v>0.0641495</v>
      </c>
      <c r="EP819">
        <v>0</v>
      </c>
      <c r="EQ819">
        <v>24.6095</v>
      </c>
      <c r="ER819">
        <v>999.9</v>
      </c>
      <c r="ES819">
        <v>67.5</v>
      </c>
      <c r="ET819">
        <v>27.5</v>
      </c>
      <c r="EU819">
        <v>24.6241</v>
      </c>
      <c r="EV819">
        <v>61.0609</v>
      </c>
      <c r="EW819">
        <v>31.5625</v>
      </c>
      <c r="EX819">
        <v>1</v>
      </c>
      <c r="EY819">
        <v>0.291067</v>
      </c>
      <c r="EZ819">
        <v>0.151743</v>
      </c>
      <c r="FA819">
        <v>20.2927</v>
      </c>
      <c r="FB819">
        <v>5.18734</v>
      </c>
      <c r="FC819">
        <v>11.9441</v>
      </c>
      <c r="FD819">
        <v>4.95555</v>
      </c>
      <c r="FE819">
        <v>3.285</v>
      </c>
      <c r="FF819">
        <v>9999</v>
      </c>
      <c r="FG819">
        <v>9999</v>
      </c>
      <c r="FH819">
        <v>9999</v>
      </c>
      <c r="FI819">
        <v>999.9</v>
      </c>
      <c r="FJ819">
        <v>1.86127</v>
      </c>
      <c r="FK819">
        <v>1.86264</v>
      </c>
      <c r="FL819">
        <v>1.86005</v>
      </c>
      <c r="FM819">
        <v>1.85837</v>
      </c>
      <c r="FN819">
        <v>1.86218</v>
      </c>
      <c r="FO819">
        <v>1.85892</v>
      </c>
      <c r="FP819">
        <v>1.85793</v>
      </c>
      <c r="FQ819">
        <v>1.86081</v>
      </c>
      <c r="FR819">
        <v>0</v>
      </c>
      <c r="FS819">
        <v>0</v>
      </c>
      <c r="FT819">
        <v>0</v>
      </c>
      <c r="FU819">
        <v>4.5</v>
      </c>
      <c r="FV819" t="s">
        <v>361</v>
      </c>
      <c r="FW819" t="s">
        <v>362</v>
      </c>
      <c r="FX819" t="s">
        <v>363</v>
      </c>
      <c r="FY819" t="s">
        <v>364</v>
      </c>
      <c r="FZ819" t="s">
        <v>364</v>
      </c>
      <c r="GA819" t="s">
        <v>363</v>
      </c>
      <c r="GB819">
        <v>0</v>
      </c>
      <c r="GC819">
        <v>100</v>
      </c>
      <c r="GD819">
        <v>100</v>
      </c>
      <c r="GE819">
        <v>-0.362</v>
      </c>
      <c r="GF819">
        <v>0.2965</v>
      </c>
      <c r="GG819">
        <v>-1.589593225013521</v>
      </c>
      <c r="GH819">
        <v>0.00192992804097616</v>
      </c>
      <c r="GI819">
        <v>3.244687122451424E-06</v>
      </c>
      <c r="GJ819">
        <v>-2.087531120305573E-09</v>
      </c>
      <c r="GK819">
        <v>0.05776174702018427</v>
      </c>
      <c r="GL819">
        <v>0.005089068596103195</v>
      </c>
      <c r="GM819">
        <v>0.0003257216593697226</v>
      </c>
      <c r="GN819">
        <v>-1.562898368296355E-06</v>
      </c>
      <c r="GO819">
        <v>0</v>
      </c>
      <c r="GP819">
        <v>1257</v>
      </c>
      <c r="GQ819">
        <v>1</v>
      </c>
      <c r="GR819">
        <v>31</v>
      </c>
      <c r="GS819">
        <v>311.2</v>
      </c>
      <c r="GT819">
        <v>311.2</v>
      </c>
      <c r="GU819">
        <v>1.07666</v>
      </c>
      <c r="GV819">
        <v>2.3999</v>
      </c>
      <c r="GW819">
        <v>1.44775</v>
      </c>
      <c r="GX819">
        <v>2.20215</v>
      </c>
      <c r="GY819">
        <v>1.44653</v>
      </c>
      <c r="GZ819">
        <v>2.29004</v>
      </c>
      <c r="HA819">
        <v>33.1769</v>
      </c>
      <c r="HB819">
        <v>14.4122</v>
      </c>
      <c r="HC819">
        <v>18</v>
      </c>
      <c r="HD819">
        <v>531.944</v>
      </c>
      <c r="HE819">
        <v>523.013</v>
      </c>
      <c r="HF819">
        <v>25</v>
      </c>
      <c r="HG819">
        <v>30.7119</v>
      </c>
      <c r="HH819">
        <v>30.0001</v>
      </c>
      <c r="HI819">
        <v>31.0889</v>
      </c>
      <c r="HJ819">
        <v>31.0982</v>
      </c>
      <c r="HK819">
        <v>21.5412</v>
      </c>
      <c r="HL819">
        <v>20.8779</v>
      </c>
      <c r="HM819">
        <v>100</v>
      </c>
      <c r="HN819">
        <v>25</v>
      </c>
      <c r="HO819">
        <v>420</v>
      </c>
      <c r="HP819">
        <v>21.5</v>
      </c>
      <c r="HQ819">
        <v>103.119</v>
      </c>
      <c r="HR819">
        <v>102.02</v>
      </c>
    </row>
    <row r="820" spans="1:226">
      <c r="A820">
        <v>802</v>
      </c>
      <c r="B820">
        <v>1774685001</v>
      </c>
      <c r="C820">
        <v>3255</v>
      </c>
      <c r="D820" t="s">
        <v>1967</v>
      </c>
      <c r="E820" t="s">
        <v>1968</v>
      </c>
      <c r="F820">
        <v>5</v>
      </c>
      <c r="I820">
        <v>1774684998.1</v>
      </c>
      <c r="J820">
        <f>(K820)/1000</f>
        <v>0</v>
      </c>
      <c r="K820">
        <f>IF(BF820, AN820, AH820)</f>
        <v>0</v>
      </c>
      <c r="L820">
        <f>IF(BF820, AI820, AG820)</f>
        <v>0</v>
      </c>
      <c r="M820">
        <f>BH820 - IF(AU820&gt;1, L820*BB820*100.0/(AW820), 0)</f>
        <v>0</v>
      </c>
      <c r="N820">
        <f>((T820-J820/2)*M820-L820)/(T820+J820/2)</f>
        <v>0</v>
      </c>
      <c r="O820">
        <f>N820*(BO820+BP820)/1000.0</f>
        <v>0</v>
      </c>
      <c r="P820">
        <f>(BH820 - IF(AU820&gt;1, L820*BB820*100.0/(AW820), 0))*(BO820+BP820)/1000.0</f>
        <v>0</v>
      </c>
      <c r="Q820">
        <f>2.0/((1/S820-1/R820)+SIGN(S820)*SQRT((1/S820-1/R820)*(1/S820-1/R820) + 4*BC820/((BC820+1)*(BC820+1))*(2*1/S820*1/R820-1/R820*1/R820)))</f>
        <v>0</v>
      </c>
      <c r="R820">
        <f>IF(LEFT(BD820,1)&lt;&gt;"0",IF(LEFT(BD820,1)="1",3.0,BE820),$D$5+$E$5*(BV820*BO820/($K$5*1000))+$F$5*(BV820*BO820/($K$5*1000))*MAX(MIN(BB820,$J$5),$I$5)*MAX(MIN(BB820,$J$5),$I$5)+$G$5*MAX(MIN(BB820,$J$5),$I$5)*(BV820*BO820/($K$5*1000))+$H$5*(BV820*BO820/($K$5*1000))*(BV820*BO820/($K$5*1000)))</f>
        <v>0</v>
      </c>
      <c r="S820">
        <f>J820*(1000-(1000*0.61365*exp(17.502*W820/(240.97+W820))/(BO820+BP820)+BJ820)/2)/(1000*0.61365*exp(17.502*W820/(240.97+W820))/(BO820+BP820)-BJ820)</f>
        <v>0</v>
      </c>
      <c r="T820">
        <f>1/((BC820+1)/(Q820/1.6)+1/(R820/1.37)) + BC820/((BC820+1)/(Q820/1.6) + BC820/(R820/1.37))</f>
        <v>0</v>
      </c>
      <c r="U820">
        <f>(AX820*BA820)</f>
        <v>0</v>
      </c>
      <c r="V820">
        <f>(BQ820+(U820+2*0.95*5.67E-8*(((BQ820+$B$9)+273)^4-(BQ820+273)^4)-44100*J820)/(1.84*29.3*R820+8*0.95*5.67E-8*(BQ820+273)^3))</f>
        <v>0</v>
      </c>
      <c r="W820">
        <f>($C$9*BR820+$D$9*BS820+$E$9*V820)</f>
        <v>0</v>
      </c>
      <c r="X820">
        <f>0.61365*exp(17.502*W820/(240.97+W820))</f>
        <v>0</v>
      </c>
      <c r="Y820">
        <f>(Z820/AA820*100)</f>
        <v>0</v>
      </c>
      <c r="Z820">
        <f>BJ820*(BO820+BP820)/1000</f>
        <v>0</v>
      </c>
      <c r="AA820">
        <f>0.61365*exp(17.502*BQ820/(240.97+BQ820))</f>
        <v>0</v>
      </c>
      <c r="AB820">
        <f>(X820-BJ820*(BO820+BP820)/1000)</f>
        <v>0</v>
      </c>
      <c r="AC820">
        <f>(-J820*44100)</f>
        <v>0</v>
      </c>
      <c r="AD820">
        <f>2*29.3*R820*0.92*(BQ820-W820)</f>
        <v>0</v>
      </c>
      <c r="AE820">
        <f>2*0.95*5.67E-8*(((BQ820+$B$9)+273)^4-(W820+273)^4)</f>
        <v>0</v>
      </c>
      <c r="AF820">
        <f>U820+AE820+AC820+AD820</f>
        <v>0</v>
      </c>
      <c r="AG820">
        <f>BN820*AU820*(BI820-BH820*(1000-AU820*BK820)/(1000-AU820*BJ820))/(100*BB820)</f>
        <v>0</v>
      </c>
      <c r="AH820">
        <f>1000*BN820*AU820*(BJ820-BK820)/(100*BB820*(1000-AU820*BJ820))</f>
        <v>0</v>
      </c>
      <c r="AI820">
        <f>(AJ820 - AK820 - BO820*1E3/(8.314*(BQ820+273.15)) * AM820/BN820 * AL820) * BN820/(100*BB820) * (1000 - BK820)/1000</f>
        <v>0</v>
      </c>
      <c r="AJ820">
        <v>429.1780965686751</v>
      </c>
      <c r="AK820">
        <v>428.7913333333333</v>
      </c>
      <c r="AL820">
        <v>4.426372456616229E-06</v>
      </c>
      <c r="AM820">
        <v>61.35787655002243</v>
      </c>
      <c r="AN820">
        <f>(AP820 - AO820 + BO820*1E3/(8.314*(BQ820+273.15)) * AR820/BN820 * AQ820) * BN820/(100*BB820) * 1000/(1000 - AP820)</f>
        <v>0</v>
      </c>
      <c r="AO820">
        <v>21.47400327597361</v>
      </c>
      <c r="AP820">
        <v>21.45403636363638</v>
      </c>
      <c r="AQ820">
        <v>-3.168659052837535E-08</v>
      </c>
      <c r="AR820">
        <v>91.88205700752289</v>
      </c>
      <c r="AS820">
        <v>0</v>
      </c>
      <c r="AT820">
        <v>0</v>
      </c>
      <c r="AU820">
        <f>IF(AS820*$H$15&gt;=AW820,1.0,(AW820/(AW820-AS820*$H$15)))</f>
        <v>0</v>
      </c>
      <c r="AV820">
        <f>(AU820-1)*100</f>
        <v>0</v>
      </c>
      <c r="AW820">
        <f>MAX(0,($B$15+$C$15*BV820)/(1+$D$15*BV820)*BO820/(BQ820+273)*$E$15)</f>
        <v>0</v>
      </c>
      <c r="AX820">
        <f>$B$13*BW820+$C$13*BX820+$F$13*CI820*(1-CL820)</f>
        <v>0</v>
      </c>
      <c r="AY820">
        <f>AX820*AZ820</f>
        <v>0</v>
      </c>
      <c r="AZ820">
        <f>($B$13*$D$11+$C$13*$D$11+$F$13*((CV820+CN820)/MAX(CV820+CN820+CW820, 0.1)*$I$11+CW820/MAX(CV820+CN820+CW820, 0.1)*$J$11))/($B$13+$C$13+$F$13)</f>
        <v>0</v>
      </c>
      <c r="BA820">
        <f>($B$13*$K$11+$C$13*$K$11+$F$13*((CV820+CN820)/MAX(CV820+CN820+CW820, 0.1)*$P$11+CW820/MAX(CV820+CN820+CW820, 0.1)*$Q$11))/($B$13+$C$13+$F$13)</f>
        <v>0</v>
      </c>
      <c r="BB820">
        <v>6</v>
      </c>
      <c r="BC820">
        <v>0.5</v>
      </c>
      <c r="BD820" t="s">
        <v>358</v>
      </c>
      <c r="BE820">
        <v>2</v>
      </c>
      <c r="BF820" t="b">
        <v>1</v>
      </c>
      <c r="BG820">
        <v>1774684998.1</v>
      </c>
      <c r="BH820">
        <v>419.5739</v>
      </c>
      <c r="BI820">
        <v>419.9875</v>
      </c>
      <c r="BJ820">
        <v>21.45498</v>
      </c>
      <c r="BK820">
        <v>21.47377</v>
      </c>
      <c r="BL820">
        <v>419.9353</v>
      </c>
      <c r="BM820">
        <v>21.15853</v>
      </c>
      <c r="BN820">
        <v>499.9674</v>
      </c>
      <c r="BO820">
        <v>101.0232</v>
      </c>
      <c r="BP820">
        <v>0.09986678</v>
      </c>
      <c r="BQ820">
        <v>25.66444</v>
      </c>
      <c r="BR820">
        <v>25.66629</v>
      </c>
      <c r="BS820">
        <v>999.9</v>
      </c>
      <c r="BT820">
        <v>0</v>
      </c>
      <c r="BU820">
        <v>0</v>
      </c>
      <c r="BV820">
        <v>10009.872</v>
      </c>
      <c r="BW820">
        <v>0</v>
      </c>
      <c r="BX820">
        <v>0.3796952</v>
      </c>
      <c r="BY820">
        <v>-0.4134492</v>
      </c>
      <c r="BZ820">
        <v>428.7731</v>
      </c>
      <c r="CA820">
        <v>429.2039000000001</v>
      </c>
      <c r="CB820">
        <v>-0.01878128</v>
      </c>
      <c r="CC820">
        <v>419.9875</v>
      </c>
      <c r="CD820">
        <v>21.47377</v>
      </c>
      <c r="CE820">
        <v>2.167451</v>
      </c>
      <c r="CF820">
        <v>2.169348</v>
      </c>
      <c r="CG820">
        <v>18.72376</v>
      </c>
      <c r="CH820">
        <v>18.73776</v>
      </c>
      <c r="CI820">
        <v>19.99779</v>
      </c>
      <c r="CJ820">
        <v>0</v>
      </c>
      <c r="CK820">
        <v>1</v>
      </c>
      <c r="CL820">
        <v>0</v>
      </c>
      <c r="CM820">
        <v>1.61143</v>
      </c>
      <c r="CN820">
        <v>0</v>
      </c>
      <c r="CO820">
        <v>0.21499</v>
      </c>
      <c r="CP820">
        <v>102.302</v>
      </c>
      <c r="CQ820">
        <v>34.75</v>
      </c>
      <c r="CR820">
        <v>40.4122</v>
      </c>
      <c r="CS820">
        <v>37.5124</v>
      </c>
      <c r="CT820">
        <v>39.5372</v>
      </c>
      <c r="CU820">
        <v>36</v>
      </c>
      <c r="CV820">
        <v>0</v>
      </c>
      <c r="CW820">
        <v>19.998</v>
      </c>
      <c r="CX820">
        <v>0</v>
      </c>
      <c r="CY820">
        <v>1774684999.4</v>
      </c>
      <c r="CZ820">
        <v>0</v>
      </c>
      <c r="DA820">
        <v>1774666326.5</v>
      </c>
      <c r="DB820" t="s">
        <v>359</v>
      </c>
      <c r="DC820">
        <v>1774666322</v>
      </c>
      <c r="DD820">
        <v>1774666326.5</v>
      </c>
      <c r="DE820">
        <v>2</v>
      </c>
      <c r="DF820">
        <v>0.343</v>
      </c>
      <c r="DG820">
        <v>-0.026</v>
      </c>
      <c r="DH820">
        <v>-0.36</v>
      </c>
      <c r="DI820">
        <v>0.298</v>
      </c>
      <c r="DJ820">
        <v>420</v>
      </c>
      <c r="DK820">
        <v>22</v>
      </c>
      <c r="DL820">
        <v>0.17</v>
      </c>
      <c r="DM820">
        <v>0.02</v>
      </c>
      <c r="DN820">
        <v>-0.4024859512195122</v>
      </c>
      <c r="DO820">
        <v>0.06492556097560885</v>
      </c>
      <c r="DP820">
        <v>0.04983945642049382</v>
      </c>
      <c r="DQ820">
        <v>1</v>
      </c>
      <c r="DR820">
        <v>-0.01699810487804878</v>
      </c>
      <c r="DS820">
        <v>-0.003980621602787464</v>
      </c>
      <c r="DT820">
        <v>0.001206790543984073</v>
      </c>
      <c r="DU820">
        <v>1</v>
      </c>
      <c r="DV820">
        <v>2</v>
      </c>
      <c r="DW820">
        <v>2</v>
      </c>
      <c r="DX820" t="s">
        <v>360</v>
      </c>
      <c r="DY820">
        <v>3.13043</v>
      </c>
      <c r="DZ820">
        <v>2.80658</v>
      </c>
      <c r="EA820">
        <v>0.0997508</v>
      </c>
      <c r="EB820">
        <v>0.0994674</v>
      </c>
      <c r="EC820">
        <v>0.105686</v>
      </c>
      <c r="ED820">
        <v>0.105443</v>
      </c>
      <c r="EE820">
        <v>21143.9</v>
      </c>
      <c r="EF820">
        <v>27418.9</v>
      </c>
      <c r="EG820">
        <v>26440.9</v>
      </c>
      <c r="EH820">
        <v>33000.1</v>
      </c>
      <c r="EI820">
        <v>34927.5</v>
      </c>
      <c r="EJ820">
        <v>40317.1</v>
      </c>
      <c r="EK820">
        <v>41086</v>
      </c>
      <c r="EL820">
        <v>46060</v>
      </c>
      <c r="EM820">
        <v>2.0352</v>
      </c>
      <c r="EN820">
        <v>2.00028</v>
      </c>
      <c r="EO820">
        <v>0.0649318</v>
      </c>
      <c r="EP820">
        <v>0</v>
      </c>
      <c r="EQ820">
        <v>24.6069</v>
      </c>
      <c r="ER820">
        <v>999.9</v>
      </c>
      <c r="ES820">
        <v>67.5</v>
      </c>
      <c r="ET820">
        <v>27.5</v>
      </c>
      <c r="EU820">
        <v>24.6266</v>
      </c>
      <c r="EV820">
        <v>61.2609</v>
      </c>
      <c r="EW820">
        <v>31.7268</v>
      </c>
      <c r="EX820">
        <v>1</v>
      </c>
      <c r="EY820">
        <v>0.291059</v>
      </c>
      <c r="EZ820">
        <v>0.152731</v>
      </c>
      <c r="FA820">
        <v>20.2926</v>
      </c>
      <c r="FB820">
        <v>5.18749</v>
      </c>
      <c r="FC820">
        <v>11.9441</v>
      </c>
      <c r="FD820">
        <v>4.9557</v>
      </c>
      <c r="FE820">
        <v>3.285</v>
      </c>
      <c r="FF820">
        <v>9999</v>
      </c>
      <c r="FG820">
        <v>9999</v>
      </c>
      <c r="FH820">
        <v>9999</v>
      </c>
      <c r="FI820">
        <v>999.9</v>
      </c>
      <c r="FJ820">
        <v>1.86127</v>
      </c>
      <c r="FK820">
        <v>1.86264</v>
      </c>
      <c r="FL820">
        <v>1.86005</v>
      </c>
      <c r="FM820">
        <v>1.85837</v>
      </c>
      <c r="FN820">
        <v>1.86217</v>
      </c>
      <c r="FO820">
        <v>1.8589</v>
      </c>
      <c r="FP820">
        <v>1.85793</v>
      </c>
      <c r="FQ820">
        <v>1.86081</v>
      </c>
      <c r="FR820">
        <v>0</v>
      </c>
      <c r="FS820">
        <v>0</v>
      </c>
      <c r="FT820">
        <v>0</v>
      </c>
      <c r="FU820">
        <v>4.5</v>
      </c>
      <c r="FV820" t="s">
        <v>361</v>
      </c>
      <c r="FW820" t="s">
        <v>362</v>
      </c>
      <c r="FX820" t="s">
        <v>363</v>
      </c>
      <c r="FY820" t="s">
        <v>364</v>
      </c>
      <c r="FZ820" t="s">
        <v>364</v>
      </c>
      <c r="GA820" t="s">
        <v>363</v>
      </c>
      <c r="GB820">
        <v>0</v>
      </c>
      <c r="GC820">
        <v>100</v>
      </c>
      <c r="GD820">
        <v>100</v>
      </c>
      <c r="GE820">
        <v>-0.361</v>
      </c>
      <c r="GF820">
        <v>0.2964</v>
      </c>
      <c r="GG820">
        <v>-1.589593225013521</v>
      </c>
      <c r="GH820">
        <v>0.00192992804097616</v>
      </c>
      <c r="GI820">
        <v>3.244687122451424E-06</v>
      </c>
      <c r="GJ820">
        <v>-2.087531120305573E-09</v>
      </c>
      <c r="GK820">
        <v>0.05776174702018427</v>
      </c>
      <c r="GL820">
        <v>0.005089068596103195</v>
      </c>
      <c r="GM820">
        <v>0.0003257216593697226</v>
      </c>
      <c r="GN820">
        <v>-1.562898368296355E-06</v>
      </c>
      <c r="GO820">
        <v>0</v>
      </c>
      <c r="GP820">
        <v>1257</v>
      </c>
      <c r="GQ820">
        <v>1</v>
      </c>
      <c r="GR820">
        <v>31</v>
      </c>
      <c r="GS820">
        <v>311.3</v>
      </c>
      <c r="GT820">
        <v>311.2</v>
      </c>
      <c r="GU820">
        <v>1.07788</v>
      </c>
      <c r="GV820">
        <v>2.39258</v>
      </c>
      <c r="GW820">
        <v>1.44775</v>
      </c>
      <c r="GX820">
        <v>2.20215</v>
      </c>
      <c r="GY820">
        <v>1.44653</v>
      </c>
      <c r="GZ820">
        <v>2.35474</v>
      </c>
      <c r="HA820">
        <v>33.1769</v>
      </c>
      <c r="HB820">
        <v>14.421</v>
      </c>
      <c r="HC820">
        <v>18</v>
      </c>
      <c r="HD820">
        <v>532.05</v>
      </c>
      <c r="HE820">
        <v>522.9450000000001</v>
      </c>
      <c r="HF820">
        <v>25.0001</v>
      </c>
      <c r="HG820">
        <v>30.7119</v>
      </c>
      <c r="HH820">
        <v>30.0001</v>
      </c>
      <c r="HI820">
        <v>31.0882</v>
      </c>
      <c r="HJ820">
        <v>31.0982</v>
      </c>
      <c r="HK820">
        <v>21.5419</v>
      </c>
      <c r="HL820">
        <v>20.8779</v>
      </c>
      <c r="HM820">
        <v>100</v>
      </c>
      <c r="HN820">
        <v>25</v>
      </c>
      <c r="HO820">
        <v>420</v>
      </c>
      <c r="HP820">
        <v>21.5</v>
      </c>
      <c r="HQ820">
        <v>103.118</v>
      </c>
      <c r="HR820">
        <v>102.021</v>
      </c>
    </row>
    <row r="821" spans="1:226">
      <c r="A821">
        <v>803</v>
      </c>
      <c r="B821">
        <v>1774685005</v>
      </c>
      <c r="C821">
        <v>3259</v>
      </c>
      <c r="D821" t="s">
        <v>1969</v>
      </c>
      <c r="E821" t="s">
        <v>1970</v>
      </c>
      <c r="F821">
        <v>5</v>
      </c>
      <c r="I821">
        <v>1774685002.1</v>
      </c>
      <c r="J821">
        <f>(K821)/1000</f>
        <v>0</v>
      </c>
      <c r="K821">
        <f>IF(BF821, AN821, AH821)</f>
        <v>0</v>
      </c>
      <c r="L821">
        <f>IF(BF821, AI821, AG821)</f>
        <v>0</v>
      </c>
      <c r="M821">
        <f>BH821 - IF(AU821&gt;1, L821*BB821*100.0/(AW821), 0)</f>
        <v>0</v>
      </c>
      <c r="N821">
        <f>((T821-J821/2)*M821-L821)/(T821+J821/2)</f>
        <v>0</v>
      </c>
      <c r="O821">
        <f>N821*(BO821+BP821)/1000.0</f>
        <v>0</v>
      </c>
      <c r="P821">
        <f>(BH821 - IF(AU821&gt;1, L821*BB821*100.0/(AW821), 0))*(BO821+BP821)/1000.0</f>
        <v>0</v>
      </c>
      <c r="Q821">
        <f>2.0/((1/S821-1/R821)+SIGN(S821)*SQRT((1/S821-1/R821)*(1/S821-1/R821) + 4*BC821/((BC821+1)*(BC821+1))*(2*1/S821*1/R821-1/R821*1/R821)))</f>
        <v>0</v>
      </c>
      <c r="R821">
        <f>IF(LEFT(BD821,1)&lt;&gt;"0",IF(LEFT(BD821,1)="1",3.0,BE821),$D$5+$E$5*(BV821*BO821/($K$5*1000))+$F$5*(BV821*BO821/($K$5*1000))*MAX(MIN(BB821,$J$5),$I$5)*MAX(MIN(BB821,$J$5),$I$5)+$G$5*MAX(MIN(BB821,$J$5),$I$5)*(BV821*BO821/($K$5*1000))+$H$5*(BV821*BO821/($K$5*1000))*(BV821*BO821/($K$5*1000)))</f>
        <v>0</v>
      </c>
      <c r="S821">
        <f>J821*(1000-(1000*0.61365*exp(17.502*W821/(240.97+W821))/(BO821+BP821)+BJ821)/2)/(1000*0.61365*exp(17.502*W821/(240.97+W821))/(BO821+BP821)-BJ821)</f>
        <v>0</v>
      </c>
      <c r="T821">
        <f>1/((BC821+1)/(Q821/1.6)+1/(R821/1.37)) + BC821/((BC821+1)/(Q821/1.6) + BC821/(R821/1.37))</f>
        <v>0</v>
      </c>
      <c r="U821">
        <f>(AX821*BA821)</f>
        <v>0</v>
      </c>
      <c r="V821">
        <f>(BQ821+(U821+2*0.95*5.67E-8*(((BQ821+$B$9)+273)^4-(BQ821+273)^4)-44100*J821)/(1.84*29.3*R821+8*0.95*5.67E-8*(BQ821+273)^3))</f>
        <v>0</v>
      </c>
      <c r="W821">
        <f>($C$9*BR821+$D$9*BS821+$E$9*V821)</f>
        <v>0</v>
      </c>
      <c r="X821">
        <f>0.61365*exp(17.502*W821/(240.97+W821))</f>
        <v>0</v>
      </c>
      <c r="Y821">
        <f>(Z821/AA821*100)</f>
        <v>0</v>
      </c>
      <c r="Z821">
        <f>BJ821*(BO821+BP821)/1000</f>
        <v>0</v>
      </c>
      <c r="AA821">
        <f>0.61365*exp(17.502*BQ821/(240.97+BQ821))</f>
        <v>0</v>
      </c>
      <c r="AB821">
        <f>(X821-BJ821*(BO821+BP821)/1000)</f>
        <v>0</v>
      </c>
      <c r="AC821">
        <f>(-J821*44100)</f>
        <v>0</v>
      </c>
      <c r="AD821">
        <f>2*29.3*R821*0.92*(BQ821-W821)</f>
        <v>0</v>
      </c>
      <c r="AE821">
        <f>2*0.95*5.67E-8*(((BQ821+$B$9)+273)^4-(W821+273)^4)</f>
        <v>0</v>
      </c>
      <c r="AF821">
        <f>U821+AE821+AC821+AD821</f>
        <v>0</v>
      </c>
      <c r="AG821">
        <f>BN821*AU821*(BI821-BH821*(1000-AU821*BK821)/(1000-AU821*BJ821))/(100*BB821)</f>
        <v>0</v>
      </c>
      <c r="AH821">
        <f>1000*BN821*AU821*(BJ821-BK821)/(100*BB821*(1000-AU821*BJ821))</f>
        <v>0</v>
      </c>
      <c r="AI821">
        <f>(AJ821 - AK821 - BO821*1E3/(8.314*(BQ821+273.15)) * AM821/BN821 * AL821) * BN821/(100*BB821) * (1000 - BK821)/1000</f>
        <v>0</v>
      </c>
      <c r="AJ821">
        <v>429.2360756988336</v>
      </c>
      <c r="AK821">
        <v>428.7504424242422</v>
      </c>
      <c r="AL821">
        <v>-6.641345938532063E-06</v>
      </c>
      <c r="AM821">
        <v>61.35787655002243</v>
      </c>
      <c r="AN821">
        <f>(AP821 - AO821 + BO821*1E3/(8.314*(BQ821+273.15)) * AR821/BN821 * AQ821) * BN821/(100*BB821) * 1000/(1000 - AP821)</f>
        <v>0</v>
      </c>
      <c r="AO821">
        <v>21.47392093497978</v>
      </c>
      <c r="AP821">
        <v>21.45701048951049</v>
      </c>
      <c r="AQ821">
        <v>-5.265361077763243E-07</v>
      </c>
      <c r="AR821">
        <v>91.88205700752289</v>
      </c>
      <c r="AS821">
        <v>0</v>
      </c>
      <c r="AT821">
        <v>0</v>
      </c>
      <c r="AU821">
        <f>IF(AS821*$H$15&gt;=AW821,1.0,(AW821/(AW821-AS821*$H$15)))</f>
        <v>0</v>
      </c>
      <c r="AV821">
        <f>(AU821-1)*100</f>
        <v>0</v>
      </c>
      <c r="AW821">
        <f>MAX(0,($B$15+$C$15*BV821)/(1+$D$15*BV821)*BO821/(BQ821+273)*$E$15)</f>
        <v>0</v>
      </c>
      <c r="AX821">
        <f>$B$13*BW821+$C$13*BX821+$F$13*CI821*(1-CL821)</f>
        <v>0</v>
      </c>
      <c r="AY821">
        <f>AX821*AZ821</f>
        <v>0</v>
      </c>
      <c r="AZ821">
        <f>($B$13*$D$11+$C$13*$D$11+$F$13*((CV821+CN821)/MAX(CV821+CN821+CW821, 0.1)*$I$11+CW821/MAX(CV821+CN821+CW821, 0.1)*$J$11))/($B$13+$C$13+$F$13)</f>
        <v>0</v>
      </c>
      <c r="BA821">
        <f>($B$13*$K$11+$C$13*$K$11+$F$13*((CV821+CN821)/MAX(CV821+CN821+CW821, 0.1)*$P$11+CW821/MAX(CV821+CN821+CW821, 0.1)*$Q$11))/($B$13+$C$13+$F$13)</f>
        <v>0</v>
      </c>
      <c r="BB821">
        <v>6</v>
      </c>
      <c r="BC821">
        <v>0.5</v>
      </c>
      <c r="BD821" t="s">
        <v>358</v>
      </c>
      <c r="BE821">
        <v>2</v>
      </c>
      <c r="BF821" t="b">
        <v>1</v>
      </c>
      <c r="BG821">
        <v>1774685002.1</v>
      </c>
      <c r="BH821">
        <v>419.5778999999999</v>
      </c>
      <c r="BI821">
        <v>420.0086</v>
      </c>
      <c r="BJ821">
        <v>21.45477</v>
      </c>
      <c r="BK821">
        <v>21.47413</v>
      </c>
      <c r="BL821">
        <v>419.9394</v>
      </c>
      <c r="BM821">
        <v>21.15835</v>
      </c>
      <c r="BN821">
        <v>499.9988</v>
      </c>
      <c r="BO821">
        <v>101.0232</v>
      </c>
      <c r="BP821">
        <v>0.10018844</v>
      </c>
      <c r="BQ821">
        <v>25.66628</v>
      </c>
      <c r="BR821">
        <v>25.67179</v>
      </c>
      <c r="BS821">
        <v>999.9</v>
      </c>
      <c r="BT821">
        <v>0</v>
      </c>
      <c r="BU821">
        <v>0</v>
      </c>
      <c r="BV821">
        <v>9981.315999999999</v>
      </c>
      <c r="BW821">
        <v>0</v>
      </c>
      <c r="BX821">
        <v>0.3833920000000001</v>
      </c>
      <c r="BY821">
        <v>-0.4306274</v>
      </c>
      <c r="BZ821">
        <v>428.7772</v>
      </c>
      <c r="CA821">
        <v>429.2258</v>
      </c>
      <c r="CB821">
        <v>-0.01933728</v>
      </c>
      <c r="CC821">
        <v>420.0086</v>
      </c>
      <c r="CD821">
        <v>21.47413</v>
      </c>
      <c r="CE821">
        <v>2.167433</v>
      </c>
      <c r="CF821">
        <v>2.169386</v>
      </c>
      <c r="CG821">
        <v>18.72361</v>
      </c>
      <c r="CH821">
        <v>18.73803</v>
      </c>
      <c r="CI821">
        <v>19.99413</v>
      </c>
      <c r="CJ821">
        <v>0</v>
      </c>
      <c r="CK821">
        <v>1</v>
      </c>
      <c r="CL821">
        <v>0</v>
      </c>
      <c r="CM821">
        <v>1.58849</v>
      </c>
      <c r="CN821">
        <v>0</v>
      </c>
      <c r="CO821">
        <v>0.2879</v>
      </c>
      <c r="CP821">
        <v>102.2832</v>
      </c>
      <c r="CQ821">
        <v>34.77480000000001</v>
      </c>
      <c r="CR821">
        <v>40.4748</v>
      </c>
      <c r="CS821">
        <v>37.5558</v>
      </c>
      <c r="CT821">
        <v>39.5998</v>
      </c>
      <c r="CU821">
        <v>36.04340000000001</v>
      </c>
      <c r="CV821">
        <v>0</v>
      </c>
      <c r="CW821">
        <v>19.995</v>
      </c>
      <c r="CX821">
        <v>0</v>
      </c>
      <c r="CY821">
        <v>1774685003.6</v>
      </c>
      <c r="CZ821">
        <v>0</v>
      </c>
      <c r="DA821">
        <v>1774666326.5</v>
      </c>
      <c r="DB821" t="s">
        <v>359</v>
      </c>
      <c r="DC821">
        <v>1774666322</v>
      </c>
      <c r="DD821">
        <v>1774666326.5</v>
      </c>
      <c r="DE821">
        <v>2</v>
      </c>
      <c r="DF821">
        <v>0.343</v>
      </c>
      <c r="DG821">
        <v>-0.026</v>
      </c>
      <c r="DH821">
        <v>-0.36</v>
      </c>
      <c r="DI821">
        <v>0.298</v>
      </c>
      <c r="DJ821">
        <v>420</v>
      </c>
      <c r="DK821">
        <v>22</v>
      </c>
      <c r="DL821">
        <v>0.17</v>
      </c>
      <c r="DM821">
        <v>0.02</v>
      </c>
      <c r="DN821">
        <v>-0.4014168</v>
      </c>
      <c r="DO821">
        <v>-0.1657286679174476</v>
      </c>
      <c r="DP821">
        <v>0.05133966545527931</v>
      </c>
      <c r="DQ821">
        <v>0</v>
      </c>
      <c r="DR821">
        <v>-0.0174917725</v>
      </c>
      <c r="DS821">
        <v>-0.01343241163227016</v>
      </c>
      <c r="DT821">
        <v>0.001634015861304213</v>
      </c>
      <c r="DU821">
        <v>1</v>
      </c>
      <c r="DV821">
        <v>1</v>
      </c>
      <c r="DW821">
        <v>2</v>
      </c>
      <c r="DX821" t="s">
        <v>367</v>
      </c>
      <c r="DY821">
        <v>3.1304</v>
      </c>
      <c r="DZ821">
        <v>2.80626</v>
      </c>
      <c r="EA821">
        <v>0.0997431</v>
      </c>
      <c r="EB821">
        <v>0.09947309999999999</v>
      </c>
      <c r="EC821">
        <v>0.105695</v>
      </c>
      <c r="ED821">
        <v>0.105447</v>
      </c>
      <c r="EE821">
        <v>21144</v>
      </c>
      <c r="EF821">
        <v>27418.6</v>
      </c>
      <c r="EG821">
        <v>26440.7</v>
      </c>
      <c r="EH821">
        <v>33000</v>
      </c>
      <c r="EI821">
        <v>34927.2</v>
      </c>
      <c r="EJ821">
        <v>40316.5</v>
      </c>
      <c r="EK821">
        <v>41086.1</v>
      </c>
      <c r="EL821">
        <v>46059.6</v>
      </c>
      <c r="EM821">
        <v>2.0353</v>
      </c>
      <c r="EN821">
        <v>2.00022</v>
      </c>
      <c r="EO821">
        <v>0.0649691</v>
      </c>
      <c r="EP821">
        <v>0</v>
      </c>
      <c r="EQ821">
        <v>24.6043</v>
      </c>
      <c r="ER821">
        <v>999.9</v>
      </c>
      <c r="ES821">
        <v>67.5</v>
      </c>
      <c r="ET821">
        <v>27.5</v>
      </c>
      <c r="EU821">
        <v>24.6259</v>
      </c>
      <c r="EV821">
        <v>61.2509</v>
      </c>
      <c r="EW821">
        <v>31.8389</v>
      </c>
      <c r="EX821">
        <v>1</v>
      </c>
      <c r="EY821">
        <v>0.291037</v>
      </c>
      <c r="EZ821">
        <v>0.153026</v>
      </c>
      <c r="FA821">
        <v>20.2926</v>
      </c>
      <c r="FB821">
        <v>5.18749</v>
      </c>
      <c r="FC821">
        <v>11.9441</v>
      </c>
      <c r="FD821">
        <v>4.9558</v>
      </c>
      <c r="FE821">
        <v>3.285</v>
      </c>
      <c r="FF821">
        <v>9999</v>
      </c>
      <c r="FG821">
        <v>9999</v>
      </c>
      <c r="FH821">
        <v>9999</v>
      </c>
      <c r="FI821">
        <v>999.9</v>
      </c>
      <c r="FJ821">
        <v>1.86127</v>
      </c>
      <c r="FK821">
        <v>1.86264</v>
      </c>
      <c r="FL821">
        <v>1.86005</v>
      </c>
      <c r="FM821">
        <v>1.85837</v>
      </c>
      <c r="FN821">
        <v>1.86217</v>
      </c>
      <c r="FO821">
        <v>1.85889</v>
      </c>
      <c r="FP821">
        <v>1.85791</v>
      </c>
      <c r="FQ821">
        <v>1.86081</v>
      </c>
      <c r="FR821">
        <v>0</v>
      </c>
      <c r="FS821">
        <v>0</v>
      </c>
      <c r="FT821">
        <v>0</v>
      </c>
      <c r="FU821">
        <v>4.5</v>
      </c>
      <c r="FV821" t="s">
        <v>361</v>
      </c>
      <c r="FW821" t="s">
        <v>362</v>
      </c>
      <c r="FX821" t="s">
        <v>363</v>
      </c>
      <c r="FY821" t="s">
        <v>364</v>
      </c>
      <c r="FZ821" t="s">
        <v>364</v>
      </c>
      <c r="GA821" t="s">
        <v>363</v>
      </c>
      <c r="GB821">
        <v>0</v>
      </c>
      <c r="GC821">
        <v>100</v>
      </c>
      <c r="GD821">
        <v>100</v>
      </c>
      <c r="GE821">
        <v>-0.361</v>
      </c>
      <c r="GF821">
        <v>0.2965</v>
      </c>
      <c r="GG821">
        <v>-1.589593225013521</v>
      </c>
      <c r="GH821">
        <v>0.00192992804097616</v>
      </c>
      <c r="GI821">
        <v>3.244687122451424E-06</v>
      </c>
      <c r="GJ821">
        <v>-2.087531120305573E-09</v>
      </c>
      <c r="GK821">
        <v>0.05776174702018427</v>
      </c>
      <c r="GL821">
        <v>0.005089068596103195</v>
      </c>
      <c r="GM821">
        <v>0.0003257216593697226</v>
      </c>
      <c r="GN821">
        <v>-1.562898368296355E-06</v>
      </c>
      <c r="GO821">
        <v>0</v>
      </c>
      <c r="GP821">
        <v>1257</v>
      </c>
      <c r="GQ821">
        <v>1</v>
      </c>
      <c r="GR821">
        <v>31</v>
      </c>
      <c r="GS821">
        <v>311.4</v>
      </c>
      <c r="GT821">
        <v>311.3</v>
      </c>
      <c r="GU821">
        <v>1.07666</v>
      </c>
      <c r="GV821">
        <v>2.38403</v>
      </c>
      <c r="GW821">
        <v>1.44775</v>
      </c>
      <c r="GX821">
        <v>2.20215</v>
      </c>
      <c r="GY821">
        <v>1.44653</v>
      </c>
      <c r="GZ821">
        <v>2.39868</v>
      </c>
      <c r="HA821">
        <v>33.1769</v>
      </c>
      <c r="HB821">
        <v>14.4297</v>
      </c>
      <c r="HC821">
        <v>18</v>
      </c>
      <c r="HD821">
        <v>532.114</v>
      </c>
      <c r="HE821">
        <v>522.9109999999999</v>
      </c>
      <c r="HF821">
        <v>25</v>
      </c>
      <c r="HG821">
        <v>30.7119</v>
      </c>
      <c r="HH821">
        <v>30.0001</v>
      </c>
      <c r="HI821">
        <v>31.0882</v>
      </c>
      <c r="HJ821">
        <v>31.0982</v>
      </c>
      <c r="HK821">
        <v>21.5405</v>
      </c>
      <c r="HL821">
        <v>20.8779</v>
      </c>
      <c r="HM821">
        <v>100</v>
      </c>
      <c r="HN821">
        <v>25</v>
      </c>
      <c r="HO821">
        <v>420</v>
      </c>
      <c r="HP821">
        <v>21.5</v>
      </c>
      <c r="HQ821">
        <v>103.118</v>
      </c>
      <c r="HR821">
        <v>102.02</v>
      </c>
    </row>
    <row r="822" spans="1:226">
      <c r="A822">
        <v>804</v>
      </c>
      <c r="B822">
        <v>1774685009</v>
      </c>
      <c r="C822">
        <v>3263</v>
      </c>
      <c r="D822" t="s">
        <v>1971</v>
      </c>
      <c r="E822" t="s">
        <v>1972</v>
      </c>
      <c r="F822">
        <v>5</v>
      </c>
      <c r="I822">
        <v>1774685006.1</v>
      </c>
      <c r="J822">
        <f>(K822)/1000</f>
        <v>0</v>
      </c>
      <c r="K822">
        <f>IF(BF822, AN822, AH822)</f>
        <v>0</v>
      </c>
      <c r="L822">
        <f>IF(BF822, AI822, AG822)</f>
        <v>0</v>
      </c>
      <c r="M822">
        <f>BH822 - IF(AU822&gt;1, L822*BB822*100.0/(AW822), 0)</f>
        <v>0</v>
      </c>
      <c r="N822">
        <f>((T822-J822/2)*M822-L822)/(T822+J822/2)</f>
        <v>0</v>
      </c>
      <c r="O822">
        <f>N822*(BO822+BP822)/1000.0</f>
        <v>0</v>
      </c>
      <c r="P822">
        <f>(BH822 - IF(AU822&gt;1, L822*BB822*100.0/(AW822), 0))*(BO822+BP822)/1000.0</f>
        <v>0</v>
      </c>
      <c r="Q822">
        <f>2.0/((1/S822-1/R822)+SIGN(S822)*SQRT((1/S822-1/R822)*(1/S822-1/R822) + 4*BC822/((BC822+1)*(BC822+1))*(2*1/S822*1/R822-1/R822*1/R822)))</f>
        <v>0</v>
      </c>
      <c r="R822">
        <f>IF(LEFT(BD822,1)&lt;&gt;"0",IF(LEFT(BD822,1)="1",3.0,BE822),$D$5+$E$5*(BV822*BO822/($K$5*1000))+$F$5*(BV822*BO822/($K$5*1000))*MAX(MIN(BB822,$J$5),$I$5)*MAX(MIN(BB822,$J$5),$I$5)+$G$5*MAX(MIN(BB822,$J$5),$I$5)*(BV822*BO822/($K$5*1000))+$H$5*(BV822*BO822/($K$5*1000))*(BV822*BO822/($K$5*1000)))</f>
        <v>0</v>
      </c>
      <c r="S822">
        <f>J822*(1000-(1000*0.61365*exp(17.502*W822/(240.97+W822))/(BO822+BP822)+BJ822)/2)/(1000*0.61365*exp(17.502*W822/(240.97+W822))/(BO822+BP822)-BJ822)</f>
        <v>0</v>
      </c>
      <c r="T822">
        <f>1/((BC822+1)/(Q822/1.6)+1/(R822/1.37)) + BC822/((BC822+1)/(Q822/1.6) + BC822/(R822/1.37))</f>
        <v>0</v>
      </c>
      <c r="U822">
        <f>(AX822*BA822)</f>
        <v>0</v>
      </c>
      <c r="V822">
        <f>(BQ822+(U822+2*0.95*5.67E-8*(((BQ822+$B$9)+273)^4-(BQ822+273)^4)-44100*J822)/(1.84*29.3*R822+8*0.95*5.67E-8*(BQ822+273)^3))</f>
        <v>0</v>
      </c>
      <c r="W822">
        <f>($C$9*BR822+$D$9*BS822+$E$9*V822)</f>
        <v>0</v>
      </c>
      <c r="X822">
        <f>0.61365*exp(17.502*W822/(240.97+W822))</f>
        <v>0</v>
      </c>
      <c r="Y822">
        <f>(Z822/AA822*100)</f>
        <v>0</v>
      </c>
      <c r="Z822">
        <f>BJ822*(BO822+BP822)/1000</f>
        <v>0</v>
      </c>
      <c r="AA822">
        <f>0.61365*exp(17.502*BQ822/(240.97+BQ822))</f>
        <v>0</v>
      </c>
      <c r="AB822">
        <f>(X822-BJ822*(BO822+BP822)/1000)</f>
        <v>0</v>
      </c>
      <c r="AC822">
        <f>(-J822*44100)</f>
        <v>0</v>
      </c>
      <c r="AD822">
        <f>2*29.3*R822*0.92*(BQ822-W822)</f>
        <v>0</v>
      </c>
      <c r="AE822">
        <f>2*0.95*5.67E-8*(((BQ822+$B$9)+273)^4-(W822+273)^4)</f>
        <v>0</v>
      </c>
      <c r="AF822">
        <f>U822+AE822+AC822+AD822</f>
        <v>0</v>
      </c>
      <c r="AG822">
        <f>BN822*AU822*(BI822-BH822*(1000-AU822*BK822)/(1000-AU822*BJ822))/(100*BB822)</f>
        <v>0</v>
      </c>
      <c r="AH822">
        <f>1000*BN822*AU822*(BJ822-BK822)/(100*BB822*(1000-AU822*BJ822))</f>
        <v>0</v>
      </c>
      <c r="AI822">
        <f>(AJ822 - AK822 - BO822*1E3/(8.314*(BQ822+273.15)) * AM822/BN822 * AL822) * BN822/(100*BB822) * (1000 - BK822)/1000</f>
        <v>0</v>
      </c>
      <c r="AJ822">
        <v>429.2372294997014</v>
      </c>
      <c r="AK822">
        <v>428.7599212121213</v>
      </c>
      <c r="AL822">
        <v>6.35007677606414E-07</v>
      </c>
      <c r="AM822">
        <v>61.35787655002243</v>
      </c>
      <c r="AN822">
        <f>(AP822 - AO822 + BO822*1E3/(8.314*(BQ822+273.15)) * AR822/BN822 * AQ822) * BN822/(100*BB822) * 1000/(1000 - AP822)</f>
        <v>0</v>
      </c>
      <c r="AO822">
        <v>21.47502761552047</v>
      </c>
      <c r="AP822">
        <v>21.45735104895106</v>
      </c>
      <c r="AQ822">
        <v>7.357019382790317E-07</v>
      </c>
      <c r="AR822">
        <v>91.88205700752289</v>
      </c>
      <c r="AS822">
        <v>0</v>
      </c>
      <c r="AT822">
        <v>0</v>
      </c>
      <c r="AU822">
        <f>IF(AS822*$H$15&gt;=AW822,1.0,(AW822/(AW822-AS822*$H$15)))</f>
        <v>0</v>
      </c>
      <c r="AV822">
        <f>(AU822-1)*100</f>
        <v>0</v>
      </c>
      <c r="AW822">
        <f>MAX(0,($B$15+$C$15*BV822)/(1+$D$15*BV822)*BO822/(BQ822+273)*$E$15)</f>
        <v>0</v>
      </c>
      <c r="AX822">
        <f>$B$13*BW822+$C$13*BX822+$F$13*CI822*(1-CL822)</f>
        <v>0</v>
      </c>
      <c r="AY822">
        <f>AX822*AZ822</f>
        <v>0</v>
      </c>
      <c r="AZ822">
        <f>($B$13*$D$11+$C$13*$D$11+$F$13*((CV822+CN822)/MAX(CV822+CN822+CW822, 0.1)*$I$11+CW822/MAX(CV822+CN822+CW822, 0.1)*$J$11))/($B$13+$C$13+$F$13)</f>
        <v>0</v>
      </c>
      <c r="BA822">
        <f>($B$13*$K$11+$C$13*$K$11+$F$13*((CV822+CN822)/MAX(CV822+CN822+CW822, 0.1)*$P$11+CW822/MAX(CV822+CN822+CW822, 0.1)*$Q$11))/($B$13+$C$13+$F$13)</f>
        <v>0</v>
      </c>
      <c r="BB822">
        <v>6</v>
      </c>
      <c r="BC822">
        <v>0.5</v>
      </c>
      <c r="BD822" t="s">
        <v>358</v>
      </c>
      <c r="BE822">
        <v>2</v>
      </c>
      <c r="BF822" t="b">
        <v>1</v>
      </c>
      <c r="BG822">
        <v>1774685006.1</v>
      </c>
      <c r="BH822">
        <v>419.5625</v>
      </c>
      <c r="BI822">
        <v>420.0055</v>
      </c>
      <c r="BJ822">
        <v>21.45719</v>
      </c>
      <c r="BK822">
        <v>21.47534</v>
      </c>
      <c r="BL822">
        <v>419.9238</v>
      </c>
      <c r="BM822">
        <v>21.16071</v>
      </c>
      <c r="BN822">
        <v>499.9773999999999</v>
      </c>
      <c r="BO822">
        <v>101.0227</v>
      </c>
      <c r="BP822">
        <v>0.1000072</v>
      </c>
      <c r="BQ822">
        <v>25.66599</v>
      </c>
      <c r="BR822">
        <v>25.66888</v>
      </c>
      <c r="BS822">
        <v>999.9</v>
      </c>
      <c r="BT822">
        <v>0</v>
      </c>
      <c r="BU822">
        <v>0</v>
      </c>
      <c r="BV822">
        <v>9980.992</v>
      </c>
      <c r="BW822">
        <v>0</v>
      </c>
      <c r="BX822">
        <v>0.3750399</v>
      </c>
      <c r="BY822">
        <v>-0.4430023</v>
      </c>
      <c r="BZ822">
        <v>428.7624</v>
      </c>
      <c r="CA822">
        <v>429.2232</v>
      </c>
      <c r="CB822">
        <v>-0.01814232</v>
      </c>
      <c r="CC822">
        <v>420.0055</v>
      </c>
      <c r="CD822">
        <v>21.47534</v>
      </c>
      <c r="CE822">
        <v>2.167665</v>
      </c>
      <c r="CF822">
        <v>2.169497</v>
      </c>
      <c r="CG822">
        <v>18.72532</v>
      </c>
      <c r="CH822">
        <v>18.73883</v>
      </c>
      <c r="CI822">
        <v>20.00059</v>
      </c>
      <c r="CJ822">
        <v>0</v>
      </c>
      <c r="CK822">
        <v>1</v>
      </c>
      <c r="CL822">
        <v>0</v>
      </c>
      <c r="CM822">
        <v>1.30149</v>
      </c>
      <c r="CN822">
        <v>0</v>
      </c>
      <c r="CO822">
        <v>0.3095599999999999</v>
      </c>
      <c r="CP822">
        <v>102.3162</v>
      </c>
      <c r="CQ822">
        <v>34.812</v>
      </c>
      <c r="CR822">
        <v>40.52480000000001</v>
      </c>
      <c r="CS822">
        <v>37.562</v>
      </c>
      <c r="CT822">
        <v>39.6622</v>
      </c>
      <c r="CU822">
        <v>36.062</v>
      </c>
      <c r="CV822">
        <v>0</v>
      </c>
      <c r="CW822">
        <v>20.001</v>
      </c>
      <c r="CX822">
        <v>0</v>
      </c>
      <c r="CY822">
        <v>1774685007.2</v>
      </c>
      <c r="CZ822">
        <v>0</v>
      </c>
      <c r="DA822">
        <v>1774666326.5</v>
      </c>
      <c r="DB822" t="s">
        <v>359</v>
      </c>
      <c r="DC822">
        <v>1774666322</v>
      </c>
      <c r="DD822">
        <v>1774666326.5</v>
      </c>
      <c r="DE822">
        <v>2</v>
      </c>
      <c r="DF822">
        <v>0.343</v>
      </c>
      <c r="DG822">
        <v>-0.026</v>
      </c>
      <c r="DH822">
        <v>-0.36</v>
      </c>
      <c r="DI822">
        <v>0.298</v>
      </c>
      <c r="DJ822">
        <v>420</v>
      </c>
      <c r="DK822">
        <v>22</v>
      </c>
      <c r="DL822">
        <v>0.17</v>
      </c>
      <c r="DM822">
        <v>0.02</v>
      </c>
      <c r="DN822">
        <v>-0.4078064146341464</v>
      </c>
      <c r="DO822">
        <v>-0.3161558466898958</v>
      </c>
      <c r="DP822">
        <v>0.05480452871663499</v>
      </c>
      <c r="DQ822">
        <v>0</v>
      </c>
      <c r="DR822">
        <v>-0.0178539512195122</v>
      </c>
      <c r="DS822">
        <v>-0.009217158188153326</v>
      </c>
      <c r="DT822">
        <v>0.001502087915182576</v>
      </c>
      <c r="DU822">
        <v>1</v>
      </c>
      <c r="DV822">
        <v>1</v>
      </c>
      <c r="DW822">
        <v>2</v>
      </c>
      <c r="DX822" t="s">
        <v>367</v>
      </c>
      <c r="DY822">
        <v>3.13047</v>
      </c>
      <c r="DZ822">
        <v>2.80639</v>
      </c>
      <c r="EA822">
        <v>0.0997445</v>
      </c>
      <c r="EB822">
        <v>0.09945660000000001</v>
      </c>
      <c r="EC822">
        <v>0.105699</v>
      </c>
      <c r="ED822">
        <v>0.10545</v>
      </c>
      <c r="EE822">
        <v>21144</v>
      </c>
      <c r="EF822">
        <v>27418.9</v>
      </c>
      <c r="EG822">
        <v>26440.8</v>
      </c>
      <c r="EH822">
        <v>32999.7</v>
      </c>
      <c r="EI822">
        <v>34927.1</v>
      </c>
      <c r="EJ822">
        <v>40316.1</v>
      </c>
      <c r="EK822">
        <v>41086.1</v>
      </c>
      <c r="EL822">
        <v>46059.3</v>
      </c>
      <c r="EM822">
        <v>2.03503</v>
      </c>
      <c r="EN822">
        <v>2.00025</v>
      </c>
      <c r="EO822">
        <v>0.06504359999999999</v>
      </c>
      <c r="EP822">
        <v>0</v>
      </c>
      <c r="EQ822">
        <v>24.6022</v>
      </c>
      <c r="ER822">
        <v>999.9</v>
      </c>
      <c r="ES822">
        <v>67.5</v>
      </c>
      <c r="ET822">
        <v>27.5</v>
      </c>
      <c r="EU822">
        <v>24.625</v>
      </c>
      <c r="EV822">
        <v>61.4209</v>
      </c>
      <c r="EW822">
        <v>31.7348</v>
      </c>
      <c r="EX822">
        <v>1</v>
      </c>
      <c r="EY822">
        <v>0.29109</v>
      </c>
      <c r="EZ822">
        <v>0.152489</v>
      </c>
      <c r="FA822">
        <v>20.2927</v>
      </c>
      <c r="FB822">
        <v>5.18734</v>
      </c>
      <c r="FC822">
        <v>11.9441</v>
      </c>
      <c r="FD822">
        <v>4.9557</v>
      </c>
      <c r="FE822">
        <v>3.285</v>
      </c>
      <c r="FF822">
        <v>9999</v>
      </c>
      <c r="FG822">
        <v>9999</v>
      </c>
      <c r="FH822">
        <v>9999</v>
      </c>
      <c r="FI822">
        <v>999.9</v>
      </c>
      <c r="FJ822">
        <v>1.86127</v>
      </c>
      <c r="FK822">
        <v>1.86264</v>
      </c>
      <c r="FL822">
        <v>1.86005</v>
      </c>
      <c r="FM822">
        <v>1.85837</v>
      </c>
      <c r="FN822">
        <v>1.86215</v>
      </c>
      <c r="FO822">
        <v>1.8589</v>
      </c>
      <c r="FP822">
        <v>1.85791</v>
      </c>
      <c r="FQ822">
        <v>1.8608</v>
      </c>
      <c r="FR822">
        <v>0</v>
      </c>
      <c r="FS822">
        <v>0</v>
      </c>
      <c r="FT822">
        <v>0</v>
      </c>
      <c r="FU822">
        <v>4.5</v>
      </c>
      <c r="FV822" t="s">
        <v>361</v>
      </c>
      <c r="FW822" t="s">
        <v>362</v>
      </c>
      <c r="FX822" t="s">
        <v>363</v>
      </c>
      <c r="FY822" t="s">
        <v>364</v>
      </c>
      <c r="FZ822" t="s">
        <v>364</v>
      </c>
      <c r="GA822" t="s">
        <v>363</v>
      </c>
      <c r="GB822">
        <v>0</v>
      </c>
      <c r="GC822">
        <v>100</v>
      </c>
      <c r="GD822">
        <v>100</v>
      </c>
      <c r="GE822">
        <v>-0.362</v>
      </c>
      <c r="GF822">
        <v>0.2965</v>
      </c>
      <c r="GG822">
        <v>-1.589593225013521</v>
      </c>
      <c r="GH822">
        <v>0.00192992804097616</v>
      </c>
      <c r="GI822">
        <v>3.244687122451424E-06</v>
      </c>
      <c r="GJ822">
        <v>-2.087531120305573E-09</v>
      </c>
      <c r="GK822">
        <v>0.05776174702018427</v>
      </c>
      <c r="GL822">
        <v>0.005089068596103195</v>
      </c>
      <c r="GM822">
        <v>0.0003257216593697226</v>
      </c>
      <c r="GN822">
        <v>-1.562898368296355E-06</v>
      </c>
      <c r="GO822">
        <v>0</v>
      </c>
      <c r="GP822">
        <v>1257</v>
      </c>
      <c r="GQ822">
        <v>1</v>
      </c>
      <c r="GR822">
        <v>31</v>
      </c>
      <c r="GS822">
        <v>311.4</v>
      </c>
      <c r="GT822">
        <v>311.4</v>
      </c>
      <c r="GU822">
        <v>1.07666</v>
      </c>
      <c r="GV822">
        <v>2.38281</v>
      </c>
      <c r="GW822">
        <v>1.44775</v>
      </c>
      <c r="GX822">
        <v>2.20215</v>
      </c>
      <c r="GY822">
        <v>1.44653</v>
      </c>
      <c r="GZ822">
        <v>2.39258</v>
      </c>
      <c r="HA822">
        <v>33.1769</v>
      </c>
      <c r="HB822">
        <v>14.421</v>
      </c>
      <c r="HC822">
        <v>18</v>
      </c>
      <c r="HD822">
        <v>531.928</v>
      </c>
      <c r="HE822">
        <v>522.928</v>
      </c>
      <c r="HF822">
        <v>24.9999</v>
      </c>
      <c r="HG822">
        <v>30.7119</v>
      </c>
      <c r="HH822">
        <v>30.0001</v>
      </c>
      <c r="HI822">
        <v>31.0869</v>
      </c>
      <c r="HJ822">
        <v>31.0982</v>
      </c>
      <c r="HK822">
        <v>21.543</v>
      </c>
      <c r="HL822">
        <v>20.8779</v>
      </c>
      <c r="HM822">
        <v>100</v>
      </c>
      <c r="HN822">
        <v>25</v>
      </c>
      <c r="HO822">
        <v>420</v>
      </c>
      <c r="HP822">
        <v>21.5</v>
      </c>
      <c r="HQ822">
        <v>103.118</v>
      </c>
      <c r="HR822">
        <v>102.019</v>
      </c>
    </row>
    <row r="823" spans="1:226">
      <c r="A823">
        <v>805</v>
      </c>
      <c r="B823">
        <v>1774685013</v>
      </c>
      <c r="C823">
        <v>3267</v>
      </c>
      <c r="D823" t="s">
        <v>1973</v>
      </c>
      <c r="E823" t="s">
        <v>1974</v>
      </c>
      <c r="F823">
        <v>5</v>
      </c>
      <c r="I823">
        <v>1774685010.1</v>
      </c>
      <c r="J823">
        <f>(K823)/1000</f>
        <v>0</v>
      </c>
      <c r="K823">
        <f>IF(BF823, AN823, AH823)</f>
        <v>0</v>
      </c>
      <c r="L823">
        <f>IF(BF823, AI823, AG823)</f>
        <v>0</v>
      </c>
      <c r="M823">
        <f>BH823 - IF(AU823&gt;1, L823*BB823*100.0/(AW823), 0)</f>
        <v>0</v>
      </c>
      <c r="N823">
        <f>((T823-J823/2)*M823-L823)/(T823+J823/2)</f>
        <v>0</v>
      </c>
      <c r="O823">
        <f>N823*(BO823+BP823)/1000.0</f>
        <v>0</v>
      </c>
      <c r="P823">
        <f>(BH823 - IF(AU823&gt;1, L823*BB823*100.0/(AW823), 0))*(BO823+BP823)/1000.0</f>
        <v>0</v>
      </c>
      <c r="Q823">
        <f>2.0/((1/S823-1/R823)+SIGN(S823)*SQRT((1/S823-1/R823)*(1/S823-1/R823) + 4*BC823/((BC823+1)*(BC823+1))*(2*1/S823*1/R823-1/R823*1/R823)))</f>
        <v>0</v>
      </c>
      <c r="R823">
        <f>IF(LEFT(BD823,1)&lt;&gt;"0",IF(LEFT(BD823,1)="1",3.0,BE823),$D$5+$E$5*(BV823*BO823/($K$5*1000))+$F$5*(BV823*BO823/($K$5*1000))*MAX(MIN(BB823,$J$5),$I$5)*MAX(MIN(BB823,$J$5),$I$5)+$G$5*MAX(MIN(BB823,$J$5),$I$5)*(BV823*BO823/($K$5*1000))+$H$5*(BV823*BO823/($K$5*1000))*(BV823*BO823/($K$5*1000)))</f>
        <v>0</v>
      </c>
      <c r="S823">
        <f>J823*(1000-(1000*0.61365*exp(17.502*W823/(240.97+W823))/(BO823+BP823)+BJ823)/2)/(1000*0.61365*exp(17.502*W823/(240.97+W823))/(BO823+BP823)-BJ823)</f>
        <v>0</v>
      </c>
      <c r="T823">
        <f>1/((BC823+1)/(Q823/1.6)+1/(R823/1.37)) + BC823/((BC823+1)/(Q823/1.6) + BC823/(R823/1.37))</f>
        <v>0</v>
      </c>
      <c r="U823">
        <f>(AX823*BA823)</f>
        <v>0</v>
      </c>
      <c r="V823">
        <f>(BQ823+(U823+2*0.95*5.67E-8*(((BQ823+$B$9)+273)^4-(BQ823+273)^4)-44100*J823)/(1.84*29.3*R823+8*0.95*5.67E-8*(BQ823+273)^3))</f>
        <v>0</v>
      </c>
      <c r="W823">
        <f>($C$9*BR823+$D$9*BS823+$E$9*V823)</f>
        <v>0</v>
      </c>
      <c r="X823">
        <f>0.61365*exp(17.502*W823/(240.97+W823))</f>
        <v>0</v>
      </c>
      <c r="Y823">
        <f>(Z823/AA823*100)</f>
        <v>0</v>
      </c>
      <c r="Z823">
        <f>BJ823*(BO823+BP823)/1000</f>
        <v>0</v>
      </c>
      <c r="AA823">
        <f>0.61365*exp(17.502*BQ823/(240.97+BQ823))</f>
        <v>0</v>
      </c>
      <c r="AB823">
        <f>(X823-BJ823*(BO823+BP823)/1000)</f>
        <v>0</v>
      </c>
      <c r="AC823">
        <f>(-J823*44100)</f>
        <v>0</v>
      </c>
      <c r="AD823">
        <f>2*29.3*R823*0.92*(BQ823-W823)</f>
        <v>0</v>
      </c>
      <c r="AE823">
        <f>2*0.95*5.67E-8*(((BQ823+$B$9)+273)^4-(W823+273)^4)</f>
        <v>0</v>
      </c>
      <c r="AF823">
        <f>U823+AE823+AC823+AD823</f>
        <v>0</v>
      </c>
      <c r="AG823">
        <f>BN823*AU823*(BI823-BH823*(1000-AU823*BK823)/(1000-AU823*BJ823))/(100*BB823)</f>
        <v>0</v>
      </c>
      <c r="AH823">
        <f>1000*BN823*AU823*(BJ823-BK823)/(100*BB823*(1000-AU823*BJ823))</f>
        <v>0</v>
      </c>
      <c r="AI823">
        <f>(AJ823 - AK823 - BO823*1E3/(8.314*(BQ823+273.15)) * AM823/BN823 * AL823) * BN823/(100*BB823) * (1000 - BK823)/1000</f>
        <v>0</v>
      </c>
      <c r="AJ823">
        <v>429.153605301811</v>
      </c>
      <c r="AK823">
        <v>428.7555454545452</v>
      </c>
      <c r="AL823">
        <v>1.065975432157125E-07</v>
      </c>
      <c r="AM823">
        <v>61.35787655002243</v>
      </c>
      <c r="AN823">
        <f>(AP823 - AO823 + BO823*1E3/(8.314*(BQ823+273.15)) * AR823/BN823 * AQ823) * BN823/(100*BB823) * 1000/(1000 - AP823)</f>
        <v>0</v>
      </c>
      <c r="AO823">
        <v>21.47572994729716</v>
      </c>
      <c r="AP823">
        <v>21.45746713286714</v>
      </c>
      <c r="AQ823">
        <v>-1.252019648425478E-07</v>
      </c>
      <c r="AR823">
        <v>91.88205700752289</v>
      </c>
      <c r="AS823">
        <v>0</v>
      </c>
      <c r="AT823">
        <v>0</v>
      </c>
      <c r="AU823">
        <f>IF(AS823*$H$15&gt;=AW823,1.0,(AW823/(AW823-AS823*$H$15)))</f>
        <v>0</v>
      </c>
      <c r="AV823">
        <f>(AU823-1)*100</f>
        <v>0</v>
      </c>
      <c r="AW823">
        <f>MAX(0,($B$15+$C$15*BV823)/(1+$D$15*BV823)*BO823/(BQ823+273)*$E$15)</f>
        <v>0</v>
      </c>
      <c r="AX823">
        <f>$B$13*BW823+$C$13*BX823+$F$13*CI823*(1-CL823)</f>
        <v>0</v>
      </c>
      <c r="AY823">
        <f>AX823*AZ823</f>
        <v>0</v>
      </c>
      <c r="AZ823">
        <f>($B$13*$D$11+$C$13*$D$11+$F$13*((CV823+CN823)/MAX(CV823+CN823+CW823, 0.1)*$I$11+CW823/MAX(CV823+CN823+CW823, 0.1)*$J$11))/($B$13+$C$13+$F$13)</f>
        <v>0</v>
      </c>
      <c r="BA823">
        <f>($B$13*$K$11+$C$13*$K$11+$F$13*((CV823+CN823)/MAX(CV823+CN823+CW823, 0.1)*$P$11+CW823/MAX(CV823+CN823+CW823, 0.1)*$Q$11))/($B$13+$C$13+$F$13)</f>
        <v>0</v>
      </c>
      <c r="BB823">
        <v>6</v>
      </c>
      <c r="BC823">
        <v>0.5</v>
      </c>
      <c r="BD823" t="s">
        <v>358</v>
      </c>
      <c r="BE823">
        <v>2</v>
      </c>
      <c r="BF823" t="b">
        <v>1</v>
      </c>
      <c r="BG823">
        <v>1774685010.1</v>
      </c>
      <c r="BH823">
        <v>419.5568</v>
      </c>
      <c r="BI823">
        <v>419.9602</v>
      </c>
      <c r="BJ823">
        <v>21.45749</v>
      </c>
      <c r="BK823">
        <v>21.47577</v>
      </c>
      <c r="BL823">
        <v>419.9182999999999</v>
      </c>
      <c r="BM823">
        <v>21.16099</v>
      </c>
      <c r="BN823">
        <v>500.0191</v>
      </c>
      <c r="BO823">
        <v>101.0229</v>
      </c>
      <c r="BP823">
        <v>0.09994755</v>
      </c>
      <c r="BQ823">
        <v>25.66584</v>
      </c>
      <c r="BR823">
        <v>25.66612</v>
      </c>
      <c r="BS823">
        <v>999.9</v>
      </c>
      <c r="BT823">
        <v>0</v>
      </c>
      <c r="BU823">
        <v>0</v>
      </c>
      <c r="BV823">
        <v>10001.557</v>
      </c>
      <c r="BW823">
        <v>0</v>
      </c>
      <c r="BX823">
        <v>0.3780522000000001</v>
      </c>
      <c r="BY823">
        <v>-0.4033692</v>
      </c>
      <c r="BZ823">
        <v>428.7569</v>
      </c>
      <c r="CA823">
        <v>429.1771000000001</v>
      </c>
      <c r="CB823">
        <v>-0.01828841</v>
      </c>
      <c r="CC823">
        <v>419.9602</v>
      </c>
      <c r="CD823">
        <v>21.47577</v>
      </c>
      <c r="CE823">
        <v>2.167697</v>
      </c>
      <c r="CF823">
        <v>2.169542</v>
      </c>
      <c r="CG823">
        <v>18.72554</v>
      </c>
      <c r="CH823">
        <v>18.73917</v>
      </c>
      <c r="CI823">
        <v>20.00127</v>
      </c>
      <c r="CJ823">
        <v>0</v>
      </c>
      <c r="CK823">
        <v>1</v>
      </c>
      <c r="CL823">
        <v>0</v>
      </c>
      <c r="CM823">
        <v>1.66293</v>
      </c>
      <c r="CN823">
        <v>0</v>
      </c>
      <c r="CO823">
        <v>0.30208</v>
      </c>
      <c r="CP823">
        <v>102.3198</v>
      </c>
      <c r="CQ823">
        <v>34.812</v>
      </c>
      <c r="CR823">
        <v>40.562</v>
      </c>
      <c r="CS823">
        <v>37.5872</v>
      </c>
      <c r="CT823">
        <v>39.7248</v>
      </c>
      <c r="CU823">
        <v>36.0746</v>
      </c>
      <c r="CV823">
        <v>0</v>
      </c>
      <c r="CW823">
        <v>20.001</v>
      </c>
      <c r="CX823">
        <v>0</v>
      </c>
      <c r="CY823">
        <v>1774685011.4</v>
      </c>
      <c r="CZ823">
        <v>0</v>
      </c>
      <c r="DA823">
        <v>1774666326.5</v>
      </c>
      <c r="DB823" t="s">
        <v>359</v>
      </c>
      <c r="DC823">
        <v>1774666322</v>
      </c>
      <c r="DD823">
        <v>1774666326.5</v>
      </c>
      <c r="DE823">
        <v>2</v>
      </c>
      <c r="DF823">
        <v>0.343</v>
      </c>
      <c r="DG823">
        <v>-0.026</v>
      </c>
      <c r="DH823">
        <v>-0.36</v>
      </c>
      <c r="DI823">
        <v>0.298</v>
      </c>
      <c r="DJ823">
        <v>420</v>
      </c>
      <c r="DK823">
        <v>22</v>
      </c>
      <c r="DL823">
        <v>0.17</v>
      </c>
      <c r="DM823">
        <v>0.02</v>
      </c>
      <c r="DN823">
        <v>-0.4144979756097562</v>
      </c>
      <c r="DO823">
        <v>-0.09153365853658525</v>
      </c>
      <c r="DP823">
        <v>0.04617071022792074</v>
      </c>
      <c r="DQ823">
        <v>1</v>
      </c>
      <c r="DR823">
        <v>-0.01811041951219512</v>
      </c>
      <c r="DS823">
        <v>-0.005653457142857107</v>
      </c>
      <c r="DT823">
        <v>0.001363890506695248</v>
      </c>
      <c r="DU823">
        <v>1</v>
      </c>
      <c r="DV823">
        <v>2</v>
      </c>
      <c r="DW823">
        <v>2</v>
      </c>
      <c r="DX823" t="s">
        <v>360</v>
      </c>
      <c r="DY823">
        <v>3.13045</v>
      </c>
      <c r="DZ823">
        <v>2.80646</v>
      </c>
      <c r="EA823">
        <v>0.0997422</v>
      </c>
      <c r="EB823">
        <v>0.0994671</v>
      </c>
      <c r="EC823">
        <v>0.105697</v>
      </c>
      <c r="ED823">
        <v>0.105451</v>
      </c>
      <c r="EE823">
        <v>21143.9</v>
      </c>
      <c r="EF823">
        <v>27418.5</v>
      </c>
      <c r="EG823">
        <v>26440.6</v>
      </c>
      <c r="EH823">
        <v>32999.6</v>
      </c>
      <c r="EI823">
        <v>34926.9</v>
      </c>
      <c r="EJ823">
        <v>40316.2</v>
      </c>
      <c r="EK823">
        <v>41085.7</v>
      </c>
      <c r="EL823">
        <v>46059.4</v>
      </c>
      <c r="EM823">
        <v>2.03523</v>
      </c>
      <c r="EN823">
        <v>2.00028</v>
      </c>
      <c r="EO823">
        <v>0.0645593</v>
      </c>
      <c r="EP823">
        <v>0</v>
      </c>
      <c r="EQ823">
        <v>24.6016</v>
      </c>
      <c r="ER823">
        <v>999.9</v>
      </c>
      <c r="ES823">
        <v>67.5</v>
      </c>
      <c r="ET823">
        <v>27.5</v>
      </c>
      <c r="EU823">
        <v>24.6268</v>
      </c>
      <c r="EV823">
        <v>60.9909</v>
      </c>
      <c r="EW823">
        <v>31.6106</v>
      </c>
      <c r="EX823">
        <v>1</v>
      </c>
      <c r="EY823">
        <v>0.291029</v>
      </c>
      <c r="EZ823">
        <v>0.151351</v>
      </c>
      <c r="FA823">
        <v>20.2925</v>
      </c>
      <c r="FB823">
        <v>5.18764</v>
      </c>
      <c r="FC823">
        <v>11.9441</v>
      </c>
      <c r="FD823">
        <v>4.9557</v>
      </c>
      <c r="FE823">
        <v>3.285</v>
      </c>
      <c r="FF823">
        <v>9999</v>
      </c>
      <c r="FG823">
        <v>9999</v>
      </c>
      <c r="FH823">
        <v>9999</v>
      </c>
      <c r="FI823">
        <v>999.9</v>
      </c>
      <c r="FJ823">
        <v>1.86127</v>
      </c>
      <c r="FK823">
        <v>1.86264</v>
      </c>
      <c r="FL823">
        <v>1.86005</v>
      </c>
      <c r="FM823">
        <v>1.85837</v>
      </c>
      <c r="FN823">
        <v>1.86217</v>
      </c>
      <c r="FO823">
        <v>1.85888</v>
      </c>
      <c r="FP823">
        <v>1.85791</v>
      </c>
      <c r="FQ823">
        <v>1.86081</v>
      </c>
      <c r="FR823">
        <v>0</v>
      </c>
      <c r="FS823">
        <v>0</v>
      </c>
      <c r="FT823">
        <v>0</v>
      </c>
      <c r="FU823">
        <v>4.5</v>
      </c>
      <c r="FV823" t="s">
        <v>361</v>
      </c>
      <c r="FW823" t="s">
        <v>362</v>
      </c>
      <c r="FX823" t="s">
        <v>363</v>
      </c>
      <c r="FY823" t="s">
        <v>364</v>
      </c>
      <c r="FZ823" t="s">
        <v>364</v>
      </c>
      <c r="GA823" t="s">
        <v>363</v>
      </c>
      <c r="GB823">
        <v>0</v>
      </c>
      <c r="GC823">
        <v>100</v>
      </c>
      <c r="GD823">
        <v>100</v>
      </c>
      <c r="GE823">
        <v>-0.361</v>
      </c>
      <c r="GF823">
        <v>0.2965</v>
      </c>
      <c r="GG823">
        <v>-1.589593225013521</v>
      </c>
      <c r="GH823">
        <v>0.00192992804097616</v>
      </c>
      <c r="GI823">
        <v>3.244687122451424E-06</v>
      </c>
      <c r="GJ823">
        <v>-2.087531120305573E-09</v>
      </c>
      <c r="GK823">
        <v>0.05776174702018427</v>
      </c>
      <c r="GL823">
        <v>0.005089068596103195</v>
      </c>
      <c r="GM823">
        <v>0.0003257216593697226</v>
      </c>
      <c r="GN823">
        <v>-1.562898368296355E-06</v>
      </c>
      <c r="GO823">
        <v>0</v>
      </c>
      <c r="GP823">
        <v>1257</v>
      </c>
      <c r="GQ823">
        <v>1</v>
      </c>
      <c r="GR823">
        <v>31</v>
      </c>
      <c r="GS823">
        <v>311.5</v>
      </c>
      <c r="GT823">
        <v>311.4</v>
      </c>
      <c r="GU823">
        <v>1.07666</v>
      </c>
      <c r="GV823">
        <v>2.3877</v>
      </c>
      <c r="GW823">
        <v>1.44775</v>
      </c>
      <c r="GX823">
        <v>2.20215</v>
      </c>
      <c r="GY823">
        <v>1.44653</v>
      </c>
      <c r="GZ823">
        <v>2.35229</v>
      </c>
      <c r="HA823">
        <v>33.1769</v>
      </c>
      <c r="HB823">
        <v>14.4297</v>
      </c>
      <c r="HC823">
        <v>18</v>
      </c>
      <c r="HD823">
        <v>532.049</v>
      </c>
      <c r="HE823">
        <v>522.9450000000001</v>
      </c>
      <c r="HF823">
        <v>24.9998</v>
      </c>
      <c r="HG823">
        <v>30.7119</v>
      </c>
      <c r="HH823">
        <v>30</v>
      </c>
      <c r="HI823">
        <v>31.0862</v>
      </c>
      <c r="HJ823">
        <v>31.0982</v>
      </c>
      <c r="HK823">
        <v>21.5421</v>
      </c>
      <c r="HL823">
        <v>20.8779</v>
      </c>
      <c r="HM823">
        <v>100</v>
      </c>
      <c r="HN823">
        <v>25</v>
      </c>
      <c r="HO823">
        <v>420</v>
      </c>
      <c r="HP823">
        <v>21.5</v>
      </c>
      <c r="HQ823">
        <v>103.118</v>
      </c>
      <c r="HR823">
        <v>102.019</v>
      </c>
    </row>
    <row r="824" spans="1:226">
      <c r="A824">
        <v>806</v>
      </c>
      <c r="B824">
        <v>1774685017</v>
      </c>
      <c r="C824">
        <v>3271</v>
      </c>
      <c r="D824" t="s">
        <v>1975</v>
      </c>
      <c r="E824" t="s">
        <v>1976</v>
      </c>
      <c r="F824">
        <v>5</v>
      </c>
      <c r="I824">
        <v>1774685014.1</v>
      </c>
      <c r="J824">
        <f>(K824)/1000</f>
        <v>0</v>
      </c>
      <c r="K824">
        <f>IF(BF824, AN824, AH824)</f>
        <v>0</v>
      </c>
      <c r="L824">
        <f>IF(BF824, AI824, AG824)</f>
        <v>0</v>
      </c>
      <c r="M824">
        <f>BH824 - IF(AU824&gt;1, L824*BB824*100.0/(AW824), 0)</f>
        <v>0</v>
      </c>
      <c r="N824">
        <f>((T824-J824/2)*M824-L824)/(T824+J824/2)</f>
        <v>0</v>
      </c>
      <c r="O824">
        <f>N824*(BO824+BP824)/1000.0</f>
        <v>0</v>
      </c>
      <c r="P824">
        <f>(BH824 - IF(AU824&gt;1, L824*BB824*100.0/(AW824), 0))*(BO824+BP824)/1000.0</f>
        <v>0</v>
      </c>
      <c r="Q824">
        <f>2.0/((1/S824-1/R824)+SIGN(S824)*SQRT((1/S824-1/R824)*(1/S824-1/R824) + 4*BC824/((BC824+1)*(BC824+1))*(2*1/S824*1/R824-1/R824*1/R824)))</f>
        <v>0</v>
      </c>
      <c r="R824">
        <f>IF(LEFT(BD824,1)&lt;&gt;"0",IF(LEFT(BD824,1)="1",3.0,BE824),$D$5+$E$5*(BV824*BO824/($K$5*1000))+$F$5*(BV824*BO824/($K$5*1000))*MAX(MIN(BB824,$J$5),$I$5)*MAX(MIN(BB824,$J$5),$I$5)+$G$5*MAX(MIN(BB824,$J$5),$I$5)*(BV824*BO824/($K$5*1000))+$H$5*(BV824*BO824/($K$5*1000))*(BV824*BO824/($K$5*1000)))</f>
        <v>0</v>
      </c>
      <c r="S824">
        <f>J824*(1000-(1000*0.61365*exp(17.502*W824/(240.97+W824))/(BO824+BP824)+BJ824)/2)/(1000*0.61365*exp(17.502*W824/(240.97+W824))/(BO824+BP824)-BJ824)</f>
        <v>0</v>
      </c>
      <c r="T824">
        <f>1/((BC824+1)/(Q824/1.6)+1/(R824/1.37)) + BC824/((BC824+1)/(Q824/1.6) + BC824/(R824/1.37))</f>
        <v>0</v>
      </c>
      <c r="U824">
        <f>(AX824*BA824)</f>
        <v>0</v>
      </c>
      <c r="V824">
        <f>(BQ824+(U824+2*0.95*5.67E-8*(((BQ824+$B$9)+273)^4-(BQ824+273)^4)-44100*J824)/(1.84*29.3*R824+8*0.95*5.67E-8*(BQ824+273)^3))</f>
        <v>0</v>
      </c>
      <c r="W824">
        <f>($C$9*BR824+$D$9*BS824+$E$9*V824)</f>
        <v>0</v>
      </c>
      <c r="X824">
        <f>0.61365*exp(17.502*W824/(240.97+W824))</f>
        <v>0</v>
      </c>
      <c r="Y824">
        <f>(Z824/AA824*100)</f>
        <v>0</v>
      </c>
      <c r="Z824">
        <f>BJ824*(BO824+BP824)/1000</f>
        <v>0</v>
      </c>
      <c r="AA824">
        <f>0.61365*exp(17.502*BQ824/(240.97+BQ824))</f>
        <v>0</v>
      </c>
      <c r="AB824">
        <f>(X824-BJ824*(BO824+BP824)/1000)</f>
        <v>0</v>
      </c>
      <c r="AC824">
        <f>(-J824*44100)</f>
        <v>0</v>
      </c>
      <c r="AD824">
        <f>2*29.3*R824*0.92*(BQ824-W824)</f>
        <v>0</v>
      </c>
      <c r="AE824">
        <f>2*0.95*5.67E-8*(((BQ824+$B$9)+273)^4-(W824+273)^4)</f>
        <v>0</v>
      </c>
      <c r="AF824">
        <f>U824+AE824+AC824+AD824</f>
        <v>0</v>
      </c>
      <c r="AG824">
        <f>BN824*AU824*(BI824-BH824*(1000-AU824*BK824)/(1000-AU824*BJ824))/(100*BB824)</f>
        <v>0</v>
      </c>
      <c r="AH824">
        <f>1000*BN824*AU824*(BJ824-BK824)/(100*BB824*(1000-AU824*BJ824))</f>
        <v>0</v>
      </c>
      <c r="AI824">
        <f>(AJ824 - AK824 - BO824*1E3/(8.314*(BQ824+273.15)) * AM824/BN824 * AL824) * BN824/(100*BB824) * (1000 - BK824)/1000</f>
        <v>0</v>
      </c>
      <c r="AJ824">
        <v>429.2276280002114</v>
      </c>
      <c r="AK824">
        <v>428.7660848484848</v>
      </c>
      <c r="AL824">
        <v>1.362800322513568E-06</v>
      </c>
      <c r="AM824">
        <v>61.35787655002243</v>
      </c>
      <c r="AN824">
        <f>(AP824 - AO824 + BO824*1E3/(8.314*(BQ824+273.15)) * AR824/BN824 * AQ824) * BN824/(100*BB824) * 1000/(1000 - AP824)</f>
        <v>0</v>
      </c>
      <c r="AO824">
        <v>21.47622662549673</v>
      </c>
      <c r="AP824">
        <v>21.45765314685316</v>
      </c>
      <c r="AQ824">
        <v>7.005222096700338E-07</v>
      </c>
      <c r="AR824">
        <v>91.88205700752289</v>
      </c>
      <c r="AS824">
        <v>0</v>
      </c>
      <c r="AT824">
        <v>0</v>
      </c>
      <c r="AU824">
        <f>IF(AS824*$H$15&gt;=AW824,1.0,(AW824/(AW824-AS824*$H$15)))</f>
        <v>0</v>
      </c>
      <c r="AV824">
        <f>(AU824-1)*100</f>
        <v>0</v>
      </c>
      <c r="AW824">
        <f>MAX(0,($B$15+$C$15*BV824)/(1+$D$15*BV824)*BO824/(BQ824+273)*$E$15)</f>
        <v>0</v>
      </c>
      <c r="AX824">
        <f>$B$13*BW824+$C$13*BX824+$F$13*CI824*(1-CL824)</f>
        <v>0</v>
      </c>
      <c r="AY824">
        <f>AX824*AZ824</f>
        <v>0</v>
      </c>
      <c r="AZ824">
        <f>($B$13*$D$11+$C$13*$D$11+$F$13*((CV824+CN824)/MAX(CV824+CN824+CW824, 0.1)*$I$11+CW824/MAX(CV824+CN824+CW824, 0.1)*$J$11))/($B$13+$C$13+$F$13)</f>
        <v>0</v>
      </c>
      <c r="BA824">
        <f>($B$13*$K$11+$C$13*$K$11+$F$13*((CV824+CN824)/MAX(CV824+CN824+CW824, 0.1)*$P$11+CW824/MAX(CV824+CN824+CW824, 0.1)*$Q$11))/($B$13+$C$13+$F$13)</f>
        <v>0</v>
      </c>
      <c r="BB824">
        <v>6</v>
      </c>
      <c r="BC824">
        <v>0.5</v>
      </c>
      <c r="BD824" t="s">
        <v>358</v>
      </c>
      <c r="BE824">
        <v>2</v>
      </c>
      <c r="BF824" t="b">
        <v>1</v>
      </c>
      <c r="BG824">
        <v>1774685014.1</v>
      </c>
      <c r="BH824">
        <v>419.5629</v>
      </c>
      <c r="BI824">
        <v>420.0013</v>
      </c>
      <c r="BJ824">
        <v>21.45808</v>
      </c>
      <c r="BK824">
        <v>21.47596</v>
      </c>
      <c r="BL824">
        <v>419.9243</v>
      </c>
      <c r="BM824">
        <v>21.16158</v>
      </c>
      <c r="BN824">
        <v>500.0155</v>
      </c>
      <c r="BO824">
        <v>101.0227</v>
      </c>
      <c r="BP824">
        <v>0.09993922</v>
      </c>
      <c r="BQ824">
        <v>25.66704</v>
      </c>
      <c r="BR824">
        <v>25.66063</v>
      </c>
      <c r="BS824">
        <v>999.9</v>
      </c>
      <c r="BT824">
        <v>0</v>
      </c>
      <c r="BU824">
        <v>0</v>
      </c>
      <c r="BV824">
        <v>10009.563</v>
      </c>
      <c r="BW824">
        <v>0</v>
      </c>
      <c r="BX824">
        <v>0.3829813</v>
      </c>
      <c r="BY824">
        <v>-0.4384247</v>
      </c>
      <c r="BZ824">
        <v>428.7635</v>
      </c>
      <c r="CA824">
        <v>429.2191</v>
      </c>
      <c r="CB824">
        <v>-0.01786251</v>
      </c>
      <c r="CC824">
        <v>420.0013</v>
      </c>
      <c r="CD824">
        <v>21.47596</v>
      </c>
      <c r="CE824">
        <v>2.167756</v>
      </c>
      <c r="CF824">
        <v>2.169558</v>
      </c>
      <c r="CG824">
        <v>18.72597</v>
      </c>
      <c r="CH824">
        <v>18.7393</v>
      </c>
      <c r="CI824">
        <v>20.00482</v>
      </c>
      <c r="CJ824">
        <v>0</v>
      </c>
      <c r="CK824">
        <v>1</v>
      </c>
      <c r="CL824">
        <v>0</v>
      </c>
      <c r="CM824">
        <v>1.83393</v>
      </c>
      <c r="CN824">
        <v>0</v>
      </c>
      <c r="CO824">
        <v>0.23679</v>
      </c>
      <c r="CP824">
        <v>102.3381</v>
      </c>
      <c r="CQ824">
        <v>34.812</v>
      </c>
      <c r="CR824">
        <v>40.6061</v>
      </c>
      <c r="CS824">
        <v>37.625</v>
      </c>
      <c r="CT824">
        <v>39.7872</v>
      </c>
      <c r="CU824">
        <v>36.1187</v>
      </c>
      <c r="CV824">
        <v>0</v>
      </c>
      <c r="CW824">
        <v>20.006</v>
      </c>
      <c r="CX824">
        <v>0</v>
      </c>
      <c r="CY824">
        <v>1774685015.6</v>
      </c>
      <c r="CZ824">
        <v>0</v>
      </c>
      <c r="DA824">
        <v>1774666326.5</v>
      </c>
      <c r="DB824" t="s">
        <v>359</v>
      </c>
      <c r="DC824">
        <v>1774666322</v>
      </c>
      <c r="DD824">
        <v>1774666326.5</v>
      </c>
      <c r="DE824">
        <v>2</v>
      </c>
      <c r="DF824">
        <v>0.343</v>
      </c>
      <c r="DG824">
        <v>-0.026</v>
      </c>
      <c r="DH824">
        <v>-0.36</v>
      </c>
      <c r="DI824">
        <v>0.298</v>
      </c>
      <c r="DJ824">
        <v>420</v>
      </c>
      <c r="DK824">
        <v>22</v>
      </c>
      <c r="DL824">
        <v>0.17</v>
      </c>
      <c r="DM824">
        <v>0.02</v>
      </c>
      <c r="DN824">
        <v>-0.425340325</v>
      </c>
      <c r="DO824">
        <v>-0.04645838273921152</v>
      </c>
      <c r="DP824">
        <v>0.03241397939345576</v>
      </c>
      <c r="DQ824">
        <v>1</v>
      </c>
      <c r="DR824">
        <v>-0.018444445</v>
      </c>
      <c r="DS824">
        <v>0.004685243527204517</v>
      </c>
      <c r="DT824">
        <v>0.0008337451615901587</v>
      </c>
      <c r="DU824">
        <v>1</v>
      </c>
      <c r="DV824">
        <v>2</v>
      </c>
      <c r="DW824">
        <v>2</v>
      </c>
      <c r="DX824" t="s">
        <v>360</v>
      </c>
      <c r="DY824">
        <v>3.13051</v>
      </c>
      <c r="DZ824">
        <v>2.80654</v>
      </c>
      <c r="EA824">
        <v>0.099746</v>
      </c>
      <c r="EB824">
        <v>0.0994742</v>
      </c>
      <c r="EC824">
        <v>0.105696</v>
      </c>
      <c r="ED824">
        <v>0.105452</v>
      </c>
      <c r="EE824">
        <v>21143.9</v>
      </c>
      <c r="EF824">
        <v>27418.2</v>
      </c>
      <c r="EG824">
        <v>26440.8</v>
      </c>
      <c r="EH824">
        <v>32999.4</v>
      </c>
      <c r="EI824">
        <v>34927.1</v>
      </c>
      <c r="EJ824">
        <v>40315.7</v>
      </c>
      <c r="EK824">
        <v>41085.9</v>
      </c>
      <c r="EL824">
        <v>46058.9</v>
      </c>
      <c r="EM824">
        <v>2.0351</v>
      </c>
      <c r="EN824">
        <v>2.0002</v>
      </c>
      <c r="EO824">
        <v>0.06482010000000001</v>
      </c>
      <c r="EP824">
        <v>0</v>
      </c>
      <c r="EQ824">
        <v>24.6012</v>
      </c>
      <c r="ER824">
        <v>999.9</v>
      </c>
      <c r="ES824">
        <v>67.5</v>
      </c>
      <c r="ET824">
        <v>27.5</v>
      </c>
      <c r="EU824">
        <v>24.6253</v>
      </c>
      <c r="EV824">
        <v>61.1309</v>
      </c>
      <c r="EW824">
        <v>31.5184</v>
      </c>
      <c r="EX824">
        <v>1</v>
      </c>
      <c r="EY824">
        <v>0.290998</v>
      </c>
      <c r="EZ824">
        <v>0.150926</v>
      </c>
      <c r="FA824">
        <v>20.2927</v>
      </c>
      <c r="FB824">
        <v>5.18794</v>
      </c>
      <c r="FC824">
        <v>11.9441</v>
      </c>
      <c r="FD824">
        <v>4.95575</v>
      </c>
      <c r="FE824">
        <v>3.285</v>
      </c>
      <c r="FF824">
        <v>9999</v>
      </c>
      <c r="FG824">
        <v>9999</v>
      </c>
      <c r="FH824">
        <v>9999</v>
      </c>
      <c r="FI824">
        <v>999.9</v>
      </c>
      <c r="FJ824">
        <v>1.86127</v>
      </c>
      <c r="FK824">
        <v>1.86264</v>
      </c>
      <c r="FL824">
        <v>1.86005</v>
      </c>
      <c r="FM824">
        <v>1.85837</v>
      </c>
      <c r="FN824">
        <v>1.86214</v>
      </c>
      <c r="FO824">
        <v>1.85886</v>
      </c>
      <c r="FP824">
        <v>1.85791</v>
      </c>
      <c r="FQ824">
        <v>1.86081</v>
      </c>
      <c r="FR824">
        <v>0</v>
      </c>
      <c r="FS824">
        <v>0</v>
      </c>
      <c r="FT824">
        <v>0</v>
      </c>
      <c r="FU824">
        <v>4.5</v>
      </c>
      <c r="FV824" t="s">
        <v>361</v>
      </c>
      <c r="FW824" t="s">
        <v>362</v>
      </c>
      <c r="FX824" t="s">
        <v>363</v>
      </c>
      <c r="FY824" t="s">
        <v>364</v>
      </c>
      <c r="FZ824" t="s">
        <v>364</v>
      </c>
      <c r="GA824" t="s">
        <v>363</v>
      </c>
      <c r="GB824">
        <v>0</v>
      </c>
      <c r="GC824">
        <v>100</v>
      </c>
      <c r="GD824">
        <v>100</v>
      </c>
      <c r="GE824">
        <v>-0.361</v>
      </c>
      <c r="GF824">
        <v>0.2965</v>
      </c>
      <c r="GG824">
        <v>-1.589593225013521</v>
      </c>
      <c r="GH824">
        <v>0.00192992804097616</v>
      </c>
      <c r="GI824">
        <v>3.244687122451424E-06</v>
      </c>
      <c r="GJ824">
        <v>-2.087531120305573E-09</v>
      </c>
      <c r="GK824">
        <v>0.05776174702018427</v>
      </c>
      <c r="GL824">
        <v>0.005089068596103195</v>
      </c>
      <c r="GM824">
        <v>0.0003257216593697226</v>
      </c>
      <c r="GN824">
        <v>-1.562898368296355E-06</v>
      </c>
      <c r="GO824">
        <v>0</v>
      </c>
      <c r="GP824">
        <v>1257</v>
      </c>
      <c r="GQ824">
        <v>1</v>
      </c>
      <c r="GR824">
        <v>31</v>
      </c>
      <c r="GS824">
        <v>311.6</v>
      </c>
      <c r="GT824">
        <v>311.5</v>
      </c>
      <c r="GU824">
        <v>1.07666</v>
      </c>
      <c r="GV824">
        <v>2.40112</v>
      </c>
      <c r="GW824">
        <v>1.44775</v>
      </c>
      <c r="GX824">
        <v>2.20215</v>
      </c>
      <c r="GY824">
        <v>1.44653</v>
      </c>
      <c r="GZ824">
        <v>2.24731</v>
      </c>
      <c r="HA824">
        <v>33.1769</v>
      </c>
      <c r="HB824">
        <v>14.421</v>
      </c>
      <c r="HC824">
        <v>18</v>
      </c>
      <c r="HD824">
        <v>531.97</v>
      </c>
      <c r="HE824">
        <v>522.888</v>
      </c>
      <c r="HF824">
        <v>24.9998</v>
      </c>
      <c r="HG824">
        <v>30.7112</v>
      </c>
      <c r="HH824">
        <v>30</v>
      </c>
      <c r="HI824">
        <v>31.0862</v>
      </c>
      <c r="HJ824">
        <v>31.0975</v>
      </c>
      <c r="HK824">
        <v>21.5408</v>
      </c>
      <c r="HL824">
        <v>20.8779</v>
      </c>
      <c r="HM824">
        <v>100</v>
      </c>
      <c r="HN824">
        <v>25</v>
      </c>
      <c r="HO824">
        <v>420</v>
      </c>
      <c r="HP824">
        <v>21.5</v>
      </c>
      <c r="HQ824">
        <v>103.118</v>
      </c>
      <c r="HR824">
        <v>102.019</v>
      </c>
    </row>
    <row r="825" spans="1:226">
      <c r="A825">
        <v>807</v>
      </c>
      <c r="B825">
        <v>1774685021</v>
      </c>
      <c r="C825">
        <v>3275</v>
      </c>
      <c r="D825" t="s">
        <v>1977</v>
      </c>
      <c r="E825" t="s">
        <v>1978</v>
      </c>
      <c r="F825">
        <v>5</v>
      </c>
      <c r="I825">
        <v>1774685018.1</v>
      </c>
      <c r="J825">
        <f>(K825)/1000</f>
        <v>0</v>
      </c>
      <c r="K825">
        <f>IF(BF825, AN825, AH825)</f>
        <v>0</v>
      </c>
      <c r="L825">
        <f>IF(BF825, AI825, AG825)</f>
        <v>0</v>
      </c>
      <c r="M825">
        <f>BH825 - IF(AU825&gt;1, L825*BB825*100.0/(AW825), 0)</f>
        <v>0</v>
      </c>
      <c r="N825">
        <f>((T825-J825/2)*M825-L825)/(T825+J825/2)</f>
        <v>0</v>
      </c>
      <c r="O825">
        <f>N825*(BO825+BP825)/1000.0</f>
        <v>0</v>
      </c>
      <c r="P825">
        <f>(BH825 - IF(AU825&gt;1, L825*BB825*100.0/(AW825), 0))*(BO825+BP825)/1000.0</f>
        <v>0</v>
      </c>
      <c r="Q825">
        <f>2.0/((1/S825-1/R825)+SIGN(S825)*SQRT((1/S825-1/R825)*(1/S825-1/R825) + 4*BC825/((BC825+1)*(BC825+1))*(2*1/S825*1/R825-1/R825*1/R825)))</f>
        <v>0</v>
      </c>
      <c r="R825">
        <f>IF(LEFT(BD825,1)&lt;&gt;"0",IF(LEFT(BD825,1)="1",3.0,BE825),$D$5+$E$5*(BV825*BO825/($K$5*1000))+$F$5*(BV825*BO825/($K$5*1000))*MAX(MIN(BB825,$J$5),$I$5)*MAX(MIN(BB825,$J$5),$I$5)+$G$5*MAX(MIN(BB825,$J$5),$I$5)*(BV825*BO825/($K$5*1000))+$H$5*(BV825*BO825/($K$5*1000))*(BV825*BO825/($K$5*1000)))</f>
        <v>0</v>
      </c>
      <c r="S825">
        <f>J825*(1000-(1000*0.61365*exp(17.502*W825/(240.97+W825))/(BO825+BP825)+BJ825)/2)/(1000*0.61365*exp(17.502*W825/(240.97+W825))/(BO825+BP825)-BJ825)</f>
        <v>0</v>
      </c>
      <c r="T825">
        <f>1/((BC825+1)/(Q825/1.6)+1/(R825/1.37)) + BC825/((BC825+1)/(Q825/1.6) + BC825/(R825/1.37))</f>
        <v>0</v>
      </c>
      <c r="U825">
        <f>(AX825*BA825)</f>
        <v>0</v>
      </c>
      <c r="V825">
        <f>(BQ825+(U825+2*0.95*5.67E-8*(((BQ825+$B$9)+273)^4-(BQ825+273)^4)-44100*J825)/(1.84*29.3*R825+8*0.95*5.67E-8*(BQ825+273)^3))</f>
        <v>0</v>
      </c>
      <c r="W825">
        <f>($C$9*BR825+$D$9*BS825+$E$9*V825)</f>
        <v>0</v>
      </c>
      <c r="X825">
        <f>0.61365*exp(17.502*W825/(240.97+W825))</f>
        <v>0</v>
      </c>
      <c r="Y825">
        <f>(Z825/AA825*100)</f>
        <v>0</v>
      </c>
      <c r="Z825">
        <f>BJ825*(BO825+BP825)/1000</f>
        <v>0</v>
      </c>
      <c r="AA825">
        <f>0.61365*exp(17.502*BQ825/(240.97+BQ825))</f>
        <v>0</v>
      </c>
      <c r="AB825">
        <f>(X825-BJ825*(BO825+BP825)/1000)</f>
        <v>0</v>
      </c>
      <c r="AC825">
        <f>(-J825*44100)</f>
        <v>0</v>
      </c>
      <c r="AD825">
        <f>2*29.3*R825*0.92*(BQ825-W825)</f>
        <v>0</v>
      </c>
      <c r="AE825">
        <f>2*0.95*5.67E-8*(((BQ825+$B$9)+273)^4-(W825+273)^4)</f>
        <v>0</v>
      </c>
      <c r="AF825">
        <f>U825+AE825+AC825+AD825</f>
        <v>0</v>
      </c>
      <c r="AG825">
        <f>BN825*AU825*(BI825-BH825*(1000-AU825*BK825)/(1000-AU825*BJ825))/(100*BB825)</f>
        <v>0</v>
      </c>
      <c r="AH825">
        <f>1000*BN825*AU825*(BJ825-BK825)/(100*BB825*(1000-AU825*BJ825))</f>
        <v>0</v>
      </c>
      <c r="AI825">
        <f>(AJ825 - AK825 - BO825*1E3/(8.314*(BQ825+273.15)) * AM825/BN825 * AL825) * BN825/(100*BB825) * (1000 - BK825)/1000</f>
        <v>0</v>
      </c>
      <c r="AJ825">
        <v>429.2370023076277</v>
      </c>
      <c r="AK825">
        <v>428.7813757575756</v>
      </c>
      <c r="AL825">
        <v>3.120625117267378E-06</v>
      </c>
      <c r="AM825">
        <v>61.35787655002243</v>
      </c>
      <c r="AN825">
        <f>(AP825 - AO825 + BO825*1E3/(8.314*(BQ825+273.15)) * AR825/BN825 * AQ825) * BN825/(100*BB825) * 1000/(1000 - AP825)</f>
        <v>0</v>
      </c>
      <c r="AO825">
        <v>21.4760329086792</v>
      </c>
      <c r="AP825">
        <v>21.46075244755246</v>
      </c>
      <c r="AQ825">
        <v>-5.469117666948582E-07</v>
      </c>
      <c r="AR825">
        <v>91.88205700752289</v>
      </c>
      <c r="AS825">
        <v>0</v>
      </c>
      <c r="AT825">
        <v>0</v>
      </c>
      <c r="AU825">
        <f>IF(AS825*$H$15&gt;=AW825,1.0,(AW825/(AW825-AS825*$H$15)))</f>
        <v>0</v>
      </c>
      <c r="AV825">
        <f>(AU825-1)*100</f>
        <v>0</v>
      </c>
      <c r="AW825">
        <f>MAX(0,($B$15+$C$15*BV825)/(1+$D$15*BV825)*BO825/(BQ825+273)*$E$15)</f>
        <v>0</v>
      </c>
      <c r="AX825">
        <f>$B$13*BW825+$C$13*BX825+$F$13*CI825*(1-CL825)</f>
        <v>0</v>
      </c>
      <c r="AY825">
        <f>AX825*AZ825</f>
        <v>0</v>
      </c>
      <c r="AZ825">
        <f>($B$13*$D$11+$C$13*$D$11+$F$13*((CV825+CN825)/MAX(CV825+CN825+CW825, 0.1)*$I$11+CW825/MAX(CV825+CN825+CW825, 0.1)*$J$11))/($B$13+$C$13+$F$13)</f>
        <v>0</v>
      </c>
      <c r="BA825">
        <f>($B$13*$K$11+$C$13*$K$11+$F$13*((CV825+CN825)/MAX(CV825+CN825+CW825, 0.1)*$P$11+CW825/MAX(CV825+CN825+CW825, 0.1)*$Q$11))/($B$13+$C$13+$F$13)</f>
        <v>0</v>
      </c>
      <c r="BB825">
        <v>6</v>
      </c>
      <c r="BC825">
        <v>0.5</v>
      </c>
      <c r="BD825" t="s">
        <v>358</v>
      </c>
      <c r="BE825">
        <v>2</v>
      </c>
      <c r="BF825" t="b">
        <v>1</v>
      </c>
      <c r="BG825">
        <v>1774685018.1</v>
      </c>
      <c r="BH825">
        <v>419.5681</v>
      </c>
      <c r="BI825">
        <v>420.0126999999999</v>
      </c>
      <c r="BJ825">
        <v>21.45855</v>
      </c>
      <c r="BK825">
        <v>21.47638</v>
      </c>
      <c r="BL825">
        <v>419.9295</v>
      </c>
      <c r="BM825">
        <v>21.16205</v>
      </c>
      <c r="BN825">
        <v>500.006</v>
      </c>
      <c r="BO825">
        <v>101.0238</v>
      </c>
      <c r="BP825">
        <v>0.09994450000000001</v>
      </c>
      <c r="BQ825">
        <v>25.66688</v>
      </c>
      <c r="BR825">
        <v>25.66912</v>
      </c>
      <c r="BS825">
        <v>999.9</v>
      </c>
      <c r="BT825">
        <v>0</v>
      </c>
      <c r="BU825">
        <v>0</v>
      </c>
      <c r="BV825">
        <v>10012.317</v>
      </c>
      <c r="BW825">
        <v>0</v>
      </c>
      <c r="BX825">
        <v>0.3738077</v>
      </c>
      <c r="BY825">
        <v>-0.444632</v>
      </c>
      <c r="BZ825">
        <v>428.7689999999999</v>
      </c>
      <c r="CA825">
        <v>429.2310000000001</v>
      </c>
      <c r="CB825">
        <v>-0.01782304</v>
      </c>
      <c r="CC825">
        <v>420.0126999999999</v>
      </c>
      <c r="CD825">
        <v>21.47638</v>
      </c>
      <c r="CE825">
        <v>2.167824</v>
      </c>
      <c r="CF825">
        <v>2.169627</v>
      </c>
      <c r="CG825">
        <v>18.7265</v>
      </c>
      <c r="CH825">
        <v>18.73978</v>
      </c>
      <c r="CI825">
        <v>20.00282</v>
      </c>
      <c r="CJ825">
        <v>0</v>
      </c>
      <c r="CK825">
        <v>1</v>
      </c>
      <c r="CL825">
        <v>0</v>
      </c>
      <c r="CM825">
        <v>1.70658</v>
      </c>
      <c r="CN825">
        <v>0</v>
      </c>
      <c r="CO825">
        <v>0.27844</v>
      </c>
      <c r="CP825">
        <v>102.3277</v>
      </c>
      <c r="CQ825">
        <v>34.8372</v>
      </c>
      <c r="CR825">
        <v>40.64980000000001</v>
      </c>
      <c r="CS825">
        <v>37.64980000000001</v>
      </c>
      <c r="CT825">
        <v>39.8498</v>
      </c>
      <c r="CU825">
        <v>36.125</v>
      </c>
      <c r="CV825">
        <v>0</v>
      </c>
      <c r="CW825">
        <v>20.003</v>
      </c>
      <c r="CX825">
        <v>0</v>
      </c>
      <c r="CY825">
        <v>1774685019.2</v>
      </c>
      <c r="CZ825">
        <v>0</v>
      </c>
      <c r="DA825">
        <v>1774666326.5</v>
      </c>
      <c r="DB825" t="s">
        <v>359</v>
      </c>
      <c r="DC825">
        <v>1774666322</v>
      </c>
      <c r="DD825">
        <v>1774666326.5</v>
      </c>
      <c r="DE825">
        <v>2</v>
      </c>
      <c r="DF825">
        <v>0.343</v>
      </c>
      <c r="DG825">
        <v>-0.026</v>
      </c>
      <c r="DH825">
        <v>-0.36</v>
      </c>
      <c r="DI825">
        <v>0.298</v>
      </c>
      <c r="DJ825">
        <v>420</v>
      </c>
      <c r="DK825">
        <v>22</v>
      </c>
      <c r="DL825">
        <v>0.17</v>
      </c>
      <c r="DM825">
        <v>0.02</v>
      </c>
      <c r="DN825">
        <v>-0.433562512195122</v>
      </c>
      <c r="DO825">
        <v>-0.03583586759581919</v>
      </c>
      <c r="DP825">
        <v>0.02968470969726379</v>
      </c>
      <c r="DQ825">
        <v>1</v>
      </c>
      <c r="DR825">
        <v>-0.01831910731707317</v>
      </c>
      <c r="DS825">
        <v>0.005226075261324045</v>
      </c>
      <c r="DT825">
        <v>0.000931136017516878</v>
      </c>
      <c r="DU825">
        <v>1</v>
      </c>
      <c r="DV825">
        <v>2</v>
      </c>
      <c r="DW825">
        <v>2</v>
      </c>
      <c r="DX825" t="s">
        <v>360</v>
      </c>
      <c r="DY825">
        <v>3.13043</v>
      </c>
      <c r="DZ825">
        <v>2.80657</v>
      </c>
      <c r="EA825">
        <v>0.0997497</v>
      </c>
      <c r="EB825">
        <v>0.099468</v>
      </c>
      <c r="EC825">
        <v>0.105712</v>
      </c>
      <c r="ED825">
        <v>0.105454</v>
      </c>
      <c r="EE825">
        <v>21143.8</v>
      </c>
      <c r="EF825">
        <v>27418.6</v>
      </c>
      <c r="EG825">
        <v>26440.7</v>
      </c>
      <c r="EH825">
        <v>32999.7</v>
      </c>
      <c r="EI825">
        <v>34926.6</v>
      </c>
      <c r="EJ825">
        <v>40315.8</v>
      </c>
      <c r="EK825">
        <v>41086.2</v>
      </c>
      <c r="EL825">
        <v>46059.1</v>
      </c>
      <c r="EM825">
        <v>2.03492</v>
      </c>
      <c r="EN825">
        <v>2.00023</v>
      </c>
      <c r="EO825">
        <v>0.0655651</v>
      </c>
      <c r="EP825">
        <v>0</v>
      </c>
      <c r="EQ825">
        <v>24.5995</v>
      </c>
      <c r="ER825">
        <v>999.9</v>
      </c>
      <c r="ES825">
        <v>67.5</v>
      </c>
      <c r="ET825">
        <v>27.5</v>
      </c>
      <c r="EU825">
        <v>24.6265</v>
      </c>
      <c r="EV825">
        <v>61.4209</v>
      </c>
      <c r="EW825">
        <v>31.6146</v>
      </c>
      <c r="EX825">
        <v>1</v>
      </c>
      <c r="EY825">
        <v>0.291082</v>
      </c>
      <c r="EZ825">
        <v>0.150387</v>
      </c>
      <c r="FA825">
        <v>20.2926</v>
      </c>
      <c r="FB825">
        <v>5.18869</v>
      </c>
      <c r="FC825">
        <v>11.9441</v>
      </c>
      <c r="FD825">
        <v>4.9558</v>
      </c>
      <c r="FE825">
        <v>3.28505</v>
      </c>
      <c r="FF825">
        <v>9999</v>
      </c>
      <c r="FG825">
        <v>9999</v>
      </c>
      <c r="FH825">
        <v>9999</v>
      </c>
      <c r="FI825">
        <v>999.9</v>
      </c>
      <c r="FJ825">
        <v>1.86127</v>
      </c>
      <c r="FK825">
        <v>1.86264</v>
      </c>
      <c r="FL825">
        <v>1.86004</v>
      </c>
      <c r="FM825">
        <v>1.85837</v>
      </c>
      <c r="FN825">
        <v>1.86216</v>
      </c>
      <c r="FO825">
        <v>1.85891</v>
      </c>
      <c r="FP825">
        <v>1.85791</v>
      </c>
      <c r="FQ825">
        <v>1.86081</v>
      </c>
      <c r="FR825">
        <v>0</v>
      </c>
      <c r="FS825">
        <v>0</v>
      </c>
      <c r="FT825">
        <v>0</v>
      </c>
      <c r="FU825">
        <v>4.5</v>
      </c>
      <c r="FV825" t="s">
        <v>361</v>
      </c>
      <c r="FW825" t="s">
        <v>362</v>
      </c>
      <c r="FX825" t="s">
        <v>363</v>
      </c>
      <c r="FY825" t="s">
        <v>364</v>
      </c>
      <c r="FZ825" t="s">
        <v>364</v>
      </c>
      <c r="GA825" t="s">
        <v>363</v>
      </c>
      <c r="GB825">
        <v>0</v>
      </c>
      <c r="GC825">
        <v>100</v>
      </c>
      <c r="GD825">
        <v>100</v>
      </c>
      <c r="GE825">
        <v>-0.361</v>
      </c>
      <c r="GF825">
        <v>0.2966</v>
      </c>
      <c r="GG825">
        <v>-1.589593225013521</v>
      </c>
      <c r="GH825">
        <v>0.00192992804097616</v>
      </c>
      <c r="GI825">
        <v>3.244687122451424E-06</v>
      </c>
      <c r="GJ825">
        <v>-2.087531120305573E-09</v>
      </c>
      <c r="GK825">
        <v>0.05776174702018427</v>
      </c>
      <c r="GL825">
        <v>0.005089068596103195</v>
      </c>
      <c r="GM825">
        <v>0.0003257216593697226</v>
      </c>
      <c r="GN825">
        <v>-1.562898368296355E-06</v>
      </c>
      <c r="GO825">
        <v>0</v>
      </c>
      <c r="GP825">
        <v>1257</v>
      </c>
      <c r="GQ825">
        <v>1</v>
      </c>
      <c r="GR825">
        <v>31</v>
      </c>
      <c r="GS825">
        <v>311.6</v>
      </c>
      <c r="GT825">
        <v>311.6</v>
      </c>
      <c r="GU825">
        <v>1.07666</v>
      </c>
      <c r="GV825">
        <v>2.3999</v>
      </c>
      <c r="GW825">
        <v>1.44775</v>
      </c>
      <c r="GX825">
        <v>2.20215</v>
      </c>
      <c r="GY825">
        <v>1.44653</v>
      </c>
      <c r="GZ825">
        <v>2.30347</v>
      </c>
      <c r="HA825">
        <v>33.1769</v>
      </c>
      <c r="HB825">
        <v>14.4122</v>
      </c>
      <c r="HC825">
        <v>18</v>
      </c>
      <c r="HD825">
        <v>531.859</v>
      </c>
      <c r="HE825">
        <v>522.889</v>
      </c>
      <c r="HF825">
        <v>24.9998</v>
      </c>
      <c r="HG825">
        <v>30.7119</v>
      </c>
      <c r="HH825">
        <v>30.0001</v>
      </c>
      <c r="HI825">
        <v>31.0862</v>
      </c>
      <c r="HJ825">
        <v>31.0956</v>
      </c>
      <c r="HK825">
        <v>21.5424</v>
      </c>
      <c r="HL825">
        <v>20.8779</v>
      </c>
      <c r="HM825">
        <v>100</v>
      </c>
      <c r="HN825">
        <v>25</v>
      </c>
      <c r="HO825">
        <v>420</v>
      </c>
      <c r="HP825">
        <v>21.5</v>
      </c>
      <c r="HQ825">
        <v>103.118</v>
      </c>
      <c r="HR825">
        <v>102.019</v>
      </c>
    </row>
    <row r="826" spans="1:226">
      <c r="A826">
        <v>808</v>
      </c>
      <c r="B826">
        <v>1774685025</v>
      </c>
      <c r="C826">
        <v>3279</v>
      </c>
      <c r="D826" t="s">
        <v>1979</v>
      </c>
      <c r="E826" t="s">
        <v>1980</v>
      </c>
      <c r="F826">
        <v>5</v>
      </c>
      <c r="I826">
        <v>1774685022.1</v>
      </c>
      <c r="J826">
        <f>(K826)/1000</f>
        <v>0</v>
      </c>
      <c r="K826">
        <f>IF(BF826, AN826, AH826)</f>
        <v>0</v>
      </c>
      <c r="L826">
        <f>IF(BF826, AI826, AG826)</f>
        <v>0</v>
      </c>
      <c r="M826">
        <f>BH826 - IF(AU826&gt;1, L826*BB826*100.0/(AW826), 0)</f>
        <v>0</v>
      </c>
      <c r="N826">
        <f>((T826-J826/2)*M826-L826)/(T826+J826/2)</f>
        <v>0</v>
      </c>
      <c r="O826">
        <f>N826*(BO826+BP826)/1000.0</f>
        <v>0</v>
      </c>
      <c r="P826">
        <f>(BH826 - IF(AU826&gt;1, L826*BB826*100.0/(AW826), 0))*(BO826+BP826)/1000.0</f>
        <v>0</v>
      </c>
      <c r="Q826">
        <f>2.0/((1/S826-1/R826)+SIGN(S826)*SQRT((1/S826-1/R826)*(1/S826-1/R826) + 4*BC826/((BC826+1)*(BC826+1))*(2*1/S826*1/R826-1/R826*1/R826)))</f>
        <v>0</v>
      </c>
      <c r="R826">
        <f>IF(LEFT(BD826,1)&lt;&gt;"0",IF(LEFT(BD826,1)="1",3.0,BE826),$D$5+$E$5*(BV826*BO826/($K$5*1000))+$F$5*(BV826*BO826/($K$5*1000))*MAX(MIN(BB826,$J$5),$I$5)*MAX(MIN(BB826,$J$5),$I$5)+$G$5*MAX(MIN(BB826,$J$5),$I$5)*(BV826*BO826/($K$5*1000))+$H$5*(BV826*BO826/($K$5*1000))*(BV826*BO826/($K$5*1000)))</f>
        <v>0</v>
      </c>
      <c r="S826">
        <f>J826*(1000-(1000*0.61365*exp(17.502*W826/(240.97+W826))/(BO826+BP826)+BJ826)/2)/(1000*0.61365*exp(17.502*W826/(240.97+W826))/(BO826+BP826)-BJ826)</f>
        <v>0</v>
      </c>
      <c r="T826">
        <f>1/((BC826+1)/(Q826/1.6)+1/(R826/1.37)) + BC826/((BC826+1)/(Q826/1.6) + BC826/(R826/1.37))</f>
        <v>0</v>
      </c>
      <c r="U826">
        <f>(AX826*BA826)</f>
        <v>0</v>
      </c>
      <c r="V826">
        <f>(BQ826+(U826+2*0.95*5.67E-8*(((BQ826+$B$9)+273)^4-(BQ826+273)^4)-44100*J826)/(1.84*29.3*R826+8*0.95*5.67E-8*(BQ826+273)^3))</f>
        <v>0</v>
      </c>
      <c r="W826">
        <f>($C$9*BR826+$D$9*BS826+$E$9*V826)</f>
        <v>0</v>
      </c>
      <c r="X826">
        <f>0.61365*exp(17.502*W826/(240.97+W826))</f>
        <v>0</v>
      </c>
      <c r="Y826">
        <f>(Z826/AA826*100)</f>
        <v>0</v>
      </c>
      <c r="Z826">
        <f>BJ826*(BO826+BP826)/1000</f>
        <v>0</v>
      </c>
      <c r="AA826">
        <f>0.61365*exp(17.502*BQ826/(240.97+BQ826))</f>
        <v>0</v>
      </c>
      <c r="AB826">
        <f>(X826-BJ826*(BO826+BP826)/1000)</f>
        <v>0</v>
      </c>
      <c r="AC826">
        <f>(-J826*44100)</f>
        <v>0</v>
      </c>
      <c r="AD826">
        <f>2*29.3*R826*0.92*(BQ826-W826)</f>
        <v>0</v>
      </c>
      <c r="AE826">
        <f>2*0.95*5.67E-8*(((BQ826+$B$9)+273)^4-(W826+273)^4)</f>
        <v>0</v>
      </c>
      <c r="AF826">
        <f>U826+AE826+AC826+AD826</f>
        <v>0</v>
      </c>
      <c r="AG826">
        <f>BN826*AU826*(BI826-BH826*(1000-AU826*BK826)/(1000-AU826*BJ826))/(100*BB826)</f>
        <v>0</v>
      </c>
      <c r="AH826">
        <f>1000*BN826*AU826*(BJ826-BK826)/(100*BB826*(1000-AU826*BJ826))</f>
        <v>0</v>
      </c>
      <c r="AI826">
        <f>(AJ826 - AK826 - BO826*1E3/(8.314*(BQ826+273.15)) * AM826/BN826 * AL826) * BN826/(100*BB826) * (1000 - BK826)/1000</f>
        <v>0</v>
      </c>
      <c r="AJ826">
        <v>429.2267250649098</v>
      </c>
      <c r="AK826">
        <v>428.8232545454545</v>
      </c>
      <c r="AL826">
        <v>6.181043436780788E-06</v>
      </c>
      <c r="AM826">
        <v>61.35787655002243</v>
      </c>
      <c r="AN826">
        <f>(AP826 - AO826 + BO826*1E3/(8.314*(BQ826+273.15)) * AR826/BN826 * AQ826) * BN826/(100*BB826) * 1000/(1000 - AP826)</f>
        <v>0</v>
      </c>
      <c r="AO826">
        <v>21.47664951269712</v>
      </c>
      <c r="AP826">
        <v>21.46007272727272</v>
      </c>
      <c r="AQ826">
        <v>7.492979598665875E-07</v>
      </c>
      <c r="AR826">
        <v>91.88205700752289</v>
      </c>
      <c r="AS826">
        <v>0</v>
      </c>
      <c r="AT826">
        <v>0</v>
      </c>
      <c r="AU826">
        <f>IF(AS826*$H$15&gt;=AW826,1.0,(AW826/(AW826-AS826*$H$15)))</f>
        <v>0</v>
      </c>
      <c r="AV826">
        <f>(AU826-1)*100</f>
        <v>0</v>
      </c>
      <c r="AW826">
        <f>MAX(0,($B$15+$C$15*BV826)/(1+$D$15*BV826)*BO826/(BQ826+273)*$E$15)</f>
        <v>0</v>
      </c>
      <c r="AX826">
        <f>$B$13*BW826+$C$13*BX826+$F$13*CI826*(1-CL826)</f>
        <v>0</v>
      </c>
      <c r="AY826">
        <f>AX826*AZ826</f>
        <v>0</v>
      </c>
      <c r="AZ826">
        <f>($B$13*$D$11+$C$13*$D$11+$F$13*((CV826+CN826)/MAX(CV826+CN826+CW826, 0.1)*$I$11+CW826/MAX(CV826+CN826+CW826, 0.1)*$J$11))/($B$13+$C$13+$F$13)</f>
        <v>0</v>
      </c>
      <c r="BA826">
        <f>($B$13*$K$11+$C$13*$K$11+$F$13*((CV826+CN826)/MAX(CV826+CN826+CW826, 0.1)*$P$11+CW826/MAX(CV826+CN826+CW826, 0.1)*$Q$11))/($B$13+$C$13+$F$13)</f>
        <v>0</v>
      </c>
      <c r="BB826">
        <v>6</v>
      </c>
      <c r="BC826">
        <v>0.5</v>
      </c>
      <c r="BD826" t="s">
        <v>358</v>
      </c>
      <c r="BE826">
        <v>2</v>
      </c>
      <c r="BF826" t="b">
        <v>1</v>
      </c>
      <c r="BG826">
        <v>1774685022.1</v>
      </c>
      <c r="BH826">
        <v>419.5921</v>
      </c>
      <c r="BI826">
        <v>420.0228</v>
      </c>
      <c r="BJ826">
        <v>21.46061</v>
      </c>
      <c r="BK826">
        <v>21.47703</v>
      </c>
      <c r="BL826">
        <v>419.9533</v>
      </c>
      <c r="BM826">
        <v>21.16404</v>
      </c>
      <c r="BN826">
        <v>500.0076</v>
      </c>
      <c r="BO826">
        <v>101.0228</v>
      </c>
      <c r="BP826">
        <v>0.10008635</v>
      </c>
      <c r="BQ826">
        <v>25.66552</v>
      </c>
      <c r="BR826">
        <v>25.67407</v>
      </c>
      <c r="BS826">
        <v>999.9</v>
      </c>
      <c r="BT826">
        <v>0</v>
      </c>
      <c r="BU826">
        <v>0</v>
      </c>
      <c r="BV826">
        <v>9993.939999999999</v>
      </c>
      <c r="BW826">
        <v>0</v>
      </c>
      <c r="BX826">
        <v>0.3796952</v>
      </c>
      <c r="BY826">
        <v>-0.4308137</v>
      </c>
      <c r="BZ826">
        <v>428.7941</v>
      </c>
      <c r="CA826">
        <v>429.2416999999999</v>
      </c>
      <c r="CB826">
        <v>-0.0164194</v>
      </c>
      <c r="CC826">
        <v>420.0228</v>
      </c>
      <c r="CD826">
        <v>21.47703</v>
      </c>
      <c r="CE826">
        <v>2.168011</v>
      </c>
      <c r="CF826">
        <v>2.169671</v>
      </c>
      <c r="CG826">
        <v>18.72788</v>
      </c>
      <c r="CH826">
        <v>18.74011</v>
      </c>
      <c r="CI826">
        <v>19.99615</v>
      </c>
      <c r="CJ826">
        <v>0</v>
      </c>
      <c r="CK826">
        <v>1</v>
      </c>
      <c r="CL826">
        <v>0</v>
      </c>
      <c r="CM826">
        <v>1.71895</v>
      </c>
      <c r="CN826">
        <v>0</v>
      </c>
      <c r="CO826">
        <v>0.2104</v>
      </c>
      <c r="CP826">
        <v>102.2934</v>
      </c>
      <c r="CQ826">
        <v>34.875</v>
      </c>
      <c r="CR826">
        <v>40.6996</v>
      </c>
      <c r="CS826">
        <v>37.687</v>
      </c>
      <c r="CT826">
        <v>39.9122</v>
      </c>
      <c r="CU826">
        <v>36.125</v>
      </c>
      <c r="CV826">
        <v>0</v>
      </c>
      <c r="CW826">
        <v>19.996</v>
      </c>
      <c r="CX826">
        <v>0</v>
      </c>
      <c r="CY826">
        <v>1774685023.4</v>
      </c>
      <c r="CZ826">
        <v>0</v>
      </c>
      <c r="DA826">
        <v>1774666326.5</v>
      </c>
      <c r="DB826" t="s">
        <v>359</v>
      </c>
      <c r="DC826">
        <v>1774666322</v>
      </c>
      <c r="DD826">
        <v>1774666326.5</v>
      </c>
      <c r="DE826">
        <v>2</v>
      </c>
      <c r="DF826">
        <v>0.343</v>
      </c>
      <c r="DG826">
        <v>-0.026</v>
      </c>
      <c r="DH826">
        <v>-0.36</v>
      </c>
      <c r="DI826">
        <v>0.298</v>
      </c>
      <c r="DJ826">
        <v>420</v>
      </c>
      <c r="DK826">
        <v>22</v>
      </c>
      <c r="DL826">
        <v>0.17</v>
      </c>
      <c r="DM826">
        <v>0.02</v>
      </c>
      <c r="DN826">
        <v>-0.4335297804878048</v>
      </c>
      <c r="DO826">
        <v>0.02405435540069654</v>
      </c>
      <c r="DP826">
        <v>0.02880117012656137</v>
      </c>
      <c r="DQ826">
        <v>1</v>
      </c>
      <c r="DR826">
        <v>-0.01770582439024391</v>
      </c>
      <c r="DS826">
        <v>0.005855843205574873</v>
      </c>
      <c r="DT826">
        <v>0.001036789296227044</v>
      </c>
      <c r="DU826">
        <v>1</v>
      </c>
      <c r="DV826">
        <v>2</v>
      </c>
      <c r="DW826">
        <v>2</v>
      </c>
      <c r="DX826" t="s">
        <v>360</v>
      </c>
      <c r="DY826">
        <v>3.13045</v>
      </c>
      <c r="DZ826">
        <v>2.80636</v>
      </c>
      <c r="EA826">
        <v>0.0997551</v>
      </c>
      <c r="EB826">
        <v>0.09948079999999999</v>
      </c>
      <c r="EC826">
        <v>0.105705</v>
      </c>
      <c r="ED826">
        <v>0.105457</v>
      </c>
      <c r="EE826">
        <v>21143.7</v>
      </c>
      <c r="EF826">
        <v>27418.2</v>
      </c>
      <c r="EG826">
        <v>26440.8</v>
      </c>
      <c r="EH826">
        <v>32999.7</v>
      </c>
      <c r="EI826">
        <v>34926.6</v>
      </c>
      <c r="EJ826">
        <v>40315.7</v>
      </c>
      <c r="EK826">
        <v>41085.8</v>
      </c>
      <c r="EL826">
        <v>46059.2</v>
      </c>
      <c r="EM826">
        <v>2.0353</v>
      </c>
      <c r="EN826">
        <v>2</v>
      </c>
      <c r="EO826">
        <v>0.06526709999999999</v>
      </c>
      <c r="EP826">
        <v>0</v>
      </c>
      <c r="EQ826">
        <v>24.5995</v>
      </c>
      <c r="ER826">
        <v>999.9</v>
      </c>
      <c r="ES826">
        <v>67.5</v>
      </c>
      <c r="ET826">
        <v>27.5</v>
      </c>
      <c r="EU826">
        <v>24.627</v>
      </c>
      <c r="EV826">
        <v>61.0509</v>
      </c>
      <c r="EW826">
        <v>31.7829</v>
      </c>
      <c r="EX826">
        <v>1</v>
      </c>
      <c r="EY826">
        <v>0.291098</v>
      </c>
      <c r="EZ826">
        <v>0.150436</v>
      </c>
      <c r="FA826">
        <v>20.2926</v>
      </c>
      <c r="FB826">
        <v>5.18929</v>
      </c>
      <c r="FC826">
        <v>11.9441</v>
      </c>
      <c r="FD826">
        <v>4.9557</v>
      </c>
      <c r="FE826">
        <v>3.285</v>
      </c>
      <c r="FF826">
        <v>9999</v>
      </c>
      <c r="FG826">
        <v>9999</v>
      </c>
      <c r="FH826">
        <v>9999</v>
      </c>
      <c r="FI826">
        <v>999.9</v>
      </c>
      <c r="FJ826">
        <v>1.86127</v>
      </c>
      <c r="FK826">
        <v>1.86264</v>
      </c>
      <c r="FL826">
        <v>1.86005</v>
      </c>
      <c r="FM826">
        <v>1.85837</v>
      </c>
      <c r="FN826">
        <v>1.86214</v>
      </c>
      <c r="FO826">
        <v>1.85888</v>
      </c>
      <c r="FP826">
        <v>1.85791</v>
      </c>
      <c r="FQ826">
        <v>1.86081</v>
      </c>
      <c r="FR826">
        <v>0</v>
      </c>
      <c r="FS826">
        <v>0</v>
      </c>
      <c r="FT826">
        <v>0</v>
      </c>
      <c r="FU826">
        <v>4.5</v>
      </c>
      <c r="FV826" t="s">
        <v>361</v>
      </c>
      <c r="FW826" t="s">
        <v>362</v>
      </c>
      <c r="FX826" t="s">
        <v>363</v>
      </c>
      <c r="FY826" t="s">
        <v>364</v>
      </c>
      <c r="FZ826" t="s">
        <v>364</v>
      </c>
      <c r="GA826" t="s">
        <v>363</v>
      </c>
      <c r="GB826">
        <v>0</v>
      </c>
      <c r="GC826">
        <v>100</v>
      </c>
      <c r="GD826">
        <v>100</v>
      </c>
      <c r="GE826">
        <v>-0.361</v>
      </c>
      <c r="GF826">
        <v>0.2965</v>
      </c>
      <c r="GG826">
        <v>-1.589593225013521</v>
      </c>
      <c r="GH826">
        <v>0.00192992804097616</v>
      </c>
      <c r="GI826">
        <v>3.244687122451424E-06</v>
      </c>
      <c r="GJ826">
        <v>-2.087531120305573E-09</v>
      </c>
      <c r="GK826">
        <v>0.05776174702018427</v>
      </c>
      <c r="GL826">
        <v>0.005089068596103195</v>
      </c>
      <c r="GM826">
        <v>0.0003257216593697226</v>
      </c>
      <c r="GN826">
        <v>-1.562898368296355E-06</v>
      </c>
      <c r="GO826">
        <v>0</v>
      </c>
      <c r="GP826">
        <v>1257</v>
      </c>
      <c r="GQ826">
        <v>1</v>
      </c>
      <c r="GR826">
        <v>31</v>
      </c>
      <c r="GS826">
        <v>311.7</v>
      </c>
      <c r="GT826">
        <v>311.6</v>
      </c>
      <c r="GU826">
        <v>1.07666</v>
      </c>
      <c r="GV826">
        <v>2.38892</v>
      </c>
      <c r="GW826">
        <v>1.44775</v>
      </c>
      <c r="GX826">
        <v>2.20215</v>
      </c>
      <c r="GY826">
        <v>1.44653</v>
      </c>
      <c r="GZ826">
        <v>2.36206</v>
      </c>
      <c r="HA826">
        <v>33.1769</v>
      </c>
      <c r="HB826">
        <v>14.421</v>
      </c>
      <c r="HC826">
        <v>18</v>
      </c>
      <c r="HD826">
        <v>532.096</v>
      </c>
      <c r="HE826">
        <v>522.735</v>
      </c>
      <c r="HF826">
        <v>24.9998</v>
      </c>
      <c r="HG826">
        <v>30.7105</v>
      </c>
      <c r="HH826">
        <v>30.0001</v>
      </c>
      <c r="HI826">
        <v>31.0862</v>
      </c>
      <c r="HJ826">
        <v>31.0955</v>
      </c>
      <c r="HK826">
        <v>21.5389</v>
      </c>
      <c r="HL826">
        <v>20.8779</v>
      </c>
      <c r="HM826">
        <v>100</v>
      </c>
      <c r="HN826">
        <v>25</v>
      </c>
      <c r="HO826">
        <v>420</v>
      </c>
      <c r="HP826">
        <v>21.5</v>
      </c>
      <c r="HQ826">
        <v>103.118</v>
      </c>
      <c r="HR826">
        <v>102.019</v>
      </c>
    </row>
    <row r="827" spans="1:226">
      <c r="A827">
        <v>809</v>
      </c>
      <c r="B827">
        <v>1774685029</v>
      </c>
      <c r="C827">
        <v>3283</v>
      </c>
      <c r="D827" t="s">
        <v>1981</v>
      </c>
      <c r="E827" t="s">
        <v>1982</v>
      </c>
      <c r="F827">
        <v>5</v>
      </c>
      <c r="I827">
        <v>1774685026.1</v>
      </c>
      <c r="J827">
        <f>(K827)/1000</f>
        <v>0</v>
      </c>
      <c r="K827">
        <f>IF(BF827, AN827, AH827)</f>
        <v>0</v>
      </c>
      <c r="L827">
        <f>IF(BF827, AI827, AG827)</f>
        <v>0</v>
      </c>
      <c r="M827">
        <f>BH827 - IF(AU827&gt;1, L827*BB827*100.0/(AW827), 0)</f>
        <v>0</v>
      </c>
      <c r="N827">
        <f>((T827-J827/2)*M827-L827)/(T827+J827/2)</f>
        <v>0</v>
      </c>
      <c r="O827">
        <f>N827*(BO827+BP827)/1000.0</f>
        <v>0</v>
      </c>
      <c r="P827">
        <f>(BH827 - IF(AU827&gt;1, L827*BB827*100.0/(AW827), 0))*(BO827+BP827)/1000.0</f>
        <v>0</v>
      </c>
      <c r="Q827">
        <f>2.0/((1/S827-1/R827)+SIGN(S827)*SQRT((1/S827-1/R827)*(1/S827-1/R827) + 4*BC827/((BC827+1)*(BC827+1))*(2*1/S827*1/R827-1/R827*1/R827)))</f>
        <v>0</v>
      </c>
      <c r="R827">
        <f>IF(LEFT(BD827,1)&lt;&gt;"0",IF(LEFT(BD827,1)="1",3.0,BE827),$D$5+$E$5*(BV827*BO827/($K$5*1000))+$F$5*(BV827*BO827/($K$5*1000))*MAX(MIN(BB827,$J$5),$I$5)*MAX(MIN(BB827,$J$5),$I$5)+$G$5*MAX(MIN(BB827,$J$5),$I$5)*(BV827*BO827/($K$5*1000))+$H$5*(BV827*BO827/($K$5*1000))*(BV827*BO827/($K$5*1000)))</f>
        <v>0</v>
      </c>
      <c r="S827">
        <f>J827*(1000-(1000*0.61365*exp(17.502*W827/(240.97+W827))/(BO827+BP827)+BJ827)/2)/(1000*0.61365*exp(17.502*W827/(240.97+W827))/(BO827+BP827)-BJ827)</f>
        <v>0</v>
      </c>
      <c r="T827">
        <f>1/((BC827+1)/(Q827/1.6)+1/(R827/1.37)) + BC827/((BC827+1)/(Q827/1.6) + BC827/(R827/1.37))</f>
        <v>0</v>
      </c>
      <c r="U827">
        <f>(AX827*BA827)</f>
        <v>0</v>
      </c>
      <c r="V827">
        <f>(BQ827+(U827+2*0.95*5.67E-8*(((BQ827+$B$9)+273)^4-(BQ827+273)^4)-44100*J827)/(1.84*29.3*R827+8*0.95*5.67E-8*(BQ827+273)^3))</f>
        <v>0</v>
      </c>
      <c r="W827">
        <f>($C$9*BR827+$D$9*BS827+$E$9*V827)</f>
        <v>0</v>
      </c>
      <c r="X827">
        <f>0.61365*exp(17.502*W827/(240.97+W827))</f>
        <v>0</v>
      </c>
      <c r="Y827">
        <f>(Z827/AA827*100)</f>
        <v>0</v>
      </c>
      <c r="Z827">
        <f>BJ827*(BO827+BP827)/1000</f>
        <v>0</v>
      </c>
      <c r="AA827">
        <f>0.61365*exp(17.502*BQ827/(240.97+BQ827))</f>
        <v>0</v>
      </c>
      <c r="AB827">
        <f>(X827-BJ827*(BO827+BP827)/1000)</f>
        <v>0</v>
      </c>
      <c r="AC827">
        <f>(-J827*44100)</f>
        <v>0</v>
      </c>
      <c r="AD827">
        <f>2*29.3*R827*0.92*(BQ827-W827)</f>
        <v>0</v>
      </c>
      <c r="AE827">
        <f>2*0.95*5.67E-8*(((BQ827+$B$9)+273)^4-(W827+273)^4)</f>
        <v>0</v>
      </c>
      <c r="AF827">
        <f>U827+AE827+AC827+AD827</f>
        <v>0</v>
      </c>
      <c r="AG827">
        <f>BN827*AU827*(BI827-BH827*(1000-AU827*BK827)/(1000-AU827*BJ827))/(100*BB827)</f>
        <v>0</v>
      </c>
      <c r="AH827">
        <f>1000*BN827*AU827*(BJ827-BK827)/(100*BB827*(1000-AU827*BJ827))</f>
        <v>0</v>
      </c>
      <c r="AI827">
        <f>(AJ827 - AK827 - BO827*1E3/(8.314*(BQ827+273.15)) * AM827/BN827 * AL827) * BN827/(100*BB827) * (1000 - BK827)/1000</f>
        <v>0</v>
      </c>
      <c r="AJ827">
        <v>429.2859508963204</v>
      </c>
      <c r="AK827">
        <v>428.7927393939393</v>
      </c>
      <c r="AL827">
        <v>-4.529913150848767E-06</v>
      </c>
      <c r="AM827">
        <v>61.35787655002243</v>
      </c>
      <c r="AN827">
        <f>(AP827 - AO827 + BO827*1E3/(8.314*(BQ827+273.15)) * AR827/BN827 * AQ827) * BN827/(100*BB827) * 1000/(1000 - AP827)</f>
        <v>0</v>
      </c>
      <c r="AO827">
        <v>21.47777274615767</v>
      </c>
      <c r="AP827">
        <v>21.46223986013987</v>
      </c>
      <c r="AQ827">
        <v>-5.487922402984716E-07</v>
      </c>
      <c r="AR827">
        <v>91.88205700752289</v>
      </c>
      <c r="AS827">
        <v>0</v>
      </c>
      <c r="AT827">
        <v>0</v>
      </c>
      <c r="AU827">
        <f>IF(AS827*$H$15&gt;=AW827,1.0,(AW827/(AW827-AS827*$H$15)))</f>
        <v>0</v>
      </c>
      <c r="AV827">
        <f>(AU827-1)*100</f>
        <v>0</v>
      </c>
      <c r="AW827">
        <f>MAX(0,($B$15+$C$15*BV827)/(1+$D$15*BV827)*BO827/(BQ827+273)*$E$15)</f>
        <v>0</v>
      </c>
      <c r="AX827">
        <f>$B$13*BW827+$C$13*BX827+$F$13*CI827*(1-CL827)</f>
        <v>0</v>
      </c>
      <c r="AY827">
        <f>AX827*AZ827</f>
        <v>0</v>
      </c>
      <c r="AZ827">
        <f>($B$13*$D$11+$C$13*$D$11+$F$13*((CV827+CN827)/MAX(CV827+CN827+CW827, 0.1)*$I$11+CW827/MAX(CV827+CN827+CW827, 0.1)*$J$11))/($B$13+$C$13+$F$13)</f>
        <v>0</v>
      </c>
      <c r="BA827">
        <f>($B$13*$K$11+$C$13*$K$11+$F$13*((CV827+CN827)/MAX(CV827+CN827+CW827, 0.1)*$P$11+CW827/MAX(CV827+CN827+CW827, 0.1)*$Q$11))/($B$13+$C$13+$F$13)</f>
        <v>0</v>
      </c>
      <c r="BB827">
        <v>6</v>
      </c>
      <c r="BC827">
        <v>0.5</v>
      </c>
      <c r="BD827" t="s">
        <v>358</v>
      </c>
      <c r="BE827">
        <v>2</v>
      </c>
      <c r="BF827" t="b">
        <v>1</v>
      </c>
      <c r="BG827">
        <v>1774685026.1</v>
      </c>
      <c r="BH827">
        <v>419.6068</v>
      </c>
      <c r="BI827">
        <v>420.0379999999999</v>
      </c>
      <c r="BJ827">
        <v>21.46063</v>
      </c>
      <c r="BK827">
        <v>21.47806</v>
      </c>
      <c r="BL827">
        <v>419.9681</v>
      </c>
      <c r="BM827">
        <v>21.16407</v>
      </c>
      <c r="BN827">
        <v>500.0033</v>
      </c>
      <c r="BO827">
        <v>101.0227</v>
      </c>
      <c r="BP827">
        <v>0.09981480999999999</v>
      </c>
      <c r="BQ827">
        <v>25.66575</v>
      </c>
      <c r="BR827">
        <v>25.66798</v>
      </c>
      <c r="BS827">
        <v>999.9</v>
      </c>
      <c r="BT827">
        <v>0</v>
      </c>
      <c r="BU827">
        <v>0</v>
      </c>
      <c r="BV827">
        <v>10019.64</v>
      </c>
      <c r="BW827">
        <v>0</v>
      </c>
      <c r="BX827">
        <v>0.3833920000000001</v>
      </c>
      <c r="BY827">
        <v>-0.43125</v>
      </c>
      <c r="BZ827">
        <v>428.8092</v>
      </c>
      <c r="CA827">
        <v>429.2578999999999</v>
      </c>
      <c r="CB827">
        <v>-0.01744137</v>
      </c>
      <c r="CC827">
        <v>420.0379999999999</v>
      </c>
      <c r="CD827">
        <v>21.47806</v>
      </c>
      <c r="CE827">
        <v>2.168011</v>
      </c>
      <c r="CF827">
        <v>2.169774</v>
      </c>
      <c r="CG827">
        <v>18.72785</v>
      </c>
      <c r="CH827">
        <v>18.74087</v>
      </c>
      <c r="CI827">
        <v>19.99795</v>
      </c>
      <c r="CJ827">
        <v>0</v>
      </c>
      <c r="CK827">
        <v>1</v>
      </c>
      <c r="CL827">
        <v>0</v>
      </c>
      <c r="CM827">
        <v>1.80171</v>
      </c>
      <c r="CN827">
        <v>0</v>
      </c>
      <c r="CO827">
        <v>0.2455</v>
      </c>
      <c r="CP827">
        <v>102.3027</v>
      </c>
      <c r="CQ827">
        <v>34.875</v>
      </c>
      <c r="CR827">
        <v>40.7437</v>
      </c>
      <c r="CS827">
        <v>37.687</v>
      </c>
      <c r="CT827">
        <v>39.9748</v>
      </c>
      <c r="CU827">
        <v>36.16840000000001</v>
      </c>
      <c r="CV827">
        <v>0</v>
      </c>
      <c r="CW827">
        <v>19.999</v>
      </c>
      <c r="CX827">
        <v>0</v>
      </c>
      <c r="CY827">
        <v>1774685027.6</v>
      </c>
      <c r="CZ827">
        <v>0</v>
      </c>
      <c r="DA827">
        <v>1774666326.5</v>
      </c>
      <c r="DB827" t="s">
        <v>359</v>
      </c>
      <c r="DC827">
        <v>1774666322</v>
      </c>
      <c r="DD827">
        <v>1774666326.5</v>
      </c>
      <c r="DE827">
        <v>2</v>
      </c>
      <c r="DF827">
        <v>0.343</v>
      </c>
      <c r="DG827">
        <v>-0.026</v>
      </c>
      <c r="DH827">
        <v>-0.36</v>
      </c>
      <c r="DI827">
        <v>0.298</v>
      </c>
      <c r="DJ827">
        <v>420</v>
      </c>
      <c r="DK827">
        <v>22</v>
      </c>
      <c r="DL827">
        <v>0.17</v>
      </c>
      <c r="DM827">
        <v>0.02</v>
      </c>
      <c r="DN827">
        <v>-0.4306786000000001</v>
      </c>
      <c r="DO827">
        <v>-0.09523837148217562</v>
      </c>
      <c r="DP827">
        <v>0.02533769243419771</v>
      </c>
      <c r="DQ827">
        <v>1</v>
      </c>
      <c r="DR827">
        <v>-0.01758728</v>
      </c>
      <c r="DS827">
        <v>0.004184485553470952</v>
      </c>
      <c r="DT827">
        <v>0.00102416509245336</v>
      </c>
      <c r="DU827">
        <v>1</v>
      </c>
      <c r="DV827">
        <v>2</v>
      </c>
      <c r="DW827">
        <v>2</v>
      </c>
      <c r="DX827" t="s">
        <v>360</v>
      </c>
      <c r="DY827">
        <v>3.1304</v>
      </c>
      <c r="DZ827">
        <v>2.80651</v>
      </c>
      <c r="EA827">
        <v>0.0997499</v>
      </c>
      <c r="EB827">
        <v>0.0994582</v>
      </c>
      <c r="EC827">
        <v>0.105717</v>
      </c>
      <c r="ED827">
        <v>0.105461</v>
      </c>
      <c r="EE827">
        <v>21143.8</v>
      </c>
      <c r="EF827">
        <v>27418.2</v>
      </c>
      <c r="EG827">
        <v>26440.7</v>
      </c>
      <c r="EH827">
        <v>32998.9</v>
      </c>
      <c r="EI827">
        <v>34926.4</v>
      </c>
      <c r="EJ827">
        <v>40314.9</v>
      </c>
      <c r="EK827">
        <v>41086.1</v>
      </c>
      <c r="EL827">
        <v>46058.4</v>
      </c>
      <c r="EM827">
        <v>2.03492</v>
      </c>
      <c r="EN827">
        <v>2.0004</v>
      </c>
      <c r="EO827">
        <v>0.0649691</v>
      </c>
      <c r="EP827">
        <v>0</v>
      </c>
      <c r="EQ827">
        <v>24.5995</v>
      </c>
      <c r="ER827">
        <v>999.9</v>
      </c>
      <c r="ES827">
        <v>67.5</v>
      </c>
      <c r="ET827">
        <v>27.5</v>
      </c>
      <c r="EU827">
        <v>24.6259</v>
      </c>
      <c r="EV827">
        <v>60.9809</v>
      </c>
      <c r="EW827">
        <v>31.8269</v>
      </c>
      <c r="EX827">
        <v>1</v>
      </c>
      <c r="EY827">
        <v>0.291021</v>
      </c>
      <c r="EZ827">
        <v>0.14957</v>
      </c>
      <c r="FA827">
        <v>20.2927</v>
      </c>
      <c r="FB827">
        <v>5.19019</v>
      </c>
      <c r="FC827">
        <v>11.9441</v>
      </c>
      <c r="FD827">
        <v>4.9557</v>
      </c>
      <c r="FE827">
        <v>3.285</v>
      </c>
      <c r="FF827">
        <v>9999</v>
      </c>
      <c r="FG827">
        <v>9999</v>
      </c>
      <c r="FH827">
        <v>9999</v>
      </c>
      <c r="FI827">
        <v>999.9</v>
      </c>
      <c r="FJ827">
        <v>1.86127</v>
      </c>
      <c r="FK827">
        <v>1.86264</v>
      </c>
      <c r="FL827">
        <v>1.86005</v>
      </c>
      <c r="FM827">
        <v>1.85837</v>
      </c>
      <c r="FN827">
        <v>1.86213</v>
      </c>
      <c r="FO827">
        <v>1.8589</v>
      </c>
      <c r="FP827">
        <v>1.85791</v>
      </c>
      <c r="FQ827">
        <v>1.86081</v>
      </c>
      <c r="FR827">
        <v>0</v>
      </c>
      <c r="FS827">
        <v>0</v>
      </c>
      <c r="FT827">
        <v>0</v>
      </c>
      <c r="FU827">
        <v>4.5</v>
      </c>
      <c r="FV827" t="s">
        <v>361</v>
      </c>
      <c r="FW827" t="s">
        <v>362</v>
      </c>
      <c r="FX827" t="s">
        <v>363</v>
      </c>
      <c r="FY827" t="s">
        <v>364</v>
      </c>
      <c r="FZ827" t="s">
        <v>364</v>
      </c>
      <c r="GA827" t="s">
        <v>363</v>
      </c>
      <c r="GB827">
        <v>0</v>
      </c>
      <c r="GC827">
        <v>100</v>
      </c>
      <c r="GD827">
        <v>100</v>
      </c>
      <c r="GE827">
        <v>-0.361</v>
      </c>
      <c r="GF827">
        <v>0.2966</v>
      </c>
      <c r="GG827">
        <v>-1.589593225013521</v>
      </c>
      <c r="GH827">
        <v>0.00192992804097616</v>
      </c>
      <c r="GI827">
        <v>3.244687122451424E-06</v>
      </c>
      <c r="GJ827">
        <v>-2.087531120305573E-09</v>
      </c>
      <c r="GK827">
        <v>0.05776174702018427</v>
      </c>
      <c r="GL827">
        <v>0.005089068596103195</v>
      </c>
      <c r="GM827">
        <v>0.0003257216593697226</v>
      </c>
      <c r="GN827">
        <v>-1.562898368296355E-06</v>
      </c>
      <c r="GO827">
        <v>0</v>
      </c>
      <c r="GP827">
        <v>1257</v>
      </c>
      <c r="GQ827">
        <v>1</v>
      </c>
      <c r="GR827">
        <v>31</v>
      </c>
      <c r="GS827">
        <v>311.8</v>
      </c>
      <c r="GT827">
        <v>311.7</v>
      </c>
      <c r="GU827">
        <v>1.07666</v>
      </c>
      <c r="GV827">
        <v>2.38281</v>
      </c>
      <c r="GW827">
        <v>1.44775</v>
      </c>
      <c r="GX827">
        <v>2.20215</v>
      </c>
      <c r="GY827">
        <v>1.44653</v>
      </c>
      <c r="GZ827">
        <v>2.39014</v>
      </c>
      <c r="HA827">
        <v>33.1769</v>
      </c>
      <c r="HB827">
        <v>14.4297</v>
      </c>
      <c r="HC827">
        <v>18</v>
      </c>
      <c r="HD827">
        <v>531.859</v>
      </c>
      <c r="HE827">
        <v>523.006</v>
      </c>
      <c r="HF827">
        <v>24.9998</v>
      </c>
      <c r="HG827">
        <v>30.7092</v>
      </c>
      <c r="HH827">
        <v>30</v>
      </c>
      <c r="HI827">
        <v>31.0862</v>
      </c>
      <c r="HJ827">
        <v>31.0955</v>
      </c>
      <c r="HK827">
        <v>21.5413</v>
      </c>
      <c r="HL827">
        <v>20.8779</v>
      </c>
      <c r="HM827">
        <v>100</v>
      </c>
      <c r="HN827">
        <v>25</v>
      </c>
      <c r="HO827">
        <v>420</v>
      </c>
      <c r="HP827">
        <v>21.5</v>
      </c>
      <c r="HQ827">
        <v>103.118</v>
      </c>
      <c r="HR827">
        <v>102.017</v>
      </c>
    </row>
    <row r="828" spans="1:226">
      <c r="A828">
        <v>810</v>
      </c>
      <c r="B828">
        <v>1774685033</v>
      </c>
      <c r="C828">
        <v>3287</v>
      </c>
      <c r="D828" t="s">
        <v>1983</v>
      </c>
      <c r="E828" t="s">
        <v>1984</v>
      </c>
      <c r="F828">
        <v>5</v>
      </c>
      <c r="I828">
        <v>1774685030.1</v>
      </c>
      <c r="J828">
        <f>(K828)/1000</f>
        <v>0</v>
      </c>
      <c r="K828">
        <f>IF(BF828, AN828, AH828)</f>
        <v>0</v>
      </c>
      <c r="L828">
        <f>IF(BF828, AI828, AG828)</f>
        <v>0</v>
      </c>
      <c r="M828">
        <f>BH828 - IF(AU828&gt;1, L828*BB828*100.0/(AW828), 0)</f>
        <v>0</v>
      </c>
      <c r="N828">
        <f>((T828-J828/2)*M828-L828)/(T828+J828/2)</f>
        <v>0</v>
      </c>
      <c r="O828">
        <f>N828*(BO828+BP828)/1000.0</f>
        <v>0</v>
      </c>
      <c r="P828">
        <f>(BH828 - IF(AU828&gt;1, L828*BB828*100.0/(AW828), 0))*(BO828+BP828)/1000.0</f>
        <v>0</v>
      </c>
      <c r="Q828">
        <f>2.0/((1/S828-1/R828)+SIGN(S828)*SQRT((1/S828-1/R828)*(1/S828-1/R828) + 4*BC828/((BC828+1)*(BC828+1))*(2*1/S828*1/R828-1/R828*1/R828)))</f>
        <v>0</v>
      </c>
      <c r="R828">
        <f>IF(LEFT(BD828,1)&lt;&gt;"0",IF(LEFT(BD828,1)="1",3.0,BE828),$D$5+$E$5*(BV828*BO828/($K$5*1000))+$F$5*(BV828*BO828/($K$5*1000))*MAX(MIN(BB828,$J$5),$I$5)*MAX(MIN(BB828,$J$5),$I$5)+$G$5*MAX(MIN(BB828,$J$5),$I$5)*(BV828*BO828/($K$5*1000))+$H$5*(BV828*BO828/($K$5*1000))*(BV828*BO828/($K$5*1000)))</f>
        <v>0</v>
      </c>
      <c r="S828">
        <f>J828*(1000-(1000*0.61365*exp(17.502*W828/(240.97+W828))/(BO828+BP828)+BJ828)/2)/(1000*0.61365*exp(17.502*W828/(240.97+W828))/(BO828+BP828)-BJ828)</f>
        <v>0</v>
      </c>
      <c r="T828">
        <f>1/((BC828+1)/(Q828/1.6)+1/(R828/1.37)) + BC828/((BC828+1)/(Q828/1.6) + BC828/(R828/1.37))</f>
        <v>0</v>
      </c>
      <c r="U828">
        <f>(AX828*BA828)</f>
        <v>0</v>
      </c>
      <c r="V828">
        <f>(BQ828+(U828+2*0.95*5.67E-8*(((BQ828+$B$9)+273)^4-(BQ828+273)^4)-44100*J828)/(1.84*29.3*R828+8*0.95*5.67E-8*(BQ828+273)^3))</f>
        <v>0</v>
      </c>
      <c r="W828">
        <f>($C$9*BR828+$D$9*BS828+$E$9*V828)</f>
        <v>0</v>
      </c>
      <c r="X828">
        <f>0.61365*exp(17.502*W828/(240.97+W828))</f>
        <v>0</v>
      </c>
      <c r="Y828">
        <f>(Z828/AA828*100)</f>
        <v>0</v>
      </c>
      <c r="Z828">
        <f>BJ828*(BO828+BP828)/1000</f>
        <v>0</v>
      </c>
      <c r="AA828">
        <f>0.61365*exp(17.502*BQ828/(240.97+BQ828))</f>
        <v>0</v>
      </c>
      <c r="AB828">
        <f>(X828-BJ828*(BO828+BP828)/1000)</f>
        <v>0</v>
      </c>
      <c r="AC828">
        <f>(-J828*44100)</f>
        <v>0</v>
      </c>
      <c r="AD828">
        <f>2*29.3*R828*0.92*(BQ828-W828)</f>
        <v>0</v>
      </c>
      <c r="AE828">
        <f>2*0.95*5.67E-8*(((BQ828+$B$9)+273)^4-(W828+273)^4)</f>
        <v>0</v>
      </c>
      <c r="AF828">
        <f>U828+AE828+AC828+AD828</f>
        <v>0</v>
      </c>
      <c r="AG828">
        <f>BN828*AU828*(BI828-BH828*(1000-AU828*BK828)/(1000-AU828*BJ828))/(100*BB828)</f>
        <v>0</v>
      </c>
      <c r="AH828">
        <f>1000*BN828*AU828*(BJ828-BK828)/(100*BB828*(1000-AU828*BJ828))</f>
        <v>0</v>
      </c>
      <c r="AI828">
        <f>(AJ828 - AK828 - BO828*1E3/(8.314*(BQ828+273.15)) * AM828/BN828 * AL828) * BN828/(100*BB828) * (1000 - BK828)/1000</f>
        <v>0</v>
      </c>
      <c r="AJ828">
        <v>429.1611966379422</v>
      </c>
      <c r="AK828">
        <v>428.7383636363638</v>
      </c>
      <c r="AL828">
        <v>-8.356189379263762E-06</v>
      </c>
      <c r="AM828">
        <v>61.35787655002243</v>
      </c>
      <c r="AN828">
        <f>(AP828 - AO828 + BO828*1E3/(8.314*(BQ828+273.15)) * AR828/BN828 * AQ828) * BN828/(100*BB828) * 1000/(1000 - AP828)</f>
        <v>0</v>
      </c>
      <c r="AO828">
        <v>21.47869673279141</v>
      </c>
      <c r="AP828">
        <v>21.46143566433568</v>
      </c>
      <c r="AQ828">
        <v>1.154720630335624E-06</v>
      </c>
      <c r="AR828">
        <v>91.88205700752289</v>
      </c>
      <c r="AS828">
        <v>0</v>
      </c>
      <c r="AT828">
        <v>0</v>
      </c>
      <c r="AU828">
        <f>IF(AS828*$H$15&gt;=AW828,1.0,(AW828/(AW828-AS828*$H$15)))</f>
        <v>0</v>
      </c>
      <c r="AV828">
        <f>(AU828-1)*100</f>
        <v>0</v>
      </c>
      <c r="AW828">
        <f>MAX(0,($B$15+$C$15*BV828)/(1+$D$15*BV828)*BO828/(BQ828+273)*$E$15)</f>
        <v>0</v>
      </c>
      <c r="AX828">
        <f>$B$13*BW828+$C$13*BX828+$F$13*CI828*(1-CL828)</f>
        <v>0</v>
      </c>
      <c r="AY828">
        <f>AX828*AZ828</f>
        <v>0</v>
      </c>
      <c r="AZ828">
        <f>($B$13*$D$11+$C$13*$D$11+$F$13*((CV828+CN828)/MAX(CV828+CN828+CW828, 0.1)*$I$11+CW828/MAX(CV828+CN828+CW828, 0.1)*$J$11))/($B$13+$C$13+$F$13)</f>
        <v>0</v>
      </c>
      <c r="BA828">
        <f>($B$13*$K$11+$C$13*$K$11+$F$13*((CV828+CN828)/MAX(CV828+CN828+CW828, 0.1)*$P$11+CW828/MAX(CV828+CN828+CW828, 0.1)*$Q$11))/($B$13+$C$13+$F$13)</f>
        <v>0</v>
      </c>
      <c r="BB828">
        <v>6</v>
      </c>
      <c r="BC828">
        <v>0.5</v>
      </c>
      <c r="BD828" t="s">
        <v>358</v>
      </c>
      <c r="BE828">
        <v>2</v>
      </c>
      <c r="BF828" t="b">
        <v>1</v>
      </c>
      <c r="BG828">
        <v>1774685030.1</v>
      </c>
      <c r="BH828">
        <v>419.5621</v>
      </c>
      <c r="BI828">
        <v>419.9764</v>
      </c>
      <c r="BJ828">
        <v>21.46254</v>
      </c>
      <c r="BK828">
        <v>21.47831</v>
      </c>
      <c r="BL828">
        <v>419.9235</v>
      </c>
      <c r="BM828">
        <v>21.16595</v>
      </c>
      <c r="BN828">
        <v>499.9857999999999</v>
      </c>
      <c r="BO828">
        <v>101.0222</v>
      </c>
      <c r="BP828">
        <v>0.09994707999999999</v>
      </c>
      <c r="BQ828">
        <v>25.66781</v>
      </c>
      <c r="BR828">
        <v>25.66879</v>
      </c>
      <c r="BS828">
        <v>999.9</v>
      </c>
      <c r="BT828">
        <v>0</v>
      </c>
      <c r="BU828">
        <v>0</v>
      </c>
      <c r="BV828">
        <v>10011.56</v>
      </c>
      <c r="BW828">
        <v>0</v>
      </c>
      <c r="BX828">
        <v>0.3750399</v>
      </c>
      <c r="BY828">
        <v>-0.4144623</v>
      </c>
      <c r="BZ828">
        <v>428.7644</v>
      </c>
      <c r="CA828">
        <v>429.195</v>
      </c>
      <c r="CB828">
        <v>-0.0157732</v>
      </c>
      <c r="CC828">
        <v>419.9764</v>
      </c>
      <c r="CD828">
        <v>21.47831</v>
      </c>
      <c r="CE828">
        <v>2.168192</v>
      </c>
      <c r="CF828">
        <v>2.169787</v>
      </c>
      <c r="CG828">
        <v>18.72919</v>
      </c>
      <c r="CH828">
        <v>18.74097</v>
      </c>
      <c r="CI828">
        <v>20.00064</v>
      </c>
      <c r="CJ828">
        <v>0</v>
      </c>
      <c r="CK828">
        <v>1</v>
      </c>
      <c r="CL828">
        <v>0</v>
      </c>
      <c r="CM828">
        <v>1.7083</v>
      </c>
      <c r="CN828">
        <v>0</v>
      </c>
      <c r="CO828">
        <v>0.32747</v>
      </c>
      <c r="CP828">
        <v>102.3168</v>
      </c>
      <c r="CQ828">
        <v>34.875</v>
      </c>
      <c r="CR828">
        <v>40.7872</v>
      </c>
      <c r="CS828">
        <v>37.687</v>
      </c>
      <c r="CT828">
        <v>40.0372</v>
      </c>
      <c r="CU828">
        <v>36.187</v>
      </c>
      <c r="CV828">
        <v>0</v>
      </c>
      <c r="CW828">
        <v>20.002</v>
      </c>
      <c r="CX828">
        <v>0</v>
      </c>
      <c r="CY828">
        <v>1774685031.2</v>
      </c>
      <c r="CZ828">
        <v>0</v>
      </c>
      <c r="DA828">
        <v>1774666326.5</v>
      </c>
      <c r="DB828" t="s">
        <v>359</v>
      </c>
      <c r="DC828">
        <v>1774666322</v>
      </c>
      <c r="DD828">
        <v>1774666326.5</v>
      </c>
      <c r="DE828">
        <v>2</v>
      </c>
      <c r="DF828">
        <v>0.343</v>
      </c>
      <c r="DG828">
        <v>-0.026</v>
      </c>
      <c r="DH828">
        <v>-0.36</v>
      </c>
      <c r="DI828">
        <v>0.298</v>
      </c>
      <c r="DJ828">
        <v>420</v>
      </c>
      <c r="DK828">
        <v>22</v>
      </c>
      <c r="DL828">
        <v>0.17</v>
      </c>
      <c r="DM828">
        <v>0.02</v>
      </c>
      <c r="DN828">
        <v>-0.4326306097560976</v>
      </c>
      <c r="DO828">
        <v>0.09692797212543623</v>
      </c>
      <c r="DP828">
        <v>0.02986131312672951</v>
      </c>
      <c r="DQ828">
        <v>1</v>
      </c>
      <c r="DR828">
        <v>-0.01700075853658536</v>
      </c>
      <c r="DS828">
        <v>0.007829805574912869</v>
      </c>
      <c r="DT828">
        <v>0.001316294403457474</v>
      </c>
      <c r="DU828">
        <v>1</v>
      </c>
      <c r="DV828">
        <v>2</v>
      </c>
      <c r="DW828">
        <v>2</v>
      </c>
      <c r="DX828" t="s">
        <v>360</v>
      </c>
      <c r="DY828">
        <v>3.13053</v>
      </c>
      <c r="DZ828">
        <v>2.80654</v>
      </c>
      <c r="EA828">
        <v>0.09974230000000001</v>
      </c>
      <c r="EB828">
        <v>0.09947350000000001</v>
      </c>
      <c r="EC828">
        <v>0.105709</v>
      </c>
      <c r="ED828">
        <v>0.105457</v>
      </c>
      <c r="EE828">
        <v>21143.7</v>
      </c>
      <c r="EF828">
        <v>27417.9</v>
      </c>
      <c r="EG828">
        <v>26440.4</v>
      </c>
      <c r="EH828">
        <v>32999.1</v>
      </c>
      <c r="EI828">
        <v>34926.2</v>
      </c>
      <c r="EJ828">
        <v>40315.1</v>
      </c>
      <c r="EK828">
        <v>41085.5</v>
      </c>
      <c r="EL828">
        <v>46058.4</v>
      </c>
      <c r="EM828">
        <v>2.03507</v>
      </c>
      <c r="EN828">
        <v>2.00025</v>
      </c>
      <c r="EO828">
        <v>0.06560240000000001</v>
      </c>
      <c r="EP828">
        <v>0</v>
      </c>
      <c r="EQ828">
        <v>24.5995</v>
      </c>
      <c r="ER828">
        <v>999.9</v>
      </c>
      <c r="ES828">
        <v>67.5</v>
      </c>
      <c r="ET828">
        <v>27.5</v>
      </c>
      <c r="EU828">
        <v>24.6249</v>
      </c>
      <c r="EV828">
        <v>61.0309</v>
      </c>
      <c r="EW828">
        <v>31.6587</v>
      </c>
      <c r="EX828">
        <v>1</v>
      </c>
      <c r="EY828">
        <v>0.291059</v>
      </c>
      <c r="EZ828">
        <v>0.148829</v>
      </c>
      <c r="FA828">
        <v>20.2927</v>
      </c>
      <c r="FB828">
        <v>5.18989</v>
      </c>
      <c r="FC828">
        <v>11.9441</v>
      </c>
      <c r="FD828">
        <v>4.95565</v>
      </c>
      <c r="FE828">
        <v>3.285</v>
      </c>
      <c r="FF828">
        <v>9999</v>
      </c>
      <c r="FG828">
        <v>9999</v>
      </c>
      <c r="FH828">
        <v>9999</v>
      </c>
      <c r="FI828">
        <v>999.9</v>
      </c>
      <c r="FJ828">
        <v>1.86127</v>
      </c>
      <c r="FK828">
        <v>1.86264</v>
      </c>
      <c r="FL828">
        <v>1.86005</v>
      </c>
      <c r="FM828">
        <v>1.85837</v>
      </c>
      <c r="FN828">
        <v>1.86217</v>
      </c>
      <c r="FO828">
        <v>1.85887</v>
      </c>
      <c r="FP828">
        <v>1.85791</v>
      </c>
      <c r="FQ828">
        <v>1.86081</v>
      </c>
      <c r="FR828">
        <v>0</v>
      </c>
      <c r="FS828">
        <v>0</v>
      </c>
      <c r="FT828">
        <v>0</v>
      </c>
      <c r="FU828">
        <v>4.5</v>
      </c>
      <c r="FV828" t="s">
        <v>361</v>
      </c>
      <c r="FW828" t="s">
        <v>362</v>
      </c>
      <c r="FX828" t="s">
        <v>363</v>
      </c>
      <c r="FY828" t="s">
        <v>364</v>
      </c>
      <c r="FZ828" t="s">
        <v>364</v>
      </c>
      <c r="GA828" t="s">
        <v>363</v>
      </c>
      <c r="GB828">
        <v>0</v>
      </c>
      <c r="GC828">
        <v>100</v>
      </c>
      <c r="GD828">
        <v>100</v>
      </c>
      <c r="GE828">
        <v>-0.362</v>
      </c>
      <c r="GF828">
        <v>0.2965</v>
      </c>
      <c r="GG828">
        <v>-1.589593225013521</v>
      </c>
      <c r="GH828">
        <v>0.00192992804097616</v>
      </c>
      <c r="GI828">
        <v>3.244687122451424E-06</v>
      </c>
      <c r="GJ828">
        <v>-2.087531120305573E-09</v>
      </c>
      <c r="GK828">
        <v>0.05776174702018427</v>
      </c>
      <c r="GL828">
        <v>0.005089068596103195</v>
      </c>
      <c r="GM828">
        <v>0.0003257216593697226</v>
      </c>
      <c r="GN828">
        <v>-1.562898368296355E-06</v>
      </c>
      <c r="GO828">
        <v>0</v>
      </c>
      <c r="GP828">
        <v>1257</v>
      </c>
      <c r="GQ828">
        <v>1</v>
      </c>
      <c r="GR828">
        <v>31</v>
      </c>
      <c r="GS828">
        <v>311.9</v>
      </c>
      <c r="GT828">
        <v>311.8</v>
      </c>
      <c r="GU828">
        <v>1.07666</v>
      </c>
      <c r="GV828">
        <v>2.38159</v>
      </c>
      <c r="GW828">
        <v>1.44775</v>
      </c>
      <c r="GX828">
        <v>2.20215</v>
      </c>
      <c r="GY828">
        <v>1.44653</v>
      </c>
      <c r="GZ828">
        <v>2.38892</v>
      </c>
      <c r="HA828">
        <v>33.1769</v>
      </c>
      <c r="HB828">
        <v>14.421</v>
      </c>
      <c r="HC828">
        <v>18</v>
      </c>
      <c r="HD828">
        <v>531.954</v>
      </c>
      <c r="HE828">
        <v>522.904</v>
      </c>
      <c r="HF828">
        <v>24.9998</v>
      </c>
      <c r="HG828">
        <v>30.7098</v>
      </c>
      <c r="HH828">
        <v>30.0001</v>
      </c>
      <c r="HI828">
        <v>31.0862</v>
      </c>
      <c r="HJ828">
        <v>31.0955</v>
      </c>
      <c r="HK828">
        <v>21.5393</v>
      </c>
      <c r="HL828">
        <v>20.8779</v>
      </c>
      <c r="HM828">
        <v>100</v>
      </c>
      <c r="HN828">
        <v>25</v>
      </c>
      <c r="HO828">
        <v>420</v>
      </c>
      <c r="HP828">
        <v>21.5</v>
      </c>
      <c r="HQ828">
        <v>103.117</v>
      </c>
      <c r="HR828">
        <v>102.018</v>
      </c>
    </row>
    <row r="829" spans="1:226">
      <c r="A829">
        <v>811</v>
      </c>
      <c r="B829">
        <v>1774685037</v>
      </c>
      <c r="C829">
        <v>3291</v>
      </c>
      <c r="D829" t="s">
        <v>1985</v>
      </c>
      <c r="E829" t="s">
        <v>1986</v>
      </c>
      <c r="F829">
        <v>5</v>
      </c>
      <c r="I829">
        <v>1774685034.1</v>
      </c>
      <c r="J829">
        <f>(K829)/1000</f>
        <v>0</v>
      </c>
      <c r="K829">
        <f>IF(BF829, AN829, AH829)</f>
        <v>0</v>
      </c>
      <c r="L829">
        <f>IF(BF829, AI829, AG829)</f>
        <v>0</v>
      </c>
      <c r="M829">
        <f>BH829 - IF(AU829&gt;1, L829*BB829*100.0/(AW829), 0)</f>
        <v>0</v>
      </c>
      <c r="N829">
        <f>((T829-J829/2)*M829-L829)/(T829+J829/2)</f>
        <v>0</v>
      </c>
      <c r="O829">
        <f>N829*(BO829+BP829)/1000.0</f>
        <v>0</v>
      </c>
      <c r="P829">
        <f>(BH829 - IF(AU829&gt;1, L829*BB829*100.0/(AW829), 0))*(BO829+BP829)/1000.0</f>
        <v>0</v>
      </c>
      <c r="Q829">
        <f>2.0/((1/S829-1/R829)+SIGN(S829)*SQRT((1/S829-1/R829)*(1/S829-1/R829) + 4*BC829/((BC829+1)*(BC829+1))*(2*1/S829*1/R829-1/R829*1/R829)))</f>
        <v>0</v>
      </c>
      <c r="R829">
        <f>IF(LEFT(BD829,1)&lt;&gt;"0",IF(LEFT(BD829,1)="1",3.0,BE829),$D$5+$E$5*(BV829*BO829/($K$5*1000))+$F$5*(BV829*BO829/($K$5*1000))*MAX(MIN(BB829,$J$5),$I$5)*MAX(MIN(BB829,$J$5),$I$5)+$G$5*MAX(MIN(BB829,$J$5),$I$5)*(BV829*BO829/($K$5*1000))+$H$5*(BV829*BO829/($K$5*1000))*(BV829*BO829/($K$5*1000)))</f>
        <v>0</v>
      </c>
      <c r="S829">
        <f>J829*(1000-(1000*0.61365*exp(17.502*W829/(240.97+W829))/(BO829+BP829)+BJ829)/2)/(1000*0.61365*exp(17.502*W829/(240.97+W829))/(BO829+BP829)-BJ829)</f>
        <v>0</v>
      </c>
      <c r="T829">
        <f>1/((BC829+1)/(Q829/1.6)+1/(R829/1.37)) + BC829/((BC829+1)/(Q829/1.6) + BC829/(R829/1.37))</f>
        <v>0</v>
      </c>
      <c r="U829">
        <f>(AX829*BA829)</f>
        <v>0</v>
      </c>
      <c r="V829">
        <f>(BQ829+(U829+2*0.95*5.67E-8*(((BQ829+$B$9)+273)^4-(BQ829+273)^4)-44100*J829)/(1.84*29.3*R829+8*0.95*5.67E-8*(BQ829+273)^3))</f>
        <v>0</v>
      </c>
      <c r="W829">
        <f>($C$9*BR829+$D$9*BS829+$E$9*V829)</f>
        <v>0</v>
      </c>
      <c r="X829">
        <f>0.61365*exp(17.502*W829/(240.97+W829))</f>
        <v>0</v>
      </c>
      <c r="Y829">
        <f>(Z829/AA829*100)</f>
        <v>0</v>
      </c>
      <c r="Z829">
        <f>BJ829*(BO829+BP829)/1000</f>
        <v>0</v>
      </c>
      <c r="AA829">
        <f>0.61365*exp(17.502*BQ829/(240.97+BQ829))</f>
        <v>0</v>
      </c>
      <c r="AB829">
        <f>(X829-BJ829*(BO829+BP829)/1000)</f>
        <v>0</v>
      </c>
      <c r="AC829">
        <f>(-J829*44100)</f>
        <v>0</v>
      </c>
      <c r="AD829">
        <f>2*29.3*R829*0.92*(BQ829-W829)</f>
        <v>0</v>
      </c>
      <c r="AE829">
        <f>2*0.95*5.67E-8*(((BQ829+$B$9)+273)^4-(W829+273)^4)</f>
        <v>0</v>
      </c>
      <c r="AF829">
        <f>U829+AE829+AC829+AD829</f>
        <v>0</v>
      </c>
      <c r="AG829">
        <f>BN829*AU829*(BI829-BH829*(1000-AU829*BK829)/(1000-AU829*BJ829))/(100*BB829)</f>
        <v>0</v>
      </c>
      <c r="AH829">
        <f>1000*BN829*AU829*(BJ829-BK829)/(100*BB829*(1000-AU829*BJ829))</f>
        <v>0</v>
      </c>
      <c r="AI829">
        <f>(AJ829 - AK829 - BO829*1E3/(8.314*(BQ829+273.15)) * AM829/BN829 * AL829) * BN829/(100*BB829) * (1000 - BK829)/1000</f>
        <v>0</v>
      </c>
      <c r="AJ829">
        <v>429.2356296871804</v>
      </c>
      <c r="AK829">
        <v>428.7842000000002</v>
      </c>
      <c r="AL829">
        <v>4.589338739058854E-06</v>
      </c>
      <c r="AM829">
        <v>61.35787655002243</v>
      </c>
      <c r="AN829">
        <f>(AP829 - AO829 + BO829*1E3/(8.314*(BQ829+273.15)) * AR829/BN829 * AQ829) * BN829/(100*BB829) * 1000/(1000 - AP829)</f>
        <v>0</v>
      </c>
      <c r="AO829">
        <v>21.47790469461524</v>
      </c>
      <c r="AP829">
        <v>21.46082307692308</v>
      </c>
      <c r="AQ829">
        <v>-1.035742394044354E-06</v>
      </c>
      <c r="AR829">
        <v>91.88205700752289</v>
      </c>
      <c r="AS829">
        <v>0</v>
      </c>
      <c r="AT829">
        <v>0</v>
      </c>
      <c r="AU829">
        <f>IF(AS829*$H$15&gt;=AW829,1.0,(AW829/(AW829-AS829*$H$15)))</f>
        <v>0</v>
      </c>
      <c r="AV829">
        <f>(AU829-1)*100</f>
        <v>0</v>
      </c>
      <c r="AW829">
        <f>MAX(0,($B$15+$C$15*BV829)/(1+$D$15*BV829)*BO829/(BQ829+273)*$E$15)</f>
        <v>0</v>
      </c>
      <c r="AX829">
        <f>$B$13*BW829+$C$13*BX829+$F$13*CI829*(1-CL829)</f>
        <v>0</v>
      </c>
      <c r="AY829">
        <f>AX829*AZ829</f>
        <v>0</v>
      </c>
      <c r="AZ829">
        <f>($B$13*$D$11+$C$13*$D$11+$F$13*((CV829+CN829)/MAX(CV829+CN829+CW829, 0.1)*$I$11+CW829/MAX(CV829+CN829+CW829, 0.1)*$J$11))/($B$13+$C$13+$F$13)</f>
        <v>0</v>
      </c>
      <c r="BA829">
        <f>($B$13*$K$11+$C$13*$K$11+$F$13*((CV829+CN829)/MAX(CV829+CN829+CW829, 0.1)*$P$11+CW829/MAX(CV829+CN829+CW829, 0.1)*$Q$11))/($B$13+$C$13+$F$13)</f>
        <v>0</v>
      </c>
      <c r="BB829">
        <v>6</v>
      </c>
      <c r="BC829">
        <v>0.5</v>
      </c>
      <c r="BD829" t="s">
        <v>358</v>
      </c>
      <c r="BE829">
        <v>2</v>
      </c>
      <c r="BF829" t="b">
        <v>1</v>
      </c>
      <c r="BG829">
        <v>1774685034.1</v>
      </c>
      <c r="BH829">
        <v>419.5732</v>
      </c>
      <c r="BI829">
        <v>420.0074</v>
      </c>
      <c r="BJ829">
        <v>21.46073</v>
      </c>
      <c r="BK829">
        <v>21.47819</v>
      </c>
      <c r="BL829">
        <v>419.9346</v>
      </c>
      <c r="BM829">
        <v>21.16417</v>
      </c>
      <c r="BN829">
        <v>500.0767</v>
      </c>
      <c r="BO829">
        <v>101.0231</v>
      </c>
      <c r="BP829">
        <v>0.10013074</v>
      </c>
      <c r="BQ829">
        <v>25.66819</v>
      </c>
      <c r="BR829">
        <v>25.67231</v>
      </c>
      <c r="BS829">
        <v>999.9</v>
      </c>
      <c r="BT829">
        <v>0</v>
      </c>
      <c r="BU829">
        <v>0</v>
      </c>
      <c r="BV829">
        <v>9992.742999999999</v>
      </c>
      <c r="BW829">
        <v>0</v>
      </c>
      <c r="BX829">
        <v>0.3780522000000001</v>
      </c>
      <c r="BY829">
        <v>-0.4342285</v>
      </c>
      <c r="BZ829">
        <v>428.775</v>
      </c>
      <c r="CA829">
        <v>429.2264999999999</v>
      </c>
      <c r="CB829">
        <v>-0.01746637</v>
      </c>
      <c r="CC829">
        <v>420.0074</v>
      </c>
      <c r="CD829">
        <v>21.47819</v>
      </c>
      <c r="CE829">
        <v>2.168029</v>
      </c>
      <c r="CF829">
        <v>2.169793</v>
      </c>
      <c r="CG829">
        <v>18.72799</v>
      </c>
      <c r="CH829">
        <v>18.74103</v>
      </c>
      <c r="CI829">
        <v>19.99808</v>
      </c>
      <c r="CJ829">
        <v>0</v>
      </c>
      <c r="CK829">
        <v>1</v>
      </c>
      <c r="CL829">
        <v>0</v>
      </c>
      <c r="CM829">
        <v>1.69168</v>
      </c>
      <c r="CN829">
        <v>0</v>
      </c>
      <c r="CO829">
        <v>0.26935</v>
      </c>
      <c r="CP829">
        <v>102.3037</v>
      </c>
      <c r="CQ829">
        <v>34.875</v>
      </c>
      <c r="CR829">
        <v>40.8246</v>
      </c>
      <c r="CS829">
        <v>37.7311</v>
      </c>
      <c r="CT829">
        <v>40.0872</v>
      </c>
      <c r="CU829">
        <v>36.187</v>
      </c>
      <c r="CV829">
        <v>0</v>
      </c>
      <c r="CW829">
        <v>20</v>
      </c>
      <c r="CX829">
        <v>0</v>
      </c>
      <c r="CY829">
        <v>1774685035.4</v>
      </c>
      <c r="CZ829">
        <v>0</v>
      </c>
      <c r="DA829">
        <v>1774666326.5</v>
      </c>
      <c r="DB829" t="s">
        <v>359</v>
      </c>
      <c r="DC829">
        <v>1774666322</v>
      </c>
      <c r="DD829">
        <v>1774666326.5</v>
      </c>
      <c r="DE829">
        <v>2</v>
      </c>
      <c r="DF829">
        <v>0.343</v>
      </c>
      <c r="DG829">
        <v>-0.026</v>
      </c>
      <c r="DH829">
        <v>-0.36</v>
      </c>
      <c r="DI829">
        <v>0.298</v>
      </c>
      <c r="DJ829">
        <v>420</v>
      </c>
      <c r="DK829">
        <v>22</v>
      </c>
      <c r="DL829">
        <v>0.17</v>
      </c>
      <c r="DM829">
        <v>0.02</v>
      </c>
      <c r="DN829">
        <v>-0.4313228048780487</v>
      </c>
      <c r="DO829">
        <v>0.07769211846689665</v>
      </c>
      <c r="DP829">
        <v>0.03147323969096372</v>
      </c>
      <c r="DQ829">
        <v>1</v>
      </c>
      <c r="DR829">
        <v>-0.01701448536585366</v>
      </c>
      <c r="DS829">
        <v>0.003051326132404172</v>
      </c>
      <c r="DT829">
        <v>0.001324382220925256</v>
      </c>
      <c r="DU829">
        <v>1</v>
      </c>
      <c r="DV829">
        <v>2</v>
      </c>
      <c r="DW829">
        <v>2</v>
      </c>
      <c r="DX829" t="s">
        <v>360</v>
      </c>
      <c r="DY829">
        <v>3.13051</v>
      </c>
      <c r="DZ829">
        <v>2.80645</v>
      </c>
      <c r="EA829">
        <v>0.0997469</v>
      </c>
      <c r="EB829">
        <v>0.09946969999999999</v>
      </c>
      <c r="EC829">
        <v>0.105708</v>
      </c>
      <c r="ED829">
        <v>0.105462</v>
      </c>
      <c r="EE829">
        <v>21143.9</v>
      </c>
      <c r="EF829">
        <v>27418.1</v>
      </c>
      <c r="EG829">
        <v>26440.7</v>
      </c>
      <c r="EH829">
        <v>32999.2</v>
      </c>
      <c r="EI829">
        <v>34926.4</v>
      </c>
      <c r="EJ829">
        <v>40315</v>
      </c>
      <c r="EK829">
        <v>41085.7</v>
      </c>
      <c r="EL829">
        <v>46058.6</v>
      </c>
      <c r="EM829">
        <v>2.03523</v>
      </c>
      <c r="EN829">
        <v>2.00023</v>
      </c>
      <c r="EO829">
        <v>0.0653788</v>
      </c>
      <c r="EP829">
        <v>0</v>
      </c>
      <c r="EQ829">
        <v>24.5975</v>
      </c>
      <c r="ER829">
        <v>999.9</v>
      </c>
      <c r="ES829">
        <v>67.5</v>
      </c>
      <c r="ET829">
        <v>27.5</v>
      </c>
      <c r="EU829">
        <v>24.6245</v>
      </c>
      <c r="EV829">
        <v>61.0209</v>
      </c>
      <c r="EW829">
        <v>31.5144</v>
      </c>
      <c r="EX829">
        <v>1</v>
      </c>
      <c r="EY829">
        <v>0.290986</v>
      </c>
      <c r="EZ829">
        <v>0.147873</v>
      </c>
      <c r="FA829">
        <v>20.2927</v>
      </c>
      <c r="FB829">
        <v>5.19078</v>
      </c>
      <c r="FC829">
        <v>11.9441</v>
      </c>
      <c r="FD829">
        <v>4.95585</v>
      </c>
      <c r="FE829">
        <v>3.285</v>
      </c>
      <c r="FF829">
        <v>9999</v>
      </c>
      <c r="FG829">
        <v>9999</v>
      </c>
      <c r="FH829">
        <v>9999</v>
      </c>
      <c r="FI829">
        <v>999.9</v>
      </c>
      <c r="FJ829">
        <v>1.86127</v>
      </c>
      <c r="FK829">
        <v>1.86264</v>
      </c>
      <c r="FL829">
        <v>1.86005</v>
      </c>
      <c r="FM829">
        <v>1.85837</v>
      </c>
      <c r="FN829">
        <v>1.86215</v>
      </c>
      <c r="FO829">
        <v>1.85887</v>
      </c>
      <c r="FP829">
        <v>1.85791</v>
      </c>
      <c r="FQ829">
        <v>1.86081</v>
      </c>
      <c r="FR829">
        <v>0</v>
      </c>
      <c r="FS829">
        <v>0</v>
      </c>
      <c r="FT829">
        <v>0</v>
      </c>
      <c r="FU829">
        <v>4.5</v>
      </c>
      <c r="FV829" t="s">
        <v>361</v>
      </c>
      <c r="FW829" t="s">
        <v>362</v>
      </c>
      <c r="FX829" t="s">
        <v>363</v>
      </c>
      <c r="FY829" t="s">
        <v>364</v>
      </c>
      <c r="FZ829" t="s">
        <v>364</v>
      </c>
      <c r="GA829" t="s">
        <v>363</v>
      </c>
      <c r="GB829">
        <v>0</v>
      </c>
      <c r="GC829">
        <v>100</v>
      </c>
      <c r="GD829">
        <v>100</v>
      </c>
      <c r="GE829">
        <v>-0.362</v>
      </c>
      <c r="GF829">
        <v>0.2966</v>
      </c>
      <c r="GG829">
        <v>-1.589593225013521</v>
      </c>
      <c r="GH829">
        <v>0.00192992804097616</v>
      </c>
      <c r="GI829">
        <v>3.244687122451424E-06</v>
      </c>
      <c r="GJ829">
        <v>-2.087531120305573E-09</v>
      </c>
      <c r="GK829">
        <v>0.05776174702018427</v>
      </c>
      <c r="GL829">
        <v>0.005089068596103195</v>
      </c>
      <c r="GM829">
        <v>0.0003257216593697226</v>
      </c>
      <c r="GN829">
        <v>-1.562898368296355E-06</v>
      </c>
      <c r="GO829">
        <v>0</v>
      </c>
      <c r="GP829">
        <v>1257</v>
      </c>
      <c r="GQ829">
        <v>1</v>
      </c>
      <c r="GR829">
        <v>31</v>
      </c>
      <c r="GS829">
        <v>311.9</v>
      </c>
      <c r="GT829">
        <v>311.8</v>
      </c>
      <c r="GU829">
        <v>1.07666</v>
      </c>
      <c r="GV829">
        <v>2.3938</v>
      </c>
      <c r="GW829">
        <v>1.44775</v>
      </c>
      <c r="GX829">
        <v>2.20215</v>
      </c>
      <c r="GY829">
        <v>1.44653</v>
      </c>
      <c r="GZ829">
        <v>2.32544</v>
      </c>
      <c r="HA829">
        <v>33.1769</v>
      </c>
      <c r="HB829">
        <v>14.421</v>
      </c>
      <c r="HC829">
        <v>18</v>
      </c>
      <c r="HD829">
        <v>532.049</v>
      </c>
      <c r="HE829">
        <v>522.8869999999999</v>
      </c>
      <c r="HF829">
        <v>24.9997</v>
      </c>
      <c r="HG829">
        <v>30.7092</v>
      </c>
      <c r="HH829">
        <v>30</v>
      </c>
      <c r="HI829">
        <v>31.0862</v>
      </c>
      <c r="HJ829">
        <v>31.0955</v>
      </c>
      <c r="HK829">
        <v>21.5389</v>
      </c>
      <c r="HL829">
        <v>20.8779</v>
      </c>
      <c r="HM829">
        <v>100</v>
      </c>
      <c r="HN829">
        <v>25</v>
      </c>
      <c r="HO829">
        <v>420</v>
      </c>
      <c r="HP829">
        <v>21.5</v>
      </c>
      <c r="HQ829">
        <v>103.118</v>
      </c>
      <c r="HR829">
        <v>102.018</v>
      </c>
    </row>
    <row r="830" spans="1:226">
      <c r="A830">
        <v>812</v>
      </c>
      <c r="B830">
        <v>1774685041</v>
      </c>
      <c r="C830">
        <v>3295</v>
      </c>
      <c r="D830" t="s">
        <v>1987</v>
      </c>
      <c r="E830" t="s">
        <v>1988</v>
      </c>
      <c r="F830">
        <v>5</v>
      </c>
      <c r="I830">
        <v>1774685038.1</v>
      </c>
      <c r="J830">
        <f>(K830)/1000</f>
        <v>0</v>
      </c>
      <c r="K830">
        <f>IF(BF830, AN830, AH830)</f>
        <v>0</v>
      </c>
      <c r="L830">
        <f>IF(BF830, AI830, AG830)</f>
        <v>0</v>
      </c>
      <c r="M830">
        <f>BH830 - IF(AU830&gt;1, L830*BB830*100.0/(AW830), 0)</f>
        <v>0</v>
      </c>
      <c r="N830">
        <f>((T830-J830/2)*M830-L830)/(T830+J830/2)</f>
        <v>0</v>
      </c>
      <c r="O830">
        <f>N830*(BO830+BP830)/1000.0</f>
        <v>0</v>
      </c>
      <c r="P830">
        <f>(BH830 - IF(AU830&gt;1, L830*BB830*100.0/(AW830), 0))*(BO830+BP830)/1000.0</f>
        <v>0</v>
      </c>
      <c r="Q830">
        <f>2.0/((1/S830-1/R830)+SIGN(S830)*SQRT((1/S830-1/R830)*(1/S830-1/R830) + 4*BC830/((BC830+1)*(BC830+1))*(2*1/S830*1/R830-1/R830*1/R830)))</f>
        <v>0</v>
      </c>
      <c r="R830">
        <f>IF(LEFT(BD830,1)&lt;&gt;"0",IF(LEFT(BD830,1)="1",3.0,BE830),$D$5+$E$5*(BV830*BO830/($K$5*1000))+$F$5*(BV830*BO830/($K$5*1000))*MAX(MIN(BB830,$J$5),$I$5)*MAX(MIN(BB830,$J$5),$I$5)+$G$5*MAX(MIN(BB830,$J$5),$I$5)*(BV830*BO830/($K$5*1000))+$H$5*(BV830*BO830/($K$5*1000))*(BV830*BO830/($K$5*1000)))</f>
        <v>0</v>
      </c>
      <c r="S830">
        <f>J830*(1000-(1000*0.61365*exp(17.502*W830/(240.97+W830))/(BO830+BP830)+BJ830)/2)/(1000*0.61365*exp(17.502*W830/(240.97+W830))/(BO830+BP830)-BJ830)</f>
        <v>0</v>
      </c>
      <c r="T830">
        <f>1/((BC830+1)/(Q830/1.6)+1/(R830/1.37)) + BC830/((BC830+1)/(Q830/1.6) + BC830/(R830/1.37))</f>
        <v>0</v>
      </c>
      <c r="U830">
        <f>(AX830*BA830)</f>
        <v>0</v>
      </c>
      <c r="V830">
        <f>(BQ830+(U830+2*0.95*5.67E-8*(((BQ830+$B$9)+273)^4-(BQ830+273)^4)-44100*J830)/(1.84*29.3*R830+8*0.95*5.67E-8*(BQ830+273)^3))</f>
        <v>0</v>
      </c>
      <c r="W830">
        <f>($C$9*BR830+$D$9*BS830+$E$9*V830)</f>
        <v>0</v>
      </c>
      <c r="X830">
        <f>0.61365*exp(17.502*W830/(240.97+W830))</f>
        <v>0</v>
      </c>
      <c r="Y830">
        <f>(Z830/AA830*100)</f>
        <v>0</v>
      </c>
      <c r="Z830">
        <f>BJ830*(BO830+BP830)/1000</f>
        <v>0</v>
      </c>
      <c r="AA830">
        <f>0.61365*exp(17.502*BQ830/(240.97+BQ830))</f>
        <v>0</v>
      </c>
      <c r="AB830">
        <f>(X830-BJ830*(BO830+BP830)/1000)</f>
        <v>0</v>
      </c>
      <c r="AC830">
        <f>(-J830*44100)</f>
        <v>0</v>
      </c>
      <c r="AD830">
        <f>2*29.3*R830*0.92*(BQ830-W830)</f>
        <v>0</v>
      </c>
      <c r="AE830">
        <f>2*0.95*5.67E-8*(((BQ830+$B$9)+273)^4-(W830+273)^4)</f>
        <v>0</v>
      </c>
      <c r="AF830">
        <f>U830+AE830+AC830+AD830</f>
        <v>0</v>
      </c>
      <c r="AG830">
        <f>BN830*AU830*(BI830-BH830*(1000-AU830*BK830)/(1000-AU830*BJ830))/(100*BB830)</f>
        <v>0</v>
      </c>
      <c r="AH830">
        <f>1000*BN830*AU830*(BJ830-BK830)/(100*BB830*(1000-AU830*BJ830))</f>
        <v>0</v>
      </c>
      <c r="AI830">
        <f>(AJ830 - AK830 - BO830*1E3/(8.314*(BQ830+273.15)) * AM830/BN830 * AL830) * BN830/(100*BB830) * (1000 - BK830)/1000</f>
        <v>0</v>
      </c>
      <c r="AJ830">
        <v>429.2145136054812</v>
      </c>
      <c r="AK830">
        <v>428.7608181818183</v>
      </c>
      <c r="AL830">
        <v>-1.717343212947088E-06</v>
      </c>
      <c r="AM830">
        <v>61.35787655002243</v>
      </c>
      <c r="AN830">
        <f>(AP830 - AO830 + BO830*1E3/(8.314*(BQ830+273.15)) * AR830/BN830 * AQ830) * BN830/(100*BB830) * 1000/(1000 - AP830)</f>
        <v>0</v>
      </c>
      <c r="AO830">
        <v>21.47903873338068</v>
      </c>
      <c r="AP830">
        <v>21.4627202797203</v>
      </c>
      <c r="AQ830">
        <v>3.020015343155039E-07</v>
      </c>
      <c r="AR830">
        <v>91.88205700752289</v>
      </c>
      <c r="AS830">
        <v>0</v>
      </c>
      <c r="AT830">
        <v>0</v>
      </c>
      <c r="AU830">
        <f>IF(AS830*$H$15&gt;=AW830,1.0,(AW830/(AW830-AS830*$H$15)))</f>
        <v>0</v>
      </c>
      <c r="AV830">
        <f>(AU830-1)*100</f>
        <v>0</v>
      </c>
      <c r="AW830">
        <f>MAX(0,($B$15+$C$15*BV830)/(1+$D$15*BV830)*BO830/(BQ830+273)*$E$15)</f>
        <v>0</v>
      </c>
      <c r="AX830">
        <f>$B$13*BW830+$C$13*BX830+$F$13*CI830*(1-CL830)</f>
        <v>0</v>
      </c>
      <c r="AY830">
        <f>AX830*AZ830</f>
        <v>0</v>
      </c>
      <c r="AZ830">
        <f>($B$13*$D$11+$C$13*$D$11+$F$13*((CV830+CN830)/MAX(CV830+CN830+CW830, 0.1)*$I$11+CW830/MAX(CV830+CN830+CW830, 0.1)*$J$11))/($B$13+$C$13+$F$13)</f>
        <v>0</v>
      </c>
      <c r="BA830">
        <f>($B$13*$K$11+$C$13*$K$11+$F$13*((CV830+CN830)/MAX(CV830+CN830+CW830, 0.1)*$P$11+CW830/MAX(CV830+CN830+CW830, 0.1)*$Q$11))/($B$13+$C$13+$F$13)</f>
        <v>0</v>
      </c>
      <c r="BB830">
        <v>6</v>
      </c>
      <c r="BC830">
        <v>0.5</v>
      </c>
      <c r="BD830" t="s">
        <v>358</v>
      </c>
      <c r="BE830">
        <v>2</v>
      </c>
      <c r="BF830" t="b">
        <v>1</v>
      </c>
      <c r="BG830">
        <v>1774685038.1</v>
      </c>
      <c r="BH830">
        <v>419.562</v>
      </c>
      <c r="BI830">
        <v>419.9922</v>
      </c>
      <c r="BJ830">
        <v>21.46154</v>
      </c>
      <c r="BK830">
        <v>21.47937</v>
      </c>
      <c r="BL830">
        <v>419.9237000000001</v>
      </c>
      <c r="BM830">
        <v>21.16497</v>
      </c>
      <c r="BN830">
        <v>500.0248</v>
      </c>
      <c r="BO830">
        <v>101.0228</v>
      </c>
      <c r="BP830">
        <v>0.10007171</v>
      </c>
      <c r="BQ830">
        <v>25.66932000000001</v>
      </c>
      <c r="BR830">
        <v>25.66871</v>
      </c>
      <c r="BS830">
        <v>999.9</v>
      </c>
      <c r="BT830">
        <v>0</v>
      </c>
      <c r="BU830">
        <v>0</v>
      </c>
      <c r="BV830">
        <v>9984.188</v>
      </c>
      <c r="BW830">
        <v>0</v>
      </c>
      <c r="BX830">
        <v>0.3833920000000001</v>
      </c>
      <c r="BY830">
        <v>-0.4300447</v>
      </c>
      <c r="BZ830">
        <v>428.7639</v>
      </c>
      <c r="CA830">
        <v>429.2112999999999</v>
      </c>
      <c r="CB830">
        <v>-0.01784497</v>
      </c>
      <c r="CC830">
        <v>419.9922</v>
      </c>
      <c r="CD830">
        <v>21.47937</v>
      </c>
      <c r="CE830">
        <v>2.168105000000001</v>
      </c>
      <c r="CF830">
        <v>2.169908</v>
      </c>
      <c r="CG830">
        <v>18.72855999999999</v>
      </c>
      <c r="CH830">
        <v>18.74186</v>
      </c>
      <c r="CI830">
        <v>20.00006</v>
      </c>
      <c r="CJ830">
        <v>0</v>
      </c>
      <c r="CK830">
        <v>1</v>
      </c>
      <c r="CL830">
        <v>0</v>
      </c>
      <c r="CM830">
        <v>1.89597</v>
      </c>
      <c r="CN830">
        <v>0</v>
      </c>
      <c r="CO830">
        <v>-0.04420999999999999</v>
      </c>
      <c r="CP830">
        <v>102.3137</v>
      </c>
      <c r="CQ830">
        <v>34.89980000000001</v>
      </c>
      <c r="CR830">
        <v>40.8687</v>
      </c>
      <c r="CS830">
        <v>37.7624</v>
      </c>
      <c r="CT830">
        <v>40.14980000000001</v>
      </c>
      <c r="CU830">
        <v>36.187</v>
      </c>
      <c r="CV830">
        <v>0</v>
      </c>
      <c r="CW830">
        <v>20.001</v>
      </c>
      <c r="CX830">
        <v>0</v>
      </c>
      <c r="CY830">
        <v>1774685039.6</v>
      </c>
      <c r="CZ830">
        <v>0</v>
      </c>
      <c r="DA830">
        <v>1774666326.5</v>
      </c>
      <c r="DB830" t="s">
        <v>359</v>
      </c>
      <c r="DC830">
        <v>1774666322</v>
      </c>
      <c r="DD830">
        <v>1774666326.5</v>
      </c>
      <c r="DE830">
        <v>2</v>
      </c>
      <c r="DF830">
        <v>0.343</v>
      </c>
      <c r="DG830">
        <v>-0.026</v>
      </c>
      <c r="DH830">
        <v>-0.36</v>
      </c>
      <c r="DI830">
        <v>0.298</v>
      </c>
      <c r="DJ830">
        <v>420</v>
      </c>
      <c r="DK830">
        <v>22</v>
      </c>
      <c r="DL830">
        <v>0.17</v>
      </c>
      <c r="DM830">
        <v>0.02</v>
      </c>
      <c r="DN830">
        <v>-0.4273231750000001</v>
      </c>
      <c r="DO830">
        <v>-0.03450505440900451</v>
      </c>
      <c r="DP830">
        <v>0.03029729387988925</v>
      </c>
      <c r="DQ830">
        <v>1</v>
      </c>
      <c r="DR830">
        <v>-0.016952135</v>
      </c>
      <c r="DS830">
        <v>-0.006104555347091903</v>
      </c>
      <c r="DT830">
        <v>0.001265115171348048</v>
      </c>
      <c r="DU830">
        <v>1</v>
      </c>
      <c r="DV830">
        <v>2</v>
      </c>
      <c r="DW830">
        <v>2</v>
      </c>
      <c r="DX830" t="s">
        <v>360</v>
      </c>
      <c r="DY830">
        <v>3.13037</v>
      </c>
      <c r="DZ830">
        <v>2.80638</v>
      </c>
      <c r="EA830">
        <v>0.0997436</v>
      </c>
      <c r="EB830">
        <v>0.09946670000000001</v>
      </c>
      <c r="EC830">
        <v>0.105715</v>
      </c>
      <c r="ED830">
        <v>0.105464</v>
      </c>
      <c r="EE830">
        <v>21143.9</v>
      </c>
      <c r="EF830">
        <v>27418.7</v>
      </c>
      <c r="EG830">
        <v>26440.6</v>
      </c>
      <c r="EH830">
        <v>32999.8</v>
      </c>
      <c r="EI830">
        <v>34926.1</v>
      </c>
      <c r="EJ830">
        <v>40315.7</v>
      </c>
      <c r="EK830">
        <v>41085.8</v>
      </c>
      <c r="EL830">
        <v>46059.5</v>
      </c>
      <c r="EM830">
        <v>2.03517</v>
      </c>
      <c r="EN830">
        <v>2.00025</v>
      </c>
      <c r="EO830">
        <v>0.0651181</v>
      </c>
      <c r="EP830">
        <v>0</v>
      </c>
      <c r="EQ830">
        <v>24.5974</v>
      </c>
      <c r="ER830">
        <v>999.9</v>
      </c>
      <c r="ES830">
        <v>67.5</v>
      </c>
      <c r="ET830">
        <v>27.5</v>
      </c>
      <c r="EU830">
        <v>24.6241</v>
      </c>
      <c r="EV830">
        <v>61.3409</v>
      </c>
      <c r="EW830">
        <v>31.5585</v>
      </c>
      <c r="EX830">
        <v>1</v>
      </c>
      <c r="EY830">
        <v>0.290945</v>
      </c>
      <c r="EZ830">
        <v>0.147249</v>
      </c>
      <c r="FA830">
        <v>20.2927</v>
      </c>
      <c r="FB830">
        <v>5.19033</v>
      </c>
      <c r="FC830">
        <v>11.9441</v>
      </c>
      <c r="FD830">
        <v>4.9557</v>
      </c>
      <c r="FE830">
        <v>3.285</v>
      </c>
      <c r="FF830">
        <v>9999</v>
      </c>
      <c r="FG830">
        <v>9999</v>
      </c>
      <c r="FH830">
        <v>9999</v>
      </c>
      <c r="FI830">
        <v>999.9</v>
      </c>
      <c r="FJ830">
        <v>1.86127</v>
      </c>
      <c r="FK830">
        <v>1.86264</v>
      </c>
      <c r="FL830">
        <v>1.86005</v>
      </c>
      <c r="FM830">
        <v>1.85837</v>
      </c>
      <c r="FN830">
        <v>1.86214</v>
      </c>
      <c r="FO830">
        <v>1.85886</v>
      </c>
      <c r="FP830">
        <v>1.85791</v>
      </c>
      <c r="FQ830">
        <v>1.86081</v>
      </c>
      <c r="FR830">
        <v>0</v>
      </c>
      <c r="FS830">
        <v>0</v>
      </c>
      <c r="FT830">
        <v>0</v>
      </c>
      <c r="FU830">
        <v>4.5</v>
      </c>
      <c r="FV830" t="s">
        <v>361</v>
      </c>
      <c r="FW830" t="s">
        <v>362</v>
      </c>
      <c r="FX830" t="s">
        <v>363</v>
      </c>
      <c r="FY830" t="s">
        <v>364</v>
      </c>
      <c r="FZ830" t="s">
        <v>364</v>
      </c>
      <c r="GA830" t="s">
        <v>363</v>
      </c>
      <c r="GB830">
        <v>0</v>
      </c>
      <c r="GC830">
        <v>100</v>
      </c>
      <c r="GD830">
        <v>100</v>
      </c>
      <c r="GE830">
        <v>-0.362</v>
      </c>
      <c r="GF830">
        <v>0.2966</v>
      </c>
      <c r="GG830">
        <v>-1.589593225013521</v>
      </c>
      <c r="GH830">
        <v>0.00192992804097616</v>
      </c>
      <c r="GI830">
        <v>3.244687122451424E-06</v>
      </c>
      <c r="GJ830">
        <v>-2.087531120305573E-09</v>
      </c>
      <c r="GK830">
        <v>0.05776174702018427</v>
      </c>
      <c r="GL830">
        <v>0.005089068596103195</v>
      </c>
      <c r="GM830">
        <v>0.0003257216593697226</v>
      </c>
      <c r="GN830">
        <v>-1.562898368296355E-06</v>
      </c>
      <c r="GO830">
        <v>0</v>
      </c>
      <c r="GP830">
        <v>1257</v>
      </c>
      <c r="GQ830">
        <v>1</v>
      </c>
      <c r="GR830">
        <v>31</v>
      </c>
      <c r="GS830">
        <v>312</v>
      </c>
      <c r="GT830">
        <v>311.9</v>
      </c>
      <c r="GU830">
        <v>1.07666</v>
      </c>
      <c r="GV830">
        <v>2.40112</v>
      </c>
      <c r="GW830">
        <v>1.44775</v>
      </c>
      <c r="GX830">
        <v>2.20215</v>
      </c>
      <c r="GY830">
        <v>1.44653</v>
      </c>
      <c r="GZ830">
        <v>2.26929</v>
      </c>
      <c r="HA830">
        <v>33.1769</v>
      </c>
      <c r="HB830">
        <v>14.4122</v>
      </c>
      <c r="HC830">
        <v>18</v>
      </c>
      <c r="HD830">
        <v>532.0170000000001</v>
      </c>
      <c r="HE830">
        <v>522.905</v>
      </c>
      <c r="HF830">
        <v>24.9997</v>
      </c>
      <c r="HG830">
        <v>30.7092</v>
      </c>
      <c r="HH830">
        <v>30</v>
      </c>
      <c r="HI830">
        <v>31.0862</v>
      </c>
      <c r="HJ830">
        <v>31.0955</v>
      </c>
      <c r="HK830">
        <v>21.5406</v>
      </c>
      <c r="HL830">
        <v>20.8779</v>
      </c>
      <c r="HM830">
        <v>100</v>
      </c>
      <c r="HN830">
        <v>25</v>
      </c>
      <c r="HO830">
        <v>420</v>
      </c>
      <c r="HP830">
        <v>21.5</v>
      </c>
      <c r="HQ830">
        <v>103.118</v>
      </c>
      <c r="HR830">
        <v>102.02</v>
      </c>
    </row>
    <row r="831" spans="1:226">
      <c r="A831">
        <v>813</v>
      </c>
      <c r="B831">
        <v>1774685045</v>
      </c>
      <c r="C831">
        <v>3299</v>
      </c>
      <c r="D831" t="s">
        <v>1989</v>
      </c>
      <c r="E831" t="s">
        <v>1990</v>
      </c>
      <c r="F831">
        <v>5</v>
      </c>
      <c r="I831">
        <v>1774685042.1</v>
      </c>
      <c r="J831">
        <f>(K831)/1000</f>
        <v>0</v>
      </c>
      <c r="K831">
        <f>IF(BF831, AN831, AH831)</f>
        <v>0</v>
      </c>
      <c r="L831">
        <f>IF(BF831, AI831, AG831)</f>
        <v>0</v>
      </c>
      <c r="M831">
        <f>BH831 - IF(AU831&gt;1, L831*BB831*100.0/(AW831), 0)</f>
        <v>0</v>
      </c>
      <c r="N831">
        <f>((T831-J831/2)*M831-L831)/(T831+J831/2)</f>
        <v>0</v>
      </c>
      <c r="O831">
        <f>N831*(BO831+BP831)/1000.0</f>
        <v>0</v>
      </c>
      <c r="P831">
        <f>(BH831 - IF(AU831&gt;1, L831*BB831*100.0/(AW831), 0))*(BO831+BP831)/1000.0</f>
        <v>0</v>
      </c>
      <c r="Q831">
        <f>2.0/((1/S831-1/R831)+SIGN(S831)*SQRT((1/S831-1/R831)*(1/S831-1/R831) + 4*BC831/((BC831+1)*(BC831+1))*(2*1/S831*1/R831-1/R831*1/R831)))</f>
        <v>0</v>
      </c>
      <c r="R831">
        <f>IF(LEFT(BD831,1)&lt;&gt;"0",IF(LEFT(BD831,1)="1",3.0,BE831),$D$5+$E$5*(BV831*BO831/($K$5*1000))+$F$5*(BV831*BO831/($K$5*1000))*MAX(MIN(BB831,$J$5),$I$5)*MAX(MIN(BB831,$J$5),$I$5)+$G$5*MAX(MIN(BB831,$J$5),$I$5)*(BV831*BO831/($K$5*1000))+$H$5*(BV831*BO831/($K$5*1000))*(BV831*BO831/($K$5*1000)))</f>
        <v>0</v>
      </c>
      <c r="S831">
        <f>J831*(1000-(1000*0.61365*exp(17.502*W831/(240.97+W831))/(BO831+BP831)+BJ831)/2)/(1000*0.61365*exp(17.502*W831/(240.97+W831))/(BO831+BP831)-BJ831)</f>
        <v>0</v>
      </c>
      <c r="T831">
        <f>1/((BC831+1)/(Q831/1.6)+1/(R831/1.37)) + BC831/((BC831+1)/(Q831/1.6) + BC831/(R831/1.37))</f>
        <v>0</v>
      </c>
      <c r="U831">
        <f>(AX831*BA831)</f>
        <v>0</v>
      </c>
      <c r="V831">
        <f>(BQ831+(U831+2*0.95*5.67E-8*(((BQ831+$B$9)+273)^4-(BQ831+273)^4)-44100*J831)/(1.84*29.3*R831+8*0.95*5.67E-8*(BQ831+273)^3))</f>
        <v>0</v>
      </c>
      <c r="W831">
        <f>($C$9*BR831+$D$9*BS831+$E$9*V831)</f>
        <v>0</v>
      </c>
      <c r="X831">
        <f>0.61365*exp(17.502*W831/(240.97+W831))</f>
        <v>0</v>
      </c>
      <c r="Y831">
        <f>(Z831/AA831*100)</f>
        <v>0</v>
      </c>
      <c r="Z831">
        <f>BJ831*(BO831+BP831)/1000</f>
        <v>0</v>
      </c>
      <c r="AA831">
        <f>0.61365*exp(17.502*BQ831/(240.97+BQ831))</f>
        <v>0</v>
      </c>
      <c r="AB831">
        <f>(X831-BJ831*(BO831+BP831)/1000)</f>
        <v>0</v>
      </c>
      <c r="AC831">
        <f>(-J831*44100)</f>
        <v>0</v>
      </c>
      <c r="AD831">
        <f>2*29.3*R831*0.92*(BQ831-W831)</f>
        <v>0</v>
      </c>
      <c r="AE831">
        <f>2*0.95*5.67E-8*(((BQ831+$B$9)+273)^4-(W831+273)^4)</f>
        <v>0</v>
      </c>
      <c r="AF831">
        <f>U831+AE831+AC831+AD831</f>
        <v>0</v>
      </c>
      <c r="AG831">
        <f>BN831*AU831*(BI831-BH831*(1000-AU831*BK831)/(1000-AU831*BJ831))/(100*BB831)</f>
        <v>0</v>
      </c>
      <c r="AH831">
        <f>1000*BN831*AU831*(BJ831-BK831)/(100*BB831*(1000-AU831*BJ831))</f>
        <v>0</v>
      </c>
      <c r="AI831">
        <f>(AJ831 - AK831 - BO831*1E3/(8.314*(BQ831+273.15)) * AM831/BN831 * AL831) * BN831/(100*BB831) * (1000 - BK831)/1000</f>
        <v>0</v>
      </c>
      <c r="AJ831">
        <v>429.2382545544657</v>
      </c>
      <c r="AK831">
        <v>428.7740969696968</v>
      </c>
      <c r="AL831">
        <v>3.790296233122698E-06</v>
      </c>
      <c r="AM831">
        <v>61.35787655002243</v>
      </c>
      <c r="AN831">
        <f>(AP831 - AO831 + BO831*1E3/(8.314*(BQ831+273.15)) * AR831/BN831 * AQ831) * BN831/(100*BB831) * 1000/(1000 - AP831)</f>
        <v>0</v>
      </c>
      <c r="AO831">
        <v>21.4797655713339</v>
      </c>
      <c r="AP831">
        <v>21.46213076923078</v>
      </c>
      <c r="AQ831">
        <v>-1.303880818636764E-07</v>
      </c>
      <c r="AR831">
        <v>91.88205700752289</v>
      </c>
      <c r="AS831">
        <v>0</v>
      </c>
      <c r="AT831">
        <v>0</v>
      </c>
      <c r="AU831">
        <f>IF(AS831*$H$15&gt;=AW831,1.0,(AW831/(AW831-AS831*$H$15)))</f>
        <v>0</v>
      </c>
      <c r="AV831">
        <f>(AU831-1)*100</f>
        <v>0</v>
      </c>
      <c r="AW831">
        <f>MAX(0,($B$15+$C$15*BV831)/(1+$D$15*BV831)*BO831/(BQ831+273)*$E$15)</f>
        <v>0</v>
      </c>
      <c r="AX831">
        <f>$B$13*BW831+$C$13*BX831+$F$13*CI831*(1-CL831)</f>
        <v>0</v>
      </c>
      <c r="AY831">
        <f>AX831*AZ831</f>
        <v>0</v>
      </c>
      <c r="AZ831">
        <f>($B$13*$D$11+$C$13*$D$11+$F$13*((CV831+CN831)/MAX(CV831+CN831+CW831, 0.1)*$I$11+CW831/MAX(CV831+CN831+CW831, 0.1)*$J$11))/($B$13+$C$13+$F$13)</f>
        <v>0</v>
      </c>
      <c r="BA831">
        <f>($B$13*$K$11+$C$13*$K$11+$F$13*((CV831+CN831)/MAX(CV831+CN831+CW831, 0.1)*$P$11+CW831/MAX(CV831+CN831+CW831, 0.1)*$Q$11))/($B$13+$C$13+$F$13)</f>
        <v>0</v>
      </c>
      <c r="BB831">
        <v>6</v>
      </c>
      <c r="BC831">
        <v>0.5</v>
      </c>
      <c r="BD831" t="s">
        <v>358</v>
      </c>
      <c r="BE831">
        <v>2</v>
      </c>
      <c r="BF831" t="b">
        <v>1</v>
      </c>
      <c r="BG831">
        <v>1774685042.1</v>
      </c>
      <c r="BH831">
        <v>419.5563</v>
      </c>
      <c r="BI831">
        <v>420.0036999999999</v>
      </c>
      <c r="BJ831">
        <v>21.46215</v>
      </c>
      <c r="BK831">
        <v>21.47974</v>
      </c>
      <c r="BL831">
        <v>419.9177</v>
      </c>
      <c r="BM831">
        <v>21.16559</v>
      </c>
      <c r="BN831">
        <v>499.9562</v>
      </c>
      <c r="BO831">
        <v>101.023</v>
      </c>
      <c r="BP831">
        <v>0.10004104</v>
      </c>
      <c r="BQ831">
        <v>25.66967</v>
      </c>
      <c r="BR831">
        <v>25.66889</v>
      </c>
      <c r="BS831">
        <v>999.9</v>
      </c>
      <c r="BT831">
        <v>0</v>
      </c>
      <c r="BU831">
        <v>0</v>
      </c>
      <c r="BV831">
        <v>9983.812999999998</v>
      </c>
      <c r="BW831">
        <v>0</v>
      </c>
      <c r="BX831">
        <v>0.3833920000000001</v>
      </c>
      <c r="BY831">
        <v>-0.4475982</v>
      </c>
      <c r="BZ831">
        <v>428.758</v>
      </c>
      <c r="CA831">
        <v>429.2232</v>
      </c>
      <c r="CB831">
        <v>-0.01758746</v>
      </c>
      <c r="CC831">
        <v>420.0036999999999</v>
      </c>
      <c r="CD831">
        <v>21.47974</v>
      </c>
      <c r="CE831">
        <v>2.168175</v>
      </c>
      <c r="CF831">
        <v>2.16995</v>
      </c>
      <c r="CG831">
        <v>18.72908</v>
      </c>
      <c r="CH831">
        <v>18.74218</v>
      </c>
      <c r="CI831">
        <v>20.00428</v>
      </c>
      <c r="CJ831">
        <v>0</v>
      </c>
      <c r="CK831">
        <v>1</v>
      </c>
      <c r="CL831">
        <v>0</v>
      </c>
      <c r="CM831">
        <v>1.84163</v>
      </c>
      <c r="CN831">
        <v>0</v>
      </c>
      <c r="CO831">
        <v>0.01051</v>
      </c>
      <c r="CP831">
        <v>102.3352</v>
      </c>
      <c r="CQ831">
        <v>34.937</v>
      </c>
      <c r="CR831">
        <v>40.89980000000001</v>
      </c>
      <c r="CS831">
        <v>37.8058</v>
      </c>
      <c r="CT831">
        <v>40.1996</v>
      </c>
      <c r="CU831">
        <v>36.2248</v>
      </c>
      <c r="CV831">
        <v>0</v>
      </c>
      <c r="CW831">
        <v>20.004</v>
      </c>
      <c r="CX831">
        <v>0</v>
      </c>
      <c r="CY831">
        <v>1774685043.2</v>
      </c>
      <c r="CZ831">
        <v>0</v>
      </c>
      <c r="DA831">
        <v>1774666326.5</v>
      </c>
      <c r="DB831" t="s">
        <v>359</v>
      </c>
      <c r="DC831">
        <v>1774666322</v>
      </c>
      <c r="DD831">
        <v>1774666326.5</v>
      </c>
      <c r="DE831">
        <v>2</v>
      </c>
      <c r="DF831">
        <v>0.343</v>
      </c>
      <c r="DG831">
        <v>-0.026</v>
      </c>
      <c r="DH831">
        <v>-0.36</v>
      </c>
      <c r="DI831">
        <v>0.298</v>
      </c>
      <c r="DJ831">
        <v>420</v>
      </c>
      <c r="DK831">
        <v>22</v>
      </c>
      <c r="DL831">
        <v>0.17</v>
      </c>
      <c r="DM831">
        <v>0.02</v>
      </c>
      <c r="DN831">
        <v>-0.4329719499999999</v>
      </c>
      <c r="DO831">
        <v>-0.08280240900562716</v>
      </c>
      <c r="DP831">
        <v>0.03332266160509241</v>
      </c>
      <c r="DQ831">
        <v>1</v>
      </c>
      <c r="DR831">
        <v>-0.0172544025</v>
      </c>
      <c r="DS831">
        <v>-0.003106121200750437</v>
      </c>
      <c r="DT831">
        <v>0.001134782914589284</v>
      </c>
      <c r="DU831">
        <v>1</v>
      </c>
      <c r="DV831">
        <v>2</v>
      </c>
      <c r="DW831">
        <v>2</v>
      </c>
      <c r="DX831" t="s">
        <v>360</v>
      </c>
      <c r="DY831">
        <v>3.13046</v>
      </c>
      <c r="DZ831">
        <v>2.80628</v>
      </c>
      <c r="EA831">
        <v>0.09974710000000001</v>
      </c>
      <c r="EB831">
        <v>0.0994685</v>
      </c>
      <c r="EC831">
        <v>0.105715</v>
      </c>
      <c r="ED831">
        <v>0.105466</v>
      </c>
      <c r="EE831">
        <v>21143.9</v>
      </c>
      <c r="EF831">
        <v>27418.4</v>
      </c>
      <c r="EG831">
        <v>26440.7</v>
      </c>
      <c r="EH831">
        <v>32999.4</v>
      </c>
      <c r="EI831">
        <v>34926.3</v>
      </c>
      <c r="EJ831">
        <v>40315.4</v>
      </c>
      <c r="EK831">
        <v>41086</v>
      </c>
      <c r="EL831">
        <v>46059.2</v>
      </c>
      <c r="EM831">
        <v>2.0352</v>
      </c>
      <c r="EN831">
        <v>2.00007</v>
      </c>
      <c r="EO831">
        <v>0.06526709999999999</v>
      </c>
      <c r="EP831">
        <v>0</v>
      </c>
      <c r="EQ831">
        <v>24.5974</v>
      </c>
      <c r="ER831">
        <v>999.9</v>
      </c>
      <c r="ES831">
        <v>67.5</v>
      </c>
      <c r="ET831">
        <v>27.5</v>
      </c>
      <c r="EU831">
        <v>24.6239</v>
      </c>
      <c r="EV831">
        <v>61.2409</v>
      </c>
      <c r="EW831">
        <v>31.7027</v>
      </c>
      <c r="EX831">
        <v>1</v>
      </c>
      <c r="EY831">
        <v>0.290976</v>
      </c>
      <c r="EZ831">
        <v>0.146255</v>
      </c>
      <c r="FA831">
        <v>20.2929</v>
      </c>
      <c r="FB831">
        <v>5.19093</v>
      </c>
      <c r="FC831">
        <v>11.9441</v>
      </c>
      <c r="FD831">
        <v>4.95565</v>
      </c>
      <c r="FE831">
        <v>3.285</v>
      </c>
      <c r="FF831">
        <v>9999</v>
      </c>
      <c r="FG831">
        <v>9999</v>
      </c>
      <c r="FH831">
        <v>9999</v>
      </c>
      <c r="FI831">
        <v>999.9</v>
      </c>
      <c r="FJ831">
        <v>1.86127</v>
      </c>
      <c r="FK831">
        <v>1.86264</v>
      </c>
      <c r="FL831">
        <v>1.86005</v>
      </c>
      <c r="FM831">
        <v>1.85837</v>
      </c>
      <c r="FN831">
        <v>1.86214</v>
      </c>
      <c r="FO831">
        <v>1.85885</v>
      </c>
      <c r="FP831">
        <v>1.85791</v>
      </c>
      <c r="FQ831">
        <v>1.86081</v>
      </c>
      <c r="FR831">
        <v>0</v>
      </c>
      <c r="FS831">
        <v>0</v>
      </c>
      <c r="FT831">
        <v>0</v>
      </c>
      <c r="FU831">
        <v>4.5</v>
      </c>
      <c r="FV831" t="s">
        <v>361</v>
      </c>
      <c r="FW831" t="s">
        <v>362</v>
      </c>
      <c r="FX831" t="s">
        <v>363</v>
      </c>
      <c r="FY831" t="s">
        <v>364</v>
      </c>
      <c r="FZ831" t="s">
        <v>364</v>
      </c>
      <c r="GA831" t="s">
        <v>363</v>
      </c>
      <c r="GB831">
        <v>0</v>
      </c>
      <c r="GC831">
        <v>100</v>
      </c>
      <c r="GD831">
        <v>100</v>
      </c>
      <c r="GE831">
        <v>-0.361</v>
      </c>
      <c r="GF831">
        <v>0.2966</v>
      </c>
      <c r="GG831">
        <v>-1.589593225013521</v>
      </c>
      <c r="GH831">
        <v>0.00192992804097616</v>
      </c>
      <c r="GI831">
        <v>3.244687122451424E-06</v>
      </c>
      <c r="GJ831">
        <v>-2.087531120305573E-09</v>
      </c>
      <c r="GK831">
        <v>0.05776174702018427</v>
      </c>
      <c r="GL831">
        <v>0.005089068596103195</v>
      </c>
      <c r="GM831">
        <v>0.0003257216593697226</v>
      </c>
      <c r="GN831">
        <v>-1.562898368296355E-06</v>
      </c>
      <c r="GO831">
        <v>0</v>
      </c>
      <c r="GP831">
        <v>1257</v>
      </c>
      <c r="GQ831">
        <v>1</v>
      </c>
      <c r="GR831">
        <v>31</v>
      </c>
      <c r="GS831">
        <v>312.1</v>
      </c>
      <c r="GT831">
        <v>312</v>
      </c>
      <c r="GU831">
        <v>1.07788</v>
      </c>
      <c r="GV831">
        <v>2.3938</v>
      </c>
      <c r="GW831">
        <v>1.44775</v>
      </c>
      <c r="GX831">
        <v>2.20215</v>
      </c>
      <c r="GY831">
        <v>1.44653</v>
      </c>
      <c r="GZ831">
        <v>2.323</v>
      </c>
      <c r="HA831">
        <v>33.1992</v>
      </c>
      <c r="HB831">
        <v>14.4122</v>
      </c>
      <c r="HC831">
        <v>18</v>
      </c>
      <c r="HD831">
        <v>532.033</v>
      </c>
      <c r="HE831">
        <v>522.7859999999999</v>
      </c>
      <c r="HF831">
        <v>24.9997</v>
      </c>
      <c r="HG831">
        <v>30.7092</v>
      </c>
      <c r="HH831">
        <v>30.0001</v>
      </c>
      <c r="HI831">
        <v>31.0862</v>
      </c>
      <c r="HJ831">
        <v>31.0955</v>
      </c>
      <c r="HK831">
        <v>21.54</v>
      </c>
      <c r="HL831">
        <v>20.8779</v>
      </c>
      <c r="HM831">
        <v>100</v>
      </c>
      <c r="HN831">
        <v>25</v>
      </c>
      <c r="HO831">
        <v>420</v>
      </c>
      <c r="HP831">
        <v>21.5</v>
      </c>
      <c r="HQ831">
        <v>103.118</v>
      </c>
      <c r="HR831">
        <v>102.019</v>
      </c>
    </row>
    <row r="832" spans="1:226">
      <c r="A832">
        <v>814</v>
      </c>
      <c r="B832">
        <v>1774685049</v>
      </c>
      <c r="C832">
        <v>3303</v>
      </c>
      <c r="D832" t="s">
        <v>1991</v>
      </c>
      <c r="E832" t="s">
        <v>1992</v>
      </c>
      <c r="F832">
        <v>5</v>
      </c>
      <c r="I832">
        <v>1774685046.1</v>
      </c>
      <c r="J832">
        <f>(K832)/1000</f>
        <v>0</v>
      </c>
      <c r="K832">
        <f>IF(BF832, AN832, AH832)</f>
        <v>0</v>
      </c>
      <c r="L832">
        <f>IF(BF832, AI832, AG832)</f>
        <v>0</v>
      </c>
      <c r="M832">
        <f>BH832 - IF(AU832&gt;1, L832*BB832*100.0/(AW832), 0)</f>
        <v>0</v>
      </c>
      <c r="N832">
        <f>((T832-J832/2)*M832-L832)/(T832+J832/2)</f>
        <v>0</v>
      </c>
      <c r="O832">
        <f>N832*(BO832+BP832)/1000.0</f>
        <v>0</v>
      </c>
      <c r="P832">
        <f>(BH832 - IF(AU832&gt;1, L832*BB832*100.0/(AW832), 0))*(BO832+BP832)/1000.0</f>
        <v>0</v>
      </c>
      <c r="Q832">
        <f>2.0/((1/S832-1/R832)+SIGN(S832)*SQRT((1/S832-1/R832)*(1/S832-1/R832) + 4*BC832/((BC832+1)*(BC832+1))*(2*1/S832*1/R832-1/R832*1/R832)))</f>
        <v>0</v>
      </c>
      <c r="R832">
        <f>IF(LEFT(BD832,1)&lt;&gt;"0",IF(LEFT(BD832,1)="1",3.0,BE832),$D$5+$E$5*(BV832*BO832/($K$5*1000))+$F$5*(BV832*BO832/($K$5*1000))*MAX(MIN(BB832,$J$5),$I$5)*MAX(MIN(BB832,$J$5),$I$5)+$G$5*MAX(MIN(BB832,$J$5),$I$5)*(BV832*BO832/($K$5*1000))+$H$5*(BV832*BO832/($K$5*1000))*(BV832*BO832/($K$5*1000)))</f>
        <v>0</v>
      </c>
      <c r="S832">
        <f>J832*(1000-(1000*0.61365*exp(17.502*W832/(240.97+W832))/(BO832+BP832)+BJ832)/2)/(1000*0.61365*exp(17.502*W832/(240.97+W832))/(BO832+BP832)-BJ832)</f>
        <v>0</v>
      </c>
      <c r="T832">
        <f>1/((BC832+1)/(Q832/1.6)+1/(R832/1.37)) + BC832/((BC832+1)/(Q832/1.6) + BC832/(R832/1.37))</f>
        <v>0</v>
      </c>
      <c r="U832">
        <f>(AX832*BA832)</f>
        <v>0</v>
      </c>
      <c r="V832">
        <f>(BQ832+(U832+2*0.95*5.67E-8*(((BQ832+$B$9)+273)^4-(BQ832+273)^4)-44100*J832)/(1.84*29.3*R832+8*0.95*5.67E-8*(BQ832+273)^3))</f>
        <v>0</v>
      </c>
      <c r="W832">
        <f>($C$9*BR832+$D$9*BS832+$E$9*V832)</f>
        <v>0</v>
      </c>
      <c r="X832">
        <f>0.61365*exp(17.502*W832/(240.97+W832))</f>
        <v>0</v>
      </c>
      <c r="Y832">
        <f>(Z832/AA832*100)</f>
        <v>0</v>
      </c>
      <c r="Z832">
        <f>BJ832*(BO832+BP832)/1000</f>
        <v>0</v>
      </c>
      <c r="AA832">
        <f>0.61365*exp(17.502*BQ832/(240.97+BQ832))</f>
        <v>0</v>
      </c>
      <c r="AB832">
        <f>(X832-BJ832*(BO832+BP832)/1000)</f>
        <v>0</v>
      </c>
      <c r="AC832">
        <f>(-J832*44100)</f>
        <v>0</v>
      </c>
      <c r="AD832">
        <f>2*29.3*R832*0.92*(BQ832-W832)</f>
        <v>0</v>
      </c>
      <c r="AE832">
        <f>2*0.95*5.67E-8*(((BQ832+$B$9)+273)^4-(W832+273)^4)</f>
        <v>0</v>
      </c>
      <c r="AF832">
        <f>U832+AE832+AC832+AD832</f>
        <v>0</v>
      </c>
      <c r="AG832">
        <f>BN832*AU832*(BI832-BH832*(1000-AU832*BK832)/(1000-AU832*BJ832))/(100*BB832)</f>
        <v>0</v>
      </c>
      <c r="AH832">
        <f>1000*BN832*AU832*(BJ832-BK832)/(100*BB832*(1000-AU832*BJ832))</f>
        <v>0</v>
      </c>
      <c r="AI832">
        <f>(AJ832 - AK832 - BO832*1E3/(8.314*(BQ832+273.15)) * AM832/BN832 * AL832) * BN832/(100*BB832) * (1000 - BK832)/1000</f>
        <v>0</v>
      </c>
      <c r="AJ832">
        <v>429.2146318312784</v>
      </c>
      <c r="AK832">
        <v>428.8315454545455</v>
      </c>
      <c r="AL832">
        <v>9.043247127671559E-06</v>
      </c>
      <c r="AM832">
        <v>61.35787655002243</v>
      </c>
      <c r="AN832">
        <f>(AP832 - AO832 + BO832*1E3/(8.314*(BQ832+273.15)) * AR832/BN832 * AQ832) * BN832/(100*BB832) * 1000/(1000 - AP832)</f>
        <v>0</v>
      </c>
      <c r="AO832">
        <v>21.47962692960687</v>
      </c>
      <c r="AP832">
        <v>21.46689160839162</v>
      </c>
      <c r="AQ832">
        <v>2.827337956463956E-07</v>
      </c>
      <c r="AR832">
        <v>91.88205700752289</v>
      </c>
      <c r="AS832">
        <v>0</v>
      </c>
      <c r="AT832">
        <v>0</v>
      </c>
      <c r="AU832">
        <f>IF(AS832*$H$15&gt;=AW832,1.0,(AW832/(AW832-AS832*$H$15)))</f>
        <v>0</v>
      </c>
      <c r="AV832">
        <f>(AU832-1)*100</f>
        <v>0</v>
      </c>
      <c r="AW832">
        <f>MAX(0,($B$15+$C$15*BV832)/(1+$D$15*BV832)*BO832/(BQ832+273)*$E$15)</f>
        <v>0</v>
      </c>
      <c r="AX832">
        <f>$B$13*BW832+$C$13*BX832+$F$13*CI832*(1-CL832)</f>
        <v>0</v>
      </c>
      <c r="AY832">
        <f>AX832*AZ832</f>
        <v>0</v>
      </c>
      <c r="AZ832">
        <f>($B$13*$D$11+$C$13*$D$11+$F$13*((CV832+CN832)/MAX(CV832+CN832+CW832, 0.1)*$I$11+CW832/MAX(CV832+CN832+CW832, 0.1)*$J$11))/($B$13+$C$13+$F$13)</f>
        <v>0</v>
      </c>
      <c r="BA832">
        <f>($B$13*$K$11+$C$13*$K$11+$F$13*((CV832+CN832)/MAX(CV832+CN832+CW832, 0.1)*$P$11+CW832/MAX(CV832+CN832+CW832, 0.1)*$Q$11))/($B$13+$C$13+$F$13)</f>
        <v>0</v>
      </c>
      <c r="BB832">
        <v>6</v>
      </c>
      <c r="BC832">
        <v>0.5</v>
      </c>
      <c r="BD832" t="s">
        <v>358</v>
      </c>
      <c r="BE832">
        <v>2</v>
      </c>
      <c r="BF832" t="b">
        <v>1</v>
      </c>
      <c r="BG832">
        <v>1774685046.1</v>
      </c>
      <c r="BH832">
        <v>419.5933</v>
      </c>
      <c r="BI832">
        <v>420.0106</v>
      </c>
      <c r="BJ832">
        <v>21.4642</v>
      </c>
      <c r="BK832">
        <v>21.47977</v>
      </c>
      <c r="BL832">
        <v>419.9546999999999</v>
      </c>
      <c r="BM832">
        <v>21.16759</v>
      </c>
      <c r="BN832">
        <v>499.9528</v>
      </c>
      <c r="BO832">
        <v>101.0236</v>
      </c>
      <c r="BP832">
        <v>0.0999293</v>
      </c>
      <c r="BQ832">
        <v>25.67179</v>
      </c>
      <c r="BR832">
        <v>25.67091</v>
      </c>
      <c r="BS832">
        <v>999.9</v>
      </c>
      <c r="BT832">
        <v>0</v>
      </c>
      <c r="BU832">
        <v>0</v>
      </c>
      <c r="BV832">
        <v>9996.823</v>
      </c>
      <c r="BW832">
        <v>0</v>
      </c>
      <c r="BX832">
        <v>0.3750399</v>
      </c>
      <c r="BY832">
        <v>-0.4174867</v>
      </c>
      <c r="BZ832">
        <v>428.7969999999999</v>
      </c>
      <c r="CA832">
        <v>429.2305</v>
      </c>
      <c r="CB832">
        <v>-0.01556778</v>
      </c>
      <c r="CC832">
        <v>420.0106</v>
      </c>
      <c r="CD832">
        <v>21.47977</v>
      </c>
      <c r="CE832">
        <v>2.16839</v>
      </c>
      <c r="CF832">
        <v>2.169963</v>
      </c>
      <c r="CG832">
        <v>18.73067</v>
      </c>
      <c r="CH832">
        <v>18.74226</v>
      </c>
      <c r="CI832">
        <v>19.99956</v>
      </c>
      <c r="CJ832">
        <v>0</v>
      </c>
      <c r="CK832">
        <v>1</v>
      </c>
      <c r="CL832">
        <v>0</v>
      </c>
      <c r="CM832">
        <v>1.72519</v>
      </c>
      <c r="CN832">
        <v>0</v>
      </c>
      <c r="CO832">
        <v>0.05254999999999999</v>
      </c>
      <c r="CP832">
        <v>102.3108</v>
      </c>
      <c r="CQ832">
        <v>34.937</v>
      </c>
      <c r="CR832">
        <v>40.9496</v>
      </c>
      <c r="CS832">
        <v>37.812</v>
      </c>
      <c r="CT832">
        <v>40.2437</v>
      </c>
      <c r="CU832">
        <v>36.25</v>
      </c>
      <c r="CV832">
        <v>0</v>
      </c>
      <c r="CW832">
        <v>20</v>
      </c>
      <c r="CX832">
        <v>0</v>
      </c>
      <c r="CY832">
        <v>1774685047.4</v>
      </c>
      <c r="CZ832">
        <v>0</v>
      </c>
      <c r="DA832">
        <v>1774666326.5</v>
      </c>
      <c r="DB832" t="s">
        <v>359</v>
      </c>
      <c r="DC832">
        <v>1774666322</v>
      </c>
      <c r="DD832">
        <v>1774666326.5</v>
      </c>
      <c r="DE832">
        <v>2</v>
      </c>
      <c r="DF832">
        <v>0.343</v>
      </c>
      <c r="DG832">
        <v>-0.026</v>
      </c>
      <c r="DH832">
        <v>-0.36</v>
      </c>
      <c r="DI832">
        <v>0.298</v>
      </c>
      <c r="DJ832">
        <v>420</v>
      </c>
      <c r="DK832">
        <v>22</v>
      </c>
      <c r="DL832">
        <v>0.17</v>
      </c>
      <c r="DM832">
        <v>0.02</v>
      </c>
      <c r="DN832">
        <v>-0.4268717073170732</v>
      </c>
      <c r="DO832">
        <v>-0.0781678745644606</v>
      </c>
      <c r="DP832">
        <v>0.03360528705372292</v>
      </c>
      <c r="DQ832">
        <v>1</v>
      </c>
      <c r="DR832">
        <v>-0.01693055853658536</v>
      </c>
      <c r="DS832">
        <v>-0.001184638327526139</v>
      </c>
      <c r="DT832">
        <v>0.001263746339354542</v>
      </c>
      <c r="DU832">
        <v>1</v>
      </c>
      <c r="DV832">
        <v>2</v>
      </c>
      <c r="DW832">
        <v>2</v>
      </c>
      <c r="DX832" t="s">
        <v>360</v>
      </c>
      <c r="DY832">
        <v>3.13039</v>
      </c>
      <c r="DZ832">
        <v>2.80646</v>
      </c>
      <c r="EA832">
        <v>0.09975589999999999</v>
      </c>
      <c r="EB832">
        <v>0.09947590000000001</v>
      </c>
      <c r="EC832">
        <v>0.105732</v>
      </c>
      <c r="ED832">
        <v>0.105468</v>
      </c>
      <c r="EE832">
        <v>21143.8</v>
      </c>
      <c r="EF832">
        <v>27418.3</v>
      </c>
      <c r="EG832">
        <v>26440.9</v>
      </c>
      <c r="EH832">
        <v>32999.6</v>
      </c>
      <c r="EI832">
        <v>34926.2</v>
      </c>
      <c r="EJ832">
        <v>40315.3</v>
      </c>
      <c r="EK832">
        <v>41086.6</v>
      </c>
      <c r="EL832">
        <v>46059.3</v>
      </c>
      <c r="EM832">
        <v>2.0353</v>
      </c>
      <c r="EN832">
        <v>2.0001</v>
      </c>
      <c r="EO832">
        <v>0.0655651</v>
      </c>
      <c r="EP832">
        <v>0</v>
      </c>
      <c r="EQ832">
        <v>24.5974</v>
      </c>
      <c r="ER832">
        <v>999.9</v>
      </c>
      <c r="ES832">
        <v>67.5</v>
      </c>
      <c r="ET832">
        <v>27.5</v>
      </c>
      <c r="EU832">
        <v>24.6249</v>
      </c>
      <c r="EV832">
        <v>61.3509</v>
      </c>
      <c r="EW832">
        <v>31.8229</v>
      </c>
      <c r="EX832">
        <v>1</v>
      </c>
      <c r="EY832">
        <v>0.29093</v>
      </c>
      <c r="EZ832">
        <v>0.145441</v>
      </c>
      <c r="FA832">
        <v>20.2927</v>
      </c>
      <c r="FB832">
        <v>5.19093</v>
      </c>
      <c r="FC832">
        <v>11.9441</v>
      </c>
      <c r="FD832">
        <v>4.9558</v>
      </c>
      <c r="FE832">
        <v>3.285</v>
      </c>
      <c r="FF832">
        <v>9999</v>
      </c>
      <c r="FG832">
        <v>9999</v>
      </c>
      <c r="FH832">
        <v>9999</v>
      </c>
      <c r="FI832">
        <v>999.9</v>
      </c>
      <c r="FJ832">
        <v>1.86127</v>
      </c>
      <c r="FK832">
        <v>1.86264</v>
      </c>
      <c r="FL832">
        <v>1.86005</v>
      </c>
      <c r="FM832">
        <v>1.85837</v>
      </c>
      <c r="FN832">
        <v>1.86216</v>
      </c>
      <c r="FO832">
        <v>1.85886</v>
      </c>
      <c r="FP832">
        <v>1.85791</v>
      </c>
      <c r="FQ832">
        <v>1.86081</v>
      </c>
      <c r="FR832">
        <v>0</v>
      </c>
      <c r="FS832">
        <v>0</v>
      </c>
      <c r="FT832">
        <v>0</v>
      </c>
      <c r="FU832">
        <v>4.5</v>
      </c>
      <c r="FV832" t="s">
        <v>361</v>
      </c>
      <c r="FW832" t="s">
        <v>362</v>
      </c>
      <c r="FX832" t="s">
        <v>363</v>
      </c>
      <c r="FY832" t="s">
        <v>364</v>
      </c>
      <c r="FZ832" t="s">
        <v>364</v>
      </c>
      <c r="GA832" t="s">
        <v>363</v>
      </c>
      <c r="GB832">
        <v>0</v>
      </c>
      <c r="GC832">
        <v>100</v>
      </c>
      <c r="GD832">
        <v>100</v>
      </c>
      <c r="GE832">
        <v>-0.362</v>
      </c>
      <c r="GF832">
        <v>0.2967</v>
      </c>
      <c r="GG832">
        <v>-1.589593225013521</v>
      </c>
      <c r="GH832">
        <v>0.00192992804097616</v>
      </c>
      <c r="GI832">
        <v>3.244687122451424E-06</v>
      </c>
      <c r="GJ832">
        <v>-2.087531120305573E-09</v>
      </c>
      <c r="GK832">
        <v>0.05776174702018427</v>
      </c>
      <c r="GL832">
        <v>0.005089068596103195</v>
      </c>
      <c r="GM832">
        <v>0.0003257216593697226</v>
      </c>
      <c r="GN832">
        <v>-1.562898368296355E-06</v>
      </c>
      <c r="GO832">
        <v>0</v>
      </c>
      <c r="GP832">
        <v>1257</v>
      </c>
      <c r="GQ832">
        <v>1</v>
      </c>
      <c r="GR832">
        <v>31</v>
      </c>
      <c r="GS832">
        <v>312.1</v>
      </c>
      <c r="GT832">
        <v>312</v>
      </c>
      <c r="GU832">
        <v>1.07666</v>
      </c>
      <c r="GV832">
        <v>2.38647</v>
      </c>
      <c r="GW832">
        <v>1.44775</v>
      </c>
      <c r="GX832">
        <v>2.20215</v>
      </c>
      <c r="GY832">
        <v>1.44653</v>
      </c>
      <c r="GZ832">
        <v>2.39258</v>
      </c>
      <c r="HA832">
        <v>33.1769</v>
      </c>
      <c r="HB832">
        <v>14.421</v>
      </c>
      <c r="HC832">
        <v>18</v>
      </c>
      <c r="HD832">
        <v>532.097</v>
      </c>
      <c r="HE832">
        <v>522.803</v>
      </c>
      <c r="HF832">
        <v>24.9997</v>
      </c>
      <c r="HG832">
        <v>30.7092</v>
      </c>
      <c r="HH832">
        <v>30</v>
      </c>
      <c r="HI832">
        <v>31.0862</v>
      </c>
      <c r="HJ832">
        <v>31.0955</v>
      </c>
      <c r="HK832">
        <v>21.5384</v>
      </c>
      <c r="HL832">
        <v>20.8779</v>
      </c>
      <c r="HM832">
        <v>100</v>
      </c>
      <c r="HN832">
        <v>25</v>
      </c>
      <c r="HO832">
        <v>420</v>
      </c>
      <c r="HP832">
        <v>21.5</v>
      </c>
      <c r="HQ832">
        <v>103.119</v>
      </c>
      <c r="HR832">
        <v>102.019</v>
      </c>
    </row>
    <row r="833" spans="1:226">
      <c r="A833">
        <v>815</v>
      </c>
      <c r="B833">
        <v>1774685053</v>
      </c>
      <c r="C833">
        <v>3307</v>
      </c>
      <c r="D833" t="s">
        <v>1993</v>
      </c>
      <c r="E833" t="s">
        <v>1994</v>
      </c>
      <c r="F833">
        <v>5</v>
      </c>
      <c r="I833">
        <v>1774685050.1</v>
      </c>
      <c r="J833">
        <f>(K833)/1000</f>
        <v>0</v>
      </c>
      <c r="K833">
        <f>IF(BF833, AN833, AH833)</f>
        <v>0</v>
      </c>
      <c r="L833">
        <f>IF(BF833, AI833, AG833)</f>
        <v>0</v>
      </c>
      <c r="M833">
        <f>BH833 - IF(AU833&gt;1, L833*BB833*100.0/(AW833), 0)</f>
        <v>0</v>
      </c>
      <c r="N833">
        <f>((T833-J833/2)*M833-L833)/(T833+J833/2)</f>
        <v>0</v>
      </c>
      <c r="O833">
        <f>N833*(BO833+BP833)/1000.0</f>
        <v>0</v>
      </c>
      <c r="P833">
        <f>(BH833 - IF(AU833&gt;1, L833*BB833*100.0/(AW833), 0))*(BO833+BP833)/1000.0</f>
        <v>0</v>
      </c>
      <c r="Q833">
        <f>2.0/((1/S833-1/R833)+SIGN(S833)*SQRT((1/S833-1/R833)*(1/S833-1/R833) + 4*BC833/((BC833+1)*(BC833+1))*(2*1/S833*1/R833-1/R833*1/R833)))</f>
        <v>0</v>
      </c>
      <c r="R833">
        <f>IF(LEFT(BD833,1)&lt;&gt;"0",IF(LEFT(BD833,1)="1",3.0,BE833),$D$5+$E$5*(BV833*BO833/($K$5*1000))+$F$5*(BV833*BO833/($K$5*1000))*MAX(MIN(BB833,$J$5),$I$5)*MAX(MIN(BB833,$J$5),$I$5)+$G$5*MAX(MIN(BB833,$J$5),$I$5)*(BV833*BO833/($K$5*1000))+$H$5*(BV833*BO833/($K$5*1000))*(BV833*BO833/($K$5*1000)))</f>
        <v>0</v>
      </c>
      <c r="S833">
        <f>J833*(1000-(1000*0.61365*exp(17.502*W833/(240.97+W833))/(BO833+BP833)+BJ833)/2)/(1000*0.61365*exp(17.502*W833/(240.97+W833))/(BO833+BP833)-BJ833)</f>
        <v>0</v>
      </c>
      <c r="T833">
        <f>1/((BC833+1)/(Q833/1.6)+1/(R833/1.37)) + BC833/((BC833+1)/(Q833/1.6) + BC833/(R833/1.37))</f>
        <v>0</v>
      </c>
      <c r="U833">
        <f>(AX833*BA833)</f>
        <v>0</v>
      </c>
      <c r="V833">
        <f>(BQ833+(U833+2*0.95*5.67E-8*(((BQ833+$B$9)+273)^4-(BQ833+273)^4)-44100*J833)/(1.84*29.3*R833+8*0.95*5.67E-8*(BQ833+273)^3))</f>
        <v>0</v>
      </c>
      <c r="W833">
        <f>($C$9*BR833+$D$9*BS833+$E$9*V833)</f>
        <v>0</v>
      </c>
      <c r="X833">
        <f>0.61365*exp(17.502*W833/(240.97+W833))</f>
        <v>0</v>
      </c>
      <c r="Y833">
        <f>(Z833/AA833*100)</f>
        <v>0</v>
      </c>
      <c r="Z833">
        <f>BJ833*(BO833+BP833)/1000</f>
        <v>0</v>
      </c>
      <c r="AA833">
        <f>0.61365*exp(17.502*BQ833/(240.97+BQ833))</f>
        <v>0</v>
      </c>
      <c r="AB833">
        <f>(X833-BJ833*(BO833+BP833)/1000)</f>
        <v>0</v>
      </c>
      <c r="AC833">
        <f>(-J833*44100)</f>
        <v>0</v>
      </c>
      <c r="AD833">
        <f>2*29.3*R833*0.92*(BQ833-W833)</f>
        <v>0</v>
      </c>
      <c r="AE833">
        <f>2*0.95*5.67E-8*(((BQ833+$B$9)+273)^4-(W833+273)^4)</f>
        <v>0</v>
      </c>
      <c r="AF833">
        <f>U833+AE833+AC833+AD833</f>
        <v>0</v>
      </c>
      <c r="AG833">
        <f>BN833*AU833*(BI833-BH833*(1000-AU833*BK833)/(1000-AU833*BJ833))/(100*BB833)</f>
        <v>0</v>
      </c>
      <c r="AH833">
        <f>1000*BN833*AU833*(BJ833-BK833)/(100*BB833*(1000-AU833*BJ833))</f>
        <v>0</v>
      </c>
      <c r="AI833">
        <f>(AJ833 - AK833 - BO833*1E3/(8.314*(BQ833+273.15)) * AM833/BN833 * AL833) * BN833/(100*BB833) * (1000 - BK833)/1000</f>
        <v>0</v>
      </c>
      <c r="AJ833">
        <v>429.2409103639208</v>
      </c>
      <c r="AK833">
        <v>428.7529454545453</v>
      </c>
      <c r="AL833">
        <v>-1.203701213693267E-05</v>
      </c>
      <c r="AM833">
        <v>61.35787655002243</v>
      </c>
      <c r="AN833">
        <f>(AP833 - AO833 + BO833*1E3/(8.314*(BQ833+273.15)) * AR833/BN833 * AQ833) * BN833/(100*BB833) * 1000/(1000 - AP833)</f>
        <v>0</v>
      </c>
      <c r="AO833">
        <v>21.48085466302833</v>
      </c>
      <c r="AP833">
        <v>21.46582727272728</v>
      </c>
      <c r="AQ833">
        <v>8.831184917471304E-07</v>
      </c>
      <c r="AR833">
        <v>91.88205700752289</v>
      </c>
      <c r="AS833">
        <v>0</v>
      </c>
      <c r="AT833">
        <v>0</v>
      </c>
      <c r="AU833">
        <f>IF(AS833*$H$15&gt;=AW833,1.0,(AW833/(AW833-AS833*$H$15)))</f>
        <v>0</v>
      </c>
      <c r="AV833">
        <f>(AU833-1)*100</f>
        <v>0</v>
      </c>
      <c r="AW833">
        <f>MAX(0,($B$15+$C$15*BV833)/(1+$D$15*BV833)*BO833/(BQ833+273)*$E$15)</f>
        <v>0</v>
      </c>
      <c r="AX833">
        <f>$B$13*BW833+$C$13*BX833+$F$13*CI833*(1-CL833)</f>
        <v>0</v>
      </c>
      <c r="AY833">
        <f>AX833*AZ833</f>
        <v>0</v>
      </c>
      <c r="AZ833">
        <f>($B$13*$D$11+$C$13*$D$11+$F$13*((CV833+CN833)/MAX(CV833+CN833+CW833, 0.1)*$I$11+CW833/MAX(CV833+CN833+CW833, 0.1)*$J$11))/($B$13+$C$13+$F$13)</f>
        <v>0</v>
      </c>
      <c r="BA833">
        <f>($B$13*$K$11+$C$13*$K$11+$F$13*((CV833+CN833)/MAX(CV833+CN833+CW833, 0.1)*$P$11+CW833/MAX(CV833+CN833+CW833, 0.1)*$Q$11))/($B$13+$C$13+$F$13)</f>
        <v>0</v>
      </c>
      <c r="BB833">
        <v>6</v>
      </c>
      <c r="BC833">
        <v>0.5</v>
      </c>
      <c r="BD833" t="s">
        <v>358</v>
      </c>
      <c r="BE833">
        <v>2</v>
      </c>
      <c r="BF833" t="b">
        <v>1</v>
      </c>
      <c r="BG833">
        <v>1774685050.1</v>
      </c>
      <c r="BH833">
        <v>419.592</v>
      </c>
      <c r="BI833">
        <v>420.0251</v>
      </c>
      <c r="BJ833">
        <v>21.46661</v>
      </c>
      <c r="BK833">
        <v>21.48204</v>
      </c>
      <c r="BL833">
        <v>419.9535</v>
      </c>
      <c r="BM833">
        <v>21.16996</v>
      </c>
      <c r="BN833">
        <v>499.9845</v>
      </c>
      <c r="BO833">
        <v>101.0231</v>
      </c>
      <c r="BP833">
        <v>0.09990612</v>
      </c>
      <c r="BQ833">
        <v>25.67318</v>
      </c>
      <c r="BR833">
        <v>25.67383</v>
      </c>
      <c r="BS833">
        <v>999.9</v>
      </c>
      <c r="BT833">
        <v>0</v>
      </c>
      <c r="BU833">
        <v>0</v>
      </c>
      <c r="BV833">
        <v>10007.562</v>
      </c>
      <c r="BW833">
        <v>0</v>
      </c>
      <c r="BX833">
        <v>0.3697</v>
      </c>
      <c r="BY833">
        <v>-0.4331574</v>
      </c>
      <c r="BZ833">
        <v>428.7967</v>
      </c>
      <c r="CA833">
        <v>429.2463000000001</v>
      </c>
      <c r="CB833">
        <v>-0.01542893</v>
      </c>
      <c r="CC833">
        <v>420.0251</v>
      </c>
      <c r="CD833">
        <v>21.48204</v>
      </c>
      <c r="CE833">
        <v>2.16862</v>
      </c>
      <c r="CF833">
        <v>2.17018</v>
      </c>
      <c r="CG833">
        <v>18.73237</v>
      </c>
      <c r="CH833">
        <v>18.74386</v>
      </c>
      <c r="CI833">
        <v>19.99686</v>
      </c>
      <c r="CJ833">
        <v>0</v>
      </c>
      <c r="CK833">
        <v>1</v>
      </c>
      <c r="CL833">
        <v>0</v>
      </c>
      <c r="CM833">
        <v>1.45846</v>
      </c>
      <c r="CN833">
        <v>0</v>
      </c>
      <c r="CO833">
        <v>0.17544</v>
      </c>
      <c r="CP833">
        <v>102.2971</v>
      </c>
      <c r="CQ833">
        <v>34.937</v>
      </c>
      <c r="CR833">
        <v>40.9937</v>
      </c>
      <c r="CS833">
        <v>37.8246</v>
      </c>
      <c r="CT833">
        <v>40.29340000000001</v>
      </c>
      <c r="CU833">
        <v>36.2624</v>
      </c>
      <c r="CV833">
        <v>0</v>
      </c>
      <c r="CW833">
        <v>19.999</v>
      </c>
      <c r="CX833">
        <v>0</v>
      </c>
      <c r="CY833">
        <v>1774685051.6</v>
      </c>
      <c r="CZ833">
        <v>0</v>
      </c>
      <c r="DA833">
        <v>1774666326.5</v>
      </c>
      <c r="DB833" t="s">
        <v>359</v>
      </c>
      <c r="DC833">
        <v>1774666322</v>
      </c>
      <c r="DD833">
        <v>1774666326.5</v>
      </c>
      <c r="DE833">
        <v>2</v>
      </c>
      <c r="DF833">
        <v>0.343</v>
      </c>
      <c r="DG833">
        <v>-0.026</v>
      </c>
      <c r="DH833">
        <v>-0.36</v>
      </c>
      <c r="DI833">
        <v>0.298</v>
      </c>
      <c r="DJ833">
        <v>420</v>
      </c>
      <c r="DK833">
        <v>22</v>
      </c>
      <c r="DL833">
        <v>0.17</v>
      </c>
      <c r="DM833">
        <v>0.02</v>
      </c>
      <c r="DN833">
        <v>-0.433517475</v>
      </c>
      <c r="DO833">
        <v>0.06139579362101313</v>
      </c>
      <c r="DP833">
        <v>0.02467023212901279</v>
      </c>
      <c r="DQ833">
        <v>1</v>
      </c>
      <c r="DR833">
        <v>-0.016790535</v>
      </c>
      <c r="DS833">
        <v>0.01092732382739216</v>
      </c>
      <c r="DT833">
        <v>0.001501107248758396</v>
      </c>
      <c r="DU833">
        <v>1</v>
      </c>
      <c r="DV833">
        <v>2</v>
      </c>
      <c r="DW833">
        <v>2</v>
      </c>
      <c r="DX833" t="s">
        <v>360</v>
      </c>
      <c r="DY833">
        <v>3.13041</v>
      </c>
      <c r="DZ833">
        <v>2.8065</v>
      </c>
      <c r="EA833">
        <v>0.099745</v>
      </c>
      <c r="EB833">
        <v>0.0994733</v>
      </c>
      <c r="EC833">
        <v>0.105727</v>
      </c>
      <c r="ED833">
        <v>0.105476</v>
      </c>
      <c r="EE833">
        <v>21143.8</v>
      </c>
      <c r="EF833">
        <v>27418.2</v>
      </c>
      <c r="EG833">
        <v>26440.5</v>
      </c>
      <c r="EH833">
        <v>32999.4</v>
      </c>
      <c r="EI833">
        <v>34925.9</v>
      </c>
      <c r="EJ833">
        <v>40314.4</v>
      </c>
      <c r="EK833">
        <v>41086</v>
      </c>
      <c r="EL833">
        <v>46058.7</v>
      </c>
      <c r="EM833">
        <v>2.0352</v>
      </c>
      <c r="EN833">
        <v>2.00017</v>
      </c>
      <c r="EO833">
        <v>0.0657141</v>
      </c>
      <c r="EP833">
        <v>0</v>
      </c>
      <c r="EQ833">
        <v>24.5989</v>
      </c>
      <c r="ER833">
        <v>999.9</v>
      </c>
      <c r="ES833">
        <v>67.5</v>
      </c>
      <c r="ET833">
        <v>27.5</v>
      </c>
      <c r="EU833">
        <v>24.6251</v>
      </c>
      <c r="EV833">
        <v>61.1909</v>
      </c>
      <c r="EW833">
        <v>31.8029</v>
      </c>
      <c r="EX833">
        <v>1</v>
      </c>
      <c r="EY833">
        <v>0.290971</v>
      </c>
      <c r="EZ833">
        <v>0.144425</v>
      </c>
      <c r="FA833">
        <v>20.2928</v>
      </c>
      <c r="FB833">
        <v>5.19033</v>
      </c>
      <c r="FC833">
        <v>11.9441</v>
      </c>
      <c r="FD833">
        <v>4.95575</v>
      </c>
      <c r="FE833">
        <v>3.285</v>
      </c>
      <c r="FF833">
        <v>9999</v>
      </c>
      <c r="FG833">
        <v>9999</v>
      </c>
      <c r="FH833">
        <v>9999</v>
      </c>
      <c r="FI833">
        <v>999.9</v>
      </c>
      <c r="FJ833">
        <v>1.86127</v>
      </c>
      <c r="FK833">
        <v>1.86264</v>
      </c>
      <c r="FL833">
        <v>1.86005</v>
      </c>
      <c r="FM833">
        <v>1.85837</v>
      </c>
      <c r="FN833">
        <v>1.86216</v>
      </c>
      <c r="FO833">
        <v>1.85886</v>
      </c>
      <c r="FP833">
        <v>1.85791</v>
      </c>
      <c r="FQ833">
        <v>1.86081</v>
      </c>
      <c r="FR833">
        <v>0</v>
      </c>
      <c r="FS833">
        <v>0</v>
      </c>
      <c r="FT833">
        <v>0</v>
      </c>
      <c r="FU833">
        <v>4.5</v>
      </c>
      <c r="FV833" t="s">
        <v>361</v>
      </c>
      <c r="FW833" t="s">
        <v>362</v>
      </c>
      <c r="FX833" t="s">
        <v>363</v>
      </c>
      <c r="FY833" t="s">
        <v>364</v>
      </c>
      <c r="FZ833" t="s">
        <v>364</v>
      </c>
      <c r="GA833" t="s">
        <v>363</v>
      </c>
      <c r="GB833">
        <v>0</v>
      </c>
      <c r="GC833">
        <v>100</v>
      </c>
      <c r="GD833">
        <v>100</v>
      </c>
      <c r="GE833">
        <v>-0.361</v>
      </c>
      <c r="GF833">
        <v>0.2966</v>
      </c>
      <c r="GG833">
        <v>-1.589593225013521</v>
      </c>
      <c r="GH833">
        <v>0.00192992804097616</v>
      </c>
      <c r="GI833">
        <v>3.244687122451424E-06</v>
      </c>
      <c r="GJ833">
        <v>-2.087531120305573E-09</v>
      </c>
      <c r="GK833">
        <v>0.05776174702018427</v>
      </c>
      <c r="GL833">
        <v>0.005089068596103195</v>
      </c>
      <c r="GM833">
        <v>0.0003257216593697226</v>
      </c>
      <c r="GN833">
        <v>-1.562898368296355E-06</v>
      </c>
      <c r="GO833">
        <v>0</v>
      </c>
      <c r="GP833">
        <v>1257</v>
      </c>
      <c r="GQ833">
        <v>1</v>
      </c>
      <c r="GR833">
        <v>31</v>
      </c>
      <c r="GS833">
        <v>312.2</v>
      </c>
      <c r="GT833">
        <v>312.1</v>
      </c>
      <c r="GU833">
        <v>1.07666</v>
      </c>
      <c r="GV833">
        <v>2.38281</v>
      </c>
      <c r="GW833">
        <v>1.44775</v>
      </c>
      <c r="GX833">
        <v>2.20215</v>
      </c>
      <c r="GY833">
        <v>1.44653</v>
      </c>
      <c r="GZ833">
        <v>2.39746</v>
      </c>
      <c r="HA833">
        <v>33.1992</v>
      </c>
      <c r="HB833">
        <v>14.421</v>
      </c>
      <c r="HC833">
        <v>18</v>
      </c>
      <c r="HD833">
        <v>532.033</v>
      </c>
      <c r="HE833">
        <v>522.854</v>
      </c>
      <c r="HF833">
        <v>24.9997</v>
      </c>
      <c r="HG833">
        <v>30.7092</v>
      </c>
      <c r="HH833">
        <v>30</v>
      </c>
      <c r="HI833">
        <v>31.0862</v>
      </c>
      <c r="HJ833">
        <v>31.0955</v>
      </c>
      <c r="HK833">
        <v>21.5376</v>
      </c>
      <c r="HL833">
        <v>20.8779</v>
      </c>
      <c r="HM833">
        <v>100</v>
      </c>
      <c r="HN833">
        <v>25</v>
      </c>
      <c r="HO833">
        <v>420</v>
      </c>
      <c r="HP833">
        <v>21.5</v>
      </c>
      <c r="HQ833">
        <v>103.118</v>
      </c>
      <c r="HR833">
        <v>102.018</v>
      </c>
    </row>
    <row r="834" spans="1:226">
      <c r="A834">
        <v>816</v>
      </c>
      <c r="B834">
        <v>1774685057</v>
      </c>
      <c r="C834">
        <v>3311</v>
      </c>
      <c r="D834" t="s">
        <v>1995</v>
      </c>
      <c r="E834" t="s">
        <v>1996</v>
      </c>
      <c r="F834">
        <v>5</v>
      </c>
      <c r="I834">
        <v>1774685054.1</v>
      </c>
      <c r="J834">
        <f>(K834)/1000</f>
        <v>0</v>
      </c>
      <c r="K834">
        <f>IF(BF834, AN834, AH834)</f>
        <v>0</v>
      </c>
      <c r="L834">
        <f>IF(BF834, AI834, AG834)</f>
        <v>0</v>
      </c>
      <c r="M834">
        <f>BH834 - IF(AU834&gt;1, L834*BB834*100.0/(AW834), 0)</f>
        <v>0</v>
      </c>
      <c r="N834">
        <f>((T834-J834/2)*M834-L834)/(T834+J834/2)</f>
        <v>0</v>
      </c>
      <c r="O834">
        <f>N834*(BO834+BP834)/1000.0</f>
        <v>0</v>
      </c>
      <c r="P834">
        <f>(BH834 - IF(AU834&gt;1, L834*BB834*100.0/(AW834), 0))*(BO834+BP834)/1000.0</f>
        <v>0</v>
      </c>
      <c r="Q834">
        <f>2.0/((1/S834-1/R834)+SIGN(S834)*SQRT((1/S834-1/R834)*(1/S834-1/R834) + 4*BC834/((BC834+1)*(BC834+1))*(2*1/S834*1/R834-1/R834*1/R834)))</f>
        <v>0</v>
      </c>
      <c r="R834">
        <f>IF(LEFT(BD834,1)&lt;&gt;"0",IF(LEFT(BD834,1)="1",3.0,BE834),$D$5+$E$5*(BV834*BO834/($K$5*1000))+$F$5*(BV834*BO834/($K$5*1000))*MAX(MIN(BB834,$J$5),$I$5)*MAX(MIN(BB834,$J$5),$I$5)+$G$5*MAX(MIN(BB834,$J$5),$I$5)*(BV834*BO834/($K$5*1000))+$H$5*(BV834*BO834/($K$5*1000))*(BV834*BO834/($K$5*1000)))</f>
        <v>0</v>
      </c>
      <c r="S834">
        <f>J834*(1000-(1000*0.61365*exp(17.502*W834/(240.97+W834))/(BO834+BP834)+BJ834)/2)/(1000*0.61365*exp(17.502*W834/(240.97+W834))/(BO834+BP834)-BJ834)</f>
        <v>0</v>
      </c>
      <c r="T834">
        <f>1/((BC834+1)/(Q834/1.6)+1/(R834/1.37)) + BC834/((BC834+1)/(Q834/1.6) + BC834/(R834/1.37))</f>
        <v>0</v>
      </c>
      <c r="U834">
        <f>(AX834*BA834)</f>
        <v>0</v>
      </c>
      <c r="V834">
        <f>(BQ834+(U834+2*0.95*5.67E-8*(((BQ834+$B$9)+273)^4-(BQ834+273)^4)-44100*J834)/(1.84*29.3*R834+8*0.95*5.67E-8*(BQ834+273)^3))</f>
        <v>0</v>
      </c>
      <c r="W834">
        <f>($C$9*BR834+$D$9*BS834+$E$9*V834)</f>
        <v>0</v>
      </c>
      <c r="X834">
        <f>0.61365*exp(17.502*W834/(240.97+W834))</f>
        <v>0</v>
      </c>
      <c r="Y834">
        <f>(Z834/AA834*100)</f>
        <v>0</v>
      </c>
      <c r="Z834">
        <f>BJ834*(BO834+BP834)/1000</f>
        <v>0</v>
      </c>
      <c r="AA834">
        <f>0.61365*exp(17.502*BQ834/(240.97+BQ834))</f>
        <v>0</v>
      </c>
      <c r="AB834">
        <f>(X834-BJ834*(BO834+BP834)/1000)</f>
        <v>0</v>
      </c>
      <c r="AC834">
        <f>(-J834*44100)</f>
        <v>0</v>
      </c>
      <c r="AD834">
        <f>2*29.3*R834*0.92*(BQ834-W834)</f>
        <v>0</v>
      </c>
      <c r="AE834">
        <f>2*0.95*5.67E-8*(((BQ834+$B$9)+273)^4-(W834+273)^4)</f>
        <v>0</v>
      </c>
      <c r="AF834">
        <f>U834+AE834+AC834+AD834</f>
        <v>0</v>
      </c>
      <c r="AG834">
        <f>BN834*AU834*(BI834-BH834*(1000-AU834*BK834)/(1000-AU834*BJ834))/(100*BB834)</f>
        <v>0</v>
      </c>
      <c r="AH834">
        <f>1000*BN834*AU834*(BJ834-BK834)/(100*BB834*(1000-AU834*BJ834))</f>
        <v>0</v>
      </c>
      <c r="AI834">
        <f>(AJ834 - AK834 - BO834*1E3/(8.314*(BQ834+273.15)) * AM834/BN834 * AL834) * BN834/(100*BB834) * (1000 - BK834)/1000</f>
        <v>0</v>
      </c>
      <c r="AJ834">
        <v>429.2527489903164</v>
      </c>
      <c r="AK834">
        <v>428.7988121212118</v>
      </c>
      <c r="AL834">
        <v>5.743154686960561E-06</v>
      </c>
      <c r="AM834">
        <v>61.35787655002243</v>
      </c>
      <c r="AN834">
        <f>(AP834 - AO834 + BO834*1E3/(8.314*(BQ834+273.15)) * AR834/BN834 * AQ834) * BN834/(100*BB834) * 1000/(1000 - AP834)</f>
        <v>0</v>
      </c>
      <c r="AO834">
        <v>21.48325592052411</v>
      </c>
      <c r="AP834">
        <v>21.46735804195805</v>
      </c>
      <c r="AQ834">
        <v>-5.258525160749892E-07</v>
      </c>
      <c r="AR834">
        <v>91.88205700752289</v>
      </c>
      <c r="AS834">
        <v>0</v>
      </c>
      <c r="AT834">
        <v>0</v>
      </c>
      <c r="AU834">
        <f>IF(AS834*$H$15&gt;=AW834,1.0,(AW834/(AW834-AS834*$H$15)))</f>
        <v>0</v>
      </c>
      <c r="AV834">
        <f>(AU834-1)*100</f>
        <v>0</v>
      </c>
      <c r="AW834">
        <f>MAX(0,($B$15+$C$15*BV834)/(1+$D$15*BV834)*BO834/(BQ834+273)*$E$15)</f>
        <v>0</v>
      </c>
      <c r="AX834">
        <f>$B$13*BW834+$C$13*BX834+$F$13*CI834*(1-CL834)</f>
        <v>0</v>
      </c>
      <c r="AY834">
        <f>AX834*AZ834</f>
        <v>0</v>
      </c>
      <c r="AZ834">
        <f>($B$13*$D$11+$C$13*$D$11+$F$13*((CV834+CN834)/MAX(CV834+CN834+CW834, 0.1)*$I$11+CW834/MAX(CV834+CN834+CW834, 0.1)*$J$11))/($B$13+$C$13+$F$13)</f>
        <v>0</v>
      </c>
      <c r="BA834">
        <f>($B$13*$K$11+$C$13*$K$11+$F$13*((CV834+CN834)/MAX(CV834+CN834+CW834, 0.1)*$P$11+CW834/MAX(CV834+CN834+CW834, 0.1)*$Q$11))/($B$13+$C$13+$F$13)</f>
        <v>0</v>
      </c>
      <c r="BB834">
        <v>6</v>
      </c>
      <c r="BC834">
        <v>0.5</v>
      </c>
      <c r="BD834" t="s">
        <v>358</v>
      </c>
      <c r="BE834">
        <v>2</v>
      </c>
      <c r="BF834" t="b">
        <v>1</v>
      </c>
      <c r="BG834">
        <v>1774685054.1</v>
      </c>
      <c r="BH834">
        <v>419.5803999999999</v>
      </c>
      <c r="BI834">
        <v>420.014</v>
      </c>
      <c r="BJ834">
        <v>21.46645</v>
      </c>
      <c r="BK834">
        <v>21.4822</v>
      </c>
      <c r="BL834">
        <v>419.942</v>
      </c>
      <c r="BM834">
        <v>21.16979</v>
      </c>
      <c r="BN834">
        <v>500.0288</v>
      </c>
      <c r="BO834">
        <v>101.0235</v>
      </c>
      <c r="BP834">
        <v>0.10000287</v>
      </c>
      <c r="BQ834">
        <v>25.67366</v>
      </c>
      <c r="BR834">
        <v>25.67687</v>
      </c>
      <c r="BS834">
        <v>999.9</v>
      </c>
      <c r="BT834">
        <v>0</v>
      </c>
      <c r="BU834">
        <v>0</v>
      </c>
      <c r="BV834">
        <v>10010.74</v>
      </c>
      <c r="BW834">
        <v>0</v>
      </c>
      <c r="BX834">
        <v>0.3780522000000001</v>
      </c>
      <c r="BY834">
        <v>-0.4337707</v>
      </c>
      <c r="BZ834">
        <v>428.7849</v>
      </c>
      <c r="CA834">
        <v>429.235</v>
      </c>
      <c r="CB834">
        <v>-0.01575756</v>
      </c>
      <c r="CC834">
        <v>420.014</v>
      </c>
      <c r="CD834">
        <v>21.4822</v>
      </c>
      <c r="CE834">
        <v>2.168614</v>
      </c>
      <c r="CF834">
        <v>2.170206</v>
      </c>
      <c r="CG834">
        <v>18.7323</v>
      </c>
      <c r="CH834">
        <v>18.74406</v>
      </c>
      <c r="CI834">
        <v>20.00206</v>
      </c>
      <c r="CJ834">
        <v>0</v>
      </c>
      <c r="CK834">
        <v>1</v>
      </c>
      <c r="CL834">
        <v>0</v>
      </c>
      <c r="CM834">
        <v>1.59667</v>
      </c>
      <c r="CN834">
        <v>0</v>
      </c>
      <c r="CO834">
        <v>0.06677</v>
      </c>
      <c r="CP834">
        <v>102.3239</v>
      </c>
      <c r="CQ834">
        <v>34.9811</v>
      </c>
      <c r="CR834">
        <v>41.0124</v>
      </c>
      <c r="CS834">
        <v>37.8624</v>
      </c>
      <c r="CT834">
        <v>40.3498</v>
      </c>
      <c r="CU834">
        <v>36.2996</v>
      </c>
      <c r="CV834">
        <v>0</v>
      </c>
      <c r="CW834">
        <v>20.004</v>
      </c>
      <c r="CX834">
        <v>0</v>
      </c>
      <c r="CY834">
        <v>1774685055.2</v>
      </c>
      <c r="CZ834">
        <v>0</v>
      </c>
      <c r="DA834">
        <v>1774666326.5</v>
      </c>
      <c r="DB834" t="s">
        <v>359</v>
      </c>
      <c r="DC834">
        <v>1774666322</v>
      </c>
      <c r="DD834">
        <v>1774666326.5</v>
      </c>
      <c r="DE834">
        <v>2</v>
      </c>
      <c r="DF834">
        <v>0.343</v>
      </c>
      <c r="DG834">
        <v>-0.026</v>
      </c>
      <c r="DH834">
        <v>-0.36</v>
      </c>
      <c r="DI834">
        <v>0.298</v>
      </c>
      <c r="DJ834">
        <v>420</v>
      </c>
      <c r="DK834">
        <v>22</v>
      </c>
      <c r="DL834">
        <v>0.17</v>
      </c>
      <c r="DM834">
        <v>0.02</v>
      </c>
      <c r="DN834">
        <v>-0.434368925</v>
      </c>
      <c r="DO834">
        <v>0.02890976735459744</v>
      </c>
      <c r="DP834">
        <v>0.02303796764515861</v>
      </c>
      <c r="DQ834">
        <v>1</v>
      </c>
      <c r="DR834">
        <v>-0.016484785</v>
      </c>
      <c r="DS834">
        <v>0.009369275797373381</v>
      </c>
      <c r="DT834">
        <v>0.001497061773032429</v>
      </c>
      <c r="DU834">
        <v>1</v>
      </c>
      <c r="DV834">
        <v>2</v>
      </c>
      <c r="DW834">
        <v>2</v>
      </c>
      <c r="DX834" t="s">
        <v>360</v>
      </c>
      <c r="DY834">
        <v>3.13057</v>
      </c>
      <c r="DZ834">
        <v>2.8065</v>
      </c>
      <c r="EA834">
        <v>0.0997513</v>
      </c>
      <c r="EB834">
        <v>0.0994626</v>
      </c>
      <c r="EC834">
        <v>0.105731</v>
      </c>
      <c r="ED834">
        <v>0.105462</v>
      </c>
      <c r="EE834">
        <v>21143.6</v>
      </c>
      <c r="EF834">
        <v>27418.1</v>
      </c>
      <c r="EG834">
        <v>26440.5</v>
      </c>
      <c r="EH834">
        <v>32998.9</v>
      </c>
      <c r="EI834">
        <v>34925.3</v>
      </c>
      <c r="EJ834">
        <v>40314.8</v>
      </c>
      <c r="EK834">
        <v>41085.5</v>
      </c>
      <c r="EL834">
        <v>46058.4</v>
      </c>
      <c r="EM834">
        <v>2.03517</v>
      </c>
      <c r="EN834">
        <v>2.00012</v>
      </c>
      <c r="EO834">
        <v>0.0657886</v>
      </c>
      <c r="EP834">
        <v>0</v>
      </c>
      <c r="EQ834">
        <v>24.601</v>
      </c>
      <c r="ER834">
        <v>999.9</v>
      </c>
      <c r="ES834">
        <v>67.5</v>
      </c>
      <c r="ET834">
        <v>27.5</v>
      </c>
      <c r="EU834">
        <v>24.6263</v>
      </c>
      <c r="EV834">
        <v>61.5709</v>
      </c>
      <c r="EW834">
        <v>31.5625</v>
      </c>
      <c r="EX834">
        <v>1</v>
      </c>
      <c r="EY834">
        <v>0.290958</v>
      </c>
      <c r="EZ834">
        <v>0.144771</v>
      </c>
      <c r="FA834">
        <v>20.2926</v>
      </c>
      <c r="FB834">
        <v>5.19138</v>
      </c>
      <c r="FC834">
        <v>11.9441</v>
      </c>
      <c r="FD834">
        <v>4.95575</v>
      </c>
      <c r="FE834">
        <v>3.285</v>
      </c>
      <c r="FF834">
        <v>9999</v>
      </c>
      <c r="FG834">
        <v>9999</v>
      </c>
      <c r="FH834">
        <v>9999</v>
      </c>
      <c r="FI834">
        <v>999.9</v>
      </c>
      <c r="FJ834">
        <v>1.86127</v>
      </c>
      <c r="FK834">
        <v>1.86264</v>
      </c>
      <c r="FL834">
        <v>1.86005</v>
      </c>
      <c r="FM834">
        <v>1.85837</v>
      </c>
      <c r="FN834">
        <v>1.86216</v>
      </c>
      <c r="FO834">
        <v>1.85889</v>
      </c>
      <c r="FP834">
        <v>1.85791</v>
      </c>
      <c r="FQ834">
        <v>1.86081</v>
      </c>
      <c r="FR834">
        <v>0</v>
      </c>
      <c r="FS834">
        <v>0</v>
      </c>
      <c r="FT834">
        <v>0</v>
      </c>
      <c r="FU834">
        <v>4.5</v>
      </c>
      <c r="FV834" t="s">
        <v>361</v>
      </c>
      <c r="FW834" t="s">
        <v>362</v>
      </c>
      <c r="FX834" t="s">
        <v>363</v>
      </c>
      <c r="FY834" t="s">
        <v>364</v>
      </c>
      <c r="FZ834" t="s">
        <v>364</v>
      </c>
      <c r="GA834" t="s">
        <v>363</v>
      </c>
      <c r="GB834">
        <v>0</v>
      </c>
      <c r="GC834">
        <v>100</v>
      </c>
      <c r="GD834">
        <v>100</v>
      </c>
      <c r="GE834">
        <v>-0.362</v>
      </c>
      <c r="GF834">
        <v>0.2966</v>
      </c>
      <c r="GG834">
        <v>-1.589593225013521</v>
      </c>
      <c r="GH834">
        <v>0.00192992804097616</v>
      </c>
      <c r="GI834">
        <v>3.244687122451424E-06</v>
      </c>
      <c r="GJ834">
        <v>-2.087531120305573E-09</v>
      </c>
      <c r="GK834">
        <v>0.05776174702018427</v>
      </c>
      <c r="GL834">
        <v>0.005089068596103195</v>
      </c>
      <c r="GM834">
        <v>0.0003257216593697226</v>
      </c>
      <c r="GN834">
        <v>-1.562898368296355E-06</v>
      </c>
      <c r="GO834">
        <v>0</v>
      </c>
      <c r="GP834">
        <v>1257</v>
      </c>
      <c r="GQ834">
        <v>1</v>
      </c>
      <c r="GR834">
        <v>31</v>
      </c>
      <c r="GS834">
        <v>312.2</v>
      </c>
      <c r="GT834">
        <v>312.2</v>
      </c>
      <c r="GU834">
        <v>1.07666</v>
      </c>
      <c r="GV834">
        <v>2.38892</v>
      </c>
      <c r="GW834">
        <v>1.44775</v>
      </c>
      <c r="GX834">
        <v>2.20215</v>
      </c>
      <c r="GY834">
        <v>1.44653</v>
      </c>
      <c r="GZ834">
        <v>2.33765</v>
      </c>
      <c r="HA834">
        <v>33.1769</v>
      </c>
      <c r="HB834">
        <v>14.4122</v>
      </c>
      <c r="HC834">
        <v>18</v>
      </c>
      <c r="HD834">
        <v>532.0170000000001</v>
      </c>
      <c r="HE834">
        <v>522.819</v>
      </c>
      <c r="HF834">
        <v>24.9999</v>
      </c>
      <c r="HG834">
        <v>30.7092</v>
      </c>
      <c r="HH834">
        <v>30</v>
      </c>
      <c r="HI834">
        <v>31.0862</v>
      </c>
      <c r="HJ834">
        <v>31.0955</v>
      </c>
      <c r="HK834">
        <v>21.5385</v>
      </c>
      <c r="HL834">
        <v>20.8779</v>
      </c>
      <c r="HM834">
        <v>100</v>
      </c>
      <c r="HN834">
        <v>25</v>
      </c>
      <c r="HO834">
        <v>420</v>
      </c>
      <c r="HP834">
        <v>21.5</v>
      </c>
      <c r="HQ834">
        <v>103.117</v>
      </c>
      <c r="HR834">
        <v>102.017</v>
      </c>
    </row>
    <row r="835" spans="1:226">
      <c r="A835">
        <v>817</v>
      </c>
      <c r="B835">
        <v>1774685061</v>
      </c>
      <c r="C835">
        <v>3315</v>
      </c>
      <c r="D835" t="s">
        <v>1997</v>
      </c>
      <c r="E835" t="s">
        <v>1998</v>
      </c>
      <c r="F835">
        <v>5</v>
      </c>
      <c r="I835">
        <v>1774685058.1</v>
      </c>
      <c r="J835">
        <f>(K835)/1000</f>
        <v>0</v>
      </c>
      <c r="K835">
        <f>IF(BF835, AN835, AH835)</f>
        <v>0</v>
      </c>
      <c r="L835">
        <f>IF(BF835, AI835, AG835)</f>
        <v>0</v>
      </c>
      <c r="M835">
        <f>BH835 - IF(AU835&gt;1, L835*BB835*100.0/(AW835), 0)</f>
        <v>0</v>
      </c>
      <c r="N835">
        <f>((T835-J835/2)*M835-L835)/(T835+J835/2)</f>
        <v>0</v>
      </c>
      <c r="O835">
        <f>N835*(BO835+BP835)/1000.0</f>
        <v>0</v>
      </c>
      <c r="P835">
        <f>(BH835 - IF(AU835&gt;1, L835*BB835*100.0/(AW835), 0))*(BO835+BP835)/1000.0</f>
        <v>0</v>
      </c>
      <c r="Q835">
        <f>2.0/((1/S835-1/R835)+SIGN(S835)*SQRT((1/S835-1/R835)*(1/S835-1/R835) + 4*BC835/((BC835+1)*(BC835+1))*(2*1/S835*1/R835-1/R835*1/R835)))</f>
        <v>0</v>
      </c>
      <c r="R835">
        <f>IF(LEFT(BD835,1)&lt;&gt;"0",IF(LEFT(BD835,1)="1",3.0,BE835),$D$5+$E$5*(BV835*BO835/($K$5*1000))+$F$5*(BV835*BO835/($K$5*1000))*MAX(MIN(BB835,$J$5),$I$5)*MAX(MIN(BB835,$J$5),$I$5)+$G$5*MAX(MIN(BB835,$J$5),$I$5)*(BV835*BO835/($K$5*1000))+$H$5*(BV835*BO835/($K$5*1000))*(BV835*BO835/($K$5*1000)))</f>
        <v>0</v>
      </c>
      <c r="S835">
        <f>J835*(1000-(1000*0.61365*exp(17.502*W835/(240.97+W835))/(BO835+BP835)+BJ835)/2)/(1000*0.61365*exp(17.502*W835/(240.97+W835))/(BO835+BP835)-BJ835)</f>
        <v>0</v>
      </c>
      <c r="T835">
        <f>1/((BC835+1)/(Q835/1.6)+1/(R835/1.37)) + BC835/((BC835+1)/(Q835/1.6) + BC835/(R835/1.37))</f>
        <v>0</v>
      </c>
      <c r="U835">
        <f>(AX835*BA835)</f>
        <v>0</v>
      </c>
      <c r="V835">
        <f>(BQ835+(U835+2*0.95*5.67E-8*(((BQ835+$B$9)+273)^4-(BQ835+273)^4)-44100*J835)/(1.84*29.3*R835+8*0.95*5.67E-8*(BQ835+273)^3))</f>
        <v>0</v>
      </c>
      <c r="W835">
        <f>($C$9*BR835+$D$9*BS835+$E$9*V835)</f>
        <v>0</v>
      </c>
      <c r="X835">
        <f>0.61365*exp(17.502*W835/(240.97+W835))</f>
        <v>0</v>
      </c>
      <c r="Y835">
        <f>(Z835/AA835*100)</f>
        <v>0</v>
      </c>
      <c r="Z835">
        <f>BJ835*(BO835+BP835)/1000</f>
        <v>0</v>
      </c>
      <c r="AA835">
        <f>0.61365*exp(17.502*BQ835/(240.97+BQ835))</f>
        <v>0</v>
      </c>
      <c r="AB835">
        <f>(X835-BJ835*(BO835+BP835)/1000)</f>
        <v>0</v>
      </c>
      <c r="AC835">
        <f>(-J835*44100)</f>
        <v>0</v>
      </c>
      <c r="AD835">
        <f>2*29.3*R835*0.92*(BQ835-W835)</f>
        <v>0</v>
      </c>
      <c r="AE835">
        <f>2*0.95*5.67E-8*(((BQ835+$B$9)+273)^4-(W835+273)^4)</f>
        <v>0</v>
      </c>
      <c r="AF835">
        <f>U835+AE835+AC835+AD835</f>
        <v>0</v>
      </c>
      <c r="AG835">
        <f>BN835*AU835*(BI835-BH835*(1000-AU835*BK835)/(1000-AU835*BJ835))/(100*BB835)</f>
        <v>0</v>
      </c>
      <c r="AH835">
        <f>1000*BN835*AU835*(BJ835-BK835)/(100*BB835*(1000-AU835*BJ835))</f>
        <v>0</v>
      </c>
      <c r="AI835">
        <f>(AJ835 - AK835 - BO835*1E3/(8.314*(BQ835+273.15)) * AM835/BN835 * AL835) * BN835/(100*BB835) * (1000 - BK835)/1000</f>
        <v>0</v>
      </c>
      <c r="AJ835">
        <v>429.2024745924177</v>
      </c>
      <c r="AK835">
        <v>428.7901151515151</v>
      </c>
      <c r="AL835">
        <v>-1.205098213779223E-06</v>
      </c>
      <c r="AM835">
        <v>61.35787655002243</v>
      </c>
      <c r="AN835">
        <f>(AP835 - AO835 + BO835*1E3/(8.314*(BQ835+273.15)) * AR835/BN835 * AQ835) * BN835/(100*BB835) * 1000/(1000 - AP835)</f>
        <v>0</v>
      </c>
      <c r="AO835">
        <v>21.47932058334114</v>
      </c>
      <c r="AP835">
        <v>21.46643426573426</v>
      </c>
      <c r="AQ835">
        <v>4.57738199377254E-07</v>
      </c>
      <c r="AR835">
        <v>91.88205700752289</v>
      </c>
      <c r="AS835">
        <v>0</v>
      </c>
      <c r="AT835">
        <v>0</v>
      </c>
      <c r="AU835">
        <f>IF(AS835*$H$15&gt;=AW835,1.0,(AW835/(AW835-AS835*$H$15)))</f>
        <v>0</v>
      </c>
      <c r="AV835">
        <f>(AU835-1)*100</f>
        <v>0</v>
      </c>
      <c r="AW835">
        <f>MAX(0,($B$15+$C$15*BV835)/(1+$D$15*BV835)*BO835/(BQ835+273)*$E$15)</f>
        <v>0</v>
      </c>
      <c r="AX835">
        <f>$B$13*BW835+$C$13*BX835+$F$13*CI835*(1-CL835)</f>
        <v>0</v>
      </c>
      <c r="AY835">
        <f>AX835*AZ835</f>
        <v>0</v>
      </c>
      <c r="AZ835">
        <f>($B$13*$D$11+$C$13*$D$11+$F$13*((CV835+CN835)/MAX(CV835+CN835+CW835, 0.1)*$I$11+CW835/MAX(CV835+CN835+CW835, 0.1)*$J$11))/($B$13+$C$13+$F$13)</f>
        <v>0</v>
      </c>
      <c r="BA835">
        <f>($B$13*$K$11+$C$13*$K$11+$F$13*((CV835+CN835)/MAX(CV835+CN835+CW835, 0.1)*$P$11+CW835/MAX(CV835+CN835+CW835, 0.1)*$Q$11))/($B$13+$C$13+$F$13)</f>
        <v>0</v>
      </c>
      <c r="BB835">
        <v>6</v>
      </c>
      <c r="BC835">
        <v>0.5</v>
      </c>
      <c r="BD835" t="s">
        <v>358</v>
      </c>
      <c r="BE835">
        <v>2</v>
      </c>
      <c r="BF835" t="b">
        <v>1</v>
      </c>
      <c r="BG835">
        <v>1774685058.1</v>
      </c>
      <c r="BH835">
        <v>419.5862</v>
      </c>
      <c r="BI835">
        <v>420.0026</v>
      </c>
      <c r="BJ835">
        <v>21.46716</v>
      </c>
      <c r="BK835">
        <v>21.47718</v>
      </c>
      <c r="BL835">
        <v>419.9476</v>
      </c>
      <c r="BM835">
        <v>21.17049</v>
      </c>
      <c r="BN835">
        <v>500.0499</v>
      </c>
      <c r="BO835">
        <v>101.0219</v>
      </c>
      <c r="BP835">
        <v>0.10007311</v>
      </c>
      <c r="BQ835">
        <v>25.67421000000001</v>
      </c>
      <c r="BR835">
        <v>25.67773</v>
      </c>
      <c r="BS835">
        <v>999.9</v>
      </c>
      <c r="BT835">
        <v>0</v>
      </c>
      <c r="BU835">
        <v>0</v>
      </c>
      <c r="BV835">
        <v>9992.005000000001</v>
      </c>
      <c r="BW835">
        <v>0</v>
      </c>
      <c r="BX835">
        <v>0.3750399</v>
      </c>
      <c r="BY835">
        <v>-0.4165252</v>
      </c>
      <c r="BZ835">
        <v>428.791</v>
      </c>
      <c r="CA835">
        <v>429.2209999999999</v>
      </c>
      <c r="CB835">
        <v>-0.010023112</v>
      </c>
      <c r="CC835">
        <v>420.0026</v>
      </c>
      <c r="CD835">
        <v>21.47718</v>
      </c>
      <c r="CE835">
        <v>2.168655</v>
      </c>
      <c r="CF835">
        <v>2.169668</v>
      </c>
      <c r="CG835">
        <v>18.73262</v>
      </c>
      <c r="CH835">
        <v>18.74007</v>
      </c>
      <c r="CI835">
        <v>20.00009</v>
      </c>
      <c r="CJ835">
        <v>0</v>
      </c>
      <c r="CK835">
        <v>1</v>
      </c>
      <c r="CL835">
        <v>0</v>
      </c>
      <c r="CM835">
        <v>1.78682</v>
      </c>
      <c r="CN835">
        <v>0</v>
      </c>
      <c r="CO835">
        <v>0.02843999999999999</v>
      </c>
      <c r="CP835">
        <v>102.3139</v>
      </c>
      <c r="CQ835">
        <v>35</v>
      </c>
      <c r="CR835">
        <v>41.0558</v>
      </c>
      <c r="CS835">
        <v>37.875</v>
      </c>
      <c r="CT835">
        <v>40.39980000000001</v>
      </c>
      <c r="CU835">
        <v>36.312</v>
      </c>
      <c r="CV835">
        <v>0</v>
      </c>
      <c r="CW835">
        <v>20</v>
      </c>
      <c r="CX835">
        <v>0</v>
      </c>
      <c r="CY835">
        <v>1774685059.4</v>
      </c>
      <c r="CZ835">
        <v>0</v>
      </c>
      <c r="DA835">
        <v>1774666326.5</v>
      </c>
      <c r="DB835" t="s">
        <v>359</v>
      </c>
      <c r="DC835">
        <v>1774666322</v>
      </c>
      <c r="DD835">
        <v>1774666326.5</v>
      </c>
      <c r="DE835">
        <v>2</v>
      </c>
      <c r="DF835">
        <v>0.343</v>
      </c>
      <c r="DG835">
        <v>-0.026</v>
      </c>
      <c r="DH835">
        <v>-0.36</v>
      </c>
      <c r="DI835">
        <v>0.298</v>
      </c>
      <c r="DJ835">
        <v>420</v>
      </c>
      <c r="DK835">
        <v>22</v>
      </c>
      <c r="DL835">
        <v>0.17</v>
      </c>
      <c r="DM835">
        <v>0.02</v>
      </c>
      <c r="DN835">
        <v>-0.4289163658536586</v>
      </c>
      <c r="DO835">
        <v>0.08311411149825676</v>
      </c>
      <c r="DP835">
        <v>0.02734213714393698</v>
      </c>
      <c r="DQ835">
        <v>1</v>
      </c>
      <c r="DR835">
        <v>-0.01512997170731707</v>
      </c>
      <c r="DS835">
        <v>0.02060346815331012</v>
      </c>
      <c r="DT835">
        <v>0.002794558951121305</v>
      </c>
      <c r="DU835">
        <v>1</v>
      </c>
      <c r="DV835">
        <v>2</v>
      </c>
      <c r="DW835">
        <v>2</v>
      </c>
      <c r="DX835" t="s">
        <v>360</v>
      </c>
      <c r="DY835">
        <v>3.13044</v>
      </c>
      <c r="DZ835">
        <v>2.80633</v>
      </c>
      <c r="EA835">
        <v>0.0997459</v>
      </c>
      <c r="EB835">
        <v>0.0994748</v>
      </c>
      <c r="EC835">
        <v>0.105726</v>
      </c>
      <c r="ED835">
        <v>0.105436</v>
      </c>
      <c r="EE835">
        <v>21143.6</v>
      </c>
      <c r="EF835">
        <v>27418</v>
      </c>
      <c r="EG835">
        <v>26440.4</v>
      </c>
      <c r="EH835">
        <v>32999.3</v>
      </c>
      <c r="EI835">
        <v>34925.5</v>
      </c>
      <c r="EJ835">
        <v>40316.2</v>
      </c>
      <c r="EK835">
        <v>41085.5</v>
      </c>
      <c r="EL835">
        <v>46058.6</v>
      </c>
      <c r="EM835">
        <v>2.03515</v>
      </c>
      <c r="EN835">
        <v>2.0002</v>
      </c>
      <c r="EO835">
        <v>0.0651553</v>
      </c>
      <c r="EP835">
        <v>0</v>
      </c>
      <c r="EQ835">
        <v>24.6035</v>
      </c>
      <c r="ER835">
        <v>999.9</v>
      </c>
      <c r="ES835">
        <v>67.5</v>
      </c>
      <c r="ET835">
        <v>27.5</v>
      </c>
      <c r="EU835">
        <v>24.6242</v>
      </c>
      <c r="EV835">
        <v>61.4709</v>
      </c>
      <c r="EW835">
        <v>31.5345</v>
      </c>
      <c r="EX835">
        <v>1</v>
      </c>
      <c r="EY835">
        <v>0.290986</v>
      </c>
      <c r="EZ835">
        <v>0.144907</v>
      </c>
      <c r="FA835">
        <v>20.2925</v>
      </c>
      <c r="FB835">
        <v>5.19108</v>
      </c>
      <c r="FC835">
        <v>11.9441</v>
      </c>
      <c r="FD835">
        <v>4.95575</v>
      </c>
      <c r="FE835">
        <v>3.285</v>
      </c>
      <c r="FF835">
        <v>9999</v>
      </c>
      <c r="FG835">
        <v>9999</v>
      </c>
      <c r="FH835">
        <v>9999</v>
      </c>
      <c r="FI835">
        <v>999.9</v>
      </c>
      <c r="FJ835">
        <v>1.86127</v>
      </c>
      <c r="FK835">
        <v>1.86264</v>
      </c>
      <c r="FL835">
        <v>1.86005</v>
      </c>
      <c r="FM835">
        <v>1.85837</v>
      </c>
      <c r="FN835">
        <v>1.86217</v>
      </c>
      <c r="FO835">
        <v>1.85885</v>
      </c>
      <c r="FP835">
        <v>1.85791</v>
      </c>
      <c r="FQ835">
        <v>1.86081</v>
      </c>
      <c r="FR835">
        <v>0</v>
      </c>
      <c r="FS835">
        <v>0</v>
      </c>
      <c r="FT835">
        <v>0</v>
      </c>
      <c r="FU835">
        <v>4.5</v>
      </c>
      <c r="FV835" t="s">
        <v>361</v>
      </c>
      <c r="FW835" t="s">
        <v>362</v>
      </c>
      <c r="FX835" t="s">
        <v>363</v>
      </c>
      <c r="FY835" t="s">
        <v>364</v>
      </c>
      <c r="FZ835" t="s">
        <v>364</v>
      </c>
      <c r="GA835" t="s">
        <v>363</v>
      </c>
      <c r="GB835">
        <v>0</v>
      </c>
      <c r="GC835">
        <v>100</v>
      </c>
      <c r="GD835">
        <v>100</v>
      </c>
      <c r="GE835">
        <v>-0.362</v>
      </c>
      <c r="GF835">
        <v>0.2966</v>
      </c>
      <c r="GG835">
        <v>-1.589593225013521</v>
      </c>
      <c r="GH835">
        <v>0.00192992804097616</v>
      </c>
      <c r="GI835">
        <v>3.244687122451424E-06</v>
      </c>
      <c r="GJ835">
        <v>-2.087531120305573E-09</v>
      </c>
      <c r="GK835">
        <v>0.05776174702018427</v>
      </c>
      <c r="GL835">
        <v>0.005089068596103195</v>
      </c>
      <c r="GM835">
        <v>0.0003257216593697226</v>
      </c>
      <c r="GN835">
        <v>-1.562898368296355E-06</v>
      </c>
      <c r="GO835">
        <v>0</v>
      </c>
      <c r="GP835">
        <v>1257</v>
      </c>
      <c r="GQ835">
        <v>1</v>
      </c>
      <c r="GR835">
        <v>31</v>
      </c>
      <c r="GS835">
        <v>312.3</v>
      </c>
      <c r="GT835">
        <v>312.2</v>
      </c>
      <c r="GU835">
        <v>1.07666</v>
      </c>
      <c r="GV835">
        <v>2.40112</v>
      </c>
      <c r="GW835">
        <v>1.44775</v>
      </c>
      <c r="GX835">
        <v>2.20215</v>
      </c>
      <c r="GY835">
        <v>1.44653</v>
      </c>
      <c r="GZ835">
        <v>2.24976</v>
      </c>
      <c r="HA835">
        <v>33.1769</v>
      </c>
      <c r="HB835">
        <v>14.4122</v>
      </c>
      <c r="HC835">
        <v>18</v>
      </c>
      <c r="HD835">
        <v>532.001</v>
      </c>
      <c r="HE835">
        <v>522.87</v>
      </c>
      <c r="HF835">
        <v>24.9999</v>
      </c>
      <c r="HG835">
        <v>30.7092</v>
      </c>
      <c r="HH835">
        <v>30.0001</v>
      </c>
      <c r="HI835">
        <v>31.0862</v>
      </c>
      <c r="HJ835">
        <v>31.0955</v>
      </c>
      <c r="HK835">
        <v>21.5377</v>
      </c>
      <c r="HL835">
        <v>20.8779</v>
      </c>
      <c r="HM835">
        <v>100</v>
      </c>
      <c r="HN835">
        <v>25</v>
      </c>
      <c r="HO835">
        <v>420</v>
      </c>
      <c r="HP835">
        <v>21.5</v>
      </c>
      <c r="HQ835">
        <v>103.117</v>
      </c>
      <c r="HR835">
        <v>102.018</v>
      </c>
    </row>
    <row r="836" spans="1:226">
      <c r="A836">
        <v>818</v>
      </c>
      <c r="B836">
        <v>1774685065</v>
      </c>
      <c r="C836">
        <v>3319</v>
      </c>
      <c r="D836" t="s">
        <v>1999</v>
      </c>
      <c r="E836" t="s">
        <v>2000</v>
      </c>
      <c r="F836">
        <v>5</v>
      </c>
      <c r="I836">
        <v>1774685062.1</v>
      </c>
      <c r="J836">
        <f>(K836)/1000</f>
        <v>0</v>
      </c>
      <c r="K836">
        <f>IF(BF836, AN836, AH836)</f>
        <v>0</v>
      </c>
      <c r="L836">
        <f>IF(BF836, AI836, AG836)</f>
        <v>0</v>
      </c>
      <c r="M836">
        <f>BH836 - IF(AU836&gt;1, L836*BB836*100.0/(AW836), 0)</f>
        <v>0</v>
      </c>
      <c r="N836">
        <f>((T836-J836/2)*M836-L836)/(T836+J836/2)</f>
        <v>0</v>
      </c>
      <c r="O836">
        <f>N836*(BO836+BP836)/1000.0</f>
        <v>0</v>
      </c>
      <c r="P836">
        <f>(BH836 - IF(AU836&gt;1, L836*BB836*100.0/(AW836), 0))*(BO836+BP836)/1000.0</f>
        <v>0</v>
      </c>
      <c r="Q836">
        <f>2.0/((1/S836-1/R836)+SIGN(S836)*SQRT((1/S836-1/R836)*(1/S836-1/R836) + 4*BC836/((BC836+1)*(BC836+1))*(2*1/S836*1/R836-1/R836*1/R836)))</f>
        <v>0</v>
      </c>
      <c r="R836">
        <f>IF(LEFT(BD836,1)&lt;&gt;"0",IF(LEFT(BD836,1)="1",3.0,BE836),$D$5+$E$5*(BV836*BO836/($K$5*1000))+$F$5*(BV836*BO836/($K$5*1000))*MAX(MIN(BB836,$J$5),$I$5)*MAX(MIN(BB836,$J$5),$I$5)+$G$5*MAX(MIN(BB836,$J$5),$I$5)*(BV836*BO836/($K$5*1000))+$H$5*(BV836*BO836/($K$5*1000))*(BV836*BO836/($K$5*1000)))</f>
        <v>0</v>
      </c>
      <c r="S836">
        <f>J836*(1000-(1000*0.61365*exp(17.502*W836/(240.97+W836))/(BO836+BP836)+BJ836)/2)/(1000*0.61365*exp(17.502*W836/(240.97+W836))/(BO836+BP836)-BJ836)</f>
        <v>0</v>
      </c>
      <c r="T836">
        <f>1/((BC836+1)/(Q836/1.6)+1/(R836/1.37)) + BC836/((BC836+1)/(Q836/1.6) + BC836/(R836/1.37))</f>
        <v>0</v>
      </c>
      <c r="U836">
        <f>(AX836*BA836)</f>
        <v>0</v>
      </c>
      <c r="V836">
        <f>(BQ836+(U836+2*0.95*5.67E-8*(((BQ836+$B$9)+273)^4-(BQ836+273)^4)-44100*J836)/(1.84*29.3*R836+8*0.95*5.67E-8*(BQ836+273)^3))</f>
        <v>0</v>
      </c>
      <c r="W836">
        <f>($C$9*BR836+$D$9*BS836+$E$9*V836)</f>
        <v>0</v>
      </c>
      <c r="X836">
        <f>0.61365*exp(17.502*W836/(240.97+W836))</f>
        <v>0</v>
      </c>
      <c r="Y836">
        <f>(Z836/AA836*100)</f>
        <v>0</v>
      </c>
      <c r="Z836">
        <f>BJ836*(BO836+BP836)/1000</f>
        <v>0</v>
      </c>
      <c r="AA836">
        <f>0.61365*exp(17.502*BQ836/(240.97+BQ836))</f>
        <v>0</v>
      </c>
      <c r="AB836">
        <f>(X836-BJ836*(BO836+BP836)/1000)</f>
        <v>0</v>
      </c>
      <c r="AC836">
        <f>(-J836*44100)</f>
        <v>0</v>
      </c>
      <c r="AD836">
        <f>2*29.3*R836*0.92*(BQ836-W836)</f>
        <v>0</v>
      </c>
      <c r="AE836">
        <f>2*0.95*5.67E-8*(((BQ836+$B$9)+273)^4-(W836+273)^4)</f>
        <v>0</v>
      </c>
      <c r="AF836">
        <f>U836+AE836+AC836+AD836</f>
        <v>0</v>
      </c>
      <c r="AG836">
        <f>BN836*AU836*(BI836-BH836*(1000-AU836*BK836)/(1000-AU836*BJ836))/(100*BB836)</f>
        <v>0</v>
      </c>
      <c r="AH836">
        <f>1000*BN836*AU836*(BJ836-BK836)/(100*BB836*(1000-AU836*BJ836))</f>
        <v>0</v>
      </c>
      <c r="AI836">
        <f>(AJ836 - AK836 - BO836*1E3/(8.314*(BQ836+273.15)) * AM836/BN836 * AL836) * BN836/(100*BB836) * (1000 - BK836)/1000</f>
        <v>0</v>
      </c>
      <c r="AJ836">
        <v>429.2331903279567</v>
      </c>
      <c r="AK836">
        <v>428.7703878787879</v>
      </c>
      <c r="AL836">
        <v>-2.095898608733822E-06</v>
      </c>
      <c r="AM836">
        <v>61.35787655002243</v>
      </c>
      <c r="AN836">
        <f>(AP836 - AO836 + BO836*1E3/(8.314*(BQ836+273.15)) * AR836/BN836 * AQ836) * BN836/(100*BB836) * 1000/(1000 - AP836)</f>
        <v>0</v>
      </c>
      <c r="AO836">
        <v>21.47208548773424</v>
      </c>
      <c r="AP836">
        <v>21.46263286713289</v>
      </c>
      <c r="AQ836">
        <v>-4.629425355163342E-07</v>
      </c>
      <c r="AR836">
        <v>91.88205700752289</v>
      </c>
      <c r="AS836">
        <v>0</v>
      </c>
      <c r="AT836">
        <v>0</v>
      </c>
      <c r="AU836">
        <f>IF(AS836*$H$15&gt;=AW836,1.0,(AW836/(AW836-AS836*$H$15)))</f>
        <v>0</v>
      </c>
      <c r="AV836">
        <f>(AU836-1)*100</f>
        <v>0</v>
      </c>
      <c r="AW836">
        <f>MAX(0,($B$15+$C$15*BV836)/(1+$D$15*BV836)*BO836/(BQ836+273)*$E$15)</f>
        <v>0</v>
      </c>
      <c r="AX836">
        <f>$B$13*BW836+$C$13*BX836+$F$13*CI836*(1-CL836)</f>
        <v>0</v>
      </c>
      <c r="AY836">
        <f>AX836*AZ836</f>
        <v>0</v>
      </c>
      <c r="AZ836">
        <f>($B$13*$D$11+$C$13*$D$11+$F$13*((CV836+CN836)/MAX(CV836+CN836+CW836, 0.1)*$I$11+CW836/MAX(CV836+CN836+CW836, 0.1)*$J$11))/($B$13+$C$13+$F$13)</f>
        <v>0</v>
      </c>
      <c r="BA836">
        <f>($B$13*$K$11+$C$13*$K$11+$F$13*((CV836+CN836)/MAX(CV836+CN836+CW836, 0.1)*$P$11+CW836/MAX(CV836+CN836+CW836, 0.1)*$Q$11))/($B$13+$C$13+$F$13)</f>
        <v>0</v>
      </c>
      <c r="BB836">
        <v>6</v>
      </c>
      <c r="BC836">
        <v>0.5</v>
      </c>
      <c r="BD836" t="s">
        <v>358</v>
      </c>
      <c r="BE836">
        <v>2</v>
      </c>
      <c r="BF836" t="b">
        <v>1</v>
      </c>
      <c r="BG836">
        <v>1774685062.1</v>
      </c>
      <c r="BH836">
        <v>419.5785</v>
      </c>
      <c r="BI836">
        <v>420.0078999999999</v>
      </c>
      <c r="BJ836">
        <v>21.46492</v>
      </c>
      <c r="BK836">
        <v>21.47095</v>
      </c>
      <c r="BL836">
        <v>419.9401</v>
      </c>
      <c r="BM836">
        <v>21.16831</v>
      </c>
      <c r="BN836">
        <v>499.9977</v>
      </c>
      <c r="BO836">
        <v>101.0222</v>
      </c>
      <c r="BP836">
        <v>0.10000065</v>
      </c>
      <c r="BQ836">
        <v>25.67477</v>
      </c>
      <c r="BR836">
        <v>25.66965</v>
      </c>
      <c r="BS836">
        <v>999.9</v>
      </c>
      <c r="BT836">
        <v>0</v>
      </c>
      <c r="BU836">
        <v>0</v>
      </c>
      <c r="BV836">
        <v>9993.25</v>
      </c>
      <c r="BW836">
        <v>0</v>
      </c>
      <c r="BX836">
        <v>0.3697</v>
      </c>
      <c r="BY836">
        <v>-0.4293335</v>
      </c>
      <c r="BZ836">
        <v>428.7823</v>
      </c>
      <c r="CA836">
        <v>429.2234999999999</v>
      </c>
      <c r="CB836">
        <v>-0.006025123</v>
      </c>
      <c r="CC836">
        <v>420.0078999999999</v>
      </c>
      <c r="CD836">
        <v>21.47095</v>
      </c>
      <c r="CE836">
        <v>2.168434</v>
      </c>
      <c r="CF836">
        <v>2.169042</v>
      </c>
      <c r="CG836">
        <v>18.73099</v>
      </c>
      <c r="CH836">
        <v>18.73548</v>
      </c>
      <c r="CI836">
        <v>19.99914</v>
      </c>
      <c r="CJ836">
        <v>0</v>
      </c>
      <c r="CK836">
        <v>1</v>
      </c>
      <c r="CL836">
        <v>0</v>
      </c>
      <c r="CM836">
        <v>1.72168</v>
      </c>
      <c r="CN836">
        <v>0</v>
      </c>
      <c r="CO836">
        <v>0.13674</v>
      </c>
      <c r="CP836">
        <v>102.309</v>
      </c>
      <c r="CQ836">
        <v>35</v>
      </c>
      <c r="CR836">
        <v>41.0872</v>
      </c>
      <c r="CS836">
        <v>37.8874</v>
      </c>
      <c r="CT836">
        <v>40.4496</v>
      </c>
      <c r="CU836">
        <v>36.312</v>
      </c>
      <c r="CV836">
        <v>0</v>
      </c>
      <c r="CW836">
        <v>19.999</v>
      </c>
      <c r="CX836">
        <v>0</v>
      </c>
      <c r="CY836">
        <v>1774685063.6</v>
      </c>
      <c r="CZ836">
        <v>0</v>
      </c>
      <c r="DA836">
        <v>1774666326.5</v>
      </c>
      <c r="DB836" t="s">
        <v>359</v>
      </c>
      <c r="DC836">
        <v>1774666322</v>
      </c>
      <c r="DD836">
        <v>1774666326.5</v>
      </c>
      <c r="DE836">
        <v>2</v>
      </c>
      <c r="DF836">
        <v>0.343</v>
      </c>
      <c r="DG836">
        <v>-0.026</v>
      </c>
      <c r="DH836">
        <v>-0.36</v>
      </c>
      <c r="DI836">
        <v>0.298</v>
      </c>
      <c r="DJ836">
        <v>420</v>
      </c>
      <c r="DK836">
        <v>22</v>
      </c>
      <c r="DL836">
        <v>0.17</v>
      </c>
      <c r="DM836">
        <v>0.02</v>
      </c>
      <c r="DN836">
        <v>-0.425150325</v>
      </c>
      <c r="DO836">
        <v>-0.01507781988743033</v>
      </c>
      <c r="DP836">
        <v>0.0275306320926232</v>
      </c>
      <c r="DQ836">
        <v>1</v>
      </c>
      <c r="DR836">
        <v>-0.012445737</v>
      </c>
      <c r="DS836">
        <v>0.03792649643527209</v>
      </c>
      <c r="DT836">
        <v>0.004326800678431005</v>
      </c>
      <c r="DU836">
        <v>1</v>
      </c>
      <c r="DV836">
        <v>2</v>
      </c>
      <c r="DW836">
        <v>2</v>
      </c>
      <c r="DX836" t="s">
        <v>360</v>
      </c>
      <c r="DY836">
        <v>3.13043</v>
      </c>
      <c r="DZ836">
        <v>2.80649</v>
      </c>
      <c r="EA836">
        <v>0.099746</v>
      </c>
      <c r="EB836">
        <v>0.09946149999999999</v>
      </c>
      <c r="EC836">
        <v>0.105714</v>
      </c>
      <c r="ED836">
        <v>0.105427</v>
      </c>
      <c r="EE836">
        <v>21143.7</v>
      </c>
      <c r="EF836">
        <v>27418.4</v>
      </c>
      <c r="EG836">
        <v>26440.4</v>
      </c>
      <c r="EH836">
        <v>32999.2</v>
      </c>
      <c r="EI836">
        <v>34926</v>
      </c>
      <c r="EJ836">
        <v>40316.3</v>
      </c>
      <c r="EK836">
        <v>41085.5</v>
      </c>
      <c r="EL836">
        <v>46058.3</v>
      </c>
      <c r="EM836">
        <v>2.0352</v>
      </c>
      <c r="EN836">
        <v>2.00005</v>
      </c>
      <c r="EO836">
        <v>0.0648946</v>
      </c>
      <c r="EP836">
        <v>0</v>
      </c>
      <c r="EQ836">
        <v>24.606</v>
      </c>
      <c r="ER836">
        <v>999.9</v>
      </c>
      <c r="ES836">
        <v>67.5</v>
      </c>
      <c r="ET836">
        <v>27.5</v>
      </c>
      <c r="EU836">
        <v>24.6266</v>
      </c>
      <c r="EV836">
        <v>61.4609</v>
      </c>
      <c r="EW836">
        <v>31.6466</v>
      </c>
      <c r="EX836">
        <v>1</v>
      </c>
      <c r="EY836">
        <v>0.290879</v>
      </c>
      <c r="EZ836">
        <v>0.144935</v>
      </c>
      <c r="FA836">
        <v>20.2926</v>
      </c>
      <c r="FB836">
        <v>5.19138</v>
      </c>
      <c r="FC836">
        <v>11.9441</v>
      </c>
      <c r="FD836">
        <v>4.9557</v>
      </c>
      <c r="FE836">
        <v>3.285</v>
      </c>
      <c r="FF836">
        <v>9999</v>
      </c>
      <c r="FG836">
        <v>9999</v>
      </c>
      <c r="FH836">
        <v>9999</v>
      </c>
      <c r="FI836">
        <v>999.9</v>
      </c>
      <c r="FJ836">
        <v>1.86127</v>
      </c>
      <c r="FK836">
        <v>1.86264</v>
      </c>
      <c r="FL836">
        <v>1.86005</v>
      </c>
      <c r="FM836">
        <v>1.85837</v>
      </c>
      <c r="FN836">
        <v>1.86217</v>
      </c>
      <c r="FO836">
        <v>1.85885</v>
      </c>
      <c r="FP836">
        <v>1.85791</v>
      </c>
      <c r="FQ836">
        <v>1.86081</v>
      </c>
      <c r="FR836">
        <v>0</v>
      </c>
      <c r="FS836">
        <v>0</v>
      </c>
      <c r="FT836">
        <v>0</v>
      </c>
      <c r="FU836">
        <v>4.5</v>
      </c>
      <c r="FV836" t="s">
        <v>361</v>
      </c>
      <c r="FW836" t="s">
        <v>362</v>
      </c>
      <c r="FX836" t="s">
        <v>363</v>
      </c>
      <c r="FY836" t="s">
        <v>364</v>
      </c>
      <c r="FZ836" t="s">
        <v>364</v>
      </c>
      <c r="GA836" t="s">
        <v>363</v>
      </c>
      <c r="GB836">
        <v>0</v>
      </c>
      <c r="GC836">
        <v>100</v>
      </c>
      <c r="GD836">
        <v>100</v>
      </c>
      <c r="GE836">
        <v>-0.362</v>
      </c>
      <c r="GF836">
        <v>0.2966</v>
      </c>
      <c r="GG836">
        <v>-1.589593225013521</v>
      </c>
      <c r="GH836">
        <v>0.00192992804097616</v>
      </c>
      <c r="GI836">
        <v>3.244687122451424E-06</v>
      </c>
      <c r="GJ836">
        <v>-2.087531120305573E-09</v>
      </c>
      <c r="GK836">
        <v>0.05776174702018427</v>
      </c>
      <c r="GL836">
        <v>0.005089068596103195</v>
      </c>
      <c r="GM836">
        <v>0.0003257216593697226</v>
      </c>
      <c r="GN836">
        <v>-1.562898368296355E-06</v>
      </c>
      <c r="GO836">
        <v>0</v>
      </c>
      <c r="GP836">
        <v>1257</v>
      </c>
      <c r="GQ836">
        <v>1</v>
      </c>
      <c r="GR836">
        <v>31</v>
      </c>
      <c r="GS836">
        <v>312.4</v>
      </c>
      <c r="GT836">
        <v>312.3</v>
      </c>
      <c r="GU836">
        <v>1.07666</v>
      </c>
      <c r="GV836">
        <v>2.39624</v>
      </c>
      <c r="GW836">
        <v>1.44775</v>
      </c>
      <c r="GX836">
        <v>2.20215</v>
      </c>
      <c r="GY836">
        <v>1.44653</v>
      </c>
      <c r="GZ836">
        <v>2.31934</v>
      </c>
      <c r="HA836">
        <v>33.1769</v>
      </c>
      <c r="HB836">
        <v>14.4122</v>
      </c>
      <c r="HC836">
        <v>18</v>
      </c>
      <c r="HD836">
        <v>532.033</v>
      </c>
      <c r="HE836">
        <v>522.769</v>
      </c>
      <c r="HF836">
        <v>24.9999</v>
      </c>
      <c r="HG836">
        <v>30.7092</v>
      </c>
      <c r="HH836">
        <v>30.0001</v>
      </c>
      <c r="HI836">
        <v>31.0862</v>
      </c>
      <c r="HJ836">
        <v>31.0955</v>
      </c>
      <c r="HK836">
        <v>21.5382</v>
      </c>
      <c r="HL836">
        <v>20.8779</v>
      </c>
      <c r="HM836">
        <v>100</v>
      </c>
      <c r="HN836">
        <v>25</v>
      </c>
      <c r="HO836">
        <v>420</v>
      </c>
      <c r="HP836">
        <v>21.5</v>
      </c>
      <c r="HQ836">
        <v>103.117</v>
      </c>
      <c r="HR836">
        <v>102.018</v>
      </c>
    </row>
    <row r="837" spans="1:226">
      <c r="A837">
        <v>819</v>
      </c>
      <c r="B837">
        <v>1774685069</v>
      </c>
      <c r="C837">
        <v>3323</v>
      </c>
      <c r="D837" t="s">
        <v>2001</v>
      </c>
      <c r="E837" t="s">
        <v>2002</v>
      </c>
      <c r="F837">
        <v>5</v>
      </c>
      <c r="I837">
        <v>1774685066.1</v>
      </c>
      <c r="J837">
        <f>(K837)/1000</f>
        <v>0</v>
      </c>
      <c r="K837">
        <f>IF(BF837, AN837, AH837)</f>
        <v>0</v>
      </c>
      <c r="L837">
        <f>IF(BF837, AI837, AG837)</f>
        <v>0</v>
      </c>
      <c r="M837">
        <f>BH837 - IF(AU837&gt;1, L837*BB837*100.0/(AW837), 0)</f>
        <v>0</v>
      </c>
      <c r="N837">
        <f>((T837-J837/2)*M837-L837)/(T837+J837/2)</f>
        <v>0</v>
      </c>
      <c r="O837">
        <f>N837*(BO837+BP837)/1000.0</f>
        <v>0</v>
      </c>
      <c r="P837">
        <f>(BH837 - IF(AU837&gt;1, L837*BB837*100.0/(AW837), 0))*(BO837+BP837)/1000.0</f>
        <v>0</v>
      </c>
      <c r="Q837">
        <f>2.0/((1/S837-1/R837)+SIGN(S837)*SQRT((1/S837-1/R837)*(1/S837-1/R837) + 4*BC837/((BC837+1)*(BC837+1))*(2*1/S837*1/R837-1/R837*1/R837)))</f>
        <v>0</v>
      </c>
      <c r="R837">
        <f>IF(LEFT(BD837,1)&lt;&gt;"0",IF(LEFT(BD837,1)="1",3.0,BE837),$D$5+$E$5*(BV837*BO837/($K$5*1000))+$F$5*(BV837*BO837/($K$5*1000))*MAX(MIN(BB837,$J$5),$I$5)*MAX(MIN(BB837,$J$5),$I$5)+$G$5*MAX(MIN(BB837,$J$5),$I$5)*(BV837*BO837/($K$5*1000))+$H$5*(BV837*BO837/($K$5*1000))*(BV837*BO837/($K$5*1000)))</f>
        <v>0</v>
      </c>
      <c r="S837">
        <f>J837*(1000-(1000*0.61365*exp(17.502*W837/(240.97+W837))/(BO837+BP837)+BJ837)/2)/(1000*0.61365*exp(17.502*W837/(240.97+W837))/(BO837+BP837)-BJ837)</f>
        <v>0</v>
      </c>
      <c r="T837">
        <f>1/((BC837+1)/(Q837/1.6)+1/(R837/1.37)) + BC837/((BC837+1)/(Q837/1.6) + BC837/(R837/1.37))</f>
        <v>0</v>
      </c>
      <c r="U837">
        <f>(AX837*BA837)</f>
        <v>0</v>
      </c>
      <c r="V837">
        <f>(BQ837+(U837+2*0.95*5.67E-8*(((BQ837+$B$9)+273)^4-(BQ837+273)^4)-44100*J837)/(1.84*29.3*R837+8*0.95*5.67E-8*(BQ837+273)^3))</f>
        <v>0</v>
      </c>
      <c r="W837">
        <f>($C$9*BR837+$D$9*BS837+$E$9*V837)</f>
        <v>0</v>
      </c>
      <c r="X837">
        <f>0.61365*exp(17.502*W837/(240.97+W837))</f>
        <v>0</v>
      </c>
      <c r="Y837">
        <f>(Z837/AA837*100)</f>
        <v>0</v>
      </c>
      <c r="Z837">
        <f>BJ837*(BO837+BP837)/1000</f>
        <v>0</v>
      </c>
      <c r="AA837">
        <f>0.61365*exp(17.502*BQ837/(240.97+BQ837))</f>
        <v>0</v>
      </c>
      <c r="AB837">
        <f>(X837-BJ837*(BO837+BP837)/1000)</f>
        <v>0</v>
      </c>
      <c r="AC837">
        <f>(-J837*44100)</f>
        <v>0</v>
      </c>
      <c r="AD837">
        <f>2*29.3*R837*0.92*(BQ837-W837)</f>
        <v>0</v>
      </c>
      <c r="AE837">
        <f>2*0.95*5.67E-8*(((BQ837+$B$9)+273)^4-(W837+273)^4)</f>
        <v>0</v>
      </c>
      <c r="AF837">
        <f>U837+AE837+AC837+AD837</f>
        <v>0</v>
      </c>
      <c r="AG837">
        <f>BN837*AU837*(BI837-BH837*(1000-AU837*BK837)/(1000-AU837*BJ837))/(100*BB837)</f>
        <v>0</v>
      </c>
      <c r="AH837">
        <f>1000*BN837*AU837*(BJ837-BK837)/(100*BB837*(1000-AU837*BJ837))</f>
        <v>0</v>
      </c>
      <c r="AI837">
        <f>(AJ837 - AK837 - BO837*1E3/(8.314*(BQ837+273.15)) * AM837/BN837 * AL837) * BN837/(100*BB837) * (1000 - BK837)/1000</f>
        <v>0</v>
      </c>
      <c r="AJ837">
        <v>429.1816806986674</v>
      </c>
      <c r="AK837">
        <v>428.7375090909089</v>
      </c>
      <c r="AL837">
        <v>-4.558617000845807E-06</v>
      </c>
      <c r="AM837">
        <v>61.35787655002243</v>
      </c>
      <c r="AN837">
        <f>(AP837 - AO837 + BO837*1E3/(8.314*(BQ837+273.15)) * AR837/BN837 * AQ837) * BN837/(100*BB837) * 1000/(1000 - AP837)</f>
        <v>0</v>
      </c>
      <c r="AO837">
        <v>21.46885392615351</v>
      </c>
      <c r="AP837">
        <v>21.45780489510491</v>
      </c>
      <c r="AQ837">
        <v>-7.754986651515218E-07</v>
      </c>
      <c r="AR837">
        <v>91.88205700752289</v>
      </c>
      <c r="AS837">
        <v>0</v>
      </c>
      <c r="AT837">
        <v>0</v>
      </c>
      <c r="AU837">
        <f>IF(AS837*$H$15&gt;=AW837,1.0,(AW837/(AW837-AS837*$H$15)))</f>
        <v>0</v>
      </c>
      <c r="AV837">
        <f>(AU837-1)*100</f>
        <v>0</v>
      </c>
      <c r="AW837">
        <f>MAX(0,($B$15+$C$15*BV837)/(1+$D$15*BV837)*BO837/(BQ837+273)*$E$15)</f>
        <v>0</v>
      </c>
      <c r="AX837">
        <f>$B$13*BW837+$C$13*BX837+$F$13*CI837*(1-CL837)</f>
        <v>0</v>
      </c>
      <c r="AY837">
        <f>AX837*AZ837</f>
        <v>0</v>
      </c>
      <c r="AZ837">
        <f>($B$13*$D$11+$C$13*$D$11+$F$13*((CV837+CN837)/MAX(CV837+CN837+CW837, 0.1)*$I$11+CW837/MAX(CV837+CN837+CW837, 0.1)*$J$11))/($B$13+$C$13+$F$13)</f>
        <v>0</v>
      </c>
      <c r="BA837">
        <f>($B$13*$K$11+$C$13*$K$11+$F$13*((CV837+CN837)/MAX(CV837+CN837+CW837, 0.1)*$P$11+CW837/MAX(CV837+CN837+CW837, 0.1)*$Q$11))/($B$13+$C$13+$F$13)</f>
        <v>0</v>
      </c>
      <c r="BB837">
        <v>6</v>
      </c>
      <c r="BC837">
        <v>0.5</v>
      </c>
      <c r="BD837" t="s">
        <v>358</v>
      </c>
      <c r="BE837">
        <v>2</v>
      </c>
      <c r="BF837" t="b">
        <v>1</v>
      </c>
      <c r="BG837">
        <v>1774685066.1</v>
      </c>
      <c r="BH837">
        <v>419.5567</v>
      </c>
      <c r="BI837">
        <v>419.9777</v>
      </c>
      <c r="BJ837">
        <v>21.46056</v>
      </c>
      <c r="BK837">
        <v>21.46836</v>
      </c>
      <c r="BL837">
        <v>419.9185000000001</v>
      </c>
      <c r="BM837">
        <v>21.16403</v>
      </c>
      <c r="BN837">
        <v>499.9787</v>
      </c>
      <c r="BO837">
        <v>101.0229</v>
      </c>
      <c r="BP837">
        <v>0.10009035</v>
      </c>
      <c r="BQ837">
        <v>25.6758</v>
      </c>
      <c r="BR837">
        <v>25.67263</v>
      </c>
      <c r="BS837">
        <v>999.9</v>
      </c>
      <c r="BT837">
        <v>0</v>
      </c>
      <c r="BU837">
        <v>0</v>
      </c>
      <c r="BV837">
        <v>9985.627</v>
      </c>
      <c r="BW837">
        <v>0</v>
      </c>
      <c r="BX837">
        <v>0.3780522000000001</v>
      </c>
      <c r="BY837">
        <v>-0.4209746</v>
      </c>
      <c r="BZ837">
        <v>428.758</v>
      </c>
      <c r="CA837">
        <v>429.1917</v>
      </c>
      <c r="CB837">
        <v>-0.00777645</v>
      </c>
      <c r="CC837">
        <v>419.9777</v>
      </c>
      <c r="CD837">
        <v>21.46836</v>
      </c>
      <c r="CE837">
        <v>2.168008</v>
      </c>
      <c r="CF837">
        <v>2.168793</v>
      </c>
      <c r="CG837">
        <v>18.72785</v>
      </c>
      <c r="CH837">
        <v>18.73366</v>
      </c>
      <c r="CI837">
        <v>20.00183</v>
      </c>
      <c r="CJ837">
        <v>0</v>
      </c>
      <c r="CK837">
        <v>1</v>
      </c>
      <c r="CL837">
        <v>0</v>
      </c>
      <c r="CM837">
        <v>1.98905</v>
      </c>
      <c r="CN837">
        <v>0</v>
      </c>
      <c r="CO837">
        <v>0.09642999999999999</v>
      </c>
      <c r="CP837">
        <v>102.3226</v>
      </c>
      <c r="CQ837">
        <v>35.03100000000001</v>
      </c>
      <c r="CR837">
        <v>41.125</v>
      </c>
      <c r="CS837">
        <v>37.9308</v>
      </c>
      <c r="CT837">
        <v>40.5061</v>
      </c>
      <c r="CU837">
        <v>36.3498</v>
      </c>
      <c r="CV837">
        <v>0</v>
      </c>
      <c r="CW837">
        <v>20.003</v>
      </c>
      <c r="CX837">
        <v>0</v>
      </c>
      <c r="CY837">
        <v>1774685067.2</v>
      </c>
      <c r="CZ837">
        <v>0</v>
      </c>
      <c r="DA837">
        <v>1774666326.5</v>
      </c>
      <c r="DB837" t="s">
        <v>359</v>
      </c>
      <c r="DC837">
        <v>1774666322</v>
      </c>
      <c r="DD837">
        <v>1774666326.5</v>
      </c>
      <c r="DE837">
        <v>2</v>
      </c>
      <c r="DF837">
        <v>0.343</v>
      </c>
      <c r="DG837">
        <v>-0.026</v>
      </c>
      <c r="DH837">
        <v>-0.36</v>
      </c>
      <c r="DI837">
        <v>0.298</v>
      </c>
      <c r="DJ837">
        <v>420</v>
      </c>
      <c r="DK837">
        <v>22</v>
      </c>
      <c r="DL837">
        <v>0.17</v>
      </c>
      <c r="DM837">
        <v>0.02</v>
      </c>
      <c r="DN837">
        <v>-0.4272408536585366</v>
      </c>
      <c r="DO837">
        <v>0.01310226480836229</v>
      </c>
      <c r="DP837">
        <v>0.02866638947342338</v>
      </c>
      <c r="DQ837">
        <v>1</v>
      </c>
      <c r="DR837">
        <v>-0.0108454156097561</v>
      </c>
      <c r="DS837">
        <v>0.03409231651567942</v>
      </c>
      <c r="DT837">
        <v>0.004218350899801814</v>
      </c>
      <c r="DU837">
        <v>1</v>
      </c>
      <c r="DV837">
        <v>2</v>
      </c>
      <c r="DW837">
        <v>2</v>
      </c>
      <c r="DX837" t="s">
        <v>360</v>
      </c>
      <c r="DY837">
        <v>3.13044</v>
      </c>
      <c r="DZ837">
        <v>2.80634</v>
      </c>
      <c r="EA837">
        <v>0.09974420000000001</v>
      </c>
      <c r="EB837">
        <v>0.0994728</v>
      </c>
      <c r="EC837">
        <v>0.105697</v>
      </c>
      <c r="ED837">
        <v>0.10542</v>
      </c>
      <c r="EE837">
        <v>21143.8</v>
      </c>
      <c r="EF837">
        <v>27418.2</v>
      </c>
      <c r="EG837">
        <v>26440.6</v>
      </c>
      <c r="EH837">
        <v>32999.4</v>
      </c>
      <c r="EI837">
        <v>34926.7</v>
      </c>
      <c r="EJ837">
        <v>40317</v>
      </c>
      <c r="EK837">
        <v>41085.6</v>
      </c>
      <c r="EL837">
        <v>46058.7</v>
      </c>
      <c r="EM837">
        <v>2.0352</v>
      </c>
      <c r="EN837">
        <v>2</v>
      </c>
      <c r="EO837">
        <v>0.0651926</v>
      </c>
      <c r="EP837">
        <v>0</v>
      </c>
      <c r="EQ837">
        <v>24.6078</v>
      </c>
      <c r="ER837">
        <v>999.9</v>
      </c>
      <c r="ES837">
        <v>67.5</v>
      </c>
      <c r="ET837">
        <v>27.5</v>
      </c>
      <c r="EU837">
        <v>24.6271</v>
      </c>
      <c r="EV837">
        <v>61.3309</v>
      </c>
      <c r="EW837">
        <v>31.8109</v>
      </c>
      <c r="EX837">
        <v>1</v>
      </c>
      <c r="EY837">
        <v>0.290996</v>
      </c>
      <c r="EZ837">
        <v>0.144962</v>
      </c>
      <c r="FA837">
        <v>20.2924</v>
      </c>
      <c r="FB837">
        <v>5.19108</v>
      </c>
      <c r="FC837">
        <v>11.9441</v>
      </c>
      <c r="FD837">
        <v>4.9557</v>
      </c>
      <c r="FE837">
        <v>3.285</v>
      </c>
      <c r="FF837">
        <v>9999</v>
      </c>
      <c r="FG837">
        <v>9999</v>
      </c>
      <c r="FH837">
        <v>9999</v>
      </c>
      <c r="FI837">
        <v>999.9</v>
      </c>
      <c r="FJ837">
        <v>1.86127</v>
      </c>
      <c r="FK837">
        <v>1.86264</v>
      </c>
      <c r="FL837">
        <v>1.86005</v>
      </c>
      <c r="FM837">
        <v>1.85837</v>
      </c>
      <c r="FN837">
        <v>1.86217</v>
      </c>
      <c r="FO837">
        <v>1.85886</v>
      </c>
      <c r="FP837">
        <v>1.85792</v>
      </c>
      <c r="FQ837">
        <v>1.86081</v>
      </c>
      <c r="FR837">
        <v>0</v>
      </c>
      <c r="FS837">
        <v>0</v>
      </c>
      <c r="FT837">
        <v>0</v>
      </c>
      <c r="FU837">
        <v>4.5</v>
      </c>
      <c r="FV837" t="s">
        <v>361</v>
      </c>
      <c r="FW837" t="s">
        <v>362</v>
      </c>
      <c r="FX837" t="s">
        <v>363</v>
      </c>
      <c r="FY837" t="s">
        <v>364</v>
      </c>
      <c r="FZ837" t="s">
        <v>364</v>
      </c>
      <c r="GA837" t="s">
        <v>363</v>
      </c>
      <c r="GB837">
        <v>0</v>
      </c>
      <c r="GC837">
        <v>100</v>
      </c>
      <c r="GD837">
        <v>100</v>
      </c>
      <c r="GE837">
        <v>-0.362</v>
      </c>
      <c r="GF837">
        <v>0.2965</v>
      </c>
      <c r="GG837">
        <v>-1.589593225013521</v>
      </c>
      <c r="GH837">
        <v>0.00192992804097616</v>
      </c>
      <c r="GI837">
        <v>3.244687122451424E-06</v>
      </c>
      <c r="GJ837">
        <v>-2.087531120305573E-09</v>
      </c>
      <c r="GK837">
        <v>0.05776174702018427</v>
      </c>
      <c r="GL837">
        <v>0.005089068596103195</v>
      </c>
      <c r="GM837">
        <v>0.0003257216593697226</v>
      </c>
      <c r="GN837">
        <v>-1.562898368296355E-06</v>
      </c>
      <c r="GO837">
        <v>0</v>
      </c>
      <c r="GP837">
        <v>1257</v>
      </c>
      <c r="GQ837">
        <v>1</v>
      </c>
      <c r="GR837">
        <v>31</v>
      </c>
      <c r="GS837">
        <v>312.4</v>
      </c>
      <c r="GT837">
        <v>312.4</v>
      </c>
      <c r="GU837">
        <v>1.07666</v>
      </c>
      <c r="GV837">
        <v>2.38892</v>
      </c>
      <c r="GW837">
        <v>1.44775</v>
      </c>
      <c r="GX837">
        <v>2.20215</v>
      </c>
      <c r="GY837">
        <v>1.44653</v>
      </c>
      <c r="GZ837">
        <v>2.37061</v>
      </c>
      <c r="HA837">
        <v>33.1992</v>
      </c>
      <c r="HB837">
        <v>14.4122</v>
      </c>
      <c r="HC837">
        <v>18</v>
      </c>
      <c r="HD837">
        <v>532.033</v>
      </c>
      <c r="HE837">
        <v>522.735</v>
      </c>
      <c r="HF837">
        <v>24.9999</v>
      </c>
      <c r="HG837">
        <v>30.7092</v>
      </c>
      <c r="HH837">
        <v>30.0001</v>
      </c>
      <c r="HI837">
        <v>31.0862</v>
      </c>
      <c r="HJ837">
        <v>31.0955</v>
      </c>
      <c r="HK837">
        <v>21.5374</v>
      </c>
      <c r="HL837">
        <v>20.8779</v>
      </c>
      <c r="HM837">
        <v>100</v>
      </c>
      <c r="HN837">
        <v>25</v>
      </c>
      <c r="HO837">
        <v>420</v>
      </c>
      <c r="HP837">
        <v>21.5</v>
      </c>
      <c r="HQ837">
        <v>103.117</v>
      </c>
      <c r="HR837">
        <v>102.018</v>
      </c>
    </row>
    <row r="838" spans="1:226">
      <c r="A838">
        <v>820</v>
      </c>
      <c r="B838">
        <v>1774685073</v>
      </c>
      <c r="C838">
        <v>3327</v>
      </c>
      <c r="D838" t="s">
        <v>2003</v>
      </c>
      <c r="E838" t="s">
        <v>2004</v>
      </c>
      <c r="F838">
        <v>5</v>
      </c>
      <c r="I838">
        <v>1774685070.1</v>
      </c>
      <c r="J838">
        <f>(K838)/1000</f>
        <v>0</v>
      </c>
      <c r="K838">
        <f>IF(BF838, AN838, AH838)</f>
        <v>0</v>
      </c>
      <c r="L838">
        <f>IF(BF838, AI838, AG838)</f>
        <v>0</v>
      </c>
      <c r="M838">
        <f>BH838 - IF(AU838&gt;1, L838*BB838*100.0/(AW838), 0)</f>
        <v>0</v>
      </c>
      <c r="N838">
        <f>((T838-J838/2)*M838-L838)/(T838+J838/2)</f>
        <v>0</v>
      </c>
      <c r="O838">
        <f>N838*(BO838+BP838)/1000.0</f>
        <v>0</v>
      </c>
      <c r="P838">
        <f>(BH838 - IF(AU838&gt;1, L838*BB838*100.0/(AW838), 0))*(BO838+BP838)/1000.0</f>
        <v>0</v>
      </c>
      <c r="Q838">
        <f>2.0/((1/S838-1/R838)+SIGN(S838)*SQRT((1/S838-1/R838)*(1/S838-1/R838) + 4*BC838/((BC838+1)*(BC838+1))*(2*1/S838*1/R838-1/R838*1/R838)))</f>
        <v>0</v>
      </c>
      <c r="R838">
        <f>IF(LEFT(BD838,1)&lt;&gt;"0",IF(LEFT(BD838,1)="1",3.0,BE838),$D$5+$E$5*(BV838*BO838/($K$5*1000))+$F$5*(BV838*BO838/($K$5*1000))*MAX(MIN(BB838,$J$5),$I$5)*MAX(MIN(BB838,$J$5),$I$5)+$G$5*MAX(MIN(BB838,$J$5),$I$5)*(BV838*BO838/($K$5*1000))+$H$5*(BV838*BO838/($K$5*1000))*(BV838*BO838/($K$5*1000)))</f>
        <v>0</v>
      </c>
      <c r="S838">
        <f>J838*(1000-(1000*0.61365*exp(17.502*W838/(240.97+W838))/(BO838+BP838)+BJ838)/2)/(1000*0.61365*exp(17.502*W838/(240.97+W838))/(BO838+BP838)-BJ838)</f>
        <v>0</v>
      </c>
      <c r="T838">
        <f>1/((BC838+1)/(Q838/1.6)+1/(R838/1.37)) + BC838/((BC838+1)/(Q838/1.6) + BC838/(R838/1.37))</f>
        <v>0</v>
      </c>
      <c r="U838">
        <f>(AX838*BA838)</f>
        <v>0</v>
      </c>
      <c r="V838">
        <f>(BQ838+(U838+2*0.95*5.67E-8*(((BQ838+$B$9)+273)^4-(BQ838+273)^4)-44100*J838)/(1.84*29.3*R838+8*0.95*5.67E-8*(BQ838+273)^3))</f>
        <v>0</v>
      </c>
      <c r="W838">
        <f>($C$9*BR838+$D$9*BS838+$E$9*V838)</f>
        <v>0</v>
      </c>
      <c r="X838">
        <f>0.61365*exp(17.502*W838/(240.97+W838))</f>
        <v>0</v>
      </c>
      <c r="Y838">
        <f>(Z838/AA838*100)</f>
        <v>0</v>
      </c>
      <c r="Z838">
        <f>BJ838*(BO838+BP838)/1000</f>
        <v>0</v>
      </c>
      <c r="AA838">
        <f>0.61365*exp(17.502*BQ838/(240.97+BQ838))</f>
        <v>0</v>
      </c>
      <c r="AB838">
        <f>(X838-BJ838*(BO838+BP838)/1000)</f>
        <v>0</v>
      </c>
      <c r="AC838">
        <f>(-J838*44100)</f>
        <v>0</v>
      </c>
      <c r="AD838">
        <f>2*29.3*R838*0.92*(BQ838-W838)</f>
        <v>0</v>
      </c>
      <c r="AE838">
        <f>2*0.95*5.67E-8*(((BQ838+$B$9)+273)^4-(W838+273)^4)</f>
        <v>0</v>
      </c>
      <c r="AF838">
        <f>U838+AE838+AC838+AD838</f>
        <v>0</v>
      </c>
      <c r="AG838">
        <f>BN838*AU838*(BI838-BH838*(1000-AU838*BK838)/(1000-AU838*BJ838))/(100*BB838)</f>
        <v>0</v>
      </c>
      <c r="AH838">
        <f>1000*BN838*AU838*(BJ838-BK838)/(100*BB838*(1000-AU838*BJ838))</f>
        <v>0</v>
      </c>
      <c r="AI838">
        <f>(AJ838 - AK838 - BO838*1E3/(8.314*(BQ838+273.15)) * AM838/BN838 * AL838) * BN838/(100*BB838) * (1000 - BK838)/1000</f>
        <v>0</v>
      </c>
      <c r="AJ838">
        <v>429.2385304401843</v>
      </c>
      <c r="AK838">
        <v>428.7579757575759</v>
      </c>
      <c r="AL838">
        <v>3.835023271732492E-07</v>
      </c>
      <c r="AM838">
        <v>61.35787655002243</v>
      </c>
      <c r="AN838">
        <f>(AP838 - AO838 + BO838*1E3/(8.314*(BQ838+273.15)) * AR838/BN838 * AQ838) * BN838/(100*BB838) * 1000/(1000 - AP838)</f>
        <v>0</v>
      </c>
      <c r="AO838">
        <v>21.46729748576676</v>
      </c>
      <c r="AP838">
        <v>21.45829720279722</v>
      </c>
      <c r="AQ838">
        <v>1.431972485055574E-07</v>
      </c>
      <c r="AR838">
        <v>91.88205700752289</v>
      </c>
      <c r="AS838">
        <v>0</v>
      </c>
      <c r="AT838">
        <v>0</v>
      </c>
      <c r="AU838">
        <f>IF(AS838*$H$15&gt;=AW838,1.0,(AW838/(AW838-AS838*$H$15)))</f>
        <v>0</v>
      </c>
      <c r="AV838">
        <f>(AU838-1)*100</f>
        <v>0</v>
      </c>
      <c r="AW838">
        <f>MAX(0,($B$15+$C$15*BV838)/(1+$D$15*BV838)*BO838/(BQ838+273)*$E$15)</f>
        <v>0</v>
      </c>
      <c r="AX838">
        <f>$B$13*BW838+$C$13*BX838+$F$13*CI838*(1-CL838)</f>
        <v>0</v>
      </c>
      <c r="AY838">
        <f>AX838*AZ838</f>
        <v>0</v>
      </c>
      <c r="AZ838">
        <f>($B$13*$D$11+$C$13*$D$11+$F$13*((CV838+CN838)/MAX(CV838+CN838+CW838, 0.1)*$I$11+CW838/MAX(CV838+CN838+CW838, 0.1)*$J$11))/($B$13+$C$13+$F$13)</f>
        <v>0</v>
      </c>
      <c r="BA838">
        <f>($B$13*$K$11+$C$13*$K$11+$F$13*((CV838+CN838)/MAX(CV838+CN838+CW838, 0.1)*$P$11+CW838/MAX(CV838+CN838+CW838, 0.1)*$Q$11))/($B$13+$C$13+$F$13)</f>
        <v>0</v>
      </c>
      <c r="BB838">
        <v>6</v>
      </c>
      <c r="BC838">
        <v>0.5</v>
      </c>
      <c r="BD838" t="s">
        <v>358</v>
      </c>
      <c r="BE838">
        <v>2</v>
      </c>
      <c r="BF838" t="b">
        <v>1</v>
      </c>
      <c r="BG838">
        <v>1774685070.1</v>
      </c>
      <c r="BH838">
        <v>419.5524</v>
      </c>
      <c r="BI838">
        <v>420.0056000000001</v>
      </c>
      <c r="BJ838">
        <v>21.45842</v>
      </c>
      <c r="BK838">
        <v>21.46738</v>
      </c>
      <c r="BL838">
        <v>419.9142</v>
      </c>
      <c r="BM838">
        <v>21.16192</v>
      </c>
      <c r="BN838">
        <v>499.9827999999999</v>
      </c>
      <c r="BO838">
        <v>101.0226</v>
      </c>
      <c r="BP838">
        <v>0.09990014</v>
      </c>
      <c r="BQ838">
        <v>25.67639</v>
      </c>
      <c r="BR838">
        <v>25.67938</v>
      </c>
      <c r="BS838">
        <v>999.9</v>
      </c>
      <c r="BT838">
        <v>0</v>
      </c>
      <c r="BU838">
        <v>0</v>
      </c>
      <c r="BV838">
        <v>9998.992</v>
      </c>
      <c r="BW838">
        <v>0</v>
      </c>
      <c r="BX838">
        <v>0.3833920000000001</v>
      </c>
      <c r="BY838">
        <v>-0.4533053000000001</v>
      </c>
      <c r="BZ838">
        <v>428.7528</v>
      </c>
      <c r="CA838">
        <v>429.2201</v>
      </c>
      <c r="CB838">
        <v>-0.008946418000000001</v>
      </c>
      <c r="CC838">
        <v>420.0056000000001</v>
      </c>
      <c r="CD838">
        <v>21.46738</v>
      </c>
      <c r="CE838">
        <v>2.167781</v>
      </c>
      <c r="CF838">
        <v>2.168686</v>
      </c>
      <c r="CG838">
        <v>18.72617</v>
      </c>
      <c r="CH838">
        <v>18.73283</v>
      </c>
      <c r="CI838">
        <v>20.00185</v>
      </c>
      <c r="CJ838">
        <v>0</v>
      </c>
      <c r="CK838">
        <v>1</v>
      </c>
      <c r="CL838">
        <v>0</v>
      </c>
      <c r="CM838">
        <v>1.94341</v>
      </c>
      <c r="CN838">
        <v>0</v>
      </c>
      <c r="CO838">
        <v>-0.18341</v>
      </c>
      <c r="CP838">
        <v>102.3228</v>
      </c>
      <c r="CQ838">
        <v>35.062</v>
      </c>
      <c r="CR838">
        <v>41.16840000000001</v>
      </c>
      <c r="CS838">
        <v>37.937</v>
      </c>
      <c r="CT838">
        <v>40.5558</v>
      </c>
      <c r="CU838">
        <v>36.375</v>
      </c>
      <c r="CV838">
        <v>0</v>
      </c>
      <c r="CW838">
        <v>20.003</v>
      </c>
      <c r="CX838">
        <v>0</v>
      </c>
      <c r="CY838">
        <v>1774685071.4</v>
      </c>
      <c r="CZ838">
        <v>0</v>
      </c>
      <c r="DA838">
        <v>1774666326.5</v>
      </c>
      <c r="DB838" t="s">
        <v>359</v>
      </c>
      <c r="DC838">
        <v>1774666322</v>
      </c>
      <c r="DD838">
        <v>1774666326.5</v>
      </c>
      <c r="DE838">
        <v>2</v>
      </c>
      <c r="DF838">
        <v>0.343</v>
      </c>
      <c r="DG838">
        <v>-0.026</v>
      </c>
      <c r="DH838">
        <v>-0.36</v>
      </c>
      <c r="DI838">
        <v>0.298</v>
      </c>
      <c r="DJ838">
        <v>420</v>
      </c>
      <c r="DK838">
        <v>22</v>
      </c>
      <c r="DL838">
        <v>0.17</v>
      </c>
      <c r="DM838">
        <v>0.02</v>
      </c>
      <c r="DN838">
        <v>-0.4326551463414634</v>
      </c>
      <c r="DO838">
        <v>-0.05116459233449443</v>
      </c>
      <c r="DP838">
        <v>0.03126513470036939</v>
      </c>
      <c r="DQ838">
        <v>1</v>
      </c>
      <c r="DR838">
        <v>-0.01001334609756098</v>
      </c>
      <c r="DS838">
        <v>0.02777421240418117</v>
      </c>
      <c r="DT838">
        <v>0.003931807157010181</v>
      </c>
      <c r="DU838">
        <v>1</v>
      </c>
      <c r="DV838">
        <v>2</v>
      </c>
      <c r="DW838">
        <v>2</v>
      </c>
      <c r="DX838" t="s">
        <v>360</v>
      </c>
      <c r="DY838">
        <v>3.13042</v>
      </c>
      <c r="DZ838">
        <v>2.8064</v>
      </c>
      <c r="EA838">
        <v>0.0997415</v>
      </c>
      <c r="EB838">
        <v>0.09946149999999999</v>
      </c>
      <c r="EC838">
        <v>0.105699</v>
      </c>
      <c r="ED838">
        <v>0.105422</v>
      </c>
      <c r="EE838">
        <v>21143.9</v>
      </c>
      <c r="EF838">
        <v>27418.8</v>
      </c>
      <c r="EG838">
        <v>26440.6</v>
      </c>
      <c r="EH838">
        <v>32999.7</v>
      </c>
      <c r="EI838">
        <v>34926.8</v>
      </c>
      <c r="EJ838">
        <v>40317.6</v>
      </c>
      <c r="EK838">
        <v>41085.7</v>
      </c>
      <c r="EL838">
        <v>46059.5</v>
      </c>
      <c r="EM838">
        <v>2.03513</v>
      </c>
      <c r="EN838">
        <v>2.0001</v>
      </c>
      <c r="EO838">
        <v>0.0653043</v>
      </c>
      <c r="EP838">
        <v>0</v>
      </c>
      <c r="EQ838">
        <v>24.6087</v>
      </c>
      <c r="ER838">
        <v>999.9</v>
      </c>
      <c r="ES838">
        <v>67.5</v>
      </c>
      <c r="ET838">
        <v>27.5</v>
      </c>
      <c r="EU838">
        <v>24.6265</v>
      </c>
      <c r="EV838">
        <v>61.2609</v>
      </c>
      <c r="EW838">
        <v>31.8029</v>
      </c>
      <c r="EX838">
        <v>1</v>
      </c>
      <c r="EY838">
        <v>0.290828</v>
      </c>
      <c r="EZ838">
        <v>0.144123</v>
      </c>
      <c r="FA838">
        <v>20.2925</v>
      </c>
      <c r="FB838">
        <v>5.19183</v>
      </c>
      <c r="FC838">
        <v>11.9441</v>
      </c>
      <c r="FD838">
        <v>4.95575</v>
      </c>
      <c r="FE838">
        <v>3.285</v>
      </c>
      <c r="FF838">
        <v>9999</v>
      </c>
      <c r="FG838">
        <v>9999</v>
      </c>
      <c r="FH838">
        <v>9999</v>
      </c>
      <c r="FI838">
        <v>999.9</v>
      </c>
      <c r="FJ838">
        <v>1.86127</v>
      </c>
      <c r="FK838">
        <v>1.86264</v>
      </c>
      <c r="FL838">
        <v>1.86005</v>
      </c>
      <c r="FM838">
        <v>1.85837</v>
      </c>
      <c r="FN838">
        <v>1.86216</v>
      </c>
      <c r="FO838">
        <v>1.8589</v>
      </c>
      <c r="FP838">
        <v>1.85791</v>
      </c>
      <c r="FQ838">
        <v>1.86081</v>
      </c>
      <c r="FR838">
        <v>0</v>
      </c>
      <c r="FS838">
        <v>0</v>
      </c>
      <c r="FT838">
        <v>0</v>
      </c>
      <c r="FU838">
        <v>4.5</v>
      </c>
      <c r="FV838" t="s">
        <v>361</v>
      </c>
      <c r="FW838" t="s">
        <v>362</v>
      </c>
      <c r="FX838" t="s">
        <v>363</v>
      </c>
      <c r="FY838" t="s">
        <v>364</v>
      </c>
      <c r="FZ838" t="s">
        <v>364</v>
      </c>
      <c r="GA838" t="s">
        <v>363</v>
      </c>
      <c r="GB838">
        <v>0</v>
      </c>
      <c r="GC838">
        <v>100</v>
      </c>
      <c r="GD838">
        <v>100</v>
      </c>
      <c r="GE838">
        <v>-0.361</v>
      </c>
      <c r="GF838">
        <v>0.2965</v>
      </c>
      <c r="GG838">
        <v>-1.589593225013521</v>
      </c>
      <c r="GH838">
        <v>0.00192992804097616</v>
      </c>
      <c r="GI838">
        <v>3.244687122451424E-06</v>
      </c>
      <c r="GJ838">
        <v>-2.087531120305573E-09</v>
      </c>
      <c r="GK838">
        <v>0.05776174702018427</v>
      </c>
      <c r="GL838">
        <v>0.005089068596103195</v>
      </c>
      <c r="GM838">
        <v>0.0003257216593697226</v>
      </c>
      <c r="GN838">
        <v>-1.562898368296355E-06</v>
      </c>
      <c r="GO838">
        <v>0</v>
      </c>
      <c r="GP838">
        <v>1257</v>
      </c>
      <c r="GQ838">
        <v>1</v>
      </c>
      <c r="GR838">
        <v>31</v>
      </c>
      <c r="GS838">
        <v>312.5</v>
      </c>
      <c r="GT838">
        <v>312.4</v>
      </c>
      <c r="GU838">
        <v>1.07666</v>
      </c>
      <c r="GV838">
        <v>2.38281</v>
      </c>
      <c r="GW838">
        <v>1.44775</v>
      </c>
      <c r="GX838">
        <v>2.20215</v>
      </c>
      <c r="GY838">
        <v>1.44653</v>
      </c>
      <c r="GZ838">
        <v>2.38037</v>
      </c>
      <c r="HA838">
        <v>33.1769</v>
      </c>
      <c r="HB838">
        <v>14.421</v>
      </c>
      <c r="HC838">
        <v>18</v>
      </c>
      <c r="HD838">
        <v>531.986</v>
      </c>
      <c r="HE838">
        <v>522.799</v>
      </c>
      <c r="HF838">
        <v>24.9998</v>
      </c>
      <c r="HG838">
        <v>30.7092</v>
      </c>
      <c r="HH838">
        <v>30.0001</v>
      </c>
      <c r="HI838">
        <v>31.0862</v>
      </c>
      <c r="HJ838">
        <v>31.0949</v>
      </c>
      <c r="HK838">
        <v>21.5396</v>
      </c>
      <c r="HL838">
        <v>20.8779</v>
      </c>
      <c r="HM838">
        <v>100</v>
      </c>
      <c r="HN838">
        <v>25</v>
      </c>
      <c r="HO838">
        <v>420</v>
      </c>
      <c r="HP838">
        <v>21.5</v>
      </c>
      <c r="HQ838">
        <v>103.118</v>
      </c>
      <c r="HR838">
        <v>102.02</v>
      </c>
    </row>
    <row r="839" spans="1:226">
      <c r="A839">
        <v>821</v>
      </c>
      <c r="B839">
        <v>1774685077</v>
      </c>
      <c r="C839">
        <v>3331</v>
      </c>
      <c r="D839" t="s">
        <v>2005</v>
      </c>
      <c r="E839" t="s">
        <v>2006</v>
      </c>
      <c r="F839">
        <v>5</v>
      </c>
      <c r="I839">
        <v>1774685074.1</v>
      </c>
      <c r="J839">
        <f>(K839)/1000</f>
        <v>0</v>
      </c>
      <c r="K839">
        <f>IF(BF839, AN839, AH839)</f>
        <v>0</v>
      </c>
      <c r="L839">
        <f>IF(BF839, AI839, AG839)</f>
        <v>0</v>
      </c>
      <c r="M839">
        <f>BH839 - IF(AU839&gt;1, L839*BB839*100.0/(AW839), 0)</f>
        <v>0</v>
      </c>
      <c r="N839">
        <f>((T839-J839/2)*M839-L839)/(T839+J839/2)</f>
        <v>0</v>
      </c>
      <c r="O839">
        <f>N839*(BO839+BP839)/1000.0</f>
        <v>0</v>
      </c>
      <c r="P839">
        <f>(BH839 - IF(AU839&gt;1, L839*BB839*100.0/(AW839), 0))*(BO839+BP839)/1000.0</f>
        <v>0</v>
      </c>
      <c r="Q839">
        <f>2.0/((1/S839-1/R839)+SIGN(S839)*SQRT((1/S839-1/R839)*(1/S839-1/R839) + 4*BC839/((BC839+1)*(BC839+1))*(2*1/S839*1/R839-1/R839*1/R839)))</f>
        <v>0</v>
      </c>
      <c r="R839">
        <f>IF(LEFT(BD839,1)&lt;&gt;"0",IF(LEFT(BD839,1)="1",3.0,BE839),$D$5+$E$5*(BV839*BO839/($K$5*1000))+$F$5*(BV839*BO839/($K$5*1000))*MAX(MIN(BB839,$J$5),$I$5)*MAX(MIN(BB839,$J$5),$I$5)+$G$5*MAX(MIN(BB839,$J$5),$I$5)*(BV839*BO839/($K$5*1000))+$H$5*(BV839*BO839/($K$5*1000))*(BV839*BO839/($K$5*1000)))</f>
        <v>0</v>
      </c>
      <c r="S839">
        <f>J839*(1000-(1000*0.61365*exp(17.502*W839/(240.97+W839))/(BO839+BP839)+BJ839)/2)/(1000*0.61365*exp(17.502*W839/(240.97+W839))/(BO839+BP839)-BJ839)</f>
        <v>0</v>
      </c>
      <c r="T839">
        <f>1/((BC839+1)/(Q839/1.6)+1/(R839/1.37)) + BC839/((BC839+1)/(Q839/1.6) + BC839/(R839/1.37))</f>
        <v>0</v>
      </c>
      <c r="U839">
        <f>(AX839*BA839)</f>
        <v>0</v>
      </c>
      <c r="V839">
        <f>(BQ839+(U839+2*0.95*5.67E-8*(((BQ839+$B$9)+273)^4-(BQ839+273)^4)-44100*J839)/(1.84*29.3*R839+8*0.95*5.67E-8*(BQ839+273)^3))</f>
        <v>0</v>
      </c>
      <c r="W839">
        <f>($C$9*BR839+$D$9*BS839+$E$9*V839)</f>
        <v>0</v>
      </c>
      <c r="X839">
        <f>0.61365*exp(17.502*W839/(240.97+W839))</f>
        <v>0</v>
      </c>
      <c r="Y839">
        <f>(Z839/AA839*100)</f>
        <v>0</v>
      </c>
      <c r="Z839">
        <f>BJ839*(BO839+BP839)/1000</f>
        <v>0</v>
      </c>
      <c r="AA839">
        <f>0.61365*exp(17.502*BQ839/(240.97+BQ839))</f>
        <v>0</v>
      </c>
      <c r="AB839">
        <f>(X839-BJ839*(BO839+BP839)/1000)</f>
        <v>0</v>
      </c>
      <c r="AC839">
        <f>(-J839*44100)</f>
        <v>0</v>
      </c>
      <c r="AD839">
        <f>2*29.3*R839*0.92*(BQ839-W839)</f>
        <v>0</v>
      </c>
      <c r="AE839">
        <f>2*0.95*5.67E-8*(((BQ839+$B$9)+273)^4-(W839+273)^4)</f>
        <v>0</v>
      </c>
      <c r="AF839">
        <f>U839+AE839+AC839+AD839</f>
        <v>0</v>
      </c>
      <c r="AG839">
        <f>BN839*AU839*(BI839-BH839*(1000-AU839*BK839)/(1000-AU839*BJ839))/(100*BB839)</f>
        <v>0</v>
      </c>
      <c r="AH839">
        <f>1000*BN839*AU839*(BJ839-BK839)/(100*BB839*(1000-AU839*BJ839))</f>
        <v>0</v>
      </c>
      <c r="AI839">
        <f>(AJ839 - AK839 - BO839*1E3/(8.314*(BQ839+273.15)) * AM839/BN839 * AL839) * BN839/(100*BB839) * (1000 - BK839)/1000</f>
        <v>0</v>
      </c>
      <c r="AJ839">
        <v>429.1980539260302</v>
      </c>
      <c r="AK839">
        <v>428.7470787878788</v>
      </c>
      <c r="AL839">
        <v>1.238800690851866E-07</v>
      </c>
      <c r="AM839">
        <v>61.35787655002243</v>
      </c>
      <c r="AN839">
        <f>(AP839 - AO839 + BO839*1E3/(8.314*(BQ839+273.15)) * AR839/BN839 * AQ839) * BN839/(100*BB839) * 1000/(1000 - AP839)</f>
        <v>0</v>
      </c>
      <c r="AO839">
        <v>21.46737579860142</v>
      </c>
      <c r="AP839">
        <v>21.45724265734266</v>
      </c>
      <c r="AQ839">
        <v>-7.450965763900392E-07</v>
      </c>
      <c r="AR839">
        <v>91.88205700752289</v>
      </c>
      <c r="AS839">
        <v>0</v>
      </c>
      <c r="AT839">
        <v>0</v>
      </c>
      <c r="AU839">
        <f>IF(AS839*$H$15&gt;=AW839,1.0,(AW839/(AW839-AS839*$H$15)))</f>
        <v>0</v>
      </c>
      <c r="AV839">
        <f>(AU839-1)*100</f>
        <v>0</v>
      </c>
      <c r="AW839">
        <f>MAX(0,($B$15+$C$15*BV839)/(1+$D$15*BV839)*BO839/(BQ839+273)*$E$15)</f>
        <v>0</v>
      </c>
      <c r="AX839">
        <f>$B$13*BW839+$C$13*BX839+$F$13*CI839*(1-CL839)</f>
        <v>0</v>
      </c>
      <c r="AY839">
        <f>AX839*AZ839</f>
        <v>0</v>
      </c>
      <c r="AZ839">
        <f>($B$13*$D$11+$C$13*$D$11+$F$13*((CV839+CN839)/MAX(CV839+CN839+CW839, 0.1)*$I$11+CW839/MAX(CV839+CN839+CW839, 0.1)*$J$11))/($B$13+$C$13+$F$13)</f>
        <v>0</v>
      </c>
      <c r="BA839">
        <f>($B$13*$K$11+$C$13*$K$11+$F$13*((CV839+CN839)/MAX(CV839+CN839+CW839, 0.1)*$P$11+CW839/MAX(CV839+CN839+CW839, 0.1)*$Q$11))/($B$13+$C$13+$F$13)</f>
        <v>0</v>
      </c>
      <c r="BB839">
        <v>6</v>
      </c>
      <c r="BC839">
        <v>0.5</v>
      </c>
      <c r="BD839" t="s">
        <v>358</v>
      </c>
      <c r="BE839">
        <v>2</v>
      </c>
      <c r="BF839" t="b">
        <v>1</v>
      </c>
      <c r="BG839">
        <v>1774685074.1</v>
      </c>
      <c r="BH839">
        <v>419.5473000000001</v>
      </c>
      <c r="BI839">
        <v>419.9952999999999</v>
      </c>
      <c r="BJ839">
        <v>21.45735</v>
      </c>
      <c r="BK839">
        <v>21.46725</v>
      </c>
      <c r="BL839">
        <v>419.909</v>
      </c>
      <c r="BM839">
        <v>21.16085</v>
      </c>
      <c r="BN839">
        <v>500.0086</v>
      </c>
      <c r="BO839">
        <v>101.0229</v>
      </c>
      <c r="BP839">
        <v>0.09993871000000001</v>
      </c>
      <c r="BQ839">
        <v>25.67683</v>
      </c>
      <c r="BR839">
        <v>25.67683</v>
      </c>
      <c r="BS839">
        <v>999.9</v>
      </c>
      <c r="BT839">
        <v>0</v>
      </c>
      <c r="BU839">
        <v>0</v>
      </c>
      <c r="BV839">
        <v>10012.75</v>
      </c>
      <c r="BW839">
        <v>0</v>
      </c>
      <c r="BX839">
        <v>0.3750399</v>
      </c>
      <c r="BY839">
        <v>-0.448108</v>
      </c>
      <c r="BZ839">
        <v>428.747</v>
      </c>
      <c r="CA839">
        <v>429.2094</v>
      </c>
      <c r="CB839">
        <v>-0.009909437</v>
      </c>
      <c r="CC839">
        <v>419.9952999999999</v>
      </c>
      <c r="CD839">
        <v>21.46725</v>
      </c>
      <c r="CE839">
        <v>2.167681</v>
      </c>
      <c r="CF839">
        <v>2.16868</v>
      </c>
      <c r="CG839">
        <v>18.72543</v>
      </c>
      <c r="CH839">
        <v>18.7328</v>
      </c>
      <c r="CI839">
        <v>19.99795</v>
      </c>
      <c r="CJ839">
        <v>0</v>
      </c>
      <c r="CK839">
        <v>1</v>
      </c>
      <c r="CL839">
        <v>0</v>
      </c>
      <c r="CM839">
        <v>1.77879</v>
      </c>
      <c r="CN839">
        <v>0</v>
      </c>
      <c r="CO839">
        <v>-0.17917</v>
      </c>
      <c r="CP839">
        <v>102.3027</v>
      </c>
      <c r="CQ839">
        <v>35.062</v>
      </c>
      <c r="CR839">
        <v>41.187</v>
      </c>
      <c r="CS839">
        <v>37.9748</v>
      </c>
      <c r="CT839">
        <v>40.5998</v>
      </c>
      <c r="CU839">
        <v>36.375</v>
      </c>
      <c r="CV839">
        <v>0</v>
      </c>
      <c r="CW839">
        <v>19.997</v>
      </c>
      <c r="CX839">
        <v>0</v>
      </c>
      <c r="CY839">
        <v>1774685075.6</v>
      </c>
      <c r="CZ839">
        <v>0</v>
      </c>
      <c r="DA839">
        <v>1774666326.5</v>
      </c>
      <c r="DB839" t="s">
        <v>359</v>
      </c>
      <c r="DC839">
        <v>1774666322</v>
      </c>
      <c r="DD839">
        <v>1774666326.5</v>
      </c>
      <c r="DE839">
        <v>2</v>
      </c>
      <c r="DF839">
        <v>0.343</v>
      </c>
      <c r="DG839">
        <v>-0.026</v>
      </c>
      <c r="DH839">
        <v>-0.36</v>
      </c>
      <c r="DI839">
        <v>0.298</v>
      </c>
      <c r="DJ839">
        <v>420</v>
      </c>
      <c r="DK839">
        <v>22</v>
      </c>
      <c r="DL839">
        <v>0.17</v>
      </c>
      <c r="DM839">
        <v>0.02</v>
      </c>
      <c r="DN839">
        <v>-0.4329963749999999</v>
      </c>
      <c r="DO839">
        <v>-0.1460527542213877</v>
      </c>
      <c r="DP839">
        <v>0.0309302935749788</v>
      </c>
      <c r="DQ839">
        <v>0</v>
      </c>
      <c r="DR839">
        <v>-0.0084660985</v>
      </c>
      <c r="DS839">
        <v>-0.005866087429643502</v>
      </c>
      <c r="DT839">
        <v>0.001911951376705943</v>
      </c>
      <c r="DU839">
        <v>1</v>
      </c>
      <c r="DV839">
        <v>1</v>
      </c>
      <c r="DW839">
        <v>2</v>
      </c>
      <c r="DX839" t="s">
        <v>367</v>
      </c>
      <c r="DY839">
        <v>3.13053</v>
      </c>
      <c r="DZ839">
        <v>2.80672</v>
      </c>
      <c r="EA839">
        <v>0.0997422</v>
      </c>
      <c r="EB839">
        <v>0.0994715</v>
      </c>
      <c r="EC839">
        <v>0.105695</v>
      </c>
      <c r="ED839">
        <v>0.105421</v>
      </c>
      <c r="EE839">
        <v>21143.9</v>
      </c>
      <c r="EF839">
        <v>27418.5</v>
      </c>
      <c r="EG839">
        <v>26440.6</v>
      </c>
      <c r="EH839">
        <v>32999.7</v>
      </c>
      <c r="EI839">
        <v>34927</v>
      </c>
      <c r="EJ839">
        <v>40317.5</v>
      </c>
      <c r="EK839">
        <v>41085.8</v>
      </c>
      <c r="EL839">
        <v>46059.3</v>
      </c>
      <c r="EM839">
        <v>2.03523</v>
      </c>
      <c r="EN839">
        <v>2.00007</v>
      </c>
      <c r="EO839">
        <v>0.0649691</v>
      </c>
      <c r="EP839">
        <v>0</v>
      </c>
      <c r="EQ839">
        <v>24.6099</v>
      </c>
      <c r="ER839">
        <v>999.9</v>
      </c>
      <c r="ES839">
        <v>67.5</v>
      </c>
      <c r="ET839">
        <v>27.5</v>
      </c>
      <c r="EU839">
        <v>24.6252</v>
      </c>
      <c r="EV839">
        <v>61.4009</v>
      </c>
      <c r="EW839">
        <v>31.6546</v>
      </c>
      <c r="EX839">
        <v>1</v>
      </c>
      <c r="EY839">
        <v>0.291047</v>
      </c>
      <c r="EZ839">
        <v>0.144199</v>
      </c>
      <c r="FA839">
        <v>20.2924</v>
      </c>
      <c r="FB839">
        <v>5.19243</v>
      </c>
      <c r="FC839">
        <v>11.9441</v>
      </c>
      <c r="FD839">
        <v>4.9558</v>
      </c>
      <c r="FE839">
        <v>3.285</v>
      </c>
      <c r="FF839">
        <v>9999</v>
      </c>
      <c r="FG839">
        <v>9999</v>
      </c>
      <c r="FH839">
        <v>9999</v>
      </c>
      <c r="FI839">
        <v>999.9</v>
      </c>
      <c r="FJ839">
        <v>1.86127</v>
      </c>
      <c r="FK839">
        <v>1.86265</v>
      </c>
      <c r="FL839">
        <v>1.86005</v>
      </c>
      <c r="FM839">
        <v>1.85837</v>
      </c>
      <c r="FN839">
        <v>1.86214</v>
      </c>
      <c r="FO839">
        <v>1.85887</v>
      </c>
      <c r="FP839">
        <v>1.85791</v>
      </c>
      <c r="FQ839">
        <v>1.86081</v>
      </c>
      <c r="FR839">
        <v>0</v>
      </c>
      <c r="FS839">
        <v>0</v>
      </c>
      <c r="FT839">
        <v>0</v>
      </c>
      <c r="FU839">
        <v>4.5</v>
      </c>
      <c r="FV839" t="s">
        <v>361</v>
      </c>
      <c r="FW839" t="s">
        <v>362</v>
      </c>
      <c r="FX839" t="s">
        <v>363</v>
      </c>
      <c r="FY839" t="s">
        <v>364</v>
      </c>
      <c r="FZ839" t="s">
        <v>364</v>
      </c>
      <c r="GA839" t="s">
        <v>363</v>
      </c>
      <c r="GB839">
        <v>0</v>
      </c>
      <c r="GC839">
        <v>100</v>
      </c>
      <c r="GD839">
        <v>100</v>
      </c>
      <c r="GE839">
        <v>-0.362</v>
      </c>
      <c r="GF839">
        <v>0.2965</v>
      </c>
      <c r="GG839">
        <v>-1.589593225013521</v>
      </c>
      <c r="GH839">
        <v>0.00192992804097616</v>
      </c>
      <c r="GI839">
        <v>3.244687122451424E-06</v>
      </c>
      <c r="GJ839">
        <v>-2.087531120305573E-09</v>
      </c>
      <c r="GK839">
        <v>0.05776174702018427</v>
      </c>
      <c r="GL839">
        <v>0.005089068596103195</v>
      </c>
      <c r="GM839">
        <v>0.0003257216593697226</v>
      </c>
      <c r="GN839">
        <v>-1.562898368296355E-06</v>
      </c>
      <c r="GO839">
        <v>0</v>
      </c>
      <c r="GP839">
        <v>1257</v>
      </c>
      <c r="GQ839">
        <v>1</v>
      </c>
      <c r="GR839">
        <v>31</v>
      </c>
      <c r="GS839">
        <v>312.6</v>
      </c>
      <c r="GT839">
        <v>312.5</v>
      </c>
      <c r="GU839">
        <v>1.07666</v>
      </c>
      <c r="GV839">
        <v>2.38159</v>
      </c>
      <c r="GW839">
        <v>1.44775</v>
      </c>
      <c r="GX839">
        <v>2.20215</v>
      </c>
      <c r="GY839">
        <v>1.44653</v>
      </c>
      <c r="GZ839">
        <v>2.36572</v>
      </c>
      <c r="HA839">
        <v>33.1769</v>
      </c>
      <c r="HB839">
        <v>14.421</v>
      </c>
      <c r="HC839">
        <v>18</v>
      </c>
      <c r="HD839">
        <v>532.049</v>
      </c>
      <c r="HE839">
        <v>522.763</v>
      </c>
      <c r="HF839">
        <v>24.9999</v>
      </c>
      <c r="HG839">
        <v>30.7079</v>
      </c>
      <c r="HH839">
        <v>30.0001</v>
      </c>
      <c r="HI839">
        <v>31.0862</v>
      </c>
      <c r="HJ839">
        <v>31.0928</v>
      </c>
      <c r="HK839">
        <v>21.5383</v>
      </c>
      <c r="HL839">
        <v>20.8779</v>
      </c>
      <c r="HM839">
        <v>100</v>
      </c>
      <c r="HN839">
        <v>25</v>
      </c>
      <c r="HO839">
        <v>420</v>
      </c>
      <c r="HP839">
        <v>21.5</v>
      </c>
      <c r="HQ839">
        <v>103.118</v>
      </c>
      <c r="HR839">
        <v>102.02</v>
      </c>
    </row>
    <row r="840" spans="1:226">
      <c r="A840">
        <v>822</v>
      </c>
      <c r="B840">
        <v>1774685081</v>
      </c>
      <c r="C840">
        <v>3335</v>
      </c>
      <c r="D840" t="s">
        <v>2007</v>
      </c>
      <c r="E840" t="s">
        <v>2008</v>
      </c>
      <c r="F840">
        <v>5</v>
      </c>
      <c r="I840">
        <v>1774685078.1</v>
      </c>
      <c r="J840">
        <f>(K840)/1000</f>
        <v>0</v>
      </c>
      <c r="K840">
        <f>IF(BF840, AN840, AH840)</f>
        <v>0</v>
      </c>
      <c r="L840">
        <f>IF(BF840, AI840, AG840)</f>
        <v>0</v>
      </c>
      <c r="M840">
        <f>BH840 - IF(AU840&gt;1, L840*BB840*100.0/(AW840), 0)</f>
        <v>0</v>
      </c>
      <c r="N840">
        <f>((T840-J840/2)*M840-L840)/(T840+J840/2)</f>
        <v>0</v>
      </c>
      <c r="O840">
        <f>N840*(BO840+BP840)/1000.0</f>
        <v>0</v>
      </c>
      <c r="P840">
        <f>(BH840 - IF(AU840&gt;1, L840*BB840*100.0/(AW840), 0))*(BO840+BP840)/1000.0</f>
        <v>0</v>
      </c>
      <c r="Q840">
        <f>2.0/((1/S840-1/R840)+SIGN(S840)*SQRT((1/S840-1/R840)*(1/S840-1/R840) + 4*BC840/((BC840+1)*(BC840+1))*(2*1/S840*1/R840-1/R840*1/R840)))</f>
        <v>0</v>
      </c>
      <c r="R840">
        <f>IF(LEFT(BD840,1)&lt;&gt;"0",IF(LEFT(BD840,1)="1",3.0,BE840),$D$5+$E$5*(BV840*BO840/($K$5*1000))+$F$5*(BV840*BO840/($K$5*1000))*MAX(MIN(BB840,$J$5),$I$5)*MAX(MIN(BB840,$J$5),$I$5)+$G$5*MAX(MIN(BB840,$J$5),$I$5)*(BV840*BO840/($K$5*1000))+$H$5*(BV840*BO840/($K$5*1000))*(BV840*BO840/($K$5*1000)))</f>
        <v>0</v>
      </c>
      <c r="S840">
        <f>J840*(1000-(1000*0.61365*exp(17.502*W840/(240.97+W840))/(BO840+BP840)+BJ840)/2)/(1000*0.61365*exp(17.502*W840/(240.97+W840))/(BO840+BP840)-BJ840)</f>
        <v>0</v>
      </c>
      <c r="T840">
        <f>1/((BC840+1)/(Q840/1.6)+1/(R840/1.37)) + BC840/((BC840+1)/(Q840/1.6) + BC840/(R840/1.37))</f>
        <v>0</v>
      </c>
      <c r="U840">
        <f>(AX840*BA840)</f>
        <v>0</v>
      </c>
      <c r="V840">
        <f>(BQ840+(U840+2*0.95*5.67E-8*(((BQ840+$B$9)+273)^4-(BQ840+273)^4)-44100*J840)/(1.84*29.3*R840+8*0.95*5.67E-8*(BQ840+273)^3))</f>
        <v>0</v>
      </c>
      <c r="W840">
        <f>($C$9*BR840+$D$9*BS840+$E$9*V840)</f>
        <v>0</v>
      </c>
      <c r="X840">
        <f>0.61365*exp(17.502*W840/(240.97+W840))</f>
        <v>0</v>
      </c>
      <c r="Y840">
        <f>(Z840/AA840*100)</f>
        <v>0</v>
      </c>
      <c r="Z840">
        <f>BJ840*(BO840+BP840)/1000</f>
        <v>0</v>
      </c>
      <c r="AA840">
        <f>0.61365*exp(17.502*BQ840/(240.97+BQ840))</f>
        <v>0</v>
      </c>
      <c r="AB840">
        <f>(X840-BJ840*(BO840+BP840)/1000)</f>
        <v>0</v>
      </c>
      <c r="AC840">
        <f>(-J840*44100)</f>
        <v>0</v>
      </c>
      <c r="AD840">
        <f>2*29.3*R840*0.92*(BQ840-W840)</f>
        <v>0</v>
      </c>
      <c r="AE840">
        <f>2*0.95*5.67E-8*(((BQ840+$B$9)+273)^4-(W840+273)^4)</f>
        <v>0</v>
      </c>
      <c r="AF840">
        <f>U840+AE840+AC840+AD840</f>
        <v>0</v>
      </c>
      <c r="AG840">
        <f>BN840*AU840*(BI840-BH840*(1000-AU840*BK840)/(1000-AU840*BJ840))/(100*BB840)</f>
        <v>0</v>
      </c>
      <c r="AH840">
        <f>1000*BN840*AU840*(BJ840-BK840)/(100*BB840*(1000-AU840*BJ840))</f>
        <v>0</v>
      </c>
      <c r="AI840">
        <f>(AJ840 - AK840 - BO840*1E3/(8.314*(BQ840+273.15)) * AM840/BN840 * AL840) * BN840/(100*BB840) * (1000 - BK840)/1000</f>
        <v>0</v>
      </c>
      <c r="AJ840">
        <v>429.2068624261649</v>
      </c>
      <c r="AK840">
        <v>428.7528303030301</v>
      </c>
      <c r="AL840">
        <v>1.673000667229032E-06</v>
      </c>
      <c r="AM840">
        <v>61.35787655002243</v>
      </c>
      <c r="AN840">
        <f>(AP840 - AO840 + BO840*1E3/(8.314*(BQ840+273.15)) * AR840/BN840 * AQ840) * BN840/(100*BB840) * 1000/(1000 - AP840)</f>
        <v>0</v>
      </c>
      <c r="AO840">
        <v>21.467156481991</v>
      </c>
      <c r="AP840">
        <v>21.45525314685315</v>
      </c>
      <c r="AQ840">
        <v>-1.918340438816724E-08</v>
      </c>
      <c r="AR840">
        <v>91.88205700752289</v>
      </c>
      <c r="AS840">
        <v>0</v>
      </c>
      <c r="AT840">
        <v>0</v>
      </c>
      <c r="AU840">
        <f>IF(AS840*$H$15&gt;=AW840,1.0,(AW840/(AW840-AS840*$H$15)))</f>
        <v>0</v>
      </c>
      <c r="AV840">
        <f>(AU840-1)*100</f>
        <v>0</v>
      </c>
      <c r="AW840">
        <f>MAX(0,($B$15+$C$15*BV840)/(1+$D$15*BV840)*BO840/(BQ840+273)*$E$15)</f>
        <v>0</v>
      </c>
      <c r="AX840">
        <f>$B$13*BW840+$C$13*BX840+$F$13*CI840*(1-CL840)</f>
        <v>0</v>
      </c>
      <c r="AY840">
        <f>AX840*AZ840</f>
        <v>0</v>
      </c>
      <c r="AZ840">
        <f>($B$13*$D$11+$C$13*$D$11+$F$13*((CV840+CN840)/MAX(CV840+CN840+CW840, 0.1)*$I$11+CW840/MAX(CV840+CN840+CW840, 0.1)*$J$11))/($B$13+$C$13+$F$13)</f>
        <v>0</v>
      </c>
      <c r="BA840">
        <f>($B$13*$K$11+$C$13*$K$11+$F$13*((CV840+CN840)/MAX(CV840+CN840+CW840, 0.1)*$P$11+CW840/MAX(CV840+CN840+CW840, 0.1)*$Q$11))/($B$13+$C$13+$F$13)</f>
        <v>0</v>
      </c>
      <c r="BB840">
        <v>6</v>
      </c>
      <c r="BC840">
        <v>0.5</v>
      </c>
      <c r="BD840" t="s">
        <v>358</v>
      </c>
      <c r="BE840">
        <v>2</v>
      </c>
      <c r="BF840" t="b">
        <v>1</v>
      </c>
      <c r="BG840">
        <v>1774685078.1</v>
      </c>
      <c r="BH840">
        <v>419.5449</v>
      </c>
      <c r="BI840">
        <v>420.0046</v>
      </c>
      <c r="BJ840">
        <v>21.45638</v>
      </c>
      <c r="BK840">
        <v>21.46731</v>
      </c>
      <c r="BL840">
        <v>419.9063</v>
      </c>
      <c r="BM840">
        <v>21.1599</v>
      </c>
      <c r="BN840">
        <v>500.0506999999999</v>
      </c>
      <c r="BO840">
        <v>101.0239</v>
      </c>
      <c r="BP840">
        <v>0.10007724</v>
      </c>
      <c r="BQ840">
        <v>25.67735</v>
      </c>
      <c r="BR840">
        <v>25.68082</v>
      </c>
      <c r="BS840">
        <v>999.9</v>
      </c>
      <c r="BT840">
        <v>0</v>
      </c>
      <c r="BU840">
        <v>0</v>
      </c>
      <c r="BV840">
        <v>9997.197</v>
      </c>
      <c r="BW840">
        <v>0</v>
      </c>
      <c r="BX840">
        <v>0.3697</v>
      </c>
      <c r="BY840">
        <v>-0.4598693</v>
      </c>
      <c r="BZ840">
        <v>428.7439000000001</v>
      </c>
      <c r="CA840">
        <v>429.2189</v>
      </c>
      <c r="CB840">
        <v>-0.01092852</v>
      </c>
      <c r="CC840">
        <v>420.0046</v>
      </c>
      <c r="CD840">
        <v>21.46731</v>
      </c>
      <c r="CE840">
        <v>2.167604</v>
      </c>
      <c r="CF840">
        <v>2.168707</v>
      </c>
      <c r="CG840">
        <v>18.72486</v>
      </c>
      <c r="CH840">
        <v>18.73301</v>
      </c>
      <c r="CI840">
        <v>19.99986</v>
      </c>
      <c r="CJ840">
        <v>0</v>
      </c>
      <c r="CK840">
        <v>1</v>
      </c>
      <c r="CL840">
        <v>0</v>
      </c>
      <c r="CM840">
        <v>1.73123</v>
      </c>
      <c r="CN840">
        <v>0</v>
      </c>
      <c r="CO840">
        <v>0.06852</v>
      </c>
      <c r="CP840">
        <v>102.3125</v>
      </c>
      <c r="CQ840">
        <v>35.062</v>
      </c>
      <c r="CR840">
        <v>41.2248</v>
      </c>
      <c r="CS840">
        <v>38</v>
      </c>
      <c r="CT840">
        <v>40.64980000000001</v>
      </c>
      <c r="CU840">
        <v>36.39980000000001</v>
      </c>
      <c r="CV840">
        <v>0</v>
      </c>
      <c r="CW840">
        <v>19.999</v>
      </c>
      <c r="CX840">
        <v>0</v>
      </c>
      <c r="CY840">
        <v>1774685079.2</v>
      </c>
      <c r="CZ840">
        <v>0</v>
      </c>
      <c r="DA840">
        <v>1774666326.5</v>
      </c>
      <c r="DB840" t="s">
        <v>359</v>
      </c>
      <c r="DC840">
        <v>1774666322</v>
      </c>
      <c r="DD840">
        <v>1774666326.5</v>
      </c>
      <c r="DE840">
        <v>2</v>
      </c>
      <c r="DF840">
        <v>0.343</v>
      </c>
      <c r="DG840">
        <v>-0.026</v>
      </c>
      <c r="DH840">
        <v>-0.36</v>
      </c>
      <c r="DI840">
        <v>0.298</v>
      </c>
      <c r="DJ840">
        <v>420</v>
      </c>
      <c r="DK840">
        <v>22</v>
      </c>
      <c r="DL840">
        <v>0.17</v>
      </c>
      <c r="DM840">
        <v>0.02</v>
      </c>
      <c r="DN840">
        <v>-0.4432402926829268</v>
      </c>
      <c r="DO840">
        <v>-0.1097792822299659</v>
      </c>
      <c r="DP840">
        <v>0.02717377873060172</v>
      </c>
      <c r="DQ840">
        <v>0</v>
      </c>
      <c r="DR840">
        <v>-0.008796317073170731</v>
      </c>
      <c r="DS840">
        <v>-0.01875496097560976</v>
      </c>
      <c r="DT840">
        <v>0.001990322320972703</v>
      </c>
      <c r="DU840">
        <v>1</v>
      </c>
      <c r="DV840">
        <v>1</v>
      </c>
      <c r="DW840">
        <v>2</v>
      </c>
      <c r="DX840" t="s">
        <v>367</v>
      </c>
      <c r="DY840">
        <v>3.13043</v>
      </c>
      <c r="DZ840">
        <v>2.80625</v>
      </c>
      <c r="EA840">
        <v>0.0997458</v>
      </c>
      <c r="EB840">
        <v>0.0994766</v>
      </c>
      <c r="EC840">
        <v>0.105694</v>
      </c>
      <c r="ED840">
        <v>0.105424</v>
      </c>
      <c r="EE840">
        <v>21143.6</v>
      </c>
      <c r="EF840">
        <v>27418.3</v>
      </c>
      <c r="EG840">
        <v>26440.3</v>
      </c>
      <c r="EH840">
        <v>32999.6</v>
      </c>
      <c r="EI840">
        <v>34926.7</v>
      </c>
      <c r="EJ840">
        <v>40317.1</v>
      </c>
      <c r="EK840">
        <v>41085.4</v>
      </c>
      <c r="EL840">
        <v>46059</v>
      </c>
      <c r="EM840">
        <v>2.03507</v>
      </c>
      <c r="EN840">
        <v>2.00015</v>
      </c>
      <c r="EO840">
        <v>0.06545339999999999</v>
      </c>
      <c r="EP840">
        <v>0</v>
      </c>
      <c r="EQ840">
        <v>24.6099</v>
      </c>
      <c r="ER840">
        <v>999.9</v>
      </c>
      <c r="ES840">
        <v>67.5</v>
      </c>
      <c r="ET840">
        <v>27.5</v>
      </c>
      <c r="EU840">
        <v>24.6248</v>
      </c>
      <c r="EV840">
        <v>61.3609</v>
      </c>
      <c r="EW840">
        <v>31.5345</v>
      </c>
      <c r="EX840">
        <v>1</v>
      </c>
      <c r="EY840">
        <v>0.290838</v>
      </c>
      <c r="EZ840">
        <v>0.143513</v>
      </c>
      <c r="FA840">
        <v>20.2924</v>
      </c>
      <c r="FB840">
        <v>5.19153</v>
      </c>
      <c r="FC840">
        <v>11.9441</v>
      </c>
      <c r="FD840">
        <v>4.9557</v>
      </c>
      <c r="FE840">
        <v>3.285</v>
      </c>
      <c r="FF840">
        <v>9999</v>
      </c>
      <c r="FG840">
        <v>9999</v>
      </c>
      <c r="FH840">
        <v>9999</v>
      </c>
      <c r="FI840">
        <v>999.9</v>
      </c>
      <c r="FJ840">
        <v>1.86127</v>
      </c>
      <c r="FK840">
        <v>1.86264</v>
      </c>
      <c r="FL840">
        <v>1.86005</v>
      </c>
      <c r="FM840">
        <v>1.85837</v>
      </c>
      <c r="FN840">
        <v>1.86214</v>
      </c>
      <c r="FO840">
        <v>1.85886</v>
      </c>
      <c r="FP840">
        <v>1.85791</v>
      </c>
      <c r="FQ840">
        <v>1.86081</v>
      </c>
      <c r="FR840">
        <v>0</v>
      </c>
      <c r="FS840">
        <v>0</v>
      </c>
      <c r="FT840">
        <v>0</v>
      </c>
      <c r="FU840">
        <v>4.5</v>
      </c>
      <c r="FV840" t="s">
        <v>361</v>
      </c>
      <c r="FW840" t="s">
        <v>362</v>
      </c>
      <c r="FX840" t="s">
        <v>363</v>
      </c>
      <c r="FY840" t="s">
        <v>364</v>
      </c>
      <c r="FZ840" t="s">
        <v>364</v>
      </c>
      <c r="GA840" t="s">
        <v>363</v>
      </c>
      <c r="GB840">
        <v>0</v>
      </c>
      <c r="GC840">
        <v>100</v>
      </c>
      <c r="GD840">
        <v>100</v>
      </c>
      <c r="GE840">
        <v>-0.362</v>
      </c>
      <c r="GF840">
        <v>0.2965</v>
      </c>
      <c r="GG840">
        <v>-1.589593225013521</v>
      </c>
      <c r="GH840">
        <v>0.00192992804097616</v>
      </c>
      <c r="GI840">
        <v>3.244687122451424E-06</v>
      </c>
      <c r="GJ840">
        <v>-2.087531120305573E-09</v>
      </c>
      <c r="GK840">
        <v>0.05776174702018427</v>
      </c>
      <c r="GL840">
        <v>0.005089068596103195</v>
      </c>
      <c r="GM840">
        <v>0.0003257216593697226</v>
      </c>
      <c r="GN840">
        <v>-1.562898368296355E-06</v>
      </c>
      <c r="GO840">
        <v>0</v>
      </c>
      <c r="GP840">
        <v>1257</v>
      </c>
      <c r="GQ840">
        <v>1</v>
      </c>
      <c r="GR840">
        <v>31</v>
      </c>
      <c r="GS840">
        <v>312.6</v>
      </c>
      <c r="GT840">
        <v>312.6</v>
      </c>
      <c r="GU840">
        <v>1.07666</v>
      </c>
      <c r="GV840">
        <v>2.39624</v>
      </c>
      <c r="GW840">
        <v>1.44775</v>
      </c>
      <c r="GX840">
        <v>2.20215</v>
      </c>
      <c r="GY840">
        <v>1.44653</v>
      </c>
      <c r="GZ840">
        <v>2.31689</v>
      </c>
      <c r="HA840">
        <v>33.1992</v>
      </c>
      <c r="HB840">
        <v>14.4035</v>
      </c>
      <c r="HC840">
        <v>18</v>
      </c>
      <c r="HD840">
        <v>531.938</v>
      </c>
      <c r="HE840">
        <v>522.813</v>
      </c>
      <c r="HF840">
        <v>24.9998</v>
      </c>
      <c r="HG840">
        <v>30.7065</v>
      </c>
      <c r="HH840">
        <v>30</v>
      </c>
      <c r="HI840">
        <v>31.0842</v>
      </c>
      <c r="HJ840">
        <v>31.0928</v>
      </c>
      <c r="HK840">
        <v>21.5374</v>
      </c>
      <c r="HL840">
        <v>20.8779</v>
      </c>
      <c r="HM840">
        <v>100</v>
      </c>
      <c r="HN840">
        <v>25</v>
      </c>
      <c r="HO840">
        <v>420</v>
      </c>
      <c r="HP840">
        <v>21.5</v>
      </c>
      <c r="HQ840">
        <v>103.117</v>
      </c>
      <c r="HR840">
        <v>102.019</v>
      </c>
    </row>
    <row r="841" spans="1:226">
      <c r="A841">
        <v>823</v>
      </c>
      <c r="B841">
        <v>1774685085</v>
      </c>
      <c r="C841">
        <v>3339</v>
      </c>
      <c r="D841" t="s">
        <v>2009</v>
      </c>
      <c r="E841" t="s">
        <v>2010</v>
      </c>
      <c r="F841">
        <v>5</v>
      </c>
      <c r="I841">
        <v>1774685082.1</v>
      </c>
      <c r="J841">
        <f>(K841)/1000</f>
        <v>0</v>
      </c>
      <c r="K841">
        <f>IF(BF841, AN841, AH841)</f>
        <v>0</v>
      </c>
      <c r="L841">
        <f>IF(BF841, AI841, AG841)</f>
        <v>0</v>
      </c>
      <c r="M841">
        <f>BH841 - IF(AU841&gt;1, L841*BB841*100.0/(AW841), 0)</f>
        <v>0</v>
      </c>
      <c r="N841">
        <f>((T841-J841/2)*M841-L841)/(T841+J841/2)</f>
        <v>0</v>
      </c>
      <c r="O841">
        <f>N841*(BO841+BP841)/1000.0</f>
        <v>0</v>
      </c>
      <c r="P841">
        <f>(BH841 - IF(AU841&gt;1, L841*BB841*100.0/(AW841), 0))*(BO841+BP841)/1000.0</f>
        <v>0</v>
      </c>
      <c r="Q841">
        <f>2.0/((1/S841-1/R841)+SIGN(S841)*SQRT((1/S841-1/R841)*(1/S841-1/R841) + 4*BC841/((BC841+1)*(BC841+1))*(2*1/S841*1/R841-1/R841*1/R841)))</f>
        <v>0</v>
      </c>
      <c r="R841">
        <f>IF(LEFT(BD841,1)&lt;&gt;"0",IF(LEFT(BD841,1)="1",3.0,BE841),$D$5+$E$5*(BV841*BO841/($K$5*1000))+$F$5*(BV841*BO841/($K$5*1000))*MAX(MIN(BB841,$J$5),$I$5)*MAX(MIN(BB841,$J$5),$I$5)+$G$5*MAX(MIN(BB841,$J$5),$I$5)*(BV841*BO841/($K$5*1000))+$H$5*(BV841*BO841/($K$5*1000))*(BV841*BO841/($K$5*1000)))</f>
        <v>0</v>
      </c>
      <c r="S841">
        <f>J841*(1000-(1000*0.61365*exp(17.502*W841/(240.97+W841))/(BO841+BP841)+BJ841)/2)/(1000*0.61365*exp(17.502*W841/(240.97+W841))/(BO841+BP841)-BJ841)</f>
        <v>0</v>
      </c>
      <c r="T841">
        <f>1/((BC841+1)/(Q841/1.6)+1/(R841/1.37)) + BC841/((BC841+1)/(Q841/1.6) + BC841/(R841/1.37))</f>
        <v>0</v>
      </c>
      <c r="U841">
        <f>(AX841*BA841)</f>
        <v>0</v>
      </c>
      <c r="V841">
        <f>(BQ841+(U841+2*0.95*5.67E-8*(((BQ841+$B$9)+273)^4-(BQ841+273)^4)-44100*J841)/(1.84*29.3*R841+8*0.95*5.67E-8*(BQ841+273)^3))</f>
        <v>0</v>
      </c>
      <c r="W841">
        <f>($C$9*BR841+$D$9*BS841+$E$9*V841)</f>
        <v>0</v>
      </c>
      <c r="X841">
        <f>0.61365*exp(17.502*W841/(240.97+W841))</f>
        <v>0</v>
      </c>
      <c r="Y841">
        <f>(Z841/AA841*100)</f>
        <v>0</v>
      </c>
      <c r="Z841">
        <f>BJ841*(BO841+BP841)/1000</f>
        <v>0</v>
      </c>
      <c r="AA841">
        <f>0.61365*exp(17.502*BQ841/(240.97+BQ841))</f>
        <v>0</v>
      </c>
      <c r="AB841">
        <f>(X841-BJ841*(BO841+BP841)/1000)</f>
        <v>0</v>
      </c>
      <c r="AC841">
        <f>(-J841*44100)</f>
        <v>0</v>
      </c>
      <c r="AD841">
        <f>2*29.3*R841*0.92*(BQ841-W841)</f>
        <v>0</v>
      </c>
      <c r="AE841">
        <f>2*0.95*5.67E-8*(((BQ841+$B$9)+273)^4-(W841+273)^4)</f>
        <v>0</v>
      </c>
      <c r="AF841">
        <f>U841+AE841+AC841+AD841</f>
        <v>0</v>
      </c>
      <c r="AG841">
        <f>BN841*AU841*(BI841-BH841*(1000-AU841*BK841)/(1000-AU841*BJ841))/(100*BB841)</f>
        <v>0</v>
      </c>
      <c r="AH841">
        <f>1000*BN841*AU841*(BJ841-BK841)/(100*BB841*(1000-AU841*BJ841))</f>
        <v>0</v>
      </c>
      <c r="AI841">
        <f>(AJ841 - AK841 - BO841*1E3/(8.314*(BQ841+273.15)) * AM841/BN841 * AL841) * BN841/(100*BB841) * (1000 - BK841)/1000</f>
        <v>0</v>
      </c>
      <c r="AJ841">
        <v>429.3108473301825</v>
      </c>
      <c r="AK841">
        <v>428.7652969696967</v>
      </c>
      <c r="AL841">
        <v>6.525535215623432E-07</v>
      </c>
      <c r="AM841">
        <v>61.35787655002243</v>
      </c>
      <c r="AN841">
        <f>(AP841 - AO841 + BO841*1E3/(8.314*(BQ841+273.15)) * AR841/BN841 * AQ841) * BN841/(100*BB841) * 1000/(1000 - AP841)</f>
        <v>0</v>
      </c>
      <c r="AO841">
        <v>21.46801215615598</v>
      </c>
      <c r="AP841">
        <v>21.45662797202798</v>
      </c>
      <c r="AQ841">
        <v>6.860453006823516E-07</v>
      </c>
      <c r="AR841">
        <v>91.88205700752289</v>
      </c>
      <c r="AS841">
        <v>0</v>
      </c>
      <c r="AT841">
        <v>0</v>
      </c>
      <c r="AU841">
        <f>IF(AS841*$H$15&gt;=AW841,1.0,(AW841/(AW841-AS841*$H$15)))</f>
        <v>0</v>
      </c>
      <c r="AV841">
        <f>(AU841-1)*100</f>
        <v>0</v>
      </c>
      <c r="AW841">
        <f>MAX(0,($B$15+$C$15*BV841)/(1+$D$15*BV841)*BO841/(BQ841+273)*$E$15)</f>
        <v>0</v>
      </c>
      <c r="AX841">
        <f>$B$13*BW841+$C$13*BX841+$F$13*CI841*(1-CL841)</f>
        <v>0</v>
      </c>
      <c r="AY841">
        <f>AX841*AZ841</f>
        <v>0</v>
      </c>
      <c r="AZ841">
        <f>($B$13*$D$11+$C$13*$D$11+$F$13*((CV841+CN841)/MAX(CV841+CN841+CW841, 0.1)*$I$11+CW841/MAX(CV841+CN841+CW841, 0.1)*$J$11))/($B$13+$C$13+$F$13)</f>
        <v>0</v>
      </c>
      <c r="BA841">
        <f>($B$13*$K$11+$C$13*$K$11+$F$13*((CV841+CN841)/MAX(CV841+CN841+CW841, 0.1)*$P$11+CW841/MAX(CV841+CN841+CW841, 0.1)*$Q$11))/($B$13+$C$13+$F$13)</f>
        <v>0</v>
      </c>
      <c r="BB841">
        <v>6</v>
      </c>
      <c r="BC841">
        <v>0.5</v>
      </c>
      <c r="BD841" t="s">
        <v>358</v>
      </c>
      <c r="BE841">
        <v>2</v>
      </c>
      <c r="BF841" t="b">
        <v>1</v>
      </c>
      <c r="BG841">
        <v>1774685082.1</v>
      </c>
      <c r="BH841">
        <v>419.5671</v>
      </c>
      <c r="BI841">
        <v>420.0607</v>
      </c>
      <c r="BJ841">
        <v>21.4565</v>
      </c>
      <c r="BK841">
        <v>21.46861</v>
      </c>
      <c r="BL841">
        <v>419.9285</v>
      </c>
      <c r="BM841">
        <v>21.16001</v>
      </c>
      <c r="BN841">
        <v>499.9963000000001</v>
      </c>
      <c r="BO841">
        <v>101.0226</v>
      </c>
      <c r="BP841">
        <v>0.09991295</v>
      </c>
      <c r="BQ841">
        <v>25.67713</v>
      </c>
      <c r="BR841">
        <v>25.68133</v>
      </c>
      <c r="BS841">
        <v>999.9</v>
      </c>
      <c r="BT841">
        <v>0</v>
      </c>
      <c r="BU841">
        <v>0</v>
      </c>
      <c r="BV841">
        <v>10000.811</v>
      </c>
      <c r="BW841">
        <v>0</v>
      </c>
      <c r="BX841">
        <v>0.3780522000000001</v>
      </c>
      <c r="BY841">
        <v>-0.4937806</v>
      </c>
      <c r="BZ841">
        <v>428.7667</v>
      </c>
      <c r="CA841">
        <v>429.2767000000001</v>
      </c>
      <c r="CB841">
        <v>-0.01211033</v>
      </c>
      <c r="CC841">
        <v>420.0607</v>
      </c>
      <c r="CD841">
        <v>21.46861</v>
      </c>
      <c r="CE841">
        <v>2.167589</v>
      </c>
      <c r="CF841">
        <v>2.168812</v>
      </c>
      <c r="CG841">
        <v>18.72476</v>
      </c>
      <c r="CH841">
        <v>18.73379</v>
      </c>
      <c r="CI841">
        <v>20.00236</v>
      </c>
      <c r="CJ841">
        <v>0</v>
      </c>
      <c r="CK841">
        <v>1</v>
      </c>
      <c r="CL841">
        <v>0</v>
      </c>
      <c r="CM841">
        <v>1.66483</v>
      </c>
      <c r="CN841">
        <v>0</v>
      </c>
      <c r="CO841">
        <v>0.10978</v>
      </c>
      <c r="CP841">
        <v>102.3253</v>
      </c>
      <c r="CQ841">
        <v>35.0746</v>
      </c>
      <c r="CR841">
        <v>41.25</v>
      </c>
      <c r="CS841">
        <v>38</v>
      </c>
      <c r="CT841">
        <v>40.687</v>
      </c>
      <c r="CU841">
        <v>36.437</v>
      </c>
      <c r="CV841">
        <v>0</v>
      </c>
      <c r="CW841">
        <v>20.002</v>
      </c>
      <c r="CX841">
        <v>0</v>
      </c>
      <c r="CY841">
        <v>1774685083.4</v>
      </c>
      <c r="CZ841">
        <v>0</v>
      </c>
      <c r="DA841">
        <v>1774666326.5</v>
      </c>
      <c r="DB841" t="s">
        <v>359</v>
      </c>
      <c r="DC841">
        <v>1774666322</v>
      </c>
      <c r="DD841">
        <v>1774666326.5</v>
      </c>
      <c r="DE841">
        <v>2</v>
      </c>
      <c r="DF841">
        <v>0.343</v>
      </c>
      <c r="DG841">
        <v>-0.026</v>
      </c>
      <c r="DH841">
        <v>-0.36</v>
      </c>
      <c r="DI841">
        <v>0.298</v>
      </c>
      <c r="DJ841">
        <v>420</v>
      </c>
      <c r="DK841">
        <v>22</v>
      </c>
      <c r="DL841">
        <v>0.17</v>
      </c>
      <c r="DM841">
        <v>0.02</v>
      </c>
      <c r="DN841">
        <v>-0.4523724634146342</v>
      </c>
      <c r="DO841">
        <v>-0.2736532055749133</v>
      </c>
      <c r="DP841">
        <v>0.03523053450166562</v>
      </c>
      <c r="DQ841">
        <v>0</v>
      </c>
      <c r="DR841">
        <v>-0.009717427317073171</v>
      </c>
      <c r="DS841">
        <v>-0.01651309233449475</v>
      </c>
      <c r="DT841">
        <v>0.001767798253657432</v>
      </c>
      <c r="DU841">
        <v>1</v>
      </c>
      <c r="DV841">
        <v>1</v>
      </c>
      <c r="DW841">
        <v>2</v>
      </c>
      <c r="DX841" t="s">
        <v>367</v>
      </c>
      <c r="DY841">
        <v>3.13045</v>
      </c>
      <c r="DZ841">
        <v>2.80655</v>
      </c>
      <c r="EA841">
        <v>0.0997494</v>
      </c>
      <c r="EB841">
        <v>0.09947259999999999</v>
      </c>
      <c r="EC841">
        <v>0.105693</v>
      </c>
      <c r="ED841">
        <v>0.105429</v>
      </c>
      <c r="EE841">
        <v>21143.6</v>
      </c>
      <c r="EF841">
        <v>27418.2</v>
      </c>
      <c r="EG841">
        <v>26440.4</v>
      </c>
      <c r="EH841">
        <v>32999.3</v>
      </c>
      <c r="EI841">
        <v>34926.8</v>
      </c>
      <c r="EJ841">
        <v>40316.6</v>
      </c>
      <c r="EK841">
        <v>41085.5</v>
      </c>
      <c r="EL841">
        <v>46058.7</v>
      </c>
      <c r="EM841">
        <v>2.03517</v>
      </c>
      <c r="EN841">
        <v>2.00015</v>
      </c>
      <c r="EO841">
        <v>0.06526709999999999</v>
      </c>
      <c r="EP841">
        <v>0</v>
      </c>
      <c r="EQ841">
        <v>24.6099</v>
      </c>
      <c r="ER841">
        <v>999.9</v>
      </c>
      <c r="ES841">
        <v>67.5</v>
      </c>
      <c r="ET841">
        <v>27.5</v>
      </c>
      <c r="EU841">
        <v>24.6265</v>
      </c>
      <c r="EV841">
        <v>61.1409</v>
      </c>
      <c r="EW841">
        <v>31.5825</v>
      </c>
      <c r="EX841">
        <v>1</v>
      </c>
      <c r="EY841">
        <v>0.290968</v>
      </c>
      <c r="EZ841">
        <v>0.143497</v>
      </c>
      <c r="FA841">
        <v>20.2924</v>
      </c>
      <c r="FB841">
        <v>5.19183</v>
      </c>
      <c r="FC841">
        <v>11.9441</v>
      </c>
      <c r="FD841">
        <v>4.95575</v>
      </c>
      <c r="FE841">
        <v>3.285</v>
      </c>
      <c r="FF841">
        <v>9999</v>
      </c>
      <c r="FG841">
        <v>9999</v>
      </c>
      <c r="FH841">
        <v>9999</v>
      </c>
      <c r="FI841">
        <v>999.9</v>
      </c>
      <c r="FJ841">
        <v>1.86127</v>
      </c>
      <c r="FK841">
        <v>1.86264</v>
      </c>
      <c r="FL841">
        <v>1.86005</v>
      </c>
      <c r="FM841">
        <v>1.85837</v>
      </c>
      <c r="FN841">
        <v>1.86215</v>
      </c>
      <c r="FO841">
        <v>1.85887</v>
      </c>
      <c r="FP841">
        <v>1.85791</v>
      </c>
      <c r="FQ841">
        <v>1.86081</v>
      </c>
      <c r="FR841">
        <v>0</v>
      </c>
      <c r="FS841">
        <v>0</v>
      </c>
      <c r="FT841">
        <v>0</v>
      </c>
      <c r="FU841">
        <v>4.5</v>
      </c>
      <c r="FV841" t="s">
        <v>361</v>
      </c>
      <c r="FW841" t="s">
        <v>362</v>
      </c>
      <c r="FX841" t="s">
        <v>363</v>
      </c>
      <c r="FY841" t="s">
        <v>364</v>
      </c>
      <c r="FZ841" t="s">
        <v>364</v>
      </c>
      <c r="GA841" t="s">
        <v>363</v>
      </c>
      <c r="GB841">
        <v>0</v>
      </c>
      <c r="GC841">
        <v>100</v>
      </c>
      <c r="GD841">
        <v>100</v>
      </c>
      <c r="GE841">
        <v>-0.362</v>
      </c>
      <c r="GF841">
        <v>0.2965</v>
      </c>
      <c r="GG841">
        <v>-1.589593225013521</v>
      </c>
      <c r="GH841">
        <v>0.00192992804097616</v>
      </c>
      <c r="GI841">
        <v>3.244687122451424E-06</v>
      </c>
      <c r="GJ841">
        <v>-2.087531120305573E-09</v>
      </c>
      <c r="GK841">
        <v>0.05776174702018427</v>
      </c>
      <c r="GL841">
        <v>0.005089068596103195</v>
      </c>
      <c r="GM841">
        <v>0.0003257216593697226</v>
      </c>
      <c r="GN841">
        <v>-1.562898368296355E-06</v>
      </c>
      <c r="GO841">
        <v>0</v>
      </c>
      <c r="GP841">
        <v>1257</v>
      </c>
      <c r="GQ841">
        <v>1</v>
      </c>
      <c r="GR841">
        <v>31</v>
      </c>
      <c r="GS841">
        <v>312.7</v>
      </c>
      <c r="GT841">
        <v>312.6</v>
      </c>
      <c r="GU841">
        <v>1.07666</v>
      </c>
      <c r="GV841">
        <v>2.3999</v>
      </c>
      <c r="GW841">
        <v>1.44775</v>
      </c>
      <c r="GX841">
        <v>2.20215</v>
      </c>
      <c r="GY841">
        <v>1.44653</v>
      </c>
      <c r="GZ841">
        <v>2.2876</v>
      </c>
      <c r="HA841">
        <v>33.1769</v>
      </c>
      <c r="HB841">
        <v>14.4122</v>
      </c>
      <c r="HC841">
        <v>18</v>
      </c>
      <c r="HD841">
        <v>531.995</v>
      </c>
      <c r="HE841">
        <v>522.813</v>
      </c>
      <c r="HF841">
        <v>24.9999</v>
      </c>
      <c r="HG841">
        <v>30.7065</v>
      </c>
      <c r="HH841">
        <v>30.0002</v>
      </c>
      <c r="HI841">
        <v>31.0835</v>
      </c>
      <c r="HJ841">
        <v>31.0928</v>
      </c>
      <c r="HK841">
        <v>21.5381</v>
      </c>
      <c r="HL841">
        <v>20.8779</v>
      </c>
      <c r="HM841">
        <v>100</v>
      </c>
      <c r="HN841">
        <v>25</v>
      </c>
      <c r="HO841">
        <v>420</v>
      </c>
      <c r="HP841">
        <v>21.5</v>
      </c>
      <c r="HQ841">
        <v>103.117</v>
      </c>
      <c r="HR841">
        <v>102.018</v>
      </c>
    </row>
    <row r="842" spans="1:226">
      <c r="A842">
        <v>824</v>
      </c>
      <c r="B842">
        <v>1774685089</v>
      </c>
      <c r="C842">
        <v>3343</v>
      </c>
      <c r="D842" t="s">
        <v>2011</v>
      </c>
      <c r="E842" t="s">
        <v>2012</v>
      </c>
      <c r="F842">
        <v>5</v>
      </c>
      <c r="I842">
        <v>1774685086.1</v>
      </c>
      <c r="J842">
        <f>(K842)/1000</f>
        <v>0</v>
      </c>
      <c r="K842">
        <f>IF(BF842, AN842, AH842)</f>
        <v>0</v>
      </c>
      <c r="L842">
        <f>IF(BF842, AI842, AG842)</f>
        <v>0</v>
      </c>
      <c r="M842">
        <f>BH842 - IF(AU842&gt;1, L842*BB842*100.0/(AW842), 0)</f>
        <v>0</v>
      </c>
      <c r="N842">
        <f>((T842-J842/2)*M842-L842)/(T842+J842/2)</f>
        <v>0</v>
      </c>
      <c r="O842">
        <f>N842*(BO842+BP842)/1000.0</f>
        <v>0</v>
      </c>
      <c r="P842">
        <f>(BH842 - IF(AU842&gt;1, L842*BB842*100.0/(AW842), 0))*(BO842+BP842)/1000.0</f>
        <v>0</v>
      </c>
      <c r="Q842">
        <f>2.0/((1/S842-1/R842)+SIGN(S842)*SQRT((1/S842-1/R842)*(1/S842-1/R842) + 4*BC842/((BC842+1)*(BC842+1))*(2*1/S842*1/R842-1/R842*1/R842)))</f>
        <v>0</v>
      </c>
      <c r="R842">
        <f>IF(LEFT(BD842,1)&lt;&gt;"0",IF(LEFT(BD842,1)="1",3.0,BE842),$D$5+$E$5*(BV842*BO842/($K$5*1000))+$F$5*(BV842*BO842/($K$5*1000))*MAX(MIN(BB842,$J$5),$I$5)*MAX(MIN(BB842,$J$5),$I$5)+$G$5*MAX(MIN(BB842,$J$5),$I$5)*(BV842*BO842/($K$5*1000))+$H$5*(BV842*BO842/($K$5*1000))*(BV842*BO842/($K$5*1000)))</f>
        <v>0</v>
      </c>
      <c r="S842">
        <f>J842*(1000-(1000*0.61365*exp(17.502*W842/(240.97+W842))/(BO842+BP842)+BJ842)/2)/(1000*0.61365*exp(17.502*W842/(240.97+W842))/(BO842+BP842)-BJ842)</f>
        <v>0</v>
      </c>
      <c r="T842">
        <f>1/((BC842+1)/(Q842/1.6)+1/(R842/1.37)) + BC842/((BC842+1)/(Q842/1.6) + BC842/(R842/1.37))</f>
        <v>0</v>
      </c>
      <c r="U842">
        <f>(AX842*BA842)</f>
        <v>0</v>
      </c>
      <c r="V842">
        <f>(BQ842+(U842+2*0.95*5.67E-8*(((BQ842+$B$9)+273)^4-(BQ842+273)^4)-44100*J842)/(1.84*29.3*R842+8*0.95*5.67E-8*(BQ842+273)^3))</f>
        <v>0</v>
      </c>
      <c r="W842">
        <f>($C$9*BR842+$D$9*BS842+$E$9*V842)</f>
        <v>0</v>
      </c>
      <c r="X842">
        <f>0.61365*exp(17.502*W842/(240.97+W842))</f>
        <v>0</v>
      </c>
      <c r="Y842">
        <f>(Z842/AA842*100)</f>
        <v>0</v>
      </c>
      <c r="Z842">
        <f>BJ842*(BO842+BP842)/1000</f>
        <v>0</v>
      </c>
      <c r="AA842">
        <f>0.61365*exp(17.502*BQ842/(240.97+BQ842))</f>
        <v>0</v>
      </c>
      <c r="AB842">
        <f>(X842-BJ842*(BO842+BP842)/1000)</f>
        <v>0</v>
      </c>
      <c r="AC842">
        <f>(-J842*44100)</f>
        <v>0</v>
      </c>
      <c r="AD842">
        <f>2*29.3*R842*0.92*(BQ842-W842)</f>
        <v>0</v>
      </c>
      <c r="AE842">
        <f>2*0.95*5.67E-8*(((BQ842+$B$9)+273)^4-(W842+273)^4)</f>
        <v>0</v>
      </c>
      <c r="AF842">
        <f>U842+AE842+AC842+AD842</f>
        <v>0</v>
      </c>
      <c r="AG842">
        <f>BN842*AU842*(BI842-BH842*(1000-AU842*BK842)/(1000-AU842*BJ842))/(100*BB842)</f>
        <v>0</v>
      </c>
      <c r="AH842">
        <f>1000*BN842*AU842*(BJ842-BK842)/(100*BB842*(1000-AU842*BJ842))</f>
        <v>0</v>
      </c>
      <c r="AI842">
        <f>(AJ842 - AK842 - BO842*1E3/(8.314*(BQ842+273.15)) * AM842/BN842 * AL842) * BN842/(100*BB842) * (1000 - BK842)/1000</f>
        <v>0</v>
      </c>
      <c r="AJ842">
        <v>429.147166356149</v>
      </c>
      <c r="AK842">
        <v>428.7533757575757</v>
      </c>
      <c r="AL842">
        <v>-3.649367688972485E-06</v>
      </c>
      <c r="AM842">
        <v>61.35787655002243</v>
      </c>
      <c r="AN842">
        <f>(AP842 - AO842 + BO842*1E3/(8.314*(BQ842+273.15)) * AR842/BN842 * AQ842) * BN842/(100*BB842) * 1000/(1000 - AP842)</f>
        <v>0</v>
      </c>
      <c r="AO842">
        <v>21.46942947437102</v>
      </c>
      <c r="AP842">
        <v>21.4569111888112</v>
      </c>
      <c r="AQ842">
        <v>-4.709062001677026E-07</v>
      </c>
      <c r="AR842">
        <v>91.88205700752289</v>
      </c>
      <c r="AS842">
        <v>0</v>
      </c>
      <c r="AT842">
        <v>0</v>
      </c>
      <c r="AU842">
        <f>IF(AS842*$H$15&gt;=AW842,1.0,(AW842/(AW842-AS842*$H$15)))</f>
        <v>0</v>
      </c>
      <c r="AV842">
        <f>(AU842-1)*100</f>
        <v>0</v>
      </c>
      <c r="AW842">
        <f>MAX(0,($B$15+$C$15*BV842)/(1+$D$15*BV842)*BO842/(BQ842+273)*$E$15)</f>
        <v>0</v>
      </c>
      <c r="AX842">
        <f>$B$13*BW842+$C$13*BX842+$F$13*CI842*(1-CL842)</f>
        <v>0</v>
      </c>
      <c r="AY842">
        <f>AX842*AZ842</f>
        <v>0</v>
      </c>
      <c r="AZ842">
        <f>($B$13*$D$11+$C$13*$D$11+$F$13*((CV842+CN842)/MAX(CV842+CN842+CW842, 0.1)*$I$11+CW842/MAX(CV842+CN842+CW842, 0.1)*$J$11))/($B$13+$C$13+$F$13)</f>
        <v>0</v>
      </c>
      <c r="BA842">
        <f>($B$13*$K$11+$C$13*$K$11+$F$13*((CV842+CN842)/MAX(CV842+CN842+CW842, 0.1)*$P$11+CW842/MAX(CV842+CN842+CW842, 0.1)*$Q$11))/($B$13+$C$13+$F$13)</f>
        <v>0</v>
      </c>
      <c r="BB842">
        <v>6</v>
      </c>
      <c r="BC842">
        <v>0.5</v>
      </c>
      <c r="BD842" t="s">
        <v>358</v>
      </c>
      <c r="BE842">
        <v>2</v>
      </c>
      <c r="BF842" t="b">
        <v>1</v>
      </c>
      <c r="BG842">
        <v>1774685086.1</v>
      </c>
      <c r="BH842">
        <v>419.5641000000001</v>
      </c>
      <c r="BI842">
        <v>419.9599</v>
      </c>
      <c r="BJ842">
        <v>21.45643</v>
      </c>
      <c r="BK842">
        <v>21.46966</v>
      </c>
      <c r="BL842">
        <v>419.9256</v>
      </c>
      <c r="BM842">
        <v>21.15995</v>
      </c>
      <c r="BN842">
        <v>500.0017</v>
      </c>
      <c r="BO842">
        <v>101.0227</v>
      </c>
      <c r="BP842">
        <v>0.09994071</v>
      </c>
      <c r="BQ842">
        <v>25.67784</v>
      </c>
      <c r="BR842">
        <v>25.6793</v>
      </c>
      <c r="BS842">
        <v>999.9</v>
      </c>
      <c r="BT842">
        <v>0</v>
      </c>
      <c r="BU842">
        <v>0</v>
      </c>
      <c r="BV842">
        <v>10011.24</v>
      </c>
      <c r="BW842">
        <v>0</v>
      </c>
      <c r="BX842">
        <v>0.3750399</v>
      </c>
      <c r="BY842">
        <v>-0.3957916</v>
      </c>
      <c r="BZ842">
        <v>428.7638</v>
      </c>
      <c r="CA842">
        <v>429.1737999999999</v>
      </c>
      <c r="CB842">
        <v>-0.01322136</v>
      </c>
      <c r="CC842">
        <v>419.9599</v>
      </c>
      <c r="CD842">
        <v>21.46966</v>
      </c>
      <c r="CE842">
        <v>2.167588</v>
      </c>
      <c r="CF842">
        <v>2.168922</v>
      </c>
      <c r="CG842">
        <v>18.72472</v>
      </c>
      <c r="CH842">
        <v>18.7346</v>
      </c>
      <c r="CI842">
        <v>20.0021</v>
      </c>
      <c r="CJ842">
        <v>0</v>
      </c>
      <c r="CK842">
        <v>1</v>
      </c>
      <c r="CL842">
        <v>0</v>
      </c>
      <c r="CM842">
        <v>1.8929</v>
      </c>
      <c r="CN842">
        <v>0</v>
      </c>
      <c r="CO842">
        <v>0.08191000000000001</v>
      </c>
      <c r="CP842">
        <v>102.3242</v>
      </c>
      <c r="CQ842">
        <v>35.1187</v>
      </c>
      <c r="CR842">
        <v>41.29340000000001</v>
      </c>
      <c r="CS842">
        <v>38.02480000000001</v>
      </c>
      <c r="CT842">
        <v>40.7311</v>
      </c>
      <c r="CU842">
        <v>36.437</v>
      </c>
      <c r="CV842">
        <v>0</v>
      </c>
      <c r="CW842">
        <v>20.003</v>
      </c>
      <c r="CX842">
        <v>0</v>
      </c>
      <c r="CY842">
        <v>1774685087.6</v>
      </c>
      <c r="CZ842">
        <v>0</v>
      </c>
      <c r="DA842">
        <v>1774666326.5</v>
      </c>
      <c r="DB842" t="s">
        <v>359</v>
      </c>
      <c r="DC842">
        <v>1774666322</v>
      </c>
      <c r="DD842">
        <v>1774666326.5</v>
      </c>
      <c r="DE842">
        <v>2</v>
      </c>
      <c r="DF842">
        <v>0.343</v>
      </c>
      <c r="DG842">
        <v>-0.026</v>
      </c>
      <c r="DH842">
        <v>-0.36</v>
      </c>
      <c r="DI842">
        <v>0.298</v>
      </c>
      <c r="DJ842">
        <v>420</v>
      </c>
      <c r="DK842">
        <v>22</v>
      </c>
      <c r="DL842">
        <v>0.17</v>
      </c>
      <c r="DM842">
        <v>0.02</v>
      </c>
      <c r="DN842">
        <v>-0.448138425</v>
      </c>
      <c r="DO842">
        <v>0.1540233433395883</v>
      </c>
      <c r="DP842">
        <v>0.04831315743867684</v>
      </c>
      <c r="DQ842">
        <v>0</v>
      </c>
      <c r="DR842">
        <v>-0.011059331</v>
      </c>
      <c r="DS842">
        <v>-0.01606986371482173</v>
      </c>
      <c r="DT842">
        <v>0.001642269870777638</v>
      </c>
      <c r="DU842">
        <v>1</v>
      </c>
      <c r="DV842">
        <v>1</v>
      </c>
      <c r="DW842">
        <v>2</v>
      </c>
      <c r="DX842" t="s">
        <v>367</v>
      </c>
      <c r="DY842">
        <v>3.13039</v>
      </c>
      <c r="DZ842">
        <v>2.80643</v>
      </c>
      <c r="EA842">
        <v>0.0997415</v>
      </c>
      <c r="EB842">
        <v>0.0994534</v>
      </c>
      <c r="EC842">
        <v>0.105695</v>
      </c>
      <c r="ED842">
        <v>0.105434</v>
      </c>
      <c r="EE842">
        <v>21143.9</v>
      </c>
      <c r="EF842">
        <v>27418.7</v>
      </c>
      <c r="EG842">
        <v>26440.5</v>
      </c>
      <c r="EH842">
        <v>32999.3</v>
      </c>
      <c r="EI842">
        <v>34926.9</v>
      </c>
      <c r="EJ842">
        <v>40316.7</v>
      </c>
      <c r="EK842">
        <v>41085.7</v>
      </c>
      <c r="EL842">
        <v>46059.1</v>
      </c>
      <c r="EM842">
        <v>2.03517</v>
      </c>
      <c r="EN842">
        <v>2.00015</v>
      </c>
      <c r="EO842">
        <v>0.0653788</v>
      </c>
      <c r="EP842">
        <v>0</v>
      </c>
      <c r="EQ842">
        <v>24.6099</v>
      </c>
      <c r="ER842">
        <v>999.9</v>
      </c>
      <c r="ES842">
        <v>67.5</v>
      </c>
      <c r="ET842">
        <v>27.5</v>
      </c>
      <c r="EU842">
        <v>24.6261</v>
      </c>
      <c r="EV842">
        <v>61.0409</v>
      </c>
      <c r="EW842">
        <v>31.7668</v>
      </c>
      <c r="EX842">
        <v>1</v>
      </c>
      <c r="EY842">
        <v>0.291021</v>
      </c>
      <c r="EZ842">
        <v>0.14271</v>
      </c>
      <c r="FA842">
        <v>20.2924</v>
      </c>
      <c r="FB842">
        <v>5.19198</v>
      </c>
      <c r="FC842">
        <v>11.9441</v>
      </c>
      <c r="FD842">
        <v>4.9557</v>
      </c>
      <c r="FE842">
        <v>3.285</v>
      </c>
      <c r="FF842">
        <v>9999</v>
      </c>
      <c r="FG842">
        <v>9999</v>
      </c>
      <c r="FH842">
        <v>9999</v>
      </c>
      <c r="FI842">
        <v>999.9</v>
      </c>
      <c r="FJ842">
        <v>1.86127</v>
      </c>
      <c r="FK842">
        <v>1.86264</v>
      </c>
      <c r="FL842">
        <v>1.86005</v>
      </c>
      <c r="FM842">
        <v>1.85837</v>
      </c>
      <c r="FN842">
        <v>1.86216</v>
      </c>
      <c r="FO842">
        <v>1.8589</v>
      </c>
      <c r="FP842">
        <v>1.85793</v>
      </c>
      <c r="FQ842">
        <v>1.86081</v>
      </c>
      <c r="FR842">
        <v>0</v>
      </c>
      <c r="FS842">
        <v>0</v>
      </c>
      <c r="FT842">
        <v>0</v>
      </c>
      <c r="FU842">
        <v>4.5</v>
      </c>
      <c r="FV842" t="s">
        <v>361</v>
      </c>
      <c r="FW842" t="s">
        <v>362</v>
      </c>
      <c r="FX842" t="s">
        <v>363</v>
      </c>
      <c r="FY842" t="s">
        <v>364</v>
      </c>
      <c r="FZ842" t="s">
        <v>364</v>
      </c>
      <c r="GA842" t="s">
        <v>363</v>
      </c>
      <c r="GB842">
        <v>0</v>
      </c>
      <c r="GC842">
        <v>100</v>
      </c>
      <c r="GD842">
        <v>100</v>
      </c>
      <c r="GE842">
        <v>-0.362</v>
      </c>
      <c r="GF842">
        <v>0.2964</v>
      </c>
      <c r="GG842">
        <v>-1.589593225013521</v>
      </c>
      <c r="GH842">
        <v>0.00192992804097616</v>
      </c>
      <c r="GI842">
        <v>3.244687122451424E-06</v>
      </c>
      <c r="GJ842">
        <v>-2.087531120305573E-09</v>
      </c>
      <c r="GK842">
        <v>0.05776174702018427</v>
      </c>
      <c r="GL842">
        <v>0.005089068596103195</v>
      </c>
      <c r="GM842">
        <v>0.0003257216593697226</v>
      </c>
      <c r="GN842">
        <v>-1.562898368296355E-06</v>
      </c>
      <c r="GO842">
        <v>0</v>
      </c>
      <c r="GP842">
        <v>1257</v>
      </c>
      <c r="GQ842">
        <v>1</v>
      </c>
      <c r="GR842">
        <v>31</v>
      </c>
      <c r="GS842">
        <v>312.8</v>
      </c>
      <c r="GT842">
        <v>312.7</v>
      </c>
      <c r="GU842">
        <v>1.07666</v>
      </c>
      <c r="GV842">
        <v>2.39258</v>
      </c>
      <c r="GW842">
        <v>1.44775</v>
      </c>
      <c r="GX842">
        <v>2.20215</v>
      </c>
      <c r="GY842">
        <v>1.44653</v>
      </c>
      <c r="GZ842">
        <v>2.34253</v>
      </c>
      <c r="HA842">
        <v>33.1992</v>
      </c>
      <c r="HB842">
        <v>14.4122</v>
      </c>
      <c r="HC842">
        <v>18</v>
      </c>
      <c r="HD842">
        <v>531.995</v>
      </c>
      <c r="HE842">
        <v>522.813</v>
      </c>
      <c r="HF842">
        <v>24.9998</v>
      </c>
      <c r="HG842">
        <v>30.7065</v>
      </c>
      <c r="HH842">
        <v>30.0001</v>
      </c>
      <c r="HI842">
        <v>31.0835</v>
      </c>
      <c r="HJ842">
        <v>31.0928</v>
      </c>
      <c r="HK842">
        <v>21.5401</v>
      </c>
      <c r="HL842">
        <v>20.8779</v>
      </c>
      <c r="HM842">
        <v>100</v>
      </c>
      <c r="HN842">
        <v>25</v>
      </c>
      <c r="HO842">
        <v>420</v>
      </c>
      <c r="HP842">
        <v>21.5</v>
      </c>
      <c r="HQ842">
        <v>103.117</v>
      </c>
      <c r="HR842">
        <v>102.019</v>
      </c>
    </row>
    <row r="843" spans="1:226">
      <c r="A843">
        <v>825</v>
      </c>
      <c r="B843">
        <v>1774685093</v>
      </c>
      <c r="C843">
        <v>3347</v>
      </c>
      <c r="D843" t="s">
        <v>2013</v>
      </c>
      <c r="E843" t="s">
        <v>2014</v>
      </c>
      <c r="F843">
        <v>5</v>
      </c>
      <c r="I843">
        <v>1774685090.1</v>
      </c>
      <c r="J843">
        <f>(K843)/1000</f>
        <v>0</v>
      </c>
      <c r="K843">
        <f>IF(BF843, AN843, AH843)</f>
        <v>0</v>
      </c>
      <c r="L843">
        <f>IF(BF843, AI843, AG843)</f>
        <v>0</v>
      </c>
      <c r="M843">
        <f>BH843 - IF(AU843&gt;1, L843*BB843*100.0/(AW843), 0)</f>
        <v>0</v>
      </c>
      <c r="N843">
        <f>((T843-J843/2)*M843-L843)/(T843+J843/2)</f>
        <v>0</v>
      </c>
      <c r="O843">
        <f>N843*(BO843+BP843)/1000.0</f>
        <v>0</v>
      </c>
      <c r="P843">
        <f>(BH843 - IF(AU843&gt;1, L843*BB843*100.0/(AW843), 0))*(BO843+BP843)/1000.0</f>
        <v>0</v>
      </c>
      <c r="Q843">
        <f>2.0/((1/S843-1/R843)+SIGN(S843)*SQRT((1/S843-1/R843)*(1/S843-1/R843) + 4*BC843/((BC843+1)*(BC843+1))*(2*1/S843*1/R843-1/R843*1/R843)))</f>
        <v>0</v>
      </c>
      <c r="R843">
        <f>IF(LEFT(BD843,1)&lt;&gt;"0",IF(LEFT(BD843,1)="1",3.0,BE843),$D$5+$E$5*(BV843*BO843/($K$5*1000))+$F$5*(BV843*BO843/($K$5*1000))*MAX(MIN(BB843,$J$5),$I$5)*MAX(MIN(BB843,$J$5),$I$5)+$G$5*MAX(MIN(BB843,$J$5),$I$5)*(BV843*BO843/($K$5*1000))+$H$5*(BV843*BO843/($K$5*1000))*(BV843*BO843/($K$5*1000)))</f>
        <v>0</v>
      </c>
      <c r="S843">
        <f>J843*(1000-(1000*0.61365*exp(17.502*W843/(240.97+W843))/(BO843+BP843)+BJ843)/2)/(1000*0.61365*exp(17.502*W843/(240.97+W843))/(BO843+BP843)-BJ843)</f>
        <v>0</v>
      </c>
      <c r="T843">
        <f>1/((BC843+1)/(Q843/1.6)+1/(R843/1.37)) + BC843/((BC843+1)/(Q843/1.6) + BC843/(R843/1.37))</f>
        <v>0</v>
      </c>
      <c r="U843">
        <f>(AX843*BA843)</f>
        <v>0</v>
      </c>
      <c r="V843">
        <f>(BQ843+(U843+2*0.95*5.67E-8*(((BQ843+$B$9)+273)^4-(BQ843+273)^4)-44100*J843)/(1.84*29.3*R843+8*0.95*5.67E-8*(BQ843+273)^3))</f>
        <v>0</v>
      </c>
      <c r="W843">
        <f>($C$9*BR843+$D$9*BS843+$E$9*V843)</f>
        <v>0</v>
      </c>
      <c r="X843">
        <f>0.61365*exp(17.502*W843/(240.97+W843))</f>
        <v>0</v>
      </c>
      <c r="Y843">
        <f>(Z843/AA843*100)</f>
        <v>0</v>
      </c>
      <c r="Z843">
        <f>BJ843*(BO843+BP843)/1000</f>
        <v>0</v>
      </c>
      <c r="AA843">
        <f>0.61365*exp(17.502*BQ843/(240.97+BQ843))</f>
        <v>0</v>
      </c>
      <c r="AB843">
        <f>(X843-BJ843*(BO843+BP843)/1000)</f>
        <v>0</v>
      </c>
      <c r="AC843">
        <f>(-J843*44100)</f>
        <v>0</v>
      </c>
      <c r="AD843">
        <f>2*29.3*R843*0.92*(BQ843-W843)</f>
        <v>0</v>
      </c>
      <c r="AE843">
        <f>2*0.95*5.67E-8*(((BQ843+$B$9)+273)^4-(W843+273)^4)</f>
        <v>0</v>
      </c>
      <c r="AF843">
        <f>U843+AE843+AC843+AD843</f>
        <v>0</v>
      </c>
      <c r="AG843">
        <f>BN843*AU843*(BI843-BH843*(1000-AU843*BK843)/(1000-AU843*BJ843))/(100*BB843)</f>
        <v>0</v>
      </c>
      <c r="AH843">
        <f>1000*BN843*AU843*(BJ843-BK843)/(100*BB843*(1000-AU843*BJ843))</f>
        <v>0</v>
      </c>
      <c r="AI843">
        <f>(AJ843 - AK843 - BO843*1E3/(8.314*(BQ843+273.15)) * AM843/BN843 * AL843) * BN843/(100*BB843) * (1000 - BK843)/1000</f>
        <v>0</v>
      </c>
      <c r="AJ843">
        <v>429.1856037046138</v>
      </c>
      <c r="AK843">
        <v>428.7409575757575</v>
      </c>
      <c r="AL843">
        <v>-4.052659259077615E-07</v>
      </c>
      <c r="AM843">
        <v>61.35787655002243</v>
      </c>
      <c r="AN843">
        <f>(AP843 - AO843 + BO843*1E3/(8.314*(BQ843+273.15)) * AR843/BN843 * AQ843) * BN843/(100*BB843) * 1000/(1000 - AP843)</f>
        <v>0</v>
      </c>
      <c r="AO843">
        <v>21.47056871225735</v>
      </c>
      <c r="AP843">
        <v>21.45734475524476</v>
      </c>
      <c r="AQ843">
        <v>-1.301009683042246E-07</v>
      </c>
      <c r="AR843">
        <v>91.88205700752289</v>
      </c>
      <c r="AS843">
        <v>0</v>
      </c>
      <c r="AT843">
        <v>0</v>
      </c>
      <c r="AU843">
        <f>IF(AS843*$H$15&gt;=AW843,1.0,(AW843/(AW843-AS843*$H$15)))</f>
        <v>0</v>
      </c>
      <c r="AV843">
        <f>(AU843-1)*100</f>
        <v>0</v>
      </c>
      <c r="AW843">
        <f>MAX(0,($B$15+$C$15*BV843)/(1+$D$15*BV843)*BO843/(BQ843+273)*$E$15)</f>
        <v>0</v>
      </c>
      <c r="AX843">
        <f>$B$13*BW843+$C$13*BX843+$F$13*CI843*(1-CL843)</f>
        <v>0</v>
      </c>
      <c r="AY843">
        <f>AX843*AZ843</f>
        <v>0</v>
      </c>
      <c r="AZ843">
        <f>($B$13*$D$11+$C$13*$D$11+$F$13*((CV843+CN843)/MAX(CV843+CN843+CW843, 0.1)*$I$11+CW843/MAX(CV843+CN843+CW843, 0.1)*$J$11))/($B$13+$C$13+$F$13)</f>
        <v>0</v>
      </c>
      <c r="BA843">
        <f>($B$13*$K$11+$C$13*$K$11+$F$13*((CV843+CN843)/MAX(CV843+CN843+CW843, 0.1)*$P$11+CW843/MAX(CV843+CN843+CW843, 0.1)*$Q$11))/($B$13+$C$13+$F$13)</f>
        <v>0</v>
      </c>
      <c r="BB843">
        <v>6</v>
      </c>
      <c r="BC843">
        <v>0.5</v>
      </c>
      <c r="BD843" t="s">
        <v>358</v>
      </c>
      <c r="BE843">
        <v>2</v>
      </c>
      <c r="BF843" t="b">
        <v>1</v>
      </c>
      <c r="BG843">
        <v>1774685090.1</v>
      </c>
      <c r="BH843">
        <v>419.5455000000001</v>
      </c>
      <c r="BI843">
        <v>419.9669</v>
      </c>
      <c r="BJ843">
        <v>21.45681</v>
      </c>
      <c r="BK843">
        <v>21.47107</v>
      </c>
      <c r="BL843">
        <v>419.9073</v>
      </c>
      <c r="BM843">
        <v>21.16032</v>
      </c>
      <c r="BN843">
        <v>499.9582</v>
      </c>
      <c r="BO843">
        <v>101.023</v>
      </c>
      <c r="BP843">
        <v>0.09997251</v>
      </c>
      <c r="BQ843">
        <v>25.6794</v>
      </c>
      <c r="BR843">
        <v>25.68618</v>
      </c>
      <c r="BS843">
        <v>999.9</v>
      </c>
      <c r="BT843">
        <v>0</v>
      </c>
      <c r="BU843">
        <v>0</v>
      </c>
      <c r="BV843">
        <v>10008.232</v>
      </c>
      <c r="BW843">
        <v>0</v>
      </c>
      <c r="BX843">
        <v>0.3780522000000001</v>
      </c>
      <c r="BY843">
        <v>-0.4213715000000001</v>
      </c>
      <c r="BZ843">
        <v>428.7452</v>
      </c>
      <c r="CA843">
        <v>429.1818999999999</v>
      </c>
      <c r="CB843">
        <v>-0.01427937</v>
      </c>
      <c r="CC843">
        <v>419.9669</v>
      </c>
      <c r="CD843">
        <v>21.47107</v>
      </c>
      <c r="CE843">
        <v>2.167629</v>
      </c>
      <c r="CF843">
        <v>2.169072</v>
      </c>
      <c r="CG843">
        <v>18.72506</v>
      </c>
      <c r="CH843">
        <v>18.73569</v>
      </c>
      <c r="CI843">
        <v>20.00037</v>
      </c>
      <c r="CJ843">
        <v>0</v>
      </c>
      <c r="CK843">
        <v>1</v>
      </c>
      <c r="CL843">
        <v>0</v>
      </c>
      <c r="CM843">
        <v>1.53363</v>
      </c>
      <c r="CN843">
        <v>0</v>
      </c>
      <c r="CO843">
        <v>0.22002</v>
      </c>
      <c r="CP843">
        <v>102.3153</v>
      </c>
      <c r="CQ843">
        <v>35.125</v>
      </c>
      <c r="CR843">
        <v>41.312</v>
      </c>
      <c r="CS843">
        <v>38.062</v>
      </c>
      <c r="CT843">
        <v>40.7872</v>
      </c>
      <c r="CU843">
        <v>36.4622</v>
      </c>
      <c r="CV843">
        <v>0</v>
      </c>
      <c r="CW843">
        <v>20.003</v>
      </c>
      <c r="CX843">
        <v>0</v>
      </c>
      <c r="CY843">
        <v>1774685091.2</v>
      </c>
      <c r="CZ843">
        <v>0</v>
      </c>
      <c r="DA843">
        <v>1774666326.5</v>
      </c>
      <c r="DB843" t="s">
        <v>359</v>
      </c>
      <c r="DC843">
        <v>1774666322</v>
      </c>
      <c r="DD843">
        <v>1774666326.5</v>
      </c>
      <c r="DE843">
        <v>2</v>
      </c>
      <c r="DF843">
        <v>0.343</v>
      </c>
      <c r="DG843">
        <v>-0.026</v>
      </c>
      <c r="DH843">
        <v>-0.36</v>
      </c>
      <c r="DI843">
        <v>0.298</v>
      </c>
      <c r="DJ843">
        <v>420</v>
      </c>
      <c r="DK843">
        <v>22</v>
      </c>
      <c r="DL843">
        <v>0.17</v>
      </c>
      <c r="DM843">
        <v>0.02</v>
      </c>
      <c r="DN843">
        <v>-0.444326243902439</v>
      </c>
      <c r="DO843">
        <v>0.1096191637630641</v>
      </c>
      <c r="DP843">
        <v>0.05301143735946161</v>
      </c>
      <c r="DQ843">
        <v>0</v>
      </c>
      <c r="DR843">
        <v>-0.01223122146341463</v>
      </c>
      <c r="DS843">
        <v>-0.01631558905923345</v>
      </c>
      <c r="DT843">
        <v>0.001668020497038127</v>
      </c>
      <c r="DU843">
        <v>1</v>
      </c>
      <c r="DV843">
        <v>1</v>
      </c>
      <c r="DW843">
        <v>2</v>
      </c>
      <c r="DX843" t="s">
        <v>367</v>
      </c>
      <c r="DY843">
        <v>3.13045</v>
      </c>
      <c r="DZ843">
        <v>2.80644</v>
      </c>
      <c r="EA843">
        <v>0.0997407</v>
      </c>
      <c r="EB843">
        <v>0.0994744</v>
      </c>
      <c r="EC843">
        <v>0.105696</v>
      </c>
      <c r="ED843">
        <v>0.105437</v>
      </c>
      <c r="EE843">
        <v>21143.9</v>
      </c>
      <c r="EF843">
        <v>27417.8</v>
      </c>
      <c r="EG843">
        <v>26440.5</v>
      </c>
      <c r="EH843">
        <v>32998.9</v>
      </c>
      <c r="EI843">
        <v>34926.9</v>
      </c>
      <c r="EJ843">
        <v>40315.7</v>
      </c>
      <c r="EK843">
        <v>41085.7</v>
      </c>
      <c r="EL843">
        <v>46058.1</v>
      </c>
      <c r="EM843">
        <v>2.03542</v>
      </c>
      <c r="EN843">
        <v>1.99993</v>
      </c>
      <c r="EO843">
        <v>0.0659004</v>
      </c>
      <c r="EP843">
        <v>0</v>
      </c>
      <c r="EQ843">
        <v>24.6099</v>
      </c>
      <c r="ER843">
        <v>999.9</v>
      </c>
      <c r="ES843">
        <v>67.5</v>
      </c>
      <c r="ET843">
        <v>27.5</v>
      </c>
      <c r="EU843">
        <v>24.6254</v>
      </c>
      <c r="EV843">
        <v>61.2709</v>
      </c>
      <c r="EW843">
        <v>31.851</v>
      </c>
      <c r="EX843">
        <v>1</v>
      </c>
      <c r="EY843">
        <v>0.290965</v>
      </c>
      <c r="EZ843">
        <v>0.142565</v>
      </c>
      <c r="FA843">
        <v>20.2922</v>
      </c>
      <c r="FB843">
        <v>5.19168</v>
      </c>
      <c r="FC843">
        <v>11.9441</v>
      </c>
      <c r="FD843">
        <v>4.9558</v>
      </c>
      <c r="FE843">
        <v>3.285</v>
      </c>
      <c r="FF843">
        <v>9999</v>
      </c>
      <c r="FG843">
        <v>9999</v>
      </c>
      <c r="FH843">
        <v>9999</v>
      </c>
      <c r="FI843">
        <v>999.9</v>
      </c>
      <c r="FJ843">
        <v>1.86127</v>
      </c>
      <c r="FK843">
        <v>1.86264</v>
      </c>
      <c r="FL843">
        <v>1.86005</v>
      </c>
      <c r="FM843">
        <v>1.85837</v>
      </c>
      <c r="FN843">
        <v>1.86215</v>
      </c>
      <c r="FO843">
        <v>1.85891</v>
      </c>
      <c r="FP843">
        <v>1.85794</v>
      </c>
      <c r="FQ843">
        <v>1.86081</v>
      </c>
      <c r="FR843">
        <v>0</v>
      </c>
      <c r="FS843">
        <v>0</v>
      </c>
      <c r="FT843">
        <v>0</v>
      </c>
      <c r="FU843">
        <v>4.5</v>
      </c>
      <c r="FV843" t="s">
        <v>361</v>
      </c>
      <c r="FW843" t="s">
        <v>362</v>
      </c>
      <c r="FX843" t="s">
        <v>363</v>
      </c>
      <c r="FY843" t="s">
        <v>364</v>
      </c>
      <c r="FZ843" t="s">
        <v>364</v>
      </c>
      <c r="GA843" t="s">
        <v>363</v>
      </c>
      <c r="GB843">
        <v>0</v>
      </c>
      <c r="GC843">
        <v>100</v>
      </c>
      <c r="GD843">
        <v>100</v>
      </c>
      <c r="GE843">
        <v>-0.362</v>
      </c>
      <c r="GF843">
        <v>0.2965</v>
      </c>
      <c r="GG843">
        <v>-1.589593225013521</v>
      </c>
      <c r="GH843">
        <v>0.00192992804097616</v>
      </c>
      <c r="GI843">
        <v>3.244687122451424E-06</v>
      </c>
      <c r="GJ843">
        <v>-2.087531120305573E-09</v>
      </c>
      <c r="GK843">
        <v>0.05776174702018427</v>
      </c>
      <c r="GL843">
        <v>0.005089068596103195</v>
      </c>
      <c r="GM843">
        <v>0.0003257216593697226</v>
      </c>
      <c r="GN843">
        <v>-1.562898368296355E-06</v>
      </c>
      <c r="GO843">
        <v>0</v>
      </c>
      <c r="GP843">
        <v>1257</v>
      </c>
      <c r="GQ843">
        <v>1</v>
      </c>
      <c r="GR843">
        <v>31</v>
      </c>
      <c r="GS843">
        <v>312.9</v>
      </c>
      <c r="GT843">
        <v>312.8</v>
      </c>
      <c r="GU843">
        <v>1.07666</v>
      </c>
      <c r="GV843">
        <v>2.38647</v>
      </c>
      <c r="GW843">
        <v>1.44775</v>
      </c>
      <c r="GX843">
        <v>2.20215</v>
      </c>
      <c r="GY843">
        <v>1.44653</v>
      </c>
      <c r="GZ843">
        <v>2.39624</v>
      </c>
      <c r="HA843">
        <v>33.1769</v>
      </c>
      <c r="HB843">
        <v>14.4122</v>
      </c>
      <c r="HC843">
        <v>18</v>
      </c>
      <c r="HD843">
        <v>532.153</v>
      </c>
      <c r="HE843">
        <v>522.6609999999999</v>
      </c>
      <c r="HF843">
        <v>24.9998</v>
      </c>
      <c r="HG843">
        <v>30.7065</v>
      </c>
      <c r="HH843">
        <v>30</v>
      </c>
      <c r="HI843">
        <v>31.0835</v>
      </c>
      <c r="HJ843">
        <v>31.0928</v>
      </c>
      <c r="HK843">
        <v>21.538</v>
      </c>
      <c r="HL843">
        <v>20.8779</v>
      </c>
      <c r="HM843">
        <v>100</v>
      </c>
      <c r="HN843">
        <v>25</v>
      </c>
      <c r="HO843">
        <v>420</v>
      </c>
      <c r="HP843">
        <v>21.5</v>
      </c>
      <c r="HQ843">
        <v>103.117</v>
      </c>
      <c r="HR843">
        <v>102.017</v>
      </c>
    </row>
    <row r="844" spans="1:226">
      <c r="A844">
        <v>826</v>
      </c>
      <c r="B844">
        <v>1774685097</v>
      </c>
      <c r="C844">
        <v>3351</v>
      </c>
      <c r="D844" t="s">
        <v>2015</v>
      </c>
      <c r="E844" t="s">
        <v>2016</v>
      </c>
      <c r="F844">
        <v>5</v>
      </c>
      <c r="I844">
        <v>1774685094.1</v>
      </c>
      <c r="J844">
        <f>(K844)/1000</f>
        <v>0</v>
      </c>
      <c r="K844">
        <f>IF(BF844, AN844, AH844)</f>
        <v>0</v>
      </c>
      <c r="L844">
        <f>IF(BF844, AI844, AG844)</f>
        <v>0</v>
      </c>
      <c r="M844">
        <f>BH844 - IF(AU844&gt;1, L844*BB844*100.0/(AW844), 0)</f>
        <v>0</v>
      </c>
      <c r="N844">
        <f>((T844-J844/2)*M844-L844)/(T844+J844/2)</f>
        <v>0</v>
      </c>
      <c r="O844">
        <f>N844*(BO844+BP844)/1000.0</f>
        <v>0</v>
      </c>
      <c r="P844">
        <f>(BH844 - IF(AU844&gt;1, L844*BB844*100.0/(AW844), 0))*(BO844+BP844)/1000.0</f>
        <v>0</v>
      </c>
      <c r="Q844">
        <f>2.0/((1/S844-1/R844)+SIGN(S844)*SQRT((1/S844-1/R844)*(1/S844-1/R844) + 4*BC844/((BC844+1)*(BC844+1))*(2*1/S844*1/R844-1/R844*1/R844)))</f>
        <v>0</v>
      </c>
      <c r="R844">
        <f>IF(LEFT(BD844,1)&lt;&gt;"0",IF(LEFT(BD844,1)="1",3.0,BE844),$D$5+$E$5*(BV844*BO844/($K$5*1000))+$F$5*(BV844*BO844/($K$5*1000))*MAX(MIN(BB844,$J$5),$I$5)*MAX(MIN(BB844,$J$5),$I$5)+$G$5*MAX(MIN(BB844,$J$5),$I$5)*(BV844*BO844/($K$5*1000))+$H$5*(BV844*BO844/($K$5*1000))*(BV844*BO844/($K$5*1000)))</f>
        <v>0</v>
      </c>
      <c r="S844">
        <f>J844*(1000-(1000*0.61365*exp(17.502*W844/(240.97+W844))/(BO844+BP844)+BJ844)/2)/(1000*0.61365*exp(17.502*W844/(240.97+W844))/(BO844+BP844)-BJ844)</f>
        <v>0</v>
      </c>
      <c r="T844">
        <f>1/((BC844+1)/(Q844/1.6)+1/(R844/1.37)) + BC844/((BC844+1)/(Q844/1.6) + BC844/(R844/1.37))</f>
        <v>0</v>
      </c>
      <c r="U844">
        <f>(AX844*BA844)</f>
        <v>0</v>
      </c>
      <c r="V844">
        <f>(BQ844+(U844+2*0.95*5.67E-8*(((BQ844+$B$9)+273)^4-(BQ844+273)^4)-44100*J844)/(1.84*29.3*R844+8*0.95*5.67E-8*(BQ844+273)^3))</f>
        <v>0</v>
      </c>
      <c r="W844">
        <f>($C$9*BR844+$D$9*BS844+$E$9*V844)</f>
        <v>0</v>
      </c>
      <c r="X844">
        <f>0.61365*exp(17.502*W844/(240.97+W844))</f>
        <v>0</v>
      </c>
      <c r="Y844">
        <f>(Z844/AA844*100)</f>
        <v>0</v>
      </c>
      <c r="Z844">
        <f>BJ844*(BO844+BP844)/1000</f>
        <v>0</v>
      </c>
      <c r="AA844">
        <f>0.61365*exp(17.502*BQ844/(240.97+BQ844))</f>
        <v>0</v>
      </c>
      <c r="AB844">
        <f>(X844-BJ844*(BO844+BP844)/1000)</f>
        <v>0</v>
      </c>
      <c r="AC844">
        <f>(-J844*44100)</f>
        <v>0</v>
      </c>
      <c r="AD844">
        <f>2*29.3*R844*0.92*(BQ844-W844)</f>
        <v>0</v>
      </c>
      <c r="AE844">
        <f>2*0.95*5.67E-8*(((BQ844+$B$9)+273)^4-(W844+273)^4)</f>
        <v>0</v>
      </c>
      <c r="AF844">
        <f>U844+AE844+AC844+AD844</f>
        <v>0</v>
      </c>
      <c r="AG844">
        <f>BN844*AU844*(BI844-BH844*(1000-AU844*BK844)/(1000-AU844*BJ844))/(100*BB844)</f>
        <v>0</v>
      </c>
      <c r="AH844">
        <f>1000*BN844*AU844*(BJ844-BK844)/(100*BB844*(1000-AU844*BJ844))</f>
        <v>0</v>
      </c>
      <c r="AI844">
        <f>(AJ844 - AK844 - BO844*1E3/(8.314*(BQ844+273.15)) * AM844/BN844 * AL844) * BN844/(100*BB844) * (1000 - BK844)/1000</f>
        <v>0</v>
      </c>
      <c r="AJ844">
        <v>429.2368226238614</v>
      </c>
      <c r="AK844">
        <v>428.7586363636364</v>
      </c>
      <c r="AL844">
        <v>4.290814170202373E-06</v>
      </c>
      <c r="AM844">
        <v>61.35787655002243</v>
      </c>
      <c r="AN844">
        <f>(AP844 - AO844 + BO844*1E3/(8.314*(BQ844+273.15)) * AR844/BN844 * AQ844) * BN844/(100*BB844) * 1000/(1000 - AP844)</f>
        <v>0</v>
      </c>
      <c r="AO844">
        <v>21.4721988834323</v>
      </c>
      <c r="AP844">
        <v>21.45714405594407</v>
      </c>
      <c r="AQ844">
        <v>-1.638518549566016E-07</v>
      </c>
      <c r="AR844">
        <v>91.88205700752289</v>
      </c>
      <c r="AS844">
        <v>0</v>
      </c>
      <c r="AT844">
        <v>0</v>
      </c>
      <c r="AU844">
        <f>IF(AS844*$H$15&gt;=AW844,1.0,(AW844/(AW844-AS844*$H$15)))</f>
        <v>0</v>
      </c>
      <c r="AV844">
        <f>(AU844-1)*100</f>
        <v>0</v>
      </c>
      <c r="AW844">
        <f>MAX(0,($B$15+$C$15*BV844)/(1+$D$15*BV844)*BO844/(BQ844+273)*$E$15)</f>
        <v>0</v>
      </c>
      <c r="AX844">
        <f>$B$13*BW844+$C$13*BX844+$F$13*CI844*(1-CL844)</f>
        <v>0</v>
      </c>
      <c r="AY844">
        <f>AX844*AZ844</f>
        <v>0</v>
      </c>
      <c r="AZ844">
        <f>($B$13*$D$11+$C$13*$D$11+$F$13*((CV844+CN844)/MAX(CV844+CN844+CW844, 0.1)*$I$11+CW844/MAX(CV844+CN844+CW844, 0.1)*$J$11))/($B$13+$C$13+$F$13)</f>
        <v>0</v>
      </c>
      <c r="BA844">
        <f>($B$13*$K$11+$C$13*$K$11+$F$13*((CV844+CN844)/MAX(CV844+CN844+CW844, 0.1)*$P$11+CW844/MAX(CV844+CN844+CW844, 0.1)*$Q$11))/($B$13+$C$13+$F$13)</f>
        <v>0</v>
      </c>
      <c r="BB844">
        <v>6</v>
      </c>
      <c r="BC844">
        <v>0.5</v>
      </c>
      <c r="BD844" t="s">
        <v>358</v>
      </c>
      <c r="BE844">
        <v>2</v>
      </c>
      <c r="BF844" t="b">
        <v>1</v>
      </c>
      <c r="BG844">
        <v>1774685094.1</v>
      </c>
      <c r="BH844">
        <v>419.5416</v>
      </c>
      <c r="BI844">
        <v>420.0221</v>
      </c>
      <c r="BJ844">
        <v>21.45703</v>
      </c>
      <c r="BK844">
        <v>21.47246</v>
      </c>
      <c r="BL844">
        <v>419.9032</v>
      </c>
      <c r="BM844">
        <v>21.16054</v>
      </c>
      <c r="BN844">
        <v>499.9787</v>
      </c>
      <c r="BO844">
        <v>101.023</v>
      </c>
      <c r="BP844">
        <v>0.1000595</v>
      </c>
      <c r="BQ844">
        <v>25.68198</v>
      </c>
      <c r="BR844">
        <v>25.68556</v>
      </c>
      <c r="BS844">
        <v>999.9</v>
      </c>
      <c r="BT844">
        <v>0</v>
      </c>
      <c r="BU844">
        <v>0</v>
      </c>
      <c r="BV844">
        <v>9988.558999999999</v>
      </c>
      <c r="BW844">
        <v>0</v>
      </c>
      <c r="BX844">
        <v>0.3694258</v>
      </c>
      <c r="BY844">
        <v>-0.4806061</v>
      </c>
      <c r="BZ844">
        <v>428.741</v>
      </c>
      <c r="CA844">
        <v>429.239</v>
      </c>
      <c r="CB844">
        <v>-0.01544475</v>
      </c>
      <c r="CC844">
        <v>420.0221</v>
      </c>
      <c r="CD844">
        <v>21.47246</v>
      </c>
      <c r="CE844">
        <v>2.167655</v>
      </c>
      <c r="CF844">
        <v>2.169213</v>
      </c>
      <c r="CG844">
        <v>18.72524</v>
      </c>
      <c r="CH844">
        <v>18.73673</v>
      </c>
      <c r="CI844">
        <v>12.594327</v>
      </c>
      <c r="CJ844">
        <v>0</v>
      </c>
      <c r="CK844">
        <v>1</v>
      </c>
      <c r="CL844">
        <v>0</v>
      </c>
      <c r="CM844">
        <v>1.68696</v>
      </c>
      <c r="CN844">
        <v>0</v>
      </c>
      <c r="CO844">
        <v>-0.53369</v>
      </c>
      <c r="CP844">
        <v>64.42837999999999</v>
      </c>
      <c r="CQ844">
        <v>35.125</v>
      </c>
      <c r="CR844">
        <v>41.3498</v>
      </c>
      <c r="CS844">
        <v>38.062</v>
      </c>
      <c r="CT844">
        <v>40.8372</v>
      </c>
      <c r="CU844">
        <v>36.4937</v>
      </c>
      <c r="CV844">
        <v>0</v>
      </c>
      <c r="CW844">
        <v>12.594</v>
      </c>
      <c r="CX844">
        <v>0</v>
      </c>
      <c r="CY844">
        <v>1774685095.4</v>
      </c>
      <c r="CZ844">
        <v>0</v>
      </c>
      <c r="DA844">
        <v>1774666326.5</v>
      </c>
      <c r="DB844" t="s">
        <v>359</v>
      </c>
      <c r="DC844">
        <v>1774666322</v>
      </c>
      <c r="DD844">
        <v>1774666326.5</v>
      </c>
      <c r="DE844">
        <v>2</v>
      </c>
      <c r="DF844">
        <v>0.343</v>
      </c>
      <c r="DG844">
        <v>-0.026</v>
      </c>
      <c r="DH844">
        <v>-0.36</v>
      </c>
      <c r="DI844">
        <v>0.298</v>
      </c>
      <c r="DJ844">
        <v>420</v>
      </c>
      <c r="DK844">
        <v>22</v>
      </c>
      <c r="DL844">
        <v>0.17</v>
      </c>
      <c r="DM844">
        <v>0.02</v>
      </c>
      <c r="DN844">
        <v>-0.4512529756097561</v>
      </c>
      <c r="DO844">
        <v>0.05126140766550538</v>
      </c>
      <c r="DP844">
        <v>0.05517829746553012</v>
      </c>
      <c r="DQ844">
        <v>1</v>
      </c>
      <c r="DR844">
        <v>-0.01300913902439024</v>
      </c>
      <c r="DS844">
        <v>-0.01746978815331011</v>
      </c>
      <c r="DT844">
        <v>0.001769410297918359</v>
      </c>
      <c r="DU844">
        <v>1</v>
      </c>
      <c r="DV844">
        <v>2</v>
      </c>
      <c r="DW844">
        <v>2</v>
      </c>
      <c r="DX844" t="s">
        <v>360</v>
      </c>
      <c r="DY844">
        <v>3.13041</v>
      </c>
      <c r="DZ844">
        <v>2.80635</v>
      </c>
      <c r="EA844">
        <v>0.0997494</v>
      </c>
      <c r="EB844">
        <v>0.0994746</v>
      </c>
      <c r="EC844">
        <v>0.105698</v>
      </c>
      <c r="ED844">
        <v>0.105444</v>
      </c>
      <c r="EE844">
        <v>21143.6</v>
      </c>
      <c r="EF844">
        <v>27417.8</v>
      </c>
      <c r="EG844">
        <v>26440.4</v>
      </c>
      <c r="EH844">
        <v>32999</v>
      </c>
      <c r="EI844">
        <v>34926.5</v>
      </c>
      <c r="EJ844">
        <v>40315.5</v>
      </c>
      <c r="EK844">
        <v>41085.4</v>
      </c>
      <c r="EL844">
        <v>46058.2</v>
      </c>
      <c r="EM844">
        <v>2.03507</v>
      </c>
      <c r="EN844">
        <v>2.00028</v>
      </c>
      <c r="EO844">
        <v>0.0648946</v>
      </c>
      <c r="EP844">
        <v>0</v>
      </c>
      <c r="EQ844">
        <v>24.6099</v>
      </c>
      <c r="ER844">
        <v>999.9</v>
      </c>
      <c r="ES844">
        <v>67.5</v>
      </c>
      <c r="ET844">
        <v>27.5</v>
      </c>
      <c r="EU844">
        <v>24.6262</v>
      </c>
      <c r="EV844">
        <v>61.2609</v>
      </c>
      <c r="EW844">
        <v>31.7909</v>
      </c>
      <c r="EX844">
        <v>1</v>
      </c>
      <c r="EY844">
        <v>0.290846</v>
      </c>
      <c r="EZ844">
        <v>0.142062</v>
      </c>
      <c r="FA844">
        <v>20.2925</v>
      </c>
      <c r="FB844">
        <v>5.19213</v>
      </c>
      <c r="FC844">
        <v>11.9441</v>
      </c>
      <c r="FD844">
        <v>4.9557</v>
      </c>
      <c r="FE844">
        <v>3.285</v>
      </c>
      <c r="FF844">
        <v>9999</v>
      </c>
      <c r="FG844">
        <v>9999</v>
      </c>
      <c r="FH844">
        <v>9999</v>
      </c>
      <c r="FI844">
        <v>999.9</v>
      </c>
      <c r="FJ844">
        <v>1.86127</v>
      </c>
      <c r="FK844">
        <v>1.86264</v>
      </c>
      <c r="FL844">
        <v>1.86005</v>
      </c>
      <c r="FM844">
        <v>1.85837</v>
      </c>
      <c r="FN844">
        <v>1.86218</v>
      </c>
      <c r="FO844">
        <v>1.85891</v>
      </c>
      <c r="FP844">
        <v>1.85793</v>
      </c>
      <c r="FQ844">
        <v>1.86081</v>
      </c>
      <c r="FR844">
        <v>0</v>
      </c>
      <c r="FS844">
        <v>0</v>
      </c>
      <c r="FT844">
        <v>0</v>
      </c>
      <c r="FU844">
        <v>4.5</v>
      </c>
      <c r="FV844" t="s">
        <v>361</v>
      </c>
      <c r="FW844" t="s">
        <v>362</v>
      </c>
      <c r="FX844" t="s">
        <v>363</v>
      </c>
      <c r="FY844" t="s">
        <v>364</v>
      </c>
      <c r="FZ844" t="s">
        <v>364</v>
      </c>
      <c r="GA844" t="s">
        <v>363</v>
      </c>
      <c r="GB844">
        <v>0</v>
      </c>
      <c r="GC844">
        <v>100</v>
      </c>
      <c r="GD844">
        <v>100</v>
      </c>
      <c r="GE844">
        <v>-0.362</v>
      </c>
      <c r="GF844">
        <v>0.2964</v>
      </c>
      <c r="GG844">
        <v>-1.589593225013521</v>
      </c>
      <c r="GH844">
        <v>0.00192992804097616</v>
      </c>
      <c r="GI844">
        <v>3.244687122451424E-06</v>
      </c>
      <c r="GJ844">
        <v>-2.087531120305573E-09</v>
      </c>
      <c r="GK844">
        <v>0.05776174702018427</v>
      </c>
      <c r="GL844">
        <v>0.005089068596103195</v>
      </c>
      <c r="GM844">
        <v>0.0003257216593697226</v>
      </c>
      <c r="GN844">
        <v>-1.562898368296355E-06</v>
      </c>
      <c r="GO844">
        <v>0</v>
      </c>
      <c r="GP844">
        <v>1257</v>
      </c>
      <c r="GQ844">
        <v>1</v>
      </c>
      <c r="GR844">
        <v>31</v>
      </c>
      <c r="GS844">
        <v>312.9</v>
      </c>
      <c r="GT844">
        <v>312.8</v>
      </c>
      <c r="GU844">
        <v>1.07666</v>
      </c>
      <c r="GV844">
        <v>2.38281</v>
      </c>
      <c r="GW844">
        <v>1.44775</v>
      </c>
      <c r="GX844">
        <v>2.20215</v>
      </c>
      <c r="GY844">
        <v>1.44653</v>
      </c>
      <c r="GZ844">
        <v>2.40234</v>
      </c>
      <c r="HA844">
        <v>33.1992</v>
      </c>
      <c r="HB844">
        <v>14.421</v>
      </c>
      <c r="HC844">
        <v>18</v>
      </c>
      <c r="HD844">
        <v>531.931</v>
      </c>
      <c r="HE844">
        <v>522.898</v>
      </c>
      <c r="HF844">
        <v>24.9998</v>
      </c>
      <c r="HG844">
        <v>30.7065</v>
      </c>
      <c r="HH844">
        <v>30</v>
      </c>
      <c r="HI844">
        <v>31.0835</v>
      </c>
      <c r="HJ844">
        <v>31.0928</v>
      </c>
      <c r="HK844">
        <v>21.5369</v>
      </c>
      <c r="HL844">
        <v>20.8779</v>
      </c>
      <c r="HM844">
        <v>100</v>
      </c>
      <c r="HN844">
        <v>25</v>
      </c>
      <c r="HO844">
        <v>420</v>
      </c>
      <c r="HP844">
        <v>21.5</v>
      </c>
      <c r="HQ844">
        <v>103.117</v>
      </c>
      <c r="HR844">
        <v>102.017</v>
      </c>
    </row>
    <row r="845" spans="1:226">
      <c r="A845">
        <v>827</v>
      </c>
      <c r="B845">
        <v>1774685101</v>
      </c>
      <c r="C845">
        <v>3355</v>
      </c>
      <c r="D845" t="s">
        <v>2017</v>
      </c>
      <c r="E845" t="s">
        <v>2018</v>
      </c>
      <c r="F845">
        <v>5</v>
      </c>
      <c r="I845">
        <v>1774685098.1</v>
      </c>
      <c r="J845">
        <f>(K845)/1000</f>
        <v>0</v>
      </c>
      <c r="K845">
        <f>IF(BF845, AN845, AH845)</f>
        <v>0</v>
      </c>
      <c r="L845">
        <f>IF(BF845, AI845, AG845)</f>
        <v>0</v>
      </c>
      <c r="M845">
        <f>BH845 - IF(AU845&gt;1, L845*BB845*100.0/(AW845), 0)</f>
        <v>0</v>
      </c>
      <c r="N845">
        <f>((T845-J845/2)*M845-L845)/(T845+J845/2)</f>
        <v>0</v>
      </c>
      <c r="O845">
        <f>N845*(BO845+BP845)/1000.0</f>
        <v>0</v>
      </c>
      <c r="P845">
        <f>(BH845 - IF(AU845&gt;1, L845*BB845*100.0/(AW845), 0))*(BO845+BP845)/1000.0</f>
        <v>0</v>
      </c>
      <c r="Q845">
        <f>2.0/((1/S845-1/R845)+SIGN(S845)*SQRT((1/S845-1/R845)*(1/S845-1/R845) + 4*BC845/((BC845+1)*(BC845+1))*(2*1/S845*1/R845-1/R845*1/R845)))</f>
        <v>0</v>
      </c>
      <c r="R845">
        <f>IF(LEFT(BD845,1)&lt;&gt;"0",IF(LEFT(BD845,1)="1",3.0,BE845),$D$5+$E$5*(BV845*BO845/($K$5*1000))+$F$5*(BV845*BO845/($K$5*1000))*MAX(MIN(BB845,$J$5),$I$5)*MAX(MIN(BB845,$J$5),$I$5)+$G$5*MAX(MIN(BB845,$J$5),$I$5)*(BV845*BO845/($K$5*1000))+$H$5*(BV845*BO845/($K$5*1000))*(BV845*BO845/($K$5*1000)))</f>
        <v>0</v>
      </c>
      <c r="S845">
        <f>J845*(1000-(1000*0.61365*exp(17.502*W845/(240.97+W845))/(BO845+BP845)+BJ845)/2)/(1000*0.61365*exp(17.502*W845/(240.97+W845))/(BO845+BP845)-BJ845)</f>
        <v>0</v>
      </c>
      <c r="T845">
        <f>1/((BC845+1)/(Q845/1.6)+1/(R845/1.37)) + BC845/((BC845+1)/(Q845/1.6) + BC845/(R845/1.37))</f>
        <v>0</v>
      </c>
      <c r="U845">
        <f>(AX845*BA845)</f>
        <v>0</v>
      </c>
      <c r="V845">
        <f>(BQ845+(U845+2*0.95*5.67E-8*(((BQ845+$B$9)+273)^4-(BQ845+273)^4)-44100*J845)/(1.84*29.3*R845+8*0.95*5.67E-8*(BQ845+273)^3))</f>
        <v>0</v>
      </c>
      <c r="W845">
        <f>($C$9*BR845+$D$9*BS845+$E$9*V845)</f>
        <v>0</v>
      </c>
      <c r="X845">
        <f>0.61365*exp(17.502*W845/(240.97+W845))</f>
        <v>0</v>
      </c>
      <c r="Y845">
        <f>(Z845/AA845*100)</f>
        <v>0</v>
      </c>
      <c r="Z845">
        <f>BJ845*(BO845+BP845)/1000</f>
        <v>0</v>
      </c>
      <c r="AA845">
        <f>0.61365*exp(17.502*BQ845/(240.97+BQ845))</f>
        <v>0</v>
      </c>
      <c r="AB845">
        <f>(X845-BJ845*(BO845+BP845)/1000)</f>
        <v>0</v>
      </c>
      <c r="AC845">
        <f>(-J845*44100)</f>
        <v>0</v>
      </c>
      <c r="AD845">
        <f>2*29.3*R845*0.92*(BQ845-W845)</f>
        <v>0</v>
      </c>
      <c r="AE845">
        <f>2*0.95*5.67E-8*(((BQ845+$B$9)+273)^4-(W845+273)^4)</f>
        <v>0</v>
      </c>
      <c r="AF845">
        <f>U845+AE845+AC845+AD845</f>
        <v>0</v>
      </c>
      <c r="AG845">
        <f>BN845*AU845*(BI845-BH845*(1000-AU845*BK845)/(1000-AU845*BJ845))/(100*BB845)</f>
        <v>0</v>
      </c>
      <c r="AH845">
        <f>1000*BN845*AU845*(BJ845-BK845)/(100*BB845*(1000-AU845*BJ845))</f>
        <v>0</v>
      </c>
      <c r="AI845">
        <f>(AJ845 - AK845 - BO845*1E3/(8.314*(BQ845+273.15)) * AM845/BN845 * AL845) * BN845/(100*BB845) * (1000 - BK845)/1000</f>
        <v>0</v>
      </c>
      <c r="AJ845">
        <v>429.2490537516515</v>
      </c>
      <c r="AK845">
        <v>428.7830242424242</v>
      </c>
      <c r="AL845">
        <v>1.661673868816894E-06</v>
      </c>
      <c r="AM845">
        <v>61.35787655002243</v>
      </c>
      <c r="AN845">
        <f>(AP845 - AO845 + BO845*1E3/(8.314*(BQ845+273.15)) * AR845/BN845 * AQ845) * BN845/(100*BB845) * 1000/(1000 - AP845)</f>
        <v>0</v>
      </c>
      <c r="AO845">
        <v>21.47315905813683</v>
      </c>
      <c r="AP845">
        <v>21.45964195804197</v>
      </c>
      <c r="AQ845">
        <v>6.288154023385993E-08</v>
      </c>
      <c r="AR845">
        <v>91.88205700752289</v>
      </c>
      <c r="AS845">
        <v>0</v>
      </c>
      <c r="AT845">
        <v>0</v>
      </c>
      <c r="AU845">
        <f>IF(AS845*$H$15&gt;=AW845,1.0,(AW845/(AW845-AS845*$H$15)))</f>
        <v>0</v>
      </c>
      <c r="AV845">
        <f>(AU845-1)*100</f>
        <v>0</v>
      </c>
      <c r="AW845">
        <f>MAX(0,($B$15+$C$15*BV845)/(1+$D$15*BV845)*BO845/(BQ845+273)*$E$15)</f>
        <v>0</v>
      </c>
      <c r="AX845">
        <f>$B$13*BW845+$C$13*BX845+$F$13*CI845*(1-CL845)</f>
        <v>0</v>
      </c>
      <c r="AY845">
        <f>AX845*AZ845</f>
        <v>0</v>
      </c>
      <c r="AZ845">
        <f>($B$13*$D$11+$C$13*$D$11+$F$13*((CV845+CN845)/MAX(CV845+CN845+CW845, 0.1)*$I$11+CW845/MAX(CV845+CN845+CW845, 0.1)*$J$11))/($B$13+$C$13+$F$13)</f>
        <v>0</v>
      </c>
      <c r="BA845">
        <f>($B$13*$K$11+$C$13*$K$11+$F$13*((CV845+CN845)/MAX(CV845+CN845+CW845, 0.1)*$P$11+CW845/MAX(CV845+CN845+CW845, 0.1)*$Q$11))/($B$13+$C$13+$F$13)</f>
        <v>0</v>
      </c>
      <c r="BB845">
        <v>6</v>
      </c>
      <c r="BC845">
        <v>0.5</v>
      </c>
      <c r="BD845" t="s">
        <v>358</v>
      </c>
      <c r="BE845">
        <v>2</v>
      </c>
      <c r="BF845" t="b">
        <v>1</v>
      </c>
      <c r="BG845">
        <v>1774685098.1</v>
      </c>
      <c r="BH845">
        <v>419.5732</v>
      </c>
      <c r="BI845">
        <v>420.0217</v>
      </c>
      <c r="BJ845">
        <v>21.45803</v>
      </c>
      <c r="BK845">
        <v>21.47448</v>
      </c>
      <c r="BL845">
        <v>419.9348</v>
      </c>
      <c r="BM845">
        <v>21.16153</v>
      </c>
      <c r="BN845">
        <v>499.9968</v>
      </c>
      <c r="BO845">
        <v>101.0232</v>
      </c>
      <c r="BP845">
        <v>0.09999138</v>
      </c>
      <c r="BQ845">
        <v>25.68187</v>
      </c>
      <c r="BR845">
        <v>25.67074</v>
      </c>
      <c r="BS845">
        <v>999.9</v>
      </c>
      <c r="BT845">
        <v>0</v>
      </c>
      <c r="BU845">
        <v>0</v>
      </c>
      <c r="BV845">
        <v>9987.753000000001</v>
      </c>
      <c r="BW845">
        <v>0</v>
      </c>
      <c r="BX845">
        <v>0.3699735000000001</v>
      </c>
      <c r="BY845">
        <v>-0.4484894</v>
      </c>
      <c r="BZ845">
        <v>428.7738000000001</v>
      </c>
      <c r="CA845">
        <v>429.2395</v>
      </c>
      <c r="CB845">
        <v>-0.01643181</v>
      </c>
      <c r="CC845">
        <v>420.0217</v>
      </c>
      <c r="CD845">
        <v>21.47448</v>
      </c>
      <c r="CE845">
        <v>2.167758</v>
      </c>
      <c r="CF845">
        <v>2.169418</v>
      </c>
      <c r="CG845">
        <v>18.726</v>
      </c>
      <c r="CH845">
        <v>18.73823</v>
      </c>
      <c r="CI845">
        <v>5.615454999999999</v>
      </c>
      <c r="CJ845">
        <v>0</v>
      </c>
      <c r="CK845">
        <v>1</v>
      </c>
      <c r="CL845">
        <v>0</v>
      </c>
      <c r="CM845">
        <v>1.86872</v>
      </c>
      <c r="CN845">
        <v>0</v>
      </c>
      <c r="CO845">
        <v>-1.26822</v>
      </c>
      <c r="CP845">
        <v>28.72679</v>
      </c>
      <c r="CQ845">
        <v>35.125</v>
      </c>
      <c r="CR845">
        <v>41.3874</v>
      </c>
      <c r="CS845">
        <v>38.0872</v>
      </c>
      <c r="CT845">
        <v>40.875</v>
      </c>
      <c r="CU845">
        <v>36.5</v>
      </c>
      <c r="CV845">
        <v>0</v>
      </c>
      <c r="CW845">
        <v>5.615</v>
      </c>
      <c r="CX845">
        <v>0</v>
      </c>
      <c r="CY845">
        <v>1774685099.6</v>
      </c>
      <c r="CZ845">
        <v>0</v>
      </c>
      <c r="DA845">
        <v>1774666326.5</v>
      </c>
      <c r="DB845" t="s">
        <v>359</v>
      </c>
      <c r="DC845">
        <v>1774666322</v>
      </c>
      <c r="DD845">
        <v>1774666326.5</v>
      </c>
      <c r="DE845">
        <v>2</v>
      </c>
      <c r="DF845">
        <v>0.343</v>
      </c>
      <c r="DG845">
        <v>-0.026</v>
      </c>
      <c r="DH845">
        <v>-0.36</v>
      </c>
      <c r="DI845">
        <v>0.298</v>
      </c>
      <c r="DJ845">
        <v>420</v>
      </c>
      <c r="DK845">
        <v>22</v>
      </c>
      <c r="DL845">
        <v>0.17</v>
      </c>
      <c r="DM845">
        <v>0.02</v>
      </c>
      <c r="DN845">
        <v>-0.44910125</v>
      </c>
      <c r="DO845">
        <v>-0.006263166979362151</v>
      </c>
      <c r="DP845">
        <v>0.05598813731798461</v>
      </c>
      <c r="DQ845">
        <v>1</v>
      </c>
      <c r="DR845">
        <v>-0.01431284</v>
      </c>
      <c r="DS845">
        <v>-0.01645852908067542</v>
      </c>
      <c r="DT845">
        <v>0.001620579668020058</v>
      </c>
      <c r="DU845">
        <v>1</v>
      </c>
      <c r="DV845">
        <v>2</v>
      </c>
      <c r="DW845">
        <v>2</v>
      </c>
      <c r="DX845" t="s">
        <v>360</v>
      </c>
      <c r="DY845">
        <v>3.13049</v>
      </c>
      <c r="DZ845">
        <v>2.80637</v>
      </c>
      <c r="EA845">
        <v>0.09974959999999999</v>
      </c>
      <c r="EB845">
        <v>0.0994703</v>
      </c>
      <c r="EC845">
        <v>0.105702</v>
      </c>
      <c r="ED845">
        <v>0.105454</v>
      </c>
      <c r="EE845">
        <v>21143.5</v>
      </c>
      <c r="EF845">
        <v>27418.3</v>
      </c>
      <c r="EG845">
        <v>26440.3</v>
      </c>
      <c r="EH845">
        <v>32999.4</v>
      </c>
      <c r="EI845">
        <v>34926.2</v>
      </c>
      <c r="EJ845">
        <v>40315.7</v>
      </c>
      <c r="EK845">
        <v>41085.3</v>
      </c>
      <c r="EL845">
        <v>46059</v>
      </c>
      <c r="EM845">
        <v>2.03525</v>
      </c>
      <c r="EN845">
        <v>2.00007</v>
      </c>
      <c r="EO845">
        <v>0.0641868</v>
      </c>
      <c r="EP845">
        <v>0</v>
      </c>
      <c r="EQ845">
        <v>24.6099</v>
      </c>
      <c r="ER845">
        <v>999.9</v>
      </c>
      <c r="ES845">
        <v>67.5</v>
      </c>
      <c r="ET845">
        <v>27.5</v>
      </c>
      <c r="EU845">
        <v>24.6274</v>
      </c>
      <c r="EV845">
        <v>61.3409</v>
      </c>
      <c r="EW845">
        <v>31.6186</v>
      </c>
      <c r="EX845">
        <v>1</v>
      </c>
      <c r="EY845">
        <v>0.290884</v>
      </c>
      <c r="EZ845">
        <v>0.142157</v>
      </c>
      <c r="FA845">
        <v>20.2925</v>
      </c>
      <c r="FB845">
        <v>5.19228</v>
      </c>
      <c r="FC845">
        <v>11.9441</v>
      </c>
      <c r="FD845">
        <v>4.9557</v>
      </c>
      <c r="FE845">
        <v>3.285</v>
      </c>
      <c r="FF845">
        <v>9999</v>
      </c>
      <c r="FG845">
        <v>9999</v>
      </c>
      <c r="FH845">
        <v>9999</v>
      </c>
      <c r="FI845">
        <v>999.9</v>
      </c>
      <c r="FJ845">
        <v>1.86127</v>
      </c>
      <c r="FK845">
        <v>1.86264</v>
      </c>
      <c r="FL845">
        <v>1.86005</v>
      </c>
      <c r="FM845">
        <v>1.85837</v>
      </c>
      <c r="FN845">
        <v>1.86217</v>
      </c>
      <c r="FO845">
        <v>1.85889</v>
      </c>
      <c r="FP845">
        <v>1.85791</v>
      </c>
      <c r="FQ845">
        <v>1.86081</v>
      </c>
      <c r="FR845">
        <v>0</v>
      </c>
      <c r="FS845">
        <v>0</v>
      </c>
      <c r="FT845">
        <v>0</v>
      </c>
      <c r="FU845">
        <v>4.5</v>
      </c>
      <c r="FV845" t="s">
        <v>361</v>
      </c>
      <c r="FW845" t="s">
        <v>362</v>
      </c>
      <c r="FX845" t="s">
        <v>363</v>
      </c>
      <c r="FY845" t="s">
        <v>364</v>
      </c>
      <c r="FZ845" t="s">
        <v>364</v>
      </c>
      <c r="GA845" t="s">
        <v>363</v>
      </c>
      <c r="GB845">
        <v>0</v>
      </c>
      <c r="GC845">
        <v>100</v>
      </c>
      <c r="GD845">
        <v>100</v>
      </c>
      <c r="GE845">
        <v>-0.362</v>
      </c>
      <c r="GF845">
        <v>0.2966</v>
      </c>
      <c r="GG845">
        <v>-1.589593225013521</v>
      </c>
      <c r="GH845">
        <v>0.00192992804097616</v>
      </c>
      <c r="GI845">
        <v>3.244687122451424E-06</v>
      </c>
      <c r="GJ845">
        <v>-2.087531120305573E-09</v>
      </c>
      <c r="GK845">
        <v>0.05776174702018427</v>
      </c>
      <c r="GL845">
        <v>0.005089068596103195</v>
      </c>
      <c r="GM845">
        <v>0.0003257216593697226</v>
      </c>
      <c r="GN845">
        <v>-1.562898368296355E-06</v>
      </c>
      <c r="GO845">
        <v>0</v>
      </c>
      <c r="GP845">
        <v>1257</v>
      </c>
      <c r="GQ845">
        <v>1</v>
      </c>
      <c r="GR845">
        <v>31</v>
      </c>
      <c r="GS845">
        <v>313</v>
      </c>
      <c r="GT845">
        <v>312.9</v>
      </c>
      <c r="GU845">
        <v>1.07666</v>
      </c>
      <c r="GV845">
        <v>2.3938</v>
      </c>
      <c r="GW845">
        <v>1.44775</v>
      </c>
      <c r="GX845">
        <v>2.20215</v>
      </c>
      <c r="GY845">
        <v>1.44653</v>
      </c>
      <c r="GZ845">
        <v>2.34741</v>
      </c>
      <c r="HA845">
        <v>33.1992</v>
      </c>
      <c r="HB845">
        <v>14.4122</v>
      </c>
      <c r="HC845">
        <v>18</v>
      </c>
      <c r="HD845">
        <v>532.042</v>
      </c>
      <c r="HE845">
        <v>522.763</v>
      </c>
      <c r="HF845">
        <v>24.9999</v>
      </c>
      <c r="HG845">
        <v>30.7065</v>
      </c>
      <c r="HH845">
        <v>30.0002</v>
      </c>
      <c r="HI845">
        <v>31.0835</v>
      </c>
      <c r="HJ845">
        <v>31.0928</v>
      </c>
      <c r="HK845">
        <v>21.5379</v>
      </c>
      <c r="HL845">
        <v>20.8779</v>
      </c>
      <c r="HM845">
        <v>100</v>
      </c>
      <c r="HN845">
        <v>25</v>
      </c>
      <c r="HO845">
        <v>420</v>
      </c>
      <c r="HP845">
        <v>21.5</v>
      </c>
      <c r="HQ845">
        <v>103.116</v>
      </c>
      <c r="HR845">
        <v>102.019</v>
      </c>
    </row>
    <row r="846" spans="1:226">
      <c r="A846">
        <v>828</v>
      </c>
      <c r="B846">
        <v>1774685105</v>
      </c>
      <c r="C846">
        <v>3359</v>
      </c>
      <c r="D846" t="s">
        <v>2019</v>
      </c>
      <c r="E846" t="s">
        <v>2020</v>
      </c>
      <c r="F846">
        <v>5</v>
      </c>
      <c r="I846">
        <v>1774685102.1</v>
      </c>
      <c r="J846">
        <f>(K846)/1000</f>
        <v>0</v>
      </c>
      <c r="K846">
        <f>IF(BF846, AN846, AH846)</f>
        <v>0</v>
      </c>
      <c r="L846">
        <f>IF(BF846, AI846, AG846)</f>
        <v>0</v>
      </c>
      <c r="M846">
        <f>BH846 - IF(AU846&gt;1, L846*BB846*100.0/(AW846), 0)</f>
        <v>0</v>
      </c>
      <c r="N846">
        <f>((T846-J846/2)*M846-L846)/(T846+J846/2)</f>
        <v>0</v>
      </c>
      <c r="O846">
        <f>N846*(BO846+BP846)/1000.0</f>
        <v>0</v>
      </c>
      <c r="P846">
        <f>(BH846 - IF(AU846&gt;1, L846*BB846*100.0/(AW846), 0))*(BO846+BP846)/1000.0</f>
        <v>0</v>
      </c>
      <c r="Q846">
        <f>2.0/((1/S846-1/R846)+SIGN(S846)*SQRT((1/S846-1/R846)*(1/S846-1/R846) + 4*BC846/((BC846+1)*(BC846+1))*(2*1/S846*1/R846-1/R846*1/R846)))</f>
        <v>0</v>
      </c>
      <c r="R846">
        <f>IF(LEFT(BD846,1)&lt;&gt;"0",IF(LEFT(BD846,1)="1",3.0,BE846),$D$5+$E$5*(BV846*BO846/($K$5*1000))+$F$5*(BV846*BO846/($K$5*1000))*MAX(MIN(BB846,$J$5),$I$5)*MAX(MIN(BB846,$J$5),$I$5)+$G$5*MAX(MIN(BB846,$J$5),$I$5)*(BV846*BO846/($K$5*1000))+$H$5*(BV846*BO846/($K$5*1000))*(BV846*BO846/($K$5*1000)))</f>
        <v>0</v>
      </c>
      <c r="S846">
        <f>J846*(1000-(1000*0.61365*exp(17.502*W846/(240.97+W846))/(BO846+BP846)+BJ846)/2)/(1000*0.61365*exp(17.502*W846/(240.97+W846))/(BO846+BP846)-BJ846)</f>
        <v>0</v>
      </c>
      <c r="T846">
        <f>1/((BC846+1)/(Q846/1.6)+1/(R846/1.37)) + BC846/((BC846+1)/(Q846/1.6) + BC846/(R846/1.37))</f>
        <v>0</v>
      </c>
      <c r="U846">
        <f>(AX846*BA846)</f>
        <v>0</v>
      </c>
      <c r="V846">
        <f>(BQ846+(U846+2*0.95*5.67E-8*(((BQ846+$B$9)+273)^4-(BQ846+273)^4)-44100*J846)/(1.84*29.3*R846+8*0.95*5.67E-8*(BQ846+273)^3))</f>
        <v>0</v>
      </c>
      <c r="W846">
        <f>($C$9*BR846+$D$9*BS846+$E$9*V846)</f>
        <v>0</v>
      </c>
      <c r="X846">
        <f>0.61365*exp(17.502*W846/(240.97+W846))</f>
        <v>0</v>
      </c>
      <c r="Y846">
        <f>(Z846/AA846*100)</f>
        <v>0</v>
      </c>
      <c r="Z846">
        <f>BJ846*(BO846+BP846)/1000</f>
        <v>0</v>
      </c>
      <c r="AA846">
        <f>0.61365*exp(17.502*BQ846/(240.97+BQ846))</f>
        <v>0</v>
      </c>
      <c r="AB846">
        <f>(X846-BJ846*(BO846+BP846)/1000)</f>
        <v>0</v>
      </c>
      <c r="AC846">
        <f>(-J846*44100)</f>
        <v>0</v>
      </c>
      <c r="AD846">
        <f>2*29.3*R846*0.92*(BQ846-W846)</f>
        <v>0</v>
      </c>
      <c r="AE846">
        <f>2*0.95*5.67E-8*(((BQ846+$B$9)+273)^4-(W846+273)^4)</f>
        <v>0</v>
      </c>
      <c r="AF846">
        <f>U846+AE846+AC846+AD846</f>
        <v>0</v>
      </c>
      <c r="AG846">
        <f>BN846*AU846*(BI846-BH846*(1000-AU846*BK846)/(1000-AU846*BJ846))/(100*BB846)</f>
        <v>0</v>
      </c>
      <c r="AH846">
        <f>1000*BN846*AU846*(BJ846-BK846)/(100*BB846*(1000-AU846*BJ846))</f>
        <v>0</v>
      </c>
      <c r="AI846">
        <f>(AJ846 - AK846 - BO846*1E3/(8.314*(BQ846+273.15)) * AM846/BN846 * AL846) * BN846/(100*BB846) * (1000 - BK846)/1000</f>
        <v>0</v>
      </c>
      <c r="AJ846">
        <v>429.247938790669</v>
      </c>
      <c r="AK846">
        <v>428.7583939393941</v>
      </c>
      <c r="AL846">
        <v>-4.48249004346414E-06</v>
      </c>
      <c r="AM846">
        <v>61.35787655002243</v>
      </c>
      <c r="AN846">
        <f>(AP846 - AO846 + BO846*1E3/(8.314*(BQ846+273.15)) * AR846/BN846 * AQ846) * BN846/(100*BB846) * 1000/(1000 - AP846)</f>
        <v>0</v>
      </c>
      <c r="AO846">
        <v>21.47687718757775</v>
      </c>
      <c r="AP846">
        <v>21.45918321678323</v>
      </c>
      <c r="AQ846">
        <v>3.708409691322448E-07</v>
      </c>
      <c r="AR846">
        <v>91.88205700752289</v>
      </c>
      <c r="AS846">
        <v>0</v>
      </c>
      <c r="AT846">
        <v>0</v>
      </c>
      <c r="AU846">
        <f>IF(AS846*$H$15&gt;=AW846,1.0,(AW846/(AW846-AS846*$H$15)))</f>
        <v>0</v>
      </c>
      <c r="AV846">
        <f>(AU846-1)*100</f>
        <v>0</v>
      </c>
      <c r="AW846">
        <f>MAX(0,($B$15+$C$15*BV846)/(1+$D$15*BV846)*BO846/(BQ846+273)*$E$15)</f>
        <v>0</v>
      </c>
      <c r="AX846">
        <f>$B$13*BW846+$C$13*BX846+$F$13*CI846*(1-CL846)</f>
        <v>0</v>
      </c>
      <c r="AY846">
        <f>AX846*AZ846</f>
        <v>0</v>
      </c>
      <c r="AZ846">
        <f>($B$13*$D$11+$C$13*$D$11+$F$13*((CV846+CN846)/MAX(CV846+CN846+CW846, 0.1)*$I$11+CW846/MAX(CV846+CN846+CW846, 0.1)*$J$11))/($B$13+$C$13+$F$13)</f>
        <v>0</v>
      </c>
      <c r="BA846">
        <f>($B$13*$K$11+$C$13*$K$11+$F$13*((CV846+CN846)/MAX(CV846+CN846+CW846, 0.1)*$P$11+CW846/MAX(CV846+CN846+CW846, 0.1)*$Q$11))/($B$13+$C$13+$F$13)</f>
        <v>0</v>
      </c>
      <c r="BB846">
        <v>6</v>
      </c>
      <c r="BC846">
        <v>0.5</v>
      </c>
      <c r="BD846" t="s">
        <v>358</v>
      </c>
      <c r="BE846">
        <v>2</v>
      </c>
      <c r="BF846" t="b">
        <v>1</v>
      </c>
      <c r="BG846">
        <v>1774685102.1</v>
      </c>
      <c r="BH846">
        <v>419.57</v>
      </c>
      <c r="BI846">
        <v>420.0332</v>
      </c>
      <c r="BJ846">
        <v>21.45955</v>
      </c>
      <c r="BK846">
        <v>21.47559</v>
      </c>
      <c r="BL846">
        <v>419.9316</v>
      </c>
      <c r="BM846">
        <v>21.16304</v>
      </c>
      <c r="BN846">
        <v>500.0480000000001</v>
      </c>
      <c r="BO846">
        <v>101.0221</v>
      </c>
      <c r="BP846">
        <v>0.09995511999999999</v>
      </c>
      <c r="BQ846">
        <v>25.68068</v>
      </c>
      <c r="BR846">
        <v>25.66324</v>
      </c>
      <c r="BS846">
        <v>999.9</v>
      </c>
      <c r="BT846">
        <v>0</v>
      </c>
      <c r="BU846">
        <v>0</v>
      </c>
      <c r="BV846">
        <v>9999.253000000001</v>
      </c>
      <c r="BW846">
        <v>0</v>
      </c>
      <c r="BX846">
        <v>0.3777783</v>
      </c>
      <c r="BY846">
        <v>-0.4631684</v>
      </c>
      <c r="BZ846">
        <v>428.7711</v>
      </c>
      <c r="CA846">
        <v>429.2518</v>
      </c>
      <c r="CB846">
        <v>-0.01603259</v>
      </c>
      <c r="CC846">
        <v>420.0332</v>
      </c>
      <c r="CD846">
        <v>21.47559</v>
      </c>
      <c r="CE846">
        <v>2.16789</v>
      </c>
      <c r="CF846">
        <v>2.169508</v>
      </c>
      <c r="CG846">
        <v>18.72696</v>
      </c>
      <c r="CH846">
        <v>18.73892</v>
      </c>
      <c r="CI846">
        <v>5.038238999999999</v>
      </c>
      <c r="CJ846">
        <v>0</v>
      </c>
      <c r="CK846">
        <v>1</v>
      </c>
      <c r="CL846">
        <v>0</v>
      </c>
      <c r="CM846">
        <v>1.37393</v>
      </c>
      <c r="CN846">
        <v>0</v>
      </c>
      <c r="CO846">
        <v>-0.9170700000000001</v>
      </c>
      <c r="CP846">
        <v>25.77395</v>
      </c>
      <c r="CQ846">
        <v>35.14980000000001</v>
      </c>
      <c r="CR846">
        <v>41.4308</v>
      </c>
      <c r="CS846">
        <v>38.1124</v>
      </c>
      <c r="CT846">
        <v>40.89980000000001</v>
      </c>
      <c r="CU846">
        <v>36.5</v>
      </c>
      <c r="CV846">
        <v>0</v>
      </c>
      <c r="CW846">
        <v>5.037000000000001</v>
      </c>
      <c r="CX846">
        <v>0</v>
      </c>
      <c r="CY846">
        <v>1774685103.2</v>
      </c>
      <c r="CZ846">
        <v>0</v>
      </c>
      <c r="DA846">
        <v>1774666326.5</v>
      </c>
      <c r="DB846" t="s">
        <v>359</v>
      </c>
      <c r="DC846">
        <v>1774666322</v>
      </c>
      <c r="DD846">
        <v>1774666326.5</v>
      </c>
      <c r="DE846">
        <v>2</v>
      </c>
      <c r="DF846">
        <v>0.343</v>
      </c>
      <c r="DG846">
        <v>-0.026</v>
      </c>
      <c r="DH846">
        <v>-0.36</v>
      </c>
      <c r="DI846">
        <v>0.298</v>
      </c>
      <c r="DJ846">
        <v>420</v>
      </c>
      <c r="DK846">
        <v>22</v>
      </c>
      <c r="DL846">
        <v>0.17</v>
      </c>
      <c r="DM846">
        <v>0.02</v>
      </c>
      <c r="DN846">
        <v>-0.4407713170731707</v>
      </c>
      <c r="DO846">
        <v>-0.2554045505226485</v>
      </c>
      <c r="DP846">
        <v>0.05005493773281564</v>
      </c>
      <c r="DQ846">
        <v>0</v>
      </c>
      <c r="DR846">
        <v>-0.01516649024390244</v>
      </c>
      <c r="DS846">
        <v>-0.01038734425087111</v>
      </c>
      <c r="DT846">
        <v>0.001267798390874834</v>
      </c>
      <c r="DU846">
        <v>1</v>
      </c>
      <c r="DV846">
        <v>1</v>
      </c>
      <c r="DW846">
        <v>2</v>
      </c>
      <c r="DX846" t="s">
        <v>367</v>
      </c>
      <c r="DY846">
        <v>3.13047</v>
      </c>
      <c r="DZ846">
        <v>2.80643</v>
      </c>
      <c r="EA846">
        <v>0.09974</v>
      </c>
      <c r="EB846">
        <v>0.0994763</v>
      </c>
      <c r="EC846">
        <v>0.105706</v>
      </c>
      <c r="ED846">
        <v>0.105445</v>
      </c>
      <c r="EE846">
        <v>21143.6</v>
      </c>
      <c r="EF846">
        <v>27418.4</v>
      </c>
      <c r="EG846">
        <v>26440.2</v>
      </c>
      <c r="EH846">
        <v>32999.7</v>
      </c>
      <c r="EI846">
        <v>34926</v>
      </c>
      <c r="EJ846">
        <v>40316.3</v>
      </c>
      <c r="EK846">
        <v>41085.1</v>
      </c>
      <c r="EL846">
        <v>46059.2</v>
      </c>
      <c r="EM846">
        <v>2.03525</v>
      </c>
      <c r="EN846">
        <v>2.00012</v>
      </c>
      <c r="EO846">
        <v>0.064373</v>
      </c>
      <c r="EP846">
        <v>0</v>
      </c>
      <c r="EQ846">
        <v>24.6099</v>
      </c>
      <c r="ER846">
        <v>999.9</v>
      </c>
      <c r="ES846">
        <v>67.5</v>
      </c>
      <c r="ET846">
        <v>27.5</v>
      </c>
      <c r="EU846">
        <v>24.6251</v>
      </c>
      <c r="EV846">
        <v>61.6609</v>
      </c>
      <c r="EW846">
        <v>31.5585</v>
      </c>
      <c r="EX846">
        <v>1</v>
      </c>
      <c r="EY846">
        <v>0.290935</v>
      </c>
      <c r="EZ846">
        <v>0.142941</v>
      </c>
      <c r="FA846">
        <v>20.2927</v>
      </c>
      <c r="FB846">
        <v>5.19198</v>
      </c>
      <c r="FC846">
        <v>11.9441</v>
      </c>
      <c r="FD846">
        <v>4.9557</v>
      </c>
      <c r="FE846">
        <v>3.285</v>
      </c>
      <c r="FF846">
        <v>9999</v>
      </c>
      <c r="FG846">
        <v>9999</v>
      </c>
      <c r="FH846">
        <v>9999</v>
      </c>
      <c r="FI846">
        <v>999.9</v>
      </c>
      <c r="FJ846">
        <v>1.86127</v>
      </c>
      <c r="FK846">
        <v>1.86264</v>
      </c>
      <c r="FL846">
        <v>1.86005</v>
      </c>
      <c r="FM846">
        <v>1.85837</v>
      </c>
      <c r="FN846">
        <v>1.86217</v>
      </c>
      <c r="FO846">
        <v>1.85887</v>
      </c>
      <c r="FP846">
        <v>1.85792</v>
      </c>
      <c r="FQ846">
        <v>1.86081</v>
      </c>
      <c r="FR846">
        <v>0</v>
      </c>
      <c r="FS846">
        <v>0</v>
      </c>
      <c r="FT846">
        <v>0</v>
      </c>
      <c r="FU846">
        <v>4.5</v>
      </c>
      <c r="FV846" t="s">
        <v>361</v>
      </c>
      <c r="FW846" t="s">
        <v>362</v>
      </c>
      <c r="FX846" t="s">
        <v>363</v>
      </c>
      <c r="FY846" t="s">
        <v>364</v>
      </c>
      <c r="FZ846" t="s">
        <v>364</v>
      </c>
      <c r="GA846" t="s">
        <v>363</v>
      </c>
      <c r="GB846">
        <v>0</v>
      </c>
      <c r="GC846">
        <v>100</v>
      </c>
      <c r="GD846">
        <v>100</v>
      </c>
      <c r="GE846">
        <v>-0.362</v>
      </c>
      <c r="GF846">
        <v>0.2965</v>
      </c>
      <c r="GG846">
        <v>-1.589593225013521</v>
      </c>
      <c r="GH846">
        <v>0.00192992804097616</v>
      </c>
      <c r="GI846">
        <v>3.244687122451424E-06</v>
      </c>
      <c r="GJ846">
        <v>-2.087531120305573E-09</v>
      </c>
      <c r="GK846">
        <v>0.05776174702018427</v>
      </c>
      <c r="GL846">
        <v>0.005089068596103195</v>
      </c>
      <c r="GM846">
        <v>0.0003257216593697226</v>
      </c>
      <c r="GN846">
        <v>-1.562898368296355E-06</v>
      </c>
      <c r="GO846">
        <v>0</v>
      </c>
      <c r="GP846">
        <v>1257</v>
      </c>
      <c r="GQ846">
        <v>1</v>
      </c>
      <c r="GR846">
        <v>31</v>
      </c>
      <c r="GS846">
        <v>313.1</v>
      </c>
      <c r="GT846">
        <v>313</v>
      </c>
      <c r="GU846">
        <v>1.07666</v>
      </c>
      <c r="GV846">
        <v>2.40356</v>
      </c>
      <c r="GW846">
        <v>1.44775</v>
      </c>
      <c r="GX846">
        <v>2.20215</v>
      </c>
      <c r="GY846">
        <v>1.44653</v>
      </c>
      <c r="GZ846">
        <v>2.25464</v>
      </c>
      <c r="HA846">
        <v>33.1992</v>
      </c>
      <c r="HB846">
        <v>14.4035</v>
      </c>
      <c r="HC846">
        <v>18</v>
      </c>
      <c r="HD846">
        <v>532.042</v>
      </c>
      <c r="HE846">
        <v>522.796</v>
      </c>
      <c r="HF846">
        <v>25</v>
      </c>
      <c r="HG846">
        <v>30.7065</v>
      </c>
      <c r="HH846">
        <v>30</v>
      </c>
      <c r="HI846">
        <v>31.0835</v>
      </c>
      <c r="HJ846">
        <v>31.0928</v>
      </c>
      <c r="HK846">
        <v>21.5359</v>
      </c>
      <c r="HL846">
        <v>20.8779</v>
      </c>
      <c r="HM846">
        <v>100</v>
      </c>
      <c r="HN846">
        <v>25</v>
      </c>
      <c r="HO846">
        <v>420</v>
      </c>
      <c r="HP846">
        <v>21.5</v>
      </c>
      <c r="HQ846">
        <v>103.116</v>
      </c>
      <c r="HR846">
        <v>102.019</v>
      </c>
    </row>
    <row r="847" spans="1:226">
      <c r="A847">
        <v>829</v>
      </c>
      <c r="B847">
        <v>1774685109</v>
      </c>
      <c r="C847">
        <v>3363</v>
      </c>
      <c r="D847" t="s">
        <v>2021</v>
      </c>
      <c r="E847" t="s">
        <v>2022</v>
      </c>
      <c r="F847">
        <v>5</v>
      </c>
      <c r="I847">
        <v>1774685106.1</v>
      </c>
      <c r="J847">
        <f>(K847)/1000</f>
        <v>0</v>
      </c>
      <c r="K847">
        <f>IF(BF847, AN847, AH847)</f>
        <v>0</v>
      </c>
      <c r="L847">
        <f>IF(BF847, AI847, AG847)</f>
        <v>0</v>
      </c>
      <c r="M847">
        <f>BH847 - IF(AU847&gt;1, L847*BB847*100.0/(AW847), 0)</f>
        <v>0</v>
      </c>
      <c r="N847">
        <f>((T847-J847/2)*M847-L847)/(T847+J847/2)</f>
        <v>0</v>
      </c>
      <c r="O847">
        <f>N847*(BO847+BP847)/1000.0</f>
        <v>0</v>
      </c>
      <c r="P847">
        <f>(BH847 - IF(AU847&gt;1, L847*BB847*100.0/(AW847), 0))*(BO847+BP847)/1000.0</f>
        <v>0</v>
      </c>
      <c r="Q847">
        <f>2.0/((1/S847-1/R847)+SIGN(S847)*SQRT((1/S847-1/R847)*(1/S847-1/R847) + 4*BC847/((BC847+1)*(BC847+1))*(2*1/S847*1/R847-1/R847*1/R847)))</f>
        <v>0</v>
      </c>
      <c r="R847">
        <f>IF(LEFT(BD847,1)&lt;&gt;"0",IF(LEFT(BD847,1)="1",3.0,BE847),$D$5+$E$5*(BV847*BO847/($K$5*1000))+$F$5*(BV847*BO847/($K$5*1000))*MAX(MIN(BB847,$J$5),$I$5)*MAX(MIN(BB847,$J$5),$I$5)+$G$5*MAX(MIN(BB847,$J$5),$I$5)*(BV847*BO847/($K$5*1000))+$H$5*(BV847*BO847/($K$5*1000))*(BV847*BO847/($K$5*1000)))</f>
        <v>0</v>
      </c>
      <c r="S847">
        <f>J847*(1000-(1000*0.61365*exp(17.502*W847/(240.97+W847))/(BO847+BP847)+BJ847)/2)/(1000*0.61365*exp(17.502*W847/(240.97+W847))/(BO847+BP847)-BJ847)</f>
        <v>0</v>
      </c>
      <c r="T847">
        <f>1/((BC847+1)/(Q847/1.6)+1/(R847/1.37)) + BC847/((BC847+1)/(Q847/1.6) + BC847/(R847/1.37))</f>
        <v>0</v>
      </c>
      <c r="U847">
        <f>(AX847*BA847)</f>
        <v>0</v>
      </c>
      <c r="V847">
        <f>(BQ847+(U847+2*0.95*5.67E-8*(((BQ847+$B$9)+273)^4-(BQ847+273)^4)-44100*J847)/(1.84*29.3*R847+8*0.95*5.67E-8*(BQ847+273)^3))</f>
        <v>0</v>
      </c>
      <c r="W847">
        <f>($C$9*BR847+$D$9*BS847+$E$9*V847)</f>
        <v>0</v>
      </c>
      <c r="X847">
        <f>0.61365*exp(17.502*W847/(240.97+W847))</f>
        <v>0</v>
      </c>
      <c r="Y847">
        <f>(Z847/AA847*100)</f>
        <v>0</v>
      </c>
      <c r="Z847">
        <f>BJ847*(BO847+BP847)/1000</f>
        <v>0</v>
      </c>
      <c r="AA847">
        <f>0.61365*exp(17.502*BQ847/(240.97+BQ847))</f>
        <v>0</v>
      </c>
      <c r="AB847">
        <f>(X847-BJ847*(BO847+BP847)/1000)</f>
        <v>0</v>
      </c>
      <c r="AC847">
        <f>(-J847*44100)</f>
        <v>0</v>
      </c>
      <c r="AD847">
        <f>2*29.3*R847*0.92*(BQ847-W847)</f>
        <v>0</v>
      </c>
      <c r="AE847">
        <f>2*0.95*5.67E-8*(((BQ847+$B$9)+273)^4-(W847+273)^4)</f>
        <v>0</v>
      </c>
      <c r="AF847">
        <f>U847+AE847+AC847+AD847</f>
        <v>0</v>
      </c>
      <c r="AG847">
        <f>BN847*AU847*(BI847-BH847*(1000-AU847*BK847)/(1000-AU847*BJ847))/(100*BB847)</f>
        <v>0</v>
      </c>
      <c r="AH847">
        <f>1000*BN847*AU847*(BJ847-BK847)/(100*BB847*(1000-AU847*BJ847))</f>
        <v>0</v>
      </c>
      <c r="AI847">
        <f>(AJ847 - AK847 - BO847*1E3/(8.314*(BQ847+273.15)) * AM847/BN847 * AL847) * BN847/(100*BB847) * (1000 - BK847)/1000</f>
        <v>0</v>
      </c>
      <c r="AJ847">
        <v>429.2326364570604</v>
      </c>
      <c r="AK847">
        <v>428.7482242424242</v>
      </c>
      <c r="AL847">
        <v>3.504880207139162E-07</v>
      </c>
      <c r="AM847">
        <v>61.35787655002243</v>
      </c>
      <c r="AN847">
        <f>(AP847 - AO847 + BO847*1E3/(8.314*(BQ847+273.15)) * AR847/BN847 * AQ847) * BN847/(100*BB847) * 1000/(1000 - AP847)</f>
        <v>0</v>
      </c>
      <c r="AO847">
        <v>21.47428020268605</v>
      </c>
      <c r="AP847">
        <v>21.46069790209791</v>
      </c>
      <c r="AQ847">
        <v>2.068154907558384E-07</v>
      </c>
      <c r="AR847">
        <v>91.88205700752289</v>
      </c>
      <c r="AS847">
        <v>0</v>
      </c>
      <c r="AT847">
        <v>0</v>
      </c>
      <c r="AU847">
        <f>IF(AS847*$H$15&gt;=AW847,1.0,(AW847/(AW847-AS847*$H$15)))</f>
        <v>0</v>
      </c>
      <c r="AV847">
        <f>(AU847-1)*100</f>
        <v>0</v>
      </c>
      <c r="AW847">
        <f>MAX(0,($B$15+$C$15*BV847)/(1+$D$15*BV847)*BO847/(BQ847+273)*$E$15)</f>
        <v>0</v>
      </c>
      <c r="AX847">
        <f>$B$13*BW847+$C$13*BX847+$F$13*CI847*(1-CL847)</f>
        <v>0</v>
      </c>
      <c r="AY847">
        <f>AX847*AZ847</f>
        <v>0</v>
      </c>
      <c r="AZ847">
        <f>($B$13*$D$11+$C$13*$D$11+$F$13*((CV847+CN847)/MAX(CV847+CN847+CW847, 0.1)*$I$11+CW847/MAX(CV847+CN847+CW847, 0.1)*$J$11))/($B$13+$C$13+$F$13)</f>
        <v>0</v>
      </c>
      <c r="BA847">
        <f>($B$13*$K$11+$C$13*$K$11+$F$13*((CV847+CN847)/MAX(CV847+CN847+CW847, 0.1)*$P$11+CW847/MAX(CV847+CN847+CW847, 0.1)*$Q$11))/($B$13+$C$13+$F$13)</f>
        <v>0</v>
      </c>
      <c r="BB847">
        <v>6</v>
      </c>
      <c r="BC847">
        <v>0.5</v>
      </c>
      <c r="BD847" t="s">
        <v>358</v>
      </c>
      <c r="BE847">
        <v>2</v>
      </c>
      <c r="BF847" t="b">
        <v>1</v>
      </c>
      <c r="BG847">
        <v>1774685106.1</v>
      </c>
      <c r="BH847">
        <v>419.5521000000001</v>
      </c>
      <c r="BI847">
        <v>420.0153</v>
      </c>
      <c r="BJ847">
        <v>21.45997</v>
      </c>
      <c r="BK847">
        <v>21.47494</v>
      </c>
      <c r="BL847">
        <v>419.9138</v>
      </c>
      <c r="BM847">
        <v>21.16341</v>
      </c>
      <c r="BN847">
        <v>499.9908</v>
      </c>
      <c r="BO847">
        <v>101.0224</v>
      </c>
      <c r="BP847">
        <v>0.09990235</v>
      </c>
      <c r="BQ847">
        <v>25.6817</v>
      </c>
      <c r="BR847">
        <v>25.67102000000001</v>
      </c>
      <c r="BS847">
        <v>999.9</v>
      </c>
      <c r="BT847">
        <v>0</v>
      </c>
      <c r="BU847">
        <v>0</v>
      </c>
      <c r="BV847">
        <v>10008.502</v>
      </c>
      <c r="BW847">
        <v>0</v>
      </c>
      <c r="BX847">
        <v>0.3613473</v>
      </c>
      <c r="BY847">
        <v>-0.4631835</v>
      </c>
      <c r="BZ847">
        <v>428.7531</v>
      </c>
      <c r="CA847">
        <v>429.2332</v>
      </c>
      <c r="CB847">
        <v>-0.01498776</v>
      </c>
      <c r="CC847">
        <v>420.0153</v>
      </c>
      <c r="CD847">
        <v>21.47494</v>
      </c>
      <c r="CE847">
        <v>2.167932</v>
      </c>
      <c r="CF847">
        <v>2.169446</v>
      </c>
      <c r="CG847">
        <v>18.72728</v>
      </c>
      <c r="CH847">
        <v>18.73844</v>
      </c>
      <c r="CI847">
        <v>4.994211</v>
      </c>
      <c r="CJ847">
        <v>0</v>
      </c>
      <c r="CK847">
        <v>1</v>
      </c>
      <c r="CL847">
        <v>0</v>
      </c>
      <c r="CM847">
        <v>1.65274</v>
      </c>
      <c r="CN847">
        <v>0</v>
      </c>
      <c r="CO847">
        <v>-1.06526</v>
      </c>
      <c r="CP847">
        <v>25.54872</v>
      </c>
      <c r="CQ847">
        <v>35.1808</v>
      </c>
      <c r="CR847">
        <v>41.437</v>
      </c>
      <c r="CS847">
        <v>38.125</v>
      </c>
      <c r="CT847">
        <v>40.9496</v>
      </c>
      <c r="CU847">
        <v>36.5124</v>
      </c>
      <c r="CV847">
        <v>0</v>
      </c>
      <c r="CW847">
        <v>4.992000000000001</v>
      </c>
      <c r="CX847">
        <v>0</v>
      </c>
      <c r="CY847">
        <v>1774685107.4</v>
      </c>
      <c r="CZ847">
        <v>0</v>
      </c>
      <c r="DA847">
        <v>1774666326.5</v>
      </c>
      <c r="DB847" t="s">
        <v>359</v>
      </c>
      <c r="DC847">
        <v>1774666322</v>
      </c>
      <c r="DD847">
        <v>1774666326.5</v>
      </c>
      <c r="DE847">
        <v>2</v>
      </c>
      <c r="DF847">
        <v>0.343</v>
      </c>
      <c r="DG847">
        <v>-0.026</v>
      </c>
      <c r="DH847">
        <v>-0.36</v>
      </c>
      <c r="DI847">
        <v>0.298</v>
      </c>
      <c r="DJ847">
        <v>420</v>
      </c>
      <c r="DK847">
        <v>22</v>
      </c>
      <c r="DL847">
        <v>0.17</v>
      </c>
      <c r="DM847">
        <v>0.02</v>
      </c>
      <c r="DN847">
        <v>-0.4514011219512195</v>
      </c>
      <c r="DO847">
        <v>-0.1974010452961669</v>
      </c>
      <c r="DP847">
        <v>0.04519430011826989</v>
      </c>
      <c r="DQ847">
        <v>0</v>
      </c>
      <c r="DR847">
        <v>-0.01538202195121951</v>
      </c>
      <c r="DS847">
        <v>-0.004262084320557523</v>
      </c>
      <c r="DT847">
        <v>0.001039743053744927</v>
      </c>
      <c r="DU847">
        <v>1</v>
      </c>
      <c r="DV847">
        <v>1</v>
      </c>
      <c r="DW847">
        <v>2</v>
      </c>
      <c r="DX847" t="s">
        <v>367</v>
      </c>
      <c r="DY847">
        <v>3.13044</v>
      </c>
      <c r="DZ847">
        <v>2.80654</v>
      </c>
      <c r="EA847">
        <v>0.0997432</v>
      </c>
      <c r="EB847">
        <v>0.09946770000000001</v>
      </c>
      <c r="EC847">
        <v>0.105708</v>
      </c>
      <c r="ED847">
        <v>0.105449</v>
      </c>
      <c r="EE847">
        <v>21143.7</v>
      </c>
      <c r="EF847">
        <v>27418.6</v>
      </c>
      <c r="EG847">
        <v>26440.3</v>
      </c>
      <c r="EH847">
        <v>32999.7</v>
      </c>
      <c r="EI847">
        <v>34926</v>
      </c>
      <c r="EJ847">
        <v>40316.4</v>
      </c>
      <c r="EK847">
        <v>41085.3</v>
      </c>
      <c r="EL847">
        <v>46059.5</v>
      </c>
      <c r="EM847">
        <v>2.03525</v>
      </c>
      <c r="EN847">
        <v>2.00017</v>
      </c>
      <c r="EO847">
        <v>0.0648946</v>
      </c>
      <c r="EP847">
        <v>0</v>
      </c>
      <c r="EQ847">
        <v>24.6099</v>
      </c>
      <c r="ER847">
        <v>999.9</v>
      </c>
      <c r="ES847">
        <v>67.5</v>
      </c>
      <c r="ET847">
        <v>27.5</v>
      </c>
      <c r="EU847">
        <v>24.6265</v>
      </c>
      <c r="EV847">
        <v>61.3809</v>
      </c>
      <c r="EW847">
        <v>31.6947</v>
      </c>
      <c r="EX847">
        <v>1</v>
      </c>
      <c r="EY847">
        <v>0.290874</v>
      </c>
      <c r="EZ847">
        <v>0.142633</v>
      </c>
      <c r="FA847">
        <v>20.2927</v>
      </c>
      <c r="FB847">
        <v>5.19168</v>
      </c>
      <c r="FC847">
        <v>11.9441</v>
      </c>
      <c r="FD847">
        <v>4.95575</v>
      </c>
      <c r="FE847">
        <v>3.285</v>
      </c>
      <c r="FF847">
        <v>9999</v>
      </c>
      <c r="FG847">
        <v>9999</v>
      </c>
      <c r="FH847">
        <v>9999</v>
      </c>
      <c r="FI847">
        <v>999.9</v>
      </c>
      <c r="FJ847">
        <v>1.86127</v>
      </c>
      <c r="FK847">
        <v>1.86264</v>
      </c>
      <c r="FL847">
        <v>1.86005</v>
      </c>
      <c r="FM847">
        <v>1.85837</v>
      </c>
      <c r="FN847">
        <v>1.86218</v>
      </c>
      <c r="FO847">
        <v>1.85891</v>
      </c>
      <c r="FP847">
        <v>1.85791</v>
      </c>
      <c r="FQ847">
        <v>1.86081</v>
      </c>
      <c r="FR847">
        <v>0</v>
      </c>
      <c r="FS847">
        <v>0</v>
      </c>
      <c r="FT847">
        <v>0</v>
      </c>
      <c r="FU847">
        <v>4.5</v>
      </c>
      <c r="FV847" t="s">
        <v>361</v>
      </c>
      <c r="FW847" t="s">
        <v>362</v>
      </c>
      <c r="FX847" t="s">
        <v>363</v>
      </c>
      <c r="FY847" t="s">
        <v>364</v>
      </c>
      <c r="FZ847" t="s">
        <v>364</v>
      </c>
      <c r="GA847" t="s">
        <v>363</v>
      </c>
      <c r="GB847">
        <v>0</v>
      </c>
      <c r="GC847">
        <v>100</v>
      </c>
      <c r="GD847">
        <v>100</v>
      </c>
      <c r="GE847">
        <v>-0.362</v>
      </c>
      <c r="GF847">
        <v>0.2966</v>
      </c>
      <c r="GG847">
        <v>-1.589593225013521</v>
      </c>
      <c r="GH847">
        <v>0.00192992804097616</v>
      </c>
      <c r="GI847">
        <v>3.244687122451424E-06</v>
      </c>
      <c r="GJ847">
        <v>-2.087531120305573E-09</v>
      </c>
      <c r="GK847">
        <v>0.05776174702018427</v>
      </c>
      <c r="GL847">
        <v>0.005089068596103195</v>
      </c>
      <c r="GM847">
        <v>0.0003257216593697226</v>
      </c>
      <c r="GN847">
        <v>-1.562898368296355E-06</v>
      </c>
      <c r="GO847">
        <v>0</v>
      </c>
      <c r="GP847">
        <v>1257</v>
      </c>
      <c r="GQ847">
        <v>1</v>
      </c>
      <c r="GR847">
        <v>31</v>
      </c>
      <c r="GS847">
        <v>313.1</v>
      </c>
      <c r="GT847">
        <v>313</v>
      </c>
      <c r="GU847">
        <v>1.07666</v>
      </c>
      <c r="GV847">
        <v>2.39502</v>
      </c>
      <c r="GW847">
        <v>1.44775</v>
      </c>
      <c r="GX847">
        <v>2.20215</v>
      </c>
      <c r="GY847">
        <v>1.44653</v>
      </c>
      <c r="GZ847">
        <v>2.33032</v>
      </c>
      <c r="HA847">
        <v>33.1992</v>
      </c>
      <c r="HB847">
        <v>14.4122</v>
      </c>
      <c r="HC847">
        <v>18</v>
      </c>
      <c r="HD847">
        <v>532.042</v>
      </c>
      <c r="HE847">
        <v>522.83</v>
      </c>
      <c r="HF847">
        <v>25</v>
      </c>
      <c r="HG847">
        <v>30.7065</v>
      </c>
      <c r="HH847">
        <v>30.0001</v>
      </c>
      <c r="HI847">
        <v>31.0835</v>
      </c>
      <c r="HJ847">
        <v>31.0928</v>
      </c>
      <c r="HK847">
        <v>21.5353</v>
      </c>
      <c r="HL847">
        <v>20.8779</v>
      </c>
      <c r="HM847">
        <v>100</v>
      </c>
      <c r="HN847">
        <v>25</v>
      </c>
      <c r="HO847">
        <v>420</v>
      </c>
      <c r="HP847">
        <v>21.5</v>
      </c>
      <c r="HQ847">
        <v>103.116</v>
      </c>
      <c r="HR847">
        <v>102.02</v>
      </c>
    </row>
    <row r="848" spans="1:226">
      <c r="A848">
        <v>830</v>
      </c>
      <c r="B848">
        <v>1774685113</v>
      </c>
      <c r="C848">
        <v>3367</v>
      </c>
      <c r="D848" t="s">
        <v>2023</v>
      </c>
      <c r="E848" t="s">
        <v>2024</v>
      </c>
      <c r="F848">
        <v>5</v>
      </c>
      <c r="I848">
        <v>1774685110.1</v>
      </c>
      <c r="J848">
        <f>(K848)/1000</f>
        <v>0</v>
      </c>
      <c r="K848">
        <f>IF(BF848, AN848, AH848)</f>
        <v>0</v>
      </c>
      <c r="L848">
        <f>IF(BF848, AI848, AG848)</f>
        <v>0</v>
      </c>
      <c r="M848">
        <f>BH848 - IF(AU848&gt;1, L848*BB848*100.0/(AW848), 0)</f>
        <v>0</v>
      </c>
      <c r="N848">
        <f>((T848-J848/2)*M848-L848)/(T848+J848/2)</f>
        <v>0</v>
      </c>
      <c r="O848">
        <f>N848*(BO848+BP848)/1000.0</f>
        <v>0</v>
      </c>
      <c r="P848">
        <f>(BH848 - IF(AU848&gt;1, L848*BB848*100.0/(AW848), 0))*(BO848+BP848)/1000.0</f>
        <v>0</v>
      </c>
      <c r="Q848">
        <f>2.0/((1/S848-1/R848)+SIGN(S848)*SQRT((1/S848-1/R848)*(1/S848-1/R848) + 4*BC848/((BC848+1)*(BC848+1))*(2*1/S848*1/R848-1/R848*1/R848)))</f>
        <v>0</v>
      </c>
      <c r="R848">
        <f>IF(LEFT(BD848,1)&lt;&gt;"0",IF(LEFT(BD848,1)="1",3.0,BE848),$D$5+$E$5*(BV848*BO848/($K$5*1000))+$F$5*(BV848*BO848/($K$5*1000))*MAX(MIN(BB848,$J$5),$I$5)*MAX(MIN(BB848,$J$5),$I$5)+$G$5*MAX(MIN(BB848,$J$5),$I$5)*(BV848*BO848/($K$5*1000))+$H$5*(BV848*BO848/($K$5*1000))*(BV848*BO848/($K$5*1000)))</f>
        <v>0</v>
      </c>
      <c r="S848">
        <f>J848*(1000-(1000*0.61365*exp(17.502*W848/(240.97+W848))/(BO848+BP848)+BJ848)/2)/(1000*0.61365*exp(17.502*W848/(240.97+W848))/(BO848+BP848)-BJ848)</f>
        <v>0</v>
      </c>
      <c r="T848">
        <f>1/((BC848+1)/(Q848/1.6)+1/(R848/1.37)) + BC848/((BC848+1)/(Q848/1.6) + BC848/(R848/1.37))</f>
        <v>0</v>
      </c>
      <c r="U848">
        <f>(AX848*BA848)</f>
        <v>0</v>
      </c>
      <c r="V848">
        <f>(BQ848+(U848+2*0.95*5.67E-8*(((BQ848+$B$9)+273)^4-(BQ848+273)^4)-44100*J848)/(1.84*29.3*R848+8*0.95*5.67E-8*(BQ848+273)^3))</f>
        <v>0</v>
      </c>
      <c r="W848">
        <f>($C$9*BR848+$D$9*BS848+$E$9*V848)</f>
        <v>0</v>
      </c>
      <c r="X848">
        <f>0.61365*exp(17.502*W848/(240.97+W848))</f>
        <v>0</v>
      </c>
      <c r="Y848">
        <f>(Z848/AA848*100)</f>
        <v>0</v>
      </c>
      <c r="Z848">
        <f>BJ848*(BO848+BP848)/1000</f>
        <v>0</v>
      </c>
      <c r="AA848">
        <f>0.61365*exp(17.502*BQ848/(240.97+BQ848))</f>
        <v>0</v>
      </c>
      <c r="AB848">
        <f>(X848-BJ848*(BO848+BP848)/1000)</f>
        <v>0</v>
      </c>
      <c r="AC848">
        <f>(-J848*44100)</f>
        <v>0</v>
      </c>
      <c r="AD848">
        <f>2*29.3*R848*0.92*(BQ848-W848)</f>
        <v>0</v>
      </c>
      <c r="AE848">
        <f>2*0.95*5.67E-8*(((BQ848+$B$9)+273)^4-(W848+273)^4)</f>
        <v>0</v>
      </c>
      <c r="AF848">
        <f>U848+AE848+AC848+AD848</f>
        <v>0</v>
      </c>
      <c r="AG848">
        <f>BN848*AU848*(BI848-BH848*(1000-AU848*BK848)/(1000-AU848*BJ848))/(100*BB848)</f>
        <v>0</v>
      </c>
      <c r="AH848">
        <f>1000*BN848*AU848*(BJ848-BK848)/(100*BB848*(1000-AU848*BJ848))</f>
        <v>0</v>
      </c>
      <c r="AI848">
        <f>(AJ848 - AK848 - BO848*1E3/(8.314*(BQ848+273.15)) * AM848/BN848 * AL848) * BN848/(100*BB848) * (1000 - BK848)/1000</f>
        <v>0</v>
      </c>
      <c r="AJ848">
        <v>429.2119577414754</v>
      </c>
      <c r="AK848">
        <v>428.7174484848481</v>
      </c>
      <c r="AL848">
        <v>-5.123866568655881E-06</v>
      </c>
      <c r="AM848">
        <v>61.35787655002243</v>
      </c>
      <c r="AN848">
        <f>(AP848 - AO848 + BO848*1E3/(8.314*(BQ848+273.15)) * AR848/BN848 * AQ848) * BN848/(100*BB848) * 1000/(1000 - AP848)</f>
        <v>0</v>
      </c>
      <c r="AO848">
        <v>21.47544746466124</v>
      </c>
      <c r="AP848">
        <v>21.46028531468533</v>
      </c>
      <c r="AQ848">
        <v>2.834952238308803E-08</v>
      </c>
      <c r="AR848">
        <v>91.88205700752289</v>
      </c>
      <c r="AS848">
        <v>0</v>
      </c>
      <c r="AT848">
        <v>0</v>
      </c>
      <c r="AU848">
        <f>IF(AS848*$H$15&gt;=AW848,1.0,(AW848/(AW848-AS848*$H$15)))</f>
        <v>0</v>
      </c>
      <c r="AV848">
        <f>(AU848-1)*100</f>
        <v>0</v>
      </c>
      <c r="AW848">
        <f>MAX(0,($B$15+$C$15*BV848)/(1+$D$15*BV848)*BO848/(BQ848+273)*$E$15)</f>
        <v>0</v>
      </c>
      <c r="AX848">
        <f>$B$13*BW848+$C$13*BX848+$F$13*CI848*(1-CL848)</f>
        <v>0</v>
      </c>
      <c r="AY848">
        <f>AX848*AZ848</f>
        <v>0</v>
      </c>
      <c r="AZ848">
        <f>($B$13*$D$11+$C$13*$D$11+$F$13*((CV848+CN848)/MAX(CV848+CN848+CW848, 0.1)*$I$11+CW848/MAX(CV848+CN848+CW848, 0.1)*$J$11))/($B$13+$C$13+$F$13)</f>
        <v>0</v>
      </c>
      <c r="BA848">
        <f>($B$13*$K$11+$C$13*$K$11+$F$13*((CV848+CN848)/MAX(CV848+CN848+CW848, 0.1)*$P$11+CW848/MAX(CV848+CN848+CW848, 0.1)*$Q$11))/($B$13+$C$13+$F$13)</f>
        <v>0</v>
      </c>
      <c r="BB848">
        <v>6</v>
      </c>
      <c r="BC848">
        <v>0.5</v>
      </c>
      <c r="BD848" t="s">
        <v>358</v>
      </c>
      <c r="BE848">
        <v>2</v>
      </c>
      <c r="BF848" t="b">
        <v>1</v>
      </c>
      <c r="BG848">
        <v>1774685110.1</v>
      </c>
      <c r="BH848">
        <v>419.5373</v>
      </c>
      <c r="BI848">
        <v>419.9834</v>
      </c>
      <c r="BJ848">
        <v>21.46051</v>
      </c>
      <c r="BK848">
        <v>21.47549</v>
      </c>
      <c r="BL848">
        <v>419.899</v>
      </c>
      <c r="BM848">
        <v>21.16395</v>
      </c>
      <c r="BN848">
        <v>499.9757</v>
      </c>
      <c r="BO848">
        <v>101.0229</v>
      </c>
      <c r="BP848">
        <v>0.10008026</v>
      </c>
      <c r="BQ848">
        <v>25.68207</v>
      </c>
      <c r="BR848">
        <v>25.67259</v>
      </c>
      <c r="BS848">
        <v>999.9</v>
      </c>
      <c r="BT848">
        <v>0</v>
      </c>
      <c r="BU848">
        <v>0</v>
      </c>
      <c r="BV848">
        <v>9998.814000000002</v>
      </c>
      <c r="BW848">
        <v>0</v>
      </c>
      <c r="BX848">
        <v>0.3616211</v>
      </c>
      <c r="BY848">
        <v>-0.4459960000000001</v>
      </c>
      <c r="BZ848">
        <v>428.7381</v>
      </c>
      <c r="CA848">
        <v>429.2006</v>
      </c>
      <c r="CB848">
        <v>-0.01497191</v>
      </c>
      <c r="CC848">
        <v>419.9834</v>
      </c>
      <c r="CD848">
        <v>21.47549</v>
      </c>
      <c r="CE848">
        <v>2.168002</v>
      </c>
      <c r="CF848">
        <v>2.169517</v>
      </c>
      <c r="CG848">
        <v>18.72781</v>
      </c>
      <c r="CH848">
        <v>18.73898</v>
      </c>
      <c r="CI848">
        <v>4.999148</v>
      </c>
      <c r="CJ848">
        <v>0</v>
      </c>
      <c r="CK848">
        <v>1</v>
      </c>
      <c r="CL848">
        <v>0</v>
      </c>
      <c r="CM848">
        <v>1.72653</v>
      </c>
      <c r="CN848">
        <v>0</v>
      </c>
      <c r="CO848">
        <v>-1.14931</v>
      </c>
      <c r="CP848">
        <v>25.57397</v>
      </c>
      <c r="CQ848">
        <v>35.187</v>
      </c>
      <c r="CR848">
        <v>41.4748</v>
      </c>
      <c r="CS848">
        <v>38.1374</v>
      </c>
      <c r="CT848">
        <v>40.9937</v>
      </c>
      <c r="CU848">
        <v>36.5558</v>
      </c>
      <c r="CV848">
        <v>0</v>
      </c>
      <c r="CW848">
        <v>4.999000000000001</v>
      </c>
      <c r="CX848">
        <v>0</v>
      </c>
      <c r="CY848">
        <v>1774685111.6</v>
      </c>
      <c r="CZ848">
        <v>0</v>
      </c>
      <c r="DA848">
        <v>1774666326.5</v>
      </c>
      <c r="DB848" t="s">
        <v>359</v>
      </c>
      <c r="DC848">
        <v>1774666322</v>
      </c>
      <c r="DD848">
        <v>1774666326.5</v>
      </c>
      <c r="DE848">
        <v>2</v>
      </c>
      <c r="DF848">
        <v>0.343</v>
      </c>
      <c r="DG848">
        <v>-0.026</v>
      </c>
      <c r="DH848">
        <v>-0.36</v>
      </c>
      <c r="DI848">
        <v>0.298</v>
      </c>
      <c r="DJ848">
        <v>420</v>
      </c>
      <c r="DK848">
        <v>22</v>
      </c>
      <c r="DL848">
        <v>0.17</v>
      </c>
      <c r="DM848">
        <v>0.02</v>
      </c>
      <c r="DN848">
        <v>-0.4609718000000001</v>
      </c>
      <c r="DO848">
        <v>0.08876386491557316</v>
      </c>
      <c r="DP848">
        <v>0.02525463471246417</v>
      </c>
      <c r="DQ848">
        <v>1</v>
      </c>
      <c r="DR848">
        <v>-0.0156025375</v>
      </c>
      <c r="DS848">
        <v>0.003677514821763587</v>
      </c>
      <c r="DT848">
        <v>0.0008386618829085712</v>
      </c>
      <c r="DU848">
        <v>1</v>
      </c>
      <c r="DV848">
        <v>2</v>
      </c>
      <c r="DW848">
        <v>2</v>
      </c>
      <c r="DX848" t="s">
        <v>360</v>
      </c>
      <c r="DY848">
        <v>3.13042</v>
      </c>
      <c r="DZ848">
        <v>2.80656</v>
      </c>
      <c r="EA848">
        <v>0.0997367</v>
      </c>
      <c r="EB848">
        <v>0.0994594</v>
      </c>
      <c r="EC848">
        <v>0.105709</v>
      </c>
      <c r="ED848">
        <v>0.10545</v>
      </c>
      <c r="EE848">
        <v>21143.7</v>
      </c>
      <c r="EF848">
        <v>27418.6</v>
      </c>
      <c r="EG848">
        <v>26440.2</v>
      </c>
      <c r="EH848">
        <v>32999.4</v>
      </c>
      <c r="EI848">
        <v>34926</v>
      </c>
      <c r="EJ848">
        <v>40315.8</v>
      </c>
      <c r="EK848">
        <v>41085.3</v>
      </c>
      <c r="EL848">
        <v>46059</v>
      </c>
      <c r="EM848">
        <v>2.0352</v>
      </c>
      <c r="EN848">
        <v>2.00015</v>
      </c>
      <c r="EO848">
        <v>0.06482010000000001</v>
      </c>
      <c r="EP848">
        <v>0</v>
      </c>
      <c r="EQ848">
        <v>24.6099</v>
      </c>
      <c r="ER848">
        <v>999.9</v>
      </c>
      <c r="ES848">
        <v>67.5</v>
      </c>
      <c r="ET848">
        <v>27.5</v>
      </c>
      <c r="EU848">
        <v>24.624</v>
      </c>
      <c r="EV848">
        <v>61.5509</v>
      </c>
      <c r="EW848">
        <v>31.863</v>
      </c>
      <c r="EX848">
        <v>1</v>
      </c>
      <c r="EY848">
        <v>0.2906</v>
      </c>
      <c r="EZ848">
        <v>0.142282</v>
      </c>
      <c r="FA848">
        <v>20.2926</v>
      </c>
      <c r="FB848">
        <v>5.19168</v>
      </c>
      <c r="FC848">
        <v>11.9441</v>
      </c>
      <c r="FD848">
        <v>4.9557</v>
      </c>
      <c r="FE848">
        <v>3.285</v>
      </c>
      <c r="FF848">
        <v>9999</v>
      </c>
      <c r="FG848">
        <v>9999</v>
      </c>
      <c r="FH848">
        <v>9999</v>
      </c>
      <c r="FI848">
        <v>999.9</v>
      </c>
      <c r="FJ848">
        <v>1.86127</v>
      </c>
      <c r="FK848">
        <v>1.86264</v>
      </c>
      <c r="FL848">
        <v>1.86005</v>
      </c>
      <c r="FM848">
        <v>1.85837</v>
      </c>
      <c r="FN848">
        <v>1.86216</v>
      </c>
      <c r="FO848">
        <v>1.8589</v>
      </c>
      <c r="FP848">
        <v>1.85791</v>
      </c>
      <c r="FQ848">
        <v>1.86081</v>
      </c>
      <c r="FR848">
        <v>0</v>
      </c>
      <c r="FS848">
        <v>0</v>
      </c>
      <c r="FT848">
        <v>0</v>
      </c>
      <c r="FU848">
        <v>4.5</v>
      </c>
      <c r="FV848" t="s">
        <v>361</v>
      </c>
      <c r="FW848" t="s">
        <v>362</v>
      </c>
      <c r="FX848" t="s">
        <v>363</v>
      </c>
      <c r="FY848" t="s">
        <v>364</v>
      </c>
      <c r="FZ848" t="s">
        <v>364</v>
      </c>
      <c r="GA848" t="s">
        <v>363</v>
      </c>
      <c r="GB848">
        <v>0</v>
      </c>
      <c r="GC848">
        <v>100</v>
      </c>
      <c r="GD848">
        <v>100</v>
      </c>
      <c r="GE848">
        <v>-0.362</v>
      </c>
      <c r="GF848">
        <v>0.2966</v>
      </c>
      <c r="GG848">
        <v>-1.589593225013521</v>
      </c>
      <c r="GH848">
        <v>0.00192992804097616</v>
      </c>
      <c r="GI848">
        <v>3.244687122451424E-06</v>
      </c>
      <c r="GJ848">
        <v>-2.087531120305573E-09</v>
      </c>
      <c r="GK848">
        <v>0.05776174702018427</v>
      </c>
      <c r="GL848">
        <v>0.005089068596103195</v>
      </c>
      <c r="GM848">
        <v>0.0003257216593697226</v>
      </c>
      <c r="GN848">
        <v>-1.562898368296355E-06</v>
      </c>
      <c r="GO848">
        <v>0</v>
      </c>
      <c r="GP848">
        <v>1257</v>
      </c>
      <c r="GQ848">
        <v>1</v>
      </c>
      <c r="GR848">
        <v>31</v>
      </c>
      <c r="GS848">
        <v>313.2</v>
      </c>
      <c r="GT848">
        <v>313.1</v>
      </c>
      <c r="GU848">
        <v>1.07666</v>
      </c>
      <c r="GV848">
        <v>2.38647</v>
      </c>
      <c r="GW848">
        <v>1.44775</v>
      </c>
      <c r="GX848">
        <v>2.20215</v>
      </c>
      <c r="GY848">
        <v>1.44653</v>
      </c>
      <c r="GZ848">
        <v>2.38525</v>
      </c>
      <c r="HA848">
        <v>33.1769</v>
      </c>
      <c r="HB848">
        <v>14.4122</v>
      </c>
      <c r="HC848">
        <v>18</v>
      </c>
      <c r="HD848">
        <v>532.011</v>
      </c>
      <c r="HE848">
        <v>522.813</v>
      </c>
      <c r="HF848">
        <v>24.9999</v>
      </c>
      <c r="HG848">
        <v>30.7065</v>
      </c>
      <c r="HH848">
        <v>30.0001</v>
      </c>
      <c r="HI848">
        <v>31.0835</v>
      </c>
      <c r="HJ848">
        <v>31.0928</v>
      </c>
      <c r="HK848">
        <v>21.5385</v>
      </c>
      <c r="HL848">
        <v>20.8779</v>
      </c>
      <c r="HM848">
        <v>100</v>
      </c>
      <c r="HN848">
        <v>25</v>
      </c>
      <c r="HO848">
        <v>420</v>
      </c>
      <c r="HP848">
        <v>21.5</v>
      </c>
      <c r="HQ848">
        <v>103.116</v>
      </c>
      <c r="HR848">
        <v>102.019</v>
      </c>
    </row>
    <row r="849" spans="1:226">
      <c r="A849">
        <v>831</v>
      </c>
      <c r="B849">
        <v>1774685117</v>
      </c>
      <c r="C849">
        <v>3371</v>
      </c>
      <c r="D849" t="s">
        <v>2025</v>
      </c>
      <c r="E849" t="s">
        <v>2026</v>
      </c>
      <c r="F849">
        <v>5</v>
      </c>
      <c r="I849">
        <v>1774685114.1</v>
      </c>
      <c r="J849">
        <f>(K849)/1000</f>
        <v>0</v>
      </c>
      <c r="K849">
        <f>IF(BF849, AN849, AH849)</f>
        <v>0</v>
      </c>
      <c r="L849">
        <f>IF(BF849, AI849, AG849)</f>
        <v>0</v>
      </c>
      <c r="M849">
        <f>BH849 - IF(AU849&gt;1, L849*BB849*100.0/(AW849), 0)</f>
        <v>0</v>
      </c>
      <c r="N849">
        <f>((T849-J849/2)*M849-L849)/(T849+J849/2)</f>
        <v>0</v>
      </c>
      <c r="O849">
        <f>N849*(BO849+BP849)/1000.0</f>
        <v>0</v>
      </c>
      <c r="P849">
        <f>(BH849 - IF(AU849&gt;1, L849*BB849*100.0/(AW849), 0))*(BO849+BP849)/1000.0</f>
        <v>0</v>
      </c>
      <c r="Q849">
        <f>2.0/((1/S849-1/R849)+SIGN(S849)*SQRT((1/S849-1/R849)*(1/S849-1/R849) + 4*BC849/((BC849+1)*(BC849+1))*(2*1/S849*1/R849-1/R849*1/R849)))</f>
        <v>0</v>
      </c>
      <c r="R849">
        <f>IF(LEFT(BD849,1)&lt;&gt;"0",IF(LEFT(BD849,1)="1",3.0,BE849),$D$5+$E$5*(BV849*BO849/($K$5*1000))+$F$5*(BV849*BO849/($K$5*1000))*MAX(MIN(BB849,$J$5),$I$5)*MAX(MIN(BB849,$J$5),$I$5)+$G$5*MAX(MIN(BB849,$J$5),$I$5)*(BV849*BO849/($K$5*1000))+$H$5*(BV849*BO849/($K$5*1000))*(BV849*BO849/($K$5*1000)))</f>
        <v>0</v>
      </c>
      <c r="S849">
        <f>J849*(1000-(1000*0.61365*exp(17.502*W849/(240.97+W849))/(BO849+BP849)+BJ849)/2)/(1000*0.61365*exp(17.502*W849/(240.97+W849))/(BO849+BP849)-BJ849)</f>
        <v>0</v>
      </c>
      <c r="T849">
        <f>1/((BC849+1)/(Q849/1.6)+1/(R849/1.37)) + BC849/((BC849+1)/(Q849/1.6) + BC849/(R849/1.37))</f>
        <v>0</v>
      </c>
      <c r="U849">
        <f>(AX849*BA849)</f>
        <v>0</v>
      </c>
      <c r="V849">
        <f>(BQ849+(U849+2*0.95*5.67E-8*(((BQ849+$B$9)+273)^4-(BQ849+273)^4)-44100*J849)/(1.84*29.3*R849+8*0.95*5.67E-8*(BQ849+273)^3))</f>
        <v>0</v>
      </c>
      <c r="W849">
        <f>($C$9*BR849+$D$9*BS849+$E$9*V849)</f>
        <v>0</v>
      </c>
      <c r="X849">
        <f>0.61365*exp(17.502*W849/(240.97+W849))</f>
        <v>0</v>
      </c>
      <c r="Y849">
        <f>(Z849/AA849*100)</f>
        <v>0</v>
      </c>
      <c r="Z849">
        <f>BJ849*(BO849+BP849)/1000</f>
        <v>0</v>
      </c>
      <c r="AA849">
        <f>0.61365*exp(17.502*BQ849/(240.97+BQ849))</f>
        <v>0</v>
      </c>
      <c r="AB849">
        <f>(X849-BJ849*(BO849+BP849)/1000)</f>
        <v>0</v>
      </c>
      <c r="AC849">
        <f>(-J849*44100)</f>
        <v>0</v>
      </c>
      <c r="AD849">
        <f>2*29.3*R849*0.92*(BQ849-W849)</f>
        <v>0</v>
      </c>
      <c r="AE849">
        <f>2*0.95*5.67E-8*(((BQ849+$B$9)+273)^4-(W849+273)^4)</f>
        <v>0</v>
      </c>
      <c r="AF849">
        <f>U849+AE849+AC849+AD849</f>
        <v>0</v>
      </c>
      <c r="AG849">
        <f>BN849*AU849*(BI849-BH849*(1000-AU849*BK849)/(1000-AU849*BJ849))/(100*BB849)</f>
        <v>0</v>
      </c>
      <c r="AH849">
        <f>1000*BN849*AU849*(BJ849-BK849)/(100*BB849*(1000-AU849*BJ849))</f>
        <v>0</v>
      </c>
      <c r="AI849">
        <f>(AJ849 - AK849 - BO849*1E3/(8.314*(BQ849+273.15)) * AM849/BN849 * AL849) * BN849/(100*BB849) * (1000 - BK849)/1000</f>
        <v>0</v>
      </c>
      <c r="AJ849">
        <v>429.1490534233896</v>
      </c>
      <c r="AK849">
        <v>428.7639818181817</v>
      </c>
      <c r="AL849">
        <v>9.154069205220507E-06</v>
      </c>
      <c r="AM849">
        <v>61.35787655002243</v>
      </c>
      <c r="AN849">
        <f>(AP849 - AO849 + BO849*1E3/(8.314*(BQ849+273.15)) * AR849/BN849 * AQ849) * BN849/(100*BB849) * 1000/(1000 - AP849)</f>
        <v>0</v>
      </c>
      <c r="AO849">
        <v>21.47540507496111</v>
      </c>
      <c r="AP849">
        <v>21.4602090909091</v>
      </c>
      <c r="AQ849">
        <v>1.715207907690624E-07</v>
      </c>
      <c r="AR849">
        <v>91.88205700752289</v>
      </c>
      <c r="AS849">
        <v>0</v>
      </c>
      <c r="AT849">
        <v>0</v>
      </c>
      <c r="AU849">
        <f>IF(AS849*$H$15&gt;=AW849,1.0,(AW849/(AW849-AS849*$H$15)))</f>
        <v>0</v>
      </c>
      <c r="AV849">
        <f>(AU849-1)*100</f>
        <v>0</v>
      </c>
      <c r="AW849">
        <f>MAX(0,($B$15+$C$15*BV849)/(1+$D$15*BV849)*BO849/(BQ849+273)*$E$15)</f>
        <v>0</v>
      </c>
      <c r="AX849">
        <f>$B$13*BW849+$C$13*BX849+$F$13*CI849*(1-CL849)</f>
        <v>0</v>
      </c>
      <c r="AY849">
        <f>AX849*AZ849</f>
        <v>0</v>
      </c>
      <c r="AZ849">
        <f>($B$13*$D$11+$C$13*$D$11+$F$13*((CV849+CN849)/MAX(CV849+CN849+CW849, 0.1)*$I$11+CW849/MAX(CV849+CN849+CW849, 0.1)*$J$11))/($B$13+$C$13+$F$13)</f>
        <v>0</v>
      </c>
      <c r="BA849">
        <f>($B$13*$K$11+$C$13*$K$11+$F$13*((CV849+CN849)/MAX(CV849+CN849+CW849, 0.1)*$P$11+CW849/MAX(CV849+CN849+CW849, 0.1)*$Q$11))/($B$13+$C$13+$F$13)</f>
        <v>0</v>
      </c>
      <c r="BB849">
        <v>6</v>
      </c>
      <c r="BC849">
        <v>0.5</v>
      </c>
      <c r="BD849" t="s">
        <v>358</v>
      </c>
      <c r="BE849">
        <v>2</v>
      </c>
      <c r="BF849" t="b">
        <v>1</v>
      </c>
      <c r="BG849">
        <v>1774685114.1</v>
      </c>
      <c r="BH849">
        <v>419.5267</v>
      </c>
      <c r="BI849">
        <v>419.9566000000001</v>
      </c>
      <c r="BJ849">
        <v>21.4604</v>
      </c>
      <c r="BK849">
        <v>21.47554</v>
      </c>
      <c r="BL849">
        <v>419.8886000000001</v>
      </c>
      <c r="BM849">
        <v>21.16387</v>
      </c>
      <c r="BN849">
        <v>500.0294999999999</v>
      </c>
      <c r="BO849">
        <v>101.0233</v>
      </c>
      <c r="BP849">
        <v>0.09995709999999999</v>
      </c>
      <c r="BQ849">
        <v>25.68169</v>
      </c>
      <c r="BR849">
        <v>25.67666000000001</v>
      </c>
      <c r="BS849">
        <v>999.9</v>
      </c>
      <c r="BT849">
        <v>0</v>
      </c>
      <c r="BU849">
        <v>0</v>
      </c>
      <c r="BV849">
        <v>10008.001</v>
      </c>
      <c r="BW849">
        <v>0</v>
      </c>
      <c r="BX849">
        <v>0.3780522000000001</v>
      </c>
      <c r="BY849">
        <v>-0.4297637</v>
      </c>
      <c r="BZ849">
        <v>428.7273</v>
      </c>
      <c r="CA849">
        <v>429.1734</v>
      </c>
      <c r="CB849">
        <v>-0.01512814</v>
      </c>
      <c r="CC849">
        <v>419.9566000000001</v>
      </c>
      <c r="CD849">
        <v>21.47554</v>
      </c>
      <c r="CE849">
        <v>2.168004</v>
      </c>
      <c r="CF849">
        <v>2.169534</v>
      </c>
      <c r="CG849">
        <v>18.72784</v>
      </c>
      <c r="CH849">
        <v>18.73913</v>
      </c>
      <c r="CI849">
        <v>4.999041</v>
      </c>
      <c r="CJ849">
        <v>0</v>
      </c>
      <c r="CK849">
        <v>1</v>
      </c>
      <c r="CL849">
        <v>0</v>
      </c>
      <c r="CM849">
        <v>1.71704</v>
      </c>
      <c r="CN849">
        <v>0</v>
      </c>
      <c r="CO849">
        <v>-1.18136</v>
      </c>
      <c r="CP849">
        <v>25.57342</v>
      </c>
      <c r="CQ849">
        <v>35.187</v>
      </c>
      <c r="CR849">
        <v>41.5</v>
      </c>
      <c r="CS849">
        <v>38.1808</v>
      </c>
      <c r="CT849">
        <v>41.04340000000001</v>
      </c>
      <c r="CU849">
        <v>36.562</v>
      </c>
      <c r="CV849">
        <v>0</v>
      </c>
      <c r="CW849">
        <v>4.999000000000001</v>
      </c>
      <c r="CX849">
        <v>0</v>
      </c>
      <c r="CY849">
        <v>1774685115.2</v>
      </c>
      <c r="CZ849">
        <v>0</v>
      </c>
      <c r="DA849">
        <v>1774666326.5</v>
      </c>
      <c r="DB849" t="s">
        <v>359</v>
      </c>
      <c r="DC849">
        <v>1774666322</v>
      </c>
      <c r="DD849">
        <v>1774666326.5</v>
      </c>
      <c r="DE849">
        <v>2</v>
      </c>
      <c r="DF849">
        <v>0.343</v>
      </c>
      <c r="DG849">
        <v>-0.026</v>
      </c>
      <c r="DH849">
        <v>-0.36</v>
      </c>
      <c r="DI849">
        <v>0.298</v>
      </c>
      <c r="DJ849">
        <v>420</v>
      </c>
      <c r="DK849">
        <v>22</v>
      </c>
      <c r="DL849">
        <v>0.17</v>
      </c>
      <c r="DM849">
        <v>0.02</v>
      </c>
      <c r="DN849">
        <v>-0.4504042999999999</v>
      </c>
      <c r="DO849">
        <v>0.07782056285178264</v>
      </c>
      <c r="DP849">
        <v>0.02280996139979197</v>
      </c>
      <c r="DQ849">
        <v>1</v>
      </c>
      <c r="DR849">
        <v>-0.0154762725</v>
      </c>
      <c r="DS849">
        <v>0.00601422776735464</v>
      </c>
      <c r="DT849">
        <v>0.0008629335235078945</v>
      </c>
      <c r="DU849">
        <v>1</v>
      </c>
      <c r="DV849">
        <v>2</v>
      </c>
      <c r="DW849">
        <v>2</v>
      </c>
      <c r="DX849" t="s">
        <v>360</v>
      </c>
      <c r="DY849">
        <v>3.13047</v>
      </c>
      <c r="DZ849">
        <v>2.80641</v>
      </c>
      <c r="EA849">
        <v>0.09975150000000001</v>
      </c>
      <c r="EB849">
        <v>0.0994712</v>
      </c>
      <c r="EC849">
        <v>0.105707</v>
      </c>
      <c r="ED849">
        <v>0.105451</v>
      </c>
      <c r="EE849">
        <v>21143.4</v>
      </c>
      <c r="EF849">
        <v>27418.5</v>
      </c>
      <c r="EG849">
        <v>26440.3</v>
      </c>
      <c r="EH849">
        <v>32999.7</v>
      </c>
      <c r="EI849">
        <v>34925.8</v>
      </c>
      <c r="EJ849">
        <v>40316.1</v>
      </c>
      <c r="EK849">
        <v>41085</v>
      </c>
      <c r="EL849">
        <v>46059.3</v>
      </c>
      <c r="EM849">
        <v>2.03525</v>
      </c>
      <c r="EN849">
        <v>2.00007</v>
      </c>
      <c r="EO849">
        <v>0.06545339999999999</v>
      </c>
      <c r="EP849">
        <v>0</v>
      </c>
      <c r="EQ849">
        <v>24.6099</v>
      </c>
      <c r="ER849">
        <v>999.9</v>
      </c>
      <c r="ES849">
        <v>67.5</v>
      </c>
      <c r="ET849">
        <v>27.5</v>
      </c>
      <c r="EU849">
        <v>24.6268</v>
      </c>
      <c r="EV849">
        <v>61.2709</v>
      </c>
      <c r="EW849">
        <v>31.7949</v>
      </c>
      <c r="EX849">
        <v>1</v>
      </c>
      <c r="EY849">
        <v>0.291011</v>
      </c>
      <c r="EZ849">
        <v>0.142456</v>
      </c>
      <c r="FA849">
        <v>20.2927</v>
      </c>
      <c r="FB849">
        <v>5.19243</v>
      </c>
      <c r="FC849">
        <v>11.9441</v>
      </c>
      <c r="FD849">
        <v>4.9558</v>
      </c>
      <c r="FE849">
        <v>3.285</v>
      </c>
      <c r="FF849">
        <v>9999</v>
      </c>
      <c r="FG849">
        <v>9999</v>
      </c>
      <c r="FH849">
        <v>9999</v>
      </c>
      <c r="FI849">
        <v>999.9</v>
      </c>
      <c r="FJ849">
        <v>1.86127</v>
      </c>
      <c r="FK849">
        <v>1.86264</v>
      </c>
      <c r="FL849">
        <v>1.86005</v>
      </c>
      <c r="FM849">
        <v>1.85837</v>
      </c>
      <c r="FN849">
        <v>1.86213</v>
      </c>
      <c r="FO849">
        <v>1.85889</v>
      </c>
      <c r="FP849">
        <v>1.85791</v>
      </c>
      <c r="FQ849">
        <v>1.86081</v>
      </c>
      <c r="FR849">
        <v>0</v>
      </c>
      <c r="FS849">
        <v>0</v>
      </c>
      <c r="FT849">
        <v>0</v>
      </c>
      <c r="FU849">
        <v>4.5</v>
      </c>
      <c r="FV849" t="s">
        <v>361</v>
      </c>
      <c r="FW849" t="s">
        <v>362</v>
      </c>
      <c r="FX849" t="s">
        <v>363</v>
      </c>
      <c r="FY849" t="s">
        <v>364</v>
      </c>
      <c r="FZ849" t="s">
        <v>364</v>
      </c>
      <c r="GA849" t="s">
        <v>363</v>
      </c>
      <c r="GB849">
        <v>0</v>
      </c>
      <c r="GC849">
        <v>100</v>
      </c>
      <c r="GD849">
        <v>100</v>
      </c>
      <c r="GE849">
        <v>-0.362</v>
      </c>
      <c r="GF849">
        <v>0.2965</v>
      </c>
      <c r="GG849">
        <v>-1.589593225013521</v>
      </c>
      <c r="GH849">
        <v>0.00192992804097616</v>
      </c>
      <c r="GI849">
        <v>3.244687122451424E-06</v>
      </c>
      <c r="GJ849">
        <v>-2.087531120305573E-09</v>
      </c>
      <c r="GK849">
        <v>0.05776174702018427</v>
      </c>
      <c r="GL849">
        <v>0.005089068596103195</v>
      </c>
      <c r="GM849">
        <v>0.0003257216593697226</v>
      </c>
      <c r="GN849">
        <v>-1.562898368296355E-06</v>
      </c>
      <c r="GO849">
        <v>0</v>
      </c>
      <c r="GP849">
        <v>1257</v>
      </c>
      <c r="GQ849">
        <v>1</v>
      </c>
      <c r="GR849">
        <v>31</v>
      </c>
      <c r="GS849">
        <v>313.2</v>
      </c>
      <c r="GT849">
        <v>313.2</v>
      </c>
      <c r="GU849">
        <v>1.07666</v>
      </c>
      <c r="GV849">
        <v>2.38037</v>
      </c>
      <c r="GW849">
        <v>1.44775</v>
      </c>
      <c r="GX849">
        <v>2.20215</v>
      </c>
      <c r="GY849">
        <v>1.44653</v>
      </c>
      <c r="GZ849">
        <v>2.38647</v>
      </c>
      <c r="HA849">
        <v>33.1769</v>
      </c>
      <c r="HB849">
        <v>14.4122</v>
      </c>
      <c r="HC849">
        <v>18</v>
      </c>
      <c r="HD849">
        <v>532.042</v>
      </c>
      <c r="HE849">
        <v>522.763</v>
      </c>
      <c r="HF849">
        <v>24.9999</v>
      </c>
      <c r="HG849">
        <v>30.7065</v>
      </c>
      <c r="HH849">
        <v>30.0001</v>
      </c>
      <c r="HI849">
        <v>31.0835</v>
      </c>
      <c r="HJ849">
        <v>31.0928</v>
      </c>
      <c r="HK849">
        <v>21.5378</v>
      </c>
      <c r="HL849">
        <v>20.8779</v>
      </c>
      <c r="HM849">
        <v>100</v>
      </c>
      <c r="HN849">
        <v>25</v>
      </c>
      <c r="HO849">
        <v>420</v>
      </c>
      <c r="HP849">
        <v>21.5</v>
      </c>
      <c r="HQ849">
        <v>103.116</v>
      </c>
      <c r="HR849">
        <v>102.02</v>
      </c>
    </row>
    <row r="850" spans="1:226">
      <c r="A850">
        <v>832</v>
      </c>
      <c r="B850">
        <v>1774685121</v>
      </c>
      <c r="C850">
        <v>3375</v>
      </c>
      <c r="D850" t="s">
        <v>2027</v>
      </c>
      <c r="E850" t="s">
        <v>2028</v>
      </c>
      <c r="F850">
        <v>5</v>
      </c>
      <c r="I850">
        <v>1774685118.1</v>
      </c>
      <c r="J850">
        <f>(K850)/1000</f>
        <v>0</v>
      </c>
      <c r="K850">
        <f>IF(BF850, AN850, AH850)</f>
        <v>0</v>
      </c>
      <c r="L850">
        <f>IF(BF850, AI850, AG850)</f>
        <v>0</v>
      </c>
      <c r="M850">
        <f>BH850 - IF(AU850&gt;1, L850*BB850*100.0/(AW850), 0)</f>
        <v>0</v>
      </c>
      <c r="N850">
        <f>((T850-J850/2)*M850-L850)/(T850+J850/2)</f>
        <v>0</v>
      </c>
      <c r="O850">
        <f>N850*(BO850+BP850)/1000.0</f>
        <v>0</v>
      </c>
      <c r="P850">
        <f>(BH850 - IF(AU850&gt;1, L850*BB850*100.0/(AW850), 0))*(BO850+BP850)/1000.0</f>
        <v>0</v>
      </c>
      <c r="Q850">
        <f>2.0/((1/S850-1/R850)+SIGN(S850)*SQRT((1/S850-1/R850)*(1/S850-1/R850) + 4*BC850/((BC850+1)*(BC850+1))*(2*1/S850*1/R850-1/R850*1/R850)))</f>
        <v>0</v>
      </c>
      <c r="R850">
        <f>IF(LEFT(BD850,1)&lt;&gt;"0",IF(LEFT(BD850,1)="1",3.0,BE850),$D$5+$E$5*(BV850*BO850/($K$5*1000))+$F$5*(BV850*BO850/($K$5*1000))*MAX(MIN(BB850,$J$5),$I$5)*MAX(MIN(BB850,$J$5),$I$5)+$G$5*MAX(MIN(BB850,$J$5),$I$5)*(BV850*BO850/($K$5*1000))+$H$5*(BV850*BO850/($K$5*1000))*(BV850*BO850/($K$5*1000)))</f>
        <v>0</v>
      </c>
      <c r="S850">
        <f>J850*(1000-(1000*0.61365*exp(17.502*W850/(240.97+W850))/(BO850+BP850)+BJ850)/2)/(1000*0.61365*exp(17.502*W850/(240.97+W850))/(BO850+BP850)-BJ850)</f>
        <v>0</v>
      </c>
      <c r="T850">
        <f>1/((BC850+1)/(Q850/1.6)+1/(R850/1.37)) + BC850/((BC850+1)/(Q850/1.6) + BC850/(R850/1.37))</f>
        <v>0</v>
      </c>
      <c r="U850">
        <f>(AX850*BA850)</f>
        <v>0</v>
      </c>
      <c r="V850">
        <f>(BQ850+(U850+2*0.95*5.67E-8*(((BQ850+$B$9)+273)^4-(BQ850+273)^4)-44100*J850)/(1.84*29.3*R850+8*0.95*5.67E-8*(BQ850+273)^3))</f>
        <v>0</v>
      </c>
      <c r="W850">
        <f>($C$9*BR850+$D$9*BS850+$E$9*V850)</f>
        <v>0</v>
      </c>
      <c r="X850">
        <f>0.61365*exp(17.502*W850/(240.97+W850))</f>
        <v>0</v>
      </c>
      <c r="Y850">
        <f>(Z850/AA850*100)</f>
        <v>0</v>
      </c>
      <c r="Z850">
        <f>BJ850*(BO850+BP850)/1000</f>
        <v>0</v>
      </c>
      <c r="AA850">
        <f>0.61365*exp(17.502*BQ850/(240.97+BQ850))</f>
        <v>0</v>
      </c>
      <c r="AB850">
        <f>(X850-BJ850*(BO850+BP850)/1000)</f>
        <v>0</v>
      </c>
      <c r="AC850">
        <f>(-J850*44100)</f>
        <v>0</v>
      </c>
      <c r="AD850">
        <f>2*29.3*R850*0.92*(BQ850-W850)</f>
        <v>0</v>
      </c>
      <c r="AE850">
        <f>2*0.95*5.67E-8*(((BQ850+$B$9)+273)^4-(W850+273)^4)</f>
        <v>0</v>
      </c>
      <c r="AF850">
        <f>U850+AE850+AC850+AD850</f>
        <v>0</v>
      </c>
      <c r="AG850">
        <f>BN850*AU850*(BI850-BH850*(1000-AU850*BK850)/(1000-AU850*BJ850))/(100*BB850)</f>
        <v>0</v>
      </c>
      <c r="AH850">
        <f>1000*BN850*AU850*(BJ850-BK850)/(100*BB850*(1000-AU850*BJ850))</f>
        <v>0</v>
      </c>
      <c r="AI850">
        <f>(AJ850 - AK850 - BO850*1E3/(8.314*(BQ850+273.15)) * AM850/BN850 * AL850) * BN850/(100*BB850) * (1000 - BK850)/1000</f>
        <v>0</v>
      </c>
      <c r="AJ850">
        <v>429.2582934664109</v>
      </c>
      <c r="AK850">
        <v>428.7773757575756</v>
      </c>
      <c r="AL850">
        <v>-1.528515849855424E-06</v>
      </c>
      <c r="AM850">
        <v>61.35787655002243</v>
      </c>
      <c r="AN850">
        <f>(AP850 - AO850 + BO850*1E3/(8.314*(BQ850+273.15)) * AR850/BN850 * AQ850) * BN850/(100*BB850) * 1000/(1000 - AP850)</f>
        <v>0</v>
      </c>
      <c r="AO850">
        <v>21.4755340933573</v>
      </c>
      <c r="AP850">
        <v>21.46163706293708</v>
      </c>
      <c r="AQ850">
        <v>-1.849304325204519E-07</v>
      </c>
      <c r="AR850">
        <v>91.88205700752289</v>
      </c>
      <c r="AS850">
        <v>0</v>
      </c>
      <c r="AT850">
        <v>0</v>
      </c>
      <c r="AU850">
        <f>IF(AS850*$H$15&gt;=AW850,1.0,(AW850/(AW850-AS850*$H$15)))</f>
        <v>0</v>
      </c>
      <c r="AV850">
        <f>(AU850-1)*100</f>
        <v>0</v>
      </c>
      <c r="AW850">
        <f>MAX(0,($B$15+$C$15*BV850)/(1+$D$15*BV850)*BO850/(BQ850+273)*$E$15)</f>
        <v>0</v>
      </c>
      <c r="AX850">
        <f>$B$13*BW850+$C$13*BX850+$F$13*CI850*(1-CL850)</f>
        <v>0</v>
      </c>
      <c r="AY850">
        <f>AX850*AZ850</f>
        <v>0</v>
      </c>
      <c r="AZ850">
        <f>($B$13*$D$11+$C$13*$D$11+$F$13*((CV850+CN850)/MAX(CV850+CN850+CW850, 0.1)*$I$11+CW850/MAX(CV850+CN850+CW850, 0.1)*$J$11))/($B$13+$C$13+$F$13)</f>
        <v>0</v>
      </c>
      <c r="BA850">
        <f>($B$13*$K$11+$C$13*$K$11+$F$13*((CV850+CN850)/MAX(CV850+CN850+CW850, 0.1)*$P$11+CW850/MAX(CV850+CN850+CW850, 0.1)*$Q$11))/($B$13+$C$13+$F$13)</f>
        <v>0</v>
      </c>
      <c r="BB850">
        <v>6</v>
      </c>
      <c r="BC850">
        <v>0.5</v>
      </c>
      <c r="BD850" t="s">
        <v>358</v>
      </c>
      <c r="BE850">
        <v>2</v>
      </c>
      <c r="BF850" t="b">
        <v>1</v>
      </c>
      <c r="BG850">
        <v>1774685118.1</v>
      </c>
      <c r="BH850">
        <v>419.5816</v>
      </c>
      <c r="BI850">
        <v>420.0213</v>
      </c>
      <c r="BJ850">
        <v>21.46069</v>
      </c>
      <c r="BK850">
        <v>21.47562</v>
      </c>
      <c r="BL850">
        <v>419.9434</v>
      </c>
      <c r="BM850">
        <v>21.16415</v>
      </c>
      <c r="BN850">
        <v>500.0234</v>
      </c>
      <c r="BO850">
        <v>101.0231</v>
      </c>
      <c r="BP850">
        <v>0.09988611</v>
      </c>
      <c r="BQ850">
        <v>25.68217</v>
      </c>
      <c r="BR850">
        <v>25.67705</v>
      </c>
      <c r="BS850">
        <v>999.9</v>
      </c>
      <c r="BT850">
        <v>0</v>
      </c>
      <c r="BU850">
        <v>0</v>
      </c>
      <c r="BV850">
        <v>10019.057</v>
      </c>
      <c r="BW850">
        <v>0</v>
      </c>
      <c r="BX850">
        <v>0.3750399</v>
      </c>
      <c r="BY850">
        <v>-0.4396423</v>
      </c>
      <c r="BZ850">
        <v>428.7837000000001</v>
      </c>
      <c r="CA850">
        <v>429.2396</v>
      </c>
      <c r="CB850">
        <v>-0.01493759</v>
      </c>
      <c r="CC850">
        <v>420.0213</v>
      </c>
      <c r="CD850">
        <v>21.47562</v>
      </c>
      <c r="CE850">
        <v>2.168028000000001</v>
      </c>
      <c r="CF850">
        <v>2.169539</v>
      </c>
      <c r="CG850">
        <v>18.72801</v>
      </c>
      <c r="CH850">
        <v>18.73914</v>
      </c>
      <c r="CI850">
        <v>5.003726</v>
      </c>
      <c r="CJ850">
        <v>0</v>
      </c>
      <c r="CK850">
        <v>1</v>
      </c>
      <c r="CL850">
        <v>0</v>
      </c>
      <c r="CM850">
        <v>1.87814</v>
      </c>
      <c r="CN850">
        <v>0</v>
      </c>
      <c r="CO850">
        <v>-1.36661</v>
      </c>
      <c r="CP850">
        <v>25.59739</v>
      </c>
      <c r="CQ850">
        <v>35.2122</v>
      </c>
      <c r="CR850">
        <v>41.54340000000001</v>
      </c>
      <c r="CS850">
        <v>38.187</v>
      </c>
      <c r="CT850">
        <v>41.062</v>
      </c>
      <c r="CU850">
        <v>36.562</v>
      </c>
      <c r="CV850">
        <v>0</v>
      </c>
      <c r="CW850">
        <v>5.003000000000001</v>
      </c>
      <c r="CX850">
        <v>0</v>
      </c>
      <c r="CY850">
        <v>1774685119.4</v>
      </c>
      <c r="CZ850">
        <v>0</v>
      </c>
      <c r="DA850">
        <v>1774666326.5</v>
      </c>
      <c r="DB850" t="s">
        <v>359</v>
      </c>
      <c r="DC850">
        <v>1774666322</v>
      </c>
      <c r="DD850">
        <v>1774666326.5</v>
      </c>
      <c r="DE850">
        <v>2</v>
      </c>
      <c r="DF850">
        <v>0.343</v>
      </c>
      <c r="DG850">
        <v>-0.026</v>
      </c>
      <c r="DH850">
        <v>-0.36</v>
      </c>
      <c r="DI850">
        <v>0.298</v>
      </c>
      <c r="DJ850">
        <v>420</v>
      </c>
      <c r="DK850">
        <v>22</v>
      </c>
      <c r="DL850">
        <v>0.17</v>
      </c>
      <c r="DM850">
        <v>0.02</v>
      </c>
      <c r="DN850">
        <v>-0.4481736829268292</v>
      </c>
      <c r="DO850">
        <v>0.1129598257839714</v>
      </c>
      <c r="DP850">
        <v>0.02207729758718496</v>
      </c>
      <c r="DQ850">
        <v>0</v>
      </c>
      <c r="DR850">
        <v>-0.01529665365853659</v>
      </c>
      <c r="DS850">
        <v>0.004406437630662016</v>
      </c>
      <c r="DT850">
        <v>0.0008013208638721813</v>
      </c>
      <c r="DU850">
        <v>1</v>
      </c>
      <c r="DV850">
        <v>1</v>
      </c>
      <c r="DW850">
        <v>2</v>
      </c>
      <c r="DX850" t="s">
        <v>367</v>
      </c>
      <c r="DY850">
        <v>3.13052</v>
      </c>
      <c r="DZ850">
        <v>2.80655</v>
      </c>
      <c r="EA850">
        <v>0.0997473</v>
      </c>
      <c r="EB850">
        <v>0.09947300000000001</v>
      </c>
      <c r="EC850">
        <v>0.105713</v>
      </c>
      <c r="ED850">
        <v>0.105454</v>
      </c>
      <c r="EE850">
        <v>21143.4</v>
      </c>
      <c r="EF850">
        <v>27418.4</v>
      </c>
      <c r="EG850">
        <v>26440.1</v>
      </c>
      <c r="EH850">
        <v>32999.6</v>
      </c>
      <c r="EI850">
        <v>34925.6</v>
      </c>
      <c r="EJ850">
        <v>40316.1</v>
      </c>
      <c r="EK850">
        <v>41085</v>
      </c>
      <c r="EL850">
        <v>46059.5</v>
      </c>
      <c r="EM850">
        <v>2.03517</v>
      </c>
      <c r="EN850">
        <v>2.00007</v>
      </c>
      <c r="EO850">
        <v>0.06482010000000001</v>
      </c>
      <c r="EP850">
        <v>0</v>
      </c>
      <c r="EQ850">
        <v>24.6079</v>
      </c>
      <c r="ER850">
        <v>999.9</v>
      </c>
      <c r="ES850">
        <v>67.5</v>
      </c>
      <c r="ET850">
        <v>27.5</v>
      </c>
      <c r="EU850">
        <v>24.6254</v>
      </c>
      <c r="EV850">
        <v>61.0809</v>
      </c>
      <c r="EW850">
        <v>31.5865</v>
      </c>
      <c r="EX850">
        <v>1</v>
      </c>
      <c r="EY850">
        <v>0.290622</v>
      </c>
      <c r="EZ850">
        <v>0.142639</v>
      </c>
      <c r="FA850">
        <v>20.2927</v>
      </c>
      <c r="FB850">
        <v>5.19228</v>
      </c>
      <c r="FC850">
        <v>11.9441</v>
      </c>
      <c r="FD850">
        <v>4.9558</v>
      </c>
      <c r="FE850">
        <v>3.285</v>
      </c>
      <c r="FF850">
        <v>9999</v>
      </c>
      <c r="FG850">
        <v>9999</v>
      </c>
      <c r="FH850">
        <v>9999</v>
      </c>
      <c r="FI850">
        <v>999.9</v>
      </c>
      <c r="FJ850">
        <v>1.86127</v>
      </c>
      <c r="FK850">
        <v>1.86264</v>
      </c>
      <c r="FL850">
        <v>1.86005</v>
      </c>
      <c r="FM850">
        <v>1.85837</v>
      </c>
      <c r="FN850">
        <v>1.86217</v>
      </c>
      <c r="FO850">
        <v>1.8589</v>
      </c>
      <c r="FP850">
        <v>1.85791</v>
      </c>
      <c r="FQ850">
        <v>1.86081</v>
      </c>
      <c r="FR850">
        <v>0</v>
      </c>
      <c r="FS850">
        <v>0</v>
      </c>
      <c r="FT850">
        <v>0</v>
      </c>
      <c r="FU850">
        <v>4.5</v>
      </c>
      <c r="FV850" t="s">
        <v>361</v>
      </c>
      <c r="FW850" t="s">
        <v>362</v>
      </c>
      <c r="FX850" t="s">
        <v>363</v>
      </c>
      <c r="FY850" t="s">
        <v>364</v>
      </c>
      <c r="FZ850" t="s">
        <v>364</v>
      </c>
      <c r="GA850" t="s">
        <v>363</v>
      </c>
      <c r="GB850">
        <v>0</v>
      </c>
      <c r="GC850">
        <v>100</v>
      </c>
      <c r="GD850">
        <v>100</v>
      </c>
      <c r="GE850">
        <v>-0.361</v>
      </c>
      <c r="GF850">
        <v>0.2966</v>
      </c>
      <c r="GG850">
        <v>-1.589593225013521</v>
      </c>
      <c r="GH850">
        <v>0.00192992804097616</v>
      </c>
      <c r="GI850">
        <v>3.244687122451424E-06</v>
      </c>
      <c r="GJ850">
        <v>-2.087531120305573E-09</v>
      </c>
      <c r="GK850">
        <v>0.05776174702018427</v>
      </c>
      <c r="GL850">
        <v>0.005089068596103195</v>
      </c>
      <c r="GM850">
        <v>0.0003257216593697226</v>
      </c>
      <c r="GN850">
        <v>-1.562898368296355E-06</v>
      </c>
      <c r="GO850">
        <v>0</v>
      </c>
      <c r="GP850">
        <v>1257</v>
      </c>
      <c r="GQ850">
        <v>1</v>
      </c>
      <c r="GR850">
        <v>31</v>
      </c>
      <c r="GS850">
        <v>313.3</v>
      </c>
      <c r="GT850">
        <v>313.2</v>
      </c>
      <c r="GU850">
        <v>1.07666</v>
      </c>
      <c r="GV850">
        <v>2.39014</v>
      </c>
      <c r="GW850">
        <v>1.44775</v>
      </c>
      <c r="GX850">
        <v>2.20215</v>
      </c>
      <c r="GY850">
        <v>1.44653</v>
      </c>
      <c r="GZ850">
        <v>2.33154</v>
      </c>
      <c r="HA850">
        <v>33.1769</v>
      </c>
      <c r="HB850">
        <v>14.4122</v>
      </c>
      <c r="HC850">
        <v>18</v>
      </c>
      <c r="HD850">
        <v>531.995</v>
      </c>
      <c r="HE850">
        <v>522.763</v>
      </c>
      <c r="HF850">
        <v>24.9999</v>
      </c>
      <c r="HG850">
        <v>30.7065</v>
      </c>
      <c r="HH850">
        <v>30.0001</v>
      </c>
      <c r="HI850">
        <v>31.0835</v>
      </c>
      <c r="HJ850">
        <v>31.0928</v>
      </c>
      <c r="HK850">
        <v>21.5368</v>
      </c>
      <c r="HL850">
        <v>20.8779</v>
      </c>
      <c r="HM850">
        <v>100</v>
      </c>
      <c r="HN850">
        <v>25</v>
      </c>
      <c r="HO850">
        <v>420</v>
      </c>
      <c r="HP850">
        <v>21.5</v>
      </c>
      <c r="HQ850">
        <v>103.116</v>
      </c>
      <c r="HR850">
        <v>102.02</v>
      </c>
    </row>
    <row r="851" spans="1:226">
      <c r="A851">
        <v>833</v>
      </c>
      <c r="B851">
        <v>1774685125</v>
      </c>
      <c r="C851">
        <v>3379</v>
      </c>
      <c r="D851" t="s">
        <v>2029</v>
      </c>
      <c r="E851" t="s">
        <v>2030</v>
      </c>
      <c r="F851">
        <v>5</v>
      </c>
      <c r="I851">
        <v>1774685122.1</v>
      </c>
      <c r="J851">
        <f>(K851)/1000</f>
        <v>0</v>
      </c>
      <c r="K851">
        <f>IF(BF851, AN851, AH851)</f>
        <v>0</v>
      </c>
      <c r="L851">
        <f>IF(BF851, AI851, AG851)</f>
        <v>0</v>
      </c>
      <c r="M851">
        <f>BH851 - IF(AU851&gt;1, L851*BB851*100.0/(AW851), 0)</f>
        <v>0</v>
      </c>
      <c r="N851">
        <f>((T851-J851/2)*M851-L851)/(T851+J851/2)</f>
        <v>0</v>
      </c>
      <c r="O851">
        <f>N851*(BO851+BP851)/1000.0</f>
        <v>0</v>
      </c>
      <c r="P851">
        <f>(BH851 - IF(AU851&gt;1, L851*BB851*100.0/(AW851), 0))*(BO851+BP851)/1000.0</f>
        <v>0</v>
      </c>
      <c r="Q851">
        <f>2.0/((1/S851-1/R851)+SIGN(S851)*SQRT((1/S851-1/R851)*(1/S851-1/R851) + 4*BC851/((BC851+1)*(BC851+1))*(2*1/S851*1/R851-1/R851*1/R851)))</f>
        <v>0</v>
      </c>
      <c r="R851">
        <f>IF(LEFT(BD851,1)&lt;&gt;"0",IF(LEFT(BD851,1)="1",3.0,BE851),$D$5+$E$5*(BV851*BO851/($K$5*1000))+$F$5*(BV851*BO851/($K$5*1000))*MAX(MIN(BB851,$J$5),$I$5)*MAX(MIN(BB851,$J$5),$I$5)+$G$5*MAX(MIN(BB851,$J$5),$I$5)*(BV851*BO851/($K$5*1000))+$H$5*(BV851*BO851/($K$5*1000))*(BV851*BO851/($K$5*1000)))</f>
        <v>0</v>
      </c>
      <c r="S851">
        <f>J851*(1000-(1000*0.61365*exp(17.502*W851/(240.97+W851))/(BO851+BP851)+BJ851)/2)/(1000*0.61365*exp(17.502*W851/(240.97+W851))/(BO851+BP851)-BJ851)</f>
        <v>0</v>
      </c>
      <c r="T851">
        <f>1/((BC851+1)/(Q851/1.6)+1/(R851/1.37)) + BC851/((BC851+1)/(Q851/1.6) + BC851/(R851/1.37))</f>
        <v>0</v>
      </c>
      <c r="U851">
        <f>(AX851*BA851)</f>
        <v>0</v>
      </c>
      <c r="V851">
        <f>(BQ851+(U851+2*0.95*5.67E-8*(((BQ851+$B$9)+273)^4-(BQ851+273)^4)-44100*J851)/(1.84*29.3*R851+8*0.95*5.67E-8*(BQ851+273)^3))</f>
        <v>0</v>
      </c>
      <c r="W851">
        <f>($C$9*BR851+$D$9*BS851+$E$9*V851)</f>
        <v>0</v>
      </c>
      <c r="X851">
        <f>0.61365*exp(17.502*W851/(240.97+W851))</f>
        <v>0</v>
      </c>
      <c r="Y851">
        <f>(Z851/AA851*100)</f>
        <v>0</v>
      </c>
      <c r="Z851">
        <f>BJ851*(BO851+BP851)/1000</f>
        <v>0</v>
      </c>
      <c r="AA851">
        <f>0.61365*exp(17.502*BQ851/(240.97+BQ851))</f>
        <v>0</v>
      </c>
      <c r="AB851">
        <f>(X851-BJ851*(BO851+BP851)/1000)</f>
        <v>0</v>
      </c>
      <c r="AC851">
        <f>(-J851*44100)</f>
        <v>0</v>
      </c>
      <c r="AD851">
        <f>2*29.3*R851*0.92*(BQ851-W851)</f>
        <v>0</v>
      </c>
      <c r="AE851">
        <f>2*0.95*5.67E-8*(((BQ851+$B$9)+273)^4-(W851+273)^4)</f>
        <v>0</v>
      </c>
      <c r="AF851">
        <f>U851+AE851+AC851+AD851</f>
        <v>0</v>
      </c>
      <c r="AG851">
        <f>BN851*AU851*(BI851-BH851*(1000-AU851*BK851)/(1000-AU851*BJ851))/(100*BB851)</f>
        <v>0</v>
      </c>
      <c r="AH851">
        <f>1000*BN851*AU851*(BJ851-BK851)/(100*BB851*(1000-AU851*BJ851))</f>
        <v>0</v>
      </c>
      <c r="AI851">
        <f>(AJ851 - AK851 - BO851*1E3/(8.314*(BQ851+273.15)) * AM851/BN851 * AL851) * BN851/(100*BB851) * (1000 - BK851)/1000</f>
        <v>0</v>
      </c>
      <c r="AJ851">
        <v>429.2287584091422</v>
      </c>
      <c r="AK851">
        <v>428.7676</v>
      </c>
      <c r="AL851">
        <v>-1.310929361816634E-06</v>
      </c>
      <c r="AM851">
        <v>61.35787655002243</v>
      </c>
      <c r="AN851">
        <f>(AP851 - AO851 + BO851*1E3/(8.314*(BQ851+273.15)) * AR851/BN851 * AQ851) * BN851/(100*BB851) * 1000/(1000 - AP851)</f>
        <v>0</v>
      </c>
      <c r="AO851">
        <v>21.47647087550498</v>
      </c>
      <c r="AP851">
        <v>21.4616167832168</v>
      </c>
      <c r="AQ851">
        <v>3.45984066953365E-07</v>
      </c>
      <c r="AR851">
        <v>91.88205700752289</v>
      </c>
      <c r="AS851">
        <v>0</v>
      </c>
      <c r="AT851">
        <v>0</v>
      </c>
      <c r="AU851">
        <f>IF(AS851*$H$15&gt;=AW851,1.0,(AW851/(AW851-AS851*$H$15)))</f>
        <v>0</v>
      </c>
      <c r="AV851">
        <f>(AU851-1)*100</f>
        <v>0</v>
      </c>
      <c r="AW851">
        <f>MAX(0,($B$15+$C$15*BV851)/(1+$D$15*BV851)*BO851/(BQ851+273)*$E$15)</f>
        <v>0</v>
      </c>
      <c r="AX851">
        <f>$B$13*BW851+$C$13*BX851+$F$13*CI851*(1-CL851)</f>
        <v>0</v>
      </c>
      <c r="AY851">
        <f>AX851*AZ851</f>
        <v>0</v>
      </c>
      <c r="AZ851">
        <f>($B$13*$D$11+$C$13*$D$11+$F$13*((CV851+CN851)/MAX(CV851+CN851+CW851, 0.1)*$I$11+CW851/MAX(CV851+CN851+CW851, 0.1)*$J$11))/($B$13+$C$13+$F$13)</f>
        <v>0</v>
      </c>
      <c r="BA851">
        <f>($B$13*$K$11+$C$13*$K$11+$F$13*((CV851+CN851)/MAX(CV851+CN851+CW851, 0.1)*$P$11+CW851/MAX(CV851+CN851+CW851, 0.1)*$Q$11))/($B$13+$C$13+$F$13)</f>
        <v>0</v>
      </c>
      <c r="BB851">
        <v>6</v>
      </c>
      <c r="BC851">
        <v>0.5</v>
      </c>
      <c r="BD851" t="s">
        <v>358</v>
      </c>
      <c r="BE851">
        <v>2</v>
      </c>
      <c r="BF851" t="b">
        <v>1</v>
      </c>
      <c r="BG851">
        <v>1774685122.1</v>
      </c>
      <c r="BH851">
        <v>419.569</v>
      </c>
      <c r="BI851">
        <v>420.0205</v>
      </c>
      <c r="BJ851">
        <v>21.46164</v>
      </c>
      <c r="BK851">
        <v>21.47615</v>
      </c>
      <c r="BL851">
        <v>419.9309999999999</v>
      </c>
      <c r="BM851">
        <v>21.1651</v>
      </c>
      <c r="BN851">
        <v>500.0198</v>
      </c>
      <c r="BO851">
        <v>101.0234</v>
      </c>
      <c r="BP851">
        <v>0.1001188</v>
      </c>
      <c r="BQ851">
        <v>25.6827</v>
      </c>
      <c r="BR851">
        <v>25.67444</v>
      </c>
      <c r="BS851">
        <v>999.9</v>
      </c>
      <c r="BT851">
        <v>0</v>
      </c>
      <c r="BU851">
        <v>0</v>
      </c>
      <c r="BV851">
        <v>9989.870000000001</v>
      </c>
      <c r="BW851">
        <v>0</v>
      </c>
      <c r="BX851">
        <v>0.3780522000000001</v>
      </c>
      <c r="BY851">
        <v>-0.4512665</v>
      </c>
      <c r="BZ851">
        <v>428.7712</v>
      </c>
      <c r="CA851">
        <v>429.2388</v>
      </c>
      <c r="CB851">
        <v>-0.01449795</v>
      </c>
      <c r="CC851">
        <v>420.0205</v>
      </c>
      <c r="CD851">
        <v>21.47615</v>
      </c>
      <c r="CE851">
        <v>2.168129</v>
      </c>
      <c r="CF851">
        <v>2.169595</v>
      </c>
      <c r="CG851">
        <v>18.72874</v>
      </c>
      <c r="CH851">
        <v>18.73956</v>
      </c>
      <c r="CI851">
        <v>5.000451</v>
      </c>
      <c r="CJ851">
        <v>0</v>
      </c>
      <c r="CK851">
        <v>1</v>
      </c>
      <c r="CL851">
        <v>0</v>
      </c>
      <c r="CM851">
        <v>1.81749</v>
      </c>
      <c r="CN851">
        <v>0</v>
      </c>
      <c r="CO851">
        <v>-1.4152</v>
      </c>
      <c r="CP851">
        <v>25.58064</v>
      </c>
      <c r="CQ851">
        <v>35.2437</v>
      </c>
      <c r="CR851">
        <v>41.562</v>
      </c>
      <c r="CS851">
        <v>38.187</v>
      </c>
      <c r="CT851">
        <v>41.1061</v>
      </c>
      <c r="CU851">
        <v>36.5746</v>
      </c>
      <c r="CV851">
        <v>0</v>
      </c>
      <c r="CW851">
        <v>4.999000000000001</v>
      </c>
      <c r="CX851">
        <v>0</v>
      </c>
      <c r="CY851">
        <v>1774685123.6</v>
      </c>
      <c r="CZ851">
        <v>0</v>
      </c>
      <c r="DA851">
        <v>1774666326.5</v>
      </c>
      <c r="DB851" t="s">
        <v>359</v>
      </c>
      <c r="DC851">
        <v>1774666322</v>
      </c>
      <c r="DD851">
        <v>1774666326.5</v>
      </c>
      <c r="DE851">
        <v>2</v>
      </c>
      <c r="DF851">
        <v>0.343</v>
      </c>
      <c r="DG851">
        <v>-0.026</v>
      </c>
      <c r="DH851">
        <v>-0.36</v>
      </c>
      <c r="DI851">
        <v>0.298</v>
      </c>
      <c r="DJ851">
        <v>420</v>
      </c>
      <c r="DK851">
        <v>22</v>
      </c>
      <c r="DL851">
        <v>0.17</v>
      </c>
      <c r="DM851">
        <v>0.02</v>
      </c>
      <c r="DN851">
        <v>-0.4465178999999999</v>
      </c>
      <c r="DO851">
        <v>0.07593838649155804</v>
      </c>
      <c r="DP851">
        <v>0.01992479811917802</v>
      </c>
      <c r="DQ851">
        <v>1</v>
      </c>
      <c r="DR851">
        <v>-0.014874315</v>
      </c>
      <c r="DS851">
        <v>0.0006854566604127904</v>
      </c>
      <c r="DT851">
        <v>0.000380153773195795</v>
      </c>
      <c r="DU851">
        <v>1</v>
      </c>
      <c r="DV851">
        <v>2</v>
      </c>
      <c r="DW851">
        <v>2</v>
      </c>
      <c r="DX851" t="s">
        <v>360</v>
      </c>
      <c r="DY851">
        <v>3.13047</v>
      </c>
      <c r="DZ851">
        <v>2.80638</v>
      </c>
      <c r="EA851">
        <v>0.09974769999999999</v>
      </c>
      <c r="EB851">
        <v>0.0994765</v>
      </c>
      <c r="EC851">
        <v>0.105713</v>
      </c>
      <c r="ED851">
        <v>0.105453</v>
      </c>
      <c r="EE851">
        <v>21143.6</v>
      </c>
      <c r="EF851">
        <v>27418.8</v>
      </c>
      <c r="EG851">
        <v>26440.4</v>
      </c>
      <c r="EH851">
        <v>33000.2</v>
      </c>
      <c r="EI851">
        <v>34925.8</v>
      </c>
      <c r="EJ851">
        <v>40316.4</v>
      </c>
      <c r="EK851">
        <v>41085.3</v>
      </c>
      <c r="EL851">
        <v>46059.8</v>
      </c>
      <c r="EM851">
        <v>2.03525</v>
      </c>
      <c r="EN851">
        <v>2.00023</v>
      </c>
      <c r="EO851">
        <v>0.06508079999999999</v>
      </c>
      <c r="EP851">
        <v>0</v>
      </c>
      <c r="EQ851">
        <v>24.6078</v>
      </c>
      <c r="ER851">
        <v>999.9</v>
      </c>
      <c r="ES851">
        <v>67.5</v>
      </c>
      <c r="ET851">
        <v>27.5</v>
      </c>
      <c r="EU851">
        <v>24.6249</v>
      </c>
      <c r="EV851">
        <v>61.3109</v>
      </c>
      <c r="EW851">
        <v>31.5224</v>
      </c>
      <c r="EX851">
        <v>1</v>
      </c>
      <c r="EY851">
        <v>0.291042</v>
      </c>
      <c r="EZ851">
        <v>0.142492</v>
      </c>
      <c r="FA851">
        <v>20.2927</v>
      </c>
      <c r="FB851">
        <v>5.19213</v>
      </c>
      <c r="FC851">
        <v>11.9441</v>
      </c>
      <c r="FD851">
        <v>4.95575</v>
      </c>
      <c r="FE851">
        <v>3.285</v>
      </c>
      <c r="FF851">
        <v>9999</v>
      </c>
      <c r="FG851">
        <v>9999</v>
      </c>
      <c r="FH851">
        <v>9999</v>
      </c>
      <c r="FI851">
        <v>999.9</v>
      </c>
      <c r="FJ851">
        <v>1.86127</v>
      </c>
      <c r="FK851">
        <v>1.86264</v>
      </c>
      <c r="FL851">
        <v>1.86005</v>
      </c>
      <c r="FM851">
        <v>1.85837</v>
      </c>
      <c r="FN851">
        <v>1.86217</v>
      </c>
      <c r="FO851">
        <v>1.85888</v>
      </c>
      <c r="FP851">
        <v>1.85791</v>
      </c>
      <c r="FQ851">
        <v>1.86081</v>
      </c>
      <c r="FR851">
        <v>0</v>
      </c>
      <c r="FS851">
        <v>0</v>
      </c>
      <c r="FT851">
        <v>0</v>
      </c>
      <c r="FU851">
        <v>4.5</v>
      </c>
      <c r="FV851" t="s">
        <v>361</v>
      </c>
      <c r="FW851" t="s">
        <v>362</v>
      </c>
      <c r="FX851" t="s">
        <v>363</v>
      </c>
      <c r="FY851" t="s">
        <v>364</v>
      </c>
      <c r="FZ851" t="s">
        <v>364</v>
      </c>
      <c r="GA851" t="s">
        <v>363</v>
      </c>
      <c r="GB851">
        <v>0</v>
      </c>
      <c r="GC851">
        <v>100</v>
      </c>
      <c r="GD851">
        <v>100</v>
      </c>
      <c r="GE851">
        <v>-0.361</v>
      </c>
      <c r="GF851">
        <v>0.2965</v>
      </c>
      <c r="GG851">
        <v>-1.589593225013521</v>
      </c>
      <c r="GH851">
        <v>0.00192992804097616</v>
      </c>
      <c r="GI851">
        <v>3.244687122451424E-06</v>
      </c>
      <c r="GJ851">
        <v>-2.087531120305573E-09</v>
      </c>
      <c r="GK851">
        <v>0.05776174702018427</v>
      </c>
      <c r="GL851">
        <v>0.005089068596103195</v>
      </c>
      <c r="GM851">
        <v>0.0003257216593697226</v>
      </c>
      <c r="GN851">
        <v>-1.562898368296355E-06</v>
      </c>
      <c r="GO851">
        <v>0</v>
      </c>
      <c r="GP851">
        <v>1257</v>
      </c>
      <c r="GQ851">
        <v>1</v>
      </c>
      <c r="GR851">
        <v>31</v>
      </c>
      <c r="GS851">
        <v>313.4</v>
      </c>
      <c r="GT851">
        <v>313.3</v>
      </c>
      <c r="GU851">
        <v>1.07666</v>
      </c>
      <c r="GV851">
        <v>2.39868</v>
      </c>
      <c r="GW851">
        <v>1.44775</v>
      </c>
      <c r="GX851">
        <v>2.20215</v>
      </c>
      <c r="GY851">
        <v>1.44653</v>
      </c>
      <c r="GZ851">
        <v>2.25464</v>
      </c>
      <c r="HA851">
        <v>33.1992</v>
      </c>
      <c r="HB851">
        <v>14.4035</v>
      </c>
      <c r="HC851">
        <v>18</v>
      </c>
      <c r="HD851">
        <v>532.042</v>
      </c>
      <c r="HE851">
        <v>522.864</v>
      </c>
      <c r="HF851">
        <v>24.9999</v>
      </c>
      <c r="HG851">
        <v>30.7065</v>
      </c>
      <c r="HH851">
        <v>30.0001</v>
      </c>
      <c r="HI851">
        <v>31.0835</v>
      </c>
      <c r="HJ851">
        <v>31.0928</v>
      </c>
      <c r="HK851">
        <v>21.5354</v>
      </c>
      <c r="HL851">
        <v>20.8779</v>
      </c>
      <c r="HM851">
        <v>100</v>
      </c>
      <c r="HN851">
        <v>25</v>
      </c>
      <c r="HO851">
        <v>420</v>
      </c>
      <c r="HP851">
        <v>21.5</v>
      </c>
      <c r="HQ851">
        <v>103.117</v>
      </c>
      <c r="HR851">
        <v>102.021</v>
      </c>
    </row>
    <row r="852" spans="1:226">
      <c r="A852">
        <v>834</v>
      </c>
      <c r="B852">
        <v>1774685129</v>
      </c>
      <c r="C852">
        <v>3383</v>
      </c>
      <c r="D852" t="s">
        <v>2031</v>
      </c>
      <c r="E852" t="s">
        <v>2032</v>
      </c>
      <c r="F852">
        <v>5</v>
      </c>
      <c r="I852">
        <v>1774685126.1</v>
      </c>
      <c r="J852">
        <f>(K852)/1000</f>
        <v>0</v>
      </c>
      <c r="K852">
        <f>IF(BF852, AN852, AH852)</f>
        <v>0</v>
      </c>
      <c r="L852">
        <f>IF(BF852, AI852, AG852)</f>
        <v>0</v>
      </c>
      <c r="M852">
        <f>BH852 - IF(AU852&gt;1, L852*BB852*100.0/(AW852), 0)</f>
        <v>0</v>
      </c>
      <c r="N852">
        <f>((T852-J852/2)*M852-L852)/(T852+J852/2)</f>
        <v>0</v>
      </c>
      <c r="O852">
        <f>N852*(BO852+BP852)/1000.0</f>
        <v>0</v>
      </c>
      <c r="P852">
        <f>(BH852 - IF(AU852&gt;1, L852*BB852*100.0/(AW852), 0))*(BO852+BP852)/1000.0</f>
        <v>0</v>
      </c>
      <c r="Q852">
        <f>2.0/((1/S852-1/R852)+SIGN(S852)*SQRT((1/S852-1/R852)*(1/S852-1/R852) + 4*BC852/((BC852+1)*(BC852+1))*(2*1/S852*1/R852-1/R852*1/R852)))</f>
        <v>0</v>
      </c>
      <c r="R852">
        <f>IF(LEFT(BD852,1)&lt;&gt;"0",IF(LEFT(BD852,1)="1",3.0,BE852),$D$5+$E$5*(BV852*BO852/($K$5*1000))+$F$5*(BV852*BO852/($K$5*1000))*MAX(MIN(BB852,$J$5),$I$5)*MAX(MIN(BB852,$J$5),$I$5)+$G$5*MAX(MIN(BB852,$J$5),$I$5)*(BV852*BO852/($K$5*1000))+$H$5*(BV852*BO852/($K$5*1000))*(BV852*BO852/($K$5*1000)))</f>
        <v>0</v>
      </c>
      <c r="S852">
        <f>J852*(1000-(1000*0.61365*exp(17.502*W852/(240.97+W852))/(BO852+BP852)+BJ852)/2)/(1000*0.61365*exp(17.502*W852/(240.97+W852))/(BO852+BP852)-BJ852)</f>
        <v>0</v>
      </c>
      <c r="T852">
        <f>1/((BC852+1)/(Q852/1.6)+1/(R852/1.37)) + BC852/((BC852+1)/(Q852/1.6) + BC852/(R852/1.37))</f>
        <v>0</v>
      </c>
      <c r="U852">
        <f>(AX852*BA852)</f>
        <v>0</v>
      </c>
      <c r="V852">
        <f>(BQ852+(U852+2*0.95*5.67E-8*(((BQ852+$B$9)+273)^4-(BQ852+273)^4)-44100*J852)/(1.84*29.3*R852+8*0.95*5.67E-8*(BQ852+273)^3))</f>
        <v>0</v>
      </c>
      <c r="W852">
        <f>($C$9*BR852+$D$9*BS852+$E$9*V852)</f>
        <v>0</v>
      </c>
      <c r="X852">
        <f>0.61365*exp(17.502*W852/(240.97+W852))</f>
        <v>0</v>
      </c>
      <c r="Y852">
        <f>(Z852/AA852*100)</f>
        <v>0</v>
      </c>
      <c r="Z852">
        <f>BJ852*(BO852+BP852)/1000</f>
        <v>0</v>
      </c>
      <c r="AA852">
        <f>0.61365*exp(17.502*BQ852/(240.97+BQ852))</f>
        <v>0</v>
      </c>
      <c r="AB852">
        <f>(X852-BJ852*(BO852+BP852)/1000)</f>
        <v>0</v>
      </c>
      <c r="AC852">
        <f>(-J852*44100)</f>
        <v>0</v>
      </c>
      <c r="AD852">
        <f>2*29.3*R852*0.92*(BQ852-W852)</f>
        <v>0</v>
      </c>
      <c r="AE852">
        <f>2*0.95*5.67E-8*(((BQ852+$B$9)+273)^4-(W852+273)^4)</f>
        <v>0</v>
      </c>
      <c r="AF852">
        <f>U852+AE852+AC852+AD852</f>
        <v>0</v>
      </c>
      <c r="AG852">
        <f>BN852*AU852*(BI852-BH852*(1000-AU852*BK852)/(1000-AU852*BJ852))/(100*BB852)</f>
        <v>0</v>
      </c>
      <c r="AH852">
        <f>1000*BN852*AU852*(BJ852-BK852)/(100*BB852*(1000-AU852*BJ852))</f>
        <v>0</v>
      </c>
      <c r="AI852">
        <f>(AJ852 - AK852 - BO852*1E3/(8.314*(BQ852+273.15)) * AM852/BN852 * AL852) * BN852/(100*BB852) * (1000 - BK852)/1000</f>
        <v>0</v>
      </c>
      <c r="AJ852">
        <v>429.2428837927169</v>
      </c>
      <c r="AK852">
        <v>428.8069090909091</v>
      </c>
      <c r="AL852">
        <v>5.434804397968652E-06</v>
      </c>
      <c r="AM852">
        <v>61.35787655002243</v>
      </c>
      <c r="AN852">
        <f>(AP852 - AO852 + BO852*1E3/(8.314*(BQ852+273.15)) * AR852/BN852 * AQ852) * BN852/(100*BB852) * 1000/(1000 - AP852)</f>
        <v>0</v>
      </c>
      <c r="AO852">
        <v>21.47618851781865</v>
      </c>
      <c r="AP852">
        <v>21.46261468531469</v>
      </c>
      <c r="AQ852">
        <v>-8.669257688383717E-08</v>
      </c>
      <c r="AR852">
        <v>91.88205700752289</v>
      </c>
      <c r="AS852">
        <v>0</v>
      </c>
      <c r="AT852">
        <v>0</v>
      </c>
      <c r="AU852">
        <f>IF(AS852*$H$15&gt;=AW852,1.0,(AW852/(AW852-AS852*$H$15)))</f>
        <v>0</v>
      </c>
      <c r="AV852">
        <f>(AU852-1)*100</f>
        <v>0</v>
      </c>
      <c r="AW852">
        <f>MAX(0,($B$15+$C$15*BV852)/(1+$D$15*BV852)*BO852/(BQ852+273)*$E$15)</f>
        <v>0</v>
      </c>
      <c r="AX852">
        <f>$B$13*BW852+$C$13*BX852+$F$13*CI852*(1-CL852)</f>
        <v>0</v>
      </c>
      <c r="AY852">
        <f>AX852*AZ852</f>
        <v>0</v>
      </c>
      <c r="AZ852">
        <f>($B$13*$D$11+$C$13*$D$11+$F$13*((CV852+CN852)/MAX(CV852+CN852+CW852, 0.1)*$I$11+CW852/MAX(CV852+CN852+CW852, 0.1)*$J$11))/($B$13+$C$13+$F$13)</f>
        <v>0</v>
      </c>
      <c r="BA852">
        <f>($B$13*$K$11+$C$13*$K$11+$F$13*((CV852+CN852)/MAX(CV852+CN852+CW852, 0.1)*$P$11+CW852/MAX(CV852+CN852+CW852, 0.1)*$Q$11))/($B$13+$C$13+$F$13)</f>
        <v>0</v>
      </c>
      <c r="BB852">
        <v>6</v>
      </c>
      <c r="BC852">
        <v>0.5</v>
      </c>
      <c r="BD852" t="s">
        <v>358</v>
      </c>
      <c r="BE852">
        <v>2</v>
      </c>
      <c r="BF852" t="b">
        <v>1</v>
      </c>
      <c r="BG852">
        <v>1774685126.1</v>
      </c>
      <c r="BH852">
        <v>419.5863000000001</v>
      </c>
      <c r="BI852">
        <v>420.0104</v>
      </c>
      <c r="BJ852">
        <v>21.46201</v>
      </c>
      <c r="BK852">
        <v>21.47674</v>
      </c>
      <c r="BL852">
        <v>419.9477</v>
      </c>
      <c r="BM852">
        <v>21.16545</v>
      </c>
      <c r="BN852">
        <v>500.0033</v>
      </c>
      <c r="BO852">
        <v>101.0237</v>
      </c>
      <c r="BP852">
        <v>0.10002691</v>
      </c>
      <c r="BQ852">
        <v>25.68392</v>
      </c>
      <c r="BR852">
        <v>25.67252</v>
      </c>
      <c r="BS852">
        <v>999.9</v>
      </c>
      <c r="BT852">
        <v>0</v>
      </c>
      <c r="BU852">
        <v>0</v>
      </c>
      <c r="BV852">
        <v>9984.996000000001</v>
      </c>
      <c r="BW852">
        <v>0</v>
      </c>
      <c r="BX852">
        <v>0.3833920000000001</v>
      </c>
      <c r="BY852">
        <v>-0.4242616</v>
      </c>
      <c r="BZ852">
        <v>428.7888</v>
      </c>
      <c r="CA852">
        <v>429.2287</v>
      </c>
      <c r="CB852">
        <v>-0.01473102</v>
      </c>
      <c r="CC852">
        <v>420.0104</v>
      </c>
      <c r="CD852">
        <v>21.47674</v>
      </c>
      <c r="CE852">
        <v>2.16817</v>
      </c>
      <c r="CF852">
        <v>2.16966</v>
      </c>
      <c r="CG852">
        <v>18.72906</v>
      </c>
      <c r="CH852">
        <v>18.74003</v>
      </c>
      <c r="CI852">
        <v>5.005349000000001</v>
      </c>
      <c r="CJ852">
        <v>0</v>
      </c>
      <c r="CK852">
        <v>1</v>
      </c>
      <c r="CL852">
        <v>0</v>
      </c>
      <c r="CM852">
        <v>1.51664</v>
      </c>
      <c r="CN852">
        <v>0</v>
      </c>
      <c r="CO852">
        <v>-1.23254</v>
      </c>
      <c r="CP852">
        <v>25.60569</v>
      </c>
      <c r="CQ852">
        <v>35.25</v>
      </c>
      <c r="CR852">
        <v>41.5998</v>
      </c>
      <c r="CS852">
        <v>38.2248</v>
      </c>
      <c r="CT852">
        <v>41.14980000000001</v>
      </c>
      <c r="CU852">
        <v>36.6187</v>
      </c>
      <c r="CV852">
        <v>0</v>
      </c>
      <c r="CW852">
        <v>5.004</v>
      </c>
      <c r="CX852">
        <v>0</v>
      </c>
      <c r="CY852">
        <v>1774685127.2</v>
      </c>
      <c r="CZ852">
        <v>0</v>
      </c>
      <c r="DA852">
        <v>1774666326.5</v>
      </c>
      <c r="DB852" t="s">
        <v>359</v>
      </c>
      <c r="DC852">
        <v>1774666322</v>
      </c>
      <c r="DD852">
        <v>1774666326.5</v>
      </c>
      <c r="DE852">
        <v>2</v>
      </c>
      <c r="DF852">
        <v>0.343</v>
      </c>
      <c r="DG852">
        <v>-0.026</v>
      </c>
      <c r="DH852">
        <v>-0.36</v>
      </c>
      <c r="DI852">
        <v>0.298</v>
      </c>
      <c r="DJ852">
        <v>420</v>
      </c>
      <c r="DK852">
        <v>22</v>
      </c>
      <c r="DL852">
        <v>0.17</v>
      </c>
      <c r="DM852">
        <v>0.02</v>
      </c>
      <c r="DN852">
        <v>-0.4404430487804878</v>
      </c>
      <c r="DO852">
        <v>0.01099743554006899</v>
      </c>
      <c r="DP852">
        <v>0.01607374973319621</v>
      </c>
      <c r="DQ852">
        <v>1</v>
      </c>
      <c r="DR852">
        <v>-0.01485168048780488</v>
      </c>
      <c r="DS852">
        <v>0.001206802787456456</v>
      </c>
      <c r="DT852">
        <v>0.000370919667339539</v>
      </c>
      <c r="DU852">
        <v>1</v>
      </c>
      <c r="DV852">
        <v>2</v>
      </c>
      <c r="DW852">
        <v>2</v>
      </c>
      <c r="DX852" t="s">
        <v>360</v>
      </c>
      <c r="DY852">
        <v>3.1304</v>
      </c>
      <c r="DZ852">
        <v>2.80629</v>
      </c>
      <c r="EA852">
        <v>0.09975349999999999</v>
      </c>
      <c r="EB852">
        <v>0.099463</v>
      </c>
      <c r="EC852">
        <v>0.105717</v>
      </c>
      <c r="ED852">
        <v>0.105456</v>
      </c>
      <c r="EE852">
        <v>21143.4</v>
      </c>
      <c r="EF852">
        <v>27419.2</v>
      </c>
      <c r="EG852">
        <v>26440.3</v>
      </c>
      <c r="EH852">
        <v>33000.2</v>
      </c>
      <c r="EI852">
        <v>34925.6</v>
      </c>
      <c r="EJ852">
        <v>40316.5</v>
      </c>
      <c r="EK852">
        <v>41085.2</v>
      </c>
      <c r="EL852">
        <v>46060.1</v>
      </c>
      <c r="EM852">
        <v>2.03523</v>
      </c>
      <c r="EN852">
        <v>2.0001</v>
      </c>
      <c r="EO852">
        <v>0.0645965</v>
      </c>
      <c r="EP852">
        <v>0</v>
      </c>
      <c r="EQ852">
        <v>24.6058</v>
      </c>
      <c r="ER852">
        <v>999.9</v>
      </c>
      <c r="ES852">
        <v>67.5</v>
      </c>
      <c r="ET852">
        <v>27.5</v>
      </c>
      <c r="EU852">
        <v>24.6269</v>
      </c>
      <c r="EV852">
        <v>61.0909</v>
      </c>
      <c r="EW852">
        <v>31.6707</v>
      </c>
      <c r="EX852">
        <v>1</v>
      </c>
      <c r="EY852">
        <v>0.290597</v>
      </c>
      <c r="EZ852">
        <v>0.14216</v>
      </c>
      <c r="FA852">
        <v>20.2927</v>
      </c>
      <c r="FB852">
        <v>5.19243</v>
      </c>
      <c r="FC852">
        <v>11.9441</v>
      </c>
      <c r="FD852">
        <v>4.9557</v>
      </c>
      <c r="FE852">
        <v>3.285</v>
      </c>
      <c r="FF852">
        <v>9999</v>
      </c>
      <c r="FG852">
        <v>9999</v>
      </c>
      <c r="FH852">
        <v>9999</v>
      </c>
      <c r="FI852">
        <v>999.9</v>
      </c>
      <c r="FJ852">
        <v>1.86127</v>
      </c>
      <c r="FK852">
        <v>1.86264</v>
      </c>
      <c r="FL852">
        <v>1.86005</v>
      </c>
      <c r="FM852">
        <v>1.85837</v>
      </c>
      <c r="FN852">
        <v>1.86216</v>
      </c>
      <c r="FO852">
        <v>1.85886</v>
      </c>
      <c r="FP852">
        <v>1.85791</v>
      </c>
      <c r="FQ852">
        <v>1.86081</v>
      </c>
      <c r="FR852">
        <v>0</v>
      </c>
      <c r="FS852">
        <v>0</v>
      </c>
      <c r="FT852">
        <v>0</v>
      </c>
      <c r="FU852">
        <v>4.5</v>
      </c>
      <c r="FV852" t="s">
        <v>361</v>
      </c>
      <c r="FW852" t="s">
        <v>362</v>
      </c>
      <c r="FX852" t="s">
        <v>363</v>
      </c>
      <c r="FY852" t="s">
        <v>364</v>
      </c>
      <c r="FZ852" t="s">
        <v>364</v>
      </c>
      <c r="GA852" t="s">
        <v>363</v>
      </c>
      <c r="GB852">
        <v>0</v>
      </c>
      <c r="GC852">
        <v>100</v>
      </c>
      <c r="GD852">
        <v>100</v>
      </c>
      <c r="GE852">
        <v>-0.361</v>
      </c>
      <c r="GF852">
        <v>0.2966</v>
      </c>
      <c r="GG852">
        <v>-1.589593225013521</v>
      </c>
      <c r="GH852">
        <v>0.00192992804097616</v>
      </c>
      <c r="GI852">
        <v>3.244687122451424E-06</v>
      </c>
      <c r="GJ852">
        <v>-2.087531120305573E-09</v>
      </c>
      <c r="GK852">
        <v>0.05776174702018427</v>
      </c>
      <c r="GL852">
        <v>0.005089068596103195</v>
      </c>
      <c r="GM852">
        <v>0.0003257216593697226</v>
      </c>
      <c r="GN852">
        <v>-1.562898368296355E-06</v>
      </c>
      <c r="GO852">
        <v>0</v>
      </c>
      <c r="GP852">
        <v>1257</v>
      </c>
      <c r="GQ852">
        <v>1</v>
      </c>
      <c r="GR852">
        <v>31</v>
      </c>
      <c r="GS852">
        <v>313.4</v>
      </c>
      <c r="GT852">
        <v>313.4</v>
      </c>
      <c r="GU852">
        <v>1.07666</v>
      </c>
      <c r="GV852">
        <v>2.39624</v>
      </c>
      <c r="GW852">
        <v>1.44775</v>
      </c>
      <c r="GX852">
        <v>2.20215</v>
      </c>
      <c r="GY852">
        <v>1.44653</v>
      </c>
      <c r="GZ852">
        <v>2.31689</v>
      </c>
      <c r="HA852">
        <v>33.1769</v>
      </c>
      <c r="HB852">
        <v>14.4035</v>
      </c>
      <c r="HC852">
        <v>18</v>
      </c>
      <c r="HD852">
        <v>532.026</v>
      </c>
      <c r="HE852">
        <v>522.779</v>
      </c>
      <c r="HF852">
        <v>24.9999</v>
      </c>
      <c r="HG852">
        <v>30.7065</v>
      </c>
      <c r="HH852">
        <v>30</v>
      </c>
      <c r="HI852">
        <v>31.0835</v>
      </c>
      <c r="HJ852">
        <v>31.0928</v>
      </c>
      <c r="HK852">
        <v>21.5374</v>
      </c>
      <c r="HL852">
        <v>20.8779</v>
      </c>
      <c r="HM852">
        <v>100</v>
      </c>
      <c r="HN852">
        <v>25</v>
      </c>
      <c r="HO852">
        <v>420</v>
      </c>
      <c r="HP852">
        <v>21.5</v>
      </c>
      <c r="HQ852">
        <v>103.116</v>
      </c>
      <c r="HR852">
        <v>102.021</v>
      </c>
    </row>
    <row r="853" spans="1:226">
      <c r="A853">
        <v>835</v>
      </c>
      <c r="B853">
        <v>1774685133</v>
      </c>
      <c r="C853">
        <v>3387</v>
      </c>
      <c r="D853" t="s">
        <v>2033</v>
      </c>
      <c r="E853" t="s">
        <v>2034</v>
      </c>
      <c r="F853">
        <v>5</v>
      </c>
      <c r="I853">
        <v>1774685130.1</v>
      </c>
      <c r="J853">
        <f>(K853)/1000</f>
        <v>0</v>
      </c>
      <c r="K853">
        <f>IF(BF853, AN853, AH853)</f>
        <v>0</v>
      </c>
      <c r="L853">
        <f>IF(BF853, AI853, AG853)</f>
        <v>0</v>
      </c>
      <c r="M853">
        <f>BH853 - IF(AU853&gt;1, L853*BB853*100.0/(AW853), 0)</f>
        <v>0</v>
      </c>
      <c r="N853">
        <f>((T853-J853/2)*M853-L853)/(T853+J853/2)</f>
        <v>0</v>
      </c>
      <c r="O853">
        <f>N853*(BO853+BP853)/1000.0</f>
        <v>0</v>
      </c>
      <c r="P853">
        <f>(BH853 - IF(AU853&gt;1, L853*BB853*100.0/(AW853), 0))*(BO853+BP853)/1000.0</f>
        <v>0</v>
      </c>
      <c r="Q853">
        <f>2.0/((1/S853-1/R853)+SIGN(S853)*SQRT((1/S853-1/R853)*(1/S853-1/R853) + 4*BC853/((BC853+1)*(BC853+1))*(2*1/S853*1/R853-1/R853*1/R853)))</f>
        <v>0</v>
      </c>
      <c r="R853">
        <f>IF(LEFT(BD853,1)&lt;&gt;"0",IF(LEFT(BD853,1)="1",3.0,BE853),$D$5+$E$5*(BV853*BO853/($K$5*1000))+$F$5*(BV853*BO853/($K$5*1000))*MAX(MIN(BB853,$J$5),$I$5)*MAX(MIN(BB853,$J$5),$I$5)+$G$5*MAX(MIN(BB853,$J$5),$I$5)*(BV853*BO853/($K$5*1000))+$H$5*(BV853*BO853/($K$5*1000))*(BV853*BO853/($K$5*1000)))</f>
        <v>0</v>
      </c>
      <c r="S853">
        <f>J853*(1000-(1000*0.61365*exp(17.502*W853/(240.97+W853))/(BO853+BP853)+BJ853)/2)/(1000*0.61365*exp(17.502*W853/(240.97+W853))/(BO853+BP853)-BJ853)</f>
        <v>0</v>
      </c>
      <c r="T853">
        <f>1/((BC853+1)/(Q853/1.6)+1/(R853/1.37)) + BC853/((BC853+1)/(Q853/1.6) + BC853/(R853/1.37))</f>
        <v>0</v>
      </c>
      <c r="U853">
        <f>(AX853*BA853)</f>
        <v>0</v>
      </c>
      <c r="V853">
        <f>(BQ853+(U853+2*0.95*5.67E-8*(((BQ853+$B$9)+273)^4-(BQ853+273)^4)-44100*J853)/(1.84*29.3*R853+8*0.95*5.67E-8*(BQ853+273)^3))</f>
        <v>0</v>
      </c>
      <c r="W853">
        <f>($C$9*BR853+$D$9*BS853+$E$9*V853)</f>
        <v>0</v>
      </c>
      <c r="X853">
        <f>0.61365*exp(17.502*W853/(240.97+W853))</f>
        <v>0</v>
      </c>
      <c r="Y853">
        <f>(Z853/AA853*100)</f>
        <v>0</v>
      </c>
      <c r="Z853">
        <f>BJ853*(BO853+BP853)/1000</f>
        <v>0</v>
      </c>
      <c r="AA853">
        <f>0.61365*exp(17.502*BQ853/(240.97+BQ853))</f>
        <v>0</v>
      </c>
      <c r="AB853">
        <f>(X853-BJ853*(BO853+BP853)/1000)</f>
        <v>0</v>
      </c>
      <c r="AC853">
        <f>(-J853*44100)</f>
        <v>0</v>
      </c>
      <c r="AD853">
        <f>2*29.3*R853*0.92*(BQ853-W853)</f>
        <v>0</v>
      </c>
      <c r="AE853">
        <f>2*0.95*5.67E-8*(((BQ853+$B$9)+273)^4-(W853+273)^4)</f>
        <v>0</v>
      </c>
      <c r="AF853">
        <f>U853+AE853+AC853+AD853</f>
        <v>0</v>
      </c>
      <c r="AG853">
        <f>BN853*AU853*(BI853-BH853*(1000-AU853*BK853)/(1000-AU853*BJ853))/(100*BB853)</f>
        <v>0</v>
      </c>
      <c r="AH853">
        <f>1000*BN853*AU853*(BJ853-BK853)/(100*BB853*(1000-AU853*BJ853))</f>
        <v>0</v>
      </c>
      <c r="AI853">
        <f>(AJ853 - AK853 - BO853*1E3/(8.314*(BQ853+273.15)) * AM853/BN853 * AL853) * BN853/(100*BB853) * (1000 - BK853)/1000</f>
        <v>0</v>
      </c>
      <c r="AJ853">
        <v>429.1993966974768</v>
      </c>
      <c r="AK853">
        <v>428.7660848484849</v>
      </c>
      <c r="AL853">
        <v>-5.600943051828905E-06</v>
      </c>
      <c r="AM853">
        <v>61.35787655002243</v>
      </c>
      <c r="AN853">
        <f>(AP853 - AO853 + BO853*1E3/(8.314*(BQ853+273.15)) * AR853/BN853 * AQ853) * BN853/(100*BB853) * 1000/(1000 - AP853)</f>
        <v>0</v>
      </c>
      <c r="AO853">
        <v>21.47711221490939</v>
      </c>
      <c r="AP853">
        <v>21.46242657342658</v>
      </c>
      <c r="AQ853">
        <v>1.076875329224494E-07</v>
      </c>
      <c r="AR853">
        <v>91.88205700752289</v>
      </c>
      <c r="AS853">
        <v>0</v>
      </c>
      <c r="AT853">
        <v>0</v>
      </c>
      <c r="AU853">
        <f>IF(AS853*$H$15&gt;=AW853,1.0,(AW853/(AW853-AS853*$H$15)))</f>
        <v>0</v>
      </c>
      <c r="AV853">
        <f>(AU853-1)*100</f>
        <v>0</v>
      </c>
      <c r="AW853">
        <f>MAX(0,($B$15+$C$15*BV853)/(1+$D$15*BV853)*BO853/(BQ853+273)*$E$15)</f>
        <v>0</v>
      </c>
      <c r="AX853">
        <f>$B$13*BW853+$C$13*BX853+$F$13*CI853*(1-CL853)</f>
        <v>0</v>
      </c>
      <c r="AY853">
        <f>AX853*AZ853</f>
        <v>0</v>
      </c>
      <c r="AZ853">
        <f>($B$13*$D$11+$C$13*$D$11+$F$13*((CV853+CN853)/MAX(CV853+CN853+CW853, 0.1)*$I$11+CW853/MAX(CV853+CN853+CW853, 0.1)*$J$11))/($B$13+$C$13+$F$13)</f>
        <v>0</v>
      </c>
      <c r="BA853">
        <f>($B$13*$K$11+$C$13*$K$11+$F$13*((CV853+CN853)/MAX(CV853+CN853+CW853, 0.1)*$P$11+CW853/MAX(CV853+CN853+CW853, 0.1)*$Q$11))/($B$13+$C$13+$F$13)</f>
        <v>0</v>
      </c>
      <c r="BB853">
        <v>6</v>
      </c>
      <c r="BC853">
        <v>0.5</v>
      </c>
      <c r="BD853" t="s">
        <v>358</v>
      </c>
      <c r="BE853">
        <v>2</v>
      </c>
      <c r="BF853" t="b">
        <v>1</v>
      </c>
      <c r="BG853">
        <v>1774685130.1</v>
      </c>
      <c r="BH853">
        <v>419.582</v>
      </c>
      <c r="BI853">
        <v>419.9862999999999</v>
      </c>
      <c r="BJ853">
        <v>21.46251</v>
      </c>
      <c r="BK853">
        <v>21.47684</v>
      </c>
      <c r="BL853">
        <v>419.9434</v>
      </c>
      <c r="BM853">
        <v>21.16591</v>
      </c>
      <c r="BN853">
        <v>499.9551</v>
      </c>
      <c r="BO853">
        <v>101.0232</v>
      </c>
      <c r="BP853">
        <v>0.09973799999999998</v>
      </c>
      <c r="BQ853">
        <v>25.68515</v>
      </c>
      <c r="BR853">
        <v>25.66767</v>
      </c>
      <c r="BS853">
        <v>999.9</v>
      </c>
      <c r="BT853">
        <v>0</v>
      </c>
      <c r="BU853">
        <v>0</v>
      </c>
      <c r="BV853">
        <v>10024.128</v>
      </c>
      <c r="BW853">
        <v>0</v>
      </c>
      <c r="BX853">
        <v>0.3750399</v>
      </c>
      <c r="BY853">
        <v>-0.4043731</v>
      </c>
      <c r="BZ853">
        <v>428.7847</v>
      </c>
      <c r="CA853">
        <v>429.2042</v>
      </c>
      <c r="CB853">
        <v>-0.01436826</v>
      </c>
      <c r="CC853">
        <v>419.9862999999999</v>
      </c>
      <c r="CD853">
        <v>21.47684</v>
      </c>
      <c r="CE853">
        <v>2.168204999999999</v>
      </c>
      <c r="CF853">
        <v>2.169658</v>
      </c>
      <c r="CG853">
        <v>18.7293</v>
      </c>
      <c r="CH853">
        <v>18.74001</v>
      </c>
      <c r="CI853">
        <v>5.000735000000001</v>
      </c>
      <c r="CJ853">
        <v>0</v>
      </c>
      <c r="CK853">
        <v>1</v>
      </c>
      <c r="CL853">
        <v>0</v>
      </c>
      <c r="CM853">
        <v>1.80235</v>
      </c>
      <c r="CN853">
        <v>0</v>
      </c>
      <c r="CO853">
        <v>-1.42194</v>
      </c>
      <c r="CP853">
        <v>25.58208</v>
      </c>
      <c r="CQ853">
        <v>35.25</v>
      </c>
      <c r="CR853">
        <v>41.625</v>
      </c>
      <c r="CS853">
        <v>38.25</v>
      </c>
      <c r="CT853">
        <v>41.187</v>
      </c>
      <c r="CU853">
        <v>36.625</v>
      </c>
      <c r="CV853">
        <v>0</v>
      </c>
      <c r="CW853">
        <v>5</v>
      </c>
      <c r="CX853">
        <v>0</v>
      </c>
      <c r="CY853">
        <v>1774685131.4</v>
      </c>
      <c r="CZ853">
        <v>0</v>
      </c>
      <c r="DA853">
        <v>1774666326.5</v>
      </c>
      <c r="DB853" t="s">
        <v>359</v>
      </c>
      <c r="DC853">
        <v>1774666322</v>
      </c>
      <c r="DD853">
        <v>1774666326.5</v>
      </c>
      <c r="DE853">
        <v>2</v>
      </c>
      <c r="DF853">
        <v>0.343</v>
      </c>
      <c r="DG853">
        <v>-0.026</v>
      </c>
      <c r="DH853">
        <v>-0.36</v>
      </c>
      <c r="DI853">
        <v>0.298</v>
      </c>
      <c r="DJ853">
        <v>420</v>
      </c>
      <c r="DK853">
        <v>22</v>
      </c>
      <c r="DL853">
        <v>0.17</v>
      </c>
      <c r="DM853">
        <v>0.02</v>
      </c>
      <c r="DN853">
        <v>-0.4289483414634147</v>
      </c>
      <c r="DO853">
        <v>0.08956191637630639</v>
      </c>
      <c r="DP853">
        <v>0.02492561601128324</v>
      </c>
      <c r="DQ853">
        <v>1</v>
      </c>
      <c r="DR853">
        <v>-0.01478371951219512</v>
      </c>
      <c r="DS853">
        <v>0.00258835609756101</v>
      </c>
      <c r="DT853">
        <v>0.0004560808562351113</v>
      </c>
      <c r="DU853">
        <v>1</v>
      </c>
      <c r="DV853">
        <v>2</v>
      </c>
      <c r="DW853">
        <v>2</v>
      </c>
      <c r="DX853" t="s">
        <v>360</v>
      </c>
      <c r="DY853">
        <v>3.13039</v>
      </c>
      <c r="DZ853">
        <v>2.80671</v>
      </c>
      <c r="EA853">
        <v>0.0997458</v>
      </c>
      <c r="EB853">
        <v>0.0994665</v>
      </c>
      <c r="EC853">
        <v>0.105716</v>
      </c>
      <c r="ED853">
        <v>0.105454</v>
      </c>
      <c r="EE853">
        <v>21143.6</v>
      </c>
      <c r="EF853">
        <v>27418.9</v>
      </c>
      <c r="EG853">
        <v>26440.2</v>
      </c>
      <c r="EH853">
        <v>33000</v>
      </c>
      <c r="EI853">
        <v>34925.6</v>
      </c>
      <c r="EJ853">
        <v>40316.2</v>
      </c>
      <c r="EK853">
        <v>41085.2</v>
      </c>
      <c r="EL853">
        <v>46059.6</v>
      </c>
      <c r="EM853">
        <v>2.03513</v>
      </c>
      <c r="EN853">
        <v>2.00035</v>
      </c>
      <c r="EO853">
        <v>0.06526709999999999</v>
      </c>
      <c r="EP853">
        <v>0</v>
      </c>
      <c r="EQ853">
        <v>24.6057</v>
      </c>
      <c r="ER853">
        <v>999.9</v>
      </c>
      <c r="ES853">
        <v>67.5</v>
      </c>
      <c r="ET853">
        <v>27.5</v>
      </c>
      <c r="EU853">
        <v>24.6266</v>
      </c>
      <c r="EV853">
        <v>61.1409</v>
      </c>
      <c r="EW853">
        <v>31.847</v>
      </c>
      <c r="EX853">
        <v>1</v>
      </c>
      <c r="EY853">
        <v>0.291037</v>
      </c>
      <c r="EZ853">
        <v>0.142157</v>
      </c>
      <c r="FA853">
        <v>20.2929</v>
      </c>
      <c r="FB853">
        <v>5.19228</v>
      </c>
      <c r="FC853">
        <v>11.9441</v>
      </c>
      <c r="FD853">
        <v>4.9558</v>
      </c>
      <c r="FE853">
        <v>3.285</v>
      </c>
      <c r="FF853">
        <v>9999</v>
      </c>
      <c r="FG853">
        <v>9999</v>
      </c>
      <c r="FH853">
        <v>9999</v>
      </c>
      <c r="FI853">
        <v>999.9</v>
      </c>
      <c r="FJ853">
        <v>1.86127</v>
      </c>
      <c r="FK853">
        <v>1.86264</v>
      </c>
      <c r="FL853">
        <v>1.86005</v>
      </c>
      <c r="FM853">
        <v>1.85837</v>
      </c>
      <c r="FN853">
        <v>1.86215</v>
      </c>
      <c r="FO853">
        <v>1.85885</v>
      </c>
      <c r="FP853">
        <v>1.85791</v>
      </c>
      <c r="FQ853">
        <v>1.86081</v>
      </c>
      <c r="FR853">
        <v>0</v>
      </c>
      <c r="FS853">
        <v>0</v>
      </c>
      <c r="FT853">
        <v>0</v>
      </c>
      <c r="FU853">
        <v>4.5</v>
      </c>
      <c r="FV853" t="s">
        <v>361</v>
      </c>
      <c r="FW853" t="s">
        <v>362</v>
      </c>
      <c r="FX853" t="s">
        <v>363</v>
      </c>
      <c r="FY853" t="s">
        <v>364</v>
      </c>
      <c r="FZ853" t="s">
        <v>364</v>
      </c>
      <c r="GA853" t="s">
        <v>363</v>
      </c>
      <c r="GB853">
        <v>0</v>
      </c>
      <c r="GC853">
        <v>100</v>
      </c>
      <c r="GD853">
        <v>100</v>
      </c>
      <c r="GE853">
        <v>-0.361</v>
      </c>
      <c r="GF853">
        <v>0.2966</v>
      </c>
      <c r="GG853">
        <v>-1.589593225013521</v>
      </c>
      <c r="GH853">
        <v>0.00192992804097616</v>
      </c>
      <c r="GI853">
        <v>3.244687122451424E-06</v>
      </c>
      <c r="GJ853">
        <v>-2.087531120305573E-09</v>
      </c>
      <c r="GK853">
        <v>0.05776174702018427</v>
      </c>
      <c r="GL853">
        <v>0.005089068596103195</v>
      </c>
      <c r="GM853">
        <v>0.0003257216593697226</v>
      </c>
      <c r="GN853">
        <v>-1.562898368296355E-06</v>
      </c>
      <c r="GO853">
        <v>0</v>
      </c>
      <c r="GP853">
        <v>1257</v>
      </c>
      <c r="GQ853">
        <v>1</v>
      </c>
      <c r="GR853">
        <v>31</v>
      </c>
      <c r="GS853">
        <v>313.5</v>
      </c>
      <c r="GT853">
        <v>313.4</v>
      </c>
      <c r="GU853">
        <v>1.07666</v>
      </c>
      <c r="GV853">
        <v>2.39014</v>
      </c>
      <c r="GW853">
        <v>1.44775</v>
      </c>
      <c r="GX853">
        <v>2.20215</v>
      </c>
      <c r="GY853">
        <v>1.44653</v>
      </c>
      <c r="GZ853">
        <v>2.37793</v>
      </c>
      <c r="HA853">
        <v>33.1992</v>
      </c>
      <c r="HB853">
        <v>14.4122</v>
      </c>
      <c r="HC853">
        <v>18</v>
      </c>
      <c r="HD853">
        <v>531.963</v>
      </c>
      <c r="HE853">
        <v>522.949</v>
      </c>
      <c r="HF853">
        <v>24.9999</v>
      </c>
      <c r="HG853">
        <v>30.7065</v>
      </c>
      <c r="HH853">
        <v>30.0001</v>
      </c>
      <c r="HI853">
        <v>31.0835</v>
      </c>
      <c r="HJ853">
        <v>31.0928</v>
      </c>
      <c r="HK853">
        <v>21.5373</v>
      </c>
      <c r="HL853">
        <v>20.8779</v>
      </c>
      <c r="HM853">
        <v>100</v>
      </c>
      <c r="HN853">
        <v>25</v>
      </c>
      <c r="HO853">
        <v>420</v>
      </c>
      <c r="HP853">
        <v>21.5</v>
      </c>
      <c r="HQ853">
        <v>103.116</v>
      </c>
      <c r="HR853">
        <v>102.02</v>
      </c>
    </row>
    <row r="854" spans="1:226">
      <c r="A854">
        <v>836</v>
      </c>
      <c r="B854">
        <v>1774685137</v>
      </c>
      <c r="C854">
        <v>3391</v>
      </c>
      <c r="D854" t="s">
        <v>2035</v>
      </c>
      <c r="E854" t="s">
        <v>2036</v>
      </c>
      <c r="F854">
        <v>5</v>
      </c>
      <c r="I854">
        <v>1774685134.1</v>
      </c>
      <c r="J854">
        <f>(K854)/1000</f>
        <v>0</v>
      </c>
      <c r="K854">
        <f>IF(BF854, AN854, AH854)</f>
        <v>0</v>
      </c>
      <c r="L854">
        <f>IF(BF854, AI854, AG854)</f>
        <v>0</v>
      </c>
      <c r="M854">
        <f>BH854 - IF(AU854&gt;1, L854*BB854*100.0/(AW854), 0)</f>
        <v>0</v>
      </c>
      <c r="N854">
        <f>((T854-J854/2)*M854-L854)/(T854+J854/2)</f>
        <v>0</v>
      </c>
      <c r="O854">
        <f>N854*(BO854+BP854)/1000.0</f>
        <v>0</v>
      </c>
      <c r="P854">
        <f>(BH854 - IF(AU854&gt;1, L854*BB854*100.0/(AW854), 0))*(BO854+BP854)/1000.0</f>
        <v>0</v>
      </c>
      <c r="Q854">
        <f>2.0/((1/S854-1/R854)+SIGN(S854)*SQRT((1/S854-1/R854)*(1/S854-1/R854) + 4*BC854/((BC854+1)*(BC854+1))*(2*1/S854*1/R854-1/R854*1/R854)))</f>
        <v>0</v>
      </c>
      <c r="R854">
        <f>IF(LEFT(BD854,1)&lt;&gt;"0",IF(LEFT(BD854,1)="1",3.0,BE854),$D$5+$E$5*(BV854*BO854/($K$5*1000))+$F$5*(BV854*BO854/($K$5*1000))*MAX(MIN(BB854,$J$5),$I$5)*MAX(MIN(BB854,$J$5),$I$5)+$G$5*MAX(MIN(BB854,$J$5),$I$5)*(BV854*BO854/($K$5*1000))+$H$5*(BV854*BO854/($K$5*1000))*(BV854*BO854/($K$5*1000)))</f>
        <v>0</v>
      </c>
      <c r="S854">
        <f>J854*(1000-(1000*0.61365*exp(17.502*W854/(240.97+W854))/(BO854+BP854)+BJ854)/2)/(1000*0.61365*exp(17.502*W854/(240.97+W854))/(BO854+BP854)-BJ854)</f>
        <v>0</v>
      </c>
      <c r="T854">
        <f>1/((BC854+1)/(Q854/1.6)+1/(R854/1.37)) + BC854/((BC854+1)/(Q854/1.6) + BC854/(R854/1.37))</f>
        <v>0</v>
      </c>
      <c r="U854">
        <f>(AX854*BA854)</f>
        <v>0</v>
      </c>
      <c r="V854">
        <f>(BQ854+(U854+2*0.95*5.67E-8*(((BQ854+$B$9)+273)^4-(BQ854+273)^4)-44100*J854)/(1.84*29.3*R854+8*0.95*5.67E-8*(BQ854+273)^3))</f>
        <v>0</v>
      </c>
      <c r="W854">
        <f>($C$9*BR854+$D$9*BS854+$E$9*V854)</f>
        <v>0</v>
      </c>
      <c r="X854">
        <f>0.61365*exp(17.502*W854/(240.97+W854))</f>
        <v>0</v>
      </c>
      <c r="Y854">
        <f>(Z854/AA854*100)</f>
        <v>0</v>
      </c>
      <c r="Z854">
        <f>BJ854*(BO854+BP854)/1000</f>
        <v>0</v>
      </c>
      <c r="AA854">
        <f>0.61365*exp(17.502*BQ854/(240.97+BQ854))</f>
        <v>0</v>
      </c>
      <c r="AB854">
        <f>(X854-BJ854*(BO854+BP854)/1000)</f>
        <v>0</v>
      </c>
      <c r="AC854">
        <f>(-J854*44100)</f>
        <v>0</v>
      </c>
      <c r="AD854">
        <f>2*29.3*R854*0.92*(BQ854-W854)</f>
        <v>0</v>
      </c>
      <c r="AE854">
        <f>2*0.95*5.67E-8*(((BQ854+$B$9)+273)^4-(W854+273)^4)</f>
        <v>0</v>
      </c>
      <c r="AF854">
        <f>U854+AE854+AC854+AD854</f>
        <v>0</v>
      </c>
      <c r="AG854">
        <f>BN854*AU854*(BI854-BH854*(1000-AU854*BK854)/(1000-AU854*BJ854))/(100*BB854)</f>
        <v>0</v>
      </c>
      <c r="AH854">
        <f>1000*BN854*AU854*(BJ854-BK854)/(100*BB854*(1000-AU854*BJ854))</f>
        <v>0</v>
      </c>
      <c r="AI854">
        <f>(AJ854 - AK854 - BO854*1E3/(8.314*(BQ854+273.15)) * AM854/BN854 * AL854) * BN854/(100*BB854) * (1000 - BK854)/1000</f>
        <v>0</v>
      </c>
      <c r="AJ854">
        <v>429.2166180652548</v>
      </c>
      <c r="AK854">
        <v>428.7524242424241</v>
      </c>
      <c r="AL854">
        <v>-2.82847233557483E-06</v>
      </c>
      <c r="AM854">
        <v>61.35787655002243</v>
      </c>
      <c r="AN854">
        <f>(AP854 - AO854 + BO854*1E3/(8.314*(BQ854+273.15)) * AR854/BN854 * AQ854) * BN854/(100*BB854) * 1000/(1000 - AP854)</f>
        <v>0</v>
      </c>
      <c r="AO854">
        <v>21.47672058009142</v>
      </c>
      <c r="AP854">
        <v>21.46262167832169</v>
      </c>
      <c r="AQ854">
        <v>6.527812081080357E-08</v>
      </c>
      <c r="AR854">
        <v>91.88205700752289</v>
      </c>
      <c r="AS854">
        <v>0</v>
      </c>
      <c r="AT854">
        <v>0</v>
      </c>
      <c r="AU854">
        <f>IF(AS854*$H$15&gt;=AW854,1.0,(AW854/(AW854-AS854*$H$15)))</f>
        <v>0</v>
      </c>
      <c r="AV854">
        <f>(AU854-1)*100</f>
        <v>0</v>
      </c>
      <c r="AW854">
        <f>MAX(0,($B$15+$C$15*BV854)/(1+$D$15*BV854)*BO854/(BQ854+273)*$E$15)</f>
        <v>0</v>
      </c>
      <c r="AX854">
        <f>$B$13*BW854+$C$13*BX854+$F$13*CI854*(1-CL854)</f>
        <v>0</v>
      </c>
      <c r="AY854">
        <f>AX854*AZ854</f>
        <v>0</v>
      </c>
      <c r="AZ854">
        <f>($B$13*$D$11+$C$13*$D$11+$F$13*((CV854+CN854)/MAX(CV854+CN854+CW854, 0.1)*$I$11+CW854/MAX(CV854+CN854+CW854, 0.1)*$J$11))/($B$13+$C$13+$F$13)</f>
        <v>0</v>
      </c>
      <c r="BA854">
        <f>($B$13*$K$11+$C$13*$K$11+$F$13*((CV854+CN854)/MAX(CV854+CN854+CW854, 0.1)*$P$11+CW854/MAX(CV854+CN854+CW854, 0.1)*$Q$11))/($B$13+$C$13+$F$13)</f>
        <v>0</v>
      </c>
      <c r="BB854">
        <v>6</v>
      </c>
      <c r="BC854">
        <v>0.5</v>
      </c>
      <c r="BD854" t="s">
        <v>358</v>
      </c>
      <c r="BE854">
        <v>2</v>
      </c>
      <c r="BF854" t="b">
        <v>1</v>
      </c>
      <c r="BG854">
        <v>1774685134.1</v>
      </c>
      <c r="BH854">
        <v>419.5645</v>
      </c>
      <c r="BI854">
        <v>419.996</v>
      </c>
      <c r="BJ854">
        <v>21.46266</v>
      </c>
      <c r="BK854">
        <v>21.47635</v>
      </c>
      <c r="BL854">
        <v>419.926</v>
      </c>
      <c r="BM854">
        <v>21.16607</v>
      </c>
      <c r="BN854">
        <v>500.0253</v>
      </c>
      <c r="BO854">
        <v>101.0224</v>
      </c>
      <c r="BP854">
        <v>0.10010288</v>
      </c>
      <c r="BQ854">
        <v>25.68563</v>
      </c>
      <c r="BR854">
        <v>25.67553</v>
      </c>
      <c r="BS854">
        <v>999.9</v>
      </c>
      <c r="BT854">
        <v>0</v>
      </c>
      <c r="BU854">
        <v>0</v>
      </c>
      <c r="BV854">
        <v>10008.193</v>
      </c>
      <c r="BW854">
        <v>0</v>
      </c>
      <c r="BX854">
        <v>0.3697</v>
      </c>
      <c r="BY854">
        <v>-0.4315094</v>
      </c>
      <c r="BZ854">
        <v>428.7668</v>
      </c>
      <c r="CA854">
        <v>429.2139</v>
      </c>
      <c r="CB854">
        <v>-0.01369915</v>
      </c>
      <c r="CC854">
        <v>419.996</v>
      </c>
      <c r="CD854">
        <v>21.47635</v>
      </c>
      <c r="CE854">
        <v>2.168205</v>
      </c>
      <c r="CF854">
        <v>2.169588</v>
      </c>
      <c r="CG854">
        <v>18.72929</v>
      </c>
      <c r="CH854">
        <v>18.7395</v>
      </c>
      <c r="CI854">
        <v>5.002503000000001</v>
      </c>
      <c r="CJ854">
        <v>0</v>
      </c>
      <c r="CK854">
        <v>1</v>
      </c>
      <c r="CL854">
        <v>0</v>
      </c>
      <c r="CM854">
        <v>1.79177</v>
      </c>
      <c r="CN854">
        <v>0</v>
      </c>
      <c r="CO854">
        <v>-1.38342</v>
      </c>
      <c r="CP854">
        <v>25.59113</v>
      </c>
      <c r="CQ854">
        <v>35.2624</v>
      </c>
      <c r="CR854">
        <v>41.6374</v>
      </c>
      <c r="CS854">
        <v>38.2624</v>
      </c>
      <c r="CT854">
        <v>41.2311</v>
      </c>
      <c r="CU854">
        <v>36.625</v>
      </c>
      <c r="CV854">
        <v>0</v>
      </c>
      <c r="CW854">
        <v>5.004</v>
      </c>
      <c r="CX854">
        <v>0</v>
      </c>
      <c r="CY854">
        <v>1774685135.6</v>
      </c>
      <c r="CZ854">
        <v>0</v>
      </c>
      <c r="DA854">
        <v>1774666326.5</v>
      </c>
      <c r="DB854" t="s">
        <v>359</v>
      </c>
      <c r="DC854">
        <v>1774666322</v>
      </c>
      <c r="DD854">
        <v>1774666326.5</v>
      </c>
      <c r="DE854">
        <v>2</v>
      </c>
      <c r="DF854">
        <v>0.343</v>
      </c>
      <c r="DG854">
        <v>-0.026</v>
      </c>
      <c r="DH854">
        <v>-0.36</v>
      </c>
      <c r="DI854">
        <v>0.298</v>
      </c>
      <c r="DJ854">
        <v>420</v>
      </c>
      <c r="DK854">
        <v>22</v>
      </c>
      <c r="DL854">
        <v>0.17</v>
      </c>
      <c r="DM854">
        <v>0.02</v>
      </c>
      <c r="DN854">
        <v>-0.429498275</v>
      </c>
      <c r="DO854">
        <v>0.08301905065666236</v>
      </c>
      <c r="DP854">
        <v>0.02526512219838596</v>
      </c>
      <c r="DQ854">
        <v>1</v>
      </c>
      <c r="DR854">
        <v>-0.014482495</v>
      </c>
      <c r="DS854">
        <v>0.004459582739212063</v>
      </c>
      <c r="DT854">
        <v>0.0005785518351669105</v>
      </c>
      <c r="DU854">
        <v>1</v>
      </c>
      <c r="DV854">
        <v>2</v>
      </c>
      <c r="DW854">
        <v>2</v>
      </c>
      <c r="DX854" t="s">
        <v>360</v>
      </c>
      <c r="DY854">
        <v>3.13053</v>
      </c>
      <c r="DZ854">
        <v>2.80654</v>
      </c>
      <c r="EA854">
        <v>0.0997429</v>
      </c>
      <c r="EB854">
        <v>0.09946869999999999</v>
      </c>
      <c r="EC854">
        <v>0.105713</v>
      </c>
      <c r="ED854">
        <v>0.10545</v>
      </c>
      <c r="EE854">
        <v>21143.5</v>
      </c>
      <c r="EF854">
        <v>27418.3</v>
      </c>
      <c r="EG854">
        <v>26440.2</v>
      </c>
      <c r="EH854">
        <v>32999.4</v>
      </c>
      <c r="EI854">
        <v>34925.6</v>
      </c>
      <c r="EJ854">
        <v>40315.6</v>
      </c>
      <c r="EK854">
        <v>41085</v>
      </c>
      <c r="EL854">
        <v>46058.7</v>
      </c>
      <c r="EM854">
        <v>2.0354</v>
      </c>
      <c r="EN854">
        <v>2.00003</v>
      </c>
      <c r="EO854">
        <v>0.06508079999999999</v>
      </c>
      <c r="EP854">
        <v>0</v>
      </c>
      <c r="EQ854">
        <v>24.6057</v>
      </c>
      <c r="ER854">
        <v>999.9</v>
      </c>
      <c r="ES854">
        <v>67.5</v>
      </c>
      <c r="ET854">
        <v>27.5</v>
      </c>
      <c r="EU854">
        <v>24.6263</v>
      </c>
      <c r="EV854">
        <v>61.1009</v>
      </c>
      <c r="EW854">
        <v>31.8029</v>
      </c>
      <c r="EX854">
        <v>1</v>
      </c>
      <c r="EY854">
        <v>0.290544</v>
      </c>
      <c r="EZ854">
        <v>0.141683</v>
      </c>
      <c r="FA854">
        <v>20.2928</v>
      </c>
      <c r="FB854">
        <v>5.19213</v>
      </c>
      <c r="FC854">
        <v>11.9441</v>
      </c>
      <c r="FD854">
        <v>4.95565</v>
      </c>
      <c r="FE854">
        <v>3.285</v>
      </c>
      <c r="FF854">
        <v>9999</v>
      </c>
      <c r="FG854">
        <v>9999</v>
      </c>
      <c r="FH854">
        <v>9999</v>
      </c>
      <c r="FI854">
        <v>999.9</v>
      </c>
      <c r="FJ854">
        <v>1.86127</v>
      </c>
      <c r="FK854">
        <v>1.86264</v>
      </c>
      <c r="FL854">
        <v>1.86005</v>
      </c>
      <c r="FM854">
        <v>1.85837</v>
      </c>
      <c r="FN854">
        <v>1.86216</v>
      </c>
      <c r="FO854">
        <v>1.85886</v>
      </c>
      <c r="FP854">
        <v>1.85791</v>
      </c>
      <c r="FQ854">
        <v>1.86081</v>
      </c>
      <c r="FR854">
        <v>0</v>
      </c>
      <c r="FS854">
        <v>0</v>
      </c>
      <c r="FT854">
        <v>0</v>
      </c>
      <c r="FU854">
        <v>4.5</v>
      </c>
      <c r="FV854" t="s">
        <v>361</v>
      </c>
      <c r="FW854" t="s">
        <v>362</v>
      </c>
      <c r="FX854" t="s">
        <v>363</v>
      </c>
      <c r="FY854" t="s">
        <v>364</v>
      </c>
      <c r="FZ854" t="s">
        <v>364</v>
      </c>
      <c r="GA854" t="s">
        <v>363</v>
      </c>
      <c r="GB854">
        <v>0</v>
      </c>
      <c r="GC854">
        <v>100</v>
      </c>
      <c r="GD854">
        <v>100</v>
      </c>
      <c r="GE854">
        <v>-0.361</v>
      </c>
      <c r="GF854">
        <v>0.2966</v>
      </c>
      <c r="GG854">
        <v>-1.589593225013521</v>
      </c>
      <c r="GH854">
        <v>0.00192992804097616</v>
      </c>
      <c r="GI854">
        <v>3.244687122451424E-06</v>
      </c>
      <c r="GJ854">
        <v>-2.087531120305573E-09</v>
      </c>
      <c r="GK854">
        <v>0.05776174702018427</v>
      </c>
      <c r="GL854">
        <v>0.005089068596103195</v>
      </c>
      <c r="GM854">
        <v>0.0003257216593697226</v>
      </c>
      <c r="GN854">
        <v>-1.562898368296355E-06</v>
      </c>
      <c r="GO854">
        <v>0</v>
      </c>
      <c r="GP854">
        <v>1257</v>
      </c>
      <c r="GQ854">
        <v>1</v>
      </c>
      <c r="GR854">
        <v>31</v>
      </c>
      <c r="GS854">
        <v>313.6</v>
      </c>
      <c r="GT854">
        <v>313.5</v>
      </c>
      <c r="GU854">
        <v>1.07666</v>
      </c>
      <c r="GV854">
        <v>2.38159</v>
      </c>
      <c r="GW854">
        <v>1.44775</v>
      </c>
      <c r="GX854">
        <v>2.20215</v>
      </c>
      <c r="GY854">
        <v>1.44653</v>
      </c>
      <c r="GZ854">
        <v>2.3877</v>
      </c>
      <c r="HA854">
        <v>33.1769</v>
      </c>
      <c r="HB854">
        <v>14.4122</v>
      </c>
      <c r="HC854">
        <v>18</v>
      </c>
      <c r="HD854">
        <v>532.1369999999999</v>
      </c>
      <c r="HE854">
        <v>522.729</v>
      </c>
      <c r="HF854">
        <v>24.9999</v>
      </c>
      <c r="HG854">
        <v>30.7065</v>
      </c>
      <c r="HH854">
        <v>30</v>
      </c>
      <c r="HI854">
        <v>31.0835</v>
      </c>
      <c r="HJ854">
        <v>31.0928</v>
      </c>
      <c r="HK854">
        <v>21.5376</v>
      </c>
      <c r="HL854">
        <v>20.8779</v>
      </c>
      <c r="HM854">
        <v>100</v>
      </c>
      <c r="HN854">
        <v>25</v>
      </c>
      <c r="HO854">
        <v>420</v>
      </c>
      <c r="HP854">
        <v>21.5</v>
      </c>
      <c r="HQ854">
        <v>103.116</v>
      </c>
      <c r="HR854">
        <v>102.018</v>
      </c>
    </row>
    <row r="855" spans="1:226">
      <c r="A855">
        <v>837</v>
      </c>
      <c r="B855">
        <v>1774685141</v>
      </c>
      <c r="C855">
        <v>3395</v>
      </c>
      <c r="D855" t="s">
        <v>2037</v>
      </c>
      <c r="E855" t="s">
        <v>2038</v>
      </c>
      <c r="F855">
        <v>5</v>
      </c>
      <c r="I855">
        <v>1774685138.1</v>
      </c>
      <c r="J855">
        <f>(K855)/1000</f>
        <v>0</v>
      </c>
      <c r="K855">
        <f>IF(BF855, AN855, AH855)</f>
        <v>0</v>
      </c>
      <c r="L855">
        <f>IF(BF855, AI855, AG855)</f>
        <v>0</v>
      </c>
      <c r="M855">
        <f>BH855 - IF(AU855&gt;1, L855*BB855*100.0/(AW855), 0)</f>
        <v>0</v>
      </c>
      <c r="N855">
        <f>((T855-J855/2)*M855-L855)/(T855+J855/2)</f>
        <v>0</v>
      </c>
      <c r="O855">
        <f>N855*(BO855+BP855)/1000.0</f>
        <v>0</v>
      </c>
      <c r="P855">
        <f>(BH855 - IF(AU855&gt;1, L855*BB855*100.0/(AW855), 0))*(BO855+BP855)/1000.0</f>
        <v>0</v>
      </c>
      <c r="Q855">
        <f>2.0/((1/S855-1/R855)+SIGN(S855)*SQRT((1/S855-1/R855)*(1/S855-1/R855) + 4*BC855/((BC855+1)*(BC855+1))*(2*1/S855*1/R855-1/R855*1/R855)))</f>
        <v>0</v>
      </c>
      <c r="R855">
        <f>IF(LEFT(BD855,1)&lt;&gt;"0",IF(LEFT(BD855,1)="1",3.0,BE855),$D$5+$E$5*(BV855*BO855/($K$5*1000))+$F$5*(BV855*BO855/($K$5*1000))*MAX(MIN(BB855,$J$5),$I$5)*MAX(MIN(BB855,$J$5),$I$5)+$G$5*MAX(MIN(BB855,$J$5),$I$5)*(BV855*BO855/($K$5*1000))+$H$5*(BV855*BO855/($K$5*1000))*(BV855*BO855/($K$5*1000)))</f>
        <v>0</v>
      </c>
      <c r="S855">
        <f>J855*(1000-(1000*0.61365*exp(17.502*W855/(240.97+W855))/(BO855+BP855)+BJ855)/2)/(1000*0.61365*exp(17.502*W855/(240.97+W855))/(BO855+BP855)-BJ855)</f>
        <v>0</v>
      </c>
      <c r="T855">
        <f>1/((BC855+1)/(Q855/1.6)+1/(R855/1.37)) + BC855/((BC855+1)/(Q855/1.6) + BC855/(R855/1.37))</f>
        <v>0</v>
      </c>
      <c r="U855">
        <f>(AX855*BA855)</f>
        <v>0</v>
      </c>
      <c r="V855">
        <f>(BQ855+(U855+2*0.95*5.67E-8*(((BQ855+$B$9)+273)^4-(BQ855+273)^4)-44100*J855)/(1.84*29.3*R855+8*0.95*5.67E-8*(BQ855+273)^3))</f>
        <v>0</v>
      </c>
      <c r="W855">
        <f>($C$9*BR855+$D$9*BS855+$E$9*V855)</f>
        <v>0</v>
      </c>
      <c r="X855">
        <f>0.61365*exp(17.502*W855/(240.97+W855))</f>
        <v>0</v>
      </c>
      <c r="Y855">
        <f>(Z855/AA855*100)</f>
        <v>0</v>
      </c>
      <c r="Z855">
        <f>BJ855*(BO855+BP855)/1000</f>
        <v>0</v>
      </c>
      <c r="AA855">
        <f>0.61365*exp(17.502*BQ855/(240.97+BQ855))</f>
        <v>0</v>
      </c>
      <c r="AB855">
        <f>(X855-BJ855*(BO855+BP855)/1000)</f>
        <v>0</v>
      </c>
      <c r="AC855">
        <f>(-J855*44100)</f>
        <v>0</v>
      </c>
      <c r="AD855">
        <f>2*29.3*R855*0.92*(BQ855-W855)</f>
        <v>0</v>
      </c>
      <c r="AE855">
        <f>2*0.95*5.67E-8*(((BQ855+$B$9)+273)^4-(W855+273)^4)</f>
        <v>0</v>
      </c>
      <c r="AF855">
        <f>U855+AE855+AC855+AD855</f>
        <v>0</v>
      </c>
      <c r="AG855">
        <f>BN855*AU855*(BI855-BH855*(1000-AU855*BK855)/(1000-AU855*BJ855))/(100*BB855)</f>
        <v>0</v>
      </c>
      <c r="AH855">
        <f>1000*BN855*AU855*(BJ855-BK855)/(100*BB855*(1000-AU855*BJ855))</f>
        <v>0</v>
      </c>
      <c r="AI855">
        <f>(AJ855 - AK855 - BO855*1E3/(8.314*(BQ855+273.15)) * AM855/BN855 * AL855) * BN855/(100*BB855) * (1000 - BK855)/1000</f>
        <v>0</v>
      </c>
      <c r="AJ855">
        <v>429.2117380736563</v>
      </c>
      <c r="AK855">
        <v>428.7359393939392</v>
      </c>
      <c r="AL855">
        <v>-1.142503881424935E-06</v>
      </c>
      <c r="AM855">
        <v>61.35787655002243</v>
      </c>
      <c r="AN855">
        <f>(AP855 - AO855 + BO855*1E3/(8.314*(BQ855+273.15)) * AR855/BN855 * AQ855) * BN855/(100*BB855) * 1000/(1000 - AP855)</f>
        <v>0</v>
      </c>
      <c r="AO855">
        <v>21.47587854705703</v>
      </c>
      <c r="AP855">
        <v>21.46155804195807</v>
      </c>
      <c r="AQ855">
        <v>-3.242261602819524E-07</v>
      </c>
      <c r="AR855">
        <v>91.88205700752289</v>
      </c>
      <c r="AS855">
        <v>0</v>
      </c>
      <c r="AT855">
        <v>0</v>
      </c>
      <c r="AU855">
        <f>IF(AS855*$H$15&gt;=AW855,1.0,(AW855/(AW855-AS855*$H$15)))</f>
        <v>0</v>
      </c>
      <c r="AV855">
        <f>(AU855-1)*100</f>
        <v>0</v>
      </c>
      <c r="AW855">
        <f>MAX(0,($B$15+$C$15*BV855)/(1+$D$15*BV855)*BO855/(BQ855+273)*$E$15)</f>
        <v>0</v>
      </c>
      <c r="AX855">
        <f>$B$13*BW855+$C$13*BX855+$F$13*CI855*(1-CL855)</f>
        <v>0</v>
      </c>
      <c r="AY855">
        <f>AX855*AZ855</f>
        <v>0</v>
      </c>
      <c r="AZ855">
        <f>($B$13*$D$11+$C$13*$D$11+$F$13*((CV855+CN855)/MAX(CV855+CN855+CW855, 0.1)*$I$11+CW855/MAX(CV855+CN855+CW855, 0.1)*$J$11))/($B$13+$C$13+$F$13)</f>
        <v>0</v>
      </c>
      <c r="BA855">
        <f>($B$13*$K$11+$C$13*$K$11+$F$13*((CV855+CN855)/MAX(CV855+CN855+CW855, 0.1)*$P$11+CW855/MAX(CV855+CN855+CW855, 0.1)*$Q$11))/($B$13+$C$13+$F$13)</f>
        <v>0</v>
      </c>
      <c r="BB855">
        <v>6</v>
      </c>
      <c r="BC855">
        <v>0.5</v>
      </c>
      <c r="BD855" t="s">
        <v>358</v>
      </c>
      <c r="BE855">
        <v>2</v>
      </c>
      <c r="BF855" t="b">
        <v>1</v>
      </c>
      <c r="BG855">
        <v>1774685138.1</v>
      </c>
      <c r="BH855">
        <v>419.5377</v>
      </c>
      <c r="BI855">
        <v>420.0039</v>
      </c>
      <c r="BJ855">
        <v>21.46192</v>
      </c>
      <c r="BK855">
        <v>21.47625</v>
      </c>
      <c r="BL855">
        <v>419.8993</v>
      </c>
      <c r="BM855">
        <v>21.16534</v>
      </c>
      <c r="BN855">
        <v>500.0604999999999</v>
      </c>
      <c r="BO855">
        <v>101.023</v>
      </c>
      <c r="BP855">
        <v>0.10017919</v>
      </c>
      <c r="BQ855">
        <v>25.68547</v>
      </c>
      <c r="BR855">
        <v>25.67601</v>
      </c>
      <c r="BS855">
        <v>999.9</v>
      </c>
      <c r="BT855">
        <v>0</v>
      </c>
      <c r="BU855">
        <v>0</v>
      </c>
      <c r="BV855">
        <v>9985.996999999999</v>
      </c>
      <c r="BW855">
        <v>0</v>
      </c>
      <c r="BX855">
        <v>0.3697</v>
      </c>
      <c r="BY855">
        <v>-0.4660491999999999</v>
      </c>
      <c r="BZ855">
        <v>428.7393</v>
      </c>
      <c r="CA855">
        <v>429.2218999999999</v>
      </c>
      <c r="CB855">
        <v>-0.01433621</v>
      </c>
      <c r="CC855">
        <v>420.0039</v>
      </c>
      <c r="CD855">
        <v>21.47625</v>
      </c>
      <c r="CE855">
        <v>2.16814</v>
      </c>
      <c r="CF855">
        <v>2.16959</v>
      </c>
      <c r="CG855">
        <v>18.72884</v>
      </c>
      <c r="CH855">
        <v>18.73951</v>
      </c>
      <c r="CI855">
        <v>4.999134</v>
      </c>
      <c r="CJ855">
        <v>0</v>
      </c>
      <c r="CK855">
        <v>1</v>
      </c>
      <c r="CL855">
        <v>0</v>
      </c>
      <c r="CM855">
        <v>1.8133</v>
      </c>
      <c r="CN855">
        <v>0</v>
      </c>
      <c r="CO855">
        <v>-1.32255</v>
      </c>
      <c r="CP855">
        <v>25.57389</v>
      </c>
      <c r="CQ855">
        <v>35.28100000000001</v>
      </c>
      <c r="CR855">
        <v>41.6808</v>
      </c>
      <c r="CS855">
        <v>38.2996</v>
      </c>
      <c r="CT855">
        <v>41.25</v>
      </c>
      <c r="CU855">
        <v>36.64980000000001</v>
      </c>
      <c r="CV855">
        <v>0</v>
      </c>
      <c r="CW855">
        <v>4.999000000000001</v>
      </c>
      <c r="CX855">
        <v>0</v>
      </c>
      <c r="CY855">
        <v>1774685139.2</v>
      </c>
      <c r="CZ855">
        <v>0</v>
      </c>
      <c r="DA855">
        <v>1774666326.5</v>
      </c>
      <c r="DB855" t="s">
        <v>359</v>
      </c>
      <c r="DC855">
        <v>1774666322</v>
      </c>
      <c r="DD855">
        <v>1774666326.5</v>
      </c>
      <c r="DE855">
        <v>2</v>
      </c>
      <c r="DF855">
        <v>0.343</v>
      </c>
      <c r="DG855">
        <v>-0.026</v>
      </c>
      <c r="DH855">
        <v>-0.36</v>
      </c>
      <c r="DI855">
        <v>0.298</v>
      </c>
      <c r="DJ855">
        <v>420</v>
      </c>
      <c r="DK855">
        <v>22</v>
      </c>
      <c r="DL855">
        <v>0.17</v>
      </c>
      <c r="DM855">
        <v>0.02</v>
      </c>
      <c r="DN855">
        <v>-0.4345457317073171</v>
      </c>
      <c r="DO855">
        <v>-0.01666726829268275</v>
      </c>
      <c r="DP855">
        <v>0.02809039844990385</v>
      </c>
      <c r="DQ855">
        <v>1</v>
      </c>
      <c r="DR855">
        <v>-0.01433014146341464</v>
      </c>
      <c r="DS855">
        <v>0.002180333101045295</v>
      </c>
      <c r="DT855">
        <v>0.0005201159551651638</v>
      </c>
      <c r="DU855">
        <v>1</v>
      </c>
      <c r="DV855">
        <v>2</v>
      </c>
      <c r="DW855">
        <v>2</v>
      </c>
      <c r="DX855" t="s">
        <v>360</v>
      </c>
      <c r="DY855">
        <v>3.13053</v>
      </c>
      <c r="DZ855">
        <v>2.80634</v>
      </c>
      <c r="EA855">
        <v>0.0997386</v>
      </c>
      <c r="EB855">
        <v>0.09947499999999999</v>
      </c>
      <c r="EC855">
        <v>0.105713</v>
      </c>
      <c r="ED855">
        <v>0.105453</v>
      </c>
      <c r="EE855">
        <v>21143.8</v>
      </c>
      <c r="EF855">
        <v>27418.1</v>
      </c>
      <c r="EG855">
        <v>26440.4</v>
      </c>
      <c r="EH855">
        <v>32999.3</v>
      </c>
      <c r="EI855">
        <v>34925.9</v>
      </c>
      <c r="EJ855">
        <v>40315.5</v>
      </c>
      <c r="EK855">
        <v>41085.3</v>
      </c>
      <c r="EL855">
        <v>46058.6</v>
      </c>
      <c r="EM855">
        <v>2.03525</v>
      </c>
      <c r="EN855">
        <v>2.0002</v>
      </c>
      <c r="EO855">
        <v>0.0655651</v>
      </c>
      <c r="EP855">
        <v>0</v>
      </c>
      <c r="EQ855">
        <v>24.6057</v>
      </c>
      <c r="ER855">
        <v>999.9</v>
      </c>
      <c r="ES855">
        <v>67.5</v>
      </c>
      <c r="ET855">
        <v>27.5</v>
      </c>
      <c r="EU855">
        <v>24.6259</v>
      </c>
      <c r="EV855">
        <v>61.0909</v>
      </c>
      <c r="EW855">
        <v>31.6386</v>
      </c>
      <c r="EX855">
        <v>1</v>
      </c>
      <c r="EY855">
        <v>0.290998</v>
      </c>
      <c r="EZ855">
        <v>0.141816</v>
      </c>
      <c r="FA855">
        <v>20.2927</v>
      </c>
      <c r="FB855">
        <v>5.19138</v>
      </c>
      <c r="FC855">
        <v>11.9441</v>
      </c>
      <c r="FD855">
        <v>4.95565</v>
      </c>
      <c r="FE855">
        <v>3.285</v>
      </c>
      <c r="FF855">
        <v>9999</v>
      </c>
      <c r="FG855">
        <v>9999</v>
      </c>
      <c r="FH855">
        <v>9999</v>
      </c>
      <c r="FI855">
        <v>999.9</v>
      </c>
      <c r="FJ855">
        <v>1.86127</v>
      </c>
      <c r="FK855">
        <v>1.86264</v>
      </c>
      <c r="FL855">
        <v>1.86005</v>
      </c>
      <c r="FM855">
        <v>1.85837</v>
      </c>
      <c r="FN855">
        <v>1.86216</v>
      </c>
      <c r="FO855">
        <v>1.85888</v>
      </c>
      <c r="FP855">
        <v>1.85791</v>
      </c>
      <c r="FQ855">
        <v>1.86081</v>
      </c>
      <c r="FR855">
        <v>0</v>
      </c>
      <c r="FS855">
        <v>0</v>
      </c>
      <c r="FT855">
        <v>0</v>
      </c>
      <c r="FU855">
        <v>4.5</v>
      </c>
      <c r="FV855" t="s">
        <v>361</v>
      </c>
      <c r="FW855" t="s">
        <v>362</v>
      </c>
      <c r="FX855" t="s">
        <v>363</v>
      </c>
      <c r="FY855" t="s">
        <v>364</v>
      </c>
      <c r="FZ855" t="s">
        <v>364</v>
      </c>
      <c r="GA855" t="s">
        <v>363</v>
      </c>
      <c r="GB855">
        <v>0</v>
      </c>
      <c r="GC855">
        <v>100</v>
      </c>
      <c r="GD855">
        <v>100</v>
      </c>
      <c r="GE855">
        <v>-0.362</v>
      </c>
      <c r="GF855">
        <v>0.2966</v>
      </c>
      <c r="GG855">
        <v>-1.589593225013521</v>
      </c>
      <c r="GH855">
        <v>0.00192992804097616</v>
      </c>
      <c r="GI855">
        <v>3.244687122451424E-06</v>
      </c>
      <c r="GJ855">
        <v>-2.087531120305573E-09</v>
      </c>
      <c r="GK855">
        <v>0.05776174702018427</v>
      </c>
      <c r="GL855">
        <v>0.005089068596103195</v>
      </c>
      <c r="GM855">
        <v>0.0003257216593697226</v>
      </c>
      <c r="GN855">
        <v>-1.562898368296355E-06</v>
      </c>
      <c r="GO855">
        <v>0</v>
      </c>
      <c r="GP855">
        <v>1257</v>
      </c>
      <c r="GQ855">
        <v>1</v>
      </c>
      <c r="GR855">
        <v>31</v>
      </c>
      <c r="GS855">
        <v>313.6</v>
      </c>
      <c r="GT855">
        <v>313.6</v>
      </c>
      <c r="GU855">
        <v>1.07666</v>
      </c>
      <c r="GV855">
        <v>2.38525</v>
      </c>
      <c r="GW855">
        <v>1.44775</v>
      </c>
      <c r="GX855">
        <v>2.20215</v>
      </c>
      <c r="GY855">
        <v>1.44653</v>
      </c>
      <c r="GZ855">
        <v>2.36694</v>
      </c>
      <c r="HA855">
        <v>33.1769</v>
      </c>
      <c r="HB855">
        <v>14.4035</v>
      </c>
      <c r="HC855">
        <v>18</v>
      </c>
      <c r="HD855">
        <v>532.042</v>
      </c>
      <c r="HE855">
        <v>522.847</v>
      </c>
      <c r="HF855">
        <v>24.9999</v>
      </c>
      <c r="HG855">
        <v>30.7065</v>
      </c>
      <c r="HH855">
        <v>30.0001</v>
      </c>
      <c r="HI855">
        <v>31.0835</v>
      </c>
      <c r="HJ855">
        <v>31.0928</v>
      </c>
      <c r="HK855">
        <v>21.5363</v>
      </c>
      <c r="HL855">
        <v>20.8779</v>
      </c>
      <c r="HM855">
        <v>100</v>
      </c>
      <c r="HN855">
        <v>25</v>
      </c>
      <c r="HO855">
        <v>420</v>
      </c>
      <c r="HP855">
        <v>21.5</v>
      </c>
      <c r="HQ855">
        <v>103.117</v>
      </c>
      <c r="HR855">
        <v>102.018</v>
      </c>
    </row>
    <row r="856" spans="1:226">
      <c r="A856">
        <v>838</v>
      </c>
      <c r="B856">
        <v>1774685145</v>
      </c>
      <c r="C856">
        <v>3399</v>
      </c>
      <c r="D856" t="s">
        <v>2039</v>
      </c>
      <c r="E856" t="s">
        <v>2040</v>
      </c>
      <c r="F856">
        <v>5</v>
      </c>
      <c r="I856">
        <v>1774685142.1</v>
      </c>
      <c r="J856">
        <f>(K856)/1000</f>
        <v>0</v>
      </c>
      <c r="K856">
        <f>IF(BF856, AN856, AH856)</f>
        <v>0</v>
      </c>
      <c r="L856">
        <f>IF(BF856, AI856, AG856)</f>
        <v>0</v>
      </c>
      <c r="M856">
        <f>BH856 - IF(AU856&gt;1, L856*BB856*100.0/(AW856), 0)</f>
        <v>0</v>
      </c>
      <c r="N856">
        <f>((T856-J856/2)*M856-L856)/(T856+J856/2)</f>
        <v>0</v>
      </c>
      <c r="O856">
        <f>N856*(BO856+BP856)/1000.0</f>
        <v>0</v>
      </c>
      <c r="P856">
        <f>(BH856 - IF(AU856&gt;1, L856*BB856*100.0/(AW856), 0))*(BO856+BP856)/1000.0</f>
        <v>0</v>
      </c>
      <c r="Q856">
        <f>2.0/((1/S856-1/R856)+SIGN(S856)*SQRT((1/S856-1/R856)*(1/S856-1/R856) + 4*BC856/((BC856+1)*(BC856+1))*(2*1/S856*1/R856-1/R856*1/R856)))</f>
        <v>0</v>
      </c>
      <c r="R856">
        <f>IF(LEFT(BD856,1)&lt;&gt;"0",IF(LEFT(BD856,1)="1",3.0,BE856),$D$5+$E$5*(BV856*BO856/($K$5*1000))+$F$5*(BV856*BO856/($K$5*1000))*MAX(MIN(BB856,$J$5),$I$5)*MAX(MIN(BB856,$J$5),$I$5)+$G$5*MAX(MIN(BB856,$J$5),$I$5)*(BV856*BO856/($K$5*1000))+$H$5*(BV856*BO856/($K$5*1000))*(BV856*BO856/($K$5*1000)))</f>
        <v>0</v>
      </c>
      <c r="S856">
        <f>J856*(1000-(1000*0.61365*exp(17.502*W856/(240.97+W856))/(BO856+BP856)+BJ856)/2)/(1000*0.61365*exp(17.502*W856/(240.97+W856))/(BO856+BP856)-BJ856)</f>
        <v>0</v>
      </c>
      <c r="T856">
        <f>1/((BC856+1)/(Q856/1.6)+1/(R856/1.37)) + BC856/((BC856+1)/(Q856/1.6) + BC856/(R856/1.37))</f>
        <v>0</v>
      </c>
      <c r="U856">
        <f>(AX856*BA856)</f>
        <v>0</v>
      </c>
      <c r="V856">
        <f>(BQ856+(U856+2*0.95*5.67E-8*(((BQ856+$B$9)+273)^4-(BQ856+273)^4)-44100*J856)/(1.84*29.3*R856+8*0.95*5.67E-8*(BQ856+273)^3))</f>
        <v>0</v>
      </c>
      <c r="W856">
        <f>($C$9*BR856+$D$9*BS856+$E$9*V856)</f>
        <v>0</v>
      </c>
      <c r="X856">
        <f>0.61365*exp(17.502*W856/(240.97+W856))</f>
        <v>0</v>
      </c>
      <c r="Y856">
        <f>(Z856/AA856*100)</f>
        <v>0</v>
      </c>
      <c r="Z856">
        <f>BJ856*(BO856+BP856)/1000</f>
        <v>0</v>
      </c>
      <c r="AA856">
        <f>0.61365*exp(17.502*BQ856/(240.97+BQ856))</f>
        <v>0</v>
      </c>
      <c r="AB856">
        <f>(X856-BJ856*(BO856+BP856)/1000)</f>
        <v>0</v>
      </c>
      <c r="AC856">
        <f>(-J856*44100)</f>
        <v>0</v>
      </c>
      <c r="AD856">
        <f>2*29.3*R856*0.92*(BQ856-W856)</f>
        <v>0</v>
      </c>
      <c r="AE856">
        <f>2*0.95*5.67E-8*(((BQ856+$B$9)+273)^4-(W856+273)^4)</f>
        <v>0</v>
      </c>
      <c r="AF856">
        <f>U856+AE856+AC856+AD856</f>
        <v>0</v>
      </c>
      <c r="AG856">
        <f>BN856*AU856*(BI856-BH856*(1000-AU856*BK856)/(1000-AU856*BJ856))/(100*BB856)</f>
        <v>0</v>
      </c>
      <c r="AH856">
        <f>1000*BN856*AU856*(BJ856-BK856)/(100*BB856*(1000-AU856*BJ856))</f>
        <v>0</v>
      </c>
      <c r="AI856">
        <f>(AJ856 - AK856 - BO856*1E3/(8.314*(BQ856+273.15)) * AM856/BN856 * AL856) * BN856/(100*BB856) * (1000 - BK856)/1000</f>
        <v>0</v>
      </c>
      <c r="AJ856">
        <v>429.2406340475533</v>
      </c>
      <c r="AK856">
        <v>428.7408424242424</v>
      </c>
      <c r="AL856">
        <v>1.896405222049779E-06</v>
      </c>
      <c r="AM856">
        <v>61.35787655002243</v>
      </c>
      <c r="AN856">
        <f>(AP856 - AO856 + BO856*1E3/(8.314*(BQ856+273.15)) * AR856/BN856 * AQ856) * BN856/(100*BB856) * 1000/(1000 - AP856)</f>
        <v>0</v>
      </c>
      <c r="AO856">
        <v>21.47606379437111</v>
      </c>
      <c r="AP856">
        <v>21.46226853146853</v>
      </c>
      <c r="AQ856">
        <v>2.219239843415735E-07</v>
      </c>
      <c r="AR856">
        <v>91.88205700752289</v>
      </c>
      <c r="AS856">
        <v>0</v>
      </c>
      <c r="AT856">
        <v>0</v>
      </c>
      <c r="AU856">
        <f>IF(AS856*$H$15&gt;=AW856,1.0,(AW856/(AW856-AS856*$H$15)))</f>
        <v>0</v>
      </c>
      <c r="AV856">
        <f>(AU856-1)*100</f>
        <v>0</v>
      </c>
      <c r="AW856">
        <f>MAX(0,($B$15+$C$15*BV856)/(1+$D$15*BV856)*BO856/(BQ856+273)*$E$15)</f>
        <v>0</v>
      </c>
      <c r="AX856">
        <f>$B$13*BW856+$C$13*BX856+$F$13*CI856*(1-CL856)</f>
        <v>0</v>
      </c>
      <c r="AY856">
        <f>AX856*AZ856</f>
        <v>0</v>
      </c>
      <c r="AZ856">
        <f>($B$13*$D$11+$C$13*$D$11+$F$13*((CV856+CN856)/MAX(CV856+CN856+CW856, 0.1)*$I$11+CW856/MAX(CV856+CN856+CW856, 0.1)*$J$11))/($B$13+$C$13+$F$13)</f>
        <v>0</v>
      </c>
      <c r="BA856">
        <f>($B$13*$K$11+$C$13*$K$11+$F$13*((CV856+CN856)/MAX(CV856+CN856+CW856, 0.1)*$P$11+CW856/MAX(CV856+CN856+CW856, 0.1)*$Q$11))/($B$13+$C$13+$F$13)</f>
        <v>0</v>
      </c>
      <c r="BB856">
        <v>6</v>
      </c>
      <c r="BC856">
        <v>0.5</v>
      </c>
      <c r="BD856" t="s">
        <v>358</v>
      </c>
      <c r="BE856">
        <v>2</v>
      </c>
      <c r="BF856" t="b">
        <v>1</v>
      </c>
      <c r="BG856">
        <v>1774685142.1</v>
      </c>
      <c r="BH856">
        <v>419.5325000000001</v>
      </c>
      <c r="BI856">
        <v>420.011</v>
      </c>
      <c r="BJ856">
        <v>21.46203</v>
      </c>
      <c r="BK856">
        <v>21.4759</v>
      </c>
      <c r="BL856">
        <v>419.8941</v>
      </c>
      <c r="BM856">
        <v>21.16544</v>
      </c>
      <c r="BN856">
        <v>500.0424000000001</v>
      </c>
      <c r="BO856">
        <v>101.0237</v>
      </c>
      <c r="BP856">
        <v>0.09992790000000001</v>
      </c>
      <c r="BQ856">
        <v>25.68782</v>
      </c>
      <c r="BR856">
        <v>25.67871</v>
      </c>
      <c r="BS856">
        <v>999.9</v>
      </c>
      <c r="BT856">
        <v>0</v>
      </c>
      <c r="BU856">
        <v>0</v>
      </c>
      <c r="BV856">
        <v>10000.503</v>
      </c>
      <c r="BW856">
        <v>0</v>
      </c>
      <c r="BX856">
        <v>0.3780522000000001</v>
      </c>
      <c r="BY856">
        <v>-0.4784363</v>
      </c>
      <c r="BZ856">
        <v>428.734</v>
      </c>
      <c r="CA856">
        <v>429.2289</v>
      </c>
      <c r="CB856">
        <v>-0.01386795</v>
      </c>
      <c r="CC856">
        <v>420.011</v>
      </c>
      <c r="CD856">
        <v>21.4759</v>
      </c>
      <c r="CE856">
        <v>2.168166</v>
      </c>
      <c r="CF856">
        <v>2.169567</v>
      </c>
      <c r="CG856">
        <v>18.72903</v>
      </c>
      <c r="CH856">
        <v>18.73935</v>
      </c>
      <c r="CI856">
        <v>5.001963</v>
      </c>
      <c r="CJ856">
        <v>0</v>
      </c>
      <c r="CK856">
        <v>1</v>
      </c>
      <c r="CL856">
        <v>0</v>
      </c>
      <c r="CM856">
        <v>1.73692</v>
      </c>
      <c r="CN856">
        <v>0</v>
      </c>
      <c r="CO856">
        <v>-1.40814</v>
      </c>
      <c r="CP856">
        <v>25.58836</v>
      </c>
      <c r="CQ856">
        <v>35.3058</v>
      </c>
      <c r="CR856">
        <v>41.687</v>
      </c>
      <c r="CS856">
        <v>38.312</v>
      </c>
      <c r="CT856">
        <v>41.29340000000001</v>
      </c>
      <c r="CU856">
        <v>36.6808</v>
      </c>
      <c r="CV856">
        <v>0</v>
      </c>
      <c r="CW856">
        <v>5.002</v>
      </c>
      <c r="CX856">
        <v>0</v>
      </c>
      <c r="CY856">
        <v>1774685143.4</v>
      </c>
      <c r="CZ856">
        <v>0</v>
      </c>
      <c r="DA856">
        <v>1774666326.5</v>
      </c>
      <c r="DB856" t="s">
        <v>359</v>
      </c>
      <c r="DC856">
        <v>1774666322</v>
      </c>
      <c r="DD856">
        <v>1774666326.5</v>
      </c>
      <c r="DE856">
        <v>2</v>
      </c>
      <c r="DF856">
        <v>0.343</v>
      </c>
      <c r="DG856">
        <v>-0.026</v>
      </c>
      <c r="DH856">
        <v>-0.36</v>
      </c>
      <c r="DI856">
        <v>0.298</v>
      </c>
      <c r="DJ856">
        <v>420</v>
      </c>
      <c r="DK856">
        <v>22</v>
      </c>
      <c r="DL856">
        <v>0.17</v>
      </c>
      <c r="DM856">
        <v>0.02</v>
      </c>
      <c r="DN856">
        <v>-0.443017</v>
      </c>
      <c r="DO856">
        <v>-0.2286953519163764</v>
      </c>
      <c r="DP856">
        <v>0.03646136247069646</v>
      </c>
      <c r="DQ856">
        <v>0</v>
      </c>
      <c r="DR856">
        <v>-0.0142009512195122</v>
      </c>
      <c r="DS856">
        <v>0.002700453658536548</v>
      </c>
      <c r="DT856">
        <v>0.000609087529503005</v>
      </c>
      <c r="DU856">
        <v>1</v>
      </c>
      <c r="DV856">
        <v>1</v>
      </c>
      <c r="DW856">
        <v>2</v>
      </c>
      <c r="DX856" t="s">
        <v>367</v>
      </c>
      <c r="DY856">
        <v>3.13046</v>
      </c>
      <c r="DZ856">
        <v>2.8064</v>
      </c>
      <c r="EA856">
        <v>0.0997421</v>
      </c>
      <c r="EB856">
        <v>0.09946240000000001</v>
      </c>
      <c r="EC856">
        <v>0.105716</v>
      </c>
      <c r="ED856">
        <v>0.105452</v>
      </c>
      <c r="EE856">
        <v>21143.6</v>
      </c>
      <c r="EF856">
        <v>27418.7</v>
      </c>
      <c r="EG856">
        <v>26440.2</v>
      </c>
      <c r="EH856">
        <v>32999.6</v>
      </c>
      <c r="EI856">
        <v>34925.7</v>
      </c>
      <c r="EJ856">
        <v>40316.2</v>
      </c>
      <c r="EK856">
        <v>41085.2</v>
      </c>
      <c r="EL856">
        <v>46059.4</v>
      </c>
      <c r="EM856">
        <v>2.03515</v>
      </c>
      <c r="EN856">
        <v>2.00042</v>
      </c>
      <c r="EO856">
        <v>0.0653416</v>
      </c>
      <c r="EP856">
        <v>0</v>
      </c>
      <c r="EQ856">
        <v>24.6057</v>
      </c>
      <c r="ER856">
        <v>999.9</v>
      </c>
      <c r="ES856">
        <v>67.5</v>
      </c>
      <c r="ET856">
        <v>27.5</v>
      </c>
      <c r="EU856">
        <v>24.6258</v>
      </c>
      <c r="EV856">
        <v>61.3509</v>
      </c>
      <c r="EW856">
        <v>31.5304</v>
      </c>
      <c r="EX856">
        <v>1</v>
      </c>
      <c r="EY856">
        <v>0.290556</v>
      </c>
      <c r="EZ856">
        <v>0.141531</v>
      </c>
      <c r="FA856">
        <v>20.2928</v>
      </c>
      <c r="FB856">
        <v>5.19183</v>
      </c>
      <c r="FC856">
        <v>11.9441</v>
      </c>
      <c r="FD856">
        <v>4.9557</v>
      </c>
      <c r="FE856">
        <v>3.285</v>
      </c>
      <c r="FF856">
        <v>9999</v>
      </c>
      <c r="FG856">
        <v>9999</v>
      </c>
      <c r="FH856">
        <v>9999</v>
      </c>
      <c r="FI856">
        <v>999.9</v>
      </c>
      <c r="FJ856">
        <v>1.86127</v>
      </c>
      <c r="FK856">
        <v>1.86264</v>
      </c>
      <c r="FL856">
        <v>1.86005</v>
      </c>
      <c r="FM856">
        <v>1.85837</v>
      </c>
      <c r="FN856">
        <v>1.86216</v>
      </c>
      <c r="FO856">
        <v>1.85888</v>
      </c>
      <c r="FP856">
        <v>1.85791</v>
      </c>
      <c r="FQ856">
        <v>1.86081</v>
      </c>
      <c r="FR856">
        <v>0</v>
      </c>
      <c r="FS856">
        <v>0</v>
      </c>
      <c r="FT856">
        <v>0</v>
      </c>
      <c r="FU856">
        <v>4.5</v>
      </c>
      <c r="FV856" t="s">
        <v>361</v>
      </c>
      <c r="FW856" t="s">
        <v>362</v>
      </c>
      <c r="FX856" t="s">
        <v>363</v>
      </c>
      <c r="FY856" t="s">
        <v>364</v>
      </c>
      <c r="FZ856" t="s">
        <v>364</v>
      </c>
      <c r="GA856" t="s">
        <v>363</v>
      </c>
      <c r="GB856">
        <v>0</v>
      </c>
      <c r="GC856">
        <v>100</v>
      </c>
      <c r="GD856">
        <v>100</v>
      </c>
      <c r="GE856">
        <v>-0.361</v>
      </c>
      <c r="GF856">
        <v>0.2966</v>
      </c>
      <c r="GG856">
        <v>-1.589593225013521</v>
      </c>
      <c r="GH856">
        <v>0.00192992804097616</v>
      </c>
      <c r="GI856">
        <v>3.244687122451424E-06</v>
      </c>
      <c r="GJ856">
        <v>-2.087531120305573E-09</v>
      </c>
      <c r="GK856">
        <v>0.05776174702018427</v>
      </c>
      <c r="GL856">
        <v>0.005089068596103195</v>
      </c>
      <c r="GM856">
        <v>0.0003257216593697226</v>
      </c>
      <c r="GN856">
        <v>-1.562898368296355E-06</v>
      </c>
      <c r="GO856">
        <v>0</v>
      </c>
      <c r="GP856">
        <v>1257</v>
      </c>
      <c r="GQ856">
        <v>1</v>
      </c>
      <c r="GR856">
        <v>31</v>
      </c>
      <c r="GS856">
        <v>313.7</v>
      </c>
      <c r="GT856">
        <v>313.6</v>
      </c>
      <c r="GU856">
        <v>1.07666</v>
      </c>
      <c r="GV856">
        <v>2.39746</v>
      </c>
      <c r="GW856">
        <v>1.44775</v>
      </c>
      <c r="GX856">
        <v>2.20215</v>
      </c>
      <c r="GY856">
        <v>1.44653</v>
      </c>
      <c r="GZ856">
        <v>2.30103</v>
      </c>
      <c r="HA856">
        <v>33.1769</v>
      </c>
      <c r="HB856">
        <v>14.4035</v>
      </c>
      <c r="HC856">
        <v>18</v>
      </c>
      <c r="HD856">
        <v>531.979</v>
      </c>
      <c r="HE856">
        <v>523</v>
      </c>
      <c r="HF856">
        <v>24.9999</v>
      </c>
      <c r="HG856">
        <v>30.7065</v>
      </c>
      <c r="HH856">
        <v>30</v>
      </c>
      <c r="HI856">
        <v>31.0835</v>
      </c>
      <c r="HJ856">
        <v>31.0928</v>
      </c>
      <c r="HK856">
        <v>21.5375</v>
      </c>
      <c r="HL856">
        <v>20.8779</v>
      </c>
      <c r="HM856">
        <v>100</v>
      </c>
      <c r="HN856">
        <v>25</v>
      </c>
      <c r="HO856">
        <v>420</v>
      </c>
      <c r="HP856">
        <v>21.5</v>
      </c>
      <c r="HQ856">
        <v>103.116</v>
      </c>
      <c r="HR856">
        <v>102.02</v>
      </c>
    </row>
    <row r="857" spans="1:226">
      <c r="A857">
        <v>839</v>
      </c>
      <c r="B857">
        <v>1774685149</v>
      </c>
      <c r="C857">
        <v>3403</v>
      </c>
      <c r="D857" t="s">
        <v>2041</v>
      </c>
      <c r="E857" t="s">
        <v>2042</v>
      </c>
      <c r="F857">
        <v>5</v>
      </c>
      <c r="I857">
        <v>1774685146.1</v>
      </c>
      <c r="J857">
        <f>(K857)/1000</f>
        <v>0</v>
      </c>
      <c r="K857">
        <f>IF(BF857, AN857, AH857)</f>
        <v>0</v>
      </c>
      <c r="L857">
        <f>IF(BF857, AI857, AG857)</f>
        <v>0</v>
      </c>
      <c r="M857">
        <f>BH857 - IF(AU857&gt;1, L857*BB857*100.0/(AW857), 0)</f>
        <v>0</v>
      </c>
      <c r="N857">
        <f>((T857-J857/2)*M857-L857)/(T857+J857/2)</f>
        <v>0</v>
      </c>
      <c r="O857">
        <f>N857*(BO857+BP857)/1000.0</f>
        <v>0</v>
      </c>
      <c r="P857">
        <f>(BH857 - IF(AU857&gt;1, L857*BB857*100.0/(AW857), 0))*(BO857+BP857)/1000.0</f>
        <v>0</v>
      </c>
      <c r="Q857">
        <f>2.0/((1/S857-1/R857)+SIGN(S857)*SQRT((1/S857-1/R857)*(1/S857-1/R857) + 4*BC857/((BC857+1)*(BC857+1))*(2*1/S857*1/R857-1/R857*1/R857)))</f>
        <v>0</v>
      </c>
      <c r="R857">
        <f>IF(LEFT(BD857,1)&lt;&gt;"0",IF(LEFT(BD857,1)="1",3.0,BE857),$D$5+$E$5*(BV857*BO857/($K$5*1000))+$F$5*(BV857*BO857/($K$5*1000))*MAX(MIN(BB857,$J$5),$I$5)*MAX(MIN(BB857,$J$5),$I$5)+$G$5*MAX(MIN(BB857,$J$5),$I$5)*(BV857*BO857/($K$5*1000))+$H$5*(BV857*BO857/($K$5*1000))*(BV857*BO857/($K$5*1000)))</f>
        <v>0</v>
      </c>
      <c r="S857">
        <f>J857*(1000-(1000*0.61365*exp(17.502*W857/(240.97+W857))/(BO857+BP857)+BJ857)/2)/(1000*0.61365*exp(17.502*W857/(240.97+W857))/(BO857+BP857)-BJ857)</f>
        <v>0</v>
      </c>
      <c r="T857">
        <f>1/((BC857+1)/(Q857/1.6)+1/(R857/1.37)) + BC857/((BC857+1)/(Q857/1.6) + BC857/(R857/1.37))</f>
        <v>0</v>
      </c>
      <c r="U857">
        <f>(AX857*BA857)</f>
        <v>0</v>
      </c>
      <c r="V857">
        <f>(BQ857+(U857+2*0.95*5.67E-8*(((BQ857+$B$9)+273)^4-(BQ857+273)^4)-44100*J857)/(1.84*29.3*R857+8*0.95*5.67E-8*(BQ857+273)^3))</f>
        <v>0</v>
      </c>
      <c r="W857">
        <f>($C$9*BR857+$D$9*BS857+$E$9*V857)</f>
        <v>0</v>
      </c>
      <c r="X857">
        <f>0.61365*exp(17.502*W857/(240.97+W857))</f>
        <v>0</v>
      </c>
      <c r="Y857">
        <f>(Z857/AA857*100)</f>
        <v>0</v>
      </c>
      <c r="Z857">
        <f>BJ857*(BO857+BP857)/1000</f>
        <v>0</v>
      </c>
      <c r="AA857">
        <f>0.61365*exp(17.502*BQ857/(240.97+BQ857))</f>
        <v>0</v>
      </c>
      <c r="AB857">
        <f>(X857-BJ857*(BO857+BP857)/1000)</f>
        <v>0</v>
      </c>
      <c r="AC857">
        <f>(-J857*44100)</f>
        <v>0</v>
      </c>
      <c r="AD857">
        <f>2*29.3*R857*0.92*(BQ857-W857)</f>
        <v>0</v>
      </c>
      <c r="AE857">
        <f>2*0.95*5.67E-8*(((BQ857+$B$9)+273)^4-(W857+273)^4)</f>
        <v>0</v>
      </c>
      <c r="AF857">
        <f>U857+AE857+AC857+AD857</f>
        <v>0</v>
      </c>
      <c r="AG857">
        <f>BN857*AU857*(BI857-BH857*(1000-AU857*BK857)/(1000-AU857*BJ857))/(100*BB857)</f>
        <v>0</v>
      </c>
      <c r="AH857">
        <f>1000*BN857*AU857*(BJ857-BK857)/(100*BB857*(1000-AU857*BJ857))</f>
        <v>0</v>
      </c>
      <c r="AI857">
        <f>(AJ857 - AK857 - BO857*1E3/(8.314*(BQ857+273.15)) * AM857/BN857 * AL857) * BN857/(100*BB857) * (1000 - BK857)/1000</f>
        <v>0</v>
      </c>
      <c r="AJ857">
        <v>429.1733910761791</v>
      </c>
      <c r="AK857">
        <v>428.7010787878789</v>
      </c>
      <c r="AL857">
        <v>-4.737599187797339E-06</v>
      </c>
      <c r="AM857">
        <v>61.35787655002243</v>
      </c>
      <c r="AN857">
        <f>(AP857 - AO857 + BO857*1E3/(8.314*(BQ857+273.15)) * AR857/BN857 * AQ857) * BN857/(100*BB857) * 1000/(1000 - AP857)</f>
        <v>0</v>
      </c>
      <c r="AO857">
        <v>21.47594441460166</v>
      </c>
      <c r="AP857">
        <v>21.46254125874126</v>
      </c>
      <c r="AQ857">
        <v>2.275905101372231E-07</v>
      </c>
      <c r="AR857">
        <v>91.88205700752289</v>
      </c>
      <c r="AS857">
        <v>0</v>
      </c>
      <c r="AT857">
        <v>0</v>
      </c>
      <c r="AU857">
        <f>IF(AS857*$H$15&gt;=AW857,1.0,(AW857/(AW857-AS857*$H$15)))</f>
        <v>0</v>
      </c>
      <c r="AV857">
        <f>(AU857-1)*100</f>
        <v>0</v>
      </c>
      <c r="AW857">
        <f>MAX(0,($B$15+$C$15*BV857)/(1+$D$15*BV857)*BO857/(BQ857+273)*$E$15)</f>
        <v>0</v>
      </c>
      <c r="AX857">
        <f>$B$13*BW857+$C$13*BX857+$F$13*CI857*(1-CL857)</f>
        <v>0</v>
      </c>
      <c r="AY857">
        <f>AX857*AZ857</f>
        <v>0</v>
      </c>
      <c r="AZ857">
        <f>($B$13*$D$11+$C$13*$D$11+$F$13*((CV857+CN857)/MAX(CV857+CN857+CW857, 0.1)*$I$11+CW857/MAX(CV857+CN857+CW857, 0.1)*$J$11))/($B$13+$C$13+$F$13)</f>
        <v>0</v>
      </c>
      <c r="BA857">
        <f>($B$13*$K$11+$C$13*$K$11+$F$13*((CV857+CN857)/MAX(CV857+CN857+CW857, 0.1)*$P$11+CW857/MAX(CV857+CN857+CW857, 0.1)*$Q$11))/($B$13+$C$13+$F$13)</f>
        <v>0</v>
      </c>
      <c r="BB857">
        <v>6</v>
      </c>
      <c r="BC857">
        <v>0.5</v>
      </c>
      <c r="BD857" t="s">
        <v>358</v>
      </c>
      <c r="BE857">
        <v>2</v>
      </c>
      <c r="BF857" t="b">
        <v>1</v>
      </c>
      <c r="BG857">
        <v>1774685146.1</v>
      </c>
      <c r="BH857">
        <v>419.5135</v>
      </c>
      <c r="BI857">
        <v>419.9671</v>
      </c>
      <c r="BJ857">
        <v>21.46262</v>
      </c>
      <c r="BK857">
        <v>21.4755</v>
      </c>
      <c r="BL857">
        <v>419.8754</v>
      </c>
      <c r="BM857">
        <v>21.16604</v>
      </c>
      <c r="BN857">
        <v>499.9952</v>
      </c>
      <c r="BO857">
        <v>101.0236</v>
      </c>
      <c r="BP857">
        <v>0.10010849</v>
      </c>
      <c r="BQ857">
        <v>25.69094</v>
      </c>
      <c r="BR857">
        <v>25.67726</v>
      </c>
      <c r="BS857">
        <v>999.9</v>
      </c>
      <c r="BT857">
        <v>0</v>
      </c>
      <c r="BU857">
        <v>0</v>
      </c>
      <c r="BV857">
        <v>9984.817000000001</v>
      </c>
      <c r="BW857">
        <v>0</v>
      </c>
      <c r="BX857">
        <v>0.3833920000000001</v>
      </c>
      <c r="BY857">
        <v>-0.4534638</v>
      </c>
      <c r="BZ857">
        <v>428.7148</v>
      </c>
      <c r="CA857">
        <v>429.1839</v>
      </c>
      <c r="CB857">
        <v>-0.01287213</v>
      </c>
      <c r="CC857">
        <v>419.9671</v>
      </c>
      <c r="CD857">
        <v>21.4755</v>
      </c>
      <c r="CE857">
        <v>2.168229</v>
      </c>
      <c r="CF857">
        <v>2.169528</v>
      </c>
      <c r="CG857">
        <v>18.72947</v>
      </c>
      <c r="CH857">
        <v>18.73905</v>
      </c>
      <c r="CI857">
        <v>4.998991999999999</v>
      </c>
      <c r="CJ857">
        <v>0</v>
      </c>
      <c r="CK857">
        <v>1</v>
      </c>
      <c r="CL857">
        <v>0</v>
      </c>
      <c r="CM857">
        <v>1.75728</v>
      </c>
      <c r="CN857">
        <v>0</v>
      </c>
      <c r="CO857">
        <v>-1.23907</v>
      </c>
      <c r="CP857">
        <v>25.57316</v>
      </c>
      <c r="CQ857">
        <v>35.312</v>
      </c>
      <c r="CR857">
        <v>41.7248</v>
      </c>
      <c r="CS857">
        <v>38.312</v>
      </c>
      <c r="CT857">
        <v>41.3372</v>
      </c>
      <c r="CU857">
        <v>36.687</v>
      </c>
      <c r="CV857">
        <v>0</v>
      </c>
      <c r="CW857">
        <v>5.000999999999999</v>
      </c>
      <c r="CX857">
        <v>0</v>
      </c>
      <c r="CY857">
        <v>1774685147.6</v>
      </c>
      <c r="CZ857">
        <v>0</v>
      </c>
      <c r="DA857">
        <v>1774666326.5</v>
      </c>
      <c r="DB857" t="s">
        <v>359</v>
      </c>
      <c r="DC857">
        <v>1774666322</v>
      </c>
      <c r="DD857">
        <v>1774666326.5</v>
      </c>
      <c r="DE857">
        <v>2</v>
      </c>
      <c r="DF857">
        <v>0.343</v>
      </c>
      <c r="DG857">
        <v>-0.026</v>
      </c>
      <c r="DH857">
        <v>-0.36</v>
      </c>
      <c r="DI857">
        <v>0.298</v>
      </c>
      <c r="DJ857">
        <v>420</v>
      </c>
      <c r="DK857">
        <v>22</v>
      </c>
      <c r="DL857">
        <v>0.17</v>
      </c>
      <c r="DM857">
        <v>0.02</v>
      </c>
      <c r="DN857">
        <v>-0.4459647999999999</v>
      </c>
      <c r="DO857">
        <v>-0.2344584315196985</v>
      </c>
      <c r="DP857">
        <v>0.03443881737385882</v>
      </c>
      <c r="DQ857">
        <v>0</v>
      </c>
      <c r="DR857">
        <v>-0.01380134</v>
      </c>
      <c r="DS857">
        <v>0.004148012757973749</v>
      </c>
      <c r="DT857">
        <v>0.0007158017581006629</v>
      </c>
      <c r="DU857">
        <v>1</v>
      </c>
      <c r="DV857">
        <v>1</v>
      </c>
      <c r="DW857">
        <v>2</v>
      </c>
      <c r="DX857" t="s">
        <v>367</v>
      </c>
      <c r="DY857">
        <v>3.13048</v>
      </c>
      <c r="DZ857">
        <v>2.80639</v>
      </c>
      <c r="EA857">
        <v>0.09973799999999999</v>
      </c>
      <c r="EB857">
        <v>0.09946530000000001</v>
      </c>
      <c r="EC857">
        <v>0.105716</v>
      </c>
      <c r="ED857">
        <v>0.10545</v>
      </c>
      <c r="EE857">
        <v>21143.7</v>
      </c>
      <c r="EF857">
        <v>27418.8</v>
      </c>
      <c r="EG857">
        <v>26440.2</v>
      </c>
      <c r="EH857">
        <v>32999.8</v>
      </c>
      <c r="EI857">
        <v>34925.7</v>
      </c>
      <c r="EJ857">
        <v>40316.1</v>
      </c>
      <c r="EK857">
        <v>41085.3</v>
      </c>
      <c r="EL857">
        <v>46059.2</v>
      </c>
      <c r="EM857">
        <v>2.03535</v>
      </c>
      <c r="EN857">
        <v>2.0002</v>
      </c>
      <c r="EO857">
        <v>0.0651926</v>
      </c>
      <c r="EP857">
        <v>0</v>
      </c>
      <c r="EQ857">
        <v>24.6057</v>
      </c>
      <c r="ER857">
        <v>999.9</v>
      </c>
      <c r="ES857">
        <v>67.5</v>
      </c>
      <c r="ET857">
        <v>27.5</v>
      </c>
      <c r="EU857">
        <v>24.6265</v>
      </c>
      <c r="EV857">
        <v>61.3109</v>
      </c>
      <c r="EW857">
        <v>31.5345</v>
      </c>
      <c r="EX857">
        <v>1</v>
      </c>
      <c r="EY857">
        <v>0.290846</v>
      </c>
      <c r="EZ857">
        <v>0.14183</v>
      </c>
      <c r="FA857">
        <v>20.2929</v>
      </c>
      <c r="FB857">
        <v>5.19123</v>
      </c>
      <c r="FC857">
        <v>11.9441</v>
      </c>
      <c r="FD857">
        <v>4.9558</v>
      </c>
      <c r="FE857">
        <v>3.285</v>
      </c>
      <c r="FF857">
        <v>9999</v>
      </c>
      <c r="FG857">
        <v>9999</v>
      </c>
      <c r="FH857">
        <v>9999</v>
      </c>
      <c r="FI857">
        <v>999.9</v>
      </c>
      <c r="FJ857">
        <v>1.86127</v>
      </c>
      <c r="FK857">
        <v>1.86264</v>
      </c>
      <c r="FL857">
        <v>1.86005</v>
      </c>
      <c r="FM857">
        <v>1.85837</v>
      </c>
      <c r="FN857">
        <v>1.86218</v>
      </c>
      <c r="FO857">
        <v>1.85886</v>
      </c>
      <c r="FP857">
        <v>1.85791</v>
      </c>
      <c r="FQ857">
        <v>1.86081</v>
      </c>
      <c r="FR857">
        <v>0</v>
      </c>
      <c r="FS857">
        <v>0</v>
      </c>
      <c r="FT857">
        <v>0</v>
      </c>
      <c r="FU857">
        <v>4.5</v>
      </c>
      <c r="FV857" t="s">
        <v>361</v>
      </c>
      <c r="FW857" t="s">
        <v>362</v>
      </c>
      <c r="FX857" t="s">
        <v>363</v>
      </c>
      <c r="FY857" t="s">
        <v>364</v>
      </c>
      <c r="FZ857" t="s">
        <v>364</v>
      </c>
      <c r="GA857" t="s">
        <v>363</v>
      </c>
      <c r="GB857">
        <v>0</v>
      </c>
      <c r="GC857">
        <v>100</v>
      </c>
      <c r="GD857">
        <v>100</v>
      </c>
      <c r="GE857">
        <v>-0.362</v>
      </c>
      <c r="GF857">
        <v>0.2965</v>
      </c>
      <c r="GG857">
        <v>-1.589593225013521</v>
      </c>
      <c r="GH857">
        <v>0.00192992804097616</v>
      </c>
      <c r="GI857">
        <v>3.244687122451424E-06</v>
      </c>
      <c r="GJ857">
        <v>-2.087531120305573E-09</v>
      </c>
      <c r="GK857">
        <v>0.05776174702018427</v>
      </c>
      <c r="GL857">
        <v>0.005089068596103195</v>
      </c>
      <c r="GM857">
        <v>0.0003257216593697226</v>
      </c>
      <c r="GN857">
        <v>-1.562898368296355E-06</v>
      </c>
      <c r="GO857">
        <v>0</v>
      </c>
      <c r="GP857">
        <v>1257</v>
      </c>
      <c r="GQ857">
        <v>1</v>
      </c>
      <c r="GR857">
        <v>31</v>
      </c>
      <c r="GS857">
        <v>313.8</v>
      </c>
      <c r="GT857">
        <v>313.7</v>
      </c>
      <c r="GU857">
        <v>1.07666</v>
      </c>
      <c r="GV857">
        <v>2.40112</v>
      </c>
      <c r="GW857">
        <v>1.44775</v>
      </c>
      <c r="GX857">
        <v>2.20215</v>
      </c>
      <c r="GY857">
        <v>1.44653</v>
      </c>
      <c r="GZ857">
        <v>2.28394</v>
      </c>
      <c r="HA857">
        <v>33.1992</v>
      </c>
      <c r="HB857">
        <v>14.4035</v>
      </c>
      <c r="HC857">
        <v>18</v>
      </c>
      <c r="HD857">
        <v>532.106</v>
      </c>
      <c r="HE857">
        <v>522.847</v>
      </c>
      <c r="HF857">
        <v>24.9999</v>
      </c>
      <c r="HG857">
        <v>30.7065</v>
      </c>
      <c r="HH857">
        <v>30.0002</v>
      </c>
      <c r="HI857">
        <v>31.0835</v>
      </c>
      <c r="HJ857">
        <v>31.0928</v>
      </c>
      <c r="HK857">
        <v>21.539</v>
      </c>
      <c r="HL857">
        <v>20.8779</v>
      </c>
      <c r="HM857">
        <v>100</v>
      </c>
      <c r="HN857">
        <v>25</v>
      </c>
      <c r="HO857">
        <v>420</v>
      </c>
      <c r="HP857">
        <v>21.5</v>
      </c>
      <c r="HQ857">
        <v>103.116</v>
      </c>
      <c r="HR857">
        <v>102.02</v>
      </c>
    </row>
    <row r="858" spans="1:226">
      <c r="A858">
        <v>840</v>
      </c>
      <c r="B858">
        <v>1774685153</v>
      </c>
      <c r="C858">
        <v>3407</v>
      </c>
      <c r="D858" t="s">
        <v>2043</v>
      </c>
      <c r="E858" t="s">
        <v>2044</v>
      </c>
      <c r="F858">
        <v>5</v>
      </c>
      <c r="I858">
        <v>1774685150.1</v>
      </c>
      <c r="J858">
        <f>(K858)/1000</f>
        <v>0</v>
      </c>
      <c r="K858">
        <f>IF(BF858, AN858, AH858)</f>
        <v>0</v>
      </c>
      <c r="L858">
        <f>IF(BF858, AI858, AG858)</f>
        <v>0</v>
      </c>
      <c r="M858">
        <f>BH858 - IF(AU858&gt;1, L858*BB858*100.0/(AW858), 0)</f>
        <v>0</v>
      </c>
      <c r="N858">
        <f>((T858-J858/2)*M858-L858)/(T858+J858/2)</f>
        <v>0</v>
      </c>
      <c r="O858">
        <f>N858*(BO858+BP858)/1000.0</f>
        <v>0</v>
      </c>
      <c r="P858">
        <f>(BH858 - IF(AU858&gt;1, L858*BB858*100.0/(AW858), 0))*(BO858+BP858)/1000.0</f>
        <v>0</v>
      </c>
      <c r="Q858">
        <f>2.0/((1/S858-1/R858)+SIGN(S858)*SQRT((1/S858-1/R858)*(1/S858-1/R858) + 4*BC858/((BC858+1)*(BC858+1))*(2*1/S858*1/R858-1/R858*1/R858)))</f>
        <v>0</v>
      </c>
      <c r="R858">
        <f>IF(LEFT(BD858,1)&lt;&gt;"0",IF(LEFT(BD858,1)="1",3.0,BE858),$D$5+$E$5*(BV858*BO858/($K$5*1000))+$F$5*(BV858*BO858/($K$5*1000))*MAX(MIN(BB858,$J$5),$I$5)*MAX(MIN(BB858,$J$5),$I$5)+$G$5*MAX(MIN(BB858,$J$5),$I$5)*(BV858*BO858/($K$5*1000))+$H$5*(BV858*BO858/($K$5*1000))*(BV858*BO858/($K$5*1000)))</f>
        <v>0</v>
      </c>
      <c r="S858">
        <f>J858*(1000-(1000*0.61365*exp(17.502*W858/(240.97+W858))/(BO858+BP858)+BJ858)/2)/(1000*0.61365*exp(17.502*W858/(240.97+W858))/(BO858+BP858)-BJ858)</f>
        <v>0</v>
      </c>
      <c r="T858">
        <f>1/((BC858+1)/(Q858/1.6)+1/(R858/1.37)) + BC858/((BC858+1)/(Q858/1.6) + BC858/(R858/1.37))</f>
        <v>0</v>
      </c>
      <c r="U858">
        <f>(AX858*BA858)</f>
        <v>0</v>
      </c>
      <c r="V858">
        <f>(BQ858+(U858+2*0.95*5.67E-8*(((BQ858+$B$9)+273)^4-(BQ858+273)^4)-44100*J858)/(1.84*29.3*R858+8*0.95*5.67E-8*(BQ858+273)^3))</f>
        <v>0</v>
      </c>
      <c r="W858">
        <f>($C$9*BR858+$D$9*BS858+$E$9*V858)</f>
        <v>0</v>
      </c>
      <c r="X858">
        <f>0.61365*exp(17.502*W858/(240.97+W858))</f>
        <v>0</v>
      </c>
      <c r="Y858">
        <f>(Z858/AA858*100)</f>
        <v>0</v>
      </c>
      <c r="Z858">
        <f>BJ858*(BO858+BP858)/1000</f>
        <v>0</v>
      </c>
      <c r="AA858">
        <f>0.61365*exp(17.502*BQ858/(240.97+BQ858))</f>
        <v>0</v>
      </c>
      <c r="AB858">
        <f>(X858-BJ858*(BO858+BP858)/1000)</f>
        <v>0</v>
      </c>
      <c r="AC858">
        <f>(-J858*44100)</f>
        <v>0</v>
      </c>
      <c r="AD858">
        <f>2*29.3*R858*0.92*(BQ858-W858)</f>
        <v>0</v>
      </c>
      <c r="AE858">
        <f>2*0.95*5.67E-8*(((BQ858+$B$9)+273)^4-(W858+273)^4)</f>
        <v>0</v>
      </c>
      <c r="AF858">
        <f>U858+AE858+AC858+AD858</f>
        <v>0</v>
      </c>
      <c r="AG858">
        <f>BN858*AU858*(BI858-BH858*(1000-AU858*BK858)/(1000-AU858*BJ858))/(100*BB858)</f>
        <v>0</v>
      </c>
      <c r="AH858">
        <f>1000*BN858*AU858*(BJ858-BK858)/(100*BB858*(1000-AU858*BJ858))</f>
        <v>0</v>
      </c>
      <c r="AI858">
        <f>(AJ858 - AK858 - BO858*1E3/(8.314*(BQ858+273.15)) * AM858/BN858 * AL858) * BN858/(100*BB858) * (1000 - BK858)/1000</f>
        <v>0</v>
      </c>
      <c r="AJ858">
        <v>429.2215846671841</v>
      </c>
      <c r="AK858">
        <v>428.7511515151515</v>
      </c>
      <c r="AL858">
        <v>5.442916874404424E-06</v>
      </c>
      <c r="AM858">
        <v>61.35787655002243</v>
      </c>
      <c r="AN858">
        <f>(AP858 - AO858 + BO858*1E3/(8.314*(BQ858+273.15)) * AR858/BN858 * AQ858) * BN858/(100*BB858) * 1000/(1000 - AP858)</f>
        <v>0</v>
      </c>
      <c r="AO858">
        <v>21.4750762638722</v>
      </c>
      <c r="AP858">
        <v>21.46376433566435</v>
      </c>
      <c r="AQ858">
        <v>-2.088602690583849E-07</v>
      </c>
      <c r="AR858">
        <v>91.88205700752289</v>
      </c>
      <c r="AS858">
        <v>0</v>
      </c>
      <c r="AT858">
        <v>0</v>
      </c>
      <c r="AU858">
        <f>IF(AS858*$H$15&gt;=AW858,1.0,(AW858/(AW858-AS858*$H$15)))</f>
        <v>0</v>
      </c>
      <c r="AV858">
        <f>(AU858-1)*100</f>
        <v>0</v>
      </c>
      <c r="AW858">
        <f>MAX(0,($B$15+$C$15*BV858)/(1+$D$15*BV858)*BO858/(BQ858+273)*$E$15)</f>
        <v>0</v>
      </c>
      <c r="AX858">
        <f>$B$13*BW858+$C$13*BX858+$F$13*CI858*(1-CL858)</f>
        <v>0</v>
      </c>
      <c r="AY858">
        <f>AX858*AZ858</f>
        <v>0</v>
      </c>
      <c r="AZ858">
        <f>($B$13*$D$11+$C$13*$D$11+$F$13*((CV858+CN858)/MAX(CV858+CN858+CW858, 0.1)*$I$11+CW858/MAX(CV858+CN858+CW858, 0.1)*$J$11))/($B$13+$C$13+$F$13)</f>
        <v>0</v>
      </c>
      <c r="BA858">
        <f>($B$13*$K$11+$C$13*$K$11+$F$13*((CV858+CN858)/MAX(CV858+CN858+CW858, 0.1)*$P$11+CW858/MAX(CV858+CN858+CW858, 0.1)*$Q$11))/($B$13+$C$13+$F$13)</f>
        <v>0</v>
      </c>
      <c r="BB858">
        <v>6</v>
      </c>
      <c r="BC858">
        <v>0.5</v>
      </c>
      <c r="BD858" t="s">
        <v>358</v>
      </c>
      <c r="BE858">
        <v>2</v>
      </c>
      <c r="BF858" t="b">
        <v>1</v>
      </c>
      <c r="BG858">
        <v>1774685150.1</v>
      </c>
      <c r="BH858">
        <v>419.5328000000001</v>
      </c>
      <c r="BI858">
        <v>420.0053</v>
      </c>
      <c r="BJ858">
        <v>21.46281</v>
      </c>
      <c r="BK858">
        <v>21.47581</v>
      </c>
      <c r="BL858">
        <v>419.8945</v>
      </c>
      <c r="BM858">
        <v>21.16622</v>
      </c>
      <c r="BN858">
        <v>500.003</v>
      </c>
      <c r="BO858">
        <v>101.0228</v>
      </c>
      <c r="BP858">
        <v>0.10002215</v>
      </c>
      <c r="BQ858">
        <v>25.69197</v>
      </c>
      <c r="BR858">
        <v>25.67753</v>
      </c>
      <c r="BS858">
        <v>999.9</v>
      </c>
      <c r="BT858">
        <v>0</v>
      </c>
      <c r="BU858">
        <v>0</v>
      </c>
      <c r="BV858">
        <v>9982.882999999998</v>
      </c>
      <c r="BW858">
        <v>0</v>
      </c>
      <c r="BX858">
        <v>0.3750399</v>
      </c>
      <c r="BY858">
        <v>-0.472403</v>
      </c>
      <c r="BZ858">
        <v>428.7345999999999</v>
      </c>
      <c r="CA858">
        <v>429.2232</v>
      </c>
      <c r="CB858">
        <v>-0.01299382</v>
      </c>
      <c r="CC858">
        <v>420.0053</v>
      </c>
      <c r="CD858">
        <v>21.47581</v>
      </c>
      <c r="CE858">
        <v>2.168234</v>
      </c>
      <c r="CF858">
        <v>2.169545</v>
      </c>
      <c r="CG858">
        <v>18.72949</v>
      </c>
      <c r="CH858">
        <v>18.73919</v>
      </c>
      <c r="CI858">
        <v>4.997257</v>
      </c>
      <c r="CJ858">
        <v>0</v>
      </c>
      <c r="CK858">
        <v>1</v>
      </c>
      <c r="CL858">
        <v>0</v>
      </c>
      <c r="CM858">
        <v>1.83181</v>
      </c>
      <c r="CN858">
        <v>0</v>
      </c>
      <c r="CO858">
        <v>-1.14936</v>
      </c>
      <c r="CP858">
        <v>25.56429</v>
      </c>
      <c r="CQ858">
        <v>35.312</v>
      </c>
      <c r="CR858">
        <v>41.75</v>
      </c>
      <c r="CS858">
        <v>38.3561</v>
      </c>
      <c r="CT858">
        <v>41.375</v>
      </c>
      <c r="CU858">
        <v>36.687</v>
      </c>
      <c r="CV858">
        <v>0</v>
      </c>
      <c r="CW858">
        <v>4.999000000000001</v>
      </c>
      <c r="CX858">
        <v>0</v>
      </c>
      <c r="CY858">
        <v>1774685151.2</v>
      </c>
      <c r="CZ858">
        <v>0</v>
      </c>
      <c r="DA858">
        <v>1774666326.5</v>
      </c>
      <c r="DB858" t="s">
        <v>359</v>
      </c>
      <c r="DC858">
        <v>1774666322</v>
      </c>
      <c r="DD858">
        <v>1774666326.5</v>
      </c>
      <c r="DE858">
        <v>2</v>
      </c>
      <c r="DF858">
        <v>0.343</v>
      </c>
      <c r="DG858">
        <v>-0.026</v>
      </c>
      <c r="DH858">
        <v>-0.36</v>
      </c>
      <c r="DI858">
        <v>0.298</v>
      </c>
      <c r="DJ858">
        <v>420</v>
      </c>
      <c r="DK858">
        <v>22</v>
      </c>
      <c r="DL858">
        <v>0.17</v>
      </c>
      <c r="DM858">
        <v>0.02</v>
      </c>
      <c r="DN858">
        <v>-0.4616691951219512</v>
      </c>
      <c r="DO858">
        <v>-0.1069684390243903</v>
      </c>
      <c r="DP858">
        <v>0.02445302912975127</v>
      </c>
      <c r="DQ858">
        <v>0</v>
      </c>
      <c r="DR858">
        <v>-0.01355250487804878</v>
      </c>
      <c r="DS858">
        <v>0.003973045296167225</v>
      </c>
      <c r="DT858">
        <v>0.0007081639006756183</v>
      </c>
      <c r="DU858">
        <v>1</v>
      </c>
      <c r="DV858">
        <v>1</v>
      </c>
      <c r="DW858">
        <v>2</v>
      </c>
      <c r="DX858" t="s">
        <v>367</v>
      </c>
      <c r="DY858">
        <v>3.13034</v>
      </c>
      <c r="DZ858">
        <v>2.80642</v>
      </c>
      <c r="EA858">
        <v>0.0997425</v>
      </c>
      <c r="EB858">
        <v>0.0994786</v>
      </c>
      <c r="EC858">
        <v>0.105719</v>
      </c>
      <c r="ED858">
        <v>0.105453</v>
      </c>
      <c r="EE858">
        <v>21143.7</v>
      </c>
      <c r="EF858">
        <v>27418.4</v>
      </c>
      <c r="EG858">
        <v>26440.3</v>
      </c>
      <c r="EH858">
        <v>32999.9</v>
      </c>
      <c r="EI858">
        <v>34925.7</v>
      </c>
      <c r="EJ858">
        <v>40316.2</v>
      </c>
      <c r="EK858">
        <v>41085.4</v>
      </c>
      <c r="EL858">
        <v>46059.6</v>
      </c>
      <c r="EM858">
        <v>2.03495</v>
      </c>
      <c r="EN858">
        <v>2.00045</v>
      </c>
      <c r="EO858">
        <v>0.0653043</v>
      </c>
      <c r="EP858">
        <v>0</v>
      </c>
      <c r="EQ858">
        <v>24.6057</v>
      </c>
      <c r="ER858">
        <v>999.9</v>
      </c>
      <c r="ES858">
        <v>67.5</v>
      </c>
      <c r="ET858">
        <v>27.5</v>
      </c>
      <c r="EU858">
        <v>24.6261</v>
      </c>
      <c r="EV858">
        <v>61.1509</v>
      </c>
      <c r="EW858">
        <v>31.7668</v>
      </c>
      <c r="EX858">
        <v>1</v>
      </c>
      <c r="EY858">
        <v>0.290513</v>
      </c>
      <c r="EZ858">
        <v>0.141885</v>
      </c>
      <c r="FA858">
        <v>20.2927</v>
      </c>
      <c r="FB858">
        <v>5.18914</v>
      </c>
      <c r="FC858">
        <v>11.9441</v>
      </c>
      <c r="FD858">
        <v>4.9558</v>
      </c>
      <c r="FE858">
        <v>3.285</v>
      </c>
      <c r="FF858">
        <v>9999</v>
      </c>
      <c r="FG858">
        <v>9999</v>
      </c>
      <c r="FH858">
        <v>9999</v>
      </c>
      <c r="FI858">
        <v>999.9</v>
      </c>
      <c r="FJ858">
        <v>1.86127</v>
      </c>
      <c r="FK858">
        <v>1.86264</v>
      </c>
      <c r="FL858">
        <v>1.86005</v>
      </c>
      <c r="FM858">
        <v>1.85837</v>
      </c>
      <c r="FN858">
        <v>1.86215</v>
      </c>
      <c r="FO858">
        <v>1.85885</v>
      </c>
      <c r="FP858">
        <v>1.85791</v>
      </c>
      <c r="FQ858">
        <v>1.86081</v>
      </c>
      <c r="FR858">
        <v>0</v>
      </c>
      <c r="FS858">
        <v>0</v>
      </c>
      <c r="FT858">
        <v>0</v>
      </c>
      <c r="FU858">
        <v>4.5</v>
      </c>
      <c r="FV858" t="s">
        <v>361</v>
      </c>
      <c r="FW858" t="s">
        <v>362</v>
      </c>
      <c r="FX858" t="s">
        <v>363</v>
      </c>
      <c r="FY858" t="s">
        <v>364</v>
      </c>
      <c r="FZ858" t="s">
        <v>364</v>
      </c>
      <c r="GA858" t="s">
        <v>363</v>
      </c>
      <c r="GB858">
        <v>0</v>
      </c>
      <c r="GC858">
        <v>100</v>
      </c>
      <c r="GD858">
        <v>100</v>
      </c>
      <c r="GE858">
        <v>-0.361</v>
      </c>
      <c r="GF858">
        <v>0.2966</v>
      </c>
      <c r="GG858">
        <v>-1.589593225013521</v>
      </c>
      <c r="GH858">
        <v>0.00192992804097616</v>
      </c>
      <c r="GI858">
        <v>3.244687122451424E-06</v>
      </c>
      <c r="GJ858">
        <v>-2.087531120305573E-09</v>
      </c>
      <c r="GK858">
        <v>0.05776174702018427</v>
      </c>
      <c r="GL858">
        <v>0.005089068596103195</v>
      </c>
      <c r="GM858">
        <v>0.0003257216593697226</v>
      </c>
      <c r="GN858">
        <v>-1.562898368296355E-06</v>
      </c>
      <c r="GO858">
        <v>0</v>
      </c>
      <c r="GP858">
        <v>1257</v>
      </c>
      <c r="GQ858">
        <v>1</v>
      </c>
      <c r="GR858">
        <v>31</v>
      </c>
      <c r="GS858">
        <v>313.9</v>
      </c>
      <c r="GT858">
        <v>313.8</v>
      </c>
      <c r="GU858">
        <v>1.07666</v>
      </c>
      <c r="GV858">
        <v>2.39868</v>
      </c>
      <c r="GW858">
        <v>1.44775</v>
      </c>
      <c r="GX858">
        <v>2.20215</v>
      </c>
      <c r="GY858">
        <v>1.44653</v>
      </c>
      <c r="GZ858">
        <v>2.34253</v>
      </c>
      <c r="HA858">
        <v>33.1992</v>
      </c>
      <c r="HB858">
        <v>14.4035</v>
      </c>
      <c r="HC858">
        <v>18</v>
      </c>
      <c r="HD858">
        <v>531.852</v>
      </c>
      <c r="HE858">
        <v>523.0170000000001</v>
      </c>
      <c r="HF858">
        <v>25</v>
      </c>
      <c r="HG858">
        <v>30.7065</v>
      </c>
      <c r="HH858">
        <v>30</v>
      </c>
      <c r="HI858">
        <v>31.0835</v>
      </c>
      <c r="HJ858">
        <v>31.0928</v>
      </c>
      <c r="HK858">
        <v>21.5361</v>
      </c>
      <c r="HL858">
        <v>20.8779</v>
      </c>
      <c r="HM858">
        <v>100</v>
      </c>
      <c r="HN858">
        <v>25</v>
      </c>
      <c r="HO858">
        <v>420</v>
      </c>
      <c r="HP858">
        <v>21.5</v>
      </c>
      <c r="HQ858">
        <v>103.117</v>
      </c>
      <c r="HR858">
        <v>102.02</v>
      </c>
    </row>
    <row r="859" spans="1:226">
      <c r="A859">
        <v>841</v>
      </c>
      <c r="B859">
        <v>1774685157</v>
      </c>
      <c r="C859">
        <v>3411</v>
      </c>
      <c r="D859" t="s">
        <v>2045</v>
      </c>
      <c r="E859" t="s">
        <v>2046</v>
      </c>
      <c r="F859">
        <v>5</v>
      </c>
      <c r="I859">
        <v>1774685154.1</v>
      </c>
      <c r="J859">
        <f>(K859)/1000</f>
        <v>0</v>
      </c>
      <c r="K859">
        <f>IF(BF859, AN859, AH859)</f>
        <v>0</v>
      </c>
      <c r="L859">
        <f>IF(BF859, AI859, AG859)</f>
        <v>0</v>
      </c>
      <c r="M859">
        <f>BH859 - IF(AU859&gt;1, L859*BB859*100.0/(AW859), 0)</f>
        <v>0</v>
      </c>
      <c r="N859">
        <f>((T859-J859/2)*M859-L859)/(T859+J859/2)</f>
        <v>0</v>
      </c>
      <c r="O859">
        <f>N859*(BO859+BP859)/1000.0</f>
        <v>0</v>
      </c>
      <c r="P859">
        <f>(BH859 - IF(AU859&gt;1, L859*BB859*100.0/(AW859), 0))*(BO859+BP859)/1000.0</f>
        <v>0</v>
      </c>
      <c r="Q859">
        <f>2.0/((1/S859-1/R859)+SIGN(S859)*SQRT((1/S859-1/R859)*(1/S859-1/R859) + 4*BC859/((BC859+1)*(BC859+1))*(2*1/S859*1/R859-1/R859*1/R859)))</f>
        <v>0</v>
      </c>
      <c r="R859">
        <f>IF(LEFT(BD859,1)&lt;&gt;"0",IF(LEFT(BD859,1)="1",3.0,BE859),$D$5+$E$5*(BV859*BO859/($K$5*1000))+$F$5*(BV859*BO859/($K$5*1000))*MAX(MIN(BB859,$J$5),$I$5)*MAX(MIN(BB859,$J$5),$I$5)+$G$5*MAX(MIN(BB859,$J$5),$I$5)*(BV859*BO859/($K$5*1000))+$H$5*(BV859*BO859/($K$5*1000))*(BV859*BO859/($K$5*1000)))</f>
        <v>0</v>
      </c>
      <c r="S859">
        <f>J859*(1000-(1000*0.61365*exp(17.502*W859/(240.97+W859))/(BO859+BP859)+BJ859)/2)/(1000*0.61365*exp(17.502*W859/(240.97+W859))/(BO859+BP859)-BJ859)</f>
        <v>0</v>
      </c>
      <c r="T859">
        <f>1/((BC859+1)/(Q859/1.6)+1/(R859/1.37)) + BC859/((BC859+1)/(Q859/1.6) + BC859/(R859/1.37))</f>
        <v>0</v>
      </c>
      <c r="U859">
        <f>(AX859*BA859)</f>
        <v>0</v>
      </c>
      <c r="V859">
        <f>(BQ859+(U859+2*0.95*5.67E-8*(((BQ859+$B$9)+273)^4-(BQ859+273)^4)-44100*J859)/(1.84*29.3*R859+8*0.95*5.67E-8*(BQ859+273)^3))</f>
        <v>0</v>
      </c>
      <c r="W859">
        <f>($C$9*BR859+$D$9*BS859+$E$9*V859)</f>
        <v>0</v>
      </c>
      <c r="X859">
        <f>0.61365*exp(17.502*W859/(240.97+W859))</f>
        <v>0</v>
      </c>
      <c r="Y859">
        <f>(Z859/AA859*100)</f>
        <v>0</v>
      </c>
      <c r="Z859">
        <f>BJ859*(BO859+BP859)/1000</f>
        <v>0</v>
      </c>
      <c r="AA859">
        <f>0.61365*exp(17.502*BQ859/(240.97+BQ859))</f>
        <v>0</v>
      </c>
      <c r="AB859">
        <f>(X859-BJ859*(BO859+BP859)/1000)</f>
        <v>0</v>
      </c>
      <c r="AC859">
        <f>(-J859*44100)</f>
        <v>0</v>
      </c>
      <c r="AD859">
        <f>2*29.3*R859*0.92*(BQ859-W859)</f>
        <v>0</v>
      </c>
      <c r="AE859">
        <f>2*0.95*5.67E-8*(((BQ859+$B$9)+273)^4-(W859+273)^4)</f>
        <v>0</v>
      </c>
      <c r="AF859">
        <f>U859+AE859+AC859+AD859</f>
        <v>0</v>
      </c>
      <c r="AG859">
        <f>BN859*AU859*(BI859-BH859*(1000-AU859*BK859)/(1000-AU859*BJ859))/(100*BB859)</f>
        <v>0</v>
      </c>
      <c r="AH859">
        <f>1000*BN859*AU859*(BJ859-BK859)/(100*BB859*(1000-AU859*BJ859))</f>
        <v>0</v>
      </c>
      <c r="AI859">
        <f>(AJ859 - AK859 - BO859*1E3/(8.314*(BQ859+273.15)) * AM859/BN859 * AL859) * BN859/(100*BB859) * (1000 - BK859)/1000</f>
        <v>0</v>
      </c>
      <c r="AJ859">
        <v>429.2408934072897</v>
      </c>
      <c r="AK859">
        <v>428.7433090909091</v>
      </c>
      <c r="AL859">
        <v>-1.400054609434879E-06</v>
      </c>
      <c r="AM859">
        <v>61.35787655002243</v>
      </c>
      <c r="AN859">
        <f>(AP859 - AO859 + BO859*1E3/(8.314*(BQ859+273.15)) * AR859/BN859 * AQ859) * BN859/(100*BB859) * 1000/(1000 - AP859)</f>
        <v>0</v>
      </c>
      <c r="AO859">
        <v>21.47697661441596</v>
      </c>
      <c r="AP859">
        <v>21.46428181818185</v>
      </c>
      <c r="AQ859">
        <v>3.191617091671121E-07</v>
      </c>
      <c r="AR859">
        <v>91.88205700752289</v>
      </c>
      <c r="AS859">
        <v>0</v>
      </c>
      <c r="AT859">
        <v>0</v>
      </c>
      <c r="AU859">
        <f>IF(AS859*$H$15&gt;=AW859,1.0,(AW859/(AW859-AS859*$H$15)))</f>
        <v>0</v>
      </c>
      <c r="AV859">
        <f>(AU859-1)*100</f>
        <v>0</v>
      </c>
      <c r="AW859">
        <f>MAX(0,($B$15+$C$15*BV859)/(1+$D$15*BV859)*BO859/(BQ859+273)*$E$15)</f>
        <v>0</v>
      </c>
      <c r="AX859">
        <f>$B$13*BW859+$C$13*BX859+$F$13*CI859*(1-CL859)</f>
        <v>0</v>
      </c>
      <c r="AY859">
        <f>AX859*AZ859</f>
        <v>0</v>
      </c>
      <c r="AZ859">
        <f>($B$13*$D$11+$C$13*$D$11+$F$13*((CV859+CN859)/MAX(CV859+CN859+CW859, 0.1)*$I$11+CW859/MAX(CV859+CN859+CW859, 0.1)*$J$11))/($B$13+$C$13+$F$13)</f>
        <v>0</v>
      </c>
      <c r="BA859">
        <f>($B$13*$K$11+$C$13*$K$11+$F$13*((CV859+CN859)/MAX(CV859+CN859+CW859, 0.1)*$P$11+CW859/MAX(CV859+CN859+CW859, 0.1)*$Q$11))/($B$13+$C$13+$F$13)</f>
        <v>0</v>
      </c>
      <c r="BB859">
        <v>6</v>
      </c>
      <c r="BC859">
        <v>0.5</v>
      </c>
      <c r="BD859" t="s">
        <v>358</v>
      </c>
      <c r="BE859">
        <v>2</v>
      </c>
      <c r="BF859" t="b">
        <v>1</v>
      </c>
      <c r="BG859">
        <v>1774685154.1</v>
      </c>
      <c r="BH859">
        <v>419.5437</v>
      </c>
      <c r="BI859">
        <v>420.0163000000001</v>
      </c>
      <c r="BJ859">
        <v>21.464</v>
      </c>
      <c r="BK859">
        <v>21.47752</v>
      </c>
      <c r="BL859">
        <v>419.9053</v>
      </c>
      <c r="BM859">
        <v>21.16741</v>
      </c>
      <c r="BN859">
        <v>499.9717000000001</v>
      </c>
      <c r="BO859">
        <v>101.022</v>
      </c>
      <c r="BP859">
        <v>0.09982622999999999</v>
      </c>
      <c r="BQ859">
        <v>25.69273</v>
      </c>
      <c r="BR859">
        <v>25.67836</v>
      </c>
      <c r="BS859">
        <v>999.9</v>
      </c>
      <c r="BT859">
        <v>0</v>
      </c>
      <c r="BU859">
        <v>0</v>
      </c>
      <c r="BV859">
        <v>10023.425</v>
      </c>
      <c r="BW859">
        <v>0</v>
      </c>
      <c r="BX859">
        <v>0.3776415</v>
      </c>
      <c r="BY859">
        <v>-0.4727723</v>
      </c>
      <c r="BZ859">
        <v>428.7463</v>
      </c>
      <c r="CA859">
        <v>429.2354999999999</v>
      </c>
      <c r="CB859">
        <v>-0.01352292</v>
      </c>
      <c r="CC859">
        <v>420.0163000000001</v>
      </c>
      <c r="CD859">
        <v>21.47752</v>
      </c>
      <c r="CE859">
        <v>2.168334</v>
      </c>
      <c r="CF859">
        <v>2.169701</v>
      </c>
      <c r="CG859">
        <v>18.73027</v>
      </c>
      <c r="CH859">
        <v>18.74032</v>
      </c>
      <c r="CI859">
        <v>5.000064999999999</v>
      </c>
      <c r="CJ859">
        <v>0</v>
      </c>
      <c r="CK859">
        <v>1</v>
      </c>
      <c r="CL859">
        <v>0</v>
      </c>
      <c r="CM859">
        <v>1.71551</v>
      </c>
      <c r="CN859">
        <v>0</v>
      </c>
      <c r="CO859">
        <v>-1.14422</v>
      </c>
      <c r="CP859">
        <v>25.57866</v>
      </c>
      <c r="CQ859">
        <v>35.3561</v>
      </c>
      <c r="CR859">
        <v>41.7624</v>
      </c>
      <c r="CS859">
        <v>38.375</v>
      </c>
      <c r="CT859">
        <v>41.375</v>
      </c>
      <c r="CU859">
        <v>36.6996</v>
      </c>
      <c r="CV859">
        <v>0</v>
      </c>
      <c r="CW859">
        <v>5.000999999999999</v>
      </c>
      <c r="CX859">
        <v>0</v>
      </c>
      <c r="CY859">
        <v>1774685155.4</v>
      </c>
      <c r="CZ859">
        <v>0</v>
      </c>
      <c r="DA859">
        <v>1774666326.5</v>
      </c>
      <c r="DB859" t="s">
        <v>359</v>
      </c>
      <c r="DC859">
        <v>1774666322</v>
      </c>
      <c r="DD859">
        <v>1774666326.5</v>
      </c>
      <c r="DE859">
        <v>2</v>
      </c>
      <c r="DF859">
        <v>0.343</v>
      </c>
      <c r="DG859">
        <v>-0.026</v>
      </c>
      <c r="DH859">
        <v>-0.36</v>
      </c>
      <c r="DI859">
        <v>0.298</v>
      </c>
      <c r="DJ859">
        <v>420</v>
      </c>
      <c r="DK859">
        <v>22</v>
      </c>
      <c r="DL859">
        <v>0.17</v>
      </c>
      <c r="DM859">
        <v>0.02</v>
      </c>
      <c r="DN859">
        <v>-0.4684500731707317</v>
      </c>
      <c r="DO859">
        <v>0.01038409756097546</v>
      </c>
      <c r="DP859">
        <v>0.0243602369991177</v>
      </c>
      <c r="DQ859">
        <v>1</v>
      </c>
      <c r="DR859">
        <v>-0.0134961243902439</v>
      </c>
      <c r="DS859">
        <v>0.003127482229965126</v>
      </c>
      <c r="DT859">
        <v>0.0007043060188480601</v>
      </c>
      <c r="DU859">
        <v>1</v>
      </c>
      <c r="DV859">
        <v>2</v>
      </c>
      <c r="DW859">
        <v>2</v>
      </c>
      <c r="DX859" t="s">
        <v>360</v>
      </c>
      <c r="DY859">
        <v>3.13048</v>
      </c>
      <c r="DZ859">
        <v>2.80662</v>
      </c>
      <c r="EA859">
        <v>0.0997406</v>
      </c>
      <c r="EB859">
        <v>0.099463</v>
      </c>
      <c r="EC859">
        <v>0.105721</v>
      </c>
      <c r="ED859">
        <v>0.10546</v>
      </c>
      <c r="EE859">
        <v>21144.1</v>
      </c>
      <c r="EF859">
        <v>27418.6</v>
      </c>
      <c r="EG859">
        <v>26440.7</v>
      </c>
      <c r="EH859">
        <v>32999.5</v>
      </c>
      <c r="EI859">
        <v>34926.2</v>
      </c>
      <c r="EJ859">
        <v>40315.6</v>
      </c>
      <c r="EK859">
        <v>41086</v>
      </c>
      <c r="EL859">
        <v>46059.2</v>
      </c>
      <c r="EM859">
        <v>2.0352</v>
      </c>
      <c r="EN859">
        <v>2.00025</v>
      </c>
      <c r="EO859">
        <v>0.0657141</v>
      </c>
      <c r="EP859">
        <v>0</v>
      </c>
      <c r="EQ859">
        <v>24.6077</v>
      </c>
      <c r="ER859">
        <v>999.9</v>
      </c>
      <c r="ES859">
        <v>67.5</v>
      </c>
      <c r="ET859">
        <v>27.5</v>
      </c>
      <c r="EU859">
        <v>24.6259</v>
      </c>
      <c r="EV859">
        <v>61.3209</v>
      </c>
      <c r="EW859">
        <v>31.8149</v>
      </c>
      <c r="EX859">
        <v>1</v>
      </c>
      <c r="EY859">
        <v>0.290818</v>
      </c>
      <c r="EZ859">
        <v>0.142603</v>
      </c>
      <c r="FA859">
        <v>20.2929</v>
      </c>
      <c r="FB859">
        <v>5.18854</v>
      </c>
      <c r="FC859">
        <v>11.9441</v>
      </c>
      <c r="FD859">
        <v>4.9558</v>
      </c>
      <c r="FE859">
        <v>3.285</v>
      </c>
      <c r="FF859">
        <v>9999</v>
      </c>
      <c r="FG859">
        <v>9999</v>
      </c>
      <c r="FH859">
        <v>9999</v>
      </c>
      <c r="FI859">
        <v>999.9</v>
      </c>
      <c r="FJ859">
        <v>1.86127</v>
      </c>
      <c r="FK859">
        <v>1.86264</v>
      </c>
      <c r="FL859">
        <v>1.86005</v>
      </c>
      <c r="FM859">
        <v>1.85837</v>
      </c>
      <c r="FN859">
        <v>1.86217</v>
      </c>
      <c r="FO859">
        <v>1.85884</v>
      </c>
      <c r="FP859">
        <v>1.85791</v>
      </c>
      <c r="FQ859">
        <v>1.86081</v>
      </c>
      <c r="FR859">
        <v>0</v>
      </c>
      <c r="FS859">
        <v>0</v>
      </c>
      <c r="FT859">
        <v>0</v>
      </c>
      <c r="FU859">
        <v>4.5</v>
      </c>
      <c r="FV859" t="s">
        <v>361</v>
      </c>
      <c r="FW859" t="s">
        <v>362</v>
      </c>
      <c r="FX859" t="s">
        <v>363</v>
      </c>
      <c r="FY859" t="s">
        <v>364</v>
      </c>
      <c r="FZ859" t="s">
        <v>364</v>
      </c>
      <c r="GA859" t="s">
        <v>363</v>
      </c>
      <c r="GB859">
        <v>0</v>
      </c>
      <c r="GC859">
        <v>100</v>
      </c>
      <c r="GD859">
        <v>100</v>
      </c>
      <c r="GE859">
        <v>-0.362</v>
      </c>
      <c r="GF859">
        <v>0.2966</v>
      </c>
      <c r="GG859">
        <v>-1.589593225013521</v>
      </c>
      <c r="GH859">
        <v>0.00192992804097616</v>
      </c>
      <c r="GI859">
        <v>3.244687122451424E-06</v>
      </c>
      <c r="GJ859">
        <v>-2.087531120305573E-09</v>
      </c>
      <c r="GK859">
        <v>0.05776174702018427</v>
      </c>
      <c r="GL859">
        <v>0.005089068596103195</v>
      </c>
      <c r="GM859">
        <v>0.0003257216593697226</v>
      </c>
      <c r="GN859">
        <v>-1.562898368296355E-06</v>
      </c>
      <c r="GO859">
        <v>0</v>
      </c>
      <c r="GP859">
        <v>1257</v>
      </c>
      <c r="GQ859">
        <v>1</v>
      </c>
      <c r="GR859">
        <v>31</v>
      </c>
      <c r="GS859">
        <v>313.9</v>
      </c>
      <c r="GT859">
        <v>313.8</v>
      </c>
      <c r="GU859">
        <v>1.07666</v>
      </c>
      <c r="GV859">
        <v>2.38281</v>
      </c>
      <c r="GW859">
        <v>1.44775</v>
      </c>
      <c r="GX859">
        <v>2.20215</v>
      </c>
      <c r="GY859">
        <v>1.44653</v>
      </c>
      <c r="GZ859">
        <v>2.38525</v>
      </c>
      <c r="HA859">
        <v>33.1769</v>
      </c>
      <c r="HB859">
        <v>14.4122</v>
      </c>
      <c r="HC859">
        <v>18</v>
      </c>
      <c r="HD859">
        <v>532.01</v>
      </c>
      <c r="HE859">
        <v>522.881</v>
      </c>
      <c r="HF859">
        <v>25</v>
      </c>
      <c r="HG859">
        <v>30.7065</v>
      </c>
      <c r="HH859">
        <v>30.0001</v>
      </c>
      <c r="HI859">
        <v>31.0835</v>
      </c>
      <c r="HJ859">
        <v>31.0928</v>
      </c>
      <c r="HK859">
        <v>21.5377</v>
      </c>
      <c r="HL859">
        <v>20.8779</v>
      </c>
      <c r="HM859">
        <v>100</v>
      </c>
      <c r="HN859">
        <v>25</v>
      </c>
      <c r="HO859">
        <v>420</v>
      </c>
      <c r="HP859">
        <v>21.5</v>
      </c>
      <c r="HQ859">
        <v>103.118</v>
      </c>
      <c r="HR859">
        <v>102.019</v>
      </c>
    </row>
    <row r="860" spans="1:226">
      <c r="A860">
        <v>842</v>
      </c>
      <c r="B860">
        <v>1774685161</v>
      </c>
      <c r="C860">
        <v>3415</v>
      </c>
      <c r="D860" t="s">
        <v>2047</v>
      </c>
      <c r="E860" t="s">
        <v>2048</v>
      </c>
      <c r="F860">
        <v>5</v>
      </c>
      <c r="I860">
        <v>1774685158.1</v>
      </c>
      <c r="J860">
        <f>(K860)/1000</f>
        <v>0</v>
      </c>
      <c r="K860">
        <f>IF(BF860, AN860, AH860)</f>
        <v>0</v>
      </c>
      <c r="L860">
        <f>IF(BF860, AI860, AG860)</f>
        <v>0</v>
      </c>
      <c r="M860">
        <f>BH860 - IF(AU860&gt;1, L860*BB860*100.0/(AW860), 0)</f>
        <v>0</v>
      </c>
      <c r="N860">
        <f>((T860-J860/2)*M860-L860)/(T860+J860/2)</f>
        <v>0</v>
      </c>
      <c r="O860">
        <f>N860*(BO860+BP860)/1000.0</f>
        <v>0</v>
      </c>
      <c r="P860">
        <f>(BH860 - IF(AU860&gt;1, L860*BB860*100.0/(AW860), 0))*(BO860+BP860)/1000.0</f>
        <v>0</v>
      </c>
      <c r="Q860">
        <f>2.0/((1/S860-1/R860)+SIGN(S860)*SQRT((1/S860-1/R860)*(1/S860-1/R860) + 4*BC860/((BC860+1)*(BC860+1))*(2*1/S860*1/R860-1/R860*1/R860)))</f>
        <v>0</v>
      </c>
      <c r="R860">
        <f>IF(LEFT(BD860,1)&lt;&gt;"0",IF(LEFT(BD860,1)="1",3.0,BE860),$D$5+$E$5*(BV860*BO860/($K$5*1000))+$F$5*(BV860*BO860/($K$5*1000))*MAX(MIN(BB860,$J$5),$I$5)*MAX(MIN(BB860,$J$5),$I$5)+$G$5*MAX(MIN(BB860,$J$5),$I$5)*(BV860*BO860/($K$5*1000))+$H$5*(BV860*BO860/($K$5*1000))*(BV860*BO860/($K$5*1000)))</f>
        <v>0</v>
      </c>
      <c r="S860">
        <f>J860*(1000-(1000*0.61365*exp(17.502*W860/(240.97+W860))/(BO860+BP860)+BJ860)/2)/(1000*0.61365*exp(17.502*W860/(240.97+W860))/(BO860+BP860)-BJ860)</f>
        <v>0</v>
      </c>
      <c r="T860">
        <f>1/((BC860+1)/(Q860/1.6)+1/(R860/1.37)) + BC860/((BC860+1)/(Q860/1.6) + BC860/(R860/1.37))</f>
        <v>0</v>
      </c>
      <c r="U860">
        <f>(AX860*BA860)</f>
        <v>0</v>
      </c>
      <c r="V860">
        <f>(BQ860+(U860+2*0.95*5.67E-8*(((BQ860+$B$9)+273)^4-(BQ860+273)^4)-44100*J860)/(1.84*29.3*R860+8*0.95*5.67E-8*(BQ860+273)^3))</f>
        <v>0</v>
      </c>
      <c r="W860">
        <f>($C$9*BR860+$D$9*BS860+$E$9*V860)</f>
        <v>0</v>
      </c>
      <c r="X860">
        <f>0.61365*exp(17.502*W860/(240.97+W860))</f>
        <v>0</v>
      </c>
      <c r="Y860">
        <f>(Z860/AA860*100)</f>
        <v>0</v>
      </c>
      <c r="Z860">
        <f>BJ860*(BO860+BP860)/1000</f>
        <v>0</v>
      </c>
      <c r="AA860">
        <f>0.61365*exp(17.502*BQ860/(240.97+BQ860))</f>
        <v>0</v>
      </c>
      <c r="AB860">
        <f>(X860-BJ860*(BO860+BP860)/1000)</f>
        <v>0</v>
      </c>
      <c r="AC860">
        <f>(-J860*44100)</f>
        <v>0</v>
      </c>
      <c r="AD860">
        <f>2*29.3*R860*0.92*(BQ860-W860)</f>
        <v>0</v>
      </c>
      <c r="AE860">
        <f>2*0.95*5.67E-8*(((BQ860+$B$9)+273)^4-(W860+273)^4)</f>
        <v>0</v>
      </c>
      <c r="AF860">
        <f>U860+AE860+AC860+AD860</f>
        <v>0</v>
      </c>
      <c r="AG860">
        <f>BN860*AU860*(BI860-BH860*(1000-AU860*BK860)/(1000-AU860*BJ860))/(100*BB860)</f>
        <v>0</v>
      </c>
      <c r="AH860">
        <f>1000*BN860*AU860*(BJ860-BK860)/(100*BB860*(1000-AU860*BJ860))</f>
        <v>0</v>
      </c>
      <c r="AI860">
        <f>(AJ860 - AK860 - BO860*1E3/(8.314*(BQ860+273.15)) * AM860/BN860 * AL860) * BN860/(100*BB860) * (1000 - BK860)/1000</f>
        <v>0</v>
      </c>
      <c r="AJ860">
        <v>429.1973329964325</v>
      </c>
      <c r="AK860">
        <v>428.7281515151512</v>
      </c>
      <c r="AL860">
        <v>-1.739112490385969E-06</v>
      </c>
      <c r="AM860">
        <v>61.35787655002243</v>
      </c>
      <c r="AN860">
        <f>(AP860 - AO860 + BO860*1E3/(8.314*(BQ860+273.15)) * AR860/BN860 * AQ860) * BN860/(100*BB860) * 1000/(1000 - AP860)</f>
        <v>0</v>
      </c>
      <c r="AO860">
        <v>21.47824600599495</v>
      </c>
      <c r="AP860">
        <v>21.46434545454546</v>
      </c>
      <c r="AQ860">
        <v>-6.32516719042892E-08</v>
      </c>
      <c r="AR860">
        <v>91.88205700752289</v>
      </c>
      <c r="AS860">
        <v>0</v>
      </c>
      <c r="AT860">
        <v>0</v>
      </c>
      <c r="AU860">
        <f>IF(AS860*$H$15&gt;=AW860,1.0,(AW860/(AW860-AS860*$H$15)))</f>
        <v>0</v>
      </c>
      <c r="AV860">
        <f>(AU860-1)*100</f>
        <v>0</v>
      </c>
      <c r="AW860">
        <f>MAX(0,($B$15+$C$15*BV860)/(1+$D$15*BV860)*BO860/(BQ860+273)*$E$15)</f>
        <v>0</v>
      </c>
      <c r="AX860">
        <f>$B$13*BW860+$C$13*BX860+$F$13*CI860*(1-CL860)</f>
        <v>0</v>
      </c>
      <c r="AY860">
        <f>AX860*AZ860</f>
        <v>0</v>
      </c>
      <c r="AZ860">
        <f>($B$13*$D$11+$C$13*$D$11+$F$13*((CV860+CN860)/MAX(CV860+CN860+CW860, 0.1)*$I$11+CW860/MAX(CV860+CN860+CW860, 0.1)*$J$11))/($B$13+$C$13+$F$13)</f>
        <v>0</v>
      </c>
      <c r="BA860">
        <f>($B$13*$K$11+$C$13*$K$11+$F$13*((CV860+CN860)/MAX(CV860+CN860+CW860, 0.1)*$P$11+CW860/MAX(CV860+CN860+CW860, 0.1)*$Q$11))/($B$13+$C$13+$F$13)</f>
        <v>0</v>
      </c>
      <c r="BB860">
        <v>6</v>
      </c>
      <c r="BC860">
        <v>0.5</v>
      </c>
      <c r="BD860" t="s">
        <v>358</v>
      </c>
      <c r="BE860">
        <v>2</v>
      </c>
      <c r="BF860" t="b">
        <v>1</v>
      </c>
      <c r="BG860">
        <v>1774685158.1</v>
      </c>
      <c r="BH860">
        <v>419.5336</v>
      </c>
      <c r="BI860">
        <v>419.9871</v>
      </c>
      <c r="BJ860">
        <v>21.46426</v>
      </c>
      <c r="BK860">
        <v>21.47818</v>
      </c>
      <c r="BL860">
        <v>419.8951</v>
      </c>
      <c r="BM860">
        <v>21.16766</v>
      </c>
      <c r="BN860">
        <v>500.0149</v>
      </c>
      <c r="BO860">
        <v>101.0223</v>
      </c>
      <c r="BP860">
        <v>0.10013109</v>
      </c>
      <c r="BQ860">
        <v>25.69527</v>
      </c>
      <c r="BR860">
        <v>25.68392</v>
      </c>
      <c r="BS860">
        <v>999.9</v>
      </c>
      <c r="BT860">
        <v>0</v>
      </c>
      <c r="BU860">
        <v>0</v>
      </c>
      <c r="BV860">
        <v>10000.995</v>
      </c>
      <c r="BW860">
        <v>0</v>
      </c>
      <c r="BX860">
        <v>0.365455</v>
      </c>
      <c r="BY860">
        <v>-0.4536073</v>
      </c>
      <c r="BZ860">
        <v>428.7359</v>
      </c>
      <c r="CA860">
        <v>429.2056000000001</v>
      </c>
      <c r="CB860">
        <v>-0.01390686</v>
      </c>
      <c r="CC860">
        <v>419.9871</v>
      </c>
      <c r="CD860">
        <v>21.47818</v>
      </c>
      <c r="CE860">
        <v>2.168367</v>
      </c>
      <c r="CF860">
        <v>2.169775</v>
      </c>
      <c r="CG860">
        <v>18.73052</v>
      </c>
      <c r="CH860">
        <v>18.74086</v>
      </c>
      <c r="CI860">
        <v>4.999695</v>
      </c>
      <c r="CJ860">
        <v>0</v>
      </c>
      <c r="CK860">
        <v>1</v>
      </c>
      <c r="CL860">
        <v>0</v>
      </c>
      <c r="CM860">
        <v>1.74131</v>
      </c>
      <c r="CN860">
        <v>0</v>
      </c>
      <c r="CO860">
        <v>-1.07362</v>
      </c>
      <c r="CP860">
        <v>25.57677</v>
      </c>
      <c r="CQ860">
        <v>35.375</v>
      </c>
      <c r="CR860">
        <v>41.7996</v>
      </c>
      <c r="CS860">
        <v>38.375</v>
      </c>
      <c r="CT860">
        <v>41.41840000000001</v>
      </c>
      <c r="CU860">
        <v>36.7374</v>
      </c>
      <c r="CV860">
        <v>0</v>
      </c>
      <c r="CW860">
        <v>5</v>
      </c>
      <c r="CX860">
        <v>0</v>
      </c>
      <c r="CY860">
        <v>1774685159.6</v>
      </c>
      <c r="CZ860">
        <v>0</v>
      </c>
      <c r="DA860">
        <v>1774666326.5</v>
      </c>
      <c r="DB860" t="s">
        <v>359</v>
      </c>
      <c r="DC860">
        <v>1774666322</v>
      </c>
      <c r="DD860">
        <v>1774666326.5</v>
      </c>
      <c r="DE860">
        <v>2</v>
      </c>
      <c r="DF860">
        <v>0.343</v>
      </c>
      <c r="DG860">
        <v>-0.026</v>
      </c>
      <c r="DH860">
        <v>-0.36</v>
      </c>
      <c r="DI860">
        <v>0.298</v>
      </c>
      <c r="DJ860">
        <v>420</v>
      </c>
      <c r="DK860">
        <v>22</v>
      </c>
      <c r="DL860">
        <v>0.17</v>
      </c>
      <c r="DM860">
        <v>0.02</v>
      </c>
      <c r="DN860">
        <v>-0.4668080731707317</v>
      </c>
      <c r="DO860">
        <v>0.07539554006968635</v>
      </c>
      <c r="DP860">
        <v>0.02627522939993172</v>
      </c>
      <c r="DQ860">
        <v>1</v>
      </c>
      <c r="DR860">
        <v>-0.01347830487804878</v>
      </c>
      <c r="DS860">
        <v>0.0002281526132404447</v>
      </c>
      <c r="DT860">
        <v>0.0006665844161684577</v>
      </c>
      <c r="DU860">
        <v>1</v>
      </c>
      <c r="DV860">
        <v>2</v>
      </c>
      <c r="DW860">
        <v>2</v>
      </c>
      <c r="DX860" t="s">
        <v>360</v>
      </c>
      <c r="DY860">
        <v>3.13049</v>
      </c>
      <c r="DZ860">
        <v>2.80643</v>
      </c>
      <c r="EA860">
        <v>0.0997402</v>
      </c>
      <c r="EB860">
        <v>0.0994699</v>
      </c>
      <c r="EC860">
        <v>0.105723</v>
      </c>
      <c r="ED860">
        <v>0.105458</v>
      </c>
      <c r="EE860">
        <v>21143.9</v>
      </c>
      <c r="EF860">
        <v>27418.1</v>
      </c>
      <c r="EG860">
        <v>26440.5</v>
      </c>
      <c r="EH860">
        <v>32999.1</v>
      </c>
      <c r="EI860">
        <v>34926</v>
      </c>
      <c r="EJ860">
        <v>40315.2</v>
      </c>
      <c r="EK860">
        <v>41085.9</v>
      </c>
      <c r="EL860">
        <v>46058.6</v>
      </c>
      <c r="EM860">
        <v>2.03515</v>
      </c>
      <c r="EN860">
        <v>2.0003</v>
      </c>
      <c r="EO860">
        <v>0.0654161</v>
      </c>
      <c r="EP860">
        <v>0</v>
      </c>
      <c r="EQ860">
        <v>24.6078</v>
      </c>
      <c r="ER860">
        <v>999.9</v>
      </c>
      <c r="ES860">
        <v>67.5</v>
      </c>
      <c r="ET860">
        <v>27.5</v>
      </c>
      <c r="EU860">
        <v>24.6274</v>
      </c>
      <c r="EV860">
        <v>61.3709</v>
      </c>
      <c r="EW860">
        <v>31.7268</v>
      </c>
      <c r="EX860">
        <v>1</v>
      </c>
      <c r="EY860">
        <v>0.290658</v>
      </c>
      <c r="EZ860">
        <v>0.142565</v>
      </c>
      <c r="FA860">
        <v>20.2927</v>
      </c>
      <c r="FB860">
        <v>5.18869</v>
      </c>
      <c r="FC860">
        <v>11.9441</v>
      </c>
      <c r="FD860">
        <v>4.95585</v>
      </c>
      <c r="FE860">
        <v>3.285</v>
      </c>
      <c r="FF860">
        <v>9999</v>
      </c>
      <c r="FG860">
        <v>9999</v>
      </c>
      <c r="FH860">
        <v>9999</v>
      </c>
      <c r="FI860">
        <v>999.9</v>
      </c>
      <c r="FJ860">
        <v>1.86127</v>
      </c>
      <c r="FK860">
        <v>1.86264</v>
      </c>
      <c r="FL860">
        <v>1.86005</v>
      </c>
      <c r="FM860">
        <v>1.85837</v>
      </c>
      <c r="FN860">
        <v>1.86218</v>
      </c>
      <c r="FO860">
        <v>1.85888</v>
      </c>
      <c r="FP860">
        <v>1.85791</v>
      </c>
      <c r="FQ860">
        <v>1.86081</v>
      </c>
      <c r="FR860">
        <v>0</v>
      </c>
      <c r="FS860">
        <v>0</v>
      </c>
      <c r="FT860">
        <v>0</v>
      </c>
      <c r="FU860">
        <v>4.5</v>
      </c>
      <c r="FV860" t="s">
        <v>361</v>
      </c>
      <c r="FW860" t="s">
        <v>362</v>
      </c>
      <c r="FX860" t="s">
        <v>363</v>
      </c>
      <c r="FY860" t="s">
        <v>364</v>
      </c>
      <c r="FZ860" t="s">
        <v>364</v>
      </c>
      <c r="GA860" t="s">
        <v>363</v>
      </c>
      <c r="GB860">
        <v>0</v>
      </c>
      <c r="GC860">
        <v>100</v>
      </c>
      <c r="GD860">
        <v>100</v>
      </c>
      <c r="GE860">
        <v>-0.362</v>
      </c>
      <c r="GF860">
        <v>0.2966</v>
      </c>
      <c r="GG860">
        <v>-1.589593225013521</v>
      </c>
      <c r="GH860">
        <v>0.00192992804097616</v>
      </c>
      <c r="GI860">
        <v>3.244687122451424E-06</v>
      </c>
      <c r="GJ860">
        <v>-2.087531120305573E-09</v>
      </c>
      <c r="GK860">
        <v>0.05776174702018427</v>
      </c>
      <c r="GL860">
        <v>0.005089068596103195</v>
      </c>
      <c r="GM860">
        <v>0.0003257216593697226</v>
      </c>
      <c r="GN860">
        <v>-1.562898368296355E-06</v>
      </c>
      <c r="GO860">
        <v>0</v>
      </c>
      <c r="GP860">
        <v>1257</v>
      </c>
      <c r="GQ860">
        <v>1</v>
      </c>
      <c r="GR860">
        <v>31</v>
      </c>
      <c r="GS860">
        <v>314</v>
      </c>
      <c r="GT860">
        <v>313.9</v>
      </c>
      <c r="GU860">
        <v>1.07666</v>
      </c>
      <c r="GV860">
        <v>2.38525</v>
      </c>
      <c r="GW860">
        <v>1.44775</v>
      </c>
      <c r="GX860">
        <v>2.20215</v>
      </c>
      <c r="GY860">
        <v>1.44653</v>
      </c>
      <c r="GZ860">
        <v>2.39136</v>
      </c>
      <c r="HA860">
        <v>33.1769</v>
      </c>
      <c r="HB860">
        <v>14.4122</v>
      </c>
      <c r="HC860">
        <v>18</v>
      </c>
      <c r="HD860">
        <v>531.973</v>
      </c>
      <c r="HE860">
        <v>522.915</v>
      </c>
      <c r="HF860">
        <v>25</v>
      </c>
      <c r="HG860">
        <v>30.7039</v>
      </c>
      <c r="HH860">
        <v>30.0001</v>
      </c>
      <c r="HI860">
        <v>31.0828</v>
      </c>
      <c r="HJ860">
        <v>31.0928</v>
      </c>
      <c r="HK860">
        <v>21.5376</v>
      </c>
      <c r="HL860">
        <v>20.8779</v>
      </c>
      <c r="HM860">
        <v>100</v>
      </c>
      <c r="HN860">
        <v>25</v>
      </c>
      <c r="HO860">
        <v>420</v>
      </c>
      <c r="HP860">
        <v>21.5</v>
      </c>
      <c r="HQ860">
        <v>103.118</v>
      </c>
      <c r="HR860">
        <v>102.018</v>
      </c>
    </row>
    <row r="861" spans="1:226">
      <c r="A861">
        <v>843</v>
      </c>
      <c r="B861">
        <v>1774685165</v>
      </c>
      <c r="C861">
        <v>3419</v>
      </c>
      <c r="D861" t="s">
        <v>2049</v>
      </c>
      <c r="E861" t="s">
        <v>2050</v>
      </c>
      <c r="F861">
        <v>5</v>
      </c>
      <c r="I861">
        <v>1774685162.1</v>
      </c>
      <c r="J861">
        <f>(K861)/1000</f>
        <v>0</v>
      </c>
      <c r="K861">
        <f>IF(BF861, AN861, AH861)</f>
        <v>0</v>
      </c>
      <c r="L861">
        <f>IF(BF861, AI861, AG861)</f>
        <v>0</v>
      </c>
      <c r="M861">
        <f>BH861 - IF(AU861&gt;1, L861*BB861*100.0/(AW861), 0)</f>
        <v>0</v>
      </c>
      <c r="N861">
        <f>((T861-J861/2)*M861-L861)/(T861+J861/2)</f>
        <v>0</v>
      </c>
      <c r="O861">
        <f>N861*(BO861+BP861)/1000.0</f>
        <v>0</v>
      </c>
      <c r="P861">
        <f>(BH861 - IF(AU861&gt;1, L861*BB861*100.0/(AW861), 0))*(BO861+BP861)/1000.0</f>
        <v>0</v>
      </c>
      <c r="Q861">
        <f>2.0/((1/S861-1/R861)+SIGN(S861)*SQRT((1/S861-1/R861)*(1/S861-1/R861) + 4*BC861/((BC861+1)*(BC861+1))*(2*1/S861*1/R861-1/R861*1/R861)))</f>
        <v>0</v>
      </c>
      <c r="R861">
        <f>IF(LEFT(BD861,1)&lt;&gt;"0",IF(LEFT(BD861,1)="1",3.0,BE861),$D$5+$E$5*(BV861*BO861/($K$5*1000))+$F$5*(BV861*BO861/($K$5*1000))*MAX(MIN(BB861,$J$5),$I$5)*MAX(MIN(BB861,$J$5),$I$5)+$G$5*MAX(MIN(BB861,$J$5),$I$5)*(BV861*BO861/($K$5*1000))+$H$5*(BV861*BO861/($K$5*1000))*(BV861*BO861/($K$5*1000)))</f>
        <v>0</v>
      </c>
      <c r="S861">
        <f>J861*(1000-(1000*0.61365*exp(17.502*W861/(240.97+W861))/(BO861+BP861)+BJ861)/2)/(1000*0.61365*exp(17.502*W861/(240.97+W861))/(BO861+BP861)-BJ861)</f>
        <v>0</v>
      </c>
      <c r="T861">
        <f>1/((BC861+1)/(Q861/1.6)+1/(R861/1.37)) + BC861/((BC861+1)/(Q861/1.6) + BC861/(R861/1.37))</f>
        <v>0</v>
      </c>
      <c r="U861">
        <f>(AX861*BA861)</f>
        <v>0</v>
      </c>
      <c r="V861">
        <f>(BQ861+(U861+2*0.95*5.67E-8*(((BQ861+$B$9)+273)^4-(BQ861+273)^4)-44100*J861)/(1.84*29.3*R861+8*0.95*5.67E-8*(BQ861+273)^3))</f>
        <v>0</v>
      </c>
      <c r="W861">
        <f>($C$9*BR861+$D$9*BS861+$E$9*V861)</f>
        <v>0</v>
      </c>
      <c r="X861">
        <f>0.61365*exp(17.502*W861/(240.97+W861))</f>
        <v>0</v>
      </c>
      <c r="Y861">
        <f>(Z861/AA861*100)</f>
        <v>0</v>
      </c>
      <c r="Z861">
        <f>BJ861*(BO861+BP861)/1000</f>
        <v>0</v>
      </c>
      <c r="AA861">
        <f>0.61365*exp(17.502*BQ861/(240.97+BQ861))</f>
        <v>0</v>
      </c>
      <c r="AB861">
        <f>(X861-BJ861*(BO861+BP861)/1000)</f>
        <v>0</v>
      </c>
      <c r="AC861">
        <f>(-J861*44100)</f>
        <v>0</v>
      </c>
      <c r="AD861">
        <f>2*29.3*R861*0.92*(BQ861-W861)</f>
        <v>0</v>
      </c>
      <c r="AE861">
        <f>2*0.95*5.67E-8*(((BQ861+$B$9)+273)^4-(W861+273)^4)</f>
        <v>0</v>
      </c>
      <c r="AF861">
        <f>U861+AE861+AC861+AD861</f>
        <v>0</v>
      </c>
      <c r="AG861">
        <f>BN861*AU861*(BI861-BH861*(1000-AU861*BK861)/(1000-AU861*BJ861))/(100*BB861)</f>
        <v>0</v>
      </c>
      <c r="AH861">
        <f>1000*BN861*AU861*(BJ861-BK861)/(100*BB861*(1000-AU861*BJ861))</f>
        <v>0</v>
      </c>
      <c r="AI861">
        <f>(AJ861 - AK861 - BO861*1E3/(8.314*(BQ861+273.15)) * AM861/BN861 * AL861) * BN861/(100*BB861) * (1000 - BK861)/1000</f>
        <v>0</v>
      </c>
      <c r="AJ861">
        <v>429.2356461841021</v>
      </c>
      <c r="AK861">
        <v>428.7327939393938</v>
      </c>
      <c r="AL861">
        <v>-5.276688341717412E-07</v>
      </c>
      <c r="AM861">
        <v>61.35787655002243</v>
      </c>
      <c r="AN861">
        <f>(AP861 - AO861 + BO861*1E3/(8.314*(BQ861+273.15)) * AR861/BN861 * AQ861) * BN861/(100*BB861) * 1000/(1000 - AP861)</f>
        <v>0</v>
      </c>
      <c r="AO861">
        <v>21.47813087363092</v>
      </c>
      <c r="AP861">
        <v>21.46413986013987</v>
      </c>
      <c r="AQ861">
        <v>2.390217732332554E-07</v>
      </c>
      <c r="AR861">
        <v>91.88205700752289</v>
      </c>
      <c r="AS861">
        <v>0</v>
      </c>
      <c r="AT861">
        <v>0</v>
      </c>
      <c r="AU861">
        <f>IF(AS861*$H$15&gt;=AW861,1.0,(AW861/(AW861-AS861*$H$15)))</f>
        <v>0</v>
      </c>
      <c r="AV861">
        <f>(AU861-1)*100</f>
        <v>0</v>
      </c>
      <c r="AW861">
        <f>MAX(0,($B$15+$C$15*BV861)/(1+$D$15*BV861)*BO861/(BQ861+273)*$E$15)</f>
        <v>0</v>
      </c>
      <c r="AX861">
        <f>$B$13*BW861+$C$13*BX861+$F$13*CI861*(1-CL861)</f>
        <v>0</v>
      </c>
      <c r="AY861">
        <f>AX861*AZ861</f>
        <v>0</v>
      </c>
      <c r="AZ861">
        <f>($B$13*$D$11+$C$13*$D$11+$F$13*((CV861+CN861)/MAX(CV861+CN861+CW861, 0.1)*$I$11+CW861/MAX(CV861+CN861+CW861, 0.1)*$J$11))/($B$13+$C$13+$F$13)</f>
        <v>0</v>
      </c>
      <c r="BA861">
        <f>($B$13*$K$11+$C$13*$K$11+$F$13*((CV861+CN861)/MAX(CV861+CN861+CW861, 0.1)*$P$11+CW861/MAX(CV861+CN861+CW861, 0.1)*$Q$11))/($B$13+$C$13+$F$13)</f>
        <v>0</v>
      </c>
      <c r="BB861">
        <v>6</v>
      </c>
      <c r="BC861">
        <v>0.5</v>
      </c>
      <c r="BD861" t="s">
        <v>358</v>
      </c>
      <c r="BE861">
        <v>2</v>
      </c>
      <c r="BF861" t="b">
        <v>1</v>
      </c>
      <c r="BG861">
        <v>1774685162.1</v>
      </c>
      <c r="BH861">
        <v>419.5332999999999</v>
      </c>
      <c r="BI861">
        <v>420.0223</v>
      </c>
      <c r="BJ861">
        <v>21.46446</v>
      </c>
      <c r="BK861">
        <v>21.47747</v>
      </c>
      <c r="BL861">
        <v>419.895</v>
      </c>
      <c r="BM861">
        <v>21.16784</v>
      </c>
      <c r="BN861">
        <v>500.0477</v>
      </c>
      <c r="BO861">
        <v>101.0233</v>
      </c>
      <c r="BP861">
        <v>0.10008516</v>
      </c>
      <c r="BQ861">
        <v>25.69529</v>
      </c>
      <c r="BR861">
        <v>25.68307</v>
      </c>
      <c r="BS861">
        <v>999.9</v>
      </c>
      <c r="BT861">
        <v>0</v>
      </c>
      <c r="BU861">
        <v>0</v>
      </c>
      <c r="BV861">
        <v>9983.375</v>
      </c>
      <c r="BW861">
        <v>0</v>
      </c>
      <c r="BX861">
        <v>0.3631274</v>
      </c>
      <c r="BY861">
        <v>-0.4890593</v>
      </c>
      <c r="BZ861">
        <v>428.7357</v>
      </c>
      <c r="CA861">
        <v>429.2414</v>
      </c>
      <c r="CB861">
        <v>-0.01300583</v>
      </c>
      <c r="CC861">
        <v>420.0223</v>
      </c>
      <c r="CD861">
        <v>21.47747</v>
      </c>
      <c r="CE861">
        <v>2.168408</v>
      </c>
      <c r="CF861">
        <v>2.169722</v>
      </c>
      <c r="CG861">
        <v>18.7308</v>
      </c>
      <c r="CH861">
        <v>18.74049</v>
      </c>
      <c r="CI861">
        <v>4.997227000000001</v>
      </c>
      <c r="CJ861">
        <v>0</v>
      </c>
      <c r="CK861">
        <v>1</v>
      </c>
      <c r="CL861">
        <v>0</v>
      </c>
      <c r="CM861">
        <v>1.88171</v>
      </c>
      <c r="CN861">
        <v>0</v>
      </c>
      <c r="CO861">
        <v>-1.2385</v>
      </c>
      <c r="CP861">
        <v>25.56415</v>
      </c>
      <c r="CQ861">
        <v>35.375</v>
      </c>
      <c r="CR861">
        <v>41.812</v>
      </c>
      <c r="CS861">
        <v>38.3874</v>
      </c>
      <c r="CT861">
        <v>41.4748</v>
      </c>
      <c r="CU861">
        <v>36.75</v>
      </c>
      <c r="CV861">
        <v>0</v>
      </c>
      <c r="CW861">
        <v>4.998</v>
      </c>
      <c r="CX861">
        <v>0</v>
      </c>
      <c r="CY861">
        <v>1774685163.2</v>
      </c>
      <c r="CZ861">
        <v>0</v>
      </c>
      <c r="DA861">
        <v>1774666326.5</v>
      </c>
      <c r="DB861" t="s">
        <v>359</v>
      </c>
      <c r="DC861">
        <v>1774666322</v>
      </c>
      <c r="DD861">
        <v>1774666326.5</v>
      </c>
      <c r="DE861">
        <v>2</v>
      </c>
      <c r="DF861">
        <v>0.343</v>
      </c>
      <c r="DG861">
        <v>-0.026</v>
      </c>
      <c r="DH861">
        <v>-0.36</v>
      </c>
      <c r="DI861">
        <v>0.298</v>
      </c>
      <c r="DJ861">
        <v>420</v>
      </c>
      <c r="DK861">
        <v>22</v>
      </c>
      <c r="DL861">
        <v>0.17</v>
      </c>
      <c r="DM861">
        <v>0.02</v>
      </c>
      <c r="DN861">
        <v>-0.4648720487804878</v>
      </c>
      <c r="DO861">
        <v>-0.07211970731707229</v>
      </c>
      <c r="DP861">
        <v>0.02476993029811005</v>
      </c>
      <c r="DQ861">
        <v>1</v>
      </c>
      <c r="DR861">
        <v>-0.01327752195121951</v>
      </c>
      <c r="DS861">
        <v>-0.001481667595818823</v>
      </c>
      <c r="DT861">
        <v>0.0005887209382862822</v>
      </c>
      <c r="DU861">
        <v>1</v>
      </c>
      <c r="DV861">
        <v>2</v>
      </c>
      <c r="DW861">
        <v>2</v>
      </c>
      <c r="DX861" t="s">
        <v>360</v>
      </c>
      <c r="DY861">
        <v>3.13056</v>
      </c>
      <c r="DZ861">
        <v>2.80632</v>
      </c>
      <c r="EA861">
        <v>0.09973990000000001</v>
      </c>
      <c r="EB861">
        <v>0.0994792</v>
      </c>
      <c r="EC861">
        <v>0.105721</v>
      </c>
      <c r="ED861">
        <v>0.105457</v>
      </c>
      <c r="EE861">
        <v>21144.1</v>
      </c>
      <c r="EF861">
        <v>27418.1</v>
      </c>
      <c r="EG861">
        <v>26440.7</v>
      </c>
      <c r="EH861">
        <v>32999.5</v>
      </c>
      <c r="EI861">
        <v>34926.1</v>
      </c>
      <c r="EJ861">
        <v>40315.3</v>
      </c>
      <c r="EK861">
        <v>41086</v>
      </c>
      <c r="EL861">
        <v>46058.7</v>
      </c>
      <c r="EM861">
        <v>2.03523</v>
      </c>
      <c r="EN861">
        <v>2.00015</v>
      </c>
      <c r="EO861">
        <v>0.0657514</v>
      </c>
      <c r="EP861">
        <v>0</v>
      </c>
      <c r="EQ861">
        <v>24.6078</v>
      </c>
      <c r="ER861">
        <v>999.9</v>
      </c>
      <c r="ES861">
        <v>67.5</v>
      </c>
      <c r="ET861">
        <v>27.5</v>
      </c>
      <c r="EU861">
        <v>24.6232</v>
      </c>
      <c r="EV861">
        <v>61.5409</v>
      </c>
      <c r="EW861">
        <v>31.5264</v>
      </c>
      <c r="EX861">
        <v>1</v>
      </c>
      <c r="EY861">
        <v>0.290541</v>
      </c>
      <c r="EZ861">
        <v>0.143328</v>
      </c>
      <c r="FA861">
        <v>20.2928</v>
      </c>
      <c r="FB861">
        <v>5.18764</v>
      </c>
      <c r="FC861">
        <v>11.9441</v>
      </c>
      <c r="FD861">
        <v>4.95565</v>
      </c>
      <c r="FE861">
        <v>3.285</v>
      </c>
      <c r="FF861">
        <v>9999</v>
      </c>
      <c r="FG861">
        <v>9999</v>
      </c>
      <c r="FH861">
        <v>9999</v>
      </c>
      <c r="FI861">
        <v>999.9</v>
      </c>
      <c r="FJ861">
        <v>1.86127</v>
      </c>
      <c r="FK861">
        <v>1.86264</v>
      </c>
      <c r="FL861">
        <v>1.86005</v>
      </c>
      <c r="FM861">
        <v>1.85837</v>
      </c>
      <c r="FN861">
        <v>1.86218</v>
      </c>
      <c r="FO861">
        <v>1.85888</v>
      </c>
      <c r="FP861">
        <v>1.85791</v>
      </c>
      <c r="FQ861">
        <v>1.86081</v>
      </c>
      <c r="FR861">
        <v>0</v>
      </c>
      <c r="FS861">
        <v>0</v>
      </c>
      <c r="FT861">
        <v>0</v>
      </c>
      <c r="FU861">
        <v>4.5</v>
      </c>
      <c r="FV861" t="s">
        <v>361</v>
      </c>
      <c r="FW861" t="s">
        <v>362</v>
      </c>
      <c r="FX861" t="s">
        <v>363</v>
      </c>
      <c r="FY861" t="s">
        <v>364</v>
      </c>
      <c r="FZ861" t="s">
        <v>364</v>
      </c>
      <c r="GA861" t="s">
        <v>363</v>
      </c>
      <c r="GB861">
        <v>0</v>
      </c>
      <c r="GC861">
        <v>100</v>
      </c>
      <c r="GD861">
        <v>100</v>
      </c>
      <c r="GE861">
        <v>-0.362</v>
      </c>
      <c r="GF861">
        <v>0.2966</v>
      </c>
      <c r="GG861">
        <v>-1.589593225013521</v>
      </c>
      <c r="GH861">
        <v>0.00192992804097616</v>
      </c>
      <c r="GI861">
        <v>3.244687122451424E-06</v>
      </c>
      <c r="GJ861">
        <v>-2.087531120305573E-09</v>
      </c>
      <c r="GK861">
        <v>0.05776174702018427</v>
      </c>
      <c r="GL861">
        <v>0.005089068596103195</v>
      </c>
      <c r="GM861">
        <v>0.0003257216593697226</v>
      </c>
      <c r="GN861">
        <v>-1.562898368296355E-06</v>
      </c>
      <c r="GO861">
        <v>0</v>
      </c>
      <c r="GP861">
        <v>1257</v>
      </c>
      <c r="GQ861">
        <v>1</v>
      </c>
      <c r="GR861">
        <v>31</v>
      </c>
      <c r="GS861">
        <v>314.1</v>
      </c>
      <c r="GT861">
        <v>314</v>
      </c>
      <c r="GU861">
        <v>1.07666</v>
      </c>
      <c r="GV861">
        <v>2.38892</v>
      </c>
      <c r="GW861">
        <v>1.44775</v>
      </c>
      <c r="GX861">
        <v>2.20215</v>
      </c>
      <c r="GY861">
        <v>1.44653</v>
      </c>
      <c r="GZ861">
        <v>2.33765</v>
      </c>
      <c r="HA861">
        <v>33.1769</v>
      </c>
      <c r="HB861">
        <v>14.4035</v>
      </c>
      <c r="HC861">
        <v>18</v>
      </c>
      <c r="HD861">
        <v>532.021</v>
      </c>
      <c r="HE861">
        <v>522.813</v>
      </c>
      <c r="HF861">
        <v>25</v>
      </c>
      <c r="HG861">
        <v>30.7039</v>
      </c>
      <c r="HH861">
        <v>30</v>
      </c>
      <c r="HI861">
        <v>31.0828</v>
      </c>
      <c r="HJ861">
        <v>31.0928</v>
      </c>
      <c r="HK861">
        <v>21.5356</v>
      </c>
      <c r="HL861">
        <v>20.8779</v>
      </c>
      <c r="HM861">
        <v>100</v>
      </c>
      <c r="HN861">
        <v>25</v>
      </c>
      <c r="HO861">
        <v>420</v>
      </c>
      <c r="HP861">
        <v>21.5</v>
      </c>
      <c r="HQ861">
        <v>103.118</v>
      </c>
      <c r="HR861">
        <v>102.019</v>
      </c>
    </row>
    <row r="862" spans="1:226">
      <c r="A862">
        <v>844</v>
      </c>
      <c r="B862">
        <v>1774685169</v>
      </c>
      <c r="C862">
        <v>3423</v>
      </c>
      <c r="D862" t="s">
        <v>2051</v>
      </c>
      <c r="E862" t="s">
        <v>2052</v>
      </c>
      <c r="F862">
        <v>5</v>
      </c>
      <c r="I862">
        <v>1774685166.1</v>
      </c>
      <c r="J862">
        <f>(K862)/1000</f>
        <v>0</v>
      </c>
      <c r="K862">
        <f>IF(BF862, AN862, AH862)</f>
        <v>0</v>
      </c>
      <c r="L862">
        <f>IF(BF862, AI862, AG862)</f>
        <v>0</v>
      </c>
      <c r="M862">
        <f>BH862 - IF(AU862&gt;1, L862*BB862*100.0/(AW862), 0)</f>
        <v>0</v>
      </c>
      <c r="N862">
        <f>((T862-J862/2)*M862-L862)/(T862+J862/2)</f>
        <v>0</v>
      </c>
      <c r="O862">
        <f>N862*(BO862+BP862)/1000.0</f>
        <v>0</v>
      </c>
      <c r="P862">
        <f>(BH862 - IF(AU862&gt;1, L862*BB862*100.0/(AW862), 0))*(BO862+BP862)/1000.0</f>
        <v>0</v>
      </c>
      <c r="Q862">
        <f>2.0/((1/S862-1/R862)+SIGN(S862)*SQRT((1/S862-1/R862)*(1/S862-1/R862) + 4*BC862/((BC862+1)*(BC862+1))*(2*1/S862*1/R862-1/R862*1/R862)))</f>
        <v>0</v>
      </c>
      <c r="R862">
        <f>IF(LEFT(BD862,1)&lt;&gt;"0",IF(LEFT(BD862,1)="1",3.0,BE862),$D$5+$E$5*(BV862*BO862/($K$5*1000))+$F$5*(BV862*BO862/($K$5*1000))*MAX(MIN(BB862,$J$5),$I$5)*MAX(MIN(BB862,$J$5),$I$5)+$G$5*MAX(MIN(BB862,$J$5),$I$5)*(BV862*BO862/($K$5*1000))+$H$5*(BV862*BO862/($K$5*1000))*(BV862*BO862/($K$5*1000)))</f>
        <v>0</v>
      </c>
      <c r="S862">
        <f>J862*(1000-(1000*0.61365*exp(17.502*W862/(240.97+W862))/(BO862+BP862)+BJ862)/2)/(1000*0.61365*exp(17.502*W862/(240.97+W862))/(BO862+BP862)-BJ862)</f>
        <v>0</v>
      </c>
      <c r="T862">
        <f>1/((BC862+1)/(Q862/1.6)+1/(R862/1.37)) + BC862/((BC862+1)/(Q862/1.6) + BC862/(R862/1.37))</f>
        <v>0</v>
      </c>
      <c r="U862">
        <f>(AX862*BA862)</f>
        <v>0</v>
      </c>
      <c r="V862">
        <f>(BQ862+(U862+2*0.95*5.67E-8*(((BQ862+$B$9)+273)^4-(BQ862+273)^4)-44100*J862)/(1.84*29.3*R862+8*0.95*5.67E-8*(BQ862+273)^3))</f>
        <v>0</v>
      </c>
      <c r="W862">
        <f>($C$9*BR862+$D$9*BS862+$E$9*V862)</f>
        <v>0</v>
      </c>
      <c r="X862">
        <f>0.61365*exp(17.502*W862/(240.97+W862))</f>
        <v>0</v>
      </c>
      <c r="Y862">
        <f>(Z862/AA862*100)</f>
        <v>0</v>
      </c>
      <c r="Z862">
        <f>BJ862*(BO862+BP862)/1000</f>
        <v>0</v>
      </c>
      <c r="AA862">
        <f>0.61365*exp(17.502*BQ862/(240.97+BQ862))</f>
        <v>0</v>
      </c>
      <c r="AB862">
        <f>(X862-BJ862*(BO862+BP862)/1000)</f>
        <v>0</v>
      </c>
      <c r="AC862">
        <f>(-J862*44100)</f>
        <v>0</v>
      </c>
      <c r="AD862">
        <f>2*29.3*R862*0.92*(BQ862-W862)</f>
        <v>0</v>
      </c>
      <c r="AE862">
        <f>2*0.95*5.67E-8*(((BQ862+$B$9)+273)^4-(W862+273)^4)</f>
        <v>0</v>
      </c>
      <c r="AF862">
        <f>U862+AE862+AC862+AD862</f>
        <v>0</v>
      </c>
      <c r="AG862">
        <f>BN862*AU862*(BI862-BH862*(1000-AU862*BK862)/(1000-AU862*BJ862))/(100*BB862)</f>
        <v>0</v>
      </c>
      <c r="AH862">
        <f>1000*BN862*AU862*(BJ862-BK862)/(100*BB862*(1000-AU862*BJ862))</f>
        <v>0</v>
      </c>
      <c r="AI862">
        <f>(AJ862 - AK862 - BO862*1E3/(8.314*(BQ862+273.15)) * AM862/BN862 * AL862) * BN862/(100*BB862) * (1000 - BK862)/1000</f>
        <v>0</v>
      </c>
      <c r="AJ862">
        <v>429.2402272139492</v>
      </c>
      <c r="AK862">
        <v>428.740709090909</v>
      </c>
      <c r="AL862">
        <v>2.104069083396616E-06</v>
      </c>
      <c r="AM862">
        <v>61.35787655002243</v>
      </c>
      <c r="AN862">
        <f>(AP862 - AO862 + BO862*1E3/(8.314*(BQ862+273.15)) * AR862/BN862 * AQ862) * BN862/(100*BB862) * 1000/(1000 - AP862)</f>
        <v>0</v>
      </c>
      <c r="AO862">
        <v>21.47706323282842</v>
      </c>
      <c r="AP862">
        <v>21.46484335664337</v>
      </c>
      <c r="AQ862">
        <v>3.410411179029236E-09</v>
      </c>
      <c r="AR862">
        <v>91.88205700752289</v>
      </c>
      <c r="AS862">
        <v>0</v>
      </c>
      <c r="AT862">
        <v>0</v>
      </c>
      <c r="AU862">
        <f>IF(AS862*$H$15&gt;=AW862,1.0,(AW862/(AW862-AS862*$H$15)))</f>
        <v>0</v>
      </c>
      <c r="AV862">
        <f>(AU862-1)*100</f>
        <v>0</v>
      </c>
      <c r="AW862">
        <f>MAX(0,($B$15+$C$15*BV862)/(1+$D$15*BV862)*BO862/(BQ862+273)*$E$15)</f>
        <v>0</v>
      </c>
      <c r="AX862">
        <f>$B$13*BW862+$C$13*BX862+$F$13*CI862*(1-CL862)</f>
        <v>0</v>
      </c>
      <c r="AY862">
        <f>AX862*AZ862</f>
        <v>0</v>
      </c>
      <c r="AZ862">
        <f>($B$13*$D$11+$C$13*$D$11+$F$13*((CV862+CN862)/MAX(CV862+CN862+CW862, 0.1)*$I$11+CW862/MAX(CV862+CN862+CW862, 0.1)*$J$11))/($B$13+$C$13+$F$13)</f>
        <v>0</v>
      </c>
      <c r="BA862">
        <f>($B$13*$K$11+$C$13*$K$11+$F$13*((CV862+CN862)/MAX(CV862+CN862+CW862, 0.1)*$P$11+CW862/MAX(CV862+CN862+CW862, 0.1)*$Q$11))/($B$13+$C$13+$F$13)</f>
        <v>0</v>
      </c>
      <c r="BB862">
        <v>6</v>
      </c>
      <c r="BC862">
        <v>0.5</v>
      </c>
      <c r="BD862" t="s">
        <v>358</v>
      </c>
      <c r="BE862">
        <v>2</v>
      </c>
      <c r="BF862" t="b">
        <v>1</v>
      </c>
      <c r="BG862">
        <v>1774685166.1</v>
      </c>
      <c r="BH862">
        <v>419.5332</v>
      </c>
      <c r="BI862">
        <v>420.0094999999999</v>
      </c>
      <c r="BJ862">
        <v>21.46451</v>
      </c>
      <c r="BK862">
        <v>21.47754</v>
      </c>
      <c r="BL862">
        <v>419.8949000000001</v>
      </c>
      <c r="BM862">
        <v>21.16789</v>
      </c>
      <c r="BN862">
        <v>500.0066999999999</v>
      </c>
      <c r="BO862">
        <v>101.0242</v>
      </c>
      <c r="BP862">
        <v>0.09994113000000002</v>
      </c>
      <c r="BQ862">
        <v>25.69539</v>
      </c>
      <c r="BR862">
        <v>25.686</v>
      </c>
      <c r="BS862">
        <v>999.9</v>
      </c>
      <c r="BT862">
        <v>0</v>
      </c>
      <c r="BU862">
        <v>0</v>
      </c>
      <c r="BV862">
        <v>9992.942999999999</v>
      </c>
      <c r="BW862">
        <v>0</v>
      </c>
      <c r="BX862">
        <v>0.3601149</v>
      </c>
      <c r="BY862">
        <v>-0.4763397</v>
      </c>
      <c r="BZ862">
        <v>428.7357</v>
      </c>
      <c r="CA862">
        <v>429.2283</v>
      </c>
      <c r="CB862">
        <v>-0.01302891</v>
      </c>
      <c r="CC862">
        <v>420.0094999999999</v>
      </c>
      <c r="CD862">
        <v>21.47754</v>
      </c>
      <c r="CE862">
        <v>2.168435</v>
      </c>
      <c r="CF862">
        <v>2.169751</v>
      </c>
      <c r="CG862">
        <v>18.731</v>
      </c>
      <c r="CH862">
        <v>18.7407</v>
      </c>
      <c r="CI862">
        <v>5.002528</v>
      </c>
      <c r="CJ862">
        <v>0</v>
      </c>
      <c r="CK862">
        <v>1</v>
      </c>
      <c r="CL862">
        <v>0</v>
      </c>
      <c r="CM862">
        <v>1.82133</v>
      </c>
      <c r="CN862">
        <v>0</v>
      </c>
      <c r="CO862">
        <v>-1.34751</v>
      </c>
      <c r="CP862">
        <v>25.59126</v>
      </c>
      <c r="CQ862">
        <v>35.375</v>
      </c>
      <c r="CR862">
        <v>41.8372</v>
      </c>
      <c r="CS862">
        <v>38.4246</v>
      </c>
      <c r="CT862">
        <v>41.5</v>
      </c>
      <c r="CU862">
        <v>36.75</v>
      </c>
      <c r="CV862">
        <v>0</v>
      </c>
      <c r="CW862">
        <v>5.003000000000001</v>
      </c>
      <c r="CX862">
        <v>0</v>
      </c>
      <c r="CY862">
        <v>1774685167.4</v>
      </c>
      <c r="CZ862">
        <v>0</v>
      </c>
      <c r="DA862">
        <v>1774666326.5</v>
      </c>
      <c r="DB862" t="s">
        <v>359</v>
      </c>
      <c r="DC862">
        <v>1774666322</v>
      </c>
      <c r="DD862">
        <v>1774666326.5</v>
      </c>
      <c r="DE862">
        <v>2</v>
      </c>
      <c r="DF862">
        <v>0.343</v>
      </c>
      <c r="DG862">
        <v>-0.026</v>
      </c>
      <c r="DH862">
        <v>-0.36</v>
      </c>
      <c r="DI862">
        <v>0.298</v>
      </c>
      <c r="DJ862">
        <v>420</v>
      </c>
      <c r="DK862">
        <v>22</v>
      </c>
      <c r="DL862">
        <v>0.17</v>
      </c>
      <c r="DM862">
        <v>0.02</v>
      </c>
      <c r="DN862">
        <v>-0.4735836829268292</v>
      </c>
      <c r="DO862">
        <v>-0.07268738675958179</v>
      </c>
      <c r="DP862">
        <v>0.02748410659257724</v>
      </c>
      <c r="DQ862">
        <v>1</v>
      </c>
      <c r="DR862">
        <v>-0.0132657512195122</v>
      </c>
      <c r="DS862">
        <v>-0.0003007024390244129</v>
      </c>
      <c r="DT862">
        <v>0.0006347323396411416</v>
      </c>
      <c r="DU862">
        <v>1</v>
      </c>
      <c r="DV862">
        <v>2</v>
      </c>
      <c r="DW862">
        <v>2</v>
      </c>
      <c r="DX862" t="s">
        <v>360</v>
      </c>
      <c r="DY862">
        <v>3.13036</v>
      </c>
      <c r="DZ862">
        <v>2.80643</v>
      </c>
      <c r="EA862">
        <v>0.099743</v>
      </c>
      <c r="EB862">
        <v>0.099464</v>
      </c>
      <c r="EC862">
        <v>0.105724</v>
      </c>
      <c r="ED862">
        <v>0.105459</v>
      </c>
      <c r="EE862">
        <v>21144</v>
      </c>
      <c r="EF862">
        <v>27418.8</v>
      </c>
      <c r="EG862">
        <v>26440.7</v>
      </c>
      <c r="EH862">
        <v>32999.8</v>
      </c>
      <c r="EI862">
        <v>34926.2</v>
      </c>
      <c r="EJ862">
        <v>40315.9</v>
      </c>
      <c r="EK862">
        <v>41086.3</v>
      </c>
      <c r="EL862">
        <v>46059.5</v>
      </c>
      <c r="EM862">
        <v>2.035</v>
      </c>
      <c r="EN862">
        <v>2.00058</v>
      </c>
      <c r="EO862">
        <v>0.06560240000000001</v>
      </c>
      <c r="EP862">
        <v>0</v>
      </c>
      <c r="EQ862">
        <v>24.6078</v>
      </c>
      <c r="ER862">
        <v>999.9</v>
      </c>
      <c r="ES862">
        <v>67.5</v>
      </c>
      <c r="ET862">
        <v>27.5</v>
      </c>
      <c r="EU862">
        <v>24.6255</v>
      </c>
      <c r="EV862">
        <v>61.2009</v>
      </c>
      <c r="EW862">
        <v>31.5425</v>
      </c>
      <c r="EX862">
        <v>1</v>
      </c>
      <c r="EY862">
        <v>0.290534</v>
      </c>
      <c r="EZ862">
        <v>0.143001</v>
      </c>
      <c r="FA862">
        <v>20.2929</v>
      </c>
      <c r="FB862">
        <v>5.18749</v>
      </c>
      <c r="FC862">
        <v>11.9441</v>
      </c>
      <c r="FD862">
        <v>4.95575</v>
      </c>
      <c r="FE862">
        <v>3.285</v>
      </c>
      <c r="FF862">
        <v>9999</v>
      </c>
      <c r="FG862">
        <v>9999</v>
      </c>
      <c r="FH862">
        <v>9999</v>
      </c>
      <c r="FI862">
        <v>999.9</v>
      </c>
      <c r="FJ862">
        <v>1.86127</v>
      </c>
      <c r="FK862">
        <v>1.86264</v>
      </c>
      <c r="FL862">
        <v>1.86005</v>
      </c>
      <c r="FM862">
        <v>1.85837</v>
      </c>
      <c r="FN862">
        <v>1.86217</v>
      </c>
      <c r="FO862">
        <v>1.85886</v>
      </c>
      <c r="FP862">
        <v>1.85792</v>
      </c>
      <c r="FQ862">
        <v>1.86081</v>
      </c>
      <c r="FR862">
        <v>0</v>
      </c>
      <c r="FS862">
        <v>0</v>
      </c>
      <c r="FT862">
        <v>0</v>
      </c>
      <c r="FU862">
        <v>4.5</v>
      </c>
      <c r="FV862" t="s">
        <v>361</v>
      </c>
      <c r="FW862" t="s">
        <v>362</v>
      </c>
      <c r="FX862" t="s">
        <v>363</v>
      </c>
      <c r="FY862" t="s">
        <v>364</v>
      </c>
      <c r="FZ862" t="s">
        <v>364</v>
      </c>
      <c r="GA862" t="s">
        <v>363</v>
      </c>
      <c r="GB862">
        <v>0</v>
      </c>
      <c r="GC862">
        <v>100</v>
      </c>
      <c r="GD862">
        <v>100</v>
      </c>
      <c r="GE862">
        <v>-0.362</v>
      </c>
      <c r="GF862">
        <v>0.2966</v>
      </c>
      <c r="GG862">
        <v>-1.589593225013521</v>
      </c>
      <c r="GH862">
        <v>0.00192992804097616</v>
      </c>
      <c r="GI862">
        <v>3.244687122451424E-06</v>
      </c>
      <c r="GJ862">
        <v>-2.087531120305573E-09</v>
      </c>
      <c r="GK862">
        <v>0.05776174702018427</v>
      </c>
      <c r="GL862">
        <v>0.005089068596103195</v>
      </c>
      <c r="GM862">
        <v>0.0003257216593697226</v>
      </c>
      <c r="GN862">
        <v>-1.562898368296355E-06</v>
      </c>
      <c r="GO862">
        <v>0</v>
      </c>
      <c r="GP862">
        <v>1257</v>
      </c>
      <c r="GQ862">
        <v>1</v>
      </c>
      <c r="GR862">
        <v>31</v>
      </c>
      <c r="GS862">
        <v>314.1</v>
      </c>
      <c r="GT862">
        <v>314</v>
      </c>
      <c r="GU862">
        <v>1.07666</v>
      </c>
      <c r="GV862">
        <v>2.40234</v>
      </c>
      <c r="GW862">
        <v>1.44775</v>
      </c>
      <c r="GX862">
        <v>2.20215</v>
      </c>
      <c r="GY862">
        <v>1.44653</v>
      </c>
      <c r="GZ862">
        <v>2.27539</v>
      </c>
      <c r="HA862">
        <v>33.1992</v>
      </c>
      <c r="HB862">
        <v>14.4035</v>
      </c>
      <c r="HC862">
        <v>18</v>
      </c>
      <c r="HD862">
        <v>531.867</v>
      </c>
      <c r="HE862">
        <v>523.102</v>
      </c>
      <c r="HF862">
        <v>24.9999</v>
      </c>
      <c r="HG862">
        <v>30.7039</v>
      </c>
      <c r="HH862">
        <v>30.0001</v>
      </c>
      <c r="HI862">
        <v>31.0815</v>
      </c>
      <c r="HJ862">
        <v>31.0928</v>
      </c>
      <c r="HK862">
        <v>21.5375</v>
      </c>
      <c r="HL862">
        <v>20.8779</v>
      </c>
      <c r="HM862">
        <v>100</v>
      </c>
      <c r="HN862">
        <v>25</v>
      </c>
      <c r="HO862">
        <v>420</v>
      </c>
      <c r="HP862">
        <v>21.5</v>
      </c>
      <c r="HQ862">
        <v>103.119</v>
      </c>
      <c r="HR862">
        <v>102.02</v>
      </c>
    </row>
    <row r="863" spans="1:226">
      <c r="A863">
        <v>845</v>
      </c>
      <c r="B863">
        <v>1774685173</v>
      </c>
      <c r="C863">
        <v>3427</v>
      </c>
      <c r="D863" t="s">
        <v>2053</v>
      </c>
      <c r="E863" t="s">
        <v>2054</v>
      </c>
      <c r="F863">
        <v>5</v>
      </c>
      <c r="I863">
        <v>1774685170.1</v>
      </c>
      <c r="J863">
        <f>(K863)/1000</f>
        <v>0</v>
      </c>
      <c r="K863">
        <f>IF(BF863, AN863, AH863)</f>
        <v>0</v>
      </c>
      <c r="L863">
        <f>IF(BF863, AI863, AG863)</f>
        <v>0</v>
      </c>
      <c r="M863">
        <f>BH863 - IF(AU863&gt;1, L863*BB863*100.0/(AW863), 0)</f>
        <v>0</v>
      </c>
      <c r="N863">
        <f>((T863-J863/2)*M863-L863)/(T863+J863/2)</f>
        <v>0</v>
      </c>
      <c r="O863">
        <f>N863*(BO863+BP863)/1000.0</f>
        <v>0</v>
      </c>
      <c r="P863">
        <f>(BH863 - IF(AU863&gt;1, L863*BB863*100.0/(AW863), 0))*(BO863+BP863)/1000.0</f>
        <v>0</v>
      </c>
      <c r="Q863">
        <f>2.0/((1/S863-1/R863)+SIGN(S863)*SQRT((1/S863-1/R863)*(1/S863-1/R863) + 4*BC863/((BC863+1)*(BC863+1))*(2*1/S863*1/R863-1/R863*1/R863)))</f>
        <v>0</v>
      </c>
      <c r="R863">
        <f>IF(LEFT(BD863,1)&lt;&gt;"0",IF(LEFT(BD863,1)="1",3.0,BE863),$D$5+$E$5*(BV863*BO863/($K$5*1000))+$F$5*(BV863*BO863/($K$5*1000))*MAX(MIN(BB863,$J$5),$I$5)*MAX(MIN(BB863,$J$5),$I$5)+$G$5*MAX(MIN(BB863,$J$5),$I$5)*(BV863*BO863/($K$5*1000))+$H$5*(BV863*BO863/($K$5*1000))*(BV863*BO863/($K$5*1000)))</f>
        <v>0</v>
      </c>
      <c r="S863">
        <f>J863*(1000-(1000*0.61365*exp(17.502*W863/(240.97+W863))/(BO863+BP863)+BJ863)/2)/(1000*0.61365*exp(17.502*W863/(240.97+W863))/(BO863+BP863)-BJ863)</f>
        <v>0</v>
      </c>
      <c r="T863">
        <f>1/((BC863+1)/(Q863/1.6)+1/(R863/1.37)) + BC863/((BC863+1)/(Q863/1.6) + BC863/(R863/1.37))</f>
        <v>0</v>
      </c>
      <c r="U863">
        <f>(AX863*BA863)</f>
        <v>0</v>
      </c>
      <c r="V863">
        <f>(BQ863+(U863+2*0.95*5.67E-8*(((BQ863+$B$9)+273)^4-(BQ863+273)^4)-44100*J863)/(1.84*29.3*R863+8*0.95*5.67E-8*(BQ863+273)^3))</f>
        <v>0</v>
      </c>
      <c r="W863">
        <f>($C$9*BR863+$D$9*BS863+$E$9*V863)</f>
        <v>0</v>
      </c>
      <c r="X863">
        <f>0.61365*exp(17.502*W863/(240.97+W863))</f>
        <v>0</v>
      </c>
      <c r="Y863">
        <f>(Z863/AA863*100)</f>
        <v>0</v>
      </c>
      <c r="Z863">
        <f>BJ863*(BO863+BP863)/1000</f>
        <v>0</v>
      </c>
      <c r="AA863">
        <f>0.61365*exp(17.502*BQ863/(240.97+BQ863))</f>
        <v>0</v>
      </c>
      <c r="AB863">
        <f>(X863-BJ863*(BO863+BP863)/1000)</f>
        <v>0</v>
      </c>
      <c r="AC863">
        <f>(-J863*44100)</f>
        <v>0</v>
      </c>
      <c r="AD863">
        <f>2*29.3*R863*0.92*(BQ863-W863)</f>
        <v>0</v>
      </c>
      <c r="AE863">
        <f>2*0.95*5.67E-8*(((BQ863+$B$9)+273)^4-(W863+273)^4)</f>
        <v>0</v>
      </c>
      <c r="AF863">
        <f>U863+AE863+AC863+AD863</f>
        <v>0</v>
      </c>
      <c r="AG863">
        <f>BN863*AU863*(BI863-BH863*(1000-AU863*BK863)/(1000-AU863*BJ863))/(100*BB863)</f>
        <v>0</v>
      </c>
      <c r="AH863">
        <f>1000*BN863*AU863*(BJ863-BK863)/(100*BB863*(1000-AU863*BJ863))</f>
        <v>0</v>
      </c>
      <c r="AI863">
        <f>(AJ863 - AK863 - BO863*1E3/(8.314*(BQ863+273.15)) * AM863/BN863 * AL863) * BN863/(100*BB863) * (1000 - BK863)/1000</f>
        <v>0</v>
      </c>
      <c r="AJ863">
        <v>429.2073356584876</v>
      </c>
      <c r="AK863">
        <v>428.7240727272726</v>
      </c>
      <c r="AL863">
        <v>-2.720629676923577E-06</v>
      </c>
      <c r="AM863">
        <v>61.35787655002243</v>
      </c>
      <c r="AN863">
        <f>(AP863 - AO863 + BO863*1E3/(8.314*(BQ863+273.15)) * AR863/BN863 * AQ863) * BN863/(100*BB863) * 1000/(1000 - AP863)</f>
        <v>0</v>
      </c>
      <c r="AO863">
        <v>21.47798366705518</v>
      </c>
      <c r="AP863">
        <v>21.46559860139861</v>
      </c>
      <c r="AQ863">
        <v>-1.019893759465935E-07</v>
      </c>
      <c r="AR863">
        <v>91.88205700752289</v>
      </c>
      <c r="AS863">
        <v>0</v>
      </c>
      <c r="AT863">
        <v>0</v>
      </c>
      <c r="AU863">
        <f>IF(AS863*$H$15&gt;=AW863,1.0,(AW863/(AW863-AS863*$H$15)))</f>
        <v>0</v>
      </c>
      <c r="AV863">
        <f>(AU863-1)*100</f>
        <v>0</v>
      </c>
      <c r="AW863">
        <f>MAX(0,($B$15+$C$15*BV863)/(1+$D$15*BV863)*BO863/(BQ863+273)*$E$15)</f>
        <v>0</v>
      </c>
      <c r="AX863">
        <f>$B$13*BW863+$C$13*BX863+$F$13*CI863*(1-CL863)</f>
        <v>0</v>
      </c>
      <c r="AY863">
        <f>AX863*AZ863</f>
        <v>0</v>
      </c>
      <c r="AZ863">
        <f>($B$13*$D$11+$C$13*$D$11+$F$13*((CV863+CN863)/MAX(CV863+CN863+CW863, 0.1)*$I$11+CW863/MAX(CV863+CN863+CW863, 0.1)*$J$11))/($B$13+$C$13+$F$13)</f>
        <v>0</v>
      </c>
      <c r="BA863">
        <f>($B$13*$K$11+$C$13*$K$11+$F$13*((CV863+CN863)/MAX(CV863+CN863+CW863, 0.1)*$P$11+CW863/MAX(CV863+CN863+CW863, 0.1)*$Q$11))/($B$13+$C$13+$F$13)</f>
        <v>0</v>
      </c>
      <c r="BB863">
        <v>6</v>
      </c>
      <c r="BC863">
        <v>0.5</v>
      </c>
      <c r="BD863" t="s">
        <v>358</v>
      </c>
      <c r="BE863">
        <v>2</v>
      </c>
      <c r="BF863" t="b">
        <v>1</v>
      </c>
      <c r="BG863">
        <v>1774685170.1</v>
      </c>
      <c r="BH863">
        <v>419.5291</v>
      </c>
      <c r="BI863">
        <v>419.9848999999999</v>
      </c>
      <c r="BJ863">
        <v>21.46495</v>
      </c>
      <c r="BK863">
        <v>21.47811</v>
      </c>
      <c r="BL863">
        <v>419.8907</v>
      </c>
      <c r="BM863">
        <v>21.16833</v>
      </c>
      <c r="BN863">
        <v>499.9623999999999</v>
      </c>
      <c r="BO863">
        <v>101.0237</v>
      </c>
      <c r="BP863">
        <v>0.09991906999999998</v>
      </c>
      <c r="BQ863">
        <v>25.69491</v>
      </c>
      <c r="BR863">
        <v>25.6854</v>
      </c>
      <c r="BS863">
        <v>999.9</v>
      </c>
      <c r="BT863">
        <v>0</v>
      </c>
      <c r="BU863">
        <v>0</v>
      </c>
      <c r="BV863">
        <v>10005.938</v>
      </c>
      <c r="BW863">
        <v>0</v>
      </c>
      <c r="BX863">
        <v>0.3684676</v>
      </c>
      <c r="BY863">
        <v>-0.4558107</v>
      </c>
      <c r="BZ863">
        <v>428.7318</v>
      </c>
      <c r="CA863">
        <v>429.2035</v>
      </c>
      <c r="CB863">
        <v>-0.0131422</v>
      </c>
      <c r="CC863">
        <v>419.9848999999999</v>
      </c>
      <c r="CD863">
        <v>21.47811</v>
      </c>
      <c r="CE863">
        <v>2.168468</v>
      </c>
      <c r="CF863">
        <v>2.169796</v>
      </c>
      <c r="CG863">
        <v>18.73125</v>
      </c>
      <c r="CH863">
        <v>18.74103</v>
      </c>
      <c r="CI863">
        <v>5.005267</v>
      </c>
      <c r="CJ863">
        <v>0</v>
      </c>
      <c r="CK863">
        <v>1</v>
      </c>
      <c r="CL863">
        <v>0</v>
      </c>
      <c r="CM863">
        <v>1.92181</v>
      </c>
      <c r="CN863">
        <v>0</v>
      </c>
      <c r="CO863">
        <v>-1.2913</v>
      </c>
      <c r="CP863">
        <v>25.60527</v>
      </c>
      <c r="CQ863">
        <v>35.375</v>
      </c>
      <c r="CR863">
        <v>41.875</v>
      </c>
      <c r="CS863">
        <v>38.437</v>
      </c>
      <c r="CT863">
        <v>41.52480000000001</v>
      </c>
      <c r="CU863">
        <v>36.7872</v>
      </c>
      <c r="CV863">
        <v>0</v>
      </c>
      <c r="CW863">
        <v>5.005999999999999</v>
      </c>
      <c r="CX863">
        <v>0</v>
      </c>
      <c r="CY863">
        <v>1774685171.6</v>
      </c>
      <c r="CZ863">
        <v>0</v>
      </c>
      <c r="DA863">
        <v>1774666326.5</v>
      </c>
      <c r="DB863" t="s">
        <v>359</v>
      </c>
      <c r="DC863">
        <v>1774666322</v>
      </c>
      <c r="DD863">
        <v>1774666326.5</v>
      </c>
      <c r="DE863">
        <v>2</v>
      </c>
      <c r="DF863">
        <v>0.343</v>
      </c>
      <c r="DG863">
        <v>-0.026</v>
      </c>
      <c r="DH863">
        <v>-0.36</v>
      </c>
      <c r="DI863">
        <v>0.298</v>
      </c>
      <c r="DJ863">
        <v>420</v>
      </c>
      <c r="DK863">
        <v>22</v>
      </c>
      <c r="DL863">
        <v>0.17</v>
      </c>
      <c r="DM863">
        <v>0.02</v>
      </c>
      <c r="DN863">
        <v>-0.4699363999999999</v>
      </c>
      <c r="DO863">
        <v>0.02789416885553505</v>
      </c>
      <c r="DP863">
        <v>0.02990586692339816</v>
      </c>
      <c r="DQ863">
        <v>1</v>
      </c>
      <c r="DR863">
        <v>-0.013330745</v>
      </c>
      <c r="DS863">
        <v>0.001893980487804916</v>
      </c>
      <c r="DT863">
        <v>0.0006060637082642384</v>
      </c>
      <c r="DU863">
        <v>1</v>
      </c>
      <c r="DV863">
        <v>2</v>
      </c>
      <c r="DW863">
        <v>2</v>
      </c>
      <c r="DX863" t="s">
        <v>360</v>
      </c>
      <c r="DY863">
        <v>3.13045</v>
      </c>
      <c r="DZ863">
        <v>2.80647</v>
      </c>
      <c r="EA863">
        <v>0.0997393</v>
      </c>
      <c r="EB863">
        <v>0.0994705</v>
      </c>
      <c r="EC863">
        <v>0.105728</v>
      </c>
      <c r="ED863">
        <v>0.105461</v>
      </c>
      <c r="EE863">
        <v>21143.9</v>
      </c>
      <c r="EF863">
        <v>27418.7</v>
      </c>
      <c r="EG863">
        <v>26440.5</v>
      </c>
      <c r="EH863">
        <v>32999.9</v>
      </c>
      <c r="EI863">
        <v>34925.8</v>
      </c>
      <c r="EJ863">
        <v>40316</v>
      </c>
      <c r="EK863">
        <v>41085.9</v>
      </c>
      <c r="EL863">
        <v>46059.7</v>
      </c>
      <c r="EM863">
        <v>2.03533</v>
      </c>
      <c r="EN863">
        <v>2.00007</v>
      </c>
      <c r="EO863">
        <v>0.0654906</v>
      </c>
      <c r="EP863">
        <v>0</v>
      </c>
      <c r="EQ863">
        <v>24.6092</v>
      </c>
      <c r="ER863">
        <v>999.9</v>
      </c>
      <c r="ES863">
        <v>67.5</v>
      </c>
      <c r="ET863">
        <v>27.5</v>
      </c>
      <c r="EU863">
        <v>24.6268</v>
      </c>
      <c r="EV863">
        <v>61.1009</v>
      </c>
      <c r="EW863">
        <v>31.6707</v>
      </c>
      <c r="EX863">
        <v>1</v>
      </c>
      <c r="EY863">
        <v>0.290716</v>
      </c>
      <c r="EZ863">
        <v>0.143655</v>
      </c>
      <c r="FA863">
        <v>20.2927</v>
      </c>
      <c r="FB863">
        <v>5.18779</v>
      </c>
      <c r="FC863">
        <v>11.9441</v>
      </c>
      <c r="FD863">
        <v>4.95575</v>
      </c>
      <c r="FE863">
        <v>3.285</v>
      </c>
      <c r="FF863">
        <v>9999</v>
      </c>
      <c r="FG863">
        <v>9999</v>
      </c>
      <c r="FH863">
        <v>9999</v>
      </c>
      <c r="FI863">
        <v>999.9</v>
      </c>
      <c r="FJ863">
        <v>1.86127</v>
      </c>
      <c r="FK863">
        <v>1.86264</v>
      </c>
      <c r="FL863">
        <v>1.86005</v>
      </c>
      <c r="FM863">
        <v>1.85837</v>
      </c>
      <c r="FN863">
        <v>1.86218</v>
      </c>
      <c r="FO863">
        <v>1.85888</v>
      </c>
      <c r="FP863">
        <v>1.85791</v>
      </c>
      <c r="FQ863">
        <v>1.86081</v>
      </c>
      <c r="FR863">
        <v>0</v>
      </c>
      <c r="FS863">
        <v>0</v>
      </c>
      <c r="FT863">
        <v>0</v>
      </c>
      <c r="FU863">
        <v>4.5</v>
      </c>
      <c r="FV863" t="s">
        <v>361</v>
      </c>
      <c r="FW863" t="s">
        <v>362</v>
      </c>
      <c r="FX863" t="s">
        <v>363</v>
      </c>
      <c r="FY863" t="s">
        <v>364</v>
      </c>
      <c r="FZ863" t="s">
        <v>364</v>
      </c>
      <c r="GA863" t="s">
        <v>363</v>
      </c>
      <c r="GB863">
        <v>0</v>
      </c>
      <c r="GC863">
        <v>100</v>
      </c>
      <c r="GD863">
        <v>100</v>
      </c>
      <c r="GE863">
        <v>-0.362</v>
      </c>
      <c r="GF863">
        <v>0.2966</v>
      </c>
      <c r="GG863">
        <v>-1.589593225013521</v>
      </c>
      <c r="GH863">
        <v>0.00192992804097616</v>
      </c>
      <c r="GI863">
        <v>3.244687122451424E-06</v>
      </c>
      <c r="GJ863">
        <v>-2.087531120305573E-09</v>
      </c>
      <c r="GK863">
        <v>0.05776174702018427</v>
      </c>
      <c r="GL863">
        <v>0.005089068596103195</v>
      </c>
      <c r="GM863">
        <v>0.0003257216593697226</v>
      </c>
      <c r="GN863">
        <v>-1.562898368296355E-06</v>
      </c>
      <c r="GO863">
        <v>0</v>
      </c>
      <c r="GP863">
        <v>1257</v>
      </c>
      <c r="GQ863">
        <v>1</v>
      </c>
      <c r="GR863">
        <v>31</v>
      </c>
      <c r="GS863">
        <v>314.2</v>
      </c>
      <c r="GT863">
        <v>314.1</v>
      </c>
      <c r="GU863">
        <v>1.07666</v>
      </c>
      <c r="GV863">
        <v>2.39502</v>
      </c>
      <c r="GW863">
        <v>1.44775</v>
      </c>
      <c r="GX863">
        <v>2.20215</v>
      </c>
      <c r="GY863">
        <v>1.44653</v>
      </c>
      <c r="GZ863">
        <v>2.32056</v>
      </c>
      <c r="HA863">
        <v>33.1992</v>
      </c>
      <c r="HB863">
        <v>14.4035</v>
      </c>
      <c r="HC863">
        <v>18</v>
      </c>
      <c r="HD863">
        <v>532.0839999999999</v>
      </c>
      <c r="HE863">
        <v>522.763</v>
      </c>
      <c r="HF863">
        <v>25.0001</v>
      </c>
      <c r="HG863">
        <v>30.7039</v>
      </c>
      <c r="HH863">
        <v>30.0001</v>
      </c>
      <c r="HI863">
        <v>31.0828</v>
      </c>
      <c r="HJ863">
        <v>31.0928</v>
      </c>
      <c r="HK863">
        <v>21.5362</v>
      </c>
      <c r="HL863">
        <v>20.8779</v>
      </c>
      <c r="HM863">
        <v>100</v>
      </c>
      <c r="HN863">
        <v>25</v>
      </c>
      <c r="HO863">
        <v>420</v>
      </c>
      <c r="HP863">
        <v>21.5</v>
      </c>
      <c r="HQ863">
        <v>103.118</v>
      </c>
      <c r="HR863">
        <v>102.02</v>
      </c>
    </row>
    <row r="864" spans="1:226">
      <c r="A864">
        <v>846</v>
      </c>
      <c r="B864">
        <v>1774685177</v>
      </c>
      <c r="C864">
        <v>3431</v>
      </c>
      <c r="D864" t="s">
        <v>2055</v>
      </c>
      <c r="E864" t="s">
        <v>2056</v>
      </c>
      <c r="F864">
        <v>5</v>
      </c>
      <c r="I864">
        <v>1774685174.1</v>
      </c>
      <c r="J864">
        <f>(K864)/1000</f>
        <v>0</v>
      </c>
      <c r="K864">
        <f>IF(BF864, AN864, AH864)</f>
        <v>0</v>
      </c>
      <c r="L864">
        <f>IF(BF864, AI864, AG864)</f>
        <v>0</v>
      </c>
      <c r="M864">
        <f>BH864 - IF(AU864&gt;1, L864*BB864*100.0/(AW864), 0)</f>
        <v>0</v>
      </c>
      <c r="N864">
        <f>((T864-J864/2)*M864-L864)/(T864+J864/2)</f>
        <v>0</v>
      </c>
      <c r="O864">
        <f>N864*(BO864+BP864)/1000.0</f>
        <v>0</v>
      </c>
      <c r="P864">
        <f>(BH864 - IF(AU864&gt;1, L864*BB864*100.0/(AW864), 0))*(BO864+BP864)/1000.0</f>
        <v>0</v>
      </c>
      <c r="Q864">
        <f>2.0/((1/S864-1/R864)+SIGN(S864)*SQRT((1/S864-1/R864)*(1/S864-1/R864) + 4*BC864/((BC864+1)*(BC864+1))*(2*1/S864*1/R864-1/R864*1/R864)))</f>
        <v>0</v>
      </c>
      <c r="R864">
        <f>IF(LEFT(BD864,1)&lt;&gt;"0",IF(LEFT(BD864,1)="1",3.0,BE864),$D$5+$E$5*(BV864*BO864/($K$5*1000))+$F$5*(BV864*BO864/($K$5*1000))*MAX(MIN(BB864,$J$5),$I$5)*MAX(MIN(BB864,$J$5),$I$5)+$G$5*MAX(MIN(BB864,$J$5),$I$5)*(BV864*BO864/($K$5*1000))+$H$5*(BV864*BO864/($K$5*1000))*(BV864*BO864/($K$5*1000)))</f>
        <v>0</v>
      </c>
      <c r="S864">
        <f>J864*(1000-(1000*0.61365*exp(17.502*W864/(240.97+W864))/(BO864+BP864)+BJ864)/2)/(1000*0.61365*exp(17.502*W864/(240.97+W864))/(BO864+BP864)-BJ864)</f>
        <v>0</v>
      </c>
      <c r="T864">
        <f>1/((BC864+1)/(Q864/1.6)+1/(R864/1.37)) + BC864/((BC864+1)/(Q864/1.6) + BC864/(R864/1.37))</f>
        <v>0</v>
      </c>
      <c r="U864">
        <f>(AX864*BA864)</f>
        <v>0</v>
      </c>
      <c r="V864">
        <f>(BQ864+(U864+2*0.95*5.67E-8*(((BQ864+$B$9)+273)^4-(BQ864+273)^4)-44100*J864)/(1.84*29.3*R864+8*0.95*5.67E-8*(BQ864+273)^3))</f>
        <v>0</v>
      </c>
      <c r="W864">
        <f>($C$9*BR864+$D$9*BS864+$E$9*V864)</f>
        <v>0</v>
      </c>
      <c r="X864">
        <f>0.61365*exp(17.502*W864/(240.97+W864))</f>
        <v>0</v>
      </c>
      <c r="Y864">
        <f>(Z864/AA864*100)</f>
        <v>0</v>
      </c>
      <c r="Z864">
        <f>BJ864*(BO864+BP864)/1000</f>
        <v>0</v>
      </c>
      <c r="AA864">
        <f>0.61365*exp(17.502*BQ864/(240.97+BQ864))</f>
        <v>0</v>
      </c>
      <c r="AB864">
        <f>(X864-BJ864*(BO864+BP864)/1000)</f>
        <v>0</v>
      </c>
      <c r="AC864">
        <f>(-J864*44100)</f>
        <v>0</v>
      </c>
      <c r="AD864">
        <f>2*29.3*R864*0.92*(BQ864-W864)</f>
        <v>0</v>
      </c>
      <c r="AE864">
        <f>2*0.95*5.67E-8*(((BQ864+$B$9)+273)^4-(W864+273)^4)</f>
        <v>0</v>
      </c>
      <c r="AF864">
        <f>U864+AE864+AC864+AD864</f>
        <v>0</v>
      </c>
      <c r="AG864">
        <f>BN864*AU864*(BI864-BH864*(1000-AU864*BK864)/(1000-AU864*BJ864))/(100*BB864)</f>
        <v>0</v>
      </c>
      <c r="AH864">
        <f>1000*BN864*AU864*(BJ864-BK864)/(100*BB864*(1000-AU864*BJ864))</f>
        <v>0</v>
      </c>
      <c r="AI864">
        <f>(AJ864 - AK864 - BO864*1E3/(8.314*(BQ864+273.15)) * AM864/BN864 * AL864) * BN864/(100*BB864) * (1000 - BK864)/1000</f>
        <v>0</v>
      </c>
      <c r="AJ864">
        <v>429.2175791842654</v>
      </c>
      <c r="AK864">
        <v>428.7498727272726</v>
      </c>
      <c r="AL864">
        <v>4.349738234533754E-06</v>
      </c>
      <c r="AM864">
        <v>61.35787655002243</v>
      </c>
      <c r="AN864">
        <f>(AP864 - AO864 + BO864*1E3/(8.314*(BQ864+273.15)) * AR864/BN864 * AQ864) * BN864/(100*BB864) * 1000/(1000 - AP864)</f>
        <v>0</v>
      </c>
      <c r="AO864">
        <v>21.47816180996422</v>
      </c>
      <c r="AP864">
        <v>21.46543916083916</v>
      </c>
      <c r="AQ864">
        <v>3.396635420511107E-07</v>
      </c>
      <c r="AR864">
        <v>91.88205700752289</v>
      </c>
      <c r="AS864">
        <v>0</v>
      </c>
      <c r="AT864">
        <v>0</v>
      </c>
      <c r="AU864">
        <f>IF(AS864*$H$15&gt;=AW864,1.0,(AW864/(AW864-AS864*$H$15)))</f>
        <v>0</v>
      </c>
      <c r="AV864">
        <f>(AU864-1)*100</f>
        <v>0</v>
      </c>
      <c r="AW864">
        <f>MAX(0,($B$15+$C$15*BV864)/(1+$D$15*BV864)*BO864/(BQ864+273)*$E$15)</f>
        <v>0</v>
      </c>
      <c r="AX864">
        <f>$B$13*BW864+$C$13*BX864+$F$13*CI864*(1-CL864)</f>
        <v>0</v>
      </c>
      <c r="AY864">
        <f>AX864*AZ864</f>
        <v>0</v>
      </c>
      <c r="AZ864">
        <f>($B$13*$D$11+$C$13*$D$11+$F$13*((CV864+CN864)/MAX(CV864+CN864+CW864, 0.1)*$I$11+CW864/MAX(CV864+CN864+CW864, 0.1)*$J$11))/($B$13+$C$13+$F$13)</f>
        <v>0</v>
      </c>
      <c r="BA864">
        <f>($B$13*$K$11+$C$13*$K$11+$F$13*((CV864+CN864)/MAX(CV864+CN864+CW864, 0.1)*$P$11+CW864/MAX(CV864+CN864+CW864, 0.1)*$Q$11))/($B$13+$C$13+$F$13)</f>
        <v>0</v>
      </c>
      <c r="BB864">
        <v>6</v>
      </c>
      <c r="BC864">
        <v>0.5</v>
      </c>
      <c r="BD864" t="s">
        <v>358</v>
      </c>
      <c r="BE864">
        <v>2</v>
      </c>
      <c r="BF864" t="b">
        <v>1</v>
      </c>
      <c r="BG864">
        <v>1774685174.1</v>
      </c>
      <c r="BH864">
        <v>419.5343</v>
      </c>
      <c r="BI864">
        <v>420.0051</v>
      </c>
      <c r="BJ864">
        <v>21.46563</v>
      </c>
      <c r="BK864">
        <v>21.47851</v>
      </c>
      <c r="BL864">
        <v>419.896</v>
      </c>
      <c r="BM864">
        <v>21.16901</v>
      </c>
      <c r="BN864">
        <v>499.98</v>
      </c>
      <c r="BO864">
        <v>101.0237</v>
      </c>
      <c r="BP864">
        <v>0.09989419000000002</v>
      </c>
      <c r="BQ864">
        <v>25.69558</v>
      </c>
      <c r="BR864">
        <v>25.68122</v>
      </c>
      <c r="BS864">
        <v>999.9</v>
      </c>
      <c r="BT864">
        <v>0</v>
      </c>
      <c r="BU864">
        <v>0</v>
      </c>
      <c r="BV864">
        <v>10021.057</v>
      </c>
      <c r="BW864">
        <v>0</v>
      </c>
      <c r="BX864">
        <v>0.3691521999999999</v>
      </c>
      <c r="BY864">
        <v>-0.4708495000000001</v>
      </c>
      <c r="BZ864">
        <v>428.7374</v>
      </c>
      <c r="CA864">
        <v>429.2243</v>
      </c>
      <c r="CB864">
        <v>-0.01285363</v>
      </c>
      <c r="CC864">
        <v>420.0051</v>
      </c>
      <c r="CD864">
        <v>21.47851</v>
      </c>
      <c r="CE864">
        <v>2.168541</v>
      </c>
      <c r="CF864">
        <v>2.169839000000001</v>
      </c>
      <c r="CG864">
        <v>18.73177</v>
      </c>
      <c r="CH864">
        <v>18.74135</v>
      </c>
      <c r="CI864">
        <v>5.000321</v>
      </c>
      <c r="CJ864">
        <v>0</v>
      </c>
      <c r="CK864">
        <v>1</v>
      </c>
      <c r="CL864">
        <v>0</v>
      </c>
      <c r="CM864">
        <v>1.7714</v>
      </c>
      <c r="CN864">
        <v>0</v>
      </c>
      <c r="CO864">
        <v>-1.29766</v>
      </c>
      <c r="CP864">
        <v>25.57997</v>
      </c>
      <c r="CQ864">
        <v>35.39980000000001</v>
      </c>
      <c r="CR864">
        <v>41.875</v>
      </c>
      <c r="CS864">
        <v>38.437</v>
      </c>
      <c r="CT864">
        <v>41.562</v>
      </c>
      <c r="CU864">
        <v>36.812</v>
      </c>
      <c r="CV864">
        <v>0</v>
      </c>
      <c r="CW864">
        <v>5.000000000000001</v>
      </c>
      <c r="CX864">
        <v>0</v>
      </c>
      <c r="CY864">
        <v>1774685175.2</v>
      </c>
      <c r="CZ864">
        <v>0</v>
      </c>
      <c r="DA864">
        <v>1774666326.5</v>
      </c>
      <c r="DB864" t="s">
        <v>359</v>
      </c>
      <c r="DC864">
        <v>1774666322</v>
      </c>
      <c r="DD864">
        <v>1774666326.5</v>
      </c>
      <c r="DE864">
        <v>2</v>
      </c>
      <c r="DF864">
        <v>0.343</v>
      </c>
      <c r="DG864">
        <v>-0.026</v>
      </c>
      <c r="DH864">
        <v>-0.36</v>
      </c>
      <c r="DI864">
        <v>0.298</v>
      </c>
      <c r="DJ864">
        <v>420</v>
      </c>
      <c r="DK864">
        <v>22</v>
      </c>
      <c r="DL864">
        <v>0.17</v>
      </c>
      <c r="DM864">
        <v>0.02</v>
      </c>
      <c r="DN864">
        <v>-0.4693387804878049</v>
      </c>
      <c r="DO864">
        <v>-0.01949305923344971</v>
      </c>
      <c r="DP864">
        <v>0.02590795867598782</v>
      </c>
      <c r="DQ864">
        <v>1</v>
      </c>
      <c r="DR864">
        <v>-0.01318740731707317</v>
      </c>
      <c r="DS864">
        <v>0.003155726132404202</v>
      </c>
      <c r="DT864">
        <v>0.0006764834919083459</v>
      </c>
      <c r="DU864">
        <v>1</v>
      </c>
      <c r="DV864">
        <v>2</v>
      </c>
      <c r="DW864">
        <v>2</v>
      </c>
      <c r="DX864" t="s">
        <v>360</v>
      </c>
      <c r="DY864">
        <v>3.13045</v>
      </c>
      <c r="DZ864">
        <v>2.80665</v>
      </c>
      <c r="EA864">
        <v>0.09974379999999999</v>
      </c>
      <c r="EB864">
        <v>0.09947209999999999</v>
      </c>
      <c r="EC864">
        <v>0.105728</v>
      </c>
      <c r="ED864">
        <v>0.105462</v>
      </c>
      <c r="EE864">
        <v>21143.8</v>
      </c>
      <c r="EF864">
        <v>27418.6</v>
      </c>
      <c r="EG864">
        <v>26440.4</v>
      </c>
      <c r="EH864">
        <v>32999.8</v>
      </c>
      <c r="EI864">
        <v>34925.5</v>
      </c>
      <c r="EJ864">
        <v>40315.8</v>
      </c>
      <c r="EK864">
        <v>41085.6</v>
      </c>
      <c r="EL864">
        <v>46059.4</v>
      </c>
      <c r="EM864">
        <v>2.03527</v>
      </c>
      <c r="EN864">
        <v>2.00017</v>
      </c>
      <c r="EO864">
        <v>0.06545339999999999</v>
      </c>
      <c r="EP864">
        <v>0</v>
      </c>
      <c r="EQ864">
        <v>24.6099</v>
      </c>
      <c r="ER864">
        <v>999.9</v>
      </c>
      <c r="ES864">
        <v>67.5</v>
      </c>
      <c r="ET864">
        <v>27.5</v>
      </c>
      <c r="EU864">
        <v>24.6246</v>
      </c>
      <c r="EV864">
        <v>61.3609</v>
      </c>
      <c r="EW864">
        <v>31.7989</v>
      </c>
      <c r="EX864">
        <v>1</v>
      </c>
      <c r="EY864">
        <v>0.290531</v>
      </c>
      <c r="EZ864">
        <v>0.144139</v>
      </c>
      <c r="FA864">
        <v>20.2928</v>
      </c>
      <c r="FB864">
        <v>5.18764</v>
      </c>
      <c r="FC864">
        <v>11.9441</v>
      </c>
      <c r="FD864">
        <v>4.95575</v>
      </c>
      <c r="FE864">
        <v>3.285</v>
      </c>
      <c r="FF864">
        <v>9999</v>
      </c>
      <c r="FG864">
        <v>9999</v>
      </c>
      <c r="FH864">
        <v>9999</v>
      </c>
      <c r="FI864">
        <v>999.9</v>
      </c>
      <c r="FJ864">
        <v>1.86127</v>
      </c>
      <c r="FK864">
        <v>1.86264</v>
      </c>
      <c r="FL864">
        <v>1.86005</v>
      </c>
      <c r="FM864">
        <v>1.85837</v>
      </c>
      <c r="FN864">
        <v>1.86217</v>
      </c>
      <c r="FO864">
        <v>1.85886</v>
      </c>
      <c r="FP864">
        <v>1.85793</v>
      </c>
      <c r="FQ864">
        <v>1.86081</v>
      </c>
      <c r="FR864">
        <v>0</v>
      </c>
      <c r="FS864">
        <v>0</v>
      </c>
      <c r="FT864">
        <v>0</v>
      </c>
      <c r="FU864">
        <v>4.5</v>
      </c>
      <c r="FV864" t="s">
        <v>361</v>
      </c>
      <c r="FW864" t="s">
        <v>362</v>
      </c>
      <c r="FX864" t="s">
        <v>363</v>
      </c>
      <c r="FY864" t="s">
        <v>364</v>
      </c>
      <c r="FZ864" t="s">
        <v>364</v>
      </c>
      <c r="GA864" t="s">
        <v>363</v>
      </c>
      <c r="GB864">
        <v>0</v>
      </c>
      <c r="GC864">
        <v>100</v>
      </c>
      <c r="GD864">
        <v>100</v>
      </c>
      <c r="GE864">
        <v>-0.362</v>
      </c>
      <c r="GF864">
        <v>0.2966</v>
      </c>
      <c r="GG864">
        <v>-1.589593225013521</v>
      </c>
      <c r="GH864">
        <v>0.00192992804097616</v>
      </c>
      <c r="GI864">
        <v>3.244687122451424E-06</v>
      </c>
      <c r="GJ864">
        <v>-2.087531120305573E-09</v>
      </c>
      <c r="GK864">
        <v>0.05776174702018427</v>
      </c>
      <c r="GL864">
        <v>0.005089068596103195</v>
      </c>
      <c r="GM864">
        <v>0.0003257216593697226</v>
      </c>
      <c r="GN864">
        <v>-1.562898368296355E-06</v>
      </c>
      <c r="GO864">
        <v>0</v>
      </c>
      <c r="GP864">
        <v>1257</v>
      </c>
      <c r="GQ864">
        <v>1</v>
      </c>
      <c r="GR864">
        <v>31</v>
      </c>
      <c r="GS864">
        <v>314.2</v>
      </c>
      <c r="GT864">
        <v>314.2</v>
      </c>
      <c r="GU864">
        <v>1.07666</v>
      </c>
      <c r="GV864">
        <v>2.3877</v>
      </c>
      <c r="GW864">
        <v>1.44775</v>
      </c>
      <c r="GX864">
        <v>2.20215</v>
      </c>
      <c r="GY864">
        <v>1.44653</v>
      </c>
      <c r="GZ864">
        <v>2.37427</v>
      </c>
      <c r="HA864">
        <v>33.1992</v>
      </c>
      <c r="HB864">
        <v>14.4035</v>
      </c>
      <c r="HC864">
        <v>18</v>
      </c>
      <c r="HD864">
        <v>532.053</v>
      </c>
      <c r="HE864">
        <v>522.83</v>
      </c>
      <c r="HF864">
        <v>25.0001</v>
      </c>
      <c r="HG864">
        <v>30.7039</v>
      </c>
      <c r="HH864">
        <v>30.0001</v>
      </c>
      <c r="HI864">
        <v>31.0828</v>
      </c>
      <c r="HJ864">
        <v>31.0928</v>
      </c>
      <c r="HK864">
        <v>21.5356</v>
      </c>
      <c r="HL864">
        <v>20.8779</v>
      </c>
      <c r="HM864">
        <v>100</v>
      </c>
      <c r="HN864">
        <v>25</v>
      </c>
      <c r="HO864">
        <v>420</v>
      </c>
      <c r="HP864">
        <v>21.5</v>
      </c>
      <c r="HQ864">
        <v>103.117</v>
      </c>
      <c r="HR864">
        <v>102.02</v>
      </c>
    </row>
    <row r="865" spans="1:226">
      <c r="A865">
        <v>847</v>
      </c>
      <c r="B865">
        <v>1774685181</v>
      </c>
      <c r="C865">
        <v>3435</v>
      </c>
      <c r="D865" t="s">
        <v>2057</v>
      </c>
      <c r="E865" t="s">
        <v>2058</v>
      </c>
      <c r="F865">
        <v>5</v>
      </c>
      <c r="I865">
        <v>1774685178.1</v>
      </c>
      <c r="J865">
        <f>(K865)/1000</f>
        <v>0</v>
      </c>
      <c r="K865">
        <f>IF(BF865, AN865, AH865)</f>
        <v>0</v>
      </c>
      <c r="L865">
        <f>IF(BF865, AI865, AG865)</f>
        <v>0</v>
      </c>
      <c r="M865">
        <f>BH865 - IF(AU865&gt;1, L865*BB865*100.0/(AW865), 0)</f>
        <v>0</v>
      </c>
      <c r="N865">
        <f>((T865-J865/2)*M865-L865)/(T865+J865/2)</f>
        <v>0</v>
      </c>
      <c r="O865">
        <f>N865*(BO865+BP865)/1000.0</f>
        <v>0</v>
      </c>
      <c r="P865">
        <f>(BH865 - IF(AU865&gt;1, L865*BB865*100.0/(AW865), 0))*(BO865+BP865)/1000.0</f>
        <v>0</v>
      </c>
      <c r="Q865">
        <f>2.0/((1/S865-1/R865)+SIGN(S865)*SQRT((1/S865-1/R865)*(1/S865-1/R865) + 4*BC865/((BC865+1)*(BC865+1))*(2*1/S865*1/R865-1/R865*1/R865)))</f>
        <v>0</v>
      </c>
      <c r="R865">
        <f>IF(LEFT(BD865,1)&lt;&gt;"0",IF(LEFT(BD865,1)="1",3.0,BE865),$D$5+$E$5*(BV865*BO865/($K$5*1000))+$F$5*(BV865*BO865/($K$5*1000))*MAX(MIN(BB865,$J$5),$I$5)*MAX(MIN(BB865,$J$5),$I$5)+$G$5*MAX(MIN(BB865,$J$5),$I$5)*(BV865*BO865/($K$5*1000))+$H$5*(BV865*BO865/($K$5*1000))*(BV865*BO865/($K$5*1000)))</f>
        <v>0</v>
      </c>
      <c r="S865">
        <f>J865*(1000-(1000*0.61365*exp(17.502*W865/(240.97+W865))/(BO865+BP865)+BJ865)/2)/(1000*0.61365*exp(17.502*W865/(240.97+W865))/(BO865+BP865)-BJ865)</f>
        <v>0</v>
      </c>
      <c r="T865">
        <f>1/((BC865+1)/(Q865/1.6)+1/(R865/1.37)) + BC865/((BC865+1)/(Q865/1.6) + BC865/(R865/1.37))</f>
        <v>0</v>
      </c>
      <c r="U865">
        <f>(AX865*BA865)</f>
        <v>0</v>
      </c>
      <c r="V865">
        <f>(BQ865+(U865+2*0.95*5.67E-8*(((BQ865+$B$9)+273)^4-(BQ865+273)^4)-44100*J865)/(1.84*29.3*R865+8*0.95*5.67E-8*(BQ865+273)^3))</f>
        <v>0</v>
      </c>
      <c r="W865">
        <f>($C$9*BR865+$D$9*BS865+$E$9*V865)</f>
        <v>0</v>
      </c>
      <c r="X865">
        <f>0.61365*exp(17.502*W865/(240.97+W865))</f>
        <v>0</v>
      </c>
      <c r="Y865">
        <f>(Z865/AA865*100)</f>
        <v>0</v>
      </c>
      <c r="Z865">
        <f>BJ865*(BO865+BP865)/1000</f>
        <v>0</v>
      </c>
      <c r="AA865">
        <f>0.61365*exp(17.502*BQ865/(240.97+BQ865))</f>
        <v>0</v>
      </c>
      <c r="AB865">
        <f>(X865-BJ865*(BO865+BP865)/1000)</f>
        <v>0</v>
      </c>
      <c r="AC865">
        <f>(-J865*44100)</f>
        <v>0</v>
      </c>
      <c r="AD865">
        <f>2*29.3*R865*0.92*(BQ865-W865)</f>
        <v>0</v>
      </c>
      <c r="AE865">
        <f>2*0.95*5.67E-8*(((BQ865+$B$9)+273)^4-(W865+273)^4)</f>
        <v>0</v>
      </c>
      <c r="AF865">
        <f>U865+AE865+AC865+AD865</f>
        <v>0</v>
      </c>
      <c r="AG865">
        <f>BN865*AU865*(BI865-BH865*(1000-AU865*BK865)/(1000-AU865*BJ865))/(100*BB865)</f>
        <v>0</v>
      </c>
      <c r="AH865">
        <f>1000*BN865*AU865*(BJ865-BK865)/(100*BB865*(1000-AU865*BJ865))</f>
        <v>0</v>
      </c>
      <c r="AI865">
        <f>(AJ865 - AK865 - BO865*1E3/(8.314*(BQ865+273.15)) * AM865/BN865 * AL865) * BN865/(100*BB865) * (1000 - BK865)/1000</f>
        <v>0</v>
      </c>
      <c r="AJ865">
        <v>429.227205291859</v>
      </c>
      <c r="AK865">
        <v>428.7427636363636</v>
      </c>
      <c r="AL865">
        <v>-7.566137727100812E-08</v>
      </c>
      <c r="AM865">
        <v>61.35787655002243</v>
      </c>
      <c r="AN865">
        <f>(AP865 - AO865 + BO865*1E3/(8.314*(BQ865+273.15)) * AR865/BN865 * AQ865) * BN865/(100*BB865) * 1000/(1000 - AP865)</f>
        <v>0</v>
      </c>
      <c r="AO865">
        <v>21.47865362565917</v>
      </c>
      <c r="AP865">
        <v>21.46772167832169</v>
      </c>
      <c r="AQ865">
        <v>-6.380460830369284E-07</v>
      </c>
      <c r="AR865">
        <v>91.88205700752289</v>
      </c>
      <c r="AS865">
        <v>0</v>
      </c>
      <c r="AT865">
        <v>0</v>
      </c>
      <c r="AU865">
        <f>IF(AS865*$H$15&gt;=AW865,1.0,(AW865/(AW865-AS865*$H$15)))</f>
        <v>0</v>
      </c>
      <c r="AV865">
        <f>(AU865-1)*100</f>
        <v>0</v>
      </c>
      <c r="AW865">
        <f>MAX(0,($B$15+$C$15*BV865)/(1+$D$15*BV865)*BO865/(BQ865+273)*$E$15)</f>
        <v>0</v>
      </c>
      <c r="AX865">
        <f>$B$13*BW865+$C$13*BX865+$F$13*CI865*(1-CL865)</f>
        <v>0</v>
      </c>
      <c r="AY865">
        <f>AX865*AZ865</f>
        <v>0</v>
      </c>
      <c r="AZ865">
        <f>($B$13*$D$11+$C$13*$D$11+$F$13*((CV865+CN865)/MAX(CV865+CN865+CW865, 0.1)*$I$11+CW865/MAX(CV865+CN865+CW865, 0.1)*$J$11))/($B$13+$C$13+$F$13)</f>
        <v>0</v>
      </c>
      <c r="BA865">
        <f>($B$13*$K$11+$C$13*$K$11+$F$13*((CV865+CN865)/MAX(CV865+CN865+CW865, 0.1)*$P$11+CW865/MAX(CV865+CN865+CW865, 0.1)*$Q$11))/($B$13+$C$13+$F$13)</f>
        <v>0</v>
      </c>
      <c r="BB865">
        <v>6</v>
      </c>
      <c r="BC865">
        <v>0.5</v>
      </c>
      <c r="BD865" t="s">
        <v>358</v>
      </c>
      <c r="BE865">
        <v>2</v>
      </c>
      <c r="BF865" t="b">
        <v>1</v>
      </c>
      <c r="BG865">
        <v>1774685178.1</v>
      </c>
      <c r="BH865">
        <v>419.5373</v>
      </c>
      <c r="BI865">
        <v>420.0026999999999</v>
      </c>
      <c r="BJ865">
        <v>21.46592</v>
      </c>
      <c r="BK865">
        <v>21.47851</v>
      </c>
      <c r="BL865">
        <v>419.8992999999999</v>
      </c>
      <c r="BM865">
        <v>21.16929</v>
      </c>
      <c r="BN865">
        <v>500.0498000000001</v>
      </c>
      <c r="BO865">
        <v>101.0239</v>
      </c>
      <c r="BP865">
        <v>0.10014449</v>
      </c>
      <c r="BQ865">
        <v>25.6965</v>
      </c>
      <c r="BR865">
        <v>25.68476</v>
      </c>
      <c r="BS865">
        <v>999.9</v>
      </c>
      <c r="BT865">
        <v>0</v>
      </c>
      <c r="BU865">
        <v>0</v>
      </c>
      <c r="BV865">
        <v>9990.631000000001</v>
      </c>
      <c r="BW865">
        <v>0</v>
      </c>
      <c r="BX865">
        <v>0.3445056</v>
      </c>
      <c r="BY865">
        <v>-0.4650574</v>
      </c>
      <c r="BZ865">
        <v>428.7407</v>
      </c>
      <c r="CA865">
        <v>429.2216999999999</v>
      </c>
      <c r="CB865">
        <v>-0.01258888</v>
      </c>
      <c r="CC865">
        <v>420.0026999999999</v>
      </c>
      <c r="CD865">
        <v>21.47851</v>
      </c>
      <c r="CE865">
        <v>2.16857</v>
      </c>
      <c r="CF865">
        <v>2.169843</v>
      </c>
      <c r="CG865">
        <v>18.73202</v>
      </c>
      <c r="CH865">
        <v>18.74139</v>
      </c>
      <c r="CI865">
        <v>4.999714</v>
      </c>
      <c r="CJ865">
        <v>0</v>
      </c>
      <c r="CK865">
        <v>1</v>
      </c>
      <c r="CL865">
        <v>0</v>
      </c>
      <c r="CM865">
        <v>1.76611</v>
      </c>
      <c r="CN865">
        <v>0</v>
      </c>
      <c r="CO865">
        <v>-1.20172</v>
      </c>
      <c r="CP865">
        <v>25.57686</v>
      </c>
      <c r="CQ865">
        <v>35.4308</v>
      </c>
      <c r="CR865">
        <v>41.9122</v>
      </c>
      <c r="CS865">
        <v>38.4748</v>
      </c>
      <c r="CT865">
        <v>41.5998</v>
      </c>
      <c r="CU865">
        <v>36.812</v>
      </c>
      <c r="CV865">
        <v>0</v>
      </c>
      <c r="CW865">
        <v>4.999000000000001</v>
      </c>
      <c r="CX865">
        <v>0</v>
      </c>
      <c r="CY865">
        <v>1774685179.4</v>
      </c>
      <c r="CZ865">
        <v>0</v>
      </c>
      <c r="DA865">
        <v>1774666326.5</v>
      </c>
      <c r="DB865" t="s">
        <v>359</v>
      </c>
      <c r="DC865">
        <v>1774666322</v>
      </c>
      <c r="DD865">
        <v>1774666326.5</v>
      </c>
      <c r="DE865">
        <v>2</v>
      </c>
      <c r="DF865">
        <v>0.343</v>
      </c>
      <c r="DG865">
        <v>-0.026</v>
      </c>
      <c r="DH865">
        <v>-0.36</v>
      </c>
      <c r="DI865">
        <v>0.298</v>
      </c>
      <c r="DJ865">
        <v>420</v>
      </c>
      <c r="DK865">
        <v>22</v>
      </c>
      <c r="DL865">
        <v>0.17</v>
      </c>
      <c r="DM865">
        <v>0.02</v>
      </c>
      <c r="DN865">
        <v>-0.4737950731707317</v>
      </c>
      <c r="DO865">
        <v>0.06379375609756144</v>
      </c>
      <c r="DP865">
        <v>0.02257920239187343</v>
      </c>
      <c r="DQ865">
        <v>1</v>
      </c>
      <c r="DR865">
        <v>-0.01302621463414634</v>
      </c>
      <c r="DS865">
        <v>0.001454560975609753</v>
      </c>
      <c r="DT865">
        <v>0.0006346911038818941</v>
      </c>
      <c r="DU865">
        <v>1</v>
      </c>
      <c r="DV865">
        <v>2</v>
      </c>
      <c r="DW865">
        <v>2</v>
      </c>
      <c r="DX865" t="s">
        <v>360</v>
      </c>
      <c r="DY865">
        <v>3.13043</v>
      </c>
      <c r="DZ865">
        <v>2.80621</v>
      </c>
      <c r="EA865">
        <v>0.0997437</v>
      </c>
      <c r="EB865">
        <v>0.0994652</v>
      </c>
      <c r="EC865">
        <v>0.105736</v>
      </c>
      <c r="ED865">
        <v>0.105463</v>
      </c>
      <c r="EE865">
        <v>21143.8</v>
      </c>
      <c r="EF865">
        <v>27418.8</v>
      </c>
      <c r="EG865">
        <v>26440.5</v>
      </c>
      <c r="EH865">
        <v>32999.8</v>
      </c>
      <c r="EI865">
        <v>34925.5</v>
      </c>
      <c r="EJ865">
        <v>40315.6</v>
      </c>
      <c r="EK865">
        <v>41085.9</v>
      </c>
      <c r="EL865">
        <v>46059.4</v>
      </c>
      <c r="EM865">
        <v>2.03507</v>
      </c>
      <c r="EN865">
        <v>2.00038</v>
      </c>
      <c r="EO865">
        <v>0.06545339999999999</v>
      </c>
      <c r="EP865">
        <v>0</v>
      </c>
      <c r="EQ865">
        <v>24.6079</v>
      </c>
      <c r="ER865">
        <v>999.9</v>
      </c>
      <c r="ES865">
        <v>67.5</v>
      </c>
      <c r="ET865">
        <v>27.5</v>
      </c>
      <c r="EU865">
        <v>24.6259</v>
      </c>
      <c r="EV865">
        <v>61.1409</v>
      </c>
      <c r="EW865">
        <v>31.7909</v>
      </c>
      <c r="EX865">
        <v>1</v>
      </c>
      <c r="EY865">
        <v>0.290666</v>
      </c>
      <c r="EZ865">
        <v>0.14473</v>
      </c>
      <c r="FA865">
        <v>20.2927</v>
      </c>
      <c r="FB865">
        <v>5.18764</v>
      </c>
      <c r="FC865">
        <v>11.9441</v>
      </c>
      <c r="FD865">
        <v>4.95565</v>
      </c>
      <c r="FE865">
        <v>3.285</v>
      </c>
      <c r="FF865">
        <v>9999</v>
      </c>
      <c r="FG865">
        <v>9999</v>
      </c>
      <c r="FH865">
        <v>9999</v>
      </c>
      <c r="FI865">
        <v>999.9</v>
      </c>
      <c r="FJ865">
        <v>1.86127</v>
      </c>
      <c r="FK865">
        <v>1.86264</v>
      </c>
      <c r="FL865">
        <v>1.86005</v>
      </c>
      <c r="FM865">
        <v>1.85837</v>
      </c>
      <c r="FN865">
        <v>1.86217</v>
      </c>
      <c r="FO865">
        <v>1.8589</v>
      </c>
      <c r="FP865">
        <v>1.85792</v>
      </c>
      <c r="FQ865">
        <v>1.86081</v>
      </c>
      <c r="FR865">
        <v>0</v>
      </c>
      <c r="FS865">
        <v>0</v>
      </c>
      <c r="FT865">
        <v>0</v>
      </c>
      <c r="FU865">
        <v>4.5</v>
      </c>
      <c r="FV865" t="s">
        <v>361</v>
      </c>
      <c r="FW865" t="s">
        <v>362</v>
      </c>
      <c r="FX865" t="s">
        <v>363</v>
      </c>
      <c r="FY865" t="s">
        <v>364</v>
      </c>
      <c r="FZ865" t="s">
        <v>364</v>
      </c>
      <c r="GA865" t="s">
        <v>363</v>
      </c>
      <c r="GB865">
        <v>0</v>
      </c>
      <c r="GC865">
        <v>100</v>
      </c>
      <c r="GD865">
        <v>100</v>
      </c>
      <c r="GE865">
        <v>-0.361</v>
      </c>
      <c r="GF865">
        <v>0.2967</v>
      </c>
      <c r="GG865">
        <v>-1.589593225013521</v>
      </c>
      <c r="GH865">
        <v>0.00192992804097616</v>
      </c>
      <c r="GI865">
        <v>3.244687122451424E-06</v>
      </c>
      <c r="GJ865">
        <v>-2.087531120305573E-09</v>
      </c>
      <c r="GK865">
        <v>0.05776174702018427</v>
      </c>
      <c r="GL865">
        <v>0.005089068596103195</v>
      </c>
      <c r="GM865">
        <v>0.0003257216593697226</v>
      </c>
      <c r="GN865">
        <v>-1.562898368296355E-06</v>
      </c>
      <c r="GO865">
        <v>0</v>
      </c>
      <c r="GP865">
        <v>1257</v>
      </c>
      <c r="GQ865">
        <v>1</v>
      </c>
      <c r="GR865">
        <v>31</v>
      </c>
      <c r="GS865">
        <v>314.3</v>
      </c>
      <c r="GT865">
        <v>314.2</v>
      </c>
      <c r="GU865">
        <v>1.07666</v>
      </c>
      <c r="GV865">
        <v>2.38159</v>
      </c>
      <c r="GW865">
        <v>1.44775</v>
      </c>
      <c r="GX865">
        <v>2.20215</v>
      </c>
      <c r="GY865">
        <v>1.44653</v>
      </c>
      <c r="GZ865">
        <v>2.40112</v>
      </c>
      <c r="HA865">
        <v>33.1992</v>
      </c>
      <c r="HB865">
        <v>14.4122</v>
      </c>
      <c r="HC865">
        <v>18</v>
      </c>
      <c r="HD865">
        <v>531.909</v>
      </c>
      <c r="HE865">
        <v>522.966</v>
      </c>
      <c r="HF865">
        <v>25</v>
      </c>
      <c r="HG865">
        <v>30.7039</v>
      </c>
      <c r="HH865">
        <v>30</v>
      </c>
      <c r="HI865">
        <v>31.0808</v>
      </c>
      <c r="HJ865">
        <v>31.0928</v>
      </c>
      <c r="HK865">
        <v>21.5375</v>
      </c>
      <c r="HL865">
        <v>20.8779</v>
      </c>
      <c r="HM865">
        <v>100</v>
      </c>
      <c r="HN865">
        <v>25</v>
      </c>
      <c r="HO865">
        <v>420</v>
      </c>
      <c r="HP865">
        <v>21.5</v>
      </c>
      <c r="HQ865">
        <v>103.118</v>
      </c>
      <c r="HR865">
        <v>102.02</v>
      </c>
    </row>
    <row r="866" spans="1:226">
      <c r="A866">
        <v>848</v>
      </c>
      <c r="B866">
        <v>1774685185</v>
      </c>
      <c r="C866">
        <v>3439</v>
      </c>
      <c r="D866" t="s">
        <v>2059</v>
      </c>
      <c r="E866" t="s">
        <v>2060</v>
      </c>
      <c r="F866">
        <v>5</v>
      </c>
      <c r="I866">
        <v>1774685182.1</v>
      </c>
      <c r="J866">
        <f>(K866)/1000</f>
        <v>0</v>
      </c>
      <c r="K866">
        <f>IF(BF866, AN866, AH866)</f>
        <v>0</v>
      </c>
      <c r="L866">
        <f>IF(BF866, AI866, AG866)</f>
        <v>0</v>
      </c>
      <c r="M866">
        <f>BH866 - IF(AU866&gt;1, L866*BB866*100.0/(AW866), 0)</f>
        <v>0</v>
      </c>
      <c r="N866">
        <f>((T866-J866/2)*M866-L866)/(T866+J866/2)</f>
        <v>0</v>
      </c>
      <c r="O866">
        <f>N866*(BO866+BP866)/1000.0</f>
        <v>0</v>
      </c>
      <c r="P866">
        <f>(BH866 - IF(AU866&gt;1, L866*BB866*100.0/(AW866), 0))*(BO866+BP866)/1000.0</f>
        <v>0</v>
      </c>
      <c r="Q866">
        <f>2.0/((1/S866-1/R866)+SIGN(S866)*SQRT((1/S866-1/R866)*(1/S866-1/R866) + 4*BC866/((BC866+1)*(BC866+1))*(2*1/S866*1/R866-1/R866*1/R866)))</f>
        <v>0</v>
      </c>
      <c r="R866">
        <f>IF(LEFT(BD866,1)&lt;&gt;"0",IF(LEFT(BD866,1)="1",3.0,BE866),$D$5+$E$5*(BV866*BO866/($K$5*1000))+$F$5*(BV866*BO866/($K$5*1000))*MAX(MIN(BB866,$J$5),$I$5)*MAX(MIN(BB866,$J$5),$I$5)+$G$5*MAX(MIN(BB866,$J$5),$I$5)*(BV866*BO866/($K$5*1000))+$H$5*(BV866*BO866/($K$5*1000))*(BV866*BO866/($K$5*1000)))</f>
        <v>0</v>
      </c>
      <c r="S866">
        <f>J866*(1000-(1000*0.61365*exp(17.502*W866/(240.97+W866))/(BO866+BP866)+BJ866)/2)/(1000*0.61365*exp(17.502*W866/(240.97+W866))/(BO866+BP866)-BJ866)</f>
        <v>0</v>
      </c>
      <c r="T866">
        <f>1/((BC866+1)/(Q866/1.6)+1/(R866/1.37)) + BC866/((BC866+1)/(Q866/1.6) + BC866/(R866/1.37))</f>
        <v>0</v>
      </c>
      <c r="U866">
        <f>(AX866*BA866)</f>
        <v>0</v>
      </c>
      <c r="V866">
        <f>(BQ866+(U866+2*0.95*5.67E-8*(((BQ866+$B$9)+273)^4-(BQ866+273)^4)-44100*J866)/(1.84*29.3*R866+8*0.95*5.67E-8*(BQ866+273)^3))</f>
        <v>0</v>
      </c>
      <c r="W866">
        <f>($C$9*BR866+$D$9*BS866+$E$9*V866)</f>
        <v>0</v>
      </c>
      <c r="X866">
        <f>0.61365*exp(17.502*W866/(240.97+W866))</f>
        <v>0</v>
      </c>
      <c r="Y866">
        <f>(Z866/AA866*100)</f>
        <v>0</v>
      </c>
      <c r="Z866">
        <f>BJ866*(BO866+BP866)/1000</f>
        <v>0</v>
      </c>
      <c r="AA866">
        <f>0.61365*exp(17.502*BQ866/(240.97+BQ866))</f>
        <v>0</v>
      </c>
      <c r="AB866">
        <f>(X866-BJ866*(BO866+BP866)/1000)</f>
        <v>0</v>
      </c>
      <c r="AC866">
        <f>(-J866*44100)</f>
        <v>0</v>
      </c>
      <c r="AD866">
        <f>2*29.3*R866*0.92*(BQ866-W866)</f>
        <v>0</v>
      </c>
      <c r="AE866">
        <f>2*0.95*5.67E-8*(((BQ866+$B$9)+273)^4-(W866+273)^4)</f>
        <v>0</v>
      </c>
      <c r="AF866">
        <f>U866+AE866+AC866+AD866</f>
        <v>0</v>
      </c>
      <c r="AG866">
        <f>BN866*AU866*(BI866-BH866*(1000-AU866*BK866)/(1000-AU866*BJ866))/(100*BB866)</f>
        <v>0</v>
      </c>
      <c r="AH866">
        <f>1000*BN866*AU866*(BJ866-BK866)/(100*BB866*(1000-AU866*BJ866))</f>
        <v>0</v>
      </c>
      <c r="AI866">
        <f>(AJ866 - AK866 - BO866*1E3/(8.314*(BQ866+273.15)) * AM866/BN866 * AL866) * BN866/(100*BB866) * (1000 - BK866)/1000</f>
        <v>0</v>
      </c>
      <c r="AJ866">
        <v>429.1749747938081</v>
      </c>
      <c r="AK866">
        <v>428.7703636363634</v>
      </c>
      <c r="AL866">
        <v>3.800396560445792E-06</v>
      </c>
      <c r="AM866">
        <v>61.35787655002243</v>
      </c>
      <c r="AN866">
        <f>(AP866 - AO866 + BO866*1E3/(8.314*(BQ866+273.15)) * AR866/BN866 * AQ866) * BN866/(100*BB866) * 1000/(1000 - AP866)</f>
        <v>0</v>
      </c>
      <c r="AO866">
        <v>21.47895529737394</v>
      </c>
      <c r="AP866">
        <v>21.46536433566435</v>
      </c>
      <c r="AQ866">
        <v>1.025597570527997E-06</v>
      </c>
      <c r="AR866">
        <v>91.88205700752289</v>
      </c>
      <c r="AS866">
        <v>0</v>
      </c>
      <c r="AT866">
        <v>0</v>
      </c>
      <c r="AU866">
        <f>IF(AS866*$H$15&gt;=AW866,1.0,(AW866/(AW866-AS866*$H$15)))</f>
        <v>0</v>
      </c>
      <c r="AV866">
        <f>(AU866-1)*100</f>
        <v>0</v>
      </c>
      <c r="AW866">
        <f>MAX(0,($B$15+$C$15*BV866)/(1+$D$15*BV866)*BO866/(BQ866+273)*$E$15)</f>
        <v>0</v>
      </c>
      <c r="AX866">
        <f>$B$13*BW866+$C$13*BX866+$F$13*CI866*(1-CL866)</f>
        <v>0</v>
      </c>
      <c r="AY866">
        <f>AX866*AZ866</f>
        <v>0</v>
      </c>
      <c r="AZ866">
        <f>($B$13*$D$11+$C$13*$D$11+$F$13*((CV866+CN866)/MAX(CV866+CN866+CW866, 0.1)*$I$11+CW866/MAX(CV866+CN866+CW866, 0.1)*$J$11))/($B$13+$C$13+$F$13)</f>
        <v>0</v>
      </c>
      <c r="BA866">
        <f>($B$13*$K$11+$C$13*$K$11+$F$13*((CV866+CN866)/MAX(CV866+CN866+CW866, 0.1)*$P$11+CW866/MAX(CV866+CN866+CW866, 0.1)*$Q$11))/($B$13+$C$13+$F$13)</f>
        <v>0</v>
      </c>
      <c r="BB866">
        <v>6</v>
      </c>
      <c r="BC866">
        <v>0.5</v>
      </c>
      <c r="BD866" t="s">
        <v>358</v>
      </c>
      <c r="BE866">
        <v>2</v>
      </c>
      <c r="BF866" t="b">
        <v>1</v>
      </c>
      <c r="BG866">
        <v>1774685182.1</v>
      </c>
      <c r="BH866">
        <v>419.5488</v>
      </c>
      <c r="BI866">
        <v>419.9710999999999</v>
      </c>
      <c r="BJ866">
        <v>21.46727</v>
      </c>
      <c r="BK866">
        <v>21.47961</v>
      </c>
      <c r="BL866">
        <v>419.9103999999999</v>
      </c>
      <c r="BM866">
        <v>21.17061</v>
      </c>
      <c r="BN866">
        <v>499.9794</v>
      </c>
      <c r="BO866">
        <v>101.0238</v>
      </c>
      <c r="BP866">
        <v>0.09979130999999999</v>
      </c>
      <c r="BQ866">
        <v>25.69686</v>
      </c>
      <c r="BR866">
        <v>25.68156</v>
      </c>
      <c r="BS866">
        <v>999.9</v>
      </c>
      <c r="BT866">
        <v>0</v>
      </c>
      <c r="BU866">
        <v>0</v>
      </c>
      <c r="BV866">
        <v>10010.888</v>
      </c>
      <c r="BW866">
        <v>0</v>
      </c>
      <c r="BX866">
        <v>0.3539534</v>
      </c>
      <c r="BY866">
        <v>-0.4222871</v>
      </c>
      <c r="BZ866">
        <v>428.7529000000001</v>
      </c>
      <c r="CA866">
        <v>429.1899</v>
      </c>
      <c r="CB866">
        <v>-0.01234762</v>
      </c>
      <c r="CC866">
        <v>419.9710999999999</v>
      </c>
      <c r="CD866">
        <v>21.47961</v>
      </c>
      <c r="CE866">
        <v>2.168706</v>
      </c>
      <c r="CF866">
        <v>2.169954</v>
      </c>
      <c r="CG866">
        <v>18.73301</v>
      </c>
      <c r="CH866">
        <v>18.7422</v>
      </c>
      <c r="CI866">
        <v>5.006816</v>
      </c>
      <c r="CJ866">
        <v>0</v>
      </c>
      <c r="CK866">
        <v>1</v>
      </c>
      <c r="CL866">
        <v>0</v>
      </c>
      <c r="CM866">
        <v>1.88581</v>
      </c>
      <c r="CN866">
        <v>0</v>
      </c>
      <c r="CO866">
        <v>-1.30491</v>
      </c>
      <c r="CP866">
        <v>25.6132</v>
      </c>
      <c r="CQ866">
        <v>35.437</v>
      </c>
      <c r="CR866">
        <v>41.937</v>
      </c>
      <c r="CS866">
        <v>38.5</v>
      </c>
      <c r="CT866">
        <v>41.625</v>
      </c>
      <c r="CU866">
        <v>36.812</v>
      </c>
      <c r="CV866">
        <v>0</v>
      </c>
      <c r="CW866">
        <v>5.006</v>
      </c>
      <c r="CX866">
        <v>0</v>
      </c>
      <c r="CY866">
        <v>1774685183.6</v>
      </c>
      <c r="CZ866">
        <v>0</v>
      </c>
      <c r="DA866">
        <v>1774666326.5</v>
      </c>
      <c r="DB866" t="s">
        <v>359</v>
      </c>
      <c r="DC866">
        <v>1774666322</v>
      </c>
      <c r="DD866">
        <v>1774666326.5</v>
      </c>
      <c r="DE866">
        <v>2</v>
      </c>
      <c r="DF866">
        <v>0.343</v>
      </c>
      <c r="DG866">
        <v>-0.026</v>
      </c>
      <c r="DH866">
        <v>-0.36</v>
      </c>
      <c r="DI866">
        <v>0.298</v>
      </c>
      <c r="DJ866">
        <v>420</v>
      </c>
      <c r="DK866">
        <v>22</v>
      </c>
      <c r="DL866">
        <v>0.17</v>
      </c>
      <c r="DM866">
        <v>0.02</v>
      </c>
      <c r="DN866">
        <v>-0.458773075</v>
      </c>
      <c r="DO866">
        <v>0.1873562138836791</v>
      </c>
      <c r="DP866">
        <v>0.03053180133515504</v>
      </c>
      <c r="DQ866">
        <v>0</v>
      </c>
      <c r="DR866">
        <v>-0.0127697025</v>
      </c>
      <c r="DS866">
        <v>0.003588681050656646</v>
      </c>
      <c r="DT866">
        <v>0.0009389979546004081</v>
      </c>
      <c r="DU866">
        <v>1</v>
      </c>
      <c r="DV866">
        <v>1</v>
      </c>
      <c r="DW866">
        <v>2</v>
      </c>
      <c r="DX866" t="s">
        <v>367</v>
      </c>
      <c r="DY866">
        <v>3.13052</v>
      </c>
      <c r="DZ866">
        <v>2.80657</v>
      </c>
      <c r="EA866">
        <v>0.099747</v>
      </c>
      <c r="EB866">
        <v>0.0994652</v>
      </c>
      <c r="EC866">
        <v>0.105724</v>
      </c>
      <c r="ED866">
        <v>0.105469</v>
      </c>
      <c r="EE866">
        <v>21143.7</v>
      </c>
      <c r="EF866">
        <v>27418.7</v>
      </c>
      <c r="EG866">
        <v>26440.5</v>
      </c>
      <c r="EH866">
        <v>32999.7</v>
      </c>
      <c r="EI866">
        <v>34925.7</v>
      </c>
      <c r="EJ866">
        <v>40315.7</v>
      </c>
      <c r="EK866">
        <v>41085.6</v>
      </c>
      <c r="EL866">
        <v>46059.7</v>
      </c>
      <c r="EM866">
        <v>2.03535</v>
      </c>
      <c r="EN866">
        <v>2.00038</v>
      </c>
      <c r="EO866">
        <v>0.06563960000000001</v>
      </c>
      <c r="EP866">
        <v>0</v>
      </c>
      <c r="EQ866">
        <v>24.6078</v>
      </c>
      <c r="ER866">
        <v>999.9</v>
      </c>
      <c r="ES866">
        <v>67.5</v>
      </c>
      <c r="ET866">
        <v>27.5</v>
      </c>
      <c r="EU866">
        <v>24.6252</v>
      </c>
      <c r="EV866">
        <v>61.0709</v>
      </c>
      <c r="EW866">
        <v>31.6266</v>
      </c>
      <c r="EX866">
        <v>1</v>
      </c>
      <c r="EY866">
        <v>0.290473</v>
      </c>
      <c r="EZ866">
        <v>0.145738</v>
      </c>
      <c r="FA866">
        <v>20.2928</v>
      </c>
      <c r="FB866">
        <v>5.18764</v>
      </c>
      <c r="FC866">
        <v>11.9441</v>
      </c>
      <c r="FD866">
        <v>4.95575</v>
      </c>
      <c r="FE866">
        <v>3.285</v>
      </c>
      <c r="FF866">
        <v>9999</v>
      </c>
      <c r="FG866">
        <v>9999</v>
      </c>
      <c r="FH866">
        <v>9999</v>
      </c>
      <c r="FI866">
        <v>999.9</v>
      </c>
      <c r="FJ866">
        <v>1.86127</v>
      </c>
      <c r="FK866">
        <v>1.86264</v>
      </c>
      <c r="FL866">
        <v>1.86005</v>
      </c>
      <c r="FM866">
        <v>1.85837</v>
      </c>
      <c r="FN866">
        <v>1.86215</v>
      </c>
      <c r="FO866">
        <v>1.85889</v>
      </c>
      <c r="FP866">
        <v>1.85792</v>
      </c>
      <c r="FQ866">
        <v>1.86081</v>
      </c>
      <c r="FR866">
        <v>0</v>
      </c>
      <c r="FS866">
        <v>0</v>
      </c>
      <c r="FT866">
        <v>0</v>
      </c>
      <c r="FU866">
        <v>4.5</v>
      </c>
      <c r="FV866" t="s">
        <v>361</v>
      </c>
      <c r="FW866" t="s">
        <v>362</v>
      </c>
      <c r="FX866" t="s">
        <v>363</v>
      </c>
      <c r="FY866" t="s">
        <v>364</v>
      </c>
      <c r="FZ866" t="s">
        <v>364</v>
      </c>
      <c r="GA866" t="s">
        <v>363</v>
      </c>
      <c r="GB866">
        <v>0</v>
      </c>
      <c r="GC866">
        <v>100</v>
      </c>
      <c r="GD866">
        <v>100</v>
      </c>
      <c r="GE866">
        <v>-0.362</v>
      </c>
      <c r="GF866">
        <v>0.2966</v>
      </c>
      <c r="GG866">
        <v>-1.589593225013521</v>
      </c>
      <c r="GH866">
        <v>0.00192992804097616</v>
      </c>
      <c r="GI866">
        <v>3.244687122451424E-06</v>
      </c>
      <c r="GJ866">
        <v>-2.087531120305573E-09</v>
      </c>
      <c r="GK866">
        <v>0.05776174702018427</v>
      </c>
      <c r="GL866">
        <v>0.005089068596103195</v>
      </c>
      <c r="GM866">
        <v>0.0003257216593697226</v>
      </c>
      <c r="GN866">
        <v>-1.562898368296355E-06</v>
      </c>
      <c r="GO866">
        <v>0</v>
      </c>
      <c r="GP866">
        <v>1257</v>
      </c>
      <c r="GQ866">
        <v>1</v>
      </c>
      <c r="GR866">
        <v>31</v>
      </c>
      <c r="GS866">
        <v>314.4</v>
      </c>
      <c r="GT866">
        <v>314.3</v>
      </c>
      <c r="GU866">
        <v>1.07666</v>
      </c>
      <c r="GV866">
        <v>2.3877</v>
      </c>
      <c r="GW866">
        <v>1.44775</v>
      </c>
      <c r="GX866">
        <v>2.20215</v>
      </c>
      <c r="GY866">
        <v>1.44653</v>
      </c>
      <c r="GZ866">
        <v>2.35352</v>
      </c>
      <c r="HA866">
        <v>33.1769</v>
      </c>
      <c r="HB866">
        <v>14.4035</v>
      </c>
      <c r="HC866">
        <v>18</v>
      </c>
      <c r="HD866">
        <v>532.0890000000001</v>
      </c>
      <c r="HE866">
        <v>522.966</v>
      </c>
      <c r="HF866">
        <v>25.0002</v>
      </c>
      <c r="HG866">
        <v>30.7039</v>
      </c>
      <c r="HH866">
        <v>30.0001</v>
      </c>
      <c r="HI866">
        <v>31.0815</v>
      </c>
      <c r="HJ866">
        <v>31.0928</v>
      </c>
      <c r="HK866">
        <v>21.538</v>
      </c>
      <c r="HL866">
        <v>20.8779</v>
      </c>
      <c r="HM866">
        <v>100</v>
      </c>
      <c r="HN866">
        <v>25</v>
      </c>
      <c r="HO866">
        <v>420</v>
      </c>
      <c r="HP866">
        <v>21.5</v>
      </c>
      <c r="HQ866">
        <v>103.117</v>
      </c>
      <c r="HR866">
        <v>102.02</v>
      </c>
    </row>
    <row r="867" spans="1:226">
      <c r="A867">
        <v>849</v>
      </c>
      <c r="B867">
        <v>1774685189</v>
      </c>
      <c r="C867">
        <v>3443</v>
      </c>
      <c r="D867" t="s">
        <v>2061</v>
      </c>
      <c r="E867" t="s">
        <v>2062</v>
      </c>
      <c r="F867">
        <v>5</v>
      </c>
      <c r="I867">
        <v>1774685186.1</v>
      </c>
      <c r="J867">
        <f>(K867)/1000</f>
        <v>0</v>
      </c>
      <c r="K867">
        <f>IF(BF867, AN867, AH867)</f>
        <v>0</v>
      </c>
      <c r="L867">
        <f>IF(BF867, AI867, AG867)</f>
        <v>0</v>
      </c>
      <c r="M867">
        <f>BH867 - IF(AU867&gt;1, L867*BB867*100.0/(AW867), 0)</f>
        <v>0</v>
      </c>
      <c r="N867">
        <f>((T867-J867/2)*M867-L867)/(T867+J867/2)</f>
        <v>0</v>
      </c>
      <c r="O867">
        <f>N867*(BO867+BP867)/1000.0</f>
        <v>0</v>
      </c>
      <c r="P867">
        <f>(BH867 - IF(AU867&gt;1, L867*BB867*100.0/(AW867), 0))*(BO867+BP867)/1000.0</f>
        <v>0</v>
      </c>
      <c r="Q867">
        <f>2.0/((1/S867-1/R867)+SIGN(S867)*SQRT((1/S867-1/R867)*(1/S867-1/R867) + 4*BC867/((BC867+1)*(BC867+1))*(2*1/S867*1/R867-1/R867*1/R867)))</f>
        <v>0</v>
      </c>
      <c r="R867">
        <f>IF(LEFT(BD867,1)&lt;&gt;"0",IF(LEFT(BD867,1)="1",3.0,BE867),$D$5+$E$5*(BV867*BO867/($K$5*1000))+$F$5*(BV867*BO867/($K$5*1000))*MAX(MIN(BB867,$J$5),$I$5)*MAX(MIN(BB867,$J$5),$I$5)+$G$5*MAX(MIN(BB867,$J$5),$I$5)*(BV867*BO867/($K$5*1000))+$H$5*(BV867*BO867/($K$5*1000))*(BV867*BO867/($K$5*1000)))</f>
        <v>0</v>
      </c>
      <c r="S867">
        <f>J867*(1000-(1000*0.61365*exp(17.502*W867/(240.97+W867))/(BO867+BP867)+BJ867)/2)/(1000*0.61365*exp(17.502*W867/(240.97+W867))/(BO867+BP867)-BJ867)</f>
        <v>0</v>
      </c>
      <c r="T867">
        <f>1/((BC867+1)/(Q867/1.6)+1/(R867/1.37)) + BC867/((BC867+1)/(Q867/1.6) + BC867/(R867/1.37))</f>
        <v>0</v>
      </c>
      <c r="U867">
        <f>(AX867*BA867)</f>
        <v>0</v>
      </c>
      <c r="V867">
        <f>(BQ867+(U867+2*0.95*5.67E-8*(((BQ867+$B$9)+273)^4-(BQ867+273)^4)-44100*J867)/(1.84*29.3*R867+8*0.95*5.67E-8*(BQ867+273)^3))</f>
        <v>0</v>
      </c>
      <c r="W867">
        <f>($C$9*BR867+$D$9*BS867+$E$9*V867)</f>
        <v>0</v>
      </c>
      <c r="X867">
        <f>0.61365*exp(17.502*W867/(240.97+W867))</f>
        <v>0</v>
      </c>
      <c r="Y867">
        <f>(Z867/AA867*100)</f>
        <v>0</v>
      </c>
      <c r="Z867">
        <f>BJ867*(BO867+BP867)/1000</f>
        <v>0</v>
      </c>
      <c r="AA867">
        <f>0.61365*exp(17.502*BQ867/(240.97+BQ867))</f>
        <v>0</v>
      </c>
      <c r="AB867">
        <f>(X867-BJ867*(BO867+BP867)/1000)</f>
        <v>0</v>
      </c>
      <c r="AC867">
        <f>(-J867*44100)</f>
        <v>0</v>
      </c>
      <c r="AD867">
        <f>2*29.3*R867*0.92*(BQ867-W867)</f>
        <v>0</v>
      </c>
      <c r="AE867">
        <f>2*0.95*5.67E-8*(((BQ867+$B$9)+273)^4-(W867+273)^4)</f>
        <v>0</v>
      </c>
      <c r="AF867">
        <f>U867+AE867+AC867+AD867</f>
        <v>0</v>
      </c>
      <c r="AG867">
        <f>BN867*AU867*(BI867-BH867*(1000-AU867*BK867)/(1000-AU867*BJ867))/(100*BB867)</f>
        <v>0</v>
      </c>
      <c r="AH867">
        <f>1000*BN867*AU867*(BJ867-BK867)/(100*BB867*(1000-AU867*BJ867))</f>
        <v>0</v>
      </c>
      <c r="AI867">
        <f>(AJ867 - AK867 - BO867*1E3/(8.314*(BQ867+273.15)) * AM867/BN867 * AL867) * BN867/(100*BB867) * (1000 - BK867)/1000</f>
        <v>0</v>
      </c>
      <c r="AJ867">
        <v>429.1996754070196</v>
      </c>
      <c r="AK867">
        <v>428.7153090909089</v>
      </c>
      <c r="AL867">
        <v>-8.356438385481515E-06</v>
      </c>
      <c r="AM867">
        <v>61.35787655002243</v>
      </c>
      <c r="AN867">
        <f>(AP867 - AO867 + BO867*1E3/(8.314*(BQ867+273.15)) * AR867/BN867 * AQ867) * BN867/(100*BB867) * 1000/(1000 - AP867)</f>
        <v>0</v>
      </c>
      <c r="AO867">
        <v>21.48062569507719</v>
      </c>
      <c r="AP867">
        <v>21.46573426573428</v>
      </c>
      <c r="AQ867">
        <v>-6.056677596827037E-07</v>
      </c>
      <c r="AR867">
        <v>91.88205700752289</v>
      </c>
      <c r="AS867">
        <v>0</v>
      </c>
      <c r="AT867">
        <v>0</v>
      </c>
      <c r="AU867">
        <f>IF(AS867*$H$15&gt;=AW867,1.0,(AW867/(AW867-AS867*$H$15)))</f>
        <v>0</v>
      </c>
      <c r="AV867">
        <f>(AU867-1)*100</f>
        <v>0</v>
      </c>
      <c r="AW867">
        <f>MAX(0,($B$15+$C$15*BV867)/(1+$D$15*BV867)*BO867/(BQ867+273)*$E$15)</f>
        <v>0</v>
      </c>
      <c r="AX867">
        <f>$B$13*BW867+$C$13*BX867+$F$13*CI867*(1-CL867)</f>
        <v>0</v>
      </c>
      <c r="AY867">
        <f>AX867*AZ867</f>
        <v>0</v>
      </c>
      <c r="AZ867">
        <f>($B$13*$D$11+$C$13*$D$11+$F$13*((CV867+CN867)/MAX(CV867+CN867+CW867, 0.1)*$I$11+CW867/MAX(CV867+CN867+CW867, 0.1)*$J$11))/($B$13+$C$13+$F$13)</f>
        <v>0</v>
      </c>
      <c r="BA867">
        <f>($B$13*$K$11+$C$13*$K$11+$F$13*((CV867+CN867)/MAX(CV867+CN867+CW867, 0.1)*$P$11+CW867/MAX(CV867+CN867+CW867, 0.1)*$Q$11))/($B$13+$C$13+$F$13)</f>
        <v>0</v>
      </c>
      <c r="BB867">
        <v>6</v>
      </c>
      <c r="BC867">
        <v>0.5</v>
      </c>
      <c r="BD867" t="s">
        <v>358</v>
      </c>
      <c r="BE867">
        <v>2</v>
      </c>
      <c r="BF867" t="b">
        <v>1</v>
      </c>
      <c r="BG867">
        <v>1774685186.1</v>
      </c>
      <c r="BH867">
        <v>419.5437</v>
      </c>
      <c r="BI867">
        <v>419.9741999999999</v>
      </c>
      <c r="BJ867">
        <v>21.46554</v>
      </c>
      <c r="BK867">
        <v>21.47996</v>
      </c>
      <c r="BL867">
        <v>419.9055</v>
      </c>
      <c r="BM867">
        <v>21.16892</v>
      </c>
      <c r="BN867">
        <v>500.0278999999999</v>
      </c>
      <c r="BO867">
        <v>101.0241</v>
      </c>
      <c r="BP867">
        <v>0.10003307</v>
      </c>
      <c r="BQ867">
        <v>25.69753</v>
      </c>
      <c r="BR867">
        <v>25.67864</v>
      </c>
      <c r="BS867">
        <v>999.9</v>
      </c>
      <c r="BT867">
        <v>0</v>
      </c>
      <c r="BU867">
        <v>0</v>
      </c>
      <c r="BV867">
        <v>10001.041</v>
      </c>
      <c r="BW867">
        <v>0</v>
      </c>
      <c r="BX867">
        <v>0.3672352</v>
      </c>
      <c r="BY867">
        <v>-0.4303406</v>
      </c>
      <c r="BZ867">
        <v>428.7472</v>
      </c>
      <c r="CA867">
        <v>429.1933</v>
      </c>
      <c r="CB867">
        <v>-0.01442375</v>
      </c>
      <c r="CC867">
        <v>419.9741999999999</v>
      </c>
      <c r="CD867">
        <v>21.47996</v>
      </c>
      <c r="CE867">
        <v>2.168538</v>
      </c>
      <c r="CF867">
        <v>2.169993</v>
      </c>
      <c r="CG867">
        <v>18.73175</v>
      </c>
      <c r="CH867">
        <v>18.74249</v>
      </c>
      <c r="CI867">
        <v>5.007220999999999</v>
      </c>
      <c r="CJ867">
        <v>0</v>
      </c>
      <c r="CK867">
        <v>1</v>
      </c>
      <c r="CL867">
        <v>0</v>
      </c>
      <c r="CM867">
        <v>1.56301</v>
      </c>
      <c r="CN867">
        <v>0</v>
      </c>
      <c r="CO867">
        <v>-1.07157</v>
      </c>
      <c r="CP867">
        <v>25.61526</v>
      </c>
      <c r="CQ867">
        <v>35.4496</v>
      </c>
      <c r="CR867">
        <v>41.937</v>
      </c>
      <c r="CS867">
        <v>38.5</v>
      </c>
      <c r="CT867">
        <v>41.6374</v>
      </c>
      <c r="CU867">
        <v>36.8372</v>
      </c>
      <c r="CV867">
        <v>0</v>
      </c>
      <c r="CW867">
        <v>5.008000000000001</v>
      </c>
      <c r="CX867">
        <v>0</v>
      </c>
      <c r="CY867">
        <v>1774685187.2</v>
      </c>
      <c r="CZ867">
        <v>0</v>
      </c>
      <c r="DA867">
        <v>1774666326.5</v>
      </c>
      <c r="DB867" t="s">
        <v>359</v>
      </c>
      <c r="DC867">
        <v>1774666322</v>
      </c>
      <c r="DD867">
        <v>1774666326.5</v>
      </c>
      <c r="DE867">
        <v>2</v>
      </c>
      <c r="DF867">
        <v>0.343</v>
      </c>
      <c r="DG867">
        <v>-0.026</v>
      </c>
      <c r="DH867">
        <v>-0.36</v>
      </c>
      <c r="DI867">
        <v>0.298</v>
      </c>
      <c r="DJ867">
        <v>420</v>
      </c>
      <c r="DK867">
        <v>22</v>
      </c>
      <c r="DL867">
        <v>0.17</v>
      </c>
      <c r="DM867">
        <v>0.02</v>
      </c>
      <c r="DN867">
        <v>-0.4475016341463415</v>
      </c>
      <c r="DO867">
        <v>0.1219919581881549</v>
      </c>
      <c r="DP867">
        <v>0.02534237233274575</v>
      </c>
      <c r="DQ867">
        <v>0</v>
      </c>
      <c r="DR867">
        <v>-0.01306403902439024</v>
      </c>
      <c r="DS867">
        <v>-0.002906257839721222</v>
      </c>
      <c r="DT867">
        <v>0.001265007780922382</v>
      </c>
      <c r="DU867">
        <v>1</v>
      </c>
      <c r="DV867">
        <v>1</v>
      </c>
      <c r="DW867">
        <v>2</v>
      </c>
      <c r="DX867" t="s">
        <v>367</v>
      </c>
      <c r="DY867">
        <v>3.13046</v>
      </c>
      <c r="DZ867">
        <v>2.80649</v>
      </c>
      <c r="EA867">
        <v>0.0997413</v>
      </c>
      <c r="EB867">
        <v>0.0994678</v>
      </c>
      <c r="EC867">
        <v>0.105728</v>
      </c>
      <c r="ED867">
        <v>0.105466</v>
      </c>
      <c r="EE867">
        <v>21143.9</v>
      </c>
      <c r="EF867">
        <v>27418.5</v>
      </c>
      <c r="EG867">
        <v>26440.6</v>
      </c>
      <c r="EH867">
        <v>32999.5</v>
      </c>
      <c r="EI867">
        <v>34925.7</v>
      </c>
      <c r="EJ867">
        <v>40315.5</v>
      </c>
      <c r="EK867">
        <v>41085.8</v>
      </c>
      <c r="EL867">
        <v>46059.4</v>
      </c>
      <c r="EM867">
        <v>2.03513</v>
      </c>
      <c r="EN867">
        <v>2.00023</v>
      </c>
      <c r="EO867">
        <v>0.06508079999999999</v>
      </c>
      <c r="EP867">
        <v>0</v>
      </c>
      <c r="EQ867">
        <v>24.6078</v>
      </c>
      <c r="ER867">
        <v>999.9</v>
      </c>
      <c r="ES867">
        <v>67.5</v>
      </c>
      <c r="ET867">
        <v>27.5</v>
      </c>
      <c r="EU867">
        <v>24.6263</v>
      </c>
      <c r="EV867">
        <v>61.3609</v>
      </c>
      <c r="EW867">
        <v>31.5224</v>
      </c>
      <c r="EX867">
        <v>1</v>
      </c>
      <c r="EY867">
        <v>0.290521</v>
      </c>
      <c r="EZ867">
        <v>0.145716</v>
      </c>
      <c r="FA867">
        <v>20.2929</v>
      </c>
      <c r="FB867">
        <v>5.18734</v>
      </c>
      <c r="FC867">
        <v>11.9441</v>
      </c>
      <c r="FD867">
        <v>4.95575</v>
      </c>
      <c r="FE867">
        <v>3.285</v>
      </c>
      <c r="FF867">
        <v>9999</v>
      </c>
      <c r="FG867">
        <v>9999</v>
      </c>
      <c r="FH867">
        <v>9999</v>
      </c>
      <c r="FI867">
        <v>999.9</v>
      </c>
      <c r="FJ867">
        <v>1.86127</v>
      </c>
      <c r="FK867">
        <v>1.86264</v>
      </c>
      <c r="FL867">
        <v>1.86005</v>
      </c>
      <c r="FM867">
        <v>1.85837</v>
      </c>
      <c r="FN867">
        <v>1.86218</v>
      </c>
      <c r="FO867">
        <v>1.85889</v>
      </c>
      <c r="FP867">
        <v>1.85791</v>
      </c>
      <c r="FQ867">
        <v>1.86081</v>
      </c>
      <c r="FR867">
        <v>0</v>
      </c>
      <c r="FS867">
        <v>0</v>
      </c>
      <c r="FT867">
        <v>0</v>
      </c>
      <c r="FU867">
        <v>4.5</v>
      </c>
      <c r="FV867" t="s">
        <v>361</v>
      </c>
      <c r="FW867" t="s">
        <v>362</v>
      </c>
      <c r="FX867" t="s">
        <v>363</v>
      </c>
      <c r="FY867" t="s">
        <v>364</v>
      </c>
      <c r="FZ867" t="s">
        <v>364</v>
      </c>
      <c r="GA867" t="s">
        <v>363</v>
      </c>
      <c r="GB867">
        <v>0</v>
      </c>
      <c r="GC867">
        <v>100</v>
      </c>
      <c r="GD867">
        <v>100</v>
      </c>
      <c r="GE867">
        <v>-0.362</v>
      </c>
      <c r="GF867">
        <v>0.2966</v>
      </c>
      <c r="GG867">
        <v>-1.589593225013521</v>
      </c>
      <c r="GH867">
        <v>0.00192992804097616</v>
      </c>
      <c r="GI867">
        <v>3.244687122451424E-06</v>
      </c>
      <c r="GJ867">
        <v>-2.087531120305573E-09</v>
      </c>
      <c r="GK867">
        <v>0.05776174702018427</v>
      </c>
      <c r="GL867">
        <v>0.005089068596103195</v>
      </c>
      <c r="GM867">
        <v>0.0003257216593697226</v>
      </c>
      <c r="GN867">
        <v>-1.562898368296355E-06</v>
      </c>
      <c r="GO867">
        <v>0</v>
      </c>
      <c r="GP867">
        <v>1257</v>
      </c>
      <c r="GQ867">
        <v>1</v>
      </c>
      <c r="GR867">
        <v>31</v>
      </c>
      <c r="GS867">
        <v>314.4</v>
      </c>
      <c r="GT867">
        <v>314.4</v>
      </c>
      <c r="GU867">
        <v>1.07666</v>
      </c>
      <c r="GV867">
        <v>2.3999</v>
      </c>
      <c r="GW867">
        <v>1.44775</v>
      </c>
      <c r="GX867">
        <v>2.20215</v>
      </c>
      <c r="GY867">
        <v>1.44653</v>
      </c>
      <c r="GZ867">
        <v>2.28394</v>
      </c>
      <c r="HA867">
        <v>33.1769</v>
      </c>
      <c r="HB867">
        <v>14.3947</v>
      </c>
      <c r="HC867">
        <v>18</v>
      </c>
      <c r="HD867">
        <v>531.952</v>
      </c>
      <c r="HE867">
        <v>522.864</v>
      </c>
      <c r="HF867">
        <v>25.0001</v>
      </c>
      <c r="HG867">
        <v>30.7039</v>
      </c>
      <c r="HH867">
        <v>30.0001</v>
      </c>
      <c r="HI867">
        <v>31.0821</v>
      </c>
      <c r="HJ867">
        <v>31.0928</v>
      </c>
      <c r="HK867">
        <v>21.5383</v>
      </c>
      <c r="HL867">
        <v>20.8779</v>
      </c>
      <c r="HM867">
        <v>100</v>
      </c>
      <c r="HN867">
        <v>25</v>
      </c>
      <c r="HO867">
        <v>420</v>
      </c>
      <c r="HP867">
        <v>21.5</v>
      </c>
      <c r="HQ867">
        <v>103.118</v>
      </c>
      <c r="HR867">
        <v>102.019</v>
      </c>
    </row>
    <row r="868" spans="1:226">
      <c r="A868">
        <v>850</v>
      </c>
      <c r="B868">
        <v>1774685193</v>
      </c>
      <c r="C868">
        <v>3447</v>
      </c>
      <c r="D868" t="s">
        <v>2063</v>
      </c>
      <c r="E868" t="s">
        <v>2064</v>
      </c>
      <c r="F868">
        <v>5</v>
      </c>
      <c r="I868">
        <v>1774685190.1</v>
      </c>
      <c r="J868">
        <f>(K868)/1000</f>
        <v>0</v>
      </c>
      <c r="K868">
        <f>IF(BF868, AN868, AH868)</f>
        <v>0</v>
      </c>
      <c r="L868">
        <f>IF(BF868, AI868, AG868)</f>
        <v>0</v>
      </c>
      <c r="M868">
        <f>BH868 - IF(AU868&gt;1, L868*BB868*100.0/(AW868), 0)</f>
        <v>0</v>
      </c>
      <c r="N868">
        <f>((T868-J868/2)*M868-L868)/(T868+J868/2)</f>
        <v>0</v>
      </c>
      <c r="O868">
        <f>N868*(BO868+BP868)/1000.0</f>
        <v>0</v>
      </c>
      <c r="P868">
        <f>(BH868 - IF(AU868&gt;1, L868*BB868*100.0/(AW868), 0))*(BO868+BP868)/1000.0</f>
        <v>0</v>
      </c>
      <c r="Q868">
        <f>2.0/((1/S868-1/R868)+SIGN(S868)*SQRT((1/S868-1/R868)*(1/S868-1/R868) + 4*BC868/((BC868+1)*(BC868+1))*(2*1/S868*1/R868-1/R868*1/R868)))</f>
        <v>0</v>
      </c>
      <c r="R868">
        <f>IF(LEFT(BD868,1)&lt;&gt;"0",IF(LEFT(BD868,1)="1",3.0,BE868),$D$5+$E$5*(BV868*BO868/($K$5*1000))+$F$5*(BV868*BO868/($K$5*1000))*MAX(MIN(BB868,$J$5),$I$5)*MAX(MIN(BB868,$J$5),$I$5)+$G$5*MAX(MIN(BB868,$J$5),$I$5)*(BV868*BO868/($K$5*1000))+$H$5*(BV868*BO868/($K$5*1000))*(BV868*BO868/($K$5*1000)))</f>
        <v>0</v>
      </c>
      <c r="S868">
        <f>J868*(1000-(1000*0.61365*exp(17.502*W868/(240.97+W868))/(BO868+BP868)+BJ868)/2)/(1000*0.61365*exp(17.502*W868/(240.97+W868))/(BO868+BP868)-BJ868)</f>
        <v>0</v>
      </c>
      <c r="T868">
        <f>1/((BC868+1)/(Q868/1.6)+1/(R868/1.37)) + BC868/((BC868+1)/(Q868/1.6) + BC868/(R868/1.37))</f>
        <v>0</v>
      </c>
      <c r="U868">
        <f>(AX868*BA868)</f>
        <v>0</v>
      </c>
      <c r="V868">
        <f>(BQ868+(U868+2*0.95*5.67E-8*(((BQ868+$B$9)+273)^4-(BQ868+273)^4)-44100*J868)/(1.84*29.3*R868+8*0.95*5.67E-8*(BQ868+273)^3))</f>
        <v>0</v>
      </c>
      <c r="W868">
        <f>($C$9*BR868+$D$9*BS868+$E$9*V868)</f>
        <v>0</v>
      </c>
      <c r="X868">
        <f>0.61365*exp(17.502*W868/(240.97+W868))</f>
        <v>0</v>
      </c>
      <c r="Y868">
        <f>(Z868/AA868*100)</f>
        <v>0</v>
      </c>
      <c r="Z868">
        <f>BJ868*(BO868+BP868)/1000</f>
        <v>0</v>
      </c>
      <c r="AA868">
        <f>0.61365*exp(17.502*BQ868/(240.97+BQ868))</f>
        <v>0</v>
      </c>
      <c r="AB868">
        <f>(X868-BJ868*(BO868+BP868)/1000)</f>
        <v>0</v>
      </c>
      <c r="AC868">
        <f>(-J868*44100)</f>
        <v>0</v>
      </c>
      <c r="AD868">
        <f>2*29.3*R868*0.92*(BQ868-W868)</f>
        <v>0</v>
      </c>
      <c r="AE868">
        <f>2*0.95*5.67E-8*(((BQ868+$B$9)+273)^4-(W868+273)^4)</f>
        <v>0</v>
      </c>
      <c r="AF868">
        <f>U868+AE868+AC868+AD868</f>
        <v>0</v>
      </c>
      <c r="AG868">
        <f>BN868*AU868*(BI868-BH868*(1000-AU868*BK868)/(1000-AU868*BJ868))/(100*BB868)</f>
        <v>0</v>
      </c>
      <c r="AH868">
        <f>1000*BN868*AU868*(BJ868-BK868)/(100*BB868*(1000-AU868*BJ868))</f>
        <v>0</v>
      </c>
      <c r="AI868">
        <f>(AJ868 - AK868 - BO868*1E3/(8.314*(BQ868+273.15)) * AM868/BN868 * AL868) * BN868/(100*BB868) * (1000 - BK868)/1000</f>
        <v>0</v>
      </c>
      <c r="AJ868">
        <v>429.2035354362868</v>
      </c>
      <c r="AK868">
        <v>428.7036666666666</v>
      </c>
      <c r="AL868">
        <v>-2.250492810364844E-06</v>
      </c>
      <c r="AM868">
        <v>61.35787655002243</v>
      </c>
      <c r="AN868">
        <f>(AP868 - AO868 + BO868*1E3/(8.314*(BQ868+273.15)) * AR868/BN868 * AQ868) * BN868/(100*BB868) * 1000/(1000 - AP868)</f>
        <v>0</v>
      </c>
      <c r="AO868">
        <v>21.47948374579707</v>
      </c>
      <c r="AP868">
        <v>21.46327482517484</v>
      </c>
      <c r="AQ868">
        <v>-2.629910829586582E-07</v>
      </c>
      <c r="AR868">
        <v>91.88205700752289</v>
      </c>
      <c r="AS868">
        <v>0</v>
      </c>
      <c r="AT868">
        <v>0</v>
      </c>
      <c r="AU868">
        <f>IF(AS868*$H$15&gt;=AW868,1.0,(AW868/(AW868-AS868*$H$15)))</f>
        <v>0</v>
      </c>
      <c r="AV868">
        <f>(AU868-1)*100</f>
        <v>0</v>
      </c>
      <c r="AW868">
        <f>MAX(0,($B$15+$C$15*BV868)/(1+$D$15*BV868)*BO868/(BQ868+273)*$E$15)</f>
        <v>0</v>
      </c>
      <c r="AX868">
        <f>$B$13*BW868+$C$13*BX868+$F$13*CI868*(1-CL868)</f>
        <v>0</v>
      </c>
      <c r="AY868">
        <f>AX868*AZ868</f>
        <v>0</v>
      </c>
      <c r="AZ868">
        <f>($B$13*$D$11+$C$13*$D$11+$F$13*((CV868+CN868)/MAX(CV868+CN868+CW868, 0.1)*$I$11+CW868/MAX(CV868+CN868+CW868, 0.1)*$J$11))/($B$13+$C$13+$F$13)</f>
        <v>0</v>
      </c>
      <c r="BA868">
        <f>($B$13*$K$11+$C$13*$K$11+$F$13*((CV868+CN868)/MAX(CV868+CN868+CW868, 0.1)*$P$11+CW868/MAX(CV868+CN868+CW868, 0.1)*$Q$11))/($B$13+$C$13+$F$13)</f>
        <v>0</v>
      </c>
      <c r="BB868">
        <v>6</v>
      </c>
      <c r="BC868">
        <v>0.5</v>
      </c>
      <c r="BD868" t="s">
        <v>358</v>
      </c>
      <c r="BE868">
        <v>2</v>
      </c>
      <c r="BF868" t="b">
        <v>1</v>
      </c>
      <c r="BG868">
        <v>1774685190.1</v>
      </c>
      <c r="BH868">
        <v>419.5122</v>
      </c>
      <c r="BI868">
        <v>419.9849</v>
      </c>
      <c r="BJ868">
        <v>21.46439</v>
      </c>
      <c r="BK868">
        <v>21.47929</v>
      </c>
      <c r="BL868">
        <v>419.8739</v>
      </c>
      <c r="BM868">
        <v>21.16777</v>
      </c>
      <c r="BN868">
        <v>500.0384</v>
      </c>
      <c r="BO868">
        <v>101.0252</v>
      </c>
      <c r="BP868">
        <v>0.10008682</v>
      </c>
      <c r="BQ868">
        <v>25.69805</v>
      </c>
      <c r="BR868">
        <v>25.67781</v>
      </c>
      <c r="BS868">
        <v>999.9</v>
      </c>
      <c r="BT868">
        <v>0</v>
      </c>
      <c r="BU868">
        <v>0</v>
      </c>
      <c r="BV868">
        <v>9990.494999999999</v>
      </c>
      <c r="BW868">
        <v>0</v>
      </c>
      <c r="BX868">
        <v>0.3601149</v>
      </c>
      <c r="BY868">
        <v>-0.4726197</v>
      </c>
      <c r="BZ868">
        <v>428.7142</v>
      </c>
      <c r="CA868">
        <v>429.2037</v>
      </c>
      <c r="CB868">
        <v>-0.01490477</v>
      </c>
      <c r="CC868">
        <v>419.9849</v>
      </c>
      <c r="CD868">
        <v>21.47929</v>
      </c>
      <c r="CE868">
        <v>2.168443</v>
      </c>
      <c r="CF868">
        <v>2.169948</v>
      </c>
      <c r="CG868">
        <v>18.73106</v>
      </c>
      <c r="CH868">
        <v>18.74216</v>
      </c>
      <c r="CI868">
        <v>5.007147</v>
      </c>
      <c r="CJ868">
        <v>0</v>
      </c>
      <c r="CK868">
        <v>1</v>
      </c>
      <c r="CL868">
        <v>0</v>
      </c>
      <c r="CM868">
        <v>1.76955</v>
      </c>
      <c r="CN868">
        <v>0</v>
      </c>
      <c r="CO868">
        <v>-1.05823</v>
      </c>
      <c r="CP868">
        <v>25.61488</v>
      </c>
      <c r="CQ868">
        <v>35.4874</v>
      </c>
      <c r="CR868">
        <v>41.9811</v>
      </c>
      <c r="CS868">
        <v>38.5124</v>
      </c>
      <c r="CT868">
        <v>41.6808</v>
      </c>
      <c r="CU868">
        <v>36.8624</v>
      </c>
      <c r="CV868">
        <v>0</v>
      </c>
      <c r="CW868">
        <v>5.008000000000001</v>
      </c>
      <c r="CX868">
        <v>0</v>
      </c>
      <c r="CY868">
        <v>1774685191.4</v>
      </c>
      <c r="CZ868">
        <v>0</v>
      </c>
      <c r="DA868">
        <v>1774666326.5</v>
      </c>
      <c r="DB868" t="s">
        <v>359</v>
      </c>
      <c r="DC868">
        <v>1774666322</v>
      </c>
      <c r="DD868">
        <v>1774666326.5</v>
      </c>
      <c r="DE868">
        <v>2</v>
      </c>
      <c r="DF868">
        <v>0.343</v>
      </c>
      <c r="DG868">
        <v>-0.026</v>
      </c>
      <c r="DH868">
        <v>-0.36</v>
      </c>
      <c r="DI868">
        <v>0.298</v>
      </c>
      <c r="DJ868">
        <v>420</v>
      </c>
      <c r="DK868">
        <v>22</v>
      </c>
      <c r="DL868">
        <v>0.17</v>
      </c>
      <c r="DM868">
        <v>0.02</v>
      </c>
      <c r="DN868">
        <v>-0.4521216585365854</v>
      </c>
      <c r="DO868">
        <v>0.07230022996515691</v>
      </c>
      <c r="DP868">
        <v>0.02702673554510174</v>
      </c>
      <c r="DQ868">
        <v>1</v>
      </c>
      <c r="DR868">
        <v>-0.0133794</v>
      </c>
      <c r="DS868">
        <v>-0.008802729616724745</v>
      </c>
      <c r="DT868">
        <v>0.001475358049473531</v>
      </c>
      <c r="DU868">
        <v>1</v>
      </c>
      <c r="DV868">
        <v>2</v>
      </c>
      <c r="DW868">
        <v>2</v>
      </c>
      <c r="DX868" t="s">
        <v>360</v>
      </c>
      <c r="DY868">
        <v>3.13043</v>
      </c>
      <c r="DZ868">
        <v>2.80634</v>
      </c>
      <c r="EA868">
        <v>0.09974040000000001</v>
      </c>
      <c r="EB868">
        <v>0.0994722</v>
      </c>
      <c r="EC868">
        <v>0.105722</v>
      </c>
      <c r="ED868">
        <v>0.105464</v>
      </c>
      <c r="EE868">
        <v>21143.9</v>
      </c>
      <c r="EF868">
        <v>27418.6</v>
      </c>
      <c r="EG868">
        <v>26440.6</v>
      </c>
      <c r="EH868">
        <v>32999.8</v>
      </c>
      <c r="EI868">
        <v>34925.9</v>
      </c>
      <c r="EJ868">
        <v>40315.7</v>
      </c>
      <c r="EK868">
        <v>41085.8</v>
      </c>
      <c r="EL868">
        <v>46059.5</v>
      </c>
      <c r="EM868">
        <v>2.0351</v>
      </c>
      <c r="EN868">
        <v>2.00035</v>
      </c>
      <c r="EO868">
        <v>0.0651926</v>
      </c>
      <c r="EP868">
        <v>0</v>
      </c>
      <c r="EQ868">
        <v>24.6074</v>
      </c>
      <c r="ER868">
        <v>999.9</v>
      </c>
      <c r="ES868">
        <v>67.5</v>
      </c>
      <c r="ET868">
        <v>27.5</v>
      </c>
      <c r="EU868">
        <v>24.6263</v>
      </c>
      <c r="EV868">
        <v>61.4109</v>
      </c>
      <c r="EW868">
        <v>31.5986</v>
      </c>
      <c r="EX868">
        <v>1</v>
      </c>
      <c r="EY868">
        <v>0.290577</v>
      </c>
      <c r="EZ868">
        <v>0.147045</v>
      </c>
      <c r="FA868">
        <v>20.2927</v>
      </c>
      <c r="FB868">
        <v>5.18749</v>
      </c>
      <c r="FC868">
        <v>11.9441</v>
      </c>
      <c r="FD868">
        <v>4.95555</v>
      </c>
      <c r="FE868">
        <v>3.285</v>
      </c>
      <c r="FF868">
        <v>9999</v>
      </c>
      <c r="FG868">
        <v>9999</v>
      </c>
      <c r="FH868">
        <v>9999</v>
      </c>
      <c r="FI868">
        <v>999.9</v>
      </c>
      <c r="FJ868">
        <v>1.86127</v>
      </c>
      <c r="FK868">
        <v>1.86264</v>
      </c>
      <c r="FL868">
        <v>1.86005</v>
      </c>
      <c r="FM868">
        <v>1.85837</v>
      </c>
      <c r="FN868">
        <v>1.86218</v>
      </c>
      <c r="FO868">
        <v>1.85889</v>
      </c>
      <c r="FP868">
        <v>1.85792</v>
      </c>
      <c r="FQ868">
        <v>1.86081</v>
      </c>
      <c r="FR868">
        <v>0</v>
      </c>
      <c r="FS868">
        <v>0</v>
      </c>
      <c r="FT868">
        <v>0</v>
      </c>
      <c r="FU868">
        <v>4.5</v>
      </c>
      <c r="FV868" t="s">
        <v>361</v>
      </c>
      <c r="FW868" t="s">
        <v>362</v>
      </c>
      <c r="FX868" t="s">
        <v>363</v>
      </c>
      <c r="FY868" t="s">
        <v>364</v>
      </c>
      <c r="FZ868" t="s">
        <v>364</v>
      </c>
      <c r="GA868" t="s">
        <v>363</v>
      </c>
      <c r="GB868">
        <v>0</v>
      </c>
      <c r="GC868">
        <v>100</v>
      </c>
      <c r="GD868">
        <v>100</v>
      </c>
      <c r="GE868">
        <v>-0.362</v>
      </c>
      <c r="GF868">
        <v>0.2966</v>
      </c>
      <c r="GG868">
        <v>-1.589593225013521</v>
      </c>
      <c r="GH868">
        <v>0.00192992804097616</v>
      </c>
      <c r="GI868">
        <v>3.244687122451424E-06</v>
      </c>
      <c r="GJ868">
        <v>-2.087531120305573E-09</v>
      </c>
      <c r="GK868">
        <v>0.05776174702018427</v>
      </c>
      <c r="GL868">
        <v>0.005089068596103195</v>
      </c>
      <c r="GM868">
        <v>0.0003257216593697226</v>
      </c>
      <c r="GN868">
        <v>-1.562898368296355E-06</v>
      </c>
      <c r="GO868">
        <v>0</v>
      </c>
      <c r="GP868">
        <v>1257</v>
      </c>
      <c r="GQ868">
        <v>1</v>
      </c>
      <c r="GR868">
        <v>31</v>
      </c>
      <c r="GS868">
        <v>314.5</v>
      </c>
      <c r="GT868">
        <v>314.4</v>
      </c>
      <c r="GU868">
        <v>1.07666</v>
      </c>
      <c r="GV868">
        <v>2.40356</v>
      </c>
      <c r="GW868">
        <v>1.44775</v>
      </c>
      <c r="GX868">
        <v>2.20215</v>
      </c>
      <c r="GY868">
        <v>1.44653</v>
      </c>
      <c r="GZ868">
        <v>2.2998</v>
      </c>
      <c r="HA868">
        <v>33.1769</v>
      </c>
      <c r="HB868">
        <v>14.3947</v>
      </c>
      <c r="HC868">
        <v>18</v>
      </c>
      <c r="HD868">
        <v>531.9299999999999</v>
      </c>
      <c r="HE868">
        <v>522.949</v>
      </c>
      <c r="HF868">
        <v>25.0001</v>
      </c>
      <c r="HG868">
        <v>30.7039</v>
      </c>
      <c r="HH868">
        <v>30.0001</v>
      </c>
      <c r="HI868">
        <v>31.0815</v>
      </c>
      <c r="HJ868">
        <v>31.0928</v>
      </c>
      <c r="HK868">
        <v>21.5376</v>
      </c>
      <c r="HL868">
        <v>20.8779</v>
      </c>
      <c r="HM868">
        <v>100</v>
      </c>
      <c r="HN868">
        <v>25</v>
      </c>
      <c r="HO868">
        <v>420</v>
      </c>
      <c r="HP868">
        <v>21.5</v>
      </c>
      <c r="HQ868">
        <v>103.118</v>
      </c>
      <c r="HR868">
        <v>102.02</v>
      </c>
    </row>
    <row r="869" spans="1:226">
      <c r="A869">
        <v>851</v>
      </c>
      <c r="B869">
        <v>1774685197</v>
      </c>
      <c r="C869">
        <v>3451</v>
      </c>
      <c r="D869" t="s">
        <v>2065</v>
      </c>
      <c r="E869" t="s">
        <v>2066</v>
      </c>
      <c r="F869">
        <v>5</v>
      </c>
      <c r="I869">
        <v>1774685194.1</v>
      </c>
      <c r="J869">
        <f>(K869)/1000</f>
        <v>0</v>
      </c>
      <c r="K869">
        <f>IF(BF869, AN869, AH869)</f>
        <v>0</v>
      </c>
      <c r="L869">
        <f>IF(BF869, AI869, AG869)</f>
        <v>0</v>
      </c>
      <c r="M869">
        <f>BH869 - IF(AU869&gt;1, L869*BB869*100.0/(AW869), 0)</f>
        <v>0</v>
      </c>
      <c r="N869">
        <f>((T869-J869/2)*M869-L869)/(T869+J869/2)</f>
        <v>0</v>
      </c>
      <c r="O869">
        <f>N869*(BO869+BP869)/1000.0</f>
        <v>0</v>
      </c>
      <c r="P869">
        <f>(BH869 - IF(AU869&gt;1, L869*BB869*100.0/(AW869), 0))*(BO869+BP869)/1000.0</f>
        <v>0</v>
      </c>
      <c r="Q869">
        <f>2.0/((1/S869-1/R869)+SIGN(S869)*SQRT((1/S869-1/R869)*(1/S869-1/R869) + 4*BC869/((BC869+1)*(BC869+1))*(2*1/S869*1/R869-1/R869*1/R869)))</f>
        <v>0</v>
      </c>
      <c r="R869">
        <f>IF(LEFT(BD869,1)&lt;&gt;"0",IF(LEFT(BD869,1)="1",3.0,BE869),$D$5+$E$5*(BV869*BO869/($K$5*1000))+$F$5*(BV869*BO869/($K$5*1000))*MAX(MIN(BB869,$J$5),$I$5)*MAX(MIN(BB869,$J$5),$I$5)+$G$5*MAX(MIN(BB869,$J$5),$I$5)*(BV869*BO869/($K$5*1000))+$H$5*(BV869*BO869/($K$5*1000))*(BV869*BO869/($K$5*1000)))</f>
        <v>0</v>
      </c>
      <c r="S869">
        <f>J869*(1000-(1000*0.61365*exp(17.502*W869/(240.97+W869))/(BO869+BP869)+BJ869)/2)/(1000*0.61365*exp(17.502*W869/(240.97+W869))/(BO869+BP869)-BJ869)</f>
        <v>0</v>
      </c>
      <c r="T869">
        <f>1/((BC869+1)/(Q869/1.6)+1/(R869/1.37)) + BC869/((BC869+1)/(Q869/1.6) + BC869/(R869/1.37))</f>
        <v>0</v>
      </c>
      <c r="U869">
        <f>(AX869*BA869)</f>
        <v>0</v>
      </c>
      <c r="V869">
        <f>(BQ869+(U869+2*0.95*5.67E-8*(((BQ869+$B$9)+273)^4-(BQ869+273)^4)-44100*J869)/(1.84*29.3*R869+8*0.95*5.67E-8*(BQ869+273)^3))</f>
        <v>0</v>
      </c>
      <c r="W869">
        <f>($C$9*BR869+$D$9*BS869+$E$9*V869)</f>
        <v>0</v>
      </c>
      <c r="X869">
        <f>0.61365*exp(17.502*W869/(240.97+W869))</f>
        <v>0</v>
      </c>
      <c r="Y869">
        <f>(Z869/AA869*100)</f>
        <v>0</v>
      </c>
      <c r="Z869">
        <f>BJ869*(BO869+BP869)/1000</f>
        <v>0</v>
      </c>
      <c r="AA869">
        <f>0.61365*exp(17.502*BQ869/(240.97+BQ869))</f>
        <v>0</v>
      </c>
      <c r="AB869">
        <f>(X869-BJ869*(BO869+BP869)/1000)</f>
        <v>0</v>
      </c>
      <c r="AC869">
        <f>(-J869*44100)</f>
        <v>0</v>
      </c>
      <c r="AD869">
        <f>2*29.3*R869*0.92*(BQ869-W869)</f>
        <v>0</v>
      </c>
      <c r="AE869">
        <f>2*0.95*5.67E-8*(((BQ869+$B$9)+273)^4-(W869+273)^4)</f>
        <v>0</v>
      </c>
      <c r="AF869">
        <f>U869+AE869+AC869+AD869</f>
        <v>0</v>
      </c>
      <c r="AG869">
        <f>BN869*AU869*(BI869-BH869*(1000-AU869*BK869)/(1000-AU869*BJ869))/(100*BB869)</f>
        <v>0</v>
      </c>
      <c r="AH869">
        <f>1000*BN869*AU869*(BJ869-BK869)/(100*BB869*(1000-AU869*BJ869))</f>
        <v>0</v>
      </c>
      <c r="AI869">
        <f>(AJ869 - AK869 - BO869*1E3/(8.314*(BQ869+273.15)) * AM869/BN869 * AL869) * BN869/(100*BB869) * (1000 - BK869)/1000</f>
        <v>0</v>
      </c>
      <c r="AJ869">
        <v>429.2256425381942</v>
      </c>
      <c r="AK869">
        <v>428.786896969697</v>
      </c>
      <c r="AL869">
        <v>1.085274915136803E-05</v>
      </c>
      <c r="AM869">
        <v>61.35787655002243</v>
      </c>
      <c r="AN869">
        <f>(AP869 - AO869 + BO869*1E3/(8.314*(BQ869+273.15)) * AR869/BN869 * AQ869) * BN869/(100*BB869) * 1000/(1000 - AP869)</f>
        <v>0</v>
      </c>
      <c r="AO869">
        <v>21.47870872368621</v>
      </c>
      <c r="AP869">
        <v>21.46634615384616</v>
      </c>
      <c r="AQ869">
        <v>3.691622121386936E-08</v>
      </c>
      <c r="AR869">
        <v>91.88205700752289</v>
      </c>
      <c r="AS869">
        <v>0</v>
      </c>
      <c r="AT869">
        <v>0</v>
      </c>
      <c r="AU869">
        <f>IF(AS869*$H$15&gt;=AW869,1.0,(AW869/(AW869-AS869*$H$15)))</f>
        <v>0</v>
      </c>
      <c r="AV869">
        <f>(AU869-1)*100</f>
        <v>0</v>
      </c>
      <c r="AW869">
        <f>MAX(0,($B$15+$C$15*BV869)/(1+$D$15*BV869)*BO869/(BQ869+273)*$E$15)</f>
        <v>0</v>
      </c>
      <c r="AX869">
        <f>$B$13*BW869+$C$13*BX869+$F$13*CI869*(1-CL869)</f>
        <v>0</v>
      </c>
      <c r="AY869">
        <f>AX869*AZ869</f>
        <v>0</v>
      </c>
      <c r="AZ869">
        <f>($B$13*$D$11+$C$13*$D$11+$F$13*((CV869+CN869)/MAX(CV869+CN869+CW869, 0.1)*$I$11+CW869/MAX(CV869+CN869+CW869, 0.1)*$J$11))/($B$13+$C$13+$F$13)</f>
        <v>0</v>
      </c>
      <c r="BA869">
        <f>($B$13*$K$11+$C$13*$K$11+$F$13*((CV869+CN869)/MAX(CV869+CN869+CW869, 0.1)*$P$11+CW869/MAX(CV869+CN869+CW869, 0.1)*$Q$11))/($B$13+$C$13+$F$13)</f>
        <v>0</v>
      </c>
      <c r="BB869">
        <v>6</v>
      </c>
      <c r="BC869">
        <v>0.5</v>
      </c>
      <c r="BD869" t="s">
        <v>358</v>
      </c>
      <c r="BE869">
        <v>2</v>
      </c>
      <c r="BF869" t="b">
        <v>1</v>
      </c>
      <c r="BG869">
        <v>1774685194.1</v>
      </c>
      <c r="BH869">
        <v>419.5434</v>
      </c>
      <c r="BI869">
        <v>420.0036</v>
      </c>
      <c r="BJ869">
        <v>21.46453</v>
      </c>
      <c r="BK869">
        <v>21.47988</v>
      </c>
      <c r="BL869">
        <v>419.905</v>
      </c>
      <c r="BM869">
        <v>21.16793</v>
      </c>
      <c r="BN869">
        <v>499.9794</v>
      </c>
      <c r="BO869">
        <v>101.0249</v>
      </c>
      <c r="BP869">
        <v>0.10007359</v>
      </c>
      <c r="BQ869">
        <v>25.69951</v>
      </c>
      <c r="BR869">
        <v>25.67764</v>
      </c>
      <c r="BS869">
        <v>999.9</v>
      </c>
      <c r="BT869">
        <v>0</v>
      </c>
      <c r="BU869">
        <v>0</v>
      </c>
      <c r="BV869">
        <v>9985.877</v>
      </c>
      <c r="BW869">
        <v>0</v>
      </c>
      <c r="BX869">
        <v>0.3624427</v>
      </c>
      <c r="BY869">
        <v>-0.4600769</v>
      </c>
      <c r="BZ869">
        <v>428.7462</v>
      </c>
      <c r="CA869">
        <v>429.2231</v>
      </c>
      <c r="CB869">
        <v>-0.01536541</v>
      </c>
      <c r="CC869">
        <v>420.0036</v>
      </c>
      <c r="CD869">
        <v>21.47988</v>
      </c>
      <c r="CE869">
        <v>2.168453</v>
      </c>
      <c r="CF869">
        <v>2.170005</v>
      </c>
      <c r="CG869">
        <v>18.73114</v>
      </c>
      <c r="CH869">
        <v>18.74257</v>
      </c>
      <c r="CI869">
        <v>4.999919</v>
      </c>
      <c r="CJ869">
        <v>0</v>
      </c>
      <c r="CK869">
        <v>1</v>
      </c>
      <c r="CL869">
        <v>0</v>
      </c>
      <c r="CM869">
        <v>1.68771</v>
      </c>
      <c r="CN869">
        <v>0</v>
      </c>
      <c r="CO869">
        <v>-1.12753</v>
      </c>
      <c r="CP869">
        <v>25.57791</v>
      </c>
      <c r="CQ869">
        <v>35.5</v>
      </c>
      <c r="CR869">
        <v>42</v>
      </c>
      <c r="CS869">
        <v>38.5496</v>
      </c>
      <c r="CT869">
        <v>41.7122</v>
      </c>
      <c r="CU869">
        <v>36.875</v>
      </c>
      <c r="CV869">
        <v>0</v>
      </c>
      <c r="CW869">
        <v>5.000000000000001</v>
      </c>
      <c r="CX869">
        <v>0</v>
      </c>
      <c r="CY869">
        <v>1774685195.6</v>
      </c>
      <c r="CZ869">
        <v>0</v>
      </c>
      <c r="DA869">
        <v>1774666326.5</v>
      </c>
      <c r="DB869" t="s">
        <v>359</v>
      </c>
      <c r="DC869">
        <v>1774666322</v>
      </c>
      <c r="DD869">
        <v>1774666326.5</v>
      </c>
      <c r="DE869">
        <v>2</v>
      </c>
      <c r="DF869">
        <v>0.343</v>
      </c>
      <c r="DG869">
        <v>-0.026</v>
      </c>
      <c r="DH869">
        <v>-0.36</v>
      </c>
      <c r="DI869">
        <v>0.298</v>
      </c>
      <c r="DJ869">
        <v>420</v>
      </c>
      <c r="DK869">
        <v>22</v>
      </c>
      <c r="DL869">
        <v>0.17</v>
      </c>
      <c r="DM869">
        <v>0.02</v>
      </c>
      <c r="DN869">
        <v>-0.449691775</v>
      </c>
      <c r="DO869">
        <v>-0.05110625515947294</v>
      </c>
      <c r="DP869">
        <v>0.02976562705662985</v>
      </c>
      <c r="DQ869">
        <v>1</v>
      </c>
      <c r="DR869">
        <v>-0.01395621</v>
      </c>
      <c r="DS869">
        <v>-0.01191317898686677</v>
      </c>
      <c r="DT869">
        <v>0.00160405599369224</v>
      </c>
      <c r="DU869">
        <v>1</v>
      </c>
      <c r="DV869">
        <v>2</v>
      </c>
      <c r="DW869">
        <v>2</v>
      </c>
      <c r="DX869" t="s">
        <v>360</v>
      </c>
      <c r="DY869">
        <v>3.13037</v>
      </c>
      <c r="DZ869">
        <v>2.80643</v>
      </c>
      <c r="EA869">
        <v>0.0997485</v>
      </c>
      <c r="EB869">
        <v>0.0994695</v>
      </c>
      <c r="EC869">
        <v>0.105732</v>
      </c>
      <c r="ED869">
        <v>0.105474</v>
      </c>
      <c r="EE869">
        <v>21143.7</v>
      </c>
      <c r="EF869">
        <v>27418.7</v>
      </c>
      <c r="EG869">
        <v>26440.4</v>
      </c>
      <c r="EH869">
        <v>32999.8</v>
      </c>
      <c r="EI869">
        <v>34925.3</v>
      </c>
      <c r="EJ869">
        <v>40315.5</v>
      </c>
      <c r="EK869">
        <v>41085.6</v>
      </c>
      <c r="EL869">
        <v>46059.8</v>
      </c>
      <c r="EM869">
        <v>2.03505</v>
      </c>
      <c r="EN869">
        <v>2.0003</v>
      </c>
      <c r="EO869">
        <v>0.0653788</v>
      </c>
      <c r="EP869">
        <v>0</v>
      </c>
      <c r="EQ869">
        <v>24.6057</v>
      </c>
      <c r="ER869">
        <v>999.9</v>
      </c>
      <c r="ES869">
        <v>67.5</v>
      </c>
      <c r="ET869">
        <v>27.5</v>
      </c>
      <c r="EU869">
        <v>24.6272</v>
      </c>
      <c r="EV869">
        <v>61.5209</v>
      </c>
      <c r="EW869">
        <v>31.7949</v>
      </c>
      <c r="EX869">
        <v>1</v>
      </c>
      <c r="EY869">
        <v>0.290864</v>
      </c>
      <c r="EZ869">
        <v>0.146296</v>
      </c>
      <c r="FA869">
        <v>20.2928</v>
      </c>
      <c r="FB869">
        <v>5.18734</v>
      </c>
      <c r="FC869">
        <v>11.9441</v>
      </c>
      <c r="FD869">
        <v>4.95565</v>
      </c>
      <c r="FE869">
        <v>3.285</v>
      </c>
      <c r="FF869">
        <v>9999</v>
      </c>
      <c r="FG869">
        <v>9999</v>
      </c>
      <c r="FH869">
        <v>9999</v>
      </c>
      <c r="FI869">
        <v>999.9</v>
      </c>
      <c r="FJ869">
        <v>1.86127</v>
      </c>
      <c r="FK869">
        <v>1.86264</v>
      </c>
      <c r="FL869">
        <v>1.86005</v>
      </c>
      <c r="FM869">
        <v>1.85837</v>
      </c>
      <c r="FN869">
        <v>1.86216</v>
      </c>
      <c r="FO869">
        <v>1.85889</v>
      </c>
      <c r="FP869">
        <v>1.85792</v>
      </c>
      <c r="FQ869">
        <v>1.86081</v>
      </c>
      <c r="FR869">
        <v>0</v>
      </c>
      <c r="FS869">
        <v>0</v>
      </c>
      <c r="FT869">
        <v>0</v>
      </c>
      <c r="FU869">
        <v>4.5</v>
      </c>
      <c r="FV869" t="s">
        <v>361</v>
      </c>
      <c r="FW869" t="s">
        <v>362</v>
      </c>
      <c r="FX869" t="s">
        <v>363</v>
      </c>
      <c r="FY869" t="s">
        <v>364</v>
      </c>
      <c r="FZ869" t="s">
        <v>364</v>
      </c>
      <c r="GA869" t="s">
        <v>363</v>
      </c>
      <c r="GB869">
        <v>0</v>
      </c>
      <c r="GC869">
        <v>100</v>
      </c>
      <c r="GD869">
        <v>100</v>
      </c>
      <c r="GE869">
        <v>-0.361</v>
      </c>
      <c r="GF869">
        <v>0.2966</v>
      </c>
      <c r="GG869">
        <v>-1.589593225013521</v>
      </c>
      <c r="GH869">
        <v>0.00192992804097616</v>
      </c>
      <c r="GI869">
        <v>3.244687122451424E-06</v>
      </c>
      <c r="GJ869">
        <v>-2.087531120305573E-09</v>
      </c>
      <c r="GK869">
        <v>0.05776174702018427</v>
      </c>
      <c r="GL869">
        <v>0.005089068596103195</v>
      </c>
      <c r="GM869">
        <v>0.0003257216593697226</v>
      </c>
      <c r="GN869">
        <v>-1.562898368296355E-06</v>
      </c>
      <c r="GO869">
        <v>0</v>
      </c>
      <c r="GP869">
        <v>1257</v>
      </c>
      <c r="GQ869">
        <v>1</v>
      </c>
      <c r="GR869">
        <v>31</v>
      </c>
      <c r="GS869">
        <v>314.6</v>
      </c>
      <c r="GT869">
        <v>314.5</v>
      </c>
      <c r="GU869">
        <v>1.07666</v>
      </c>
      <c r="GV869">
        <v>2.39136</v>
      </c>
      <c r="GW869">
        <v>1.44775</v>
      </c>
      <c r="GX869">
        <v>2.20215</v>
      </c>
      <c r="GY869">
        <v>1.44653</v>
      </c>
      <c r="GZ869">
        <v>2.36206</v>
      </c>
      <c r="HA869">
        <v>33.1992</v>
      </c>
      <c r="HB869">
        <v>14.4035</v>
      </c>
      <c r="HC869">
        <v>18</v>
      </c>
      <c r="HD869">
        <v>531.899</v>
      </c>
      <c r="HE869">
        <v>522.915</v>
      </c>
      <c r="HF869">
        <v>24.9999</v>
      </c>
      <c r="HG869">
        <v>30.7039</v>
      </c>
      <c r="HH869">
        <v>30.0001</v>
      </c>
      <c r="HI869">
        <v>31.0815</v>
      </c>
      <c r="HJ869">
        <v>31.0928</v>
      </c>
      <c r="HK869">
        <v>21.5395</v>
      </c>
      <c r="HL869">
        <v>20.8779</v>
      </c>
      <c r="HM869">
        <v>100</v>
      </c>
      <c r="HN869">
        <v>25</v>
      </c>
      <c r="HO869">
        <v>420</v>
      </c>
      <c r="HP869">
        <v>21.5</v>
      </c>
      <c r="HQ869">
        <v>103.117</v>
      </c>
      <c r="HR869">
        <v>102.02</v>
      </c>
    </row>
    <row r="870" spans="1:226">
      <c r="A870">
        <v>852</v>
      </c>
      <c r="B870">
        <v>1774685201</v>
      </c>
      <c r="C870">
        <v>3455</v>
      </c>
      <c r="D870" t="s">
        <v>2067</v>
      </c>
      <c r="E870" t="s">
        <v>2068</v>
      </c>
      <c r="F870">
        <v>5</v>
      </c>
      <c r="I870">
        <v>1774685198.1</v>
      </c>
      <c r="J870">
        <f>(K870)/1000</f>
        <v>0</v>
      </c>
      <c r="K870">
        <f>IF(BF870, AN870, AH870)</f>
        <v>0</v>
      </c>
      <c r="L870">
        <f>IF(BF870, AI870, AG870)</f>
        <v>0</v>
      </c>
      <c r="M870">
        <f>BH870 - IF(AU870&gt;1, L870*BB870*100.0/(AW870), 0)</f>
        <v>0</v>
      </c>
      <c r="N870">
        <f>((T870-J870/2)*M870-L870)/(T870+J870/2)</f>
        <v>0</v>
      </c>
      <c r="O870">
        <f>N870*(BO870+BP870)/1000.0</f>
        <v>0</v>
      </c>
      <c r="P870">
        <f>(BH870 - IF(AU870&gt;1, L870*BB870*100.0/(AW870), 0))*(BO870+BP870)/1000.0</f>
        <v>0</v>
      </c>
      <c r="Q870">
        <f>2.0/((1/S870-1/R870)+SIGN(S870)*SQRT((1/S870-1/R870)*(1/S870-1/R870) + 4*BC870/((BC870+1)*(BC870+1))*(2*1/S870*1/R870-1/R870*1/R870)))</f>
        <v>0</v>
      </c>
      <c r="R870">
        <f>IF(LEFT(BD870,1)&lt;&gt;"0",IF(LEFT(BD870,1)="1",3.0,BE870),$D$5+$E$5*(BV870*BO870/($K$5*1000))+$F$5*(BV870*BO870/($K$5*1000))*MAX(MIN(BB870,$J$5),$I$5)*MAX(MIN(BB870,$J$5),$I$5)+$G$5*MAX(MIN(BB870,$J$5),$I$5)*(BV870*BO870/($K$5*1000))+$H$5*(BV870*BO870/($K$5*1000))*(BV870*BO870/($K$5*1000)))</f>
        <v>0</v>
      </c>
      <c r="S870">
        <f>J870*(1000-(1000*0.61365*exp(17.502*W870/(240.97+W870))/(BO870+BP870)+BJ870)/2)/(1000*0.61365*exp(17.502*W870/(240.97+W870))/(BO870+BP870)-BJ870)</f>
        <v>0</v>
      </c>
      <c r="T870">
        <f>1/((BC870+1)/(Q870/1.6)+1/(R870/1.37)) + BC870/((BC870+1)/(Q870/1.6) + BC870/(R870/1.37))</f>
        <v>0</v>
      </c>
      <c r="U870">
        <f>(AX870*BA870)</f>
        <v>0</v>
      </c>
      <c r="V870">
        <f>(BQ870+(U870+2*0.95*5.67E-8*(((BQ870+$B$9)+273)^4-(BQ870+273)^4)-44100*J870)/(1.84*29.3*R870+8*0.95*5.67E-8*(BQ870+273)^3))</f>
        <v>0</v>
      </c>
      <c r="W870">
        <f>($C$9*BR870+$D$9*BS870+$E$9*V870)</f>
        <v>0</v>
      </c>
      <c r="X870">
        <f>0.61365*exp(17.502*W870/(240.97+W870))</f>
        <v>0</v>
      </c>
      <c r="Y870">
        <f>(Z870/AA870*100)</f>
        <v>0</v>
      </c>
      <c r="Z870">
        <f>BJ870*(BO870+BP870)/1000</f>
        <v>0</v>
      </c>
      <c r="AA870">
        <f>0.61365*exp(17.502*BQ870/(240.97+BQ870))</f>
        <v>0</v>
      </c>
      <c r="AB870">
        <f>(X870-BJ870*(BO870+BP870)/1000)</f>
        <v>0</v>
      </c>
      <c r="AC870">
        <f>(-J870*44100)</f>
        <v>0</v>
      </c>
      <c r="AD870">
        <f>2*29.3*R870*0.92*(BQ870-W870)</f>
        <v>0</v>
      </c>
      <c r="AE870">
        <f>2*0.95*5.67E-8*(((BQ870+$B$9)+273)^4-(W870+273)^4)</f>
        <v>0</v>
      </c>
      <c r="AF870">
        <f>U870+AE870+AC870+AD870</f>
        <v>0</v>
      </c>
      <c r="AG870">
        <f>BN870*AU870*(BI870-BH870*(1000-AU870*BK870)/(1000-AU870*BJ870))/(100*BB870)</f>
        <v>0</v>
      </c>
      <c r="AH870">
        <f>1000*BN870*AU870*(BJ870-BK870)/(100*BB870*(1000-AU870*BJ870))</f>
        <v>0</v>
      </c>
      <c r="AI870">
        <f>(AJ870 - AK870 - BO870*1E3/(8.314*(BQ870+273.15)) * AM870/BN870 * AL870) * BN870/(100*BB870) * (1000 - BK870)/1000</f>
        <v>0</v>
      </c>
      <c r="AJ870">
        <v>429.2407958166895</v>
      </c>
      <c r="AK870">
        <v>428.7696303030301</v>
      </c>
      <c r="AL870">
        <v>1.618498000283727E-07</v>
      </c>
      <c r="AM870">
        <v>61.35787655002243</v>
      </c>
      <c r="AN870">
        <f>(AP870 - AO870 + BO870*1E3/(8.314*(BQ870+273.15)) * AR870/BN870 * AQ870) * BN870/(100*BB870) * 1000/(1000 - AP870)</f>
        <v>0</v>
      </c>
      <c r="AO870">
        <v>21.48211952135052</v>
      </c>
      <c r="AP870">
        <v>21.46667412587414</v>
      </c>
      <c r="AQ870">
        <v>6.317366690836427E-07</v>
      </c>
      <c r="AR870">
        <v>91.88205700752289</v>
      </c>
      <c r="AS870">
        <v>0</v>
      </c>
      <c r="AT870">
        <v>0</v>
      </c>
      <c r="AU870">
        <f>IF(AS870*$H$15&gt;=AW870,1.0,(AW870/(AW870-AS870*$H$15)))</f>
        <v>0</v>
      </c>
      <c r="AV870">
        <f>(AU870-1)*100</f>
        <v>0</v>
      </c>
      <c r="AW870">
        <f>MAX(0,($B$15+$C$15*BV870)/(1+$D$15*BV870)*BO870/(BQ870+273)*$E$15)</f>
        <v>0</v>
      </c>
      <c r="AX870">
        <f>$B$13*BW870+$C$13*BX870+$F$13*CI870*(1-CL870)</f>
        <v>0</v>
      </c>
      <c r="AY870">
        <f>AX870*AZ870</f>
        <v>0</v>
      </c>
      <c r="AZ870">
        <f>($B$13*$D$11+$C$13*$D$11+$F$13*((CV870+CN870)/MAX(CV870+CN870+CW870, 0.1)*$I$11+CW870/MAX(CV870+CN870+CW870, 0.1)*$J$11))/($B$13+$C$13+$F$13)</f>
        <v>0</v>
      </c>
      <c r="BA870">
        <f>($B$13*$K$11+$C$13*$K$11+$F$13*((CV870+CN870)/MAX(CV870+CN870+CW870, 0.1)*$P$11+CW870/MAX(CV870+CN870+CW870, 0.1)*$Q$11))/($B$13+$C$13+$F$13)</f>
        <v>0</v>
      </c>
      <c r="BB870">
        <v>6</v>
      </c>
      <c r="BC870">
        <v>0.5</v>
      </c>
      <c r="BD870" t="s">
        <v>358</v>
      </c>
      <c r="BE870">
        <v>2</v>
      </c>
      <c r="BF870" t="b">
        <v>1</v>
      </c>
      <c r="BG870">
        <v>1774685198.1</v>
      </c>
      <c r="BH870">
        <v>419.563</v>
      </c>
      <c r="BI870">
        <v>420.0196</v>
      </c>
      <c r="BJ870">
        <v>21.46673</v>
      </c>
      <c r="BK870">
        <v>21.48198</v>
      </c>
      <c r="BL870">
        <v>419.9246</v>
      </c>
      <c r="BM870">
        <v>21.17008</v>
      </c>
      <c r="BN870">
        <v>499.9375</v>
      </c>
      <c r="BO870">
        <v>101.0246</v>
      </c>
      <c r="BP870">
        <v>0.10000131</v>
      </c>
      <c r="BQ870">
        <v>25.70094</v>
      </c>
      <c r="BR870">
        <v>25.6778</v>
      </c>
      <c r="BS870">
        <v>999.9</v>
      </c>
      <c r="BT870">
        <v>0</v>
      </c>
      <c r="BU870">
        <v>0</v>
      </c>
      <c r="BV870">
        <v>9986.252</v>
      </c>
      <c r="BW870">
        <v>0</v>
      </c>
      <c r="BX870">
        <v>0.3603888</v>
      </c>
      <c r="BY870">
        <v>-0.4566894</v>
      </c>
      <c r="BZ870">
        <v>428.7672000000001</v>
      </c>
      <c r="CA870">
        <v>429.2408</v>
      </c>
      <c r="CB870">
        <v>-0.01525288</v>
      </c>
      <c r="CC870">
        <v>420.0196</v>
      </c>
      <c r="CD870">
        <v>21.48198</v>
      </c>
      <c r="CE870">
        <v>2.168671</v>
      </c>
      <c r="CF870">
        <v>2.17021</v>
      </c>
      <c r="CG870">
        <v>18.73275</v>
      </c>
      <c r="CH870">
        <v>18.74408</v>
      </c>
      <c r="CI870">
        <v>5.000096999999999</v>
      </c>
      <c r="CJ870">
        <v>0</v>
      </c>
      <c r="CK870">
        <v>1</v>
      </c>
      <c r="CL870">
        <v>0</v>
      </c>
      <c r="CM870">
        <v>1.79181</v>
      </c>
      <c r="CN870">
        <v>0</v>
      </c>
      <c r="CO870">
        <v>-1.24698</v>
      </c>
      <c r="CP870">
        <v>25.57882</v>
      </c>
      <c r="CQ870">
        <v>35.5</v>
      </c>
      <c r="CR870">
        <v>42.0124</v>
      </c>
      <c r="CS870">
        <v>38.562</v>
      </c>
      <c r="CT870">
        <v>41.7437</v>
      </c>
      <c r="CU870">
        <v>36.875</v>
      </c>
      <c r="CV870">
        <v>0</v>
      </c>
      <c r="CW870">
        <v>5.000000000000001</v>
      </c>
      <c r="CX870">
        <v>0</v>
      </c>
      <c r="CY870">
        <v>1774685199.2</v>
      </c>
      <c r="CZ870">
        <v>0</v>
      </c>
      <c r="DA870">
        <v>1774666326.5</v>
      </c>
      <c r="DB870" t="s">
        <v>359</v>
      </c>
      <c r="DC870">
        <v>1774666322</v>
      </c>
      <c r="DD870">
        <v>1774666326.5</v>
      </c>
      <c r="DE870">
        <v>2</v>
      </c>
      <c r="DF870">
        <v>0.343</v>
      </c>
      <c r="DG870">
        <v>-0.026</v>
      </c>
      <c r="DH870">
        <v>-0.36</v>
      </c>
      <c r="DI870">
        <v>0.298</v>
      </c>
      <c r="DJ870">
        <v>420</v>
      </c>
      <c r="DK870">
        <v>22</v>
      </c>
      <c r="DL870">
        <v>0.17</v>
      </c>
      <c r="DM870">
        <v>0.02</v>
      </c>
      <c r="DN870">
        <v>-0.44854125</v>
      </c>
      <c r="DO870">
        <v>-0.1767497110694175</v>
      </c>
      <c r="DP870">
        <v>0.0310298274823999</v>
      </c>
      <c r="DQ870">
        <v>0</v>
      </c>
      <c r="DR870">
        <v>-0.0144420625</v>
      </c>
      <c r="DS870">
        <v>-0.009702572983114425</v>
      </c>
      <c r="DT870">
        <v>0.001445087572724833</v>
      </c>
      <c r="DU870">
        <v>1</v>
      </c>
      <c r="DV870">
        <v>1</v>
      </c>
      <c r="DW870">
        <v>2</v>
      </c>
      <c r="DX870" t="s">
        <v>367</v>
      </c>
      <c r="DY870">
        <v>3.13048</v>
      </c>
      <c r="DZ870">
        <v>2.8063</v>
      </c>
      <c r="EA870">
        <v>0.09975249999999999</v>
      </c>
      <c r="EB870">
        <v>0.09947640000000001</v>
      </c>
      <c r="EC870">
        <v>0.105735</v>
      </c>
      <c r="ED870">
        <v>0.105478</v>
      </c>
      <c r="EE870">
        <v>21143.5</v>
      </c>
      <c r="EF870">
        <v>27418.5</v>
      </c>
      <c r="EG870">
        <v>26440.4</v>
      </c>
      <c r="EH870">
        <v>32999.9</v>
      </c>
      <c r="EI870">
        <v>34925.1</v>
      </c>
      <c r="EJ870">
        <v>40315.4</v>
      </c>
      <c r="EK870">
        <v>41085.4</v>
      </c>
      <c r="EL870">
        <v>46059.9</v>
      </c>
      <c r="EM870">
        <v>2.03527</v>
      </c>
      <c r="EN870">
        <v>1.99988</v>
      </c>
      <c r="EO870">
        <v>0.0655279</v>
      </c>
      <c r="EP870">
        <v>0</v>
      </c>
      <c r="EQ870">
        <v>24.6057</v>
      </c>
      <c r="ER870">
        <v>999.9</v>
      </c>
      <c r="ES870">
        <v>67.5</v>
      </c>
      <c r="ET870">
        <v>27.5</v>
      </c>
      <c r="EU870">
        <v>24.6259</v>
      </c>
      <c r="EV870">
        <v>61.5409</v>
      </c>
      <c r="EW870">
        <v>31.8309</v>
      </c>
      <c r="EX870">
        <v>1</v>
      </c>
      <c r="EY870">
        <v>0.290467</v>
      </c>
      <c r="EZ870">
        <v>0.146351</v>
      </c>
      <c r="FA870">
        <v>20.2915</v>
      </c>
      <c r="FB870">
        <v>5.18809</v>
      </c>
      <c r="FC870">
        <v>11.9441</v>
      </c>
      <c r="FD870">
        <v>4.95575</v>
      </c>
      <c r="FE870">
        <v>3.285</v>
      </c>
      <c r="FF870">
        <v>9999</v>
      </c>
      <c r="FG870">
        <v>9999</v>
      </c>
      <c r="FH870">
        <v>9999</v>
      </c>
      <c r="FI870">
        <v>999.9</v>
      </c>
      <c r="FJ870">
        <v>1.86127</v>
      </c>
      <c r="FK870">
        <v>1.86264</v>
      </c>
      <c r="FL870">
        <v>1.86005</v>
      </c>
      <c r="FM870">
        <v>1.85837</v>
      </c>
      <c r="FN870">
        <v>1.86216</v>
      </c>
      <c r="FO870">
        <v>1.8589</v>
      </c>
      <c r="FP870">
        <v>1.85792</v>
      </c>
      <c r="FQ870">
        <v>1.86081</v>
      </c>
      <c r="FR870">
        <v>0</v>
      </c>
      <c r="FS870">
        <v>0</v>
      </c>
      <c r="FT870">
        <v>0</v>
      </c>
      <c r="FU870">
        <v>4.5</v>
      </c>
      <c r="FV870" t="s">
        <v>361</v>
      </c>
      <c r="FW870" t="s">
        <v>362</v>
      </c>
      <c r="FX870" t="s">
        <v>363</v>
      </c>
      <c r="FY870" t="s">
        <v>364</v>
      </c>
      <c r="FZ870" t="s">
        <v>364</v>
      </c>
      <c r="GA870" t="s">
        <v>363</v>
      </c>
      <c r="GB870">
        <v>0</v>
      </c>
      <c r="GC870">
        <v>100</v>
      </c>
      <c r="GD870">
        <v>100</v>
      </c>
      <c r="GE870">
        <v>-0.362</v>
      </c>
      <c r="GF870">
        <v>0.2966</v>
      </c>
      <c r="GG870">
        <v>-1.589593225013521</v>
      </c>
      <c r="GH870">
        <v>0.00192992804097616</v>
      </c>
      <c r="GI870">
        <v>3.244687122451424E-06</v>
      </c>
      <c r="GJ870">
        <v>-2.087531120305573E-09</v>
      </c>
      <c r="GK870">
        <v>0.05776174702018427</v>
      </c>
      <c r="GL870">
        <v>0.005089068596103195</v>
      </c>
      <c r="GM870">
        <v>0.0003257216593697226</v>
      </c>
      <c r="GN870">
        <v>-1.562898368296355E-06</v>
      </c>
      <c r="GO870">
        <v>0</v>
      </c>
      <c r="GP870">
        <v>1257</v>
      </c>
      <c r="GQ870">
        <v>1</v>
      </c>
      <c r="GR870">
        <v>31</v>
      </c>
      <c r="GS870">
        <v>314.6</v>
      </c>
      <c r="GT870">
        <v>314.6</v>
      </c>
      <c r="GU870">
        <v>1.07666</v>
      </c>
      <c r="GV870">
        <v>2.38037</v>
      </c>
      <c r="GW870">
        <v>1.44775</v>
      </c>
      <c r="GX870">
        <v>2.20215</v>
      </c>
      <c r="GY870">
        <v>1.44653</v>
      </c>
      <c r="GZ870">
        <v>2.38159</v>
      </c>
      <c r="HA870">
        <v>33.1769</v>
      </c>
      <c r="HB870">
        <v>14.3947</v>
      </c>
      <c r="HC870">
        <v>18</v>
      </c>
      <c r="HD870">
        <v>532.0359999999999</v>
      </c>
      <c r="HE870">
        <v>522.627</v>
      </c>
      <c r="HF870">
        <v>24.9999</v>
      </c>
      <c r="HG870">
        <v>30.7039</v>
      </c>
      <c r="HH870">
        <v>30</v>
      </c>
      <c r="HI870">
        <v>31.0808</v>
      </c>
      <c r="HJ870">
        <v>31.0928</v>
      </c>
      <c r="HK870">
        <v>21.5375</v>
      </c>
      <c r="HL870">
        <v>20.8779</v>
      </c>
      <c r="HM870">
        <v>100</v>
      </c>
      <c r="HN870">
        <v>25</v>
      </c>
      <c r="HO870">
        <v>420</v>
      </c>
      <c r="HP870">
        <v>21.5</v>
      </c>
      <c r="HQ870">
        <v>103.117</v>
      </c>
      <c r="HR870">
        <v>102.021</v>
      </c>
    </row>
    <row r="871" spans="1:226">
      <c r="A871">
        <v>853</v>
      </c>
      <c r="B871">
        <v>1774685205</v>
      </c>
      <c r="C871">
        <v>3459</v>
      </c>
      <c r="D871" t="s">
        <v>2069</v>
      </c>
      <c r="E871" t="s">
        <v>2070</v>
      </c>
      <c r="F871">
        <v>5</v>
      </c>
      <c r="I871">
        <v>1774685202.1</v>
      </c>
      <c r="J871">
        <f>(K871)/1000</f>
        <v>0</v>
      </c>
      <c r="K871">
        <f>IF(BF871, AN871, AH871)</f>
        <v>0</v>
      </c>
      <c r="L871">
        <f>IF(BF871, AI871, AG871)</f>
        <v>0</v>
      </c>
      <c r="M871">
        <f>BH871 - IF(AU871&gt;1, L871*BB871*100.0/(AW871), 0)</f>
        <v>0</v>
      </c>
      <c r="N871">
        <f>((T871-J871/2)*M871-L871)/(T871+J871/2)</f>
        <v>0</v>
      </c>
      <c r="O871">
        <f>N871*(BO871+BP871)/1000.0</f>
        <v>0</v>
      </c>
      <c r="P871">
        <f>(BH871 - IF(AU871&gt;1, L871*BB871*100.0/(AW871), 0))*(BO871+BP871)/1000.0</f>
        <v>0</v>
      </c>
      <c r="Q871">
        <f>2.0/((1/S871-1/R871)+SIGN(S871)*SQRT((1/S871-1/R871)*(1/S871-1/R871) + 4*BC871/((BC871+1)*(BC871+1))*(2*1/S871*1/R871-1/R871*1/R871)))</f>
        <v>0</v>
      </c>
      <c r="R871">
        <f>IF(LEFT(BD871,1)&lt;&gt;"0",IF(LEFT(BD871,1)="1",3.0,BE871),$D$5+$E$5*(BV871*BO871/($K$5*1000))+$F$5*(BV871*BO871/($K$5*1000))*MAX(MIN(BB871,$J$5),$I$5)*MAX(MIN(BB871,$J$5),$I$5)+$G$5*MAX(MIN(BB871,$J$5),$I$5)*(BV871*BO871/($K$5*1000))+$H$5*(BV871*BO871/($K$5*1000))*(BV871*BO871/($K$5*1000)))</f>
        <v>0</v>
      </c>
      <c r="S871">
        <f>J871*(1000-(1000*0.61365*exp(17.502*W871/(240.97+W871))/(BO871+BP871)+BJ871)/2)/(1000*0.61365*exp(17.502*W871/(240.97+W871))/(BO871+BP871)-BJ871)</f>
        <v>0</v>
      </c>
      <c r="T871">
        <f>1/((BC871+1)/(Q871/1.6)+1/(R871/1.37)) + BC871/((BC871+1)/(Q871/1.6) + BC871/(R871/1.37))</f>
        <v>0</v>
      </c>
      <c r="U871">
        <f>(AX871*BA871)</f>
        <v>0</v>
      </c>
      <c r="V871">
        <f>(BQ871+(U871+2*0.95*5.67E-8*(((BQ871+$B$9)+273)^4-(BQ871+273)^4)-44100*J871)/(1.84*29.3*R871+8*0.95*5.67E-8*(BQ871+273)^3))</f>
        <v>0</v>
      </c>
      <c r="W871">
        <f>($C$9*BR871+$D$9*BS871+$E$9*V871)</f>
        <v>0</v>
      </c>
      <c r="X871">
        <f>0.61365*exp(17.502*W871/(240.97+W871))</f>
        <v>0</v>
      </c>
      <c r="Y871">
        <f>(Z871/AA871*100)</f>
        <v>0</v>
      </c>
      <c r="Z871">
        <f>BJ871*(BO871+BP871)/1000</f>
        <v>0</v>
      </c>
      <c r="AA871">
        <f>0.61365*exp(17.502*BQ871/(240.97+BQ871))</f>
        <v>0</v>
      </c>
      <c r="AB871">
        <f>(X871-BJ871*(BO871+BP871)/1000)</f>
        <v>0</v>
      </c>
      <c r="AC871">
        <f>(-J871*44100)</f>
        <v>0</v>
      </c>
      <c r="AD871">
        <f>2*29.3*R871*0.92*(BQ871-W871)</f>
        <v>0</v>
      </c>
      <c r="AE871">
        <f>2*0.95*5.67E-8*(((BQ871+$B$9)+273)^4-(W871+273)^4)</f>
        <v>0</v>
      </c>
      <c r="AF871">
        <f>U871+AE871+AC871+AD871</f>
        <v>0</v>
      </c>
      <c r="AG871">
        <f>BN871*AU871*(BI871-BH871*(1000-AU871*BK871)/(1000-AU871*BJ871))/(100*BB871)</f>
        <v>0</v>
      </c>
      <c r="AH871">
        <f>1000*BN871*AU871*(BJ871-BK871)/(100*BB871*(1000-AU871*BJ871))</f>
        <v>0</v>
      </c>
      <c r="AI871">
        <f>(AJ871 - AK871 - BO871*1E3/(8.314*(BQ871+273.15)) * AM871/BN871 * AL871) * BN871/(100*BB871) * (1000 - BK871)/1000</f>
        <v>0</v>
      </c>
      <c r="AJ871">
        <v>429.2468481489886</v>
      </c>
      <c r="AK871">
        <v>428.7430303030303</v>
      </c>
      <c r="AL871">
        <v>-6.557911107249022E-06</v>
      </c>
      <c r="AM871">
        <v>61.35787655002243</v>
      </c>
      <c r="AN871">
        <f>(AP871 - AO871 + BO871*1E3/(8.314*(BQ871+273.15)) * AR871/BN871 * AQ871) * BN871/(100*BB871) * 1000/(1000 - AP871)</f>
        <v>0</v>
      </c>
      <c r="AO871">
        <v>21.4828755191442</v>
      </c>
      <c r="AP871">
        <v>21.46851608391609</v>
      </c>
      <c r="AQ871">
        <v>-1.243076671410307E-07</v>
      </c>
      <c r="AR871">
        <v>91.88205700752289</v>
      </c>
      <c r="AS871">
        <v>0</v>
      </c>
      <c r="AT871">
        <v>0</v>
      </c>
      <c r="AU871">
        <f>IF(AS871*$H$15&gt;=AW871,1.0,(AW871/(AW871-AS871*$H$15)))</f>
        <v>0</v>
      </c>
      <c r="AV871">
        <f>(AU871-1)*100</f>
        <v>0</v>
      </c>
      <c r="AW871">
        <f>MAX(0,($B$15+$C$15*BV871)/(1+$D$15*BV871)*BO871/(BQ871+273)*$E$15)</f>
        <v>0</v>
      </c>
      <c r="AX871">
        <f>$B$13*BW871+$C$13*BX871+$F$13*CI871*(1-CL871)</f>
        <v>0</v>
      </c>
      <c r="AY871">
        <f>AX871*AZ871</f>
        <v>0</v>
      </c>
      <c r="AZ871">
        <f>($B$13*$D$11+$C$13*$D$11+$F$13*((CV871+CN871)/MAX(CV871+CN871+CW871, 0.1)*$I$11+CW871/MAX(CV871+CN871+CW871, 0.1)*$J$11))/($B$13+$C$13+$F$13)</f>
        <v>0</v>
      </c>
      <c r="BA871">
        <f>($B$13*$K$11+$C$13*$K$11+$F$13*((CV871+CN871)/MAX(CV871+CN871+CW871, 0.1)*$P$11+CW871/MAX(CV871+CN871+CW871, 0.1)*$Q$11))/($B$13+$C$13+$F$13)</f>
        <v>0</v>
      </c>
      <c r="BB871">
        <v>6</v>
      </c>
      <c r="BC871">
        <v>0.5</v>
      </c>
      <c r="BD871" t="s">
        <v>358</v>
      </c>
      <c r="BE871">
        <v>2</v>
      </c>
      <c r="BF871" t="b">
        <v>1</v>
      </c>
      <c r="BG871">
        <v>1774685202.1</v>
      </c>
      <c r="BH871">
        <v>419.5580999999999</v>
      </c>
      <c r="BI871">
        <v>420.022</v>
      </c>
      <c r="BJ871">
        <v>21.46747</v>
      </c>
      <c r="BK871">
        <v>21.48366</v>
      </c>
      <c r="BL871">
        <v>419.9196</v>
      </c>
      <c r="BM871">
        <v>21.1708</v>
      </c>
      <c r="BN871">
        <v>500.0162</v>
      </c>
      <c r="BO871">
        <v>101.0253</v>
      </c>
      <c r="BP871">
        <v>0.09987287</v>
      </c>
      <c r="BQ871">
        <v>25.70185</v>
      </c>
      <c r="BR871">
        <v>25.68386</v>
      </c>
      <c r="BS871">
        <v>999.9</v>
      </c>
      <c r="BT871">
        <v>0</v>
      </c>
      <c r="BU871">
        <v>0</v>
      </c>
      <c r="BV871">
        <v>10014.05</v>
      </c>
      <c r="BW871">
        <v>0</v>
      </c>
      <c r="BX871">
        <v>0.3796952</v>
      </c>
      <c r="BY871">
        <v>-0.4640046</v>
      </c>
      <c r="BZ871">
        <v>428.7624</v>
      </c>
      <c r="CA871">
        <v>429.2438</v>
      </c>
      <c r="CB871">
        <v>-0.01620616</v>
      </c>
      <c r="CC871">
        <v>420.022</v>
      </c>
      <c r="CD871">
        <v>21.48366</v>
      </c>
      <c r="CE871">
        <v>2.168756</v>
      </c>
      <c r="CF871">
        <v>2.170393</v>
      </c>
      <c r="CG871">
        <v>18.73336</v>
      </c>
      <c r="CH871">
        <v>18.74543</v>
      </c>
      <c r="CI871">
        <v>4.998026</v>
      </c>
      <c r="CJ871">
        <v>0</v>
      </c>
      <c r="CK871">
        <v>1</v>
      </c>
      <c r="CL871">
        <v>0</v>
      </c>
      <c r="CM871">
        <v>1.48802</v>
      </c>
      <c r="CN871">
        <v>0</v>
      </c>
      <c r="CO871">
        <v>-1.1967</v>
      </c>
      <c r="CP871">
        <v>25.56823</v>
      </c>
      <c r="CQ871">
        <v>35.5</v>
      </c>
      <c r="CR871">
        <v>41.8873</v>
      </c>
      <c r="CS871">
        <v>38.4996</v>
      </c>
      <c r="CT871">
        <v>41.58730000000001</v>
      </c>
      <c r="CU871">
        <v>36.8498</v>
      </c>
      <c r="CV871">
        <v>0</v>
      </c>
      <c r="CW871">
        <v>4.999000000000001</v>
      </c>
      <c r="CX871">
        <v>0</v>
      </c>
      <c r="CY871">
        <v>1774685203.4</v>
      </c>
      <c r="CZ871">
        <v>0</v>
      </c>
      <c r="DA871">
        <v>1774666326.5</v>
      </c>
      <c r="DB871" t="s">
        <v>359</v>
      </c>
      <c r="DC871">
        <v>1774666322</v>
      </c>
      <c r="DD871">
        <v>1774666326.5</v>
      </c>
      <c r="DE871">
        <v>2</v>
      </c>
      <c r="DF871">
        <v>0.343</v>
      </c>
      <c r="DG871">
        <v>-0.026</v>
      </c>
      <c r="DH871">
        <v>-0.36</v>
      </c>
      <c r="DI871">
        <v>0.298</v>
      </c>
      <c r="DJ871">
        <v>420</v>
      </c>
      <c r="DK871">
        <v>22</v>
      </c>
      <c r="DL871">
        <v>0.17</v>
      </c>
      <c r="DM871">
        <v>0.02</v>
      </c>
      <c r="DN871">
        <v>-0.4544253658536586</v>
      </c>
      <c r="DO871">
        <v>-0.0972366689895475</v>
      </c>
      <c r="DP871">
        <v>0.0280607658343035</v>
      </c>
      <c r="DQ871">
        <v>1</v>
      </c>
      <c r="DR871">
        <v>-0.01522170975609756</v>
      </c>
      <c r="DS871">
        <v>-0.005122850174216008</v>
      </c>
      <c r="DT871">
        <v>0.0008675496543896769</v>
      </c>
      <c r="DU871">
        <v>1</v>
      </c>
      <c r="DV871">
        <v>2</v>
      </c>
      <c r="DW871">
        <v>2</v>
      </c>
      <c r="DX871" t="s">
        <v>360</v>
      </c>
      <c r="DY871">
        <v>3.13051</v>
      </c>
      <c r="DZ871">
        <v>2.8066</v>
      </c>
      <c r="EA871">
        <v>0.0997436</v>
      </c>
      <c r="EB871">
        <v>0.0994712</v>
      </c>
      <c r="EC871">
        <v>0.105739</v>
      </c>
      <c r="ED871">
        <v>0.105484</v>
      </c>
      <c r="EE871">
        <v>21143.8</v>
      </c>
      <c r="EF871">
        <v>27418.7</v>
      </c>
      <c r="EG871">
        <v>26440.4</v>
      </c>
      <c r="EH871">
        <v>32999.9</v>
      </c>
      <c r="EI871">
        <v>34925.1</v>
      </c>
      <c r="EJ871">
        <v>40315.3</v>
      </c>
      <c r="EK871">
        <v>41085.7</v>
      </c>
      <c r="EL871">
        <v>46060.1</v>
      </c>
      <c r="EM871">
        <v>2.03535</v>
      </c>
      <c r="EN871">
        <v>2.0001</v>
      </c>
      <c r="EO871">
        <v>0.0660121</v>
      </c>
      <c r="EP871">
        <v>0</v>
      </c>
      <c r="EQ871">
        <v>24.6057</v>
      </c>
      <c r="ER871">
        <v>999.9</v>
      </c>
      <c r="ES871">
        <v>67.5</v>
      </c>
      <c r="ET871">
        <v>27.5</v>
      </c>
      <c r="EU871">
        <v>24.6251</v>
      </c>
      <c r="EV871">
        <v>61.3809</v>
      </c>
      <c r="EW871">
        <v>31.7067</v>
      </c>
      <c r="EX871">
        <v>1</v>
      </c>
      <c r="EY871">
        <v>0.290511</v>
      </c>
      <c r="EZ871">
        <v>0.146051</v>
      </c>
      <c r="FA871">
        <v>20.2906</v>
      </c>
      <c r="FB871">
        <v>5.18779</v>
      </c>
      <c r="FC871">
        <v>11.9441</v>
      </c>
      <c r="FD871">
        <v>4.95575</v>
      </c>
      <c r="FE871">
        <v>3.285</v>
      </c>
      <c r="FF871">
        <v>9999</v>
      </c>
      <c r="FG871">
        <v>9999</v>
      </c>
      <c r="FH871">
        <v>9999</v>
      </c>
      <c r="FI871">
        <v>999.9</v>
      </c>
      <c r="FJ871">
        <v>1.86127</v>
      </c>
      <c r="FK871">
        <v>1.86264</v>
      </c>
      <c r="FL871">
        <v>1.86005</v>
      </c>
      <c r="FM871">
        <v>1.85837</v>
      </c>
      <c r="FN871">
        <v>1.86217</v>
      </c>
      <c r="FO871">
        <v>1.85888</v>
      </c>
      <c r="FP871">
        <v>1.85791</v>
      </c>
      <c r="FQ871">
        <v>1.86081</v>
      </c>
      <c r="FR871">
        <v>0</v>
      </c>
      <c r="FS871">
        <v>0</v>
      </c>
      <c r="FT871">
        <v>0</v>
      </c>
      <c r="FU871">
        <v>4.5</v>
      </c>
      <c r="FV871" t="s">
        <v>361</v>
      </c>
      <c r="FW871" t="s">
        <v>362</v>
      </c>
      <c r="FX871" t="s">
        <v>363</v>
      </c>
      <c r="FY871" t="s">
        <v>364</v>
      </c>
      <c r="FZ871" t="s">
        <v>364</v>
      </c>
      <c r="GA871" t="s">
        <v>363</v>
      </c>
      <c r="GB871">
        <v>0</v>
      </c>
      <c r="GC871">
        <v>100</v>
      </c>
      <c r="GD871">
        <v>100</v>
      </c>
      <c r="GE871">
        <v>-0.362</v>
      </c>
      <c r="GF871">
        <v>0.2967</v>
      </c>
      <c r="GG871">
        <v>-1.589593225013521</v>
      </c>
      <c r="GH871">
        <v>0.00192992804097616</v>
      </c>
      <c r="GI871">
        <v>3.244687122451424E-06</v>
      </c>
      <c r="GJ871">
        <v>-2.087531120305573E-09</v>
      </c>
      <c r="GK871">
        <v>0.05776174702018427</v>
      </c>
      <c r="GL871">
        <v>0.005089068596103195</v>
      </c>
      <c r="GM871">
        <v>0.0003257216593697226</v>
      </c>
      <c r="GN871">
        <v>-1.562898368296355E-06</v>
      </c>
      <c r="GO871">
        <v>0</v>
      </c>
      <c r="GP871">
        <v>1257</v>
      </c>
      <c r="GQ871">
        <v>1</v>
      </c>
      <c r="GR871">
        <v>31</v>
      </c>
      <c r="GS871">
        <v>314.7</v>
      </c>
      <c r="GT871">
        <v>314.6</v>
      </c>
      <c r="GU871">
        <v>1.07666</v>
      </c>
      <c r="GV871">
        <v>2.38403</v>
      </c>
      <c r="GW871">
        <v>1.44775</v>
      </c>
      <c r="GX871">
        <v>2.20215</v>
      </c>
      <c r="GY871">
        <v>1.44653</v>
      </c>
      <c r="GZ871">
        <v>2.37671</v>
      </c>
      <c r="HA871">
        <v>33.1769</v>
      </c>
      <c r="HB871">
        <v>14.3947</v>
      </c>
      <c r="HC871">
        <v>18</v>
      </c>
      <c r="HD871">
        <v>532.083</v>
      </c>
      <c r="HE871">
        <v>522.78</v>
      </c>
      <c r="HF871">
        <v>24.9999</v>
      </c>
      <c r="HG871">
        <v>30.7039</v>
      </c>
      <c r="HH871">
        <v>30.0001</v>
      </c>
      <c r="HI871">
        <v>31.0808</v>
      </c>
      <c r="HJ871">
        <v>31.0928</v>
      </c>
      <c r="HK871">
        <v>21.538</v>
      </c>
      <c r="HL871">
        <v>20.8779</v>
      </c>
      <c r="HM871">
        <v>100</v>
      </c>
      <c r="HN871">
        <v>25</v>
      </c>
      <c r="HO871">
        <v>420</v>
      </c>
      <c r="HP871">
        <v>21.5</v>
      </c>
      <c r="HQ871">
        <v>103.117</v>
      </c>
      <c r="HR871">
        <v>102.021</v>
      </c>
    </row>
    <row r="872" spans="1:226">
      <c r="A872">
        <v>854</v>
      </c>
      <c r="B872">
        <v>1774685209</v>
      </c>
      <c r="C872">
        <v>3463</v>
      </c>
      <c r="D872" t="s">
        <v>2071</v>
      </c>
      <c r="E872" t="s">
        <v>2072</v>
      </c>
      <c r="F872">
        <v>5</v>
      </c>
      <c r="I872">
        <v>1774685206.1</v>
      </c>
      <c r="J872">
        <f>(K872)/1000</f>
        <v>0</v>
      </c>
      <c r="K872">
        <f>IF(BF872, AN872, AH872)</f>
        <v>0</v>
      </c>
      <c r="L872">
        <f>IF(BF872, AI872, AG872)</f>
        <v>0</v>
      </c>
      <c r="M872">
        <f>BH872 - IF(AU872&gt;1, L872*BB872*100.0/(AW872), 0)</f>
        <v>0</v>
      </c>
      <c r="N872">
        <f>((T872-J872/2)*M872-L872)/(T872+J872/2)</f>
        <v>0</v>
      </c>
      <c r="O872">
        <f>N872*(BO872+BP872)/1000.0</f>
        <v>0</v>
      </c>
      <c r="P872">
        <f>(BH872 - IF(AU872&gt;1, L872*BB872*100.0/(AW872), 0))*(BO872+BP872)/1000.0</f>
        <v>0</v>
      </c>
      <c r="Q872">
        <f>2.0/((1/S872-1/R872)+SIGN(S872)*SQRT((1/S872-1/R872)*(1/S872-1/R872) + 4*BC872/((BC872+1)*(BC872+1))*(2*1/S872*1/R872-1/R872*1/R872)))</f>
        <v>0</v>
      </c>
      <c r="R872">
        <f>IF(LEFT(BD872,1)&lt;&gt;"0",IF(LEFT(BD872,1)="1",3.0,BE872),$D$5+$E$5*(BV872*BO872/($K$5*1000))+$F$5*(BV872*BO872/($K$5*1000))*MAX(MIN(BB872,$J$5),$I$5)*MAX(MIN(BB872,$J$5),$I$5)+$G$5*MAX(MIN(BB872,$J$5),$I$5)*(BV872*BO872/($K$5*1000))+$H$5*(BV872*BO872/($K$5*1000))*(BV872*BO872/($K$5*1000)))</f>
        <v>0</v>
      </c>
      <c r="S872">
        <f>J872*(1000-(1000*0.61365*exp(17.502*W872/(240.97+W872))/(BO872+BP872)+BJ872)/2)/(1000*0.61365*exp(17.502*W872/(240.97+W872))/(BO872+BP872)-BJ872)</f>
        <v>0</v>
      </c>
      <c r="T872">
        <f>1/((BC872+1)/(Q872/1.6)+1/(R872/1.37)) + BC872/((BC872+1)/(Q872/1.6) + BC872/(R872/1.37))</f>
        <v>0</v>
      </c>
      <c r="U872">
        <f>(AX872*BA872)</f>
        <v>0</v>
      </c>
      <c r="V872">
        <f>(BQ872+(U872+2*0.95*5.67E-8*(((BQ872+$B$9)+273)^4-(BQ872+273)^4)-44100*J872)/(1.84*29.3*R872+8*0.95*5.67E-8*(BQ872+273)^3))</f>
        <v>0</v>
      </c>
      <c r="W872">
        <f>($C$9*BR872+$D$9*BS872+$E$9*V872)</f>
        <v>0</v>
      </c>
      <c r="X872">
        <f>0.61365*exp(17.502*W872/(240.97+W872))</f>
        <v>0</v>
      </c>
      <c r="Y872">
        <f>(Z872/AA872*100)</f>
        <v>0</v>
      </c>
      <c r="Z872">
        <f>BJ872*(BO872+BP872)/1000</f>
        <v>0</v>
      </c>
      <c r="AA872">
        <f>0.61365*exp(17.502*BQ872/(240.97+BQ872))</f>
        <v>0</v>
      </c>
      <c r="AB872">
        <f>(X872-BJ872*(BO872+BP872)/1000)</f>
        <v>0</v>
      </c>
      <c r="AC872">
        <f>(-J872*44100)</f>
        <v>0</v>
      </c>
      <c r="AD872">
        <f>2*29.3*R872*0.92*(BQ872-W872)</f>
        <v>0</v>
      </c>
      <c r="AE872">
        <f>2*0.95*5.67E-8*(((BQ872+$B$9)+273)^4-(W872+273)^4)</f>
        <v>0</v>
      </c>
      <c r="AF872">
        <f>U872+AE872+AC872+AD872</f>
        <v>0</v>
      </c>
      <c r="AG872">
        <f>BN872*AU872*(BI872-BH872*(1000-AU872*BK872)/(1000-AU872*BJ872))/(100*BB872)</f>
        <v>0</v>
      </c>
      <c r="AH872">
        <f>1000*BN872*AU872*(BJ872-BK872)/(100*BB872*(1000-AU872*BJ872))</f>
        <v>0</v>
      </c>
      <c r="AI872">
        <f>(AJ872 - AK872 - BO872*1E3/(8.314*(BQ872+273.15)) * AM872/BN872 * AL872) * BN872/(100*BB872) * (1000 - BK872)/1000</f>
        <v>0</v>
      </c>
      <c r="AJ872">
        <v>429.2279717208986</v>
      </c>
      <c r="AK872">
        <v>428.7497878787879</v>
      </c>
      <c r="AL872">
        <v>4.048445909798488E-07</v>
      </c>
      <c r="AM872">
        <v>61.35787655002243</v>
      </c>
      <c r="AN872">
        <f>(AP872 - AO872 + BO872*1E3/(8.314*(BQ872+273.15)) * AR872/BN872 * AQ872) * BN872/(100*BB872) * 1000/(1000 - AP872)</f>
        <v>0</v>
      </c>
      <c r="AO872">
        <v>21.48493068926016</v>
      </c>
      <c r="AP872">
        <v>21.46884055944057</v>
      </c>
      <c r="AQ872">
        <v>4.392947395045627E-07</v>
      </c>
      <c r="AR872">
        <v>91.88205700752289</v>
      </c>
      <c r="AS872">
        <v>0</v>
      </c>
      <c r="AT872">
        <v>0</v>
      </c>
      <c r="AU872">
        <f>IF(AS872*$H$15&gt;=AW872,1.0,(AW872/(AW872-AS872*$H$15)))</f>
        <v>0</v>
      </c>
      <c r="AV872">
        <f>(AU872-1)*100</f>
        <v>0</v>
      </c>
      <c r="AW872">
        <f>MAX(0,($B$15+$C$15*BV872)/(1+$D$15*BV872)*BO872/(BQ872+273)*$E$15)</f>
        <v>0</v>
      </c>
      <c r="AX872">
        <f>$B$13*BW872+$C$13*BX872+$F$13*CI872*(1-CL872)</f>
        <v>0</v>
      </c>
      <c r="AY872">
        <f>AX872*AZ872</f>
        <v>0</v>
      </c>
      <c r="AZ872">
        <f>($B$13*$D$11+$C$13*$D$11+$F$13*((CV872+CN872)/MAX(CV872+CN872+CW872, 0.1)*$I$11+CW872/MAX(CV872+CN872+CW872, 0.1)*$J$11))/($B$13+$C$13+$F$13)</f>
        <v>0</v>
      </c>
      <c r="BA872">
        <f>($B$13*$K$11+$C$13*$K$11+$F$13*((CV872+CN872)/MAX(CV872+CN872+CW872, 0.1)*$P$11+CW872/MAX(CV872+CN872+CW872, 0.1)*$Q$11))/($B$13+$C$13+$F$13)</f>
        <v>0</v>
      </c>
      <c r="BB872">
        <v>6</v>
      </c>
      <c r="BC872">
        <v>0.5</v>
      </c>
      <c r="BD872" t="s">
        <v>358</v>
      </c>
      <c r="BE872">
        <v>2</v>
      </c>
      <c r="BF872" t="b">
        <v>1</v>
      </c>
      <c r="BG872">
        <v>1774685206.1</v>
      </c>
      <c r="BH872">
        <v>419.5505</v>
      </c>
      <c r="BI872">
        <v>420.0085</v>
      </c>
      <c r="BJ872">
        <v>21.46865</v>
      </c>
      <c r="BK872">
        <v>21.48511</v>
      </c>
      <c r="BL872">
        <v>419.9124</v>
      </c>
      <c r="BM872">
        <v>21.17196</v>
      </c>
      <c r="BN872">
        <v>500.0588</v>
      </c>
      <c r="BO872">
        <v>101.0239</v>
      </c>
      <c r="BP872">
        <v>0.10005799</v>
      </c>
      <c r="BQ872">
        <v>25.70426</v>
      </c>
      <c r="BR872">
        <v>25.68849</v>
      </c>
      <c r="BS872">
        <v>999.9</v>
      </c>
      <c r="BT872">
        <v>0</v>
      </c>
      <c r="BU872">
        <v>0</v>
      </c>
      <c r="BV872">
        <v>10000.991</v>
      </c>
      <c r="BW872">
        <v>0</v>
      </c>
      <c r="BX872">
        <v>0.3833920000000001</v>
      </c>
      <c r="BY872">
        <v>-0.457721</v>
      </c>
      <c r="BZ872">
        <v>428.7554999999999</v>
      </c>
      <c r="CA872">
        <v>429.2304999999999</v>
      </c>
      <c r="CB872">
        <v>-0.01647147</v>
      </c>
      <c r="CC872">
        <v>420.0085</v>
      </c>
      <c r="CD872">
        <v>21.48511</v>
      </c>
      <c r="CE872">
        <v>2.168848</v>
      </c>
      <c r="CF872">
        <v>2.170514</v>
      </c>
      <c r="CG872">
        <v>18.73405</v>
      </c>
      <c r="CH872">
        <v>18.74634</v>
      </c>
      <c r="CI872">
        <v>4.996526999999999</v>
      </c>
      <c r="CJ872">
        <v>0</v>
      </c>
      <c r="CK872">
        <v>1</v>
      </c>
      <c r="CL872">
        <v>0</v>
      </c>
      <c r="CM872">
        <v>1.70816</v>
      </c>
      <c r="CN872">
        <v>0</v>
      </c>
      <c r="CO872">
        <v>-0.89072</v>
      </c>
      <c r="CP872">
        <v>25.56056</v>
      </c>
      <c r="CQ872">
        <v>35.5</v>
      </c>
      <c r="CR872">
        <v>41.6373</v>
      </c>
      <c r="CS872">
        <v>38.381</v>
      </c>
      <c r="CT872">
        <v>41.28099999999999</v>
      </c>
      <c r="CU872">
        <v>36.7748</v>
      </c>
      <c r="CV872">
        <v>0</v>
      </c>
      <c r="CW872">
        <v>4.997</v>
      </c>
      <c r="CX872">
        <v>0</v>
      </c>
      <c r="CY872">
        <v>1774685207.6</v>
      </c>
      <c r="CZ872">
        <v>0</v>
      </c>
      <c r="DA872">
        <v>1774666326.5</v>
      </c>
      <c r="DB872" t="s">
        <v>359</v>
      </c>
      <c r="DC872">
        <v>1774666322</v>
      </c>
      <c r="DD872">
        <v>1774666326.5</v>
      </c>
      <c r="DE872">
        <v>2</v>
      </c>
      <c r="DF872">
        <v>0.343</v>
      </c>
      <c r="DG872">
        <v>-0.026</v>
      </c>
      <c r="DH872">
        <v>-0.36</v>
      </c>
      <c r="DI872">
        <v>0.298</v>
      </c>
      <c r="DJ872">
        <v>420</v>
      </c>
      <c r="DK872">
        <v>22</v>
      </c>
      <c r="DL872">
        <v>0.17</v>
      </c>
      <c r="DM872">
        <v>0.02</v>
      </c>
      <c r="DN872">
        <v>-0.46148455</v>
      </c>
      <c r="DO872">
        <v>0.0663737786116325</v>
      </c>
      <c r="DP872">
        <v>0.02322326252591353</v>
      </c>
      <c r="DQ872">
        <v>1</v>
      </c>
      <c r="DR872">
        <v>-0.01561398</v>
      </c>
      <c r="DS872">
        <v>-0.005786366228893046</v>
      </c>
      <c r="DT872">
        <v>0.0007934652979809516</v>
      </c>
      <c r="DU872">
        <v>1</v>
      </c>
      <c r="DV872">
        <v>2</v>
      </c>
      <c r="DW872">
        <v>2</v>
      </c>
      <c r="DX872" t="s">
        <v>360</v>
      </c>
      <c r="DY872">
        <v>3.13049</v>
      </c>
      <c r="DZ872">
        <v>2.80645</v>
      </c>
      <c r="EA872">
        <v>0.09974</v>
      </c>
      <c r="EB872">
        <v>0.0994739</v>
      </c>
      <c r="EC872">
        <v>0.105738</v>
      </c>
      <c r="ED872">
        <v>0.105485</v>
      </c>
      <c r="EE872">
        <v>21143.9</v>
      </c>
      <c r="EF872">
        <v>27418.9</v>
      </c>
      <c r="EG872">
        <v>26440.4</v>
      </c>
      <c r="EH872">
        <v>33000.3</v>
      </c>
      <c r="EI872">
        <v>34925.1</v>
      </c>
      <c r="EJ872">
        <v>40315.7</v>
      </c>
      <c r="EK872">
        <v>41085.7</v>
      </c>
      <c r="EL872">
        <v>46060.6</v>
      </c>
      <c r="EM872">
        <v>2.0353</v>
      </c>
      <c r="EN872">
        <v>2.00005</v>
      </c>
      <c r="EO872">
        <v>0.0657514</v>
      </c>
      <c r="EP872">
        <v>0</v>
      </c>
      <c r="EQ872">
        <v>24.6057</v>
      </c>
      <c r="ER872">
        <v>999.9</v>
      </c>
      <c r="ES872">
        <v>67.5</v>
      </c>
      <c r="ET872">
        <v>27.5</v>
      </c>
      <c r="EU872">
        <v>24.6262</v>
      </c>
      <c r="EV872">
        <v>61.4609</v>
      </c>
      <c r="EW872">
        <v>31.5024</v>
      </c>
      <c r="EX872">
        <v>1</v>
      </c>
      <c r="EY872">
        <v>0.290783</v>
      </c>
      <c r="EZ872">
        <v>0.146019</v>
      </c>
      <c r="FA872">
        <v>20.2905</v>
      </c>
      <c r="FB872">
        <v>5.18884</v>
      </c>
      <c r="FC872">
        <v>11.9441</v>
      </c>
      <c r="FD872">
        <v>4.9557</v>
      </c>
      <c r="FE872">
        <v>3.285</v>
      </c>
      <c r="FF872">
        <v>9999</v>
      </c>
      <c r="FG872">
        <v>9999</v>
      </c>
      <c r="FH872">
        <v>9999</v>
      </c>
      <c r="FI872">
        <v>999.9</v>
      </c>
      <c r="FJ872">
        <v>1.86127</v>
      </c>
      <c r="FK872">
        <v>1.86264</v>
      </c>
      <c r="FL872">
        <v>1.86005</v>
      </c>
      <c r="FM872">
        <v>1.85837</v>
      </c>
      <c r="FN872">
        <v>1.86217</v>
      </c>
      <c r="FO872">
        <v>1.85887</v>
      </c>
      <c r="FP872">
        <v>1.85791</v>
      </c>
      <c r="FQ872">
        <v>1.86081</v>
      </c>
      <c r="FR872">
        <v>0</v>
      </c>
      <c r="FS872">
        <v>0</v>
      </c>
      <c r="FT872">
        <v>0</v>
      </c>
      <c r="FU872">
        <v>4.5</v>
      </c>
      <c r="FV872" t="s">
        <v>361</v>
      </c>
      <c r="FW872" t="s">
        <v>362</v>
      </c>
      <c r="FX872" t="s">
        <v>363</v>
      </c>
      <c r="FY872" t="s">
        <v>364</v>
      </c>
      <c r="FZ872" t="s">
        <v>364</v>
      </c>
      <c r="GA872" t="s">
        <v>363</v>
      </c>
      <c r="GB872">
        <v>0</v>
      </c>
      <c r="GC872">
        <v>100</v>
      </c>
      <c r="GD872">
        <v>100</v>
      </c>
      <c r="GE872">
        <v>-0.362</v>
      </c>
      <c r="GF872">
        <v>0.2967</v>
      </c>
      <c r="GG872">
        <v>-1.589593225013521</v>
      </c>
      <c r="GH872">
        <v>0.00192992804097616</v>
      </c>
      <c r="GI872">
        <v>3.244687122451424E-06</v>
      </c>
      <c r="GJ872">
        <v>-2.087531120305573E-09</v>
      </c>
      <c r="GK872">
        <v>0.05776174702018427</v>
      </c>
      <c r="GL872">
        <v>0.005089068596103195</v>
      </c>
      <c r="GM872">
        <v>0.0003257216593697226</v>
      </c>
      <c r="GN872">
        <v>-1.562898368296355E-06</v>
      </c>
      <c r="GO872">
        <v>0</v>
      </c>
      <c r="GP872">
        <v>1257</v>
      </c>
      <c r="GQ872">
        <v>1</v>
      </c>
      <c r="GR872">
        <v>31</v>
      </c>
      <c r="GS872">
        <v>314.8</v>
      </c>
      <c r="GT872">
        <v>314.7</v>
      </c>
      <c r="GU872">
        <v>1.07666</v>
      </c>
      <c r="GV872">
        <v>2.39868</v>
      </c>
      <c r="GW872">
        <v>1.44775</v>
      </c>
      <c r="GX872">
        <v>2.20215</v>
      </c>
      <c r="GY872">
        <v>1.44653</v>
      </c>
      <c r="GZ872">
        <v>2.29614</v>
      </c>
      <c r="HA872">
        <v>33.1769</v>
      </c>
      <c r="HB872">
        <v>14.3947</v>
      </c>
      <c r="HC872">
        <v>18</v>
      </c>
      <c r="HD872">
        <v>532.062</v>
      </c>
      <c r="HE872">
        <v>522.746</v>
      </c>
      <c r="HF872">
        <v>24.9999</v>
      </c>
      <c r="HG872">
        <v>30.7039</v>
      </c>
      <c r="HH872">
        <v>30.0001</v>
      </c>
      <c r="HI872">
        <v>31.0821</v>
      </c>
      <c r="HJ872">
        <v>31.0928</v>
      </c>
      <c r="HK872">
        <v>21.5373</v>
      </c>
      <c r="HL872">
        <v>20.8779</v>
      </c>
      <c r="HM872">
        <v>100</v>
      </c>
      <c r="HN872">
        <v>25</v>
      </c>
      <c r="HO872">
        <v>420</v>
      </c>
      <c r="HP872">
        <v>21.5</v>
      </c>
      <c r="HQ872">
        <v>103.117</v>
      </c>
      <c r="HR872">
        <v>102.022</v>
      </c>
    </row>
    <row r="873" spans="1:226">
      <c r="A873">
        <v>855</v>
      </c>
      <c r="B873">
        <v>1774685213</v>
      </c>
      <c r="C873">
        <v>3467</v>
      </c>
      <c r="D873" t="s">
        <v>2073</v>
      </c>
      <c r="E873" t="s">
        <v>2074</v>
      </c>
      <c r="F873">
        <v>5</v>
      </c>
      <c r="I873">
        <v>1774685210.1</v>
      </c>
      <c r="J873">
        <f>(K873)/1000</f>
        <v>0</v>
      </c>
      <c r="K873">
        <f>IF(BF873, AN873, AH873)</f>
        <v>0</v>
      </c>
      <c r="L873">
        <f>IF(BF873, AI873, AG873)</f>
        <v>0</v>
      </c>
      <c r="M873">
        <f>BH873 - IF(AU873&gt;1, L873*BB873*100.0/(AW873), 0)</f>
        <v>0</v>
      </c>
      <c r="N873">
        <f>((T873-J873/2)*M873-L873)/(T873+J873/2)</f>
        <v>0</v>
      </c>
      <c r="O873">
        <f>N873*(BO873+BP873)/1000.0</f>
        <v>0</v>
      </c>
      <c r="P873">
        <f>(BH873 - IF(AU873&gt;1, L873*BB873*100.0/(AW873), 0))*(BO873+BP873)/1000.0</f>
        <v>0</v>
      </c>
      <c r="Q873">
        <f>2.0/((1/S873-1/R873)+SIGN(S873)*SQRT((1/S873-1/R873)*(1/S873-1/R873) + 4*BC873/((BC873+1)*(BC873+1))*(2*1/S873*1/R873-1/R873*1/R873)))</f>
        <v>0</v>
      </c>
      <c r="R873">
        <f>IF(LEFT(BD873,1)&lt;&gt;"0",IF(LEFT(BD873,1)="1",3.0,BE873),$D$5+$E$5*(BV873*BO873/($K$5*1000))+$F$5*(BV873*BO873/($K$5*1000))*MAX(MIN(BB873,$J$5),$I$5)*MAX(MIN(BB873,$J$5),$I$5)+$G$5*MAX(MIN(BB873,$J$5),$I$5)*(BV873*BO873/($K$5*1000))+$H$5*(BV873*BO873/($K$5*1000))*(BV873*BO873/($K$5*1000)))</f>
        <v>0</v>
      </c>
      <c r="S873">
        <f>J873*(1000-(1000*0.61365*exp(17.502*W873/(240.97+W873))/(BO873+BP873)+BJ873)/2)/(1000*0.61365*exp(17.502*W873/(240.97+W873))/(BO873+BP873)-BJ873)</f>
        <v>0</v>
      </c>
      <c r="T873">
        <f>1/((BC873+1)/(Q873/1.6)+1/(R873/1.37)) + BC873/((BC873+1)/(Q873/1.6) + BC873/(R873/1.37))</f>
        <v>0</v>
      </c>
      <c r="U873">
        <f>(AX873*BA873)</f>
        <v>0</v>
      </c>
      <c r="V873">
        <f>(BQ873+(U873+2*0.95*5.67E-8*(((BQ873+$B$9)+273)^4-(BQ873+273)^4)-44100*J873)/(1.84*29.3*R873+8*0.95*5.67E-8*(BQ873+273)^3))</f>
        <v>0</v>
      </c>
      <c r="W873">
        <f>($C$9*BR873+$D$9*BS873+$E$9*V873)</f>
        <v>0</v>
      </c>
      <c r="X873">
        <f>0.61365*exp(17.502*W873/(240.97+W873))</f>
        <v>0</v>
      </c>
      <c r="Y873">
        <f>(Z873/AA873*100)</f>
        <v>0</v>
      </c>
      <c r="Z873">
        <f>BJ873*(BO873+BP873)/1000</f>
        <v>0</v>
      </c>
      <c r="AA873">
        <f>0.61365*exp(17.502*BQ873/(240.97+BQ873))</f>
        <v>0</v>
      </c>
      <c r="AB873">
        <f>(X873-BJ873*(BO873+BP873)/1000)</f>
        <v>0</v>
      </c>
      <c r="AC873">
        <f>(-J873*44100)</f>
        <v>0</v>
      </c>
      <c r="AD873">
        <f>2*29.3*R873*0.92*(BQ873-W873)</f>
        <v>0</v>
      </c>
      <c r="AE873">
        <f>2*0.95*5.67E-8*(((BQ873+$B$9)+273)^4-(W873+273)^4)</f>
        <v>0</v>
      </c>
      <c r="AF873">
        <f>U873+AE873+AC873+AD873</f>
        <v>0</v>
      </c>
      <c r="AG873">
        <f>BN873*AU873*(BI873-BH873*(1000-AU873*BK873)/(1000-AU873*BJ873))/(100*BB873)</f>
        <v>0</v>
      </c>
      <c r="AH873">
        <f>1000*BN873*AU873*(BJ873-BK873)/(100*BB873*(1000-AU873*BJ873))</f>
        <v>0</v>
      </c>
      <c r="AI873">
        <f>(AJ873 - AK873 - BO873*1E3/(8.314*(BQ873+273.15)) * AM873/BN873 * AL873) * BN873/(100*BB873) * (1000 - BK873)/1000</f>
        <v>0</v>
      </c>
      <c r="AJ873">
        <v>429.2421550232125</v>
      </c>
      <c r="AK873">
        <v>428.7642727272724</v>
      </c>
      <c r="AL873">
        <v>5.487726603945379E-06</v>
      </c>
      <c r="AM873">
        <v>61.35787655002243</v>
      </c>
      <c r="AN873">
        <f>(AP873 - AO873 + BO873*1E3/(8.314*(BQ873+273.15)) * AR873/BN873 * AQ873) * BN873/(100*BB873) * 1000/(1000 - AP873)</f>
        <v>0</v>
      </c>
      <c r="AO873">
        <v>21.48524552884622</v>
      </c>
      <c r="AP873">
        <v>21.47196363636364</v>
      </c>
      <c r="AQ873">
        <v>-3.287639615598159E-07</v>
      </c>
      <c r="AR873">
        <v>91.88205700752289</v>
      </c>
      <c r="AS873">
        <v>0</v>
      </c>
      <c r="AT873">
        <v>0</v>
      </c>
      <c r="AU873">
        <f>IF(AS873*$H$15&gt;=AW873,1.0,(AW873/(AW873-AS873*$H$15)))</f>
        <v>0</v>
      </c>
      <c r="AV873">
        <f>(AU873-1)*100</f>
        <v>0</v>
      </c>
      <c r="AW873">
        <f>MAX(0,($B$15+$C$15*BV873)/(1+$D$15*BV873)*BO873/(BQ873+273)*$E$15)</f>
        <v>0</v>
      </c>
      <c r="AX873">
        <f>$B$13*BW873+$C$13*BX873+$F$13*CI873*(1-CL873)</f>
        <v>0</v>
      </c>
      <c r="AY873">
        <f>AX873*AZ873</f>
        <v>0</v>
      </c>
      <c r="AZ873">
        <f>($B$13*$D$11+$C$13*$D$11+$F$13*((CV873+CN873)/MAX(CV873+CN873+CW873, 0.1)*$I$11+CW873/MAX(CV873+CN873+CW873, 0.1)*$J$11))/($B$13+$C$13+$F$13)</f>
        <v>0</v>
      </c>
      <c r="BA873">
        <f>($B$13*$K$11+$C$13*$K$11+$F$13*((CV873+CN873)/MAX(CV873+CN873+CW873, 0.1)*$P$11+CW873/MAX(CV873+CN873+CW873, 0.1)*$Q$11))/($B$13+$C$13+$F$13)</f>
        <v>0</v>
      </c>
      <c r="BB873">
        <v>6</v>
      </c>
      <c r="BC873">
        <v>0.5</v>
      </c>
      <c r="BD873" t="s">
        <v>358</v>
      </c>
      <c r="BE873">
        <v>2</v>
      </c>
      <c r="BF873" t="b">
        <v>1</v>
      </c>
      <c r="BG873">
        <v>1774685210.1</v>
      </c>
      <c r="BH873">
        <v>419.5416999999999</v>
      </c>
      <c r="BI873">
        <v>420.0215</v>
      </c>
      <c r="BJ873">
        <v>21.46994</v>
      </c>
      <c r="BK873">
        <v>21.48592</v>
      </c>
      <c r="BL873">
        <v>419.9036</v>
      </c>
      <c r="BM873">
        <v>21.17322</v>
      </c>
      <c r="BN873">
        <v>500.0298</v>
      </c>
      <c r="BO873">
        <v>101.0242</v>
      </c>
      <c r="BP873">
        <v>0.10005194</v>
      </c>
      <c r="BQ873">
        <v>25.70372</v>
      </c>
      <c r="BR873">
        <v>25.68187</v>
      </c>
      <c r="BS873">
        <v>999.9</v>
      </c>
      <c r="BT873">
        <v>0</v>
      </c>
      <c r="BU873">
        <v>0</v>
      </c>
      <c r="BV873">
        <v>9993.816000000001</v>
      </c>
      <c r="BW873">
        <v>0</v>
      </c>
      <c r="BX873">
        <v>0.3833920000000001</v>
      </c>
      <c r="BY873">
        <v>-0.4794892</v>
      </c>
      <c r="BZ873">
        <v>428.747</v>
      </c>
      <c r="CA873">
        <v>429.244</v>
      </c>
      <c r="CB873">
        <v>-0.01598015</v>
      </c>
      <c r="CC873">
        <v>420.0215</v>
      </c>
      <c r="CD873">
        <v>21.48592</v>
      </c>
      <c r="CE873">
        <v>2.168985</v>
      </c>
      <c r="CF873">
        <v>2.170598</v>
      </c>
      <c r="CG873">
        <v>18.73506</v>
      </c>
      <c r="CH873">
        <v>18.74696</v>
      </c>
      <c r="CI873">
        <v>4.997842</v>
      </c>
      <c r="CJ873">
        <v>0</v>
      </c>
      <c r="CK873">
        <v>1</v>
      </c>
      <c r="CL873">
        <v>0</v>
      </c>
      <c r="CM873">
        <v>1.64543</v>
      </c>
      <c r="CN873">
        <v>0</v>
      </c>
      <c r="CO873">
        <v>-0.8894499999999999</v>
      </c>
      <c r="CP873">
        <v>25.56728</v>
      </c>
      <c r="CQ873">
        <v>35.5</v>
      </c>
      <c r="CR873">
        <v>41.431</v>
      </c>
      <c r="CS873">
        <v>38.2685</v>
      </c>
      <c r="CT873">
        <v>41.0249</v>
      </c>
      <c r="CU873">
        <v>36.6935</v>
      </c>
      <c r="CV873">
        <v>0</v>
      </c>
      <c r="CW873">
        <v>4.998</v>
      </c>
      <c r="CX873">
        <v>0</v>
      </c>
      <c r="CY873">
        <v>1774685211.2</v>
      </c>
      <c r="CZ873">
        <v>0</v>
      </c>
      <c r="DA873">
        <v>1774666326.5</v>
      </c>
      <c r="DB873" t="s">
        <v>359</v>
      </c>
      <c r="DC873">
        <v>1774666322</v>
      </c>
      <c r="DD873">
        <v>1774666326.5</v>
      </c>
      <c r="DE873">
        <v>2</v>
      </c>
      <c r="DF873">
        <v>0.343</v>
      </c>
      <c r="DG873">
        <v>-0.026</v>
      </c>
      <c r="DH873">
        <v>-0.36</v>
      </c>
      <c r="DI873">
        <v>0.298</v>
      </c>
      <c r="DJ873">
        <v>420</v>
      </c>
      <c r="DK873">
        <v>22</v>
      </c>
      <c r="DL873">
        <v>0.17</v>
      </c>
      <c r="DM873">
        <v>0.02</v>
      </c>
      <c r="DN873">
        <v>-0.4642520487804878</v>
      </c>
      <c r="DO873">
        <v>-0.08361018815330999</v>
      </c>
      <c r="DP873">
        <v>0.02401484235355113</v>
      </c>
      <c r="DQ873">
        <v>1</v>
      </c>
      <c r="DR873">
        <v>-0.0158262</v>
      </c>
      <c r="DS873">
        <v>-0.003803354006968666</v>
      </c>
      <c r="DT873">
        <v>0.0007086785166773438</v>
      </c>
      <c r="DU873">
        <v>1</v>
      </c>
      <c r="DV873">
        <v>2</v>
      </c>
      <c r="DW873">
        <v>2</v>
      </c>
      <c r="DX873" t="s">
        <v>360</v>
      </c>
      <c r="DY873">
        <v>3.13044</v>
      </c>
      <c r="DZ873">
        <v>2.80652</v>
      </c>
      <c r="EA873">
        <v>0.0997466</v>
      </c>
      <c r="EB873">
        <v>0.0994811</v>
      </c>
      <c r="EC873">
        <v>0.105752</v>
      </c>
      <c r="ED873">
        <v>0.105494</v>
      </c>
      <c r="EE873">
        <v>21143.9</v>
      </c>
      <c r="EF873">
        <v>27418.9</v>
      </c>
      <c r="EG873">
        <v>26440.7</v>
      </c>
      <c r="EH873">
        <v>33000.5</v>
      </c>
      <c r="EI873">
        <v>34925</v>
      </c>
      <c r="EJ873">
        <v>40315.5</v>
      </c>
      <c r="EK873">
        <v>41086.1</v>
      </c>
      <c r="EL873">
        <v>46060.8</v>
      </c>
      <c r="EM873">
        <v>2.0352</v>
      </c>
      <c r="EN873">
        <v>2.00017</v>
      </c>
      <c r="EO873">
        <v>0.06560240000000001</v>
      </c>
      <c r="EP873">
        <v>0</v>
      </c>
      <c r="EQ873">
        <v>24.6043</v>
      </c>
      <c r="ER873">
        <v>999.9</v>
      </c>
      <c r="ES873">
        <v>67.5</v>
      </c>
      <c r="ET873">
        <v>27.5</v>
      </c>
      <c r="EU873">
        <v>24.6251</v>
      </c>
      <c r="EV873">
        <v>61.1809</v>
      </c>
      <c r="EW873">
        <v>31.5545</v>
      </c>
      <c r="EX873">
        <v>1</v>
      </c>
      <c r="EY873">
        <v>0.290521</v>
      </c>
      <c r="EZ873">
        <v>0.146743</v>
      </c>
      <c r="FA873">
        <v>20.2906</v>
      </c>
      <c r="FB873">
        <v>5.18914</v>
      </c>
      <c r="FC873">
        <v>11.9441</v>
      </c>
      <c r="FD873">
        <v>4.95575</v>
      </c>
      <c r="FE873">
        <v>3.285</v>
      </c>
      <c r="FF873">
        <v>9999</v>
      </c>
      <c r="FG873">
        <v>9999</v>
      </c>
      <c r="FH873">
        <v>9999</v>
      </c>
      <c r="FI873">
        <v>999.9</v>
      </c>
      <c r="FJ873">
        <v>1.86127</v>
      </c>
      <c r="FK873">
        <v>1.86264</v>
      </c>
      <c r="FL873">
        <v>1.86005</v>
      </c>
      <c r="FM873">
        <v>1.85837</v>
      </c>
      <c r="FN873">
        <v>1.86216</v>
      </c>
      <c r="FO873">
        <v>1.85886</v>
      </c>
      <c r="FP873">
        <v>1.85791</v>
      </c>
      <c r="FQ873">
        <v>1.86081</v>
      </c>
      <c r="FR873">
        <v>0</v>
      </c>
      <c r="FS873">
        <v>0</v>
      </c>
      <c r="FT873">
        <v>0</v>
      </c>
      <c r="FU873">
        <v>4.5</v>
      </c>
      <c r="FV873" t="s">
        <v>361</v>
      </c>
      <c r="FW873" t="s">
        <v>362</v>
      </c>
      <c r="FX873" t="s">
        <v>363</v>
      </c>
      <c r="FY873" t="s">
        <v>364</v>
      </c>
      <c r="FZ873" t="s">
        <v>364</v>
      </c>
      <c r="GA873" t="s">
        <v>363</v>
      </c>
      <c r="GB873">
        <v>0</v>
      </c>
      <c r="GC873">
        <v>100</v>
      </c>
      <c r="GD873">
        <v>100</v>
      </c>
      <c r="GE873">
        <v>-0.361</v>
      </c>
      <c r="GF873">
        <v>0.2968</v>
      </c>
      <c r="GG873">
        <v>-1.589593225013521</v>
      </c>
      <c r="GH873">
        <v>0.00192992804097616</v>
      </c>
      <c r="GI873">
        <v>3.244687122451424E-06</v>
      </c>
      <c r="GJ873">
        <v>-2.087531120305573E-09</v>
      </c>
      <c r="GK873">
        <v>0.05776174702018427</v>
      </c>
      <c r="GL873">
        <v>0.005089068596103195</v>
      </c>
      <c r="GM873">
        <v>0.0003257216593697226</v>
      </c>
      <c r="GN873">
        <v>-1.562898368296355E-06</v>
      </c>
      <c r="GO873">
        <v>0</v>
      </c>
      <c r="GP873">
        <v>1257</v>
      </c>
      <c r="GQ873">
        <v>1</v>
      </c>
      <c r="GR873">
        <v>31</v>
      </c>
      <c r="GS873">
        <v>314.9</v>
      </c>
      <c r="GT873">
        <v>314.8</v>
      </c>
      <c r="GU873">
        <v>1.07666</v>
      </c>
      <c r="GV873">
        <v>2.40234</v>
      </c>
      <c r="GW873">
        <v>1.44775</v>
      </c>
      <c r="GX873">
        <v>2.20215</v>
      </c>
      <c r="GY873">
        <v>1.44653</v>
      </c>
      <c r="GZ873">
        <v>2.27539</v>
      </c>
      <c r="HA873">
        <v>33.1769</v>
      </c>
      <c r="HB873">
        <v>14.3772</v>
      </c>
      <c r="HC873">
        <v>18</v>
      </c>
      <c r="HD873">
        <v>532.011</v>
      </c>
      <c r="HE873">
        <v>522.83</v>
      </c>
      <c r="HF873">
        <v>25</v>
      </c>
      <c r="HG873">
        <v>30.7052</v>
      </c>
      <c r="HH873">
        <v>30</v>
      </c>
      <c r="HI873">
        <v>31.0835</v>
      </c>
      <c r="HJ873">
        <v>31.0928</v>
      </c>
      <c r="HK873">
        <v>21.5359</v>
      </c>
      <c r="HL873">
        <v>20.8779</v>
      </c>
      <c r="HM873">
        <v>100</v>
      </c>
      <c r="HN873">
        <v>25</v>
      </c>
      <c r="HO873">
        <v>420</v>
      </c>
      <c r="HP873">
        <v>21.5</v>
      </c>
      <c r="HQ873">
        <v>103.118</v>
      </c>
      <c r="HR873">
        <v>102.023</v>
      </c>
    </row>
    <row r="874" spans="1:226">
      <c r="A874">
        <v>856</v>
      </c>
      <c r="B874">
        <v>1774685217</v>
      </c>
      <c r="C874">
        <v>3471</v>
      </c>
      <c r="D874" t="s">
        <v>2075</v>
      </c>
      <c r="E874" t="s">
        <v>2076</v>
      </c>
      <c r="F874">
        <v>5</v>
      </c>
      <c r="I874">
        <v>1774685214.1</v>
      </c>
      <c r="J874">
        <f>(K874)/1000</f>
        <v>0</v>
      </c>
      <c r="K874">
        <f>IF(BF874, AN874, AH874)</f>
        <v>0</v>
      </c>
      <c r="L874">
        <f>IF(BF874, AI874, AG874)</f>
        <v>0</v>
      </c>
      <c r="M874">
        <f>BH874 - IF(AU874&gt;1, L874*BB874*100.0/(AW874), 0)</f>
        <v>0</v>
      </c>
      <c r="N874">
        <f>((T874-J874/2)*M874-L874)/(T874+J874/2)</f>
        <v>0</v>
      </c>
      <c r="O874">
        <f>N874*(BO874+BP874)/1000.0</f>
        <v>0</v>
      </c>
      <c r="P874">
        <f>(BH874 - IF(AU874&gt;1, L874*BB874*100.0/(AW874), 0))*(BO874+BP874)/1000.0</f>
        <v>0</v>
      </c>
      <c r="Q874">
        <f>2.0/((1/S874-1/R874)+SIGN(S874)*SQRT((1/S874-1/R874)*(1/S874-1/R874) + 4*BC874/((BC874+1)*(BC874+1))*(2*1/S874*1/R874-1/R874*1/R874)))</f>
        <v>0</v>
      </c>
      <c r="R874">
        <f>IF(LEFT(BD874,1)&lt;&gt;"0",IF(LEFT(BD874,1)="1",3.0,BE874),$D$5+$E$5*(BV874*BO874/($K$5*1000))+$F$5*(BV874*BO874/($K$5*1000))*MAX(MIN(BB874,$J$5),$I$5)*MAX(MIN(BB874,$J$5),$I$5)+$G$5*MAX(MIN(BB874,$J$5),$I$5)*(BV874*BO874/($K$5*1000))+$H$5*(BV874*BO874/($K$5*1000))*(BV874*BO874/($K$5*1000)))</f>
        <v>0</v>
      </c>
      <c r="S874">
        <f>J874*(1000-(1000*0.61365*exp(17.502*W874/(240.97+W874))/(BO874+BP874)+BJ874)/2)/(1000*0.61365*exp(17.502*W874/(240.97+W874))/(BO874+BP874)-BJ874)</f>
        <v>0</v>
      </c>
      <c r="T874">
        <f>1/((BC874+1)/(Q874/1.6)+1/(R874/1.37)) + BC874/((BC874+1)/(Q874/1.6) + BC874/(R874/1.37))</f>
        <v>0</v>
      </c>
      <c r="U874">
        <f>(AX874*BA874)</f>
        <v>0</v>
      </c>
      <c r="V874">
        <f>(BQ874+(U874+2*0.95*5.67E-8*(((BQ874+$B$9)+273)^4-(BQ874+273)^4)-44100*J874)/(1.84*29.3*R874+8*0.95*5.67E-8*(BQ874+273)^3))</f>
        <v>0</v>
      </c>
      <c r="W874">
        <f>($C$9*BR874+$D$9*BS874+$E$9*V874)</f>
        <v>0</v>
      </c>
      <c r="X874">
        <f>0.61365*exp(17.502*W874/(240.97+W874))</f>
        <v>0</v>
      </c>
      <c r="Y874">
        <f>(Z874/AA874*100)</f>
        <v>0</v>
      </c>
      <c r="Z874">
        <f>BJ874*(BO874+BP874)/1000</f>
        <v>0</v>
      </c>
      <c r="AA874">
        <f>0.61365*exp(17.502*BQ874/(240.97+BQ874))</f>
        <v>0</v>
      </c>
      <c r="AB874">
        <f>(X874-BJ874*(BO874+BP874)/1000)</f>
        <v>0</v>
      </c>
      <c r="AC874">
        <f>(-J874*44100)</f>
        <v>0</v>
      </c>
      <c r="AD874">
        <f>2*29.3*R874*0.92*(BQ874-W874)</f>
        <v>0</v>
      </c>
      <c r="AE874">
        <f>2*0.95*5.67E-8*(((BQ874+$B$9)+273)^4-(W874+273)^4)</f>
        <v>0</v>
      </c>
      <c r="AF874">
        <f>U874+AE874+AC874+AD874</f>
        <v>0</v>
      </c>
      <c r="AG874">
        <f>BN874*AU874*(BI874-BH874*(1000-AU874*BK874)/(1000-AU874*BJ874))/(100*BB874)</f>
        <v>0</v>
      </c>
      <c r="AH874">
        <f>1000*BN874*AU874*(BJ874-BK874)/(100*BB874*(1000-AU874*BJ874))</f>
        <v>0</v>
      </c>
      <c r="AI874">
        <f>(AJ874 - AK874 - BO874*1E3/(8.314*(BQ874+273.15)) * AM874/BN874 * AL874) * BN874/(100*BB874) * (1000 - BK874)/1000</f>
        <v>0</v>
      </c>
      <c r="AJ874">
        <v>429.2495600274299</v>
      </c>
      <c r="AK874">
        <v>428.7376787878786</v>
      </c>
      <c r="AL874">
        <v>-3.065242787061552E-06</v>
      </c>
      <c r="AM874">
        <v>61.35787655002243</v>
      </c>
      <c r="AN874">
        <f>(AP874 - AO874 + BO874*1E3/(8.314*(BQ874+273.15)) * AR874/BN874 * AQ874) * BN874/(100*BB874) * 1000/(1000 - AP874)</f>
        <v>0</v>
      </c>
      <c r="AO874">
        <v>21.48755715933742</v>
      </c>
      <c r="AP874">
        <v>21.47257132867134</v>
      </c>
      <c r="AQ874">
        <v>9.726844395204431E-07</v>
      </c>
      <c r="AR874">
        <v>91.88205700752289</v>
      </c>
      <c r="AS874">
        <v>0</v>
      </c>
      <c r="AT874">
        <v>0</v>
      </c>
      <c r="AU874">
        <f>IF(AS874*$H$15&gt;=AW874,1.0,(AW874/(AW874-AS874*$H$15)))</f>
        <v>0</v>
      </c>
      <c r="AV874">
        <f>(AU874-1)*100</f>
        <v>0</v>
      </c>
      <c r="AW874">
        <f>MAX(0,($B$15+$C$15*BV874)/(1+$D$15*BV874)*BO874/(BQ874+273)*$E$15)</f>
        <v>0</v>
      </c>
      <c r="AX874">
        <f>$B$13*BW874+$C$13*BX874+$F$13*CI874*(1-CL874)</f>
        <v>0</v>
      </c>
      <c r="AY874">
        <f>AX874*AZ874</f>
        <v>0</v>
      </c>
      <c r="AZ874">
        <f>($B$13*$D$11+$C$13*$D$11+$F$13*((CV874+CN874)/MAX(CV874+CN874+CW874, 0.1)*$I$11+CW874/MAX(CV874+CN874+CW874, 0.1)*$J$11))/($B$13+$C$13+$F$13)</f>
        <v>0</v>
      </c>
      <c r="BA874">
        <f>($B$13*$K$11+$C$13*$K$11+$F$13*((CV874+CN874)/MAX(CV874+CN874+CW874, 0.1)*$P$11+CW874/MAX(CV874+CN874+CW874, 0.1)*$Q$11))/($B$13+$C$13+$F$13)</f>
        <v>0</v>
      </c>
      <c r="BB874">
        <v>6</v>
      </c>
      <c r="BC874">
        <v>0.5</v>
      </c>
      <c r="BD874" t="s">
        <v>358</v>
      </c>
      <c r="BE874">
        <v>2</v>
      </c>
      <c r="BF874" t="b">
        <v>1</v>
      </c>
      <c r="BG874">
        <v>1774685214.1</v>
      </c>
      <c r="BH874">
        <v>419.5365</v>
      </c>
      <c r="BI874">
        <v>420.0151</v>
      </c>
      <c r="BJ874">
        <v>21.47239</v>
      </c>
      <c r="BK874">
        <v>21.4873</v>
      </c>
      <c r="BL874">
        <v>419.8983</v>
      </c>
      <c r="BM874">
        <v>21.17564</v>
      </c>
      <c r="BN874">
        <v>500.001</v>
      </c>
      <c r="BO874">
        <v>101.0243</v>
      </c>
      <c r="BP874">
        <v>0.10005337</v>
      </c>
      <c r="BQ874">
        <v>25.70453</v>
      </c>
      <c r="BR874">
        <v>25.68316</v>
      </c>
      <c r="BS874">
        <v>999.9</v>
      </c>
      <c r="BT874">
        <v>0</v>
      </c>
      <c r="BU874">
        <v>0</v>
      </c>
      <c r="BV874">
        <v>9997.255999999999</v>
      </c>
      <c r="BW874">
        <v>0</v>
      </c>
      <c r="BX874">
        <v>0.3833920000000001</v>
      </c>
      <c r="BY874">
        <v>-0.478534</v>
      </c>
      <c r="BZ874">
        <v>428.7426</v>
      </c>
      <c r="CA874">
        <v>429.238</v>
      </c>
      <c r="CB874">
        <v>-0.01489944</v>
      </c>
      <c r="CC874">
        <v>420.0151</v>
      </c>
      <c r="CD874">
        <v>21.4873</v>
      </c>
      <c r="CE874">
        <v>2.169231</v>
      </c>
      <c r="CF874">
        <v>2.170737</v>
      </c>
      <c r="CG874">
        <v>18.73687</v>
      </c>
      <c r="CH874">
        <v>18.74796</v>
      </c>
      <c r="CI874">
        <v>4.995979</v>
      </c>
      <c r="CJ874">
        <v>0</v>
      </c>
      <c r="CK874">
        <v>1</v>
      </c>
      <c r="CL874">
        <v>0</v>
      </c>
      <c r="CM874">
        <v>1.78311</v>
      </c>
      <c r="CN874">
        <v>0</v>
      </c>
      <c r="CO874">
        <v>-0.86671</v>
      </c>
      <c r="CP874">
        <v>25.55775</v>
      </c>
      <c r="CQ874">
        <v>35.4559</v>
      </c>
      <c r="CR874">
        <v>41.2247</v>
      </c>
      <c r="CS874">
        <v>38.16849999999999</v>
      </c>
      <c r="CT874">
        <v>40.806</v>
      </c>
      <c r="CU874">
        <v>36.60600000000001</v>
      </c>
      <c r="CV874">
        <v>0</v>
      </c>
      <c r="CW874">
        <v>4.995</v>
      </c>
      <c r="CX874">
        <v>0</v>
      </c>
      <c r="CY874">
        <v>1774685215.4</v>
      </c>
      <c r="CZ874">
        <v>0</v>
      </c>
      <c r="DA874">
        <v>1774666326.5</v>
      </c>
      <c r="DB874" t="s">
        <v>359</v>
      </c>
      <c r="DC874">
        <v>1774666322</v>
      </c>
      <c r="DD874">
        <v>1774666326.5</v>
      </c>
      <c r="DE874">
        <v>2</v>
      </c>
      <c r="DF874">
        <v>0.343</v>
      </c>
      <c r="DG874">
        <v>-0.026</v>
      </c>
      <c r="DH874">
        <v>-0.36</v>
      </c>
      <c r="DI874">
        <v>0.298</v>
      </c>
      <c r="DJ874">
        <v>420</v>
      </c>
      <c r="DK874">
        <v>22</v>
      </c>
      <c r="DL874">
        <v>0.17</v>
      </c>
      <c r="DM874">
        <v>0.02</v>
      </c>
      <c r="DN874">
        <v>-0.4667679024390244</v>
      </c>
      <c r="DO874">
        <v>-0.1529944599303147</v>
      </c>
      <c r="DP874">
        <v>0.02511603692600667</v>
      </c>
      <c r="DQ874">
        <v>0</v>
      </c>
      <c r="DR874">
        <v>-0.01576716585365854</v>
      </c>
      <c r="DS874">
        <v>0.0006226264808361958</v>
      </c>
      <c r="DT874">
        <v>0.0007621371228040128</v>
      </c>
      <c r="DU874">
        <v>1</v>
      </c>
      <c r="DV874">
        <v>1</v>
      </c>
      <c r="DW874">
        <v>2</v>
      </c>
      <c r="DX874" t="s">
        <v>367</v>
      </c>
      <c r="DY874">
        <v>3.13042</v>
      </c>
      <c r="DZ874">
        <v>2.80632</v>
      </c>
      <c r="EA874">
        <v>0.09974280000000001</v>
      </c>
      <c r="EB874">
        <v>0.0994607</v>
      </c>
      <c r="EC874">
        <v>0.105752</v>
      </c>
      <c r="ED874">
        <v>0.10549</v>
      </c>
      <c r="EE874">
        <v>21143.9</v>
      </c>
      <c r="EF874">
        <v>27419.3</v>
      </c>
      <c r="EG874">
        <v>26440.5</v>
      </c>
      <c r="EH874">
        <v>33000.2</v>
      </c>
      <c r="EI874">
        <v>34924.8</v>
      </c>
      <c r="EJ874">
        <v>40315.5</v>
      </c>
      <c r="EK874">
        <v>41085.9</v>
      </c>
      <c r="EL874">
        <v>46060.6</v>
      </c>
      <c r="EM874">
        <v>2.0351</v>
      </c>
      <c r="EN874">
        <v>2.0001</v>
      </c>
      <c r="EO874">
        <v>0.0659749</v>
      </c>
      <c r="EP874">
        <v>0</v>
      </c>
      <c r="EQ874">
        <v>24.6036</v>
      </c>
      <c r="ER874">
        <v>999.9</v>
      </c>
      <c r="ES874">
        <v>67.5</v>
      </c>
      <c r="ET874">
        <v>27.5</v>
      </c>
      <c r="EU874">
        <v>24.6271</v>
      </c>
      <c r="EV874">
        <v>61.4709</v>
      </c>
      <c r="EW874">
        <v>31.7147</v>
      </c>
      <c r="EX874">
        <v>1</v>
      </c>
      <c r="EY874">
        <v>0.290722</v>
      </c>
      <c r="EZ874">
        <v>0.146078</v>
      </c>
      <c r="FA874">
        <v>20.2906</v>
      </c>
      <c r="FB874">
        <v>5.18974</v>
      </c>
      <c r="FC874">
        <v>11.9441</v>
      </c>
      <c r="FD874">
        <v>4.9557</v>
      </c>
      <c r="FE874">
        <v>3.285</v>
      </c>
      <c r="FF874">
        <v>9999</v>
      </c>
      <c r="FG874">
        <v>9999</v>
      </c>
      <c r="FH874">
        <v>9999</v>
      </c>
      <c r="FI874">
        <v>999.9</v>
      </c>
      <c r="FJ874">
        <v>1.86127</v>
      </c>
      <c r="FK874">
        <v>1.86264</v>
      </c>
      <c r="FL874">
        <v>1.86005</v>
      </c>
      <c r="FM874">
        <v>1.85837</v>
      </c>
      <c r="FN874">
        <v>1.86217</v>
      </c>
      <c r="FO874">
        <v>1.85884</v>
      </c>
      <c r="FP874">
        <v>1.85791</v>
      </c>
      <c r="FQ874">
        <v>1.86081</v>
      </c>
      <c r="FR874">
        <v>0</v>
      </c>
      <c r="FS874">
        <v>0</v>
      </c>
      <c r="FT874">
        <v>0</v>
      </c>
      <c r="FU874">
        <v>4.5</v>
      </c>
      <c r="FV874" t="s">
        <v>361</v>
      </c>
      <c r="FW874" t="s">
        <v>362</v>
      </c>
      <c r="FX874" t="s">
        <v>363</v>
      </c>
      <c r="FY874" t="s">
        <v>364</v>
      </c>
      <c r="FZ874" t="s">
        <v>364</v>
      </c>
      <c r="GA874" t="s">
        <v>363</v>
      </c>
      <c r="GB874">
        <v>0</v>
      </c>
      <c r="GC874">
        <v>100</v>
      </c>
      <c r="GD874">
        <v>100</v>
      </c>
      <c r="GE874">
        <v>-0.361</v>
      </c>
      <c r="GF874">
        <v>0.2967</v>
      </c>
      <c r="GG874">
        <v>-1.589593225013521</v>
      </c>
      <c r="GH874">
        <v>0.00192992804097616</v>
      </c>
      <c r="GI874">
        <v>3.244687122451424E-06</v>
      </c>
      <c r="GJ874">
        <v>-2.087531120305573E-09</v>
      </c>
      <c r="GK874">
        <v>0.05776174702018427</v>
      </c>
      <c r="GL874">
        <v>0.005089068596103195</v>
      </c>
      <c r="GM874">
        <v>0.0003257216593697226</v>
      </c>
      <c r="GN874">
        <v>-1.562898368296355E-06</v>
      </c>
      <c r="GO874">
        <v>0</v>
      </c>
      <c r="GP874">
        <v>1257</v>
      </c>
      <c r="GQ874">
        <v>1</v>
      </c>
      <c r="GR874">
        <v>31</v>
      </c>
      <c r="GS874">
        <v>314.9</v>
      </c>
      <c r="GT874">
        <v>314.8</v>
      </c>
      <c r="GU874">
        <v>1.07666</v>
      </c>
      <c r="GV874">
        <v>2.39624</v>
      </c>
      <c r="GW874">
        <v>1.44775</v>
      </c>
      <c r="GX874">
        <v>2.20215</v>
      </c>
      <c r="GY874">
        <v>1.44653</v>
      </c>
      <c r="GZ874">
        <v>2.33765</v>
      </c>
      <c r="HA874">
        <v>33.1992</v>
      </c>
      <c r="HB874">
        <v>14.3947</v>
      </c>
      <c r="HC874">
        <v>18</v>
      </c>
      <c r="HD874">
        <v>531.947</v>
      </c>
      <c r="HE874">
        <v>522.779</v>
      </c>
      <c r="HF874">
        <v>24.9999</v>
      </c>
      <c r="HG874">
        <v>30.7046</v>
      </c>
      <c r="HH874">
        <v>30.0002</v>
      </c>
      <c r="HI874">
        <v>31.0835</v>
      </c>
      <c r="HJ874">
        <v>31.0928</v>
      </c>
      <c r="HK874">
        <v>21.5374</v>
      </c>
      <c r="HL874">
        <v>20.8779</v>
      </c>
      <c r="HM874">
        <v>100</v>
      </c>
      <c r="HN874">
        <v>25</v>
      </c>
      <c r="HO874">
        <v>420</v>
      </c>
      <c r="HP874">
        <v>21.5</v>
      </c>
      <c r="HQ874">
        <v>103.118</v>
      </c>
      <c r="HR874">
        <v>102.022</v>
      </c>
    </row>
    <row r="875" spans="1:226">
      <c r="A875">
        <v>857</v>
      </c>
      <c r="B875">
        <v>1774685221</v>
      </c>
      <c r="C875">
        <v>3475</v>
      </c>
      <c r="D875" t="s">
        <v>2077</v>
      </c>
      <c r="E875" t="s">
        <v>2078</v>
      </c>
      <c r="F875">
        <v>5</v>
      </c>
      <c r="I875">
        <v>1774685218.1</v>
      </c>
      <c r="J875">
        <f>(K875)/1000</f>
        <v>0</v>
      </c>
      <c r="K875">
        <f>IF(BF875, AN875, AH875)</f>
        <v>0</v>
      </c>
      <c r="L875">
        <f>IF(BF875, AI875, AG875)</f>
        <v>0</v>
      </c>
      <c r="M875">
        <f>BH875 - IF(AU875&gt;1, L875*BB875*100.0/(AW875), 0)</f>
        <v>0</v>
      </c>
      <c r="N875">
        <f>((T875-J875/2)*M875-L875)/(T875+J875/2)</f>
        <v>0</v>
      </c>
      <c r="O875">
        <f>N875*(BO875+BP875)/1000.0</f>
        <v>0</v>
      </c>
      <c r="P875">
        <f>(BH875 - IF(AU875&gt;1, L875*BB875*100.0/(AW875), 0))*(BO875+BP875)/1000.0</f>
        <v>0</v>
      </c>
      <c r="Q875">
        <f>2.0/((1/S875-1/R875)+SIGN(S875)*SQRT((1/S875-1/R875)*(1/S875-1/R875) + 4*BC875/((BC875+1)*(BC875+1))*(2*1/S875*1/R875-1/R875*1/R875)))</f>
        <v>0</v>
      </c>
      <c r="R875">
        <f>IF(LEFT(BD875,1)&lt;&gt;"0",IF(LEFT(BD875,1)="1",3.0,BE875),$D$5+$E$5*(BV875*BO875/($K$5*1000))+$F$5*(BV875*BO875/($K$5*1000))*MAX(MIN(BB875,$J$5),$I$5)*MAX(MIN(BB875,$J$5),$I$5)+$G$5*MAX(MIN(BB875,$J$5),$I$5)*(BV875*BO875/($K$5*1000))+$H$5*(BV875*BO875/($K$5*1000))*(BV875*BO875/($K$5*1000)))</f>
        <v>0</v>
      </c>
      <c r="S875">
        <f>J875*(1000-(1000*0.61365*exp(17.502*W875/(240.97+W875))/(BO875+BP875)+BJ875)/2)/(1000*0.61365*exp(17.502*W875/(240.97+W875))/(BO875+BP875)-BJ875)</f>
        <v>0</v>
      </c>
      <c r="T875">
        <f>1/((BC875+1)/(Q875/1.6)+1/(R875/1.37)) + BC875/((BC875+1)/(Q875/1.6) + BC875/(R875/1.37))</f>
        <v>0</v>
      </c>
      <c r="U875">
        <f>(AX875*BA875)</f>
        <v>0</v>
      </c>
      <c r="V875">
        <f>(BQ875+(U875+2*0.95*5.67E-8*(((BQ875+$B$9)+273)^4-(BQ875+273)^4)-44100*J875)/(1.84*29.3*R875+8*0.95*5.67E-8*(BQ875+273)^3))</f>
        <v>0</v>
      </c>
      <c r="W875">
        <f>($C$9*BR875+$D$9*BS875+$E$9*V875)</f>
        <v>0</v>
      </c>
      <c r="X875">
        <f>0.61365*exp(17.502*W875/(240.97+W875))</f>
        <v>0</v>
      </c>
      <c r="Y875">
        <f>(Z875/AA875*100)</f>
        <v>0</v>
      </c>
      <c r="Z875">
        <f>BJ875*(BO875+BP875)/1000</f>
        <v>0</v>
      </c>
      <c r="AA875">
        <f>0.61365*exp(17.502*BQ875/(240.97+BQ875))</f>
        <v>0</v>
      </c>
      <c r="AB875">
        <f>(X875-BJ875*(BO875+BP875)/1000)</f>
        <v>0</v>
      </c>
      <c r="AC875">
        <f>(-J875*44100)</f>
        <v>0</v>
      </c>
      <c r="AD875">
        <f>2*29.3*R875*0.92*(BQ875-W875)</f>
        <v>0</v>
      </c>
      <c r="AE875">
        <f>2*0.95*5.67E-8*(((BQ875+$B$9)+273)^4-(W875+273)^4)</f>
        <v>0</v>
      </c>
      <c r="AF875">
        <f>U875+AE875+AC875+AD875</f>
        <v>0</v>
      </c>
      <c r="AG875">
        <f>BN875*AU875*(BI875-BH875*(1000-AU875*BK875)/(1000-AU875*BJ875))/(100*BB875)</f>
        <v>0</v>
      </c>
      <c r="AH875">
        <f>1000*BN875*AU875*(BJ875-BK875)/(100*BB875*(1000-AU875*BJ875))</f>
        <v>0</v>
      </c>
      <c r="AI875">
        <f>(AJ875 - AK875 - BO875*1E3/(8.314*(BQ875+273.15)) * AM875/BN875 * AL875) * BN875/(100*BB875) * (1000 - BK875)/1000</f>
        <v>0</v>
      </c>
      <c r="AJ875">
        <v>429.170400783426</v>
      </c>
      <c r="AK875">
        <v>428.7490181818181</v>
      </c>
      <c r="AL875">
        <v>1.151600634957742E-06</v>
      </c>
      <c r="AM875">
        <v>61.35787655002243</v>
      </c>
      <c r="AN875">
        <f>(AP875 - AO875 + BO875*1E3/(8.314*(BQ875+273.15)) * AR875/BN875 * AQ875) * BN875/(100*BB875) * 1000/(1000 - AP875)</f>
        <v>0</v>
      </c>
      <c r="AO875">
        <v>21.48659063317512</v>
      </c>
      <c r="AP875">
        <v>21.47213776223776</v>
      </c>
      <c r="AQ875">
        <v>-3.249422860894941E-07</v>
      </c>
      <c r="AR875">
        <v>91.88205700752289</v>
      </c>
      <c r="AS875">
        <v>0</v>
      </c>
      <c r="AT875">
        <v>0</v>
      </c>
      <c r="AU875">
        <f>IF(AS875*$H$15&gt;=AW875,1.0,(AW875/(AW875-AS875*$H$15)))</f>
        <v>0</v>
      </c>
      <c r="AV875">
        <f>(AU875-1)*100</f>
        <v>0</v>
      </c>
      <c r="AW875">
        <f>MAX(0,($B$15+$C$15*BV875)/(1+$D$15*BV875)*BO875/(BQ875+273)*$E$15)</f>
        <v>0</v>
      </c>
      <c r="AX875">
        <f>$B$13*BW875+$C$13*BX875+$F$13*CI875*(1-CL875)</f>
        <v>0</v>
      </c>
      <c r="AY875">
        <f>AX875*AZ875</f>
        <v>0</v>
      </c>
      <c r="AZ875">
        <f>($B$13*$D$11+$C$13*$D$11+$F$13*((CV875+CN875)/MAX(CV875+CN875+CW875, 0.1)*$I$11+CW875/MAX(CV875+CN875+CW875, 0.1)*$J$11))/($B$13+$C$13+$F$13)</f>
        <v>0</v>
      </c>
      <c r="BA875">
        <f>($B$13*$K$11+$C$13*$K$11+$F$13*((CV875+CN875)/MAX(CV875+CN875+CW875, 0.1)*$P$11+CW875/MAX(CV875+CN875+CW875, 0.1)*$Q$11))/($B$13+$C$13+$F$13)</f>
        <v>0</v>
      </c>
      <c r="BB875">
        <v>6</v>
      </c>
      <c r="BC875">
        <v>0.5</v>
      </c>
      <c r="BD875" t="s">
        <v>358</v>
      </c>
      <c r="BE875">
        <v>2</v>
      </c>
      <c r="BF875" t="b">
        <v>1</v>
      </c>
      <c r="BG875">
        <v>1774685218.1</v>
      </c>
      <c r="BH875">
        <v>419.5386999999999</v>
      </c>
      <c r="BI875">
        <v>419.9716</v>
      </c>
      <c r="BJ875">
        <v>21.47242</v>
      </c>
      <c r="BK875">
        <v>21.48696</v>
      </c>
      <c r="BL875">
        <v>419.9004</v>
      </c>
      <c r="BM875">
        <v>21.17565</v>
      </c>
      <c r="BN875">
        <v>499.9332000000001</v>
      </c>
      <c r="BO875">
        <v>101.0253</v>
      </c>
      <c r="BP875">
        <v>0.09991649</v>
      </c>
      <c r="BQ875">
        <v>25.70348</v>
      </c>
      <c r="BR875">
        <v>25.68806</v>
      </c>
      <c r="BS875">
        <v>999.9</v>
      </c>
      <c r="BT875">
        <v>0</v>
      </c>
      <c r="BU875">
        <v>0</v>
      </c>
      <c r="BV875">
        <v>9997.616</v>
      </c>
      <c r="BW875">
        <v>0</v>
      </c>
      <c r="BX875">
        <v>0.3833920000000001</v>
      </c>
      <c r="BY875">
        <v>-0.4329408</v>
      </c>
      <c r="BZ875">
        <v>428.7448000000001</v>
      </c>
      <c r="CA875">
        <v>429.1937</v>
      </c>
      <c r="CB875">
        <v>-0.0145443</v>
      </c>
      <c r="CC875">
        <v>419.9716</v>
      </c>
      <c r="CD875">
        <v>21.48696</v>
      </c>
      <c r="CE875">
        <v>2.169258999999999</v>
      </c>
      <c r="CF875">
        <v>2.170728</v>
      </c>
      <c r="CG875">
        <v>18.73707</v>
      </c>
      <c r="CH875">
        <v>18.74789</v>
      </c>
      <c r="CI875">
        <v>5.00238</v>
      </c>
      <c r="CJ875">
        <v>0</v>
      </c>
      <c r="CK875">
        <v>1</v>
      </c>
      <c r="CL875">
        <v>0</v>
      </c>
      <c r="CM875">
        <v>1.55252</v>
      </c>
      <c r="CN875">
        <v>0</v>
      </c>
      <c r="CO875">
        <v>-0.6131200000000001</v>
      </c>
      <c r="CP875">
        <v>25.59049</v>
      </c>
      <c r="CQ875">
        <v>35.4122</v>
      </c>
      <c r="CR875">
        <v>41.0497</v>
      </c>
      <c r="CS875">
        <v>38.0872</v>
      </c>
      <c r="CT875">
        <v>40.5747</v>
      </c>
      <c r="CU875">
        <v>36.5372</v>
      </c>
      <c r="CV875">
        <v>0</v>
      </c>
      <c r="CW875">
        <v>5.004</v>
      </c>
      <c r="CX875">
        <v>0</v>
      </c>
      <c r="CY875">
        <v>1774685219.6</v>
      </c>
      <c r="CZ875">
        <v>0</v>
      </c>
      <c r="DA875">
        <v>1774666326.5</v>
      </c>
      <c r="DB875" t="s">
        <v>359</v>
      </c>
      <c r="DC875">
        <v>1774666322</v>
      </c>
      <c r="DD875">
        <v>1774666326.5</v>
      </c>
      <c r="DE875">
        <v>2</v>
      </c>
      <c r="DF875">
        <v>0.343</v>
      </c>
      <c r="DG875">
        <v>-0.026</v>
      </c>
      <c r="DH875">
        <v>-0.36</v>
      </c>
      <c r="DI875">
        <v>0.298</v>
      </c>
      <c r="DJ875">
        <v>420</v>
      </c>
      <c r="DK875">
        <v>22</v>
      </c>
      <c r="DL875">
        <v>0.17</v>
      </c>
      <c r="DM875">
        <v>0.02</v>
      </c>
      <c r="DN875">
        <v>-0.4611588249999999</v>
      </c>
      <c r="DO875">
        <v>0.05411316697936325</v>
      </c>
      <c r="DP875">
        <v>0.0289853762800205</v>
      </c>
      <c r="DQ875">
        <v>1</v>
      </c>
      <c r="DR875">
        <v>-0.01560125</v>
      </c>
      <c r="DS875">
        <v>0.008061354596622924</v>
      </c>
      <c r="DT875">
        <v>0.0009668756747896806</v>
      </c>
      <c r="DU875">
        <v>1</v>
      </c>
      <c r="DV875">
        <v>2</v>
      </c>
      <c r="DW875">
        <v>2</v>
      </c>
      <c r="DX875" t="s">
        <v>360</v>
      </c>
      <c r="DY875">
        <v>3.13036</v>
      </c>
      <c r="DZ875">
        <v>2.80651</v>
      </c>
      <c r="EA875">
        <v>0.0997468</v>
      </c>
      <c r="EB875">
        <v>0.0994748</v>
      </c>
      <c r="EC875">
        <v>0.105752</v>
      </c>
      <c r="ED875">
        <v>0.105498</v>
      </c>
      <c r="EE875">
        <v>21143.8</v>
      </c>
      <c r="EF875">
        <v>27419.4</v>
      </c>
      <c r="EG875">
        <v>26440.6</v>
      </c>
      <c r="EH875">
        <v>33000.9</v>
      </c>
      <c r="EI875">
        <v>34924.7</v>
      </c>
      <c r="EJ875">
        <v>40315.9</v>
      </c>
      <c r="EK875">
        <v>41085.8</v>
      </c>
      <c r="EL875">
        <v>46061.5</v>
      </c>
      <c r="EM875">
        <v>2.03503</v>
      </c>
      <c r="EN875">
        <v>2.00028</v>
      </c>
      <c r="EO875">
        <v>0.0664592</v>
      </c>
      <c r="EP875">
        <v>0</v>
      </c>
      <c r="EQ875">
        <v>24.6022</v>
      </c>
      <c r="ER875">
        <v>999.9</v>
      </c>
      <c r="ES875">
        <v>67.5</v>
      </c>
      <c r="ET875">
        <v>27.5</v>
      </c>
      <c r="EU875">
        <v>24.625</v>
      </c>
      <c r="EV875">
        <v>61.4609</v>
      </c>
      <c r="EW875">
        <v>31.847</v>
      </c>
      <c r="EX875">
        <v>1</v>
      </c>
      <c r="EY875">
        <v>0.29048</v>
      </c>
      <c r="EZ875">
        <v>0.145855</v>
      </c>
      <c r="FA875">
        <v>20.2908</v>
      </c>
      <c r="FB875">
        <v>5.19048</v>
      </c>
      <c r="FC875">
        <v>11.9441</v>
      </c>
      <c r="FD875">
        <v>4.9557</v>
      </c>
      <c r="FE875">
        <v>3.285</v>
      </c>
      <c r="FF875">
        <v>9999</v>
      </c>
      <c r="FG875">
        <v>9999</v>
      </c>
      <c r="FH875">
        <v>9999</v>
      </c>
      <c r="FI875">
        <v>999.9</v>
      </c>
      <c r="FJ875">
        <v>1.86127</v>
      </c>
      <c r="FK875">
        <v>1.86264</v>
      </c>
      <c r="FL875">
        <v>1.86004</v>
      </c>
      <c r="FM875">
        <v>1.85837</v>
      </c>
      <c r="FN875">
        <v>1.86215</v>
      </c>
      <c r="FO875">
        <v>1.85886</v>
      </c>
      <c r="FP875">
        <v>1.85791</v>
      </c>
      <c r="FQ875">
        <v>1.86081</v>
      </c>
      <c r="FR875">
        <v>0</v>
      </c>
      <c r="FS875">
        <v>0</v>
      </c>
      <c r="FT875">
        <v>0</v>
      </c>
      <c r="FU875">
        <v>4.5</v>
      </c>
      <c r="FV875" t="s">
        <v>361</v>
      </c>
      <c r="FW875" t="s">
        <v>362</v>
      </c>
      <c r="FX875" t="s">
        <v>363</v>
      </c>
      <c r="FY875" t="s">
        <v>364</v>
      </c>
      <c r="FZ875" t="s">
        <v>364</v>
      </c>
      <c r="GA875" t="s">
        <v>363</v>
      </c>
      <c r="GB875">
        <v>0</v>
      </c>
      <c r="GC875">
        <v>100</v>
      </c>
      <c r="GD875">
        <v>100</v>
      </c>
      <c r="GE875">
        <v>-0.361</v>
      </c>
      <c r="GF875">
        <v>0.2967</v>
      </c>
      <c r="GG875">
        <v>-1.589593225013521</v>
      </c>
      <c r="GH875">
        <v>0.00192992804097616</v>
      </c>
      <c r="GI875">
        <v>3.244687122451424E-06</v>
      </c>
      <c r="GJ875">
        <v>-2.087531120305573E-09</v>
      </c>
      <c r="GK875">
        <v>0.05776174702018427</v>
      </c>
      <c r="GL875">
        <v>0.005089068596103195</v>
      </c>
      <c r="GM875">
        <v>0.0003257216593697226</v>
      </c>
      <c r="GN875">
        <v>-1.562898368296355E-06</v>
      </c>
      <c r="GO875">
        <v>0</v>
      </c>
      <c r="GP875">
        <v>1257</v>
      </c>
      <c r="GQ875">
        <v>1</v>
      </c>
      <c r="GR875">
        <v>31</v>
      </c>
      <c r="GS875">
        <v>315</v>
      </c>
      <c r="GT875">
        <v>314.9</v>
      </c>
      <c r="GU875">
        <v>1.07666</v>
      </c>
      <c r="GV875">
        <v>2.38037</v>
      </c>
      <c r="GW875">
        <v>1.44775</v>
      </c>
      <c r="GX875">
        <v>2.20215</v>
      </c>
      <c r="GY875">
        <v>1.44653</v>
      </c>
      <c r="GZ875">
        <v>2.39136</v>
      </c>
      <c r="HA875">
        <v>33.1769</v>
      </c>
      <c r="HB875">
        <v>14.3947</v>
      </c>
      <c r="HC875">
        <v>18</v>
      </c>
      <c r="HD875">
        <v>531.9</v>
      </c>
      <c r="HE875">
        <v>522.898</v>
      </c>
      <c r="HF875">
        <v>24.9999</v>
      </c>
      <c r="HG875">
        <v>30.7052</v>
      </c>
      <c r="HH875">
        <v>30</v>
      </c>
      <c r="HI875">
        <v>31.0835</v>
      </c>
      <c r="HJ875">
        <v>31.0928</v>
      </c>
      <c r="HK875">
        <v>21.5355</v>
      </c>
      <c r="HL875">
        <v>20.8779</v>
      </c>
      <c r="HM875">
        <v>100</v>
      </c>
      <c r="HN875">
        <v>25</v>
      </c>
      <c r="HO875">
        <v>420</v>
      </c>
      <c r="HP875">
        <v>21.5</v>
      </c>
      <c r="HQ875">
        <v>103.118</v>
      </c>
      <c r="HR875">
        <v>102.024</v>
      </c>
    </row>
    <row r="876" spans="1:226">
      <c r="A876">
        <v>858</v>
      </c>
      <c r="B876">
        <v>1774685225</v>
      </c>
      <c r="C876">
        <v>3479</v>
      </c>
      <c r="D876" t="s">
        <v>2079</v>
      </c>
      <c r="E876" t="s">
        <v>2080</v>
      </c>
      <c r="F876">
        <v>5</v>
      </c>
      <c r="I876">
        <v>1774685222.1</v>
      </c>
      <c r="J876">
        <f>(K876)/1000</f>
        <v>0</v>
      </c>
      <c r="K876">
        <f>IF(BF876, AN876, AH876)</f>
        <v>0</v>
      </c>
      <c r="L876">
        <f>IF(BF876, AI876, AG876)</f>
        <v>0</v>
      </c>
      <c r="M876">
        <f>BH876 - IF(AU876&gt;1, L876*BB876*100.0/(AW876), 0)</f>
        <v>0</v>
      </c>
      <c r="N876">
        <f>((T876-J876/2)*M876-L876)/(T876+J876/2)</f>
        <v>0</v>
      </c>
      <c r="O876">
        <f>N876*(BO876+BP876)/1000.0</f>
        <v>0</v>
      </c>
      <c r="P876">
        <f>(BH876 - IF(AU876&gt;1, L876*BB876*100.0/(AW876), 0))*(BO876+BP876)/1000.0</f>
        <v>0</v>
      </c>
      <c r="Q876">
        <f>2.0/((1/S876-1/R876)+SIGN(S876)*SQRT((1/S876-1/R876)*(1/S876-1/R876) + 4*BC876/((BC876+1)*(BC876+1))*(2*1/S876*1/R876-1/R876*1/R876)))</f>
        <v>0</v>
      </c>
      <c r="R876">
        <f>IF(LEFT(BD876,1)&lt;&gt;"0",IF(LEFT(BD876,1)="1",3.0,BE876),$D$5+$E$5*(BV876*BO876/($K$5*1000))+$F$5*(BV876*BO876/($K$5*1000))*MAX(MIN(BB876,$J$5),$I$5)*MAX(MIN(BB876,$J$5),$I$5)+$G$5*MAX(MIN(BB876,$J$5),$I$5)*(BV876*BO876/($K$5*1000))+$H$5*(BV876*BO876/($K$5*1000))*(BV876*BO876/($K$5*1000)))</f>
        <v>0</v>
      </c>
      <c r="S876">
        <f>J876*(1000-(1000*0.61365*exp(17.502*W876/(240.97+W876))/(BO876+BP876)+BJ876)/2)/(1000*0.61365*exp(17.502*W876/(240.97+W876))/(BO876+BP876)-BJ876)</f>
        <v>0</v>
      </c>
      <c r="T876">
        <f>1/((BC876+1)/(Q876/1.6)+1/(R876/1.37)) + BC876/((BC876+1)/(Q876/1.6) + BC876/(R876/1.37))</f>
        <v>0</v>
      </c>
      <c r="U876">
        <f>(AX876*BA876)</f>
        <v>0</v>
      </c>
      <c r="V876">
        <f>(BQ876+(U876+2*0.95*5.67E-8*(((BQ876+$B$9)+273)^4-(BQ876+273)^4)-44100*J876)/(1.84*29.3*R876+8*0.95*5.67E-8*(BQ876+273)^3))</f>
        <v>0</v>
      </c>
      <c r="W876">
        <f>($C$9*BR876+$D$9*BS876+$E$9*V876)</f>
        <v>0</v>
      </c>
      <c r="X876">
        <f>0.61365*exp(17.502*W876/(240.97+W876))</f>
        <v>0</v>
      </c>
      <c r="Y876">
        <f>(Z876/AA876*100)</f>
        <v>0</v>
      </c>
      <c r="Z876">
        <f>BJ876*(BO876+BP876)/1000</f>
        <v>0</v>
      </c>
      <c r="AA876">
        <f>0.61365*exp(17.502*BQ876/(240.97+BQ876))</f>
        <v>0</v>
      </c>
      <c r="AB876">
        <f>(X876-BJ876*(BO876+BP876)/1000)</f>
        <v>0</v>
      </c>
      <c r="AC876">
        <f>(-J876*44100)</f>
        <v>0</v>
      </c>
      <c r="AD876">
        <f>2*29.3*R876*0.92*(BQ876-W876)</f>
        <v>0</v>
      </c>
      <c r="AE876">
        <f>2*0.95*5.67E-8*(((BQ876+$B$9)+273)^4-(W876+273)^4)</f>
        <v>0</v>
      </c>
      <c r="AF876">
        <f>U876+AE876+AC876+AD876</f>
        <v>0</v>
      </c>
      <c r="AG876">
        <f>BN876*AU876*(BI876-BH876*(1000-AU876*BK876)/(1000-AU876*BJ876))/(100*BB876)</f>
        <v>0</v>
      </c>
      <c r="AH876">
        <f>1000*BN876*AU876*(BJ876-BK876)/(100*BB876*(1000-AU876*BJ876))</f>
        <v>0</v>
      </c>
      <c r="AI876">
        <f>(AJ876 - AK876 - BO876*1E3/(8.314*(BQ876+273.15)) * AM876/BN876 * AL876) * BN876/(100*BB876) * (1000 - BK876)/1000</f>
        <v>0</v>
      </c>
      <c r="AJ876">
        <v>429.2534036245229</v>
      </c>
      <c r="AK876">
        <v>428.7483999999999</v>
      </c>
      <c r="AL876">
        <v>-1.865706850805298E-06</v>
      </c>
      <c r="AM876">
        <v>61.35787655002243</v>
      </c>
      <c r="AN876">
        <f>(AP876 - AO876 + BO876*1E3/(8.314*(BQ876+273.15)) * AR876/BN876 * AQ876) * BN876/(100*BB876) * 1000/(1000 - AP876)</f>
        <v>0</v>
      </c>
      <c r="AO876">
        <v>21.48849536117534</v>
      </c>
      <c r="AP876">
        <v>21.47292447552448</v>
      </c>
      <c r="AQ876">
        <v>1.676001843567721E-07</v>
      </c>
      <c r="AR876">
        <v>91.88205700752289</v>
      </c>
      <c r="AS876">
        <v>0</v>
      </c>
      <c r="AT876">
        <v>0</v>
      </c>
      <c r="AU876">
        <f>IF(AS876*$H$15&gt;=AW876,1.0,(AW876/(AW876-AS876*$H$15)))</f>
        <v>0</v>
      </c>
      <c r="AV876">
        <f>(AU876-1)*100</f>
        <v>0</v>
      </c>
      <c r="AW876">
        <f>MAX(0,($B$15+$C$15*BV876)/(1+$D$15*BV876)*BO876/(BQ876+273)*$E$15)</f>
        <v>0</v>
      </c>
      <c r="AX876">
        <f>$B$13*BW876+$C$13*BX876+$F$13*CI876*(1-CL876)</f>
        <v>0</v>
      </c>
      <c r="AY876">
        <f>AX876*AZ876</f>
        <v>0</v>
      </c>
      <c r="AZ876">
        <f>($B$13*$D$11+$C$13*$D$11+$F$13*((CV876+CN876)/MAX(CV876+CN876+CW876, 0.1)*$I$11+CW876/MAX(CV876+CN876+CW876, 0.1)*$J$11))/($B$13+$C$13+$F$13)</f>
        <v>0</v>
      </c>
      <c r="BA876">
        <f>($B$13*$K$11+$C$13*$K$11+$F$13*((CV876+CN876)/MAX(CV876+CN876+CW876, 0.1)*$P$11+CW876/MAX(CV876+CN876+CW876, 0.1)*$Q$11))/($B$13+$C$13+$F$13)</f>
        <v>0</v>
      </c>
      <c r="BB876">
        <v>6</v>
      </c>
      <c r="BC876">
        <v>0.5</v>
      </c>
      <c r="BD876" t="s">
        <v>358</v>
      </c>
      <c r="BE876">
        <v>2</v>
      </c>
      <c r="BF876" t="b">
        <v>1</v>
      </c>
      <c r="BG876">
        <v>1774685222.1</v>
      </c>
      <c r="BH876">
        <v>419.5443</v>
      </c>
      <c r="BI876">
        <v>420.0253</v>
      </c>
      <c r="BJ876">
        <v>21.47246</v>
      </c>
      <c r="BK876">
        <v>21.48846</v>
      </c>
      <c r="BL876">
        <v>419.9060000000001</v>
      </c>
      <c r="BM876">
        <v>21.17569</v>
      </c>
      <c r="BN876">
        <v>499.9965999999999</v>
      </c>
      <c r="BO876">
        <v>101.0255</v>
      </c>
      <c r="BP876">
        <v>0.09998982999999999</v>
      </c>
      <c r="BQ876">
        <v>25.70291</v>
      </c>
      <c r="BR876">
        <v>25.68774</v>
      </c>
      <c r="BS876">
        <v>999.9</v>
      </c>
      <c r="BT876">
        <v>0</v>
      </c>
      <c r="BU876">
        <v>0</v>
      </c>
      <c r="BV876">
        <v>9998.551000000001</v>
      </c>
      <c r="BW876">
        <v>0</v>
      </c>
      <c r="BX876">
        <v>0.3833920000000001</v>
      </c>
      <c r="BY876">
        <v>-0.4808073999999999</v>
      </c>
      <c r="BZ876">
        <v>428.7506999999999</v>
      </c>
      <c r="CA876">
        <v>429.2491</v>
      </c>
      <c r="CB876">
        <v>-0.01601143</v>
      </c>
      <c r="CC876">
        <v>420.0253</v>
      </c>
      <c r="CD876">
        <v>21.48846</v>
      </c>
      <c r="CE876">
        <v>2.169266</v>
      </c>
      <c r="CF876">
        <v>2.170884</v>
      </c>
      <c r="CG876">
        <v>18.73712</v>
      </c>
      <c r="CH876">
        <v>18.74905</v>
      </c>
      <c r="CI876">
        <v>4.999740000000001</v>
      </c>
      <c r="CJ876">
        <v>0</v>
      </c>
      <c r="CK876">
        <v>1</v>
      </c>
      <c r="CL876">
        <v>0</v>
      </c>
      <c r="CM876">
        <v>1.80399</v>
      </c>
      <c r="CN876">
        <v>0</v>
      </c>
      <c r="CO876">
        <v>-0.63392</v>
      </c>
      <c r="CP876">
        <v>25.57699</v>
      </c>
      <c r="CQ876">
        <v>35.3812</v>
      </c>
      <c r="CR876">
        <v>40.8747</v>
      </c>
      <c r="CS876">
        <v>38.006</v>
      </c>
      <c r="CT876">
        <v>40.3623</v>
      </c>
      <c r="CU876">
        <v>36.4748</v>
      </c>
      <c r="CV876">
        <v>0</v>
      </c>
      <c r="CW876">
        <v>4.999000000000001</v>
      </c>
      <c r="CX876">
        <v>0</v>
      </c>
      <c r="CY876">
        <v>1774685223.2</v>
      </c>
      <c r="CZ876">
        <v>0</v>
      </c>
      <c r="DA876">
        <v>1774666326.5</v>
      </c>
      <c r="DB876" t="s">
        <v>359</v>
      </c>
      <c r="DC876">
        <v>1774666322</v>
      </c>
      <c r="DD876">
        <v>1774666326.5</v>
      </c>
      <c r="DE876">
        <v>2</v>
      </c>
      <c r="DF876">
        <v>0.343</v>
      </c>
      <c r="DG876">
        <v>-0.026</v>
      </c>
      <c r="DH876">
        <v>-0.36</v>
      </c>
      <c r="DI876">
        <v>0.298</v>
      </c>
      <c r="DJ876">
        <v>420</v>
      </c>
      <c r="DK876">
        <v>22</v>
      </c>
      <c r="DL876">
        <v>0.17</v>
      </c>
      <c r="DM876">
        <v>0.02</v>
      </c>
      <c r="DN876">
        <v>-0.466461225</v>
      </c>
      <c r="DO876">
        <v>0.01027626641650988</v>
      </c>
      <c r="DP876">
        <v>0.03056095102045051</v>
      </c>
      <c r="DQ876">
        <v>1</v>
      </c>
      <c r="DR876">
        <v>-0.0155694425</v>
      </c>
      <c r="DS876">
        <v>0.002509255159474703</v>
      </c>
      <c r="DT876">
        <v>0.000926123180761474</v>
      </c>
      <c r="DU876">
        <v>1</v>
      </c>
      <c r="DV876">
        <v>2</v>
      </c>
      <c r="DW876">
        <v>2</v>
      </c>
      <c r="DX876" t="s">
        <v>360</v>
      </c>
      <c r="DY876">
        <v>3.13057</v>
      </c>
      <c r="DZ876">
        <v>2.80639</v>
      </c>
      <c r="EA876">
        <v>0.0997455</v>
      </c>
      <c r="EB876">
        <v>0.0994834</v>
      </c>
      <c r="EC876">
        <v>0.105756</v>
      </c>
      <c r="ED876">
        <v>0.105498</v>
      </c>
      <c r="EE876">
        <v>21143.8</v>
      </c>
      <c r="EF876">
        <v>27419.3</v>
      </c>
      <c r="EG876">
        <v>26440.6</v>
      </c>
      <c r="EH876">
        <v>33001</v>
      </c>
      <c r="EI876">
        <v>34924.6</v>
      </c>
      <c r="EJ876">
        <v>40315.8</v>
      </c>
      <c r="EK876">
        <v>41085.8</v>
      </c>
      <c r="EL876">
        <v>46061.3</v>
      </c>
      <c r="EM876">
        <v>2.03515</v>
      </c>
      <c r="EN876">
        <v>2.00003</v>
      </c>
      <c r="EO876">
        <v>0.0661239</v>
      </c>
      <c r="EP876">
        <v>0</v>
      </c>
      <c r="EQ876">
        <v>24.6016</v>
      </c>
      <c r="ER876">
        <v>999.9</v>
      </c>
      <c r="ES876">
        <v>67.5</v>
      </c>
      <c r="ET876">
        <v>27.5</v>
      </c>
      <c r="EU876">
        <v>24.6251</v>
      </c>
      <c r="EV876">
        <v>61.4809</v>
      </c>
      <c r="EW876">
        <v>31.6867</v>
      </c>
      <c r="EX876">
        <v>1</v>
      </c>
      <c r="EY876">
        <v>0.290648</v>
      </c>
      <c r="EZ876">
        <v>0.144684</v>
      </c>
      <c r="FA876">
        <v>20.2911</v>
      </c>
      <c r="FB876">
        <v>5.19093</v>
      </c>
      <c r="FC876">
        <v>11.9441</v>
      </c>
      <c r="FD876">
        <v>4.9556</v>
      </c>
      <c r="FE876">
        <v>3.285</v>
      </c>
      <c r="FF876">
        <v>9999</v>
      </c>
      <c r="FG876">
        <v>9999</v>
      </c>
      <c r="FH876">
        <v>9999</v>
      </c>
      <c r="FI876">
        <v>999.9</v>
      </c>
      <c r="FJ876">
        <v>1.86127</v>
      </c>
      <c r="FK876">
        <v>1.86264</v>
      </c>
      <c r="FL876">
        <v>1.86005</v>
      </c>
      <c r="FM876">
        <v>1.85837</v>
      </c>
      <c r="FN876">
        <v>1.86214</v>
      </c>
      <c r="FO876">
        <v>1.85887</v>
      </c>
      <c r="FP876">
        <v>1.85792</v>
      </c>
      <c r="FQ876">
        <v>1.86081</v>
      </c>
      <c r="FR876">
        <v>0</v>
      </c>
      <c r="FS876">
        <v>0</v>
      </c>
      <c r="FT876">
        <v>0</v>
      </c>
      <c r="FU876">
        <v>4.5</v>
      </c>
      <c r="FV876" t="s">
        <v>361</v>
      </c>
      <c r="FW876" t="s">
        <v>362</v>
      </c>
      <c r="FX876" t="s">
        <v>363</v>
      </c>
      <c r="FY876" t="s">
        <v>364</v>
      </c>
      <c r="FZ876" t="s">
        <v>364</v>
      </c>
      <c r="GA876" t="s">
        <v>363</v>
      </c>
      <c r="GB876">
        <v>0</v>
      </c>
      <c r="GC876">
        <v>100</v>
      </c>
      <c r="GD876">
        <v>100</v>
      </c>
      <c r="GE876">
        <v>-0.362</v>
      </c>
      <c r="GF876">
        <v>0.2967</v>
      </c>
      <c r="GG876">
        <v>-1.589593225013521</v>
      </c>
      <c r="GH876">
        <v>0.00192992804097616</v>
      </c>
      <c r="GI876">
        <v>3.244687122451424E-06</v>
      </c>
      <c r="GJ876">
        <v>-2.087531120305573E-09</v>
      </c>
      <c r="GK876">
        <v>0.05776174702018427</v>
      </c>
      <c r="GL876">
        <v>0.005089068596103195</v>
      </c>
      <c r="GM876">
        <v>0.0003257216593697226</v>
      </c>
      <c r="GN876">
        <v>-1.562898368296355E-06</v>
      </c>
      <c r="GO876">
        <v>0</v>
      </c>
      <c r="GP876">
        <v>1257</v>
      </c>
      <c r="GQ876">
        <v>1</v>
      </c>
      <c r="GR876">
        <v>31</v>
      </c>
      <c r="GS876">
        <v>315.1</v>
      </c>
      <c r="GT876">
        <v>315</v>
      </c>
      <c r="GU876">
        <v>1.07666</v>
      </c>
      <c r="GV876">
        <v>2.38281</v>
      </c>
      <c r="GW876">
        <v>1.44775</v>
      </c>
      <c r="GX876">
        <v>2.20215</v>
      </c>
      <c r="GY876">
        <v>1.44653</v>
      </c>
      <c r="GZ876">
        <v>2.37671</v>
      </c>
      <c r="HA876">
        <v>33.1992</v>
      </c>
      <c r="HB876">
        <v>14.386</v>
      </c>
      <c r="HC876">
        <v>18</v>
      </c>
      <c r="HD876">
        <v>531.979</v>
      </c>
      <c r="HE876">
        <v>522.729</v>
      </c>
      <c r="HF876">
        <v>24.9998</v>
      </c>
      <c r="HG876">
        <v>30.7059</v>
      </c>
      <c r="HH876">
        <v>30.0002</v>
      </c>
      <c r="HI876">
        <v>31.0835</v>
      </c>
      <c r="HJ876">
        <v>31.0928</v>
      </c>
      <c r="HK876">
        <v>21.5334</v>
      </c>
      <c r="HL876">
        <v>20.8779</v>
      </c>
      <c r="HM876">
        <v>100</v>
      </c>
      <c r="HN876">
        <v>25</v>
      </c>
      <c r="HO876">
        <v>420</v>
      </c>
      <c r="HP876">
        <v>21.5</v>
      </c>
      <c r="HQ876">
        <v>103.118</v>
      </c>
      <c r="HR876">
        <v>102.024</v>
      </c>
    </row>
    <row r="877" spans="1:226">
      <c r="A877">
        <v>859</v>
      </c>
      <c r="B877">
        <v>1774685229</v>
      </c>
      <c r="C877">
        <v>3483</v>
      </c>
      <c r="D877" t="s">
        <v>2081</v>
      </c>
      <c r="E877" t="s">
        <v>2082</v>
      </c>
      <c r="F877">
        <v>5</v>
      </c>
      <c r="I877">
        <v>1774685226.1</v>
      </c>
      <c r="J877">
        <f>(K877)/1000</f>
        <v>0</v>
      </c>
      <c r="K877">
        <f>IF(BF877, AN877, AH877)</f>
        <v>0</v>
      </c>
      <c r="L877">
        <f>IF(BF877, AI877, AG877)</f>
        <v>0</v>
      </c>
      <c r="M877">
        <f>BH877 - IF(AU877&gt;1, L877*BB877*100.0/(AW877), 0)</f>
        <v>0</v>
      </c>
      <c r="N877">
        <f>((T877-J877/2)*M877-L877)/(T877+J877/2)</f>
        <v>0</v>
      </c>
      <c r="O877">
        <f>N877*(BO877+BP877)/1000.0</f>
        <v>0</v>
      </c>
      <c r="P877">
        <f>(BH877 - IF(AU877&gt;1, L877*BB877*100.0/(AW877), 0))*(BO877+BP877)/1000.0</f>
        <v>0</v>
      </c>
      <c r="Q877">
        <f>2.0/((1/S877-1/R877)+SIGN(S877)*SQRT((1/S877-1/R877)*(1/S877-1/R877) + 4*BC877/((BC877+1)*(BC877+1))*(2*1/S877*1/R877-1/R877*1/R877)))</f>
        <v>0</v>
      </c>
      <c r="R877">
        <f>IF(LEFT(BD877,1)&lt;&gt;"0",IF(LEFT(BD877,1)="1",3.0,BE877),$D$5+$E$5*(BV877*BO877/($K$5*1000))+$F$5*(BV877*BO877/($K$5*1000))*MAX(MIN(BB877,$J$5),$I$5)*MAX(MIN(BB877,$J$5),$I$5)+$G$5*MAX(MIN(BB877,$J$5),$I$5)*(BV877*BO877/($K$5*1000))+$H$5*(BV877*BO877/($K$5*1000))*(BV877*BO877/($K$5*1000)))</f>
        <v>0</v>
      </c>
      <c r="S877">
        <f>J877*(1000-(1000*0.61365*exp(17.502*W877/(240.97+W877))/(BO877+BP877)+BJ877)/2)/(1000*0.61365*exp(17.502*W877/(240.97+W877))/(BO877+BP877)-BJ877)</f>
        <v>0</v>
      </c>
      <c r="T877">
        <f>1/((BC877+1)/(Q877/1.6)+1/(R877/1.37)) + BC877/((BC877+1)/(Q877/1.6) + BC877/(R877/1.37))</f>
        <v>0</v>
      </c>
      <c r="U877">
        <f>(AX877*BA877)</f>
        <v>0</v>
      </c>
      <c r="V877">
        <f>(BQ877+(U877+2*0.95*5.67E-8*(((BQ877+$B$9)+273)^4-(BQ877+273)^4)-44100*J877)/(1.84*29.3*R877+8*0.95*5.67E-8*(BQ877+273)^3))</f>
        <v>0</v>
      </c>
      <c r="W877">
        <f>($C$9*BR877+$D$9*BS877+$E$9*V877)</f>
        <v>0</v>
      </c>
      <c r="X877">
        <f>0.61365*exp(17.502*W877/(240.97+W877))</f>
        <v>0</v>
      </c>
      <c r="Y877">
        <f>(Z877/AA877*100)</f>
        <v>0</v>
      </c>
      <c r="Z877">
        <f>BJ877*(BO877+BP877)/1000</f>
        <v>0</v>
      </c>
      <c r="AA877">
        <f>0.61365*exp(17.502*BQ877/(240.97+BQ877))</f>
        <v>0</v>
      </c>
      <c r="AB877">
        <f>(X877-BJ877*(BO877+BP877)/1000)</f>
        <v>0</v>
      </c>
      <c r="AC877">
        <f>(-J877*44100)</f>
        <v>0</v>
      </c>
      <c r="AD877">
        <f>2*29.3*R877*0.92*(BQ877-W877)</f>
        <v>0</v>
      </c>
      <c r="AE877">
        <f>2*0.95*5.67E-8*(((BQ877+$B$9)+273)^4-(W877+273)^4)</f>
        <v>0</v>
      </c>
      <c r="AF877">
        <f>U877+AE877+AC877+AD877</f>
        <v>0</v>
      </c>
      <c r="AG877">
        <f>BN877*AU877*(BI877-BH877*(1000-AU877*BK877)/(1000-AU877*BJ877))/(100*BB877)</f>
        <v>0</v>
      </c>
      <c r="AH877">
        <f>1000*BN877*AU877*(BJ877-BK877)/(100*BB877*(1000-AU877*BJ877))</f>
        <v>0</v>
      </c>
      <c r="AI877">
        <f>(AJ877 - AK877 - BO877*1E3/(8.314*(BQ877+273.15)) * AM877/BN877 * AL877) * BN877/(100*BB877) * (1000 - BK877)/1000</f>
        <v>0</v>
      </c>
      <c r="AJ877">
        <v>429.2868960891395</v>
      </c>
      <c r="AK877">
        <v>428.7888181818182</v>
      </c>
      <c r="AL877">
        <v>5.734347928446871E-06</v>
      </c>
      <c r="AM877">
        <v>61.35787655002243</v>
      </c>
      <c r="AN877">
        <f>(AP877 - AO877 + BO877*1E3/(8.314*(BQ877+273.15)) * AR877/BN877 * AQ877) * BN877/(100*BB877) * 1000/(1000 - AP877)</f>
        <v>0</v>
      </c>
      <c r="AO877">
        <v>21.48833732080006</v>
      </c>
      <c r="AP877">
        <v>21.4746181818182</v>
      </c>
      <c r="AQ877">
        <v>-1.434956313211661E-07</v>
      </c>
      <c r="AR877">
        <v>91.88205700752289</v>
      </c>
      <c r="AS877">
        <v>0</v>
      </c>
      <c r="AT877">
        <v>0</v>
      </c>
      <c r="AU877">
        <f>IF(AS877*$H$15&gt;=AW877,1.0,(AW877/(AW877-AS877*$H$15)))</f>
        <v>0</v>
      </c>
      <c r="AV877">
        <f>(AU877-1)*100</f>
        <v>0</v>
      </c>
      <c r="AW877">
        <f>MAX(0,($B$15+$C$15*BV877)/(1+$D$15*BV877)*BO877/(BQ877+273)*$E$15)</f>
        <v>0</v>
      </c>
      <c r="AX877">
        <f>$B$13*BW877+$C$13*BX877+$F$13*CI877*(1-CL877)</f>
        <v>0</v>
      </c>
      <c r="AY877">
        <f>AX877*AZ877</f>
        <v>0</v>
      </c>
      <c r="AZ877">
        <f>($B$13*$D$11+$C$13*$D$11+$F$13*((CV877+CN877)/MAX(CV877+CN877+CW877, 0.1)*$I$11+CW877/MAX(CV877+CN877+CW877, 0.1)*$J$11))/($B$13+$C$13+$F$13)</f>
        <v>0</v>
      </c>
      <c r="BA877">
        <f>($B$13*$K$11+$C$13*$K$11+$F$13*((CV877+CN877)/MAX(CV877+CN877+CW877, 0.1)*$P$11+CW877/MAX(CV877+CN877+CW877, 0.1)*$Q$11))/($B$13+$C$13+$F$13)</f>
        <v>0</v>
      </c>
      <c r="BB877">
        <v>6</v>
      </c>
      <c r="BC877">
        <v>0.5</v>
      </c>
      <c r="BD877" t="s">
        <v>358</v>
      </c>
      <c r="BE877">
        <v>2</v>
      </c>
      <c r="BF877" t="b">
        <v>1</v>
      </c>
      <c r="BG877">
        <v>1774685226.1</v>
      </c>
      <c r="BH877">
        <v>419.5599999999999</v>
      </c>
      <c r="BI877">
        <v>420.0412</v>
      </c>
      <c r="BJ877">
        <v>21.47338</v>
      </c>
      <c r="BK877">
        <v>21.48873</v>
      </c>
      <c r="BL877">
        <v>419.9217</v>
      </c>
      <c r="BM877">
        <v>21.17662</v>
      </c>
      <c r="BN877">
        <v>500.0694999999999</v>
      </c>
      <c r="BO877">
        <v>101.0253</v>
      </c>
      <c r="BP877">
        <v>0.10002263</v>
      </c>
      <c r="BQ877">
        <v>25.70621000000001</v>
      </c>
      <c r="BR877">
        <v>25.686</v>
      </c>
      <c r="BS877">
        <v>999.9</v>
      </c>
      <c r="BT877">
        <v>0</v>
      </c>
      <c r="BU877">
        <v>0</v>
      </c>
      <c r="BV877">
        <v>10001.812</v>
      </c>
      <c r="BW877">
        <v>0</v>
      </c>
      <c r="BX877">
        <v>0.3833920000000001</v>
      </c>
      <c r="BY877">
        <v>-0.4810669</v>
      </c>
      <c r="BZ877">
        <v>428.7671</v>
      </c>
      <c r="CA877">
        <v>429.2656</v>
      </c>
      <c r="CB877">
        <v>-0.01534919</v>
      </c>
      <c r="CC877">
        <v>420.0412</v>
      </c>
      <c r="CD877">
        <v>21.48873</v>
      </c>
      <c r="CE877">
        <v>2.169354</v>
      </c>
      <c r="CF877">
        <v>2.170906</v>
      </c>
      <c r="CG877">
        <v>18.73777</v>
      </c>
      <c r="CH877">
        <v>18.74921</v>
      </c>
      <c r="CI877">
        <v>5.000994</v>
      </c>
      <c r="CJ877">
        <v>0</v>
      </c>
      <c r="CK877">
        <v>1</v>
      </c>
      <c r="CL877">
        <v>0</v>
      </c>
      <c r="CM877">
        <v>1.6233</v>
      </c>
      <c r="CN877">
        <v>0</v>
      </c>
      <c r="CO877">
        <v>-0.66669</v>
      </c>
      <c r="CP877">
        <v>25.58342</v>
      </c>
      <c r="CQ877">
        <v>35.375</v>
      </c>
      <c r="CR877">
        <v>40.7184</v>
      </c>
      <c r="CS877">
        <v>37.91849999999999</v>
      </c>
      <c r="CT877">
        <v>40.1497</v>
      </c>
      <c r="CU877">
        <v>36.4122</v>
      </c>
      <c r="CV877">
        <v>0</v>
      </c>
      <c r="CW877">
        <v>4.999999999999999</v>
      </c>
      <c r="CX877">
        <v>0</v>
      </c>
      <c r="CY877">
        <v>1774685227.4</v>
      </c>
      <c r="CZ877">
        <v>0</v>
      </c>
      <c r="DA877">
        <v>1774666326.5</v>
      </c>
      <c r="DB877" t="s">
        <v>359</v>
      </c>
      <c r="DC877">
        <v>1774666322</v>
      </c>
      <c r="DD877">
        <v>1774666326.5</v>
      </c>
      <c r="DE877">
        <v>2</v>
      </c>
      <c r="DF877">
        <v>0.343</v>
      </c>
      <c r="DG877">
        <v>-0.026</v>
      </c>
      <c r="DH877">
        <v>-0.36</v>
      </c>
      <c r="DI877">
        <v>0.298</v>
      </c>
      <c r="DJ877">
        <v>420</v>
      </c>
      <c r="DK877">
        <v>22</v>
      </c>
      <c r="DL877">
        <v>0.17</v>
      </c>
      <c r="DM877">
        <v>0.02</v>
      </c>
      <c r="DN877">
        <v>-0.4729763414634146</v>
      </c>
      <c r="DO877">
        <v>-0.02807993728223083</v>
      </c>
      <c r="DP877">
        <v>0.03413750676352543</v>
      </c>
      <c r="DQ877">
        <v>1</v>
      </c>
      <c r="DR877">
        <v>-0.01539783414634146</v>
      </c>
      <c r="DS877">
        <v>0.0008144696864111471</v>
      </c>
      <c r="DT877">
        <v>0.0008712348112851108</v>
      </c>
      <c r="DU877">
        <v>1</v>
      </c>
      <c r="DV877">
        <v>2</v>
      </c>
      <c r="DW877">
        <v>2</v>
      </c>
      <c r="DX877" t="s">
        <v>360</v>
      </c>
      <c r="DY877">
        <v>3.13049</v>
      </c>
      <c r="DZ877">
        <v>2.80651</v>
      </c>
      <c r="EA877">
        <v>0.0997497</v>
      </c>
      <c r="EB877">
        <v>0.09946670000000001</v>
      </c>
      <c r="EC877">
        <v>0.105758</v>
      </c>
      <c r="ED877">
        <v>0.105502</v>
      </c>
      <c r="EE877">
        <v>21143.9</v>
      </c>
      <c r="EF877">
        <v>27419.5</v>
      </c>
      <c r="EG877">
        <v>26440.8</v>
      </c>
      <c r="EH877">
        <v>33000.8</v>
      </c>
      <c r="EI877">
        <v>34924.8</v>
      </c>
      <c r="EJ877">
        <v>40315.1</v>
      </c>
      <c r="EK877">
        <v>41086.1</v>
      </c>
      <c r="EL877">
        <v>46060.8</v>
      </c>
      <c r="EM877">
        <v>2.03517</v>
      </c>
      <c r="EN877">
        <v>2.00025</v>
      </c>
      <c r="EO877">
        <v>0.06604939999999999</v>
      </c>
      <c r="EP877">
        <v>0</v>
      </c>
      <c r="EQ877">
        <v>24.6016</v>
      </c>
      <c r="ER877">
        <v>999.9</v>
      </c>
      <c r="ES877">
        <v>67.5</v>
      </c>
      <c r="ET877">
        <v>27.5</v>
      </c>
      <c r="EU877">
        <v>24.6259</v>
      </c>
      <c r="EV877">
        <v>61.3209</v>
      </c>
      <c r="EW877">
        <v>31.5465</v>
      </c>
      <c r="EX877">
        <v>1</v>
      </c>
      <c r="EY877">
        <v>0.290666</v>
      </c>
      <c r="EZ877">
        <v>0.145125</v>
      </c>
      <c r="FA877">
        <v>20.291</v>
      </c>
      <c r="FB877">
        <v>5.19048</v>
      </c>
      <c r="FC877">
        <v>11.9441</v>
      </c>
      <c r="FD877">
        <v>4.95555</v>
      </c>
      <c r="FE877">
        <v>3.285</v>
      </c>
      <c r="FF877">
        <v>9999</v>
      </c>
      <c r="FG877">
        <v>9999</v>
      </c>
      <c r="FH877">
        <v>9999</v>
      </c>
      <c r="FI877">
        <v>999.9</v>
      </c>
      <c r="FJ877">
        <v>1.86127</v>
      </c>
      <c r="FK877">
        <v>1.86264</v>
      </c>
      <c r="FL877">
        <v>1.86005</v>
      </c>
      <c r="FM877">
        <v>1.85837</v>
      </c>
      <c r="FN877">
        <v>1.86214</v>
      </c>
      <c r="FO877">
        <v>1.85887</v>
      </c>
      <c r="FP877">
        <v>1.85791</v>
      </c>
      <c r="FQ877">
        <v>1.86081</v>
      </c>
      <c r="FR877">
        <v>0</v>
      </c>
      <c r="FS877">
        <v>0</v>
      </c>
      <c r="FT877">
        <v>0</v>
      </c>
      <c r="FU877">
        <v>4.5</v>
      </c>
      <c r="FV877" t="s">
        <v>361</v>
      </c>
      <c r="FW877" t="s">
        <v>362</v>
      </c>
      <c r="FX877" t="s">
        <v>363</v>
      </c>
      <c r="FY877" t="s">
        <v>364</v>
      </c>
      <c r="FZ877" t="s">
        <v>364</v>
      </c>
      <c r="GA877" t="s">
        <v>363</v>
      </c>
      <c r="GB877">
        <v>0</v>
      </c>
      <c r="GC877">
        <v>100</v>
      </c>
      <c r="GD877">
        <v>100</v>
      </c>
      <c r="GE877">
        <v>-0.361</v>
      </c>
      <c r="GF877">
        <v>0.2968</v>
      </c>
      <c r="GG877">
        <v>-1.589593225013521</v>
      </c>
      <c r="GH877">
        <v>0.00192992804097616</v>
      </c>
      <c r="GI877">
        <v>3.244687122451424E-06</v>
      </c>
      <c r="GJ877">
        <v>-2.087531120305573E-09</v>
      </c>
      <c r="GK877">
        <v>0.05776174702018427</v>
      </c>
      <c r="GL877">
        <v>0.005089068596103195</v>
      </c>
      <c r="GM877">
        <v>0.0003257216593697226</v>
      </c>
      <c r="GN877">
        <v>-1.562898368296355E-06</v>
      </c>
      <c r="GO877">
        <v>0</v>
      </c>
      <c r="GP877">
        <v>1257</v>
      </c>
      <c r="GQ877">
        <v>1</v>
      </c>
      <c r="GR877">
        <v>31</v>
      </c>
      <c r="GS877">
        <v>315.1</v>
      </c>
      <c r="GT877">
        <v>315</v>
      </c>
      <c r="GU877">
        <v>1.07666</v>
      </c>
      <c r="GV877">
        <v>2.39502</v>
      </c>
      <c r="GW877">
        <v>1.44775</v>
      </c>
      <c r="GX877">
        <v>2.20215</v>
      </c>
      <c r="GY877">
        <v>1.44653</v>
      </c>
      <c r="GZ877">
        <v>2.33643</v>
      </c>
      <c r="HA877">
        <v>33.1992</v>
      </c>
      <c r="HB877">
        <v>14.3947</v>
      </c>
      <c r="HC877">
        <v>18</v>
      </c>
      <c r="HD877">
        <v>531.995</v>
      </c>
      <c r="HE877">
        <v>522.881</v>
      </c>
      <c r="HF877">
        <v>25</v>
      </c>
      <c r="HG877">
        <v>30.7046</v>
      </c>
      <c r="HH877">
        <v>30</v>
      </c>
      <c r="HI877">
        <v>31.0835</v>
      </c>
      <c r="HJ877">
        <v>31.0928</v>
      </c>
      <c r="HK877">
        <v>21.5368</v>
      </c>
      <c r="HL877">
        <v>20.8779</v>
      </c>
      <c r="HM877">
        <v>100</v>
      </c>
      <c r="HN877">
        <v>25</v>
      </c>
      <c r="HO877">
        <v>420</v>
      </c>
      <c r="HP877">
        <v>21.5</v>
      </c>
      <c r="HQ877">
        <v>103.118</v>
      </c>
      <c r="HR877">
        <v>102.023</v>
      </c>
    </row>
    <row r="878" spans="1:226">
      <c r="A878">
        <v>860</v>
      </c>
      <c r="B878">
        <v>1774685233</v>
      </c>
      <c r="C878">
        <v>3487</v>
      </c>
      <c r="D878" t="s">
        <v>2083</v>
      </c>
      <c r="E878" t="s">
        <v>2084</v>
      </c>
      <c r="F878">
        <v>5</v>
      </c>
      <c r="I878">
        <v>1774685230.1</v>
      </c>
      <c r="J878">
        <f>(K878)/1000</f>
        <v>0</v>
      </c>
      <c r="K878">
        <f>IF(BF878, AN878, AH878)</f>
        <v>0</v>
      </c>
      <c r="L878">
        <f>IF(BF878, AI878, AG878)</f>
        <v>0</v>
      </c>
      <c r="M878">
        <f>BH878 - IF(AU878&gt;1, L878*BB878*100.0/(AW878), 0)</f>
        <v>0</v>
      </c>
      <c r="N878">
        <f>((T878-J878/2)*M878-L878)/(T878+J878/2)</f>
        <v>0</v>
      </c>
      <c r="O878">
        <f>N878*(BO878+BP878)/1000.0</f>
        <v>0</v>
      </c>
      <c r="P878">
        <f>(BH878 - IF(AU878&gt;1, L878*BB878*100.0/(AW878), 0))*(BO878+BP878)/1000.0</f>
        <v>0</v>
      </c>
      <c r="Q878">
        <f>2.0/((1/S878-1/R878)+SIGN(S878)*SQRT((1/S878-1/R878)*(1/S878-1/R878) + 4*BC878/((BC878+1)*(BC878+1))*(2*1/S878*1/R878-1/R878*1/R878)))</f>
        <v>0</v>
      </c>
      <c r="R878">
        <f>IF(LEFT(BD878,1)&lt;&gt;"0",IF(LEFT(BD878,1)="1",3.0,BE878),$D$5+$E$5*(BV878*BO878/($K$5*1000))+$F$5*(BV878*BO878/($K$5*1000))*MAX(MIN(BB878,$J$5),$I$5)*MAX(MIN(BB878,$J$5),$I$5)+$G$5*MAX(MIN(BB878,$J$5),$I$5)*(BV878*BO878/($K$5*1000))+$H$5*(BV878*BO878/($K$5*1000))*(BV878*BO878/($K$5*1000)))</f>
        <v>0</v>
      </c>
      <c r="S878">
        <f>J878*(1000-(1000*0.61365*exp(17.502*W878/(240.97+W878))/(BO878+BP878)+BJ878)/2)/(1000*0.61365*exp(17.502*W878/(240.97+W878))/(BO878+BP878)-BJ878)</f>
        <v>0</v>
      </c>
      <c r="T878">
        <f>1/((BC878+1)/(Q878/1.6)+1/(R878/1.37)) + BC878/((BC878+1)/(Q878/1.6) + BC878/(R878/1.37))</f>
        <v>0</v>
      </c>
      <c r="U878">
        <f>(AX878*BA878)</f>
        <v>0</v>
      </c>
      <c r="V878">
        <f>(BQ878+(U878+2*0.95*5.67E-8*(((BQ878+$B$9)+273)^4-(BQ878+273)^4)-44100*J878)/(1.84*29.3*R878+8*0.95*5.67E-8*(BQ878+273)^3))</f>
        <v>0</v>
      </c>
      <c r="W878">
        <f>($C$9*BR878+$D$9*BS878+$E$9*V878)</f>
        <v>0</v>
      </c>
      <c r="X878">
        <f>0.61365*exp(17.502*W878/(240.97+W878))</f>
        <v>0</v>
      </c>
      <c r="Y878">
        <f>(Z878/AA878*100)</f>
        <v>0</v>
      </c>
      <c r="Z878">
        <f>BJ878*(BO878+BP878)/1000</f>
        <v>0</v>
      </c>
      <c r="AA878">
        <f>0.61365*exp(17.502*BQ878/(240.97+BQ878))</f>
        <v>0</v>
      </c>
      <c r="AB878">
        <f>(X878-BJ878*(BO878+BP878)/1000)</f>
        <v>0</v>
      </c>
      <c r="AC878">
        <f>(-J878*44100)</f>
        <v>0</v>
      </c>
      <c r="AD878">
        <f>2*29.3*R878*0.92*(BQ878-W878)</f>
        <v>0</v>
      </c>
      <c r="AE878">
        <f>2*0.95*5.67E-8*(((BQ878+$B$9)+273)^4-(W878+273)^4)</f>
        <v>0</v>
      </c>
      <c r="AF878">
        <f>U878+AE878+AC878+AD878</f>
        <v>0</v>
      </c>
      <c r="AG878">
        <f>BN878*AU878*(BI878-BH878*(1000-AU878*BK878)/(1000-AU878*BJ878))/(100*BB878)</f>
        <v>0</v>
      </c>
      <c r="AH878">
        <f>1000*BN878*AU878*(BJ878-BK878)/(100*BB878*(1000-AU878*BJ878))</f>
        <v>0</v>
      </c>
      <c r="AI878">
        <f>(AJ878 - AK878 - BO878*1E3/(8.314*(BQ878+273.15)) * AM878/BN878 * AL878) * BN878/(100*BB878) * (1000 - BK878)/1000</f>
        <v>0</v>
      </c>
      <c r="AJ878">
        <v>429.1641565604538</v>
      </c>
      <c r="AK878">
        <v>428.7461090909088</v>
      </c>
      <c r="AL878">
        <v>-5.522312468583029E-06</v>
      </c>
      <c r="AM878">
        <v>61.35787655002243</v>
      </c>
      <c r="AN878">
        <f>(AP878 - AO878 + BO878*1E3/(8.314*(BQ878+273.15)) * AR878/BN878 * AQ878) * BN878/(100*BB878) * 1000/(1000 - AP878)</f>
        <v>0</v>
      </c>
      <c r="AO878">
        <v>21.48977797793479</v>
      </c>
      <c r="AP878">
        <v>21.47558741258743</v>
      </c>
      <c r="AQ878">
        <v>-1.609521027029196E-07</v>
      </c>
      <c r="AR878">
        <v>91.88205700752289</v>
      </c>
      <c r="AS878">
        <v>0</v>
      </c>
      <c r="AT878">
        <v>0</v>
      </c>
      <c r="AU878">
        <f>IF(AS878*$H$15&gt;=AW878,1.0,(AW878/(AW878-AS878*$H$15)))</f>
        <v>0</v>
      </c>
      <c r="AV878">
        <f>(AU878-1)*100</f>
        <v>0</v>
      </c>
      <c r="AW878">
        <f>MAX(0,($B$15+$C$15*BV878)/(1+$D$15*BV878)*BO878/(BQ878+273)*$E$15)</f>
        <v>0</v>
      </c>
      <c r="AX878">
        <f>$B$13*BW878+$C$13*BX878+$F$13*CI878*(1-CL878)</f>
        <v>0</v>
      </c>
      <c r="AY878">
        <f>AX878*AZ878</f>
        <v>0</v>
      </c>
      <c r="AZ878">
        <f>($B$13*$D$11+$C$13*$D$11+$F$13*((CV878+CN878)/MAX(CV878+CN878+CW878, 0.1)*$I$11+CW878/MAX(CV878+CN878+CW878, 0.1)*$J$11))/($B$13+$C$13+$F$13)</f>
        <v>0</v>
      </c>
      <c r="BA878">
        <f>($B$13*$K$11+$C$13*$K$11+$F$13*((CV878+CN878)/MAX(CV878+CN878+CW878, 0.1)*$P$11+CW878/MAX(CV878+CN878+CW878, 0.1)*$Q$11))/($B$13+$C$13+$F$13)</f>
        <v>0</v>
      </c>
      <c r="BB878">
        <v>6</v>
      </c>
      <c r="BC878">
        <v>0.5</v>
      </c>
      <c r="BD878" t="s">
        <v>358</v>
      </c>
      <c r="BE878">
        <v>2</v>
      </c>
      <c r="BF878" t="b">
        <v>1</v>
      </c>
      <c r="BG878">
        <v>1774685230.1</v>
      </c>
      <c r="BH878">
        <v>419.5652</v>
      </c>
      <c r="BI878">
        <v>419.9553</v>
      </c>
      <c r="BJ878">
        <v>21.4745</v>
      </c>
      <c r="BK878">
        <v>21.48983</v>
      </c>
      <c r="BL878">
        <v>419.9265</v>
      </c>
      <c r="BM878">
        <v>21.17771</v>
      </c>
      <c r="BN878">
        <v>500.0237999999999</v>
      </c>
      <c r="BO878">
        <v>101.0263</v>
      </c>
      <c r="BP878">
        <v>0.0999896</v>
      </c>
      <c r="BQ878">
        <v>25.70695</v>
      </c>
      <c r="BR878">
        <v>25.68736</v>
      </c>
      <c r="BS878">
        <v>999.9</v>
      </c>
      <c r="BT878">
        <v>0</v>
      </c>
      <c r="BU878">
        <v>0</v>
      </c>
      <c r="BV878">
        <v>10000.502</v>
      </c>
      <c r="BW878">
        <v>0</v>
      </c>
      <c r="BX878">
        <v>0.3833920000000001</v>
      </c>
      <c r="BY878">
        <v>-0.3901429</v>
      </c>
      <c r="BZ878">
        <v>428.7727</v>
      </c>
      <c r="CA878">
        <v>429.1781</v>
      </c>
      <c r="CB878">
        <v>-0.01532039</v>
      </c>
      <c r="CC878">
        <v>419.9553</v>
      </c>
      <c r="CD878">
        <v>21.48983</v>
      </c>
      <c r="CE878">
        <v>2.169486</v>
      </c>
      <c r="CF878">
        <v>2.171033</v>
      </c>
      <c r="CG878">
        <v>18.73875</v>
      </c>
      <c r="CH878">
        <v>18.75017</v>
      </c>
      <c r="CI878">
        <v>5.001169999999999</v>
      </c>
      <c r="CJ878">
        <v>0</v>
      </c>
      <c r="CK878">
        <v>1</v>
      </c>
      <c r="CL878">
        <v>0</v>
      </c>
      <c r="CM878">
        <v>1.7815</v>
      </c>
      <c r="CN878">
        <v>0</v>
      </c>
      <c r="CO878">
        <v>-0.81362</v>
      </c>
      <c r="CP878">
        <v>25.58432</v>
      </c>
      <c r="CQ878">
        <v>35.3372</v>
      </c>
      <c r="CR878">
        <v>40.5373</v>
      </c>
      <c r="CS878">
        <v>37.8372</v>
      </c>
      <c r="CT878">
        <v>39.956</v>
      </c>
      <c r="CU878">
        <v>36.3624</v>
      </c>
      <c r="CV878">
        <v>0</v>
      </c>
      <c r="CW878">
        <v>5.000999999999999</v>
      </c>
      <c r="CX878">
        <v>0</v>
      </c>
      <c r="CY878">
        <v>1774685231.6</v>
      </c>
      <c r="CZ878">
        <v>0</v>
      </c>
      <c r="DA878">
        <v>1774666326.5</v>
      </c>
      <c r="DB878" t="s">
        <v>359</v>
      </c>
      <c r="DC878">
        <v>1774666322</v>
      </c>
      <c r="DD878">
        <v>1774666326.5</v>
      </c>
      <c r="DE878">
        <v>2</v>
      </c>
      <c r="DF878">
        <v>0.343</v>
      </c>
      <c r="DG878">
        <v>-0.026</v>
      </c>
      <c r="DH878">
        <v>-0.36</v>
      </c>
      <c r="DI878">
        <v>0.298</v>
      </c>
      <c r="DJ878">
        <v>420</v>
      </c>
      <c r="DK878">
        <v>22</v>
      </c>
      <c r="DL878">
        <v>0.17</v>
      </c>
      <c r="DM878">
        <v>0.02</v>
      </c>
      <c r="DN878">
        <v>-0.45111315</v>
      </c>
      <c r="DO878">
        <v>0.2196340412757989</v>
      </c>
      <c r="DP878">
        <v>0.05003748048790527</v>
      </c>
      <c r="DQ878">
        <v>0</v>
      </c>
      <c r="DR878">
        <v>-0.015255065</v>
      </c>
      <c r="DS878">
        <v>-0.003711401876172552</v>
      </c>
      <c r="DT878">
        <v>0.0008510811223232482</v>
      </c>
      <c r="DU878">
        <v>1</v>
      </c>
      <c r="DV878">
        <v>1</v>
      </c>
      <c r="DW878">
        <v>2</v>
      </c>
      <c r="DX878" t="s">
        <v>367</v>
      </c>
      <c r="DY878">
        <v>3.13039</v>
      </c>
      <c r="DZ878">
        <v>2.80633</v>
      </c>
      <c r="EA878">
        <v>0.0997434</v>
      </c>
      <c r="EB878">
        <v>0.09946199999999999</v>
      </c>
      <c r="EC878">
        <v>0.105766</v>
      </c>
      <c r="ED878">
        <v>0.105503</v>
      </c>
      <c r="EE878">
        <v>21144</v>
      </c>
      <c r="EF878">
        <v>27419.5</v>
      </c>
      <c r="EG878">
        <v>26440.7</v>
      </c>
      <c r="EH878">
        <v>33000.6</v>
      </c>
      <c r="EI878">
        <v>34924.6</v>
      </c>
      <c r="EJ878">
        <v>40315</v>
      </c>
      <c r="EK878">
        <v>41086.4</v>
      </c>
      <c r="EL878">
        <v>46060.7</v>
      </c>
      <c r="EM878">
        <v>2.03492</v>
      </c>
      <c r="EN878">
        <v>2.00035</v>
      </c>
      <c r="EO878">
        <v>0.0663474</v>
      </c>
      <c r="EP878">
        <v>0</v>
      </c>
      <c r="EQ878">
        <v>24.6035</v>
      </c>
      <c r="ER878">
        <v>999.9</v>
      </c>
      <c r="ES878">
        <v>67.5</v>
      </c>
      <c r="ET878">
        <v>27.5</v>
      </c>
      <c r="EU878">
        <v>24.6258</v>
      </c>
      <c r="EV878">
        <v>61.2509</v>
      </c>
      <c r="EW878">
        <v>31.5745</v>
      </c>
      <c r="EX878">
        <v>1</v>
      </c>
      <c r="EY878">
        <v>0.290755</v>
      </c>
      <c r="EZ878">
        <v>0.14582</v>
      </c>
      <c r="FA878">
        <v>20.2912</v>
      </c>
      <c r="FB878">
        <v>5.19168</v>
      </c>
      <c r="FC878">
        <v>11.9441</v>
      </c>
      <c r="FD878">
        <v>4.9557</v>
      </c>
      <c r="FE878">
        <v>3.285</v>
      </c>
      <c r="FF878">
        <v>9999</v>
      </c>
      <c r="FG878">
        <v>9999</v>
      </c>
      <c r="FH878">
        <v>9999</v>
      </c>
      <c r="FI878">
        <v>999.9</v>
      </c>
      <c r="FJ878">
        <v>1.86127</v>
      </c>
      <c r="FK878">
        <v>1.86264</v>
      </c>
      <c r="FL878">
        <v>1.86005</v>
      </c>
      <c r="FM878">
        <v>1.85837</v>
      </c>
      <c r="FN878">
        <v>1.86217</v>
      </c>
      <c r="FO878">
        <v>1.85886</v>
      </c>
      <c r="FP878">
        <v>1.85791</v>
      </c>
      <c r="FQ878">
        <v>1.86081</v>
      </c>
      <c r="FR878">
        <v>0</v>
      </c>
      <c r="FS878">
        <v>0</v>
      </c>
      <c r="FT878">
        <v>0</v>
      </c>
      <c r="FU878">
        <v>4.5</v>
      </c>
      <c r="FV878" t="s">
        <v>361</v>
      </c>
      <c r="FW878" t="s">
        <v>362</v>
      </c>
      <c r="FX878" t="s">
        <v>363</v>
      </c>
      <c r="FY878" t="s">
        <v>364</v>
      </c>
      <c r="FZ878" t="s">
        <v>364</v>
      </c>
      <c r="GA878" t="s">
        <v>363</v>
      </c>
      <c r="GB878">
        <v>0</v>
      </c>
      <c r="GC878">
        <v>100</v>
      </c>
      <c r="GD878">
        <v>100</v>
      </c>
      <c r="GE878">
        <v>-0.361</v>
      </c>
      <c r="GF878">
        <v>0.2968</v>
      </c>
      <c r="GG878">
        <v>-1.589593225013521</v>
      </c>
      <c r="GH878">
        <v>0.00192992804097616</v>
      </c>
      <c r="GI878">
        <v>3.244687122451424E-06</v>
      </c>
      <c r="GJ878">
        <v>-2.087531120305573E-09</v>
      </c>
      <c r="GK878">
        <v>0.05776174702018427</v>
      </c>
      <c r="GL878">
        <v>0.005089068596103195</v>
      </c>
      <c r="GM878">
        <v>0.0003257216593697226</v>
      </c>
      <c r="GN878">
        <v>-1.562898368296355E-06</v>
      </c>
      <c r="GO878">
        <v>0</v>
      </c>
      <c r="GP878">
        <v>1257</v>
      </c>
      <c r="GQ878">
        <v>1</v>
      </c>
      <c r="GR878">
        <v>31</v>
      </c>
      <c r="GS878">
        <v>315.2</v>
      </c>
      <c r="GT878">
        <v>315.1</v>
      </c>
      <c r="GU878">
        <v>1.07666</v>
      </c>
      <c r="GV878">
        <v>2.40112</v>
      </c>
      <c r="GW878">
        <v>1.44775</v>
      </c>
      <c r="GX878">
        <v>2.20215</v>
      </c>
      <c r="GY878">
        <v>1.44653</v>
      </c>
      <c r="GZ878">
        <v>2.27417</v>
      </c>
      <c r="HA878">
        <v>33.1992</v>
      </c>
      <c r="HB878">
        <v>14.386</v>
      </c>
      <c r="HC878">
        <v>18</v>
      </c>
      <c r="HD878">
        <v>531.836</v>
      </c>
      <c r="HE878">
        <v>522.949</v>
      </c>
      <c r="HF878">
        <v>25</v>
      </c>
      <c r="HG878">
        <v>30.7065</v>
      </c>
      <c r="HH878">
        <v>30.0001</v>
      </c>
      <c r="HI878">
        <v>31.0835</v>
      </c>
      <c r="HJ878">
        <v>31.0928</v>
      </c>
      <c r="HK878">
        <v>21.5367</v>
      </c>
      <c r="HL878">
        <v>20.8779</v>
      </c>
      <c r="HM878">
        <v>100</v>
      </c>
      <c r="HN878">
        <v>25</v>
      </c>
      <c r="HO878">
        <v>420</v>
      </c>
      <c r="HP878">
        <v>21.5</v>
      </c>
      <c r="HQ878">
        <v>103.119</v>
      </c>
      <c r="HR878">
        <v>102.023</v>
      </c>
    </row>
    <row r="879" spans="1:226">
      <c r="A879">
        <v>861</v>
      </c>
      <c r="B879">
        <v>1774685237</v>
      </c>
      <c r="C879">
        <v>3491</v>
      </c>
      <c r="D879" t="s">
        <v>2085</v>
      </c>
      <c r="E879" t="s">
        <v>2086</v>
      </c>
      <c r="F879">
        <v>5</v>
      </c>
      <c r="I879">
        <v>1774685234.1</v>
      </c>
      <c r="J879">
        <f>(K879)/1000</f>
        <v>0</v>
      </c>
      <c r="K879">
        <f>IF(BF879, AN879, AH879)</f>
        <v>0</v>
      </c>
      <c r="L879">
        <f>IF(BF879, AI879, AG879)</f>
        <v>0</v>
      </c>
      <c r="M879">
        <f>BH879 - IF(AU879&gt;1, L879*BB879*100.0/(AW879), 0)</f>
        <v>0</v>
      </c>
      <c r="N879">
        <f>((T879-J879/2)*M879-L879)/(T879+J879/2)</f>
        <v>0</v>
      </c>
      <c r="O879">
        <f>N879*(BO879+BP879)/1000.0</f>
        <v>0</v>
      </c>
      <c r="P879">
        <f>(BH879 - IF(AU879&gt;1, L879*BB879*100.0/(AW879), 0))*(BO879+BP879)/1000.0</f>
        <v>0</v>
      </c>
      <c r="Q879">
        <f>2.0/((1/S879-1/R879)+SIGN(S879)*SQRT((1/S879-1/R879)*(1/S879-1/R879) + 4*BC879/((BC879+1)*(BC879+1))*(2*1/S879*1/R879-1/R879*1/R879)))</f>
        <v>0</v>
      </c>
      <c r="R879">
        <f>IF(LEFT(BD879,1)&lt;&gt;"0",IF(LEFT(BD879,1)="1",3.0,BE879),$D$5+$E$5*(BV879*BO879/($K$5*1000))+$F$5*(BV879*BO879/($K$5*1000))*MAX(MIN(BB879,$J$5),$I$5)*MAX(MIN(BB879,$J$5),$I$5)+$G$5*MAX(MIN(BB879,$J$5),$I$5)*(BV879*BO879/($K$5*1000))+$H$5*(BV879*BO879/($K$5*1000))*(BV879*BO879/($K$5*1000)))</f>
        <v>0</v>
      </c>
      <c r="S879">
        <f>J879*(1000-(1000*0.61365*exp(17.502*W879/(240.97+W879))/(BO879+BP879)+BJ879)/2)/(1000*0.61365*exp(17.502*W879/(240.97+W879))/(BO879+BP879)-BJ879)</f>
        <v>0</v>
      </c>
      <c r="T879">
        <f>1/((BC879+1)/(Q879/1.6)+1/(R879/1.37)) + BC879/((BC879+1)/(Q879/1.6) + BC879/(R879/1.37))</f>
        <v>0</v>
      </c>
      <c r="U879">
        <f>(AX879*BA879)</f>
        <v>0</v>
      </c>
      <c r="V879">
        <f>(BQ879+(U879+2*0.95*5.67E-8*(((BQ879+$B$9)+273)^4-(BQ879+273)^4)-44100*J879)/(1.84*29.3*R879+8*0.95*5.67E-8*(BQ879+273)^3))</f>
        <v>0</v>
      </c>
      <c r="W879">
        <f>($C$9*BR879+$D$9*BS879+$E$9*V879)</f>
        <v>0</v>
      </c>
      <c r="X879">
        <f>0.61365*exp(17.502*W879/(240.97+W879))</f>
        <v>0</v>
      </c>
      <c r="Y879">
        <f>(Z879/AA879*100)</f>
        <v>0</v>
      </c>
      <c r="Z879">
        <f>BJ879*(BO879+BP879)/1000</f>
        <v>0</v>
      </c>
      <c r="AA879">
        <f>0.61365*exp(17.502*BQ879/(240.97+BQ879))</f>
        <v>0</v>
      </c>
      <c r="AB879">
        <f>(X879-BJ879*(BO879+BP879)/1000)</f>
        <v>0</v>
      </c>
      <c r="AC879">
        <f>(-J879*44100)</f>
        <v>0</v>
      </c>
      <c r="AD879">
        <f>2*29.3*R879*0.92*(BQ879-W879)</f>
        <v>0</v>
      </c>
      <c r="AE879">
        <f>2*0.95*5.67E-8*(((BQ879+$B$9)+273)^4-(W879+273)^4)</f>
        <v>0</v>
      </c>
      <c r="AF879">
        <f>U879+AE879+AC879+AD879</f>
        <v>0</v>
      </c>
      <c r="AG879">
        <f>BN879*AU879*(BI879-BH879*(1000-AU879*BK879)/(1000-AU879*BJ879))/(100*BB879)</f>
        <v>0</v>
      </c>
      <c r="AH879">
        <f>1000*BN879*AU879*(BJ879-BK879)/(100*BB879*(1000-AU879*BJ879))</f>
        <v>0</v>
      </c>
      <c r="AI879">
        <f>(AJ879 - AK879 - BO879*1E3/(8.314*(BQ879+273.15)) * AM879/BN879 * AL879) * BN879/(100*BB879) * (1000 - BK879)/1000</f>
        <v>0</v>
      </c>
      <c r="AJ879">
        <v>429.2163912106505</v>
      </c>
      <c r="AK879">
        <v>428.7742484848482</v>
      </c>
      <c r="AL879">
        <v>5.960162512647394E-06</v>
      </c>
      <c r="AM879">
        <v>61.35787655002243</v>
      </c>
      <c r="AN879">
        <f>(AP879 - AO879 + BO879*1E3/(8.314*(BQ879+273.15)) * AR879/BN879 * AQ879) * BN879/(100*BB879) * 1000/(1000 - AP879)</f>
        <v>0</v>
      </c>
      <c r="AO879">
        <v>21.48957961185893</v>
      </c>
      <c r="AP879">
        <v>21.47525244755247</v>
      </c>
      <c r="AQ879">
        <v>6.995139125780107E-07</v>
      </c>
      <c r="AR879">
        <v>91.88205700752289</v>
      </c>
      <c r="AS879">
        <v>0</v>
      </c>
      <c r="AT879">
        <v>0</v>
      </c>
      <c r="AU879">
        <f>IF(AS879*$H$15&gt;=AW879,1.0,(AW879/(AW879-AS879*$H$15)))</f>
        <v>0</v>
      </c>
      <c r="AV879">
        <f>(AU879-1)*100</f>
        <v>0</v>
      </c>
      <c r="AW879">
        <f>MAX(0,($B$15+$C$15*BV879)/(1+$D$15*BV879)*BO879/(BQ879+273)*$E$15)</f>
        <v>0</v>
      </c>
      <c r="AX879">
        <f>$B$13*BW879+$C$13*BX879+$F$13*CI879*(1-CL879)</f>
        <v>0</v>
      </c>
      <c r="AY879">
        <f>AX879*AZ879</f>
        <v>0</v>
      </c>
      <c r="AZ879">
        <f>($B$13*$D$11+$C$13*$D$11+$F$13*((CV879+CN879)/MAX(CV879+CN879+CW879, 0.1)*$I$11+CW879/MAX(CV879+CN879+CW879, 0.1)*$J$11))/($B$13+$C$13+$F$13)</f>
        <v>0</v>
      </c>
      <c r="BA879">
        <f>($B$13*$K$11+$C$13*$K$11+$F$13*((CV879+CN879)/MAX(CV879+CN879+CW879, 0.1)*$P$11+CW879/MAX(CV879+CN879+CW879, 0.1)*$Q$11))/($B$13+$C$13+$F$13)</f>
        <v>0</v>
      </c>
      <c r="BB879">
        <v>6</v>
      </c>
      <c r="BC879">
        <v>0.5</v>
      </c>
      <c r="BD879" t="s">
        <v>358</v>
      </c>
      <c r="BE879">
        <v>2</v>
      </c>
      <c r="BF879" t="b">
        <v>1</v>
      </c>
      <c r="BG879">
        <v>1774685234.1</v>
      </c>
      <c r="BH879">
        <v>419.5424</v>
      </c>
      <c r="BI879">
        <v>419.9879</v>
      </c>
      <c r="BJ879">
        <v>21.47593</v>
      </c>
      <c r="BK879">
        <v>21.48987</v>
      </c>
      <c r="BL879">
        <v>419.9039</v>
      </c>
      <c r="BM879">
        <v>21.17913</v>
      </c>
      <c r="BN879">
        <v>499.9425</v>
      </c>
      <c r="BO879">
        <v>101.0255</v>
      </c>
      <c r="BP879">
        <v>0.09979928</v>
      </c>
      <c r="BQ879">
        <v>25.70585999999999</v>
      </c>
      <c r="BR879">
        <v>25.69374</v>
      </c>
      <c r="BS879">
        <v>999.9</v>
      </c>
      <c r="BT879">
        <v>0</v>
      </c>
      <c r="BU879">
        <v>0</v>
      </c>
      <c r="BV879">
        <v>10018.62</v>
      </c>
      <c r="BW879">
        <v>0</v>
      </c>
      <c r="BX879">
        <v>0.3833920000000001</v>
      </c>
      <c r="BY879">
        <v>-0.4453796</v>
      </c>
      <c r="BZ879">
        <v>428.7503</v>
      </c>
      <c r="CA879">
        <v>429.2114</v>
      </c>
      <c r="CB879">
        <v>-0.01391678</v>
      </c>
      <c r="CC879">
        <v>419.9879</v>
      </c>
      <c r="CD879">
        <v>21.48987</v>
      </c>
      <c r="CE879">
        <v>2.169616</v>
      </c>
      <c r="CF879">
        <v>2.17102</v>
      </c>
      <c r="CG879">
        <v>18.73971</v>
      </c>
      <c r="CH879">
        <v>18.75006</v>
      </c>
      <c r="CI879">
        <v>4.996994</v>
      </c>
      <c r="CJ879">
        <v>0</v>
      </c>
      <c r="CK879">
        <v>1</v>
      </c>
      <c r="CL879">
        <v>0</v>
      </c>
      <c r="CM879">
        <v>1.88975</v>
      </c>
      <c r="CN879">
        <v>0</v>
      </c>
      <c r="CO879">
        <v>-0.6893400000000001</v>
      </c>
      <c r="CP879">
        <v>25.56295</v>
      </c>
      <c r="CQ879">
        <v>35.312</v>
      </c>
      <c r="CR879">
        <v>40.3747</v>
      </c>
      <c r="CS879">
        <v>37.7622</v>
      </c>
      <c r="CT879">
        <v>39.7685</v>
      </c>
      <c r="CU879">
        <v>36.30589999999999</v>
      </c>
      <c r="CV879">
        <v>0</v>
      </c>
      <c r="CW879">
        <v>4.998</v>
      </c>
      <c r="CX879">
        <v>0</v>
      </c>
      <c r="CY879">
        <v>1774685235.2</v>
      </c>
      <c r="CZ879">
        <v>0</v>
      </c>
      <c r="DA879">
        <v>1774666326.5</v>
      </c>
      <c r="DB879" t="s">
        <v>359</v>
      </c>
      <c r="DC879">
        <v>1774666322</v>
      </c>
      <c r="DD879">
        <v>1774666326.5</v>
      </c>
      <c r="DE879">
        <v>2</v>
      </c>
      <c r="DF879">
        <v>0.343</v>
      </c>
      <c r="DG879">
        <v>-0.026</v>
      </c>
      <c r="DH879">
        <v>-0.36</v>
      </c>
      <c r="DI879">
        <v>0.298</v>
      </c>
      <c r="DJ879">
        <v>420</v>
      </c>
      <c r="DK879">
        <v>22</v>
      </c>
      <c r="DL879">
        <v>0.17</v>
      </c>
      <c r="DM879">
        <v>0.02</v>
      </c>
      <c r="DN879">
        <v>-0.44600145</v>
      </c>
      <c r="DO879">
        <v>0.04751437148217653</v>
      </c>
      <c r="DP879">
        <v>0.0490417095506213</v>
      </c>
      <c r="DQ879">
        <v>1</v>
      </c>
      <c r="DR879">
        <v>-0.01502871</v>
      </c>
      <c r="DS879">
        <v>0.00346344765478427</v>
      </c>
      <c r="DT879">
        <v>0.001099216293729309</v>
      </c>
      <c r="DU879">
        <v>1</v>
      </c>
      <c r="DV879">
        <v>2</v>
      </c>
      <c r="DW879">
        <v>2</v>
      </c>
      <c r="DX879" t="s">
        <v>360</v>
      </c>
      <c r="DY879">
        <v>3.1304</v>
      </c>
      <c r="DZ879">
        <v>2.80656</v>
      </c>
      <c r="EA879">
        <v>0.0997528</v>
      </c>
      <c r="EB879">
        <v>0.0994795</v>
      </c>
      <c r="EC879">
        <v>0.105765</v>
      </c>
      <c r="ED879">
        <v>0.105504</v>
      </c>
      <c r="EE879">
        <v>21143.8</v>
      </c>
      <c r="EF879">
        <v>27419.2</v>
      </c>
      <c r="EG879">
        <v>26440.7</v>
      </c>
      <c r="EH879">
        <v>33000.8</v>
      </c>
      <c r="EI879">
        <v>34924.5</v>
      </c>
      <c r="EJ879">
        <v>40315.2</v>
      </c>
      <c r="EK879">
        <v>41086.1</v>
      </c>
      <c r="EL879">
        <v>46060.9</v>
      </c>
      <c r="EM879">
        <v>2.03492</v>
      </c>
      <c r="EN879">
        <v>2.0003</v>
      </c>
      <c r="EO879">
        <v>0.06623569999999999</v>
      </c>
      <c r="EP879">
        <v>0</v>
      </c>
      <c r="EQ879">
        <v>24.6036</v>
      </c>
      <c r="ER879">
        <v>999.9</v>
      </c>
      <c r="ES879">
        <v>67.5</v>
      </c>
      <c r="ET879">
        <v>27.5</v>
      </c>
      <c r="EU879">
        <v>24.625</v>
      </c>
      <c r="EV879">
        <v>61.0009</v>
      </c>
      <c r="EW879">
        <v>31.7588</v>
      </c>
      <c r="EX879">
        <v>1</v>
      </c>
      <c r="EY879">
        <v>0.29065</v>
      </c>
      <c r="EZ879">
        <v>0.145948</v>
      </c>
      <c r="FA879">
        <v>20.2912</v>
      </c>
      <c r="FB879">
        <v>5.19123</v>
      </c>
      <c r="FC879">
        <v>11.9441</v>
      </c>
      <c r="FD879">
        <v>4.9557</v>
      </c>
      <c r="FE879">
        <v>3.285</v>
      </c>
      <c r="FF879">
        <v>9999</v>
      </c>
      <c r="FG879">
        <v>9999</v>
      </c>
      <c r="FH879">
        <v>9999</v>
      </c>
      <c r="FI879">
        <v>999.9</v>
      </c>
      <c r="FJ879">
        <v>1.86127</v>
      </c>
      <c r="FK879">
        <v>1.86264</v>
      </c>
      <c r="FL879">
        <v>1.86005</v>
      </c>
      <c r="FM879">
        <v>1.85837</v>
      </c>
      <c r="FN879">
        <v>1.86218</v>
      </c>
      <c r="FO879">
        <v>1.85884</v>
      </c>
      <c r="FP879">
        <v>1.85791</v>
      </c>
      <c r="FQ879">
        <v>1.86081</v>
      </c>
      <c r="FR879">
        <v>0</v>
      </c>
      <c r="FS879">
        <v>0</v>
      </c>
      <c r="FT879">
        <v>0</v>
      </c>
      <c r="FU879">
        <v>4.5</v>
      </c>
      <c r="FV879" t="s">
        <v>361</v>
      </c>
      <c r="FW879" t="s">
        <v>362</v>
      </c>
      <c r="FX879" t="s">
        <v>363</v>
      </c>
      <c r="FY879" t="s">
        <v>364</v>
      </c>
      <c r="FZ879" t="s">
        <v>364</v>
      </c>
      <c r="GA879" t="s">
        <v>363</v>
      </c>
      <c r="GB879">
        <v>0</v>
      </c>
      <c r="GC879">
        <v>100</v>
      </c>
      <c r="GD879">
        <v>100</v>
      </c>
      <c r="GE879">
        <v>-0.362</v>
      </c>
      <c r="GF879">
        <v>0.2968</v>
      </c>
      <c r="GG879">
        <v>-1.589593225013521</v>
      </c>
      <c r="GH879">
        <v>0.00192992804097616</v>
      </c>
      <c r="GI879">
        <v>3.244687122451424E-06</v>
      </c>
      <c r="GJ879">
        <v>-2.087531120305573E-09</v>
      </c>
      <c r="GK879">
        <v>0.05776174702018427</v>
      </c>
      <c r="GL879">
        <v>0.005089068596103195</v>
      </c>
      <c r="GM879">
        <v>0.0003257216593697226</v>
      </c>
      <c r="GN879">
        <v>-1.562898368296355E-06</v>
      </c>
      <c r="GO879">
        <v>0</v>
      </c>
      <c r="GP879">
        <v>1257</v>
      </c>
      <c r="GQ879">
        <v>1</v>
      </c>
      <c r="GR879">
        <v>31</v>
      </c>
      <c r="GS879">
        <v>315.2</v>
      </c>
      <c r="GT879">
        <v>315.2</v>
      </c>
      <c r="GU879">
        <v>1.07666</v>
      </c>
      <c r="GV879">
        <v>2.39258</v>
      </c>
      <c r="GW879">
        <v>1.44775</v>
      </c>
      <c r="GX879">
        <v>2.20215</v>
      </c>
      <c r="GY879">
        <v>1.44653</v>
      </c>
      <c r="GZ879">
        <v>2.33643</v>
      </c>
      <c r="HA879">
        <v>33.1769</v>
      </c>
      <c r="HB879">
        <v>14.386</v>
      </c>
      <c r="HC879">
        <v>18</v>
      </c>
      <c r="HD879">
        <v>531.836</v>
      </c>
      <c r="HE879">
        <v>522.915</v>
      </c>
      <c r="HF879">
        <v>25</v>
      </c>
      <c r="HG879">
        <v>30.7052</v>
      </c>
      <c r="HH879">
        <v>30.0001</v>
      </c>
      <c r="HI879">
        <v>31.0835</v>
      </c>
      <c r="HJ879">
        <v>31.0928</v>
      </c>
      <c r="HK879">
        <v>21.5355</v>
      </c>
      <c r="HL879">
        <v>20.8779</v>
      </c>
      <c r="HM879">
        <v>100</v>
      </c>
      <c r="HN879">
        <v>25</v>
      </c>
      <c r="HO879">
        <v>420</v>
      </c>
      <c r="HP879">
        <v>21.5</v>
      </c>
      <c r="HQ879">
        <v>103.118</v>
      </c>
      <c r="HR879">
        <v>102.023</v>
      </c>
    </row>
    <row r="880" spans="1:226">
      <c r="A880">
        <v>862</v>
      </c>
      <c r="B880">
        <v>1774685241</v>
      </c>
      <c r="C880">
        <v>3495</v>
      </c>
      <c r="D880" t="s">
        <v>2087</v>
      </c>
      <c r="E880" t="s">
        <v>2088</v>
      </c>
      <c r="F880">
        <v>5</v>
      </c>
      <c r="I880">
        <v>1774685238.1</v>
      </c>
      <c r="J880">
        <f>(K880)/1000</f>
        <v>0</v>
      </c>
      <c r="K880">
        <f>IF(BF880, AN880, AH880)</f>
        <v>0</v>
      </c>
      <c r="L880">
        <f>IF(BF880, AI880, AG880)</f>
        <v>0</v>
      </c>
      <c r="M880">
        <f>BH880 - IF(AU880&gt;1, L880*BB880*100.0/(AW880), 0)</f>
        <v>0</v>
      </c>
      <c r="N880">
        <f>((T880-J880/2)*M880-L880)/(T880+J880/2)</f>
        <v>0</v>
      </c>
      <c r="O880">
        <f>N880*(BO880+BP880)/1000.0</f>
        <v>0</v>
      </c>
      <c r="P880">
        <f>(BH880 - IF(AU880&gt;1, L880*BB880*100.0/(AW880), 0))*(BO880+BP880)/1000.0</f>
        <v>0</v>
      </c>
      <c r="Q880">
        <f>2.0/((1/S880-1/R880)+SIGN(S880)*SQRT((1/S880-1/R880)*(1/S880-1/R880) + 4*BC880/((BC880+1)*(BC880+1))*(2*1/S880*1/R880-1/R880*1/R880)))</f>
        <v>0</v>
      </c>
      <c r="R880">
        <f>IF(LEFT(BD880,1)&lt;&gt;"0",IF(LEFT(BD880,1)="1",3.0,BE880),$D$5+$E$5*(BV880*BO880/($K$5*1000))+$F$5*(BV880*BO880/($K$5*1000))*MAX(MIN(BB880,$J$5),$I$5)*MAX(MIN(BB880,$J$5),$I$5)+$G$5*MAX(MIN(BB880,$J$5),$I$5)*(BV880*BO880/($K$5*1000))+$H$5*(BV880*BO880/($K$5*1000))*(BV880*BO880/($K$5*1000)))</f>
        <v>0</v>
      </c>
      <c r="S880">
        <f>J880*(1000-(1000*0.61365*exp(17.502*W880/(240.97+W880))/(BO880+BP880)+BJ880)/2)/(1000*0.61365*exp(17.502*W880/(240.97+W880))/(BO880+BP880)-BJ880)</f>
        <v>0</v>
      </c>
      <c r="T880">
        <f>1/((BC880+1)/(Q880/1.6)+1/(R880/1.37)) + BC880/((BC880+1)/(Q880/1.6) + BC880/(R880/1.37))</f>
        <v>0</v>
      </c>
      <c r="U880">
        <f>(AX880*BA880)</f>
        <v>0</v>
      </c>
      <c r="V880">
        <f>(BQ880+(U880+2*0.95*5.67E-8*(((BQ880+$B$9)+273)^4-(BQ880+273)^4)-44100*J880)/(1.84*29.3*R880+8*0.95*5.67E-8*(BQ880+273)^3))</f>
        <v>0</v>
      </c>
      <c r="W880">
        <f>($C$9*BR880+$D$9*BS880+$E$9*V880)</f>
        <v>0</v>
      </c>
      <c r="X880">
        <f>0.61365*exp(17.502*W880/(240.97+W880))</f>
        <v>0</v>
      </c>
      <c r="Y880">
        <f>(Z880/AA880*100)</f>
        <v>0</v>
      </c>
      <c r="Z880">
        <f>BJ880*(BO880+BP880)/1000</f>
        <v>0</v>
      </c>
      <c r="AA880">
        <f>0.61365*exp(17.502*BQ880/(240.97+BQ880))</f>
        <v>0</v>
      </c>
      <c r="AB880">
        <f>(X880-BJ880*(BO880+BP880)/1000)</f>
        <v>0</v>
      </c>
      <c r="AC880">
        <f>(-J880*44100)</f>
        <v>0</v>
      </c>
      <c r="AD880">
        <f>2*29.3*R880*0.92*(BQ880-W880)</f>
        <v>0</v>
      </c>
      <c r="AE880">
        <f>2*0.95*5.67E-8*(((BQ880+$B$9)+273)^4-(W880+273)^4)</f>
        <v>0</v>
      </c>
      <c r="AF880">
        <f>U880+AE880+AC880+AD880</f>
        <v>0</v>
      </c>
      <c r="AG880">
        <f>BN880*AU880*(BI880-BH880*(1000-AU880*BK880)/(1000-AU880*BJ880))/(100*BB880)</f>
        <v>0</v>
      </c>
      <c r="AH880">
        <f>1000*BN880*AU880*(BJ880-BK880)/(100*BB880*(1000-AU880*BJ880))</f>
        <v>0</v>
      </c>
      <c r="AI880">
        <f>(AJ880 - AK880 - BO880*1E3/(8.314*(BQ880+273.15)) * AM880/BN880 * AL880) * BN880/(100*BB880) * (1000 - BK880)/1000</f>
        <v>0</v>
      </c>
      <c r="AJ880">
        <v>429.2554261421798</v>
      </c>
      <c r="AK880">
        <v>428.7666606060607</v>
      </c>
      <c r="AL880">
        <v>-4.006243154091615E-06</v>
      </c>
      <c r="AM880">
        <v>61.35787655002243</v>
      </c>
      <c r="AN880">
        <f>(AP880 - AO880 + BO880*1E3/(8.314*(BQ880+273.15)) * AR880/BN880 * AQ880) * BN880/(100*BB880) * 1000/(1000 - AP880)</f>
        <v>0</v>
      </c>
      <c r="AO880">
        <v>21.49052996932187</v>
      </c>
      <c r="AP880">
        <v>21.47662307692307</v>
      </c>
      <c r="AQ880">
        <v>9.834964391950963E-08</v>
      </c>
      <c r="AR880">
        <v>91.88205700752289</v>
      </c>
      <c r="AS880">
        <v>0</v>
      </c>
      <c r="AT880">
        <v>0</v>
      </c>
      <c r="AU880">
        <f>IF(AS880*$H$15&gt;=AW880,1.0,(AW880/(AW880-AS880*$H$15)))</f>
        <v>0</v>
      </c>
      <c r="AV880">
        <f>(AU880-1)*100</f>
        <v>0</v>
      </c>
      <c r="AW880">
        <f>MAX(0,($B$15+$C$15*BV880)/(1+$D$15*BV880)*BO880/(BQ880+273)*$E$15)</f>
        <v>0</v>
      </c>
      <c r="AX880">
        <f>$B$13*BW880+$C$13*BX880+$F$13*CI880*(1-CL880)</f>
        <v>0</v>
      </c>
      <c r="AY880">
        <f>AX880*AZ880</f>
        <v>0</v>
      </c>
      <c r="AZ880">
        <f>($B$13*$D$11+$C$13*$D$11+$F$13*((CV880+CN880)/MAX(CV880+CN880+CW880, 0.1)*$I$11+CW880/MAX(CV880+CN880+CW880, 0.1)*$J$11))/($B$13+$C$13+$F$13)</f>
        <v>0</v>
      </c>
      <c r="BA880">
        <f>($B$13*$K$11+$C$13*$K$11+$F$13*((CV880+CN880)/MAX(CV880+CN880+CW880, 0.1)*$P$11+CW880/MAX(CV880+CN880+CW880, 0.1)*$Q$11))/($B$13+$C$13+$F$13)</f>
        <v>0</v>
      </c>
      <c r="BB880">
        <v>6</v>
      </c>
      <c r="BC880">
        <v>0.5</v>
      </c>
      <c r="BD880" t="s">
        <v>358</v>
      </c>
      <c r="BE880">
        <v>2</v>
      </c>
      <c r="BF880" t="b">
        <v>1</v>
      </c>
      <c r="BG880">
        <v>1774685238.1</v>
      </c>
      <c r="BH880">
        <v>419.5735</v>
      </c>
      <c r="BI880">
        <v>420.0209</v>
      </c>
      <c r="BJ880">
        <v>21.47614</v>
      </c>
      <c r="BK880">
        <v>21.49057</v>
      </c>
      <c r="BL880">
        <v>419.9352</v>
      </c>
      <c r="BM880">
        <v>21.17932</v>
      </c>
      <c r="BN880">
        <v>499.9795999999999</v>
      </c>
      <c r="BO880">
        <v>101.0255</v>
      </c>
      <c r="BP880">
        <v>0.09994820000000001</v>
      </c>
      <c r="BQ880">
        <v>25.70497</v>
      </c>
      <c r="BR880">
        <v>25.68943</v>
      </c>
      <c r="BS880">
        <v>999.9</v>
      </c>
      <c r="BT880">
        <v>0</v>
      </c>
      <c r="BU880">
        <v>0</v>
      </c>
      <c r="BV880">
        <v>10017.19</v>
      </c>
      <c r="BW880">
        <v>0</v>
      </c>
      <c r="BX880">
        <v>0.3833920000000001</v>
      </c>
      <c r="BY880">
        <v>-0.4472686</v>
      </c>
      <c r="BZ880">
        <v>428.7822</v>
      </c>
      <c r="CA880">
        <v>429.2456</v>
      </c>
      <c r="CB880">
        <v>-0.01442891</v>
      </c>
      <c r="CC880">
        <v>420.0209</v>
      </c>
      <c r="CD880">
        <v>21.49057</v>
      </c>
      <c r="CE880">
        <v>2.169638</v>
      </c>
      <c r="CF880">
        <v>2.171095999999999</v>
      </c>
      <c r="CG880">
        <v>18.73988</v>
      </c>
      <c r="CH880">
        <v>18.75061</v>
      </c>
      <c r="CI880">
        <v>5.003114000000001</v>
      </c>
      <c r="CJ880">
        <v>0</v>
      </c>
      <c r="CK880">
        <v>1</v>
      </c>
      <c r="CL880">
        <v>0</v>
      </c>
      <c r="CM880">
        <v>1.7975</v>
      </c>
      <c r="CN880">
        <v>0</v>
      </c>
      <c r="CO880">
        <v>-0.65532</v>
      </c>
      <c r="CP880">
        <v>25.59426</v>
      </c>
      <c r="CQ880">
        <v>35.2748</v>
      </c>
      <c r="CR880">
        <v>40.24339999999999</v>
      </c>
      <c r="CS880">
        <v>37.6933</v>
      </c>
      <c r="CT880">
        <v>39.5934</v>
      </c>
      <c r="CU880">
        <v>36.23100000000001</v>
      </c>
      <c r="CV880">
        <v>0</v>
      </c>
      <c r="CW880">
        <v>5.000999999999999</v>
      </c>
      <c r="CX880">
        <v>0</v>
      </c>
      <c r="CY880">
        <v>1774685239.4</v>
      </c>
      <c r="CZ880">
        <v>0</v>
      </c>
      <c r="DA880">
        <v>1774666326.5</v>
      </c>
      <c r="DB880" t="s">
        <v>359</v>
      </c>
      <c r="DC880">
        <v>1774666322</v>
      </c>
      <c r="DD880">
        <v>1774666326.5</v>
      </c>
      <c r="DE880">
        <v>2</v>
      </c>
      <c r="DF880">
        <v>0.343</v>
      </c>
      <c r="DG880">
        <v>-0.026</v>
      </c>
      <c r="DH880">
        <v>-0.36</v>
      </c>
      <c r="DI880">
        <v>0.298</v>
      </c>
      <c r="DJ880">
        <v>420</v>
      </c>
      <c r="DK880">
        <v>22</v>
      </c>
      <c r="DL880">
        <v>0.17</v>
      </c>
      <c r="DM880">
        <v>0.02</v>
      </c>
      <c r="DN880">
        <v>-0.4496207999999999</v>
      </c>
      <c r="DO880">
        <v>0.1664372532833031</v>
      </c>
      <c r="DP880">
        <v>0.04765648461657658</v>
      </c>
      <c r="DQ880">
        <v>0</v>
      </c>
      <c r="DR880">
        <v>-0.01502256</v>
      </c>
      <c r="DS880">
        <v>0.008066109568480362</v>
      </c>
      <c r="DT880">
        <v>0.001096678988537667</v>
      </c>
      <c r="DU880">
        <v>1</v>
      </c>
      <c r="DV880">
        <v>1</v>
      </c>
      <c r="DW880">
        <v>2</v>
      </c>
      <c r="DX880" t="s">
        <v>367</v>
      </c>
      <c r="DY880">
        <v>3.13053</v>
      </c>
      <c r="DZ880">
        <v>2.80656</v>
      </c>
      <c r="EA880">
        <v>0.09974719999999999</v>
      </c>
      <c r="EB880">
        <v>0.0994693</v>
      </c>
      <c r="EC880">
        <v>0.105764</v>
      </c>
      <c r="ED880">
        <v>0.105509</v>
      </c>
      <c r="EE880">
        <v>21143.8</v>
      </c>
      <c r="EF880">
        <v>27419.2</v>
      </c>
      <c r="EG880">
        <v>26440.6</v>
      </c>
      <c r="EH880">
        <v>33000.4</v>
      </c>
      <c r="EI880">
        <v>34924.3</v>
      </c>
      <c r="EJ880">
        <v>40314.5</v>
      </c>
      <c r="EK880">
        <v>41085.9</v>
      </c>
      <c r="EL880">
        <v>46060.5</v>
      </c>
      <c r="EM880">
        <v>2.0353</v>
      </c>
      <c r="EN880">
        <v>1.99995</v>
      </c>
      <c r="EO880">
        <v>0.0662729</v>
      </c>
      <c r="EP880">
        <v>0</v>
      </c>
      <c r="EQ880">
        <v>24.6036</v>
      </c>
      <c r="ER880">
        <v>999.9</v>
      </c>
      <c r="ES880">
        <v>67.5</v>
      </c>
      <c r="ET880">
        <v>27.5</v>
      </c>
      <c r="EU880">
        <v>24.6249</v>
      </c>
      <c r="EV880">
        <v>60.9609</v>
      </c>
      <c r="EW880">
        <v>31.8269</v>
      </c>
      <c r="EX880">
        <v>1</v>
      </c>
      <c r="EY880">
        <v>0.290658</v>
      </c>
      <c r="EZ880">
        <v>0.14546</v>
      </c>
      <c r="FA880">
        <v>20.2912</v>
      </c>
      <c r="FB880">
        <v>5.19138</v>
      </c>
      <c r="FC880">
        <v>11.9441</v>
      </c>
      <c r="FD880">
        <v>4.95565</v>
      </c>
      <c r="FE880">
        <v>3.285</v>
      </c>
      <c r="FF880">
        <v>9999</v>
      </c>
      <c r="FG880">
        <v>9999</v>
      </c>
      <c r="FH880">
        <v>9999</v>
      </c>
      <c r="FI880">
        <v>999.9</v>
      </c>
      <c r="FJ880">
        <v>1.86127</v>
      </c>
      <c r="FK880">
        <v>1.86264</v>
      </c>
      <c r="FL880">
        <v>1.86005</v>
      </c>
      <c r="FM880">
        <v>1.85837</v>
      </c>
      <c r="FN880">
        <v>1.86215</v>
      </c>
      <c r="FO880">
        <v>1.85886</v>
      </c>
      <c r="FP880">
        <v>1.85792</v>
      </c>
      <c r="FQ880">
        <v>1.86081</v>
      </c>
      <c r="FR880">
        <v>0</v>
      </c>
      <c r="FS880">
        <v>0</v>
      </c>
      <c r="FT880">
        <v>0</v>
      </c>
      <c r="FU880">
        <v>4.5</v>
      </c>
      <c r="FV880" t="s">
        <v>361</v>
      </c>
      <c r="FW880" t="s">
        <v>362</v>
      </c>
      <c r="FX880" t="s">
        <v>363</v>
      </c>
      <c r="FY880" t="s">
        <v>364</v>
      </c>
      <c r="FZ880" t="s">
        <v>364</v>
      </c>
      <c r="GA880" t="s">
        <v>363</v>
      </c>
      <c r="GB880">
        <v>0</v>
      </c>
      <c r="GC880">
        <v>100</v>
      </c>
      <c r="GD880">
        <v>100</v>
      </c>
      <c r="GE880">
        <v>-0.362</v>
      </c>
      <c r="GF880">
        <v>0.2968</v>
      </c>
      <c r="GG880">
        <v>-1.589593225013521</v>
      </c>
      <c r="GH880">
        <v>0.00192992804097616</v>
      </c>
      <c r="GI880">
        <v>3.244687122451424E-06</v>
      </c>
      <c r="GJ880">
        <v>-2.087531120305573E-09</v>
      </c>
      <c r="GK880">
        <v>0.05776174702018427</v>
      </c>
      <c r="GL880">
        <v>0.005089068596103195</v>
      </c>
      <c r="GM880">
        <v>0.0003257216593697226</v>
      </c>
      <c r="GN880">
        <v>-1.562898368296355E-06</v>
      </c>
      <c r="GO880">
        <v>0</v>
      </c>
      <c r="GP880">
        <v>1257</v>
      </c>
      <c r="GQ880">
        <v>1</v>
      </c>
      <c r="GR880">
        <v>31</v>
      </c>
      <c r="GS880">
        <v>315.3</v>
      </c>
      <c r="GT880">
        <v>315.2</v>
      </c>
      <c r="GU880">
        <v>1.07666</v>
      </c>
      <c r="GV880">
        <v>2.38525</v>
      </c>
      <c r="GW880">
        <v>1.44775</v>
      </c>
      <c r="GX880">
        <v>2.20215</v>
      </c>
      <c r="GY880">
        <v>1.44653</v>
      </c>
      <c r="GZ880">
        <v>2.3938</v>
      </c>
      <c r="HA880">
        <v>33.1992</v>
      </c>
      <c r="HB880">
        <v>14.3947</v>
      </c>
      <c r="HC880">
        <v>18</v>
      </c>
      <c r="HD880">
        <v>532.074</v>
      </c>
      <c r="HE880">
        <v>522.678</v>
      </c>
      <c r="HF880">
        <v>24.9998</v>
      </c>
      <c r="HG880">
        <v>30.7039</v>
      </c>
      <c r="HH880">
        <v>30</v>
      </c>
      <c r="HI880">
        <v>31.0835</v>
      </c>
      <c r="HJ880">
        <v>31.0928</v>
      </c>
      <c r="HK880">
        <v>21.5366</v>
      </c>
      <c r="HL880">
        <v>20.8779</v>
      </c>
      <c r="HM880">
        <v>100</v>
      </c>
      <c r="HN880">
        <v>25</v>
      </c>
      <c r="HO880">
        <v>420</v>
      </c>
      <c r="HP880">
        <v>21.5</v>
      </c>
      <c r="HQ880">
        <v>103.118</v>
      </c>
      <c r="HR880">
        <v>102.022</v>
      </c>
    </row>
    <row r="881" spans="1:226">
      <c r="A881">
        <v>863</v>
      </c>
      <c r="B881">
        <v>1774685245</v>
      </c>
      <c r="C881">
        <v>3499</v>
      </c>
      <c r="D881" t="s">
        <v>2089</v>
      </c>
      <c r="E881" t="s">
        <v>2090</v>
      </c>
      <c r="F881">
        <v>5</v>
      </c>
      <c r="I881">
        <v>1774685242.1</v>
      </c>
      <c r="J881">
        <f>(K881)/1000</f>
        <v>0</v>
      </c>
      <c r="K881">
        <f>IF(BF881, AN881, AH881)</f>
        <v>0</v>
      </c>
      <c r="L881">
        <f>IF(BF881, AI881, AG881)</f>
        <v>0</v>
      </c>
      <c r="M881">
        <f>BH881 - IF(AU881&gt;1, L881*BB881*100.0/(AW881), 0)</f>
        <v>0</v>
      </c>
      <c r="N881">
        <f>((T881-J881/2)*M881-L881)/(T881+J881/2)</f>
        <v>0</v>
      </c>
      <c r="O881">
        <f>N881*(BO881+BP881)/1000.0</f>
        <v>0</v>
      </c>
      <c r="P881">
        <f>(BH881 - IF(AU881&gt;1, L881*BB881*100.0/(AW881), 0))*(BO881+BP881)/1000.0</f>
        <v>0</v>
      </c>
      <c r="Q881">
        <f>2.0/((1/S881-1/R881)+SIGN(S881)*SQRT((1/S881-1/R881)*(1/S881-1/R881) + 4*BC881/((BC881+1)*(BC881+1))*(2*1/S881*1/R881-1/R881*1/R881)))</f>
        <v>0</v>
      </c>
      <c r="R881">
        <f>IF(LEFT(BD881,1)&lt;&gt;"0",IF(LEFT(BD881,1)="1",3.0,BE881),$D$5+$E$5*(BV881*BO881/($K$5*1000))+$F$5*(BV881*BO881/($K$5*1000))*MAX(MIN(BB881,$J$5),$I$5)*MAX(MIN(BB881,$J$5),$I$5)+$G$5*MAX(MIN(BB881,$J$5),$I$5)*(BV881*BO881/($K$5*1000))+$H$5*(BV881*BO881/($K$5*1000))*(BV881*BO881/($K$5*1000)))</f>
        <v>0</v>
      </c>
      <c r="S881">
        <f>J881*(1000-(1000*0.61365*exp(17.502*W881/(240.97+W881))/(BO881+BP881)+BJ881)/2)/(1000*0.61365*exp(17.502*W881/(240.97+W881))/(BO881+BP881)-BJ881)</f>
        <v>0</v>
      </c>
      <c r="T881">
        <f>1/((BC881+1)/(Q881/1.6)+1/(R881/1.37)) + BC881/((BC881+1)/(Q881/1.6) + BC881/(R881/1.37))</f>
        <v>0</v>
      </c>
      <c r="U881">
        <f>(AX881*BA881)</f>
        <v>0</v>
      </c>
      <c r="V881">
        <f>(BQ881+(U881+2*0.95*5.67E-8*(((BQ881+$B$9)+273)^4-(BQ881+273)^4)-44100*J881)/(1.84*29.3*R881+8*0.95*5.67E-8*(BQ881+273)^3))</f>
        <v>0</v>
      </c>
      <c r="W881">
        <f>($C$9*BR881+$D$9*BS881+$E$9*V881)</f>
        <v>0</v>
      </c>
      <c r="X881">
        <f>0.61365*exp(17.502*W881/(240.97+W881))</f>
        <v>0</v>
      </c>
      <c r="Y881">
        <f>(Z881/AA881*100)</f>
        <v>0</v>
      </c>
      <c r="Z881">
        <f>BJ881*(BO881+BP881)/1000</f>
        <v>0</v>
      </c>
      <c r="AA881">
        <f>0.61365*exp(17.502*BQ881/(240.97+BQ881))</f>
        <v>0</v>
      </c>
      <c r="AB881">
        <f>(X881-BJ881*(BO881+BP881)/1000)</f>
        <v>0</v>
      </c>
      <c r="AC881">
        <f>(-J881*44100)</f>
        <v>0</v>
      </c>
      <c r="AD881">
        <f>2*29.3*R881*0.92*(BQ881-W881)</f>
        <v>0</v>
      </c>
      <c r="AE881">
        <f>2*0.95*5.67E-8*(((BQ881+$B$9)+273)^4-(W881+273)^4)</f>
        <v>0</v>
      </c>
      <c r="AF881">
        <f>U881+AE881+AC881+AD881</f>
        <v>0</v>
      </c>
      <c r="AG881">
        <f>BN881*AU881*(BI881-BH881*(1000-AU881*BK881)/(1000-AU881*BJ881))/(100*BB881)</f>
        <v>0</v>
      </c>
      <c r="AH881">
        <f>1000*BN881*AU881*(BJ881-BK881)/(100*BB881*(1000-AU881*BJ881))</f>
        <v>0</v>
      </c>
      <c r="AI881">
        <f>(AJ881 - AK881 - BO881*1E3/(8.314*(BQ881+273.15)) * AM881/BN881 * AL881) * BN881/(100*BB881) * (1000 - BK881)/1000</f>
        <v>0</v>
      </c>
      <c r="AJ881">
        <v>429.2285480617324</v>
      </c>
      <c r="AK881">
        <v>428.7794121212124</v>
      </c>
      <c r="AL881">
        <v>2.134319979663507E-06</v>
      </c>
      <c r="AM881">
        <v>61.35787655002243</v>
      </c>
      <c r="AN881">
        <f>(AP881 - AO881 + BO881*1E3/(8.314*(BQ881+273.15)) * AR881/BN881 * AQ881) * BN881/(100*BB881) * 1000/(1000 - AP881)</f>
        <v>0</v>
      </c>
      <c r="AO881">
        <v>21.49130108082662</v>
      </c>
      <c r="AP881">
        <v>21.47570489510491</v>
      </c>
      <c r="AQ881">
        <v>-6.532693444355471E-07</v>
      </c>
      <c r="AR881">
        <v>91.88205700752289</v>
      </c>
      <c r="AS881">
        <v>0</v>
      </c>
      <c r="AT881">
        <v>0</v>
      </c>
      <c r="AU881">
        <f>IF(AS881*$H$15&gt;=AW881,1.0,(AW881/(AW881-AS881*$H$15)))</f>
        <v>0</v>
      </c>
      <c r="AV881">
        <f>(AU881-1)*100</f>
        <v>0</v>
      </c>
      <c r="AW881">
        <f>MAX(0,($B$15+$C$15*BV881)/(1+$D$15*BV881)*BO881/(BQ881+273)*$E$15)</f>
        <v>0</v>
      </c>
      <c r="AX881">
        <f>$B$13*BW881+$C$13*BX881+$F$13*CI881*(1-CL881)</f>
        <v>0</v>
      </c>
      <c r="AY881">
        <f>AX881*AZ881</f>
        <v>0</v>
      </c>
      <c r="AZ881">
        <f>($B$13*$D$11+$C$13*$D$11+$F$13*((CV881+CN881)/MAX(CV881+CN881+CW881, 0.1)*$I$11+CW881/MAX(CV881+CN881+CW881, 0.1)*$J$11))/($B$13+$C$13+$F$13)</f>
        <v>0</v>
      </c>
      <c r="BA881">
        <f>($B$13*$K$11+$C$13*$K$11+$F$13*((CV881+CN881)/MAX(CV881+CN881+CW881, 0.1)*$P$11+CW881/MAX(CV881+CN881+CW881, 0.1)*$Q$11))/($B$13+$C$13+$F$13)</f>
        <v>0</v>
      </c>
      <c r="BB881">
        <v>6</v>
      </c>
      <c r="BC881">
        <v>0.5</v>
      </c>
      <c r="BD881" t="s">
        <v>358</v>
      </c>
      <c r="BE881">
        <v>2</v>
      </c>
      <c r="BF881" t="b">
        <v>1</v>
      </c>
      <c r="BG881">
        <v>1774685242.1</v>
      </c>
      <c r="BH881">
        <v>419.567</v>
      </c>
      <c r="BI881">
        <v>420.01</v>
      </c>
      <c r="BJ881">
        <v>21.47569</v>
      </c>
      <c r="BK881">
        <v>21.49155</v>
      </c>
      <c r="BL881">
        <v>419.9287</v>
      </c>
      <c r="BM881">
        <v>21.17889</v>
      </c>
      <c r="BN881">
        <v>500.0052000000001</v>
      </c>
      <c r="BO881">
        <v>101.0259</v>
      </c>
      <c r="BP881">
        <v>0.09996156</v>
      </c>
      <c r="BQ881">
        <v>25.70495</v>
      </c>
      <c r="BR881">
        <v>25.68974</v>
      </c>
      <c r="BS881">
        <v>999.9</v>
      </c>
      <c r="BT881">
        <v>0</v>
      </c>
      <c r="BU881">
        <v>0</v>
      </c>
      <c r="BV881">
        <v>10007.688</v>
      </c>
      <c r="BW881">
        <v>0</v>
      </c>
      <c r="BX881">
        <v>0.3833920000000001</v>
      </c>
      <c r="BY881">
        <v>-0.4428376</v>
      </c>
      <c r="BZ881">
        <v>428.7751999999999</v>
      </c>
      <c r="CA881">
        <v>429.2349</v>
      </c>
      <c r="CB881">
        <v>-0.01587943</v>
      </c>
      <c r="CC881">
        <v>420.01</v>
      </c>
      <c r="CD881">
        <v>21.49155</v>
      </c>
      <c r="CE881">
        <v>2.169599</v>
      </c>
      <c r="CF881">
        <v>2.171202</v>
      </c>
      <c r="CG881">
        <v>18.73958</v>
      </c>
      <c r="CH881">
        <v>18.7514</v>
      </c>
      <c r="CI881">
        <v>4.997903000000001</v>
      </c>
      <c r="CJ881">
        <v>0</v>
      </c>
      <c r="CK881">
        <v>1</v>
      </c>
      <c r="CL881">
        <v>0</v>
      </c>
      <c r="CM881">
        <v>1.59449</v>
      </c>
      <c r="CN881">
        <v>0</v>
      </c>
      <c r="CO881">
        <v>-0.5443999999999999</v>
      </c>
      <c r="CP881">
        <v>25.56759</v>
      </c>
      <c r="CQ881">
        <v>35.25</v>
      </c>
      <c r="CR881">
        <v>40.0934</v>
      </c>
      <c r="CS881">
        <v>37.6372</v>
      </c>
      <c r="CT881">
        <v>39.4123</v>
      </c>
      <c r="CU881">
        <v>36.187</v>
      </c>
      <c r="CV881">
        <v>0</v>
      </c>
      <c r="CW881">
        <v>4.996</v>
      </c>
      <c r="CX881">
        <v>0</v>
      </c>
      <c r="CY881">
        <v>1774685243.6</v>
      </c>
      <c r="CZ881">
        <v>0</v>
      </c>
      <c r="DA881">
        <v>1774666326.5</v>
      </c>
      <c r="DB881" t="s">
        <v>359</v>
      </c>
      <c r="DC881">
        <v>1774666322</v>
      </c>
      <c r="DD881">
        <v>1774666326.5</v>
      </c>
      <c r="DE881">
        <v>2</v>
      </c>
      <c r="DF881">
        <v>0.343</v>
      </c>
      <c r="DG881">
        <v>-0.026</v>
      </c>
      <c r="DH881">
        <v>-0.36</v>
      </c>
      <c r="DI881">
        <v>0.298</v>
      </c>
      <c r="DJ881">
        <v>420</v>
      </c>
      <c r="DK881">
        <v>22</v>
      </c>
      <c r="DL881">
        <v>0.17</v>
      </c>
      <c r="DM881">
        <v>0.02</v>
      </c>
      <c r="DN881">
        <v>-0.441892225</v>
      </c>
      <c r="DO881">
        <v>0.04123338461538678</v>
      </c>
      <c r="DP881">
        <v>0.04498725392013137</v>
      </c>
      <c r="DQ881">
        <v>1</v>
      </c>
      <c r="DR881">
        <v>-0.015028665</v>
      </c>
      <c r="DS881">
        <v>-0.001438194371482163</v>
      </c>
      <c r="DT881">
        <v>0.001115599746223976</v>
      </c>
      <c r="DU881">
        <v>1</v>
      </c>
      <c r="DV881">
        <v>2</v>
      </c>
      <c r="DW881">
        <v>2</v>
      </c>
      <c r="DX881" t="s">
        <v>360</v>
      </c>
      <c r="DY881">
        <v>3.13039</v>
      </c>
      <c r="DZ881">
        <v>2.80647</v>
      </c>
      <c r="EA881">
        <v>0.0997489</v>
      </c>
      <c r="EB881">
        <v>0.0994758</v>
      </c>
      <c r="EC881">
        <v>0.105764</v>
      </c>
      <c r="ED881">
        <v>0.105507</v>
      </c>
      <c r="EE881">
        <v>21143.8</v>
      </c>
      <c r="EF881">
        <v>27418.8</v>
      </c>
      <c r="EG881">
        <v>26440.6</v>
      </c>
      <c r="EH881">
        <v>33000.2</v>
      </c>
      <c r="EI881">
        <v>34924.2</v>
      </c>
      <c r="EJ881">
        <v>40314.1</v>
      </c>
      <c r="EK881">
        <v>41085.8</v>
      </c>
      <c r="EL881">
        <v>46059.9</v>
      </c>
      <c r="EM881">
        <v>2.03495</v>
      </c>
      <c r="EN881">
        <v>2.00035</v>
      </c>
      <c r="EO881">
        <v>0.0663474</v>
      </c>
      <c r="EP881">
        <v>0</v>
      </c>
      <c r="EQ881">
        <v>24.6036</v>
      </c>
      <c r="ER881">
        <v>999.9</v>
      </c>
      <c r="ES881">
        <v>67.5</v>
      </c>
      <c r="ET881">
        <v>27.5</v>
      </c>
      <c r="EU881">
        <v>24.6259</v>
      </c>
      <c r="EV881">
        <v>61.1909</v>
      </c>
      <c r="EW881">
        <v>31.7628</v>
      </c>
      <c r="EX881">
        <v>1</v>
      </c>
      <c r="EY881">
        <v>0.290722</v>
      </c>
      <c r="EZ881">
        <v>0.144978</v>
      </c>
      <c r="FA881">
        <v>20.2911</v>
      </c>
      <c r="FB881">
        <v>5.19198</v>
      </c>
      <c r="FC881">
        <v>11.9441</v>
      </c>
      <c r="FD881">
        <v>4.95575</v>
      </c>
      <c r="FE881">
        <v>3.285</v>
      </c>
      <c r="FF881">
        <v>9999</v>
      </c>
      <c r="FG881">
        <v>9999</v>
      </c>
      <c r="FH881">
        <v>9999</v>
      </c>
      <c r="FI881">
        <v>999.9</v>
      </c>
      <c r="FJ881">
        <v>1.86127</v>
      </c>
      <c r="FK881">
        <v>1.86264</v>
      </c>
      <c r="FL881">
        <v>1.86005</v>
      </c>
      <c r="FM881">
        <v>1.85837</v>
      </c>
      <c r="FN881">
        <v>1.86213</v>
      </c>
      <c r="FO881">
        <v>1.85887</v>
      </c>
      <c r="FP881">
        <v>1.85791</v>
      </c>
      <c r="FQ881">
        <v>1.86081</v>
      </c>
      <c r="FR881">
        <v>0</v>
      </c>
      <c r="FS881">
        <v>0</v>
      </c>
      <c r="FT881">
        <v>0</v>
      </c>
      <c r="FU881">
        <v>4.5</v>
      </c>
      <c r="FV881" t="s">
        <v>361</v>
      </c>
      <c r="FW881" t="s">
        <v>362</v>
      </c>
      <c r="FX881" t="s">
        <v>363</v>
      </c>
      <c r="FY881" t="s">
        <v>364</v>
      </c>
      <c r="FZ881" t="s">
        <v>364</v>
      </c>
      <c r="GA881" t="s">
        <v>363</v>
      </c>
      <c r="GB881">
        <v>0</v>
      </c>
      <c r="GC881">
        <v>100</v>
      </c>
      <c r="GD881">
        <v>100</v>
      </c>
      <c r="GE881">
        <v>-0.362</v>
      </c>
      <c r="GF881">
        <v>0.2968</v>
      </c>
      <c r="GG881">
        <v>-1.589593225013521</v>
      </c>
      <c r="GH881">
        <v>0.00192992804097616</v>
      </c>
      <c r="GI881">
        <v>3.244687122451424E-06</v>
      </c>
      <c r="GJ881">
        <v>-2.087531120305573E-09</v>
      </c>
      <c r="GK881">
        <v>0.05776174702018427</v>
      </c>
      <c r="GL881">
        <v>0.005089068596103195</v>
      </c>
      <c r="GM881">
        <v>0.0003257216593697226</v>
      </c>
      <c r="GN881">
        <v>-1.562898368296355E-06</v>
      </c>
      <c r="GO881">
        <v>0</v>
      </c>
      <c r="GP881">
        <v>1257</v>
      </c>
      <c r="GQ881">
        <v>1</v>
      </c>
      <c r="GR881">
        <v>31</v>
      </c>
      <c r="GS881">
        <v>315.4</v>
      </c>
      <c r="GT881">
        <v>315.3</v>
      </c>
      <c r="GU881">
        <v>1.07666</v>
      </c>
      <c r="GV881">
        <v>2.38281</v>
      </c>
      <c r="GW881">
        <v>1.44775</v>
      </c>
      <c r="GX881">
        <v>2.20093</v>
      </c>
      <c r="GY881">
        <v>1.44653</v>
      </c>
      <c r="GZ881">
        <v>2.38525</v>
      </c>
      <c r="HA881">
        <v>33.1992</v>
      </c>
      <c r="HB881">
        <v>14.3947</v>
      </c>
      <c r="HC881">
        <v>18</v>
      </c>
      <c r="HD881">
        <v>531.852</v>
      </c>
      <c r="HE881">
        <v>522.949</v>
      </c>
      <c r="HF881">
        <v>24.9999</v>
      </c>
      <c r="HG881">
        <v>30.7039</v>
      </c>
      <c r="HH881">
        <v>30.0001</v>
      </c>
      <c r="HI881">
        <v>31.0835</v>
      </c>
      <c r="HJ881">
        <v>31.0928</v>
      </c>
      <c r="HK881">
        <v>21.536</v>
      </c>
      <c r="HL881">
        <v>20.8779</v>
      </c>
      <c r="HM881">
        <v>100</v>
      </c>
      <c r="HN881">
        <v>25</v>
      </c>
      <c r="HO881">
        <v>420</v>
      </c>
      <c r="HP881">
        <v>21.5</v>
      </c>
      <c r="HQ881">
        <v>103.118</v>
      </c>
      <c r="HR881">
        <v>102.021</v>
      </c>
    </row>
    <row r="882" spans="1:226">
      <c r="A882">
        <v>864</v>
      </c>
      <c r="B882">
        <v>1774685249</v>
      </c>
      <c r="C882">
        <v>3503</v>
      </c>
      <c r="D882" t="s">
        <v>2091</v>
      </c>
      <c r="E882" t="s">
        <v>2092</v>
      </c>
      <c r="F882">
        <v>5</v>
      </c>
      <c r="I882">
        <v>1774685246.1</v>
      </c>
      <c r="J882">
        <f>(K882)/1000</f>
        <v>0</v>
      </c>
      <c r="K882">
        <f>IF(BF882, AN882, AH882)</f>
        <v>0</v>
      </c>
      <c r="L882">
        <f>IF(BF882, AI882, AG882)</f>
        <v>0</v>
      </c>
      <c r="M882">
        <f>BH882 - IF(AU882&gt;1, L882*BB882*100.0/(AW882), 0)</f>
        <v>0</v>
      </c>
      <c r="N882">
        <f>((T882-J882/2)*M882-L882)/(T882+J882/2)</f>
        <v>0</v>
      </c>
      <c r="O882">
        <f>N882*(BO882+BP882)/1000.0</f>
        <v>0</v>
      </c>
      <c r="P882">
        <f>(BH882 - IF(AU882&gt;1, L882*BB882*100.0/(AW882), 0))*(BO882+BP882)/1000.0</f>
        <v>0</v>
      </c>
      <c r="Q882">
        <f>2.0/((1/S882-1/R882)+SIGN(S882)*SQRT((1/S882-1/R882)*(1/S882-1/R882) + 4*BC882/((BC882+1)*(BC882+1))*(2*1/S882*1/R882-1/R882*1/R882)))</f>
        <v>0</v>
      </c>
      <c r="R882">
        <f>IF(LEFT(BD882,1)&lt;&gt;"0",IF(LEFT(BD882,1)="1",3.0,BE882),$D$5+$E$5*(BV882*BO882/($K$5*1000))+$F$5*(BV882*BO882/($K$5*1000))*MAX(MIN(BB882,$J$5),$I$5)*MAX(MIN(BB882,$J$5),$I$5)+$G$5*MAX(MIN(BB882,$J$5),$I$5)*(BV882*BO882/($K$5*1000))+$H$5*(BV882*BO882/($K$5*1000))*(BV882*BO882/($K$5*1000)))</f>
        <v>0</v>
      </c>
      <c r="S882">
        <f>J882*(1000-(1000*0.61365*exp(17.502*W882/(240.97+W882))/(BO882+BP882)+BJ882)/2)/(1000*0.61365*exp(17.502*W882/(240.97+W882))/(BO882+BP882)-BJ882)</f>
        <v>0</v>
      </c>
      <c r="T882">
        <f>1/((BC882+1)/(Q882/1.6)+1/(R882/1.37)) + BC882/((BC882+1)/(Q882/1.6) + BC882/(R882/1.37))</f>
        <v>0</v>
      </c>
      <c r="U882">
        <f>(AX882*BA882)</f>
        <v>0</v>
      </c>
      <c r="V882">
        <f>(BQ882+(U882+2*0.95*5.67E-8*(((BQ882+$B$9)+273)^4-(BQ882+273)^4)-44100*J882)/(1.84*29.3*R882+8*0.95*5.67E-8*(BQ882+273)^3))</f>
        <v>0</v>
      </c>
      <c r="W882">
        <f>($C$9*BR882+$D$9*BS882+$E$9*V882)</f>
        <v>0</v>
      </c>
      <c r="X882">
        <f>0.61365*exp(17.502*W882/(240.97+W882))</f>
        <v>0</v>
      </c>
      <c r="Y882">
        <f>(Z882/AA882*100)</f>
        <v>0</v>
      </c>
      <c r="Z882">
        <f>BJ882*(BO882+BP882)/1000</f>
        <v>0</v>
      </c>
      <c r="AA882">
        <f>0.61365*exp(17.502*BQ882/(240.97+BQ882))</f>
        <v>0</v>
      </c>
      <c r="AB882">
        <f>(X882-BJ882*(BO882+BP882)/1000)</f>
        <v>0</v>
      </c>
      <c r="AC882">
        <f>(-J882*44100)</f>
        <v>0</v>
      </c>
      <c r="AD882">
        <f>2*29.3*R882*0.92*(BQ882-W882)</f>
        <v>0</v>
      </c>
      <c r="AE882">
        <f>2*0.95*5.67E-8*(((BQ882+$B$9)+273)^4-(W882+273)^4)</f>
        <v>0</v>
      </c>
      <c r="AF882">
        <f>U882+AE882+AC882+AD882</f>
        <v>0</v>
      </c>
      <c r="AG882">
        <f>BN882*AU882*(BI882-BH882*(1000-AU882*BK882)/(1000-AU882*BJ882))/(100*BB882)</f>
        <v>0</v>
      </c>
      <c r="AH882">
        <f>1000*BN882*AU882*(BJ882-BK882)/(100*BB882*(1000-AU882*BJ882))</f>
        <v>0</v>
      </c>
      <c r="AI882">
        <f>(AJ882 - AK882 - BO882*1E3/(8.314*(BQ882+273.15)) * AM882/BN882 * AL882) * BN882/(100*BB882) * (1000 - BK882)/1000</f>
        <v>0</v>
      </c>
      <c r="AJ882">
        <v>429.2344424219187</v>
      </c>
      <c r="AK882">
        <v>428.7426545454544</v>
      </c>
      <c r="AL882">
        <v>-3.379814658417066E-06</v>
      </c>
      <c r="AM882">
        <v>61.35787655002243</v>
      </c>
      <c r="AN882">
        <f>(AP882 - AO882 + BO882*1E3/(8.314*(BQ882+273.15)) * AR882/BN882 * AQ882) * BN882/(100*BB882) * 1000/(1000 - AP882)</f>
        <v>0</v>
      </c>
      <c r="AO882">
        <v>21.49153665836874</v>
      </c>
      <c r="AP882">
        <v>21.47456293706295</v>
      </c>
      <c r="AQ882">
        <v>4.076853672938022E-07</v>
      </c>
      <c r="AR882">
        <v>91.88205700752289</v>
      </c>
      <c r="AS882">
        <v>0</v>
      </c>
      <c r="AT882">
        <v>0</v>
      </c>
      <c r="AU882">
        <f>IF(AS882*$H$15&gt;=AW882,1.0,(AW882/(AW882-AS882*$H$15)))</f>
        <v>0</v>
      </c>
      <c r="AV882">
        <f>(AU882-1)*100</f>
        <v>0</v>
      </c>
      <c r="AW882">
        <f>MAX(0,($B$15+$C$15*BV882)/(1+$D$15*BV882)*BO882/(BQ882+273)*$E$15)</f>
        <v>0</v>
      </c>
      <c r="AX882">
        <f>$B$13*BW882+$C$13*BX882+$F$13*CI882*(1-CL882)</f>
        <v>0</v>
      </c>
      <c r="AY882">
        <f>AX882*AZ882</f>
        <v>0</v>
      </c>
      <c r="AZ882">
        <f>($B$13*$D$11+$C$13*$D$11+$F$13*((CV882+CN882)/MAX(CV882+CN882+CW882, 0.1)*$I$11+CW882/MAX(CV882+CN882+CW882, 0.1)*$J$11))/($B$13+$C$13+$F$13)</f>
        <v>0</v>
      </c>
      <c r="BA882">
        <f>($B$13*$K$11+$C$13*$K$11+$F$13*((CV882+CN882)/MAX(CV882+CN882+CW882, 0.1)*$P$11+CW882/MAX(CV882+CN882+CW882, 0.1)*$Q$11))/($B$13+$C$13+$F$13)</f>
        <v>0</v>
      </c>
      <c r="BB882">
        <v>6</v>
      </c>
      <c r="BC882">
        <v>0.5</v>
      </c>
      <c r="BD882" t="s">
        <v>358</v>
      </c>
      <c r="BE882">
        <v>2</v>
      </c>
      <c r="BF882" t="b">
        <v>1</v>
      </c>
      <c r="BG882">
        <v>1774685246.1</v>
      </c>
      <c r="BH882">
        <v>419.5436</v>
      </c>
      <c r="BI882">
        <v>420.02</v>
      </c>
      <c r="BJ882">
        <v>21.47547</v>
      </c>
      <c r="BK882">
        <v>21.49199</v>
      </c>
      <c r="BL882">
        <v>419.9053</v>
      </c>
      <c r="BM882">
        <v>21.17868</v>
      </c>
      <c r="BN882">
        <v>500.0133</v>
      </c>
      <c r="BO882">
        <v>101.0258</v>
      </c>
      <c r="BP882">
        <v>0.10002532</v>
      </c>
      <c r="BQ882">
        <v>25.70588</v>
      </c>
      <c r="BR882">
        <v>25.68902</v>
      </c>
      <c r="BS882">
        <v>999.9</v>
      </c>
      <c r="BT882">
        <v>0</v>
      </c>
      <c r="BU882">
        <v>0</v>
      </c>
      <c r="BV882">
        <v>10001.503</v>
      </c>
      <c r="BW882">
        <v>0</v>
      </c>
      <c r="BX882">
        <v>0.3833920000000001</v>
      </c>
      <c r="BY882">
        <v>-0.4763641</v>
      </c>
      <c r="BZ882">
        <v>428.7513000000001</v>
      </c>
      <c r="CA882">
        <v>429.2456</v>
      </c>
      <c r="CB882">
        <v>-0.01652049</v>
      </c>
      <c r="CC882">
        <v>420.02</v>
      </c>
      <c r="CD882">
        <v>21.49199</v>
      </c>
      <c r="CE882">
        <v>2.169573</v>
      </c>
      <c r="CF882">
        <v>2.171241</v>
      </c>
      <c r="CG882">
        <v>18.73939</v>
      </c>
      <c r="CH882">
        <v>18.7517</v>
      </c>
      <c r="CI882">
        <v>4.996698</v>
      </c>
      <c r="CJ882">
        <v>0</v>
      </c>
      <c r="CK882">
        <v>1</v>
      </c>
      <c r="CL882">
        <v>0</v>
      </c>
      <c r="CM882">
        <v>1.54496</v>
      </c>
      <c r="CN882">
        <v>0</v>
      </c>
      <c r="CO882">
        <v>-0.4550199999999999</v>
      </c>
      <c r="CP882">
        <v>25.56143</v>
      </c>
      <c r="CQ882">
        <v>35.2059</v>
      </c>
      <c r="CR882">
        <v>39.9686</v>
      </c>
      <c r="CS882">
        <v>37.55589999999999</v>
      </c>
      <c r="CT882">
        <v>39.2497</v>
      </c>
      <c r="CU882">
        <v>36.1498</v>
      </c>
      <c r="CV882">
        <v>0</v>
      </c>
      <c r="CW882">
        <v>4.997</v>
      </c>
      <c r="CX882">
        <v>0</v>
      </c>
      <c r="CY882">
        <v>1774685247.2</v>
      </c>
      <c r="CZ882">
        <v>0</v>
      </c>
      <c r="DA882">
        <v>1774666326.5</v>
      </c>
      <c r="DB882" t="s">
        <v>359</v>
      </c>
      <c r="DC882">
        <v>1774666322</v>
      </c>
      <c r="DD882">
        <v>1774666326.5</v>
      </c>
      <c r="DE882">
        <v>2</v>
      </c>
      <c r="DF882">
        <v>0.343</v>
      </c>
      <c r="DG882">
        <v>-0.026</v>
      </c>
      <c r="DH882">
        <v>-0.36</v>
      </c>
      <c r="DI882">
        <v>0.298</v>
      </c>
      <c r="DJ882">
        <v>420</v>
      </c>
      <c r="DK882">
        <v>22</v>
      </c>
      <c r="DL882">
        <v>0.17</v>
      </c>
      <c r="DM882">
        <v>0.02</v>
      </c>
      <c r="DN882">
        <v>-0.4379577317073171</v>
      </c>
      <c r="DO882">
        <v>-0.228186167247387</v>
      </c>
      <c r="DP882">
        <v>0.03816683550338766</v>
      </c>
      <c r="DQ882">
        <v>0</v>
      </c>
      <c r="DR882">
        <v>-0.01516988536585366</v>
      </c>
      <c r="DS882">
        <v>-0.004762007665505264</v>
      </c>
      <c r="DT882">
        <v>0.001198118846778296</v>
      </c>
      <c r="DU882">
        <v>1</v>
      </c>
      <c r="DV882">
        <v>1</v>
      </c>
      <c r="DW882">
        <v>2</v>
      </c>
      <c r="DX882" t="s">
        <v>367</v>
      </c>
      <c r="DY882">
        <v>3.13057</v>
      </c>
      <c r="DZ882">
        <v>2.80647</v>
      </c>
      <c r="EA882">
        <v>0.0997451</v>
      </c>
      <c r="EB882">
        <v>0.0994746</v>
      </c>
      <c r="EC882">
        <v>0.105764</v>
      </c>
      <c r="ED882">
        <v>0.105513</v>
      </c>
      <c r="EE882">
        <v>21143.7</v>
      </c>
      <c r="EF882">
        <v>27418.4</v>
      </c>
      <c r="EG882">
        <v>26440.4</v>
      </c>
      <c r="EH882">
        <v>32999.7</v>
      </c>
      <c r="EI882">
        <v>34924.1</v>
      </c>
      <c r="EJ882">
        <v>40313.5</v>
      </c>
      <c r="EK882">
        <v>41085.6</v>
      </c>
      <c r="EL882">
        <v>46059.5</v>
      </c>
      <c r="EM882">
        <v>2.03527</v>
      </c>
      <c r="EN882">
        <v>1.9999</v>
      </c>
      <c r="EO882">
        <v>0.0657141</v>
      </c>
      <c r="EP882">
        <v>0</v>
      </c>
      <c r="EQ882">
        <v>24.6032</v>
      </c>
      <c r="ER882">
        <v>999.9</v>
      </c>
      <c r="ES882">
        <v>67.5</v>
      </c>
      <c r="ET882">
        <v>27.5</v>
      </c>
      <c r="EU882">
        <v>24.6257</v>
      </c>
      <c r="EV882">
        <v>61.3009</v>
      </c>
      <c r="EW882">
        <v>31.5425</v>
      </c>
      <c r="EX882">
        <v>1</v>
      </c>
      <c r="EY882">
        <v>0.290755</v>
      </c>
      <c r="EZ882">
        <v>0.145011</v>
      </c>
      <c r="FA882">
        <v>20.2912</v>
      </c>
      <c r="FB882">
        <v>5.19168</v>
      </c>
      <c r="FC882">
        <v>11.9441</v>
      </c>
      <c r="FD882">
        <v>4.95575</v>
      </c>
      <c r="FE882">
        <v>3.285</v>
      </c>
      <c r="FF882">
        <v>9999</v>
      </c>
      <c r="FG882">
        <v>9999</v>
      </c>
      <c r="FH882">
        <v>9999</v>
      </c>
      <c r="FI882">
        <v>999.9</v>
      </c>
      <c r="FJ882">
        <v>1.86127</v>
      </c>
      <c r="FK882">
        <v>1.86264</v>
      </c>
      <c r="FL882">
        <v>1.86005</v>
      </c>
      <c r="FM882">
        <v>1.85837</v>
      </c>
      <c r="FN882">
        <v>1.86216</v>
      </c>
      <c r="FO882">
        <v>1.85886</v>
      </c>
      <c r="FP882">
        <v>1.85792</v>
      </c>
      <c r="FQ882">
        <v>1.8608</v>
      </c>
      <c r="FR882">
        <v>0</v>
      </c>
      <c r="FS882">
        <v>0</v>
      </c>
      <c r="FT882">
        <v>0</v>
      </c>
      <c r="FU882">
        <v>4.5</v>
      </c>
      <c r="FV882" t="s">
        <v>361</v>
      </c>
      <c r="FW882" t="s">
        <v>362</v>
      </c>
      <c r="FX882" t="s">
        <v>363</v>
      </c>
      <c r="FY882" t="s">
        <v>364</v>
      </c>
      <c r="FZ882" t="s">
        <v>364</v>
      </c>
      <c r="GA882" t="s">
        <v>363</v>
      </c>
      <c r="GB882">
        <v>0</v>
      </c>
      <c r="GC882">
        <v>100</v>
      </c>
      <c r="GD882">
        <v>100</v>
      </c>
      <c r="GE882">
        <v>-0.361</v>
      </c>
      <c r="GF882">
        <v>0.2968</v>
      </c>
      <c r="GG882">
        <v>-1.589593225013521</v>
      </c>
      <c r="GH882">
        <v>0.00192992804097616</v>
      </c>
      <c r="GI882">
        <v>3.244687122451424E-06</v>
      </c>
      <c r="GJ882">
        <v>-2.087531120305573E-09</v>
      </c>
      <c r="GK882">
        <v>0.05776174702018427</v>
      </c>
      <c r="GL882">
        <v>0.005089068596103195</v>
      </c>
      <c r="GM882">
        <v>0.0003257216593697226</v>
      </c>
      <c r="GN882">
        <v>-1.562898368296355E-06</v>
      </c>
      <c r="GO882">
        <v>0</v>
      </c>
      <c r="GP882">
        <v>1257</v>
      </c>
      <c r="GQ882">
        <v>1</v>
      </c>
      <c r="GR882">
        <v>31</v>
      </c>
      <c r="GS882">
        <v>315.4</v>
      </c>
      <c r="GT882">
        <v>315.4</v>
      </c>
      <c r="GU882">
        <v>1.07666</v>
      </c>
      <c r="GV882">
        <v>2.39258</v>
      </c>
      <c r="GW882">
        <v>1.44775</v>
      </c>
      <c r="GX882">
        <v>2.20215</v>
      </c>
      <c r="GY882">
        <v>1.44653</v>
      </c>
      <c r="GZ882">
        <v>2.3584</v>
      </c>
      <c r="HA882">
        <v>33.1769</v>
      </c>
      <c r="HB882">
        <v>14.386</v>
      </c>
      <c r="HC882">
        <v>18</v>
      </c>
      <c r="HD882">
        <v>532.058</v>
      </c>
      <c r="HE882">
        <v>522.644</v>
      </c>
      <c r="HF882">
        <v>24.9999</v>
      </c>
      <c r="HG882">
        <v>30.7039</v>
      </c>
      <c r="HH882">
        <v>30.0001</v>
      </c>
      <c r="HI882">
        <v>31.0835</v>
      </c>
      <c r="HJ882">
        <v>31.0928</v>
      </c>
      <c r="HK882">
        <v>21.5359</v>
      </c>
      <c r="HL882">
        <v>20.8779</v>
      </c>
      <c r="HM882">
        <v>100</v>
      </c>
      <c r="HN882">
        <v>25</v>
      </c>
      <c r="HO882">
        <v>420</v>
      </c>
      <c r="HP882">
        <v>21.5</v>
      </c>
      <c r="HQ882">
        <v>103.117</v>
      </c>
      <c r="HR882">
        <v>102.02</v>
      </c>
    </row>
    <row r="883" spans="1:226">
      <c r="A883">
        <v>865</v>
      </c>
      <c r="B883">
        <v>1774685253</v>
      </c>
      <c r="C883">
        <v>3507</v>
      </c>
      <c r="D883" t="s">
        <v>2093</v>
      </c>
      <c r="E883" t="s">
        <v>2094</v>
      </c>
      <c r="F883">
        <v>5</v>
      </c>
      <c r="I883">
        <v>1774685250.1</v>
      </c>
      <c r="J883">
        <f>(K883)/1000</f>
        <v>0</v>
      </c>
      <c r="K883">
        <f>IF(BF883, AN883, AH883)</f>
        <v>0</v>
      </c>
      <c r="L883">
        <f>IF(BF883, AI883, AG883)</f>
        <v>0</v>
      </c>
      <c r="M883">
        <f>BH883 - IF(AU883&gt;1, L883*BB883*100.0/(AW883), 0)</f>
        <v>0</v>
      </c>
      <c r="N883">
        <f>((T883-J883/2)*M883-L883)/(T883+J883/2)</f>
        <v>0</v>
      </c>
      <c r="O883">
        <f>N883*(BO883+BP883)/1000.0</f>
        <v>0</v>
      </c>
      <c r="P883">
        <f>(BH883 - IF(AU883&gt;1, L883*BB883*100.0/(AW883), 0))*(BO883+BP883)/1000.0</f>
        <v>0</v>
      </c>
      <c r="Q883">
        <f>2.0/((1/S883-1/R883)+SIGN(S883)*SQRT((1/S883-1/R883)*(1/S883-1/R883) + 4*BC883/((BC883+1)*(BC883+1))*(2*1/S883*1/R883-1/R883*1/R883)))</f>
        <v>0</v>
      </c>
      <c r="R883">
        <f>IF(LEFT(BD883,1)&lt;&gt;"0",IF(LEFT(BD883,1)="1",3.0,BE883),$D$5+$E$5*(BV883*BO883/($K$5*1000))+$F$5*(BV883*BO883/($K$5*1000))*MAX(MIN(BB883,$J$5),$I$5)*MAX(MIN(BB883,$J$5),$I$5)+$G$5*MAX(MIN(BB883,$J$5),$I$5)*(BV883*BO883/($K$5*1000))+$H$5*(BV883*BO883/($K$5*1000))*(BV883*BO883/($K$5*1000)))</f>
        <v>0</v>
      </c>
      <c r="S883">
        <f>J883*(1000-(1000*0.61365*exp(17.502*W883/(240.97+W883))/(BO883+BP883)+BJ883)/2)/(1000*0.61365*exp(17.502*W883/(240.97+W883))/(BO883+BP883)-BJ883)</f>
        <v>0</v>
      </c>
      <c r="T883">
        <f>1/((BC883+1)/(Q883/1.6)+1/(R883/1.37)) + BC883/((BC883+1)/(Q883/1.6) + BC883/(R883/1.37))</f>
        <v>0</v>
      </c>
      <c r="U883">
        <f>(AX883*BA883)</f>
        <v>0</v>
      </c>
      <c r="V883">
        <f>(BQ883+(U883+2*0.95*5.67E-8*(((BQ883+$B$9)+273)^4-(BQ883+273)^4)-44100*J883)/(1.84*29.3*R883+8*0.95*5.67E-8*(BQ883+273)^3))</f>
        <v>0</v>
      </c>
      <c r="W883">
        <f>($C$9*BR883+$D$9*BS883+$E$9*V883)</f>
        <v>0</v>
      </c>
      <c r="X883">
        <f>0.61365*exp(17.502*W883/(240.97+W883))</f>
        <v>0</v>
      </c>
      <c r="Y883">
        <f>(Z883/AA883*100)</f>
        <v>0</v>
      </c>
      <c r="Z883">
        <f>BJ883*(BO883+BP883)/1000</f>
        <v>0</v>
      </c>
      <c r="AA883">
        <f>0.61365*exp(17.502*BQ883/(240.97+BQ883))</f>
        <v>0</v>
      </c>
      <c r="AB883">
        <f>(X883-BJ883*(BO883+BP883)/1000)</f>
        <v>0</v>
      </c>
      <c r="AC883">
        <f>(-J883*44100)</f>
        <v>0</v>
      </c>
      <c r="AD883">
        <f>2*29.3*R883*0.92*(BQ883-W883)</f>
        <v>0</v>
      </c>
      <c r="AE883">
        <f>2*0.95*5.67E-8*(((BQ883+$B$9)+273)^4-(W883+273)^4)</f>
        <v>0</v>
      </c>
      <c r="AF883">
        <f>U883+AE883+AC883+AD883</f>
        <v>0</v>
      </c>
      <c r="AG883">
        <f>BN883*AU883*(BI883-BH883*(1000-AU883*BK883)/(1000-AU883*BJ883))/(100*BB883)</f>
        <v>0</v>
      </c>
      <c r="AH883">
        <f>1000*BN883*AU883*(BJ883-BK883)/(100*BB883*(1000-AU883*BJ883))</f>
        <v>0</v>
      </c>
      <c r="AI883">
        <f>(AJ883 - AK883 - BO883*1E3/(8.314*(BQ883+273.15)) * AM883/BN883 * AL883) * BN883/(100*BB883) * (1000 - BK883)/1000</f>
        <v>0</v>
      </c>
      <c r="AJ883">
        <v>429.216681599299</v>
      </c>
      <c r="AK883">
        <v>428.7845575757574</v>
      </c>
      <c r="AL883">
        <v>4.88250002071947E-06</v>
      </c>
      <c r="AM883">
        <v>61.35787655002243</v>
      </c>
      <c r="AN883">
        <f>(AP883 - AO883 + BO883*1E3/(8.314*(BQ883+273.15)) * AR883/BN883 * AQ883) * BN883/(100*BB883) * 1000/(1000 - AP883)</f>
        <v>0</v>
      </c>
      <c r="AO883">
        <v>21.49264546588501</v>
      </c>
      <c r="AP883">
        <v>21.47614895104897</v>
      </c>
      <c r="AQ883">
        <v>9.856283264459019E-08</v>
      </c>
      <c r="AR883">
        <v>91.88205700752289</v>
      </c>
      <c r="AS883">
        <v>0</v>
      </c>
      <c r="AT883">
        <v>0</v>
      </c>
      <c r="AU883">
        <f>IF(AS883*$H$15&gt;=AW883,1.0,(AW883/(AW883-AS883*$H$15)))</f>
        <v>0</v>
      </c>
      <c r="AV883">
        <f>(AU883-1)*100</f>
        <v>0</v>
      </c>
      <c r="AW883">
        <f>MAX(0,($B$15+$C$15*BV883)/(1+$D$15*BV883)*BO883/(BQ883+273)*$E$15)</f>
        <v>0</v>
      </c>
      <c r="AX883">
        <f>$B$13*BW883+$C$13*BX883+$F$13*CI883*(1-CL883)</f>
        <v>0</v>
      </c>
      <c r="AY883">
        <f>AX883*AZ883</f>
        <v>0</v>
      </c>
      <c r="AZ883">
        <f>($B$13*$D$11+$C$13*$D$11+$F$13*((CV883+CN883)/MAX(CV883+CN883+CW883, 0.1)*$I$11+CW883/MAX(CV883+CN883+CW883, 0.1)*$J$11))/($B$13+$C$13+$F$13)</f>
        <v>0</v>
      </c>
      <c r="BA883">
        <f>($B$13*$K$11+$C$13*$K$11+$F$13*((CV883+CN883)/MAX(CV883+CN883+CW883, 0.1)*$P$11+CW883/MAX(CV883+CN883+CW883, 0.1)*$Q$11))/($B$13+$C$13+$F$13)</f>
        <v>0</v>
      </c>
      <c r="BB883">
        <v>6</v>
      </c>
      <c r="BC883">
        <v>0.5</v>
      </c>
      <c r="BD883" t="s">
        <v>358</v>
      </c>
      <c r="BE883">
        <v>2</v>
      </c>
      <c r="BF883" t="b">
        <v>1</v>
      </c>
      <c r="BG883">
        <v>1774685250.1</v>
      </c>
      <c r="BH883">
        <v>419.5618000000001</v>
      </c>
      <c r="BI883">
        <v>419.9914</v>
      </c>
      <c r="BJ883">
        <v>21.47539</v>
      </c>
      <c r="BK883">
        <v>21.49193</v>
      </c>
      <c r="BL883">
        <v>419.9233</v>
      </c>
      <c r="BM883">
        <v>21.1786</v>
      </c>
      <c r="BN883">
        <v>500.0738</v>
      </c>
      <c r="BO883">
        <v>101.0266</v>
      </c>
      <c r="BP883">
        <v>0.10014614</v>
      </c>
      <c r="BQ883">
        <v>25.70287</v>
      </c>
      <c r="BR883">
        <v>25.68658</v>
      </c>
      <c r="BS883">
        <v>999.9</v>
      </c>
      <c r="BT883">
        <v>0</v>
      </c>
      <c r="BU883">
        <v>0</v>
      </c>
      <c r="BV883">
        <v>9978.310000000001</v>
      </c>
      <c r="BW883">
        <v>0</v>
      </c>
      <c r="BX883">
        <v>0.3833920000000001</v>
      </c>
      <c r="BY883">
        <v>-0.4296907</v>
      </c>
      <c r="BZ883">
        <v>428.7696999999999</v>
      </c>
      <c r="CA883">
        <v>429.2160999999999</v>
      </c>
      <c r="CB883">
        <v>-0.01654053</v>
      </c>
      <c r="CC883">
        <v>419.9914</v>
      </c>
      <c r="CD883">
        <v>21.49193</v>
      </c>
      <c r="CE883">
        <v>2.169587</v>
      </c>
      <c r="CF883">
        <v>2.171257999999999</v>
      </c>
      <c r="CG883">
        <v>18.73949</v>
      </c>
      <c r="CH883">
        <v>18.75182</v>
      </c>
      <c r="CI883">
        <v>5.004638000000001</v>
      </c>
      <c r="CJ883">
        <v>0</v>
      </c>
      <c r="CK883">
        <v>1</v>
      </c>
      <c r="CL883">
        <v>0</v>
      </c>
      <c r="CM883">
        <v>1.47122</v>
      </c>
      <c r="CN883">
        <v>0</v>
      </c>
      <c r="CO883">
        <v>-0.2596999999999999</v>
      </c>
      <c r="CP883">
        <v>25.60205</v>
      </c>
      <c r="CQ883">
        <v>35.187</v>
      </c>
      <c r="CR883">
        <v>39.8434</v>
      </c>
      <c r="CS883">
        <v>37.4936</v>
      </c>
      <c r="CT883">
        <v>39.0934</v>
      </c>
      <c r="CU883">
        <v>36.0998</v>
      </c>
      <c r="CV883">
        <v>0</v>
      </c>
      <c r="CW883">
        <v>5.004</v>
      </c>
      <c r="CX883">
        <v>0</v>
      </c>
      <c r="CY883">
        <v>1774685251.4</v>
      </c>
      <c r="CZ883">
        <v>0</v>
      </c>
      <c r="DA883">
        <v>1774666326.5</v>
      </c>
      <c r="DB883" t="s">
        <v>359</v>
      </c>
      <c r="DC883">
        <v>1774666322</v>
      </c>
      <c r="DD883">
        <v>1774666326.5</v>
      </c>
      <c r="DE883">
        <v>2</v>
      </c>
      <c r="DF883">
        <v>0.343</v>
      </c>
      <c r="DG883">
        <v>-0.026</v>
      </c>
      <c r="DH883">
        <v>-0.36</v>
      </c>
      <c r="DI883">
        <v>0.298</v>
      </c>
      <c r="DJ883">
        <v>420</v>
      </c>
      <c r="DK883">
        <v>22</v>
      </c>
      <c r="DL883">
        <v>0.17</v>
      </c>
      <c r="DM883">
        <v>0.02</v>
      </c>
      <c r="DN883">
        <v>-0.4458484146341464</v>
      </c>
      <c r="DO883">
        <v>-0.05902808362369332</v>
      </c>
      <c r="DP883">
        <v>0.03427003299618758</v>
      </c>
      <c r="DQ883">
        <v>1</v>
      </c>
      <c r="DR883">
        <v>-0.01538686097560975</v>
      </c>
      <c r="DS883">
        <v>-0.01119736515679442</v>
      </c>
      <c r="DT883">
        <v>0.001384637125814707</v>
      </c>
      <c r="DU883">
        <v>1</v>
      </c>
      <c r="DV883">
        <v>2</v>
      </c>
      <c r="DW883">
        <v>2</v>
      </c>
      <c r="DX883" t="s">
        <v>360</v>
      </c>
      <c r="DY883">
        <v>3.13043</v>
      </c>
      <c r="DZ883">
        <v>2.80628</v>
      </c>
      <c r="EA883">
        <v>0.09975199999999999</v>
      </c>
      <c r="EB883">
        <v>0.099471</v>
      </c>
      <c r="EC883">
        <v>0.105765</v>
      </c>
      <c r="ED883">
        <v>0.10551</v>
      </c>
      <c r="EE883">
        <v>21143.8</v>
      </c>
      <c r="EF883">
        <v>27418.8</v>
      </c>
      <c r="EG883">
        <v>26440.7</v>
      </c>
      <c r="EH883">
        <v>33000</v>
      </c>
      <c r="EI883">
        <v>34924.3</v>
      </c>
      <c r="EJ883">
        <v>40314.1</v>
      </c>
      <c r="EK883">
        <v>41085.9</v>
      </c>
      <c r="EL883">
        <v>46060.1</v>
      </c>
      <c r="EM883">
        <v>2.03525</v>
      </c>
      <c r="EN883">
        <v>1.99982</v>
      </c>
      <c r="EO883">
        <v>0.0664592</v>
      </c>
      <c r="EP883">
        <v>0</v>
      </c>
      <c r="EQ883">
        <v>24.6016</v>
      </c>
      <c r="ER883">
        <v>999.9</v>
      </c>
      <c r="ES883">
        <v>67.5</v>
      </c>
      <c r="ET883">
        <v>27.5</v>
      </c>
      <c r="EU883">
        <v>24.6249</v>
      </c>
      <c r="EV883">
        <v>61.3509</v>
      </c>
      <c r="EW883">
        <v>31.5505</v>
      </c>
      <c r="EX883">
        <v>1</v>
      </c>
      <c r="EY883">
        <v>0.290518</v>
      </c>
      <c r="EZ883">
        <v>0.144635</v>
      </c>
      <c r="FA883">
        <v>20.2911</v>
      </c>
      <c r="FB883">
        <v>5.19153</v>
      </c>
      <c r="FC883">
        <v>11.9441</v>
      </c>
      <c r="FD883">
        <v>4.9558</v>
      </c>
      <c r="FE883">
        <v>3.285</v>
      </c>
      <c r="FF883">
        <v>9999</v>
      </c>
      <c r="FG883">
        <v>9999</v>
      </c>
      <c r="FH883">
        <v>9999</v>
      </c>
      <c r="FI883">
        <v>999.9</v>
      </c>
      <c r="FJ883">
        <v>1.86127</v>
      </c>
      <c r="FK883">
        <v>1.86264</v>
      </c>
      <c r="FL883">
        <v>1.86005</v>
      </c>
      <c r="FM883">
        <v>1.85837</v>
      </c>
      <c r="FN883">
        <v>1.86215</v>
      </c>
      <c r="FO883">
        <v>1.85886</v>
      </c>
      <c r="FP883">
        <v>1.85791</v>
      </c>
      <c r="FQ883">
        <v>1.86081</v>
      </c>
      <c r="FR883">
        <v>0</v>
      </c>
      <c r="FS883">
        <v>0</v>
      </c>
      <c r="FT883">
        <v>0</v>
      </c>
      <c r="FU883">
        <v>4.5</v>
      </c>
      <c r="FV883" t="s">
        <v>361</v>
      </c>
      <c r="FW883" t="s">
        <v>362</v>
      </c>
      <c r="FX883" t="s">
        <v>363</v>
      </c>
      <c r="FY883" t="s">
        <v>364</v>
      </c>
      <c r="FZ883" t="s">
        <v>364</v>
      </c>
      <c r="GA883" t="s">
        <v>363</v>
      </c>
      <c r="GB883">
        <v>0</v>
      </c>
      <c r="GC883">
        <v>100</v>
      </c>
      <c r="GD883">
        <v>100</v>
      </c>
      <c r="GE883">
        <v>-0.362</v>
      </c>
      <c r="GF883">
        <v>0.2968</v>
      </c>
      <c r="GG883">
        <v>-1.589593225013521</v>
      </c>
      <c r="GH883">
        <v>0.00192992804097616</v>
      </c>
      <c r="GI883">
        <v>3.244687122451424E-06</v>
      </c>
      <c r="GJ883">
        <v>-2.087531120305573E-09</v>
      </c>
      <c r="GK883">
        <v>0.05776174702018427</v>
      </c>
      <c r="GL883">
        <v>0.005089068596103195</v>
      </c>
      <c r="GM883">
        <v>0.0003257216593697226</v>
      </c>
      <c r="GN883">
        <v>-1.562898368296355E-06</v>
      </c>
      <c r="GO883">
        <v>0</v>
      </c>
      <c r="GP883">
        <v>1257</v>
      </c>
      <c r="GQ883">
        <v>1</v>
      </c>
      <c r="GR883">
        <v>31</v>
      </c>
      <c r="GS883">
        <v>315.5</v>
      </c>
      <c r="GT883">
        <v>315.4</v>
      </c>
      <c r="GU883">
        <v>1.07666</v>
      </c>
      <c r="GV883">
        <v>2.40356</v>
      </c>
      <c r="GW883">
        <v>1.44775</v>
      </c>
      <c r="GX883">
        <v>2.20215</v>
      </c>
      <c r="GY883">
        <v>1.44653</v>
      </c>
      <c r="GZ883">
        <v>2.27417</v>
      </c>
      <c r="HA883">
        <v>33.1992</v>
      </c>
      <c r="HB883">
        <v>14.386</v>
      </c>
      <c r="HC883">
        <v>18</v>
      </c>
      <c r="HD883">
        <v>532.042</v>
      </c>
      <c r="HE883">
        <v>522.593</v>
      </c>
      <c r="HF883">
        <v>24.9998</v>
      </c>
      <c r="HG883">
        <v>30.7039</v>
      </c>
      <c r="HH883">
        <v>30.0001</v>
      </c>
      <c r="HI883">
        <v>31.0835</v>
      </c>
      <c r="HJ883">
        <v>31.0928</v>
      </c>
      <c r="HK883">
        <v>21.5348</v>
      </c>
      <c r="HL883">
        <v>20.8779</v>
      </c>
      <c r="HM883">
        <v>100</v>
      </c>
      <c r="HN883">
        <v>25</v>
      </c>
      <c r="HO883">
        <v>420</v>
      </c>
      <c r="HP883">
        <v>21.5</v>
      </c>
      <c r="HQ883">
        <v>103.118</v>
      </c>
      <c r="HR883">
        <v>102.021</v>
      </c>
    </row>
    <row r="884" spans="1:226">
      <c r="A884">
        <v>866</v>
      </c>
      <c r="B884">
        <v>1774685257</v>
      </c>
      <c r="C884">
        <v>3511</v>
      </c>
      <c r="D884" t="s">
        <v>2095</v>
      </c>
      <c r="E884" t="s">
        <v>2096</v>
      </c>
      <c r="F884">
        <v>5</v>
      </c>
      <c r="I884">
        <v>1774685254.1</v>
      </c>
      <c r="J884">
        <f>(K884)/1000</f>
        <v>0</v>
      </c>
      <c r="K884">
        <f>IF(BF884, AN884, AH884)</f>
        <v>0</v>
      </c>
      <c r="L884">
        <f>IF(BF884, AI884, AG884)</f>
        <v>0</v>
      </c>
      <c r="M884">
        <f>BH884 - IF(AU884&gt;1, L884*BB884*100.0/(AW884), 0)</f>
        <v>0</v>
      </c>
      <c r="N884">
        <f>((T884-J884/2)*M884-L884)/(T884+J884/2)</f>
        <v>0</v>
      </c>
      <c r="O884">
        <f>N884*(BO884+BP884)/1000.0</f>
        <v>0</v>
      </c>
      <c r="P884">
        <f>(BH884 - IF(AU884&gt;1, L884*BB884*100.0/(AW884), 0))*(BO884+BP884)/1000.0</f>
        <v>0</v>
      </c>
      <c r="Q884">
        <f>2.0/((1/S884-1/R884)+SIGN(S884)*SQRT((1/S884-1/R884)*(1/S884-1/R884) + 4*BC884/((BC884+1)*(BC884+1))*(2*1/S884*1/R884-1/R884*1/R884)))</f>
        <v>0</v>
      </c>
      <c r="R884">
        <f>IF(LEFT(BD884,1)&lt;&gt;"0",IF(LEFT(BD884,1)="1",3.0,BE884),$D$5+$E$5*(BV884*BO884/($K$5*1000))+$F$5*(BV884*BO884/($K$5*1000))*MAX(MIN(BB884,$J$5),$I$5)*MAX(MIN(BB884,$J$5),$I$5)+$G$5*MAX(MIN(BB884,$J$5),$I$5)*(BV884*BO884/($K$5*1000))+$H$5*(BV884*BO884/($K$5*1000))*(BV884*BO884/($K$5*1000)))</f>
        <v>0</v>
      </c>
      <c r="S884">
        <f>J884*(1000-(1000*0.61365*exp(17.502*W884/(240.97+W884))/(BO884+BP884)+BJ884)/2)/(1000*0.61365*exp(17.502*W884/(240.97+W884))/(BO884+BP884)-BJ884)</f>
        <v>0</v>
      </c>
      <c r="T884">
        <f>1/((BC884+1)/(Q884/1.6)+1/(R884/1.37)) + BC884/((BC884+1)/(Q884/1.6) + BC884/(R884/1.37))</f>
        <v>0</v>
      </c>
      <c r="U884">
        <f>(AX884*BA884)</f>
        <v>0</v>
      </c>
      <c r="V884">
        <f>(BQ884+(U884+2*0.95*5.67E-8*(((BQ884+$B$9)+273)^4-(BQ884+273)^4)-44100*J884)/(1.84*29.3*R884+8*0.95*5.67E-8*(BQ884+273)^3))</f>
        <v>0</v>
      </c>
      <c r="W884">
        <f>($C$9*BR884+$D$9*BS884+$E$9*V884)</f>
        <v>0</v>
      </c>
      <c r="X884">
        <f>0.61365*exp(17.502*W884/(240.97+W884))</f>
        <v>0</v>
      </c>
      <c r="Y884">
        <f>(Z884/AA884*100)</f>
        <v>0</v>
      </c>
      <c r="Z884">
        <f>BJ884*(BO884+BP884)/1000</f>
        <v>0</v>
      </c>
      <c r="AA884">
        <f>0.61365*exp(17.502*BQ884/(240.97+BQ884))</f>
        <v>0</v>
      </c>
      <c r="AB884">
        <f>(X884-BJ884*(BO884+BP884)/1000)</f>
        <v>0</v>
      </c>
      <c r="AC884">
        <f>(-J884*44100)</f>
        <v>0</v>
      </c>
      <c r="AD884">
        <f>2*29.3*R884*0.92*(BQ884-W884)</f>
        <v>0</v>
      </c>
      <c r="AE884">
        <f>2*0.95*5.67E-8*(((BQ884+$B$9)+273)^4-(W884+273)^4)</f>
        <v>0</v>
      </c>
      <c r="AF884">
        <f>U884+AE884+AC884+AD884</f>
        <v>0</v>
      </c>
      <c r="AG884">
        <f>BN884*AU884*(BI884-BH884*(1000-AU884*BK884)/(1000-AU884*BJ884))/(100*BB884)</f>
        <v>0</v>
      </c>
      <c r="AH884">
        <f>1000*BN884*AU884*(BJ884-BK884)/(100*BB884*(1000-AU884*BJ884))</f>
        <v>0</v>
      </c>
      <c r="AI884">
        <f>(AJ884 - AK884 - BO884*1E3/(8.314*(BQ884+273.15)) * AM884/BN884 * AL884) * BN884/(100*BB884) * (1000 - BK884)/1000</f>
        <v>0</v>
      </c>
      <c r="AJ884">
        <v>429.2806042253467</v>
      </c>
      <c r="AK884">
        <v>428.7497636363637</v>
      </c>
      <c r="AL884">
        <v>-5.342770611185183E-06</v>
      </c>
      <c r="AM884">
        <v>61.35787655002243</v>
      </c>
      <c r="AN884">
        <f>(AP884 - AO884 + BO884*1E3/(8.314*(BQ884+273.15)) * AR884/BN884 * AQ884) * BN884/(100*BB884) * 1000/(1000 - AP884)</f>
        <v>0</v>
      </c>
      <c r="AO884">
        <v>21.49130615934254</v>
      </c>
      <c r="AP884">
        <v>21.47594545454545</v>
      </c>
      <c r="AQ884">
        <v>-3.269398288089849E-07</v>
      </c>
      <c r="AR884">
        <v>91.88205700752289</v>
      </c>
      <c r="AS884">
        <v>0</v>
      </c>
      <c r="AT884">
        <v>0</v>
      </c>
      <c r="AU884">
        <f>IF(AS884*$H$15&gt;=AW884,1.0,(AW884/(AW884-AS884*$H$15)))</f>
        <v>0</v>
      </c>
      <c r="AV884">
        <f>(AU884-1)*100</f>
        <v>0</v>
      </c>
      <c r="AW884">
        <f>MAX(0,($B$15+$C$15*BV884)/(1+$D$15*BV884)*BO884/(BQ884+273)*$E$15)</f>
        <v>0</v>
      </c>
      <c r="AX884">
        <f>$B$13*BW884+$C$13*BX884+$F$13*CI884*(1-CL884)</f>
        <v>0</v>
      </c>
      <c r="AY884">
        <f>AX884*AZ884</f>
        <v>0</v>
      </c>
      <c r="AZ884">
        <f>($B$13*$D$11+$C$13*$D$11+$F$13*((CV884+CN884)/MAX(CV884+CN884+CW884, 0.1)*$I$11+CW884/MAX(CV884+CN884+CW884, 0.1)*$J$11))/($B$13+$C$13+$F$13)</f>
        <v>0</v>
      </c>
      <c r="BA884">
        <f>($B$13*$K$11+$C$13*$K$11+$F$13*((CV884+CN884)/MAX(CV884+CN884+CW884, 0.1)*$P$11+CW884/MAX(CV884+CN884+CW884, 0.1)*$Q$11))/($B$13+$C$13+$F$13)</f>
        <v>0</v>
      </c>
      <c r="BB884">
        <v>6</v>
      </c>
      <c r="BC884">
        <v>0.5</v>
      </c>
      <c r="BD884" t="s">
        <v>358</v>
      </c>
      <c r="BE884">
        <v>2</v>
      </c>
      <c r="BF884" t="b">
        <v>1</v>
      </c>
      <c r="BG884">
        <v>1774685254.1</v>
      </c>
      <c r="BH884">
        <v>419.5625</v>
      </c>
      <c r="BI884">
        <v>420.0321</v>
      </c>
      <c r="BJ884">
        <v>21.47564</v>
      </c>
      <c r="BK884">
        <v>21.49183</v>
      </c>
      <c r="BL884">
        <v>419.9243</v>
      </c>
      <c r="BM884">
        <v>21.17884</v>
      </c>
      <c r="BN884">
        <v>499.9624999999999</v>
      </c>
      <c r="BO884">
        <v>101.0267</v>
      </c>
      <c r="BP884">
        <v>0.10001562</v>
      </c>
      <c r="BQ884">
        <v>25.70272</v>
      </c>
      <c r="BR884">
        <v>25.68839</v>
      </c>
      <c r="BS884">
        <v>999.9</v>
      </c>
      <c r="BT884">
        <v>0</v>
      </c>
      <c r="BU884">
        <v>0</v>
      </c>
      <c r="BV884">
        <v>9985.630999999999</v>
      </c>
      <c r="BW884">
        <v>0</v>
      </c>
      <c r="BX884">
        <v>0.3833920000000001</v>
      </c>
      <c r="BY884">
        <v>-0.4695985</v>
      </c>
      <c r="BZ884">
        <v>428.7708</v>
      </c>
      <c r="CA884">
        <v>429.2579000000001</v>
      </c>
      <c r="CB884">
        <v>-0.01619148</v>
      </c>
      <c r="CC884">
        <v>420.0321</v>
      </c>
      <c r="CD884">
        <v>21.49183</v>
      </c>
      <c r="CE884">
        <v>2.169613</v>
      </c>
      <c r="CF884">
        <v>2.171247</v>
      </c>
      <c r="CG884">
        <v>18.73966</v>
      </c>
      <c r="CH884">
        <v>18.75173</v>
      </c>
      <c r="CI884">
        <v>5.003537</v>
      </c>
      <c r="CJ884">
        <v>0</v>
      </c>
      <c r="CK884">
        <v>1</v>
      </c>
      <c r="CL884">
        <v>0</v>
      </c>
      <c r="CM884">
        <v>1.63432</v>
      </c>
      <c r="CN884">
        <v>0</v>
      </c>
      <c r="CO884">
        <v>-0.05691999999999998</v>
      </c>
      <c r="CP884">
        <v>25.59642</v>
      </c>
      <c r="CQ884">
        <v>35.1498</v>
      </c>
      <c r="CR884">
        <v>39.74339999999999</v>
      </c>
      <c r="CS884">
        <v>37.43089999999999</v>
      </c>
      <c r="CT884">
        <v>38.956</v>
      </c>
      <c r="CU884">
        <v>36.0496</v>
      </c>
      <c r="CV884">
        <v>0</v>
      </c>
      <c r="CW884">
        <v>5.000999999999999</v>
      </c>
      <c r="CX884">
        <v>0</v>
      </c>
      <c r="CY884">
        <v>1774685255.6</v>
      </c>
      <c r="CZ884">
        <v>0</v>
      </c>
      <c r="DA884">
        <v>1774666326.5</v>
      </c>
      <c r="DB884" t="s">
        <v>359</v>
      </c>
      <c r="DC884">
        <v>1774666322</v>
      </c>
      <c r="DD884">
        <v>1774666326.5</v>
      </c>
      <c r="DE884">
        <v>2</v>
      </c>
      <c r="DF884">
        <v>0.343</v>
      </c>
      <c r="DG884">
        <v>-0.026</v>
      </c>
      <c r="DH884">
        <v>-0.36</v>
      </c>
      <c r="DI884">
        <v>0.298</v>
      </c>
      <c r="DJ884">
        <v>420</v>
      </c>
      <c r="DK884">
        <v>22</v>
      </c>
      <c r="DL884">
        <v>0.17</v>
      </c>
      <c r="DM884">
        <v>0.02</v>
      </c>
      <c r="DN884">
        <v>-0.453175375</v>
      </c>
      <c r="DO884">
        <v>-0.09347688180112539</v>
      </c>
      <c r="DP884">
        <v>0.03665570660735344</v>
      </c>
      <c r="DQ884">
        <v>1</v>
      </c>
      <c r="DR884">
        <v>-0.0159569275</v>
      </c>
      <c r="DS884">
        <v>-0.005853281425891162</v>
      </c>
      <c r="DT884">
        <v>0.00104864510678959</v>
      </c>
      <c r="DU884">
        <v>1</v>
      </c>
      <c r="DV884">
        <v>2</v>
      </c>
      <c r="DW884">
        <v>2</v>
      </c>
      <c r="DX884" t="s">
        <v>360</v>
      </c>
      <c r="DY884">
        <v>3.13043</v>
      </c>
      <c r="DZ884">
        <v>2.80642</v>
      </c>
      <c r="EA884">
        <v>0.0997489</v>
      </c>
      <c r="EB884">
        <v>0.0994814</v>
      </c>
      <c r="EC884">
        <v>0.105766</v>
      </c>
      <c r="ED884">
        <v>0.105514</v>
      </c>
      <c r="EE884">
        <v>21143.9</v>
      </c>
      <c r="EF884">
        <v>27418.7</v>
      </c>
      <c r="EG884">
        <v>26440.7</v>
      </c>
      <c r="EH884">
        <v>33000.3</v>
      </c>
      <c r="EI884">
        <v>34924.3</v>
      </c>
      <c r="EJ884">
        <v>40314.3</v>
      </c>
      <c r="EK884">
        <v>41086</v>
      </c>
      <c r="EL884">
        <v>46060.5</v>
      </c>
      <c r="EM884">
        <v>2.03527</v>
      </c>
      <c r="EN884">
        <v>1.99985</v>
      </c>
      <c r="EO884">
        <v>0.0656769</v>
      </c>
      <c r="EP884">
        <v>0</v>
      </c>
      <c r="EQ884">
        <v>24.6016</v>
      </c>
      <c r="ER884">
        <v>999.9</v>
      </c>
      <c r="ES884">
        <v>67.5</v>
      </c>
      <c r="ET884">
        <v>27.5</v>
      </c>
      <c r="EU884">
        <v>24.6238</v>
      </c>
      <c r="EV884">
        <v>61.5809</v>
      </c>
      <c r="EW884">
        <v>31.7188</v>
      </c>
      <c r="EX884">
        <v>1</v>
      </c>
      <c r="EY884">
        <v>0.290645</v>
      </c>
      <c r="EZ884">
        <v>0.144608</v>
      </c>
      <c r="FA884">
        <v>20.2911</v>
      </c>
      <c r="FB884">
        <v>5.19108</v>
      </c>
      <c r="FC884">
        <v>11.9441</v>
      </c>
      <c r="FD884">
        <v>4.9558</v>
      </c>
      <c r="FE884">
        <v>3.285</v>
      </c>
      <c r="FF884">
        <v>9999</v>
      </c>
      <c r="FG884">
        <v>9999</v>
      </c>
      <c r="FH884">
        <v>9999</v>
      </c>
      <c r="FI884">
        <v>999.9</v>
      </c>
      <c r="FJ884">
        <v>1.86127</v>
      </c>
      <c r="FK884">
        <v>1.86264</v>
      </c>
      <c r="FL884">
        <v>1.86005</v>
      </c>
      <c r="FM884">
        <v>1.85837</v>
      </c>
      <c r="FN884">
        <v>1.86215</v>
      </c>
      <c r="FO884">
        <v>1.85885</v>
      </c>
      <c r="FP884">
        <v>1.85791</v>
      </c>
      <c r="FQ884">
        <v>1.86081</v>
      </c>
      <c r="FR884">
        <v>0</v>
      </c>
      <c r="FS884">
        <v>0</v>
      </c>
      <c r="FT884">
        <v>0</v>
      </c>
      <c r="FU884">
        <v>4.5</v>
      </c>
      <c r="FV884" t="s">
        <v>361</v>
      </c>
      <c r="FW884" t="s">
        <v>362</v>
      </c>
      <c r="FX884" t="s">
        <v>363</v>
      </c>
      <c r="FY884" t="s">
        <v>364</v>
      </c>
      <c r="FZ884" t="s">
        <v>364</v>
      </c>
      <c r="GA884" t="s">
        <v>363</v>
      </c>
      <c r="GB884">
        <v>0</v>
      </c>
      <c r="GC884">
        <v>100</v>
      </c>
      <c r="GD884">
        <v>100</v>
      </c>
      <c r="GE884">
        <v>-0.362</v>
      </c>
      <c r="GF884">
        <v>0.2968</v>
      </c>
      <c r="GG884">
        <v>-1.589593225013521</v>
      </c>
      <c r="GH884">
        <v>0.00192992804097616</v>
      </c>
      <c r="GI884">
        <v>3.244687122451424E-06</v>
      </c>
      <c r="GJ884">
        <v>-2.087531120305573E-09</v>
      </c>
      <c r="GK884">
        <v>0.05776174702018427</v>
      </c>
      <c r="GL884">
        <v>0.005089068596103195</v>
      </c>
      <c r="GM884">
        <v>0.0003257216593697226</v>
      </c>
      <c r="GN884">
        <v>-1.562898368296355E-06</v>
      </c>
      <c r="GO884">
        <v>0</v>
      </c>
      <c r="GP884">
        <v>1257</v>
      </c>
      <c r="GQ884">
        <v>1</v>
      </c>
      <c r="GR884">
        <v>31</v>
      </c>
      <c r="GS884">
        <v>315.6</v>
      </c>
      <c r="GT884">
        <v>315.5</v>
      </c>
      <c r="GU884">
        <v>1.07666</v>
      </c>
      <c r="GV884">
        <v>2.39502</v>
      </c>
      <c r="GW884">
        <v>1.44775</v>
      </c>
      <c r="GX884">
        <v>2.20215</v>
      </c>
      <c r="GY884">
        <v>1.44653</v>
      </c>
      <c r="GZ884">
        <v>2.33643</v>
      </c>
      <c r="HA884">
        <v>33.1992</v>
      </c>
      <c r="HB884">
        <v>14.386</v>
      </c>
      <c r="HC884">
        <v>18</v>
      </c>
      <c r="HD884">
        <v>532.058</v>
      </c>
      <c r="HE884">
        <v>522.61</v>
      </c>
      <c r="HF884">
        <v>24.9998</v>
      </c>
      <c r="HG884">
        <v>30.7039</v>
      </c>
      <c r="HH884">
        <v>30.0001</v>
      </c>
      <c r="HI884">
        <v>31.0835</v>
      </c>
      <c r="HJ884">
        <v>31.0928</v>
      </c>
      <c r="HK884">
        <v>21.5341</v>
      </c>
      <c r="HL884">
        <v>20.8779</v>
      </c>
      <c r="HM884">
        <v>100</v>
      </c>
      <c r="HN884">
        <v>25</v>
      </c>
      <c r="HO884">
        <v>420</v>
      </c>
      <c r="HP884">
        <v>21.5</v>
      </c>
      <c r="HQ884">
        <v>103.118</v>
      </c>
      <c r="HR884">
        <v>102.022</v>
      </c>
    </row>
    <row r="885" spans="1:226">
      <c r="A885">
        <v>867</v>
      </c>
      <c r="B885">
        <v>1774685261</v>
      </c>
      <c r="C885">
        <v>3515</v>
      </c>
      <c r="D885" t="s">
        <v>2097</v>
      </c>
      <c r="E885" t="s">
        <v>2098</v>
      </c>
      <c r="F885">
        <v>5</v>
      </c>
      <c r="I885">
        <v>1774685258.1</v>
      </c>
      <c r="J885">
        <f>(K885)/1000</f>
        <v>0</v>
      </c>
      <c r="K885">
        <f>IF(BF885, AN885, AH885)</f>
        <v>0</v>
      </c>
      <c r="L885">
        <f>IF(BF885, AI885, AG885)</f>
        <v>0</v>
      </c>
      <c r="M885">
        <f>BH885 - IF(AU885&gt;1, L885*BB885*100.0/(AW885), 0)</f>
        <v>0</v>
      </c>
      <c r="N885">
        <f>((T885-J885/2)*M885-L885)/(T885+J885/2)</f>
        <v>0</v>
      </c>
      <c r="O885">
        <f>N885*(BO885+BP885)/1000.0</f>
        <v>0</v>
      </c>
      <c r="P885">
        <f>(BH885 - IF(AU885&gt;1, L885*BB885*100.0/(AW885), 0))*(BO885+BP885)/1000.0</f>
        <v>0</v>
      </c>
      <c r="Q885">
        <f>2.0/((1/S885-1/R885)+SIGN(S885)*SQRT((1/S885-1/R885)*(1/S885-1/R885) + 4*BC885/((BC885+1)*(BC885+1))*(2*1/S885*1/R885-1/R885*1/R885)))</f>
        <v>0</v>
      </c>
      <c r="R885">
        <f>IF(LEFT(BD885,1)&lt;&gt;"0",IF(LEFT(BD885,1)="1",3.0,BE885),$D$5+$E$5*(BV885*BO885/($K$5*1000))+$F$5*(BV885*BO885/($K$5*1000))*MAX(MIN(BB885,$J$5),$I$5)*MAX(MIN(BB885,$J$5),$I$5)+$G$5*MAX(MIN(BB885,$J$5),$I$5)*(BV885*BO885/($K$5*1000))+$H$5*(BV885*BO885/($K$5*1000))*(BV885*BO885/($K$5*1000)))</f>
        <v>0</v>
      </c>
      <c r="S885">
        <f>J885*(1000-(1000*0.61365*exp(17.502*W885/(240.97+W885))/(BO885+BP885)+BJ885)/2)/(1000*0.61365*exp(17.502*W885/(240.97+W885))/(BO885+BP885)-BJ885)</f>
        <v>0</v>
      </c>
      <c r="T885">
        <f>1/((BC885+1)/(Q885/1.6)+1/(R885/1.37)) + BC885/((BC885+1)/(Q885/1.6) + BC885/(R885/1.37))</f>
        <v>0</v>
      </c>
      <c r="U885">
        <f>(AX885*BA885)</f>
        <v>0</v>
      </c>
      <c r="V885">
        <f>(BQ885+(U885+2*0.95*5.67E-8*(((BQ885+$B$9)+273)^4-(BQ885+273)^4)-44100*J885)/(1.84*29.3*R885+8*0.95*5.67E-8*(BQ885+273)^3))</f>
        <v>0</v>
      </c>
      <c r="W885">
        <f>($C$9*BR885+$D$9*BS885+$E$9*V885)</f>
        <v>0</v>
      </c>
      <c r="X885">
        <f>0.61365*exp(17.502*W885/(240.97+W885))</f>
        <v>0</v>
      </c>
      <c r="Y885">
        <f>(Z885/AA885*100)</f>
        <v>0</v>
      </c>
      <c r="Z885">
        <f>BJ885*(BO885+BP885)/1000</f>
        <v>0</v>
      </c>
      <c r="AA885">
        <f>0.61365*exp(17.502*BQ885/(240.97+BQ885))</f>
        <v>0</v>
      </c>
      <c r="AB885">
        <f>(X885-BJ885*(BO885+BP885)/1000)</f>
        <v>0</v>
      </c>
      <c r="AC885">
        <f>(-J885*44100)</f>
        <v>0</v>
      </c>
      <c r="AD885">
        <f>2*29.3*R885*0.92*(BQ885-W885)</f>
        <v>0</v>
      </c>
      <c r="AE885">
        <f>2*0.95*5.67E-8*(((BQ885+$B$9)+273)^4-(W885+273)^4)</f>
        <v>0</v>
      </c>
      <c r="AF885">
        <f>U885+AE885+AC885+AD885</f>
        <v>0</v>
      </c>
      <c r="AG885">
        <f>BN885*AU885*(BI885-BH885*(1000-AU885*BK885)/(1000-AU885*BJ885))/(100*BB885)</f>
        <v>0</v>
      </c>
      <c r="AH885">
        <f>1000*BN885*AU885*(BJ885-BK885)/(100*BB885*(1000-AU885*BJ885))</f>
        <v>0</v>
      </c>
      <c r="AI885">
        <f>(AJ885 - AK885 - BO885*1E3/(8.314*(BQ885+273.15)) * AM885/BN885 * AL885) * BN885/(100*BB885) * (1000 - BK885)/1000</f>
        <v>0</v>
      </c>
      <c r="AJ885">
        <v>429.2124786699794</v>
      </c>
      <c r="AK885">
        <v>428.7928242424241</v>
      </c>
      <c r="AL885">
        <v>4.812312835124021E-06</v>
      </c>
      <c r="AM885">
        <v>61.35787655002243</v>
      </c>
      <c r="AN885">
        <f>(AP885 - AO885 + BO885*1E3/(8.314*(BQ885+273.15)) * AR885/BN885 * AQ885) * BN885/(100*BB885) * 1000/(1000 - AP885)</f>
        <v>0</v>
      </c>
      <c r="AO885">
        <v>21.49282349669525</v>
      </c>
      <c r="AP885">
        <v>21.47754335664336</v>
      </c>
      <c r="AQ885">
        <v>3.075371894510686E-07</v>
      </c>
      <c r="AR885">
        <v>91.88205700752289</v>
      </c>
      <c r="AS885">
        <v>0</v>
      </c>
      <c r="AT885">
        <v>0</v>
      </c>
      <c r="AU885">
        <f>IF(AS885*$H$15&gt;=AW885,1.0,(AW885/(AW885-AS885*$H$15)))</f>
        <v>0</v>
      </c>
      <c r="AV885">
        <f>(AU885-1)*100</f>
        <v>0</v>
      </c>
      <c r="AW885">
        <f>MAX(0,($B$15+$C$15*BV885)/(1+$D$15*BV885)*BO885/(BQ885+273)*$E$15)</f>
        <v>0</v>
      </c>
      <c r="AX885">
        <f>$B$13*BW885+$C$13*BX885+$F$13*CI885*(1-CL885)</f>
        <v>0</v>
      </c>
      <c r="AY885">
        <f>AX885*AZ885</f>
        <v>0</v>
      </c>
      <c r="AZ885">
        <f>($B$13*$D$11+$C$13*$D$11+$F$13*((CV885+CN885)/MAX(CV885+CN885+CW885, 0.1)*$I$11+CW885/MAX(CV885+CN885+CW885, 0.1)*$J$11))/($B$13+$C$13+$F$13)</f>
        <v>0</v>
      </c>
      <c r="BA885">
        <f>($B$13*$K$11+$C$13*$K$11+$F$13*((CV885+CN885)/MAX(CV885+CN885+CW885, 0.1)*$P$11+CW885/MAX(CV885+CN885+CW885, 0.1)*$Q$11))/($B$13+$C$13+$F$13)</f>
        <v>0</v>
      </c>
      <c r="BB885">
        <v>6</v>
      </c>
      <c r="BC885">
        <v>0.5</v>
      </c>
      <c r="BD885" t="s">
        <v>358</v>
      </c>
      <c r="BE885">
        <v>2</v>
      </c>
      <c r="BF885" t="b">
        <v>1</v>
      </c>
      <c r="BG885">
        <v>1774685258.1</v>
      </c>
      <c r="BH885">
        <v>419.5606000000001</v>
      </c>
      <c r="BI885">
        <v>420.011</v>
      </c>
      <c r="BJ885">
        <v>21.47673</v>
      </c>
      <c r="BK885">
        <v>21.4925</v>
      </c>
      <c r="BL885">
        <v>419.9222000000001</v>
      </c>
      <c r="BM885">
        <v>21.17991</v>
      </c>
      <c r="BN885">
        <v>499.9863</v>
      </c>
      <c r="BO885">
        <v>101.0269</v>
      </c>
      <c r="BP885">
        <v>0.10005578</v>
      </c>
      <c r="BQ885">
        <v>25.70365</v>
      </c>
      <c r="BR885">
        <v>25.68241</v>
      </c>
      <c r="BS885">
        <v>999.9</v>
      </c>
      <c r="BT885">
        <v>0</v>
      </c>
      <c r="BU885">
        <v>0</v>
      </c>
      <c r="BV885">
        <v>9990.317999999999</v>
      </c>
      <c r="BW885">
        <v>0</v>
      </c>
      <c r="BX885">
        <v>0.3833920000000001</v>
      </c>
      <c r="BY885">
        <v>-0.450476</v>
      </c>
      <c r="BZ885">
        <v>428.7692</v>
      </c>
      <c r="CA885">
        <v>429.2365</v>
      </c>
      <c r="CB885">
        <v>-0.01578141</v>
      </c>
      <c r="CC885">
        <v>420.011</v>
      </c>
      <c r="CD885">
        <v>21.4925</v>
      </c>
      <c r="CE885">
        <v>2.169728</v>
      </c>
      <c r="CF885">
        <v>2.17132</v>
      </c>
      <c r="CG885">
        <v>18.74053</v>
      </c>
      <c r="CH885">
        <v>18.75227</v>
      </c>
      <c r="CI885">
        <v>5.002049999999999</v>
      </c>
      <c r="CJ885">
        <v>0</v>
      </c>
      <c r="CK885">
        <v>1</v>
      </c>
      <c r="CL885">
        <v>0</v>
      </c>
      <c r="CM885">
        <v>1.79314</v>
      </c>
      <c r="CN885">
        <v>0</v>
      </c>
      <c r="CO885">
        <v>0.002710000000000004</v>
      </c>
      <c r="CP885">
        <v>25.58882</v>
      </c>
      <c r="CQ885">
        <v>35.125</v>
      </c>
      <c r="CR885">
        <v>39.631</v>
      </c>
      <c r="CS885">
        <v>37.3812</v>
      </c>
      <c r="CT885">
        <v>38.8186</v>
      </c>
      <c r="CU885">
        <v>36.0062</v>
      </c>
      <c r="CV885">
        <v>0</v>
      </c>
      <c r="CW885">
        <v>5.002000000000001</v>
      </c>
      <c r="CX885">
        <v>0</v>
      </c>
      <c r="CY885">
        <v>1774685259.2</v>
      </c>
      <c r="CZ885">
        <v>0</v>
      </c>
      <c r="DA885">
        <v>1774666326.5</v>
      </c>
      <c r="DB885" t="s">
        <v>359</v>
      </c>
      <c r="DC885">
        <v>1774666322</v>
      </c>
      <c r="DD885">
        <v>1774666326.5</v>
      </c>
      <c r="DE885">
        <v>2</v>
      </c>
      <c r="DF885">
        <v>0.343</v>
      </c>
      <c r="DG885">
        <v>-0.026</v>
      </c>
      <c r="DH885">
        <v>-0.36</v>
      </c>
      <c r="DI885">
        <v>0.298</v>
      </c>
      <c r="DJ885">
        <v>420</v>
      </c>
      <c r="DK885">
        <v>22</v>
      </c>
      <c r="DL885">
        <v>0.17</v>
      </c>
      <c r="DM885">
        <v>0.02</v>
      </c>
      <c r="DN885">
        <v>-0.4521544390243903</v>
      </c>
      <c r="DO885">
        <v>-0.04125589547038343</v>
      </c>
      <c r="DP885">
        <v>0.03965735745230562</v>
      </c>
      <c r="DQ885">
        <v>1</v>
      </c>
      <c r="DR885">
        <v>-0.0161605</v>
      </c>
      <c r="DS885">
        <v>-0.001136993728223003</v>
      </c>
      <c r="DT885">
        <v>0.0009000373656200029</v>
      </c>
      <c r="DU885">
        <v>1</v>
      </c>
      <c r="DV885">
        <v>2</v>
      </c>
      <c r="DW885">
        <v>2</v>
      </c>
      <c r="DX885" t="s">
        <v>360</v>
      </c>
      <c r="DY885">
        <v>3.1304</v>
      </c>
      <c r="DZ885">
        <v>2.80643</v>
      </c>
      <c r="EA885">
        <v>0.0997532</v>
      </c>
      <c r="EB885">
        <v>0.0994742</v>
      </c>
      <c r="EC885">
        <v>0.105771</v>
      </c>
      <c r="ED885">
        <v>0.105513</v>
      </c>
      <c r="EE885">
        <v>21143.8</v>
      </c>
      <c r="EF885">
        <v>27418.6</v>
      </c>
      <c r="EG885">
        <v>26440.8</v>
      </c>
      <c r="EH885">
        <v>32999.9</v>
      </c>
      <c r="EI885">
        <v>34924.1</v>
      </c>
      <c r="EJ885">
        <v>40313.7</v>
      </c>
      <c r="EK885">
        <v>41086</v>
      </c>
      <c r="EL885">
        <v>46059.7</v>
      </c>
      <c r="EM885">
        <v>2.03513</v>
      </c>
      <c r="EN885">
        <v>2.00012</v>
      </c>
      <c r="EO885">
        <v>0.0664592</v>
      </c>
      <c r="EP885">
        <v>0</v>
      </c>
      <c r="EQ885">
        <v>24.5996</v>
      </c>
      <c r="ER885">
        <v>999.9</v>
      </c>
      <c r="ES885">
        <v>67.5</v>
      </c>
      <c r="ET885">
        <v>27.5</v>
      </c>
      <c r="EU885">
        <v>24.6248</v>
      </c>
      <c r="EV885">
        <v>61.4209</v>
      </c>
      <c r="EW885">
        <v>31.855</v>
      </c>
      <c r="EX885">
        <v>1</v>
      </c>
      <c r="EY885">
        <v>0.29048</v>
      </c>
      <c r="EZ885">
        <v>0.144164</v>
      </c>
      <c r="FA885">
        <v>20.2912</v>
      </c>
      <c r="FB885">
        <v>5.19153</v>
      </c>
      <c r="FC885">
        <v>11.9441</v>
      </c>
      <c r="FD885">
        <v>4.9557</v>
      </c>
      <c r="FE885">
        <v>3.285</v>
      </c>
      <c r="FF885">
        <v>9999</v>
      </c>
      <c r="FG885">
        <v>9999</v>
      </c>
      <c r="FH885">
        <v>9999</v>
      </c>
      <c r="FI885">
        <v>999.9</v>
      </c>
      <c r="FJ885">
        <v>1.86127</v>
      </c>
      <c r="FK885">
        <v>1.86264</v>
      </c>
      <c r="FL885">
        <v>1.86005</v>
      </c>
      <c r="FM885">
        <v>1.85837</v>
      </c>
      <c r="FN885">
        <v>1.86212</v>
      </c>
      <c r="FO885">
        <v>1.85886</v>
      </c>
      <c r="FP885">
        <v>1.85791</v>
      </c>
      <c r="FQ885">
        <v>1.8608</v>
      </c>
      <c r="FR885">
        <v>0</v>
      </c>
      <c r="FS885">
        <v>0</v>
      </c>
      <c r="FT885">
        <v>0</v>
      </c>
      <c r="FU885">
        <v>4.5</v>
      </c>
      <c r="FV885" t="s">
        <v>361</v>
      </c>
      <c r="FW885" t="s">
        <v>362</v>
      </c>
      <c r="FX885" t="s">
        <v>363</v>
      </c>
      <c r="FY885" t="s">
        <v>364</v>
      </c>
      <c r="FZ885" t="s">
        <v>364</v>
      </c>
      <c r="GA885" t="s">
        <v>363</v>
      </c>
      <c r="GB885">
        <v>0</v>
      </c>
      <c r="GC885">
        <v>100</v>
      </c>
      <c r="GD885">
        <v>100</v>
      </c>
      <c r="GE885">
        <v>-0.361</v>
      </c>
      <c r="GF885">
        <v>0.2968</v>
      </c>
      <c r="GG885">
        <v>-1.589593225013521</v>
      </c>
      <c r="GH885">
        <v>0.00192992804097616</v>
      </c>
      <c r="GI885">
        <v>3.244687122451424E-06</v>
      </c>
      <c r="GJ885">
        <v>-2.087531120305573E-09</v>
      </c>
      <c r="GK885">
        <v>0.05776174702018427</v>
      </c>
      <c r="GL885">
        <v>0.005089068596103195</v>
      </c>
      <c r="GM885">
        <v>0.0003257216593697226</v>
      </c>
      <c r="GN885">
        <v>-1.562898368296355E-06</v>
      </c>
      <c r="GO885">
        <v>0</v>
      </c>
      <c r="GP885">
        <v>1257</v>
      </c>
      <c r="GQ885">
        <v>1</v>
      </c>
      <c r="GR885">
        <v>31</v>
      </c>
      <c r="GS885">
        <v>315.6</v>
      </c>
      <c r="GT885">
        <v>315.6</v>
      </c>
      <c r="GU885">
        <v>1.07666</v>
      </c>
      <c r="GV885">
        <v>2.38525</v>
      </c>
      <c r="GW885">
        <v>1.44775</v>
      </c>
      <c r="GX885">
        <v>2.20215</v>
      </c>
      <c r="GY885">
        <v>1.44653</v>
      </c>
      <c r="GZ885">
        <v>2.3999</v>
      </c>
      <c r="HA885">
        <v>33.1992</v>
      </c>
      <c r="HB885">
        <v>14.386</v>
      </c>
      <c r="HC885">
        <v>18</v>
      </c>
      <c r="HD885">
        <v>531.963</v>
      </c>
      <c r="HE885">
        <v>522.797</v>
      </c>
      <c r="HF885">
        <v>24.9999</v>
      </c>
      <c r="HG885">
        <v>30.7039</v>
      </c>
      <c r="HH885">
        <v>30.0001</v>
      </c>
      <c r="HI885">
        <v>31.0835</v>
      </c>
      <c r="HJ885">
        <v>31.0928</v>
      </c>
      <c r="HK885">
        <v>21.5341</v>
      </c>
      <c r="HL885">
        <v>20.8779</v>
      </c>
      <c r="HM885">
        <v>100</v>
      </c>
      <c r="HN885">
        <v>25</v>
      </c>
      <c r="HO885">
        <v>420</v>
      </c>
      <c r="HP885">
        <v>21.5</v>
      </c>
      <c r="HQ885">
        <v>103.118</v>
      </c>
      <c r="HR885">
        <v>102.02</v>
      </c>
    </row>
    <row r="886" spans="1:226">
      <c r="A886">
        <v>868</v>
      </c>
      <c r="B886">
        <v>1774685265</v>
      </c>
      <c r="C886">
        <v>3519</v>
      </c>
      <c r="D886" t="s">
        <v>2099</v>
      </c>
      <c r="E886" t="s">
        <v>2100</v>
      </c>
      <c r="F886">
        <v>5</v>
      </c>
      <c r="I886">
        <v>1774685262.1</v>
      </c>
      <c r="J886">
        <f>(K886)/1000</f>
        <v>0</v>
      </c>
      <c r="K886">
        <f>IF(BF886, AN886, AH886)</f>
        <v>0</v>
      </c>
      <c r="L886">
        <f>IF(BF886, AI886, AG886)</f>
        <v>0</v>
      </c>
      <c r="M886">
        <f>BH886 - IF(AU886&gt;1, L886*BB886*100.0/(AW886), 0)</f>
        <v>0</v>
      </c>
      <c r="N886">
        <f>((T886-J886/2)*M886-L886)/(T886+J886/2)</f>
        <v>0</v>
      </c>
      <c r="O886">
        <f>N886*(BO886+BP886)/1000.0</f>
        <v>0</v>
      </c>
      <c r="P886">
        <f>(BH886 - IF(AU886&gt;1, L886*BB886*100.0/(AW886), 0))*(BO886+BP886)/1000.0</f>
        <v>0</v>
      </c>
      <c r="Q886">
        <f>2.0/((1/S886-1/R886)+SIGN(S886)*SQRT((1/S886-1/R886)*(1/S886-1/R886) + 4*BC886/((BC886+1)*(BC886+1))*(2*1/S886*1/R886-1/R886*1/R886)))</f>
        <v>0</v>
      </c>
      <c r="R886">
        <f>IF(LEFT(BD886,1)&lt;&gt;"0",IF(LEFT(BD886,1)="1",3.0,BE886),$D$5+$E$5*(BV886*BO886/($K$5*1000))+$F$5*(BV886*BO886/($K$5*1000))*MAX(MIN(BB886,$J$5),$I$5)*MAX(MIN(BB886,$J$5),$I$5)+$G$5*MAX(MIN(BB886,$J$5),$I$5)*(BV886*BO886/($K$5*1000))+$H$5*(BV886*BO886/($K$5*1000))*(BV886*BO886/($K$5*1000)))</f>
        <v>0</v>
      </c>
      <c r="S886">
        <f>J886*(1000-(1000*0.61365*exp(17.502*W886/(240.97+W886))/(BO886+BP886)+BJ886)/2)/(1000*0.61365*exp(17.502*W886/(240.97+W886))/(BO886+BP886)-BJ886)</f>
        <v>0</v>
      </c>
      <c r="T886">
        <f>1/((BC886+1)/(Q886/1.6)+1/(R886/1.37)) + BC886/((BC886+1)/(Q886/1.6) + BC886/(R886/1.37))</f>
        <v>0</v>
      </c>
      <c r="U886">
        <f>(AX886*BA886)</f>
        <v>0</v>
      </c>
      <c r="V886">
        <f>(BQ886+(U886+2*0.95*5.67E-8*(((BQ886+$B$9)+273)^4-(BQ886+273)^4)-44100*J886)/(1.84*29.3*R886+8*0.95*5.67E-8*(BQ886+273)^3))</f>
        <v>0</v>
      </c>
      <c r="W886">
        <f>($C$9*BR886+$D$9*BS886+$E$9*V886)</f>
        <v>0</v>
      </c>
      <c r="X886">
        <f>0.61365*exp(17.502*W886/(240.97+W886))</f>
        <v>0</v>
      </c>
      <c r="Y886">
        <f>(Z886/AA886*100)</f>
        <v>0</v>
      </c>
      <c r="Z886">
        <f>BJ886*(BO886+BP886)/1000</f>
        <v>0</v>
      </c>
      <c r="AA886">
        <f>0.61365*exp(17.502*BQ886/(240.97+BQ886))</f>
        <v>0</v>
      </c>
      <c r="AB886">
        <f>(X886-BJ886*(BO886+BP886)/1000)</f>
        <v>0</v>
      </c>
      <c r="AC886">
        <f>(-J886*44100)</f>
        <v>0</v>
      </c>
      <c r="AD886">
        <f>2*29.3*R886*0.92*(BQ886-W886)</f>
        <v>0</v>
      </c>
      <c r="AE886">
        <f>2*0.95*5.67E-8*(((BQ886+$B$9)+273)^4-(W886+273)^4)</f>
        <v>0</v>
      </c>
      <c r="AF886">
        <f>U886+AE886+AC886+AD886</f>
        <v>0</v>
      </c>
      <c r="AG886">
        <f>BN886*AU886*(BI886-BH886*(1000-AU886*BK886)/(1000-AU886*BJ886))/(100*BB886)</f>
        <v>0</v>
      </c>
      <c r="AH886">
        <f>1000*BN886*AU886*(BJ886-BK886)/(100*BB886*(1000-AU886*BJ886))</f>
        <v>0</v>
      </c>
      <c r="AI886">
        <f>(AJ886 - AK886 - BO886*1E3/(8.314*(BQ886+273.15)) * AM886/BN886 * AL886) * BN886/(100*BB886) * (1000 - BK886)/1000</f>
        <v>0</v>
      </c>
      <c r="AJ886">
        <v>429.2264612234387</v>
      </c>
      <c r="AK886">
        <v>428.7722303030303</v>
      </c>
      <c r="AL886">
        <v>-2.992511080714328E-06</v>
      </c>
      <c r="AM886">
        <v>61.35787655002243</v>
      </c>
      <c r="AN886">
        <f>(AP886 - AO886 + BO886*1E3/(8.314*(BQ886+273.15)) * AR886/BN886 * AQ886) * BN886/(100*BB886) * 1000/(1000 - AP886)</f>
        <v>0</v>
      </c>
      <c r="AO886">
        <v>21.49241495069727</v>
      </c>
      <c r="AP886">
        <v>21.47649160839162</v>
      </c>
      <c r="AQ886">
        <v>2.052097999274818E-07</v>
      </c>
      <c r="AR886">
        <v>91.88205700752289</v>
      </c>
      <c r="AS886">
        <v>0</v>
      </c>
      <c r="AT886">
        <v>0</v>
      </c>
      <c r="AU886">
        <f>IF(AS886*$H$15&gt;=AW886,1.0,(AW886/(AW886-AS886*$H$15)))</f>
        <v>0</v>
      </c>
      <c r="AV886">
        <f>(AU886-1)*100</f>
        <v>0</v>
      </c>
      <c r="AW886">
        <f>MAX(0,($B$15+$C$15*BV886)/(1+$D$15*BV886)*BO886/(BQ886+273)*$E$15)</f>
        <v>0</v>
      </c>
      <c r="AX886">
        <f>$B$13*BW886+$C$13*BX886+$F$13*CI886*(1-CL886)</f>
        <v>0</v>
      </c>
      <c r="AY886">
        <f>AX886*AZ886</f>
        <v>0</v>
      </c>
      <c r="AZ886">
        <f>($B$13*$D$11+$C$13*$D$11+$F$13*((CV886+CN886)/MAX(CV886+CN886+CW886, 0.1)*$I$11+CW886/MAX(CV886+CN886+CW886, 0.1)*$J$11))/($B$13+$C$13+$F$13)</f>
        <v>0</v>
      </c>
      <c r="BA886">
        <f>($B$13*$K$11+$C$13*$K$11+$F$13*((CV886+CN886)/MAX(CV886+CN886+CW886, 0.1)*$P$11+CW886/MAX(CV886+CN886+CW886, 0.1)*$Q$11))/($B$13+$C$13+$F$13)</f>
        <v>0</v>
      </c>
      <c r="BB886">
        <v>6</v>
      </c>
      <c r="BC886">
        <v>0.5</v>
      </c>
      <c r="BD886" t="s">
        <v>358</v>
      </c>
      <c r="BE886">
        <v>2</v>
      </c>
      <c r="BF886" t="b">
        <v>1</v>
      </c>
      <c r="BG886">
        <v>1774685262.1</v>
      </c>
      <c r="BH886">
        <v>419.5757</v>
      </c>
      <c r="BI886">
        <v>419.9833</v>
      </c>
      <c r="BJ886">
        <v>21.47724</v>
      </c>
      <c r="BK886">
        <v>21.49321</v>
      </c>
      <c r="BL886">
        <v>419.937</v>
      </c>
      <c r="BM886">
        <v>21.18042</v>
      </c>
      <c r="BN886">
        <v>499.9904</v>
      </c>
      <c r="BO886">
        <v>101.0265</v>
      </c>
      <c r="BP886">
        <v>0.09994646</v>
      </c>
      <c r="BQ886">
        <v>25.70176</v>
      </c>
      <c r="BR886">
        <v>25.68439</v>
      </c>
      <c r="BS886">
        <v>999.9</v>
      </c>
      <c r="BT886">
        <v>0</v>
      </c>
      <c r="BU886">
        <v>0</v>
      </c>
      <c r="BV886">
        <v>10002.83</v>
      </c>
      <c r="BW886">
        <v>0</v>
      </c>
      <c r="BX886">
        <v>0.3833920000000001</v>
      </c>
      <c r="BY886">
        <v>-0.4076416</v>
      </c>
      <c r="BZ886">
        <v>428.7848</v>
      </c>
      <c r="CA886">
        <v>429.2084</v>
      </c>
      <c r="CB886">
        <v>-0.01597558</v>
      </c>
      <c r="CC886">
        <v>419.9833</v>
      </c>
      <c r="CD886">
        <v>21.49321</v>
      </c>
      <c r="CE886">
        <v>2.169769</v>
      </c>
      <c r="CF886">
        <v>2.171381</v>
      </c>
      <c r="CG886">
        <v>18.74081</v>
      </c>
      <c r="CH886">
        <v>18.75272</v>
      </c>
      <c r="CI886">
        <v>5.002857000000001</v>
      </c>
      <c r="CJ886">
        <v>0</v>
      </c>
      <c r="CK886">
        <v>1</v>
      </c>
      <c r="CL886">
        <v>0</v>
      </c>
      <c r="CM886">
        <v>1.93634</v>
      </c>
      <c r="CN886">
        <v>0</v>
      </c>
      <c r="CO886">
        <v>-0.172</v>
      </c>
      <c r="CP886">
        <v>25.59295</v>
      </c>
      <c r="CQ886">
        <v>35.0809</v>
      </c>
      <c r="CR886">
        <v>39.5309</v>
      </c>
      <c r="CS886">
        <v>37.3309</v>
      </c>
      <c r="CT886">
        <v>38.6811</v>
      </c>
      <c r="CU886">
        <v>35.9622</v>
      </c>
      <c r="CV886">
        <v>0</v>
      </c>
      <c r="CW886">
        <v>5.002000000000001</v>
      </c>
      <c r="CX886">
        <v>0</v>
      </c>
      <c r="CY886">
        <v>1774685263.4</v>
      </c>
      <c r="CZ886">
        <v>0</v>
      </c>
      <c r="DA886">
        <v>1774666326.5</v>
      </c>
      <c r="DB886" t="s">
        <v>359</v>
      </c>
      <c r="DC886">
        <v>1774666322</v>
      </c>
      <c r="DD886">
        <v>1774666326.5</v>
      </c>
      <c r="DE886">
        <v>2</v>
      </c>
      <c r="DF886">
        <v>0.343</v>
      </c>
      <c r="DG886">
        <v>-0.026</v>
      </c>
      <c r="DH886">
        <v>-0.36</v>
      </c>
      <c r="DI886">
        <v>0.298</v>
      </c>
      <c r="DJ886">
        <v>420</v>
      </c>
      <c r="DK886">
        <v>22</v>
      </c>
      <c r="DL886">
        <v>0.17</v>
      </c>
      <c r="DM886">
        <v>0.02</v>
      </c>
      <c r="DN886">
        <v>-0.446544675</v>
      </c>
      <c r="DO886">
        <v>0.1664543076923085</v>
      </c>
      <c r="DP886">
        <v>0.04248245848605486</v>
      </c>
      <c r="DQ886">
        <v>0</v>
      </c>
      <c r="DR886">
        <v>-0.01614142</v>
      </c>
      <c r="DS886">
        <v>0.001981798874296444</v>
      </c>
      <c r="DT886">
        <v>0.0008586224825847502</v>
      </c>
      <c r="DU886">
        <v>1</v>
      </c>
      <c r="DV886">
        <v>1</v>
      </c>
      <c r="DW886">
        <v>2</v>
      </c>
      <c r="DX886" t="s">
        <v>367</v>
      </c>
      <c r="DY886">
        <v>3.13053</v>
      </c>
      <c r="DZ886">
        <v>2.80646</v>
      </c>
      <c r="EA886">
        <v>0.09974379999999999</v>
      </c>
      <c r="EB886">
        <v>0.0994598</v>
      </c>
      <c r="EC886">
        <v>0.105767</v>
      </c>
      <c r="ED886">
        <v>0.105517</v>
      </c>
      <c r="EE886">
        <v>21143.8</v>
      </c>
      <c r="EF886">
        <v>27419.2</v>
      </c>
      <c r="EG886">
        <v>26440.5</v>
      </c>
      <c r="EH886">
        <v>33000.1</v>
      </c>
      <c r="EI886">
        <v>34924</v>
      </c>
      <c r="EJ886">
        <v>40313.9</v>
      </c>
      <c r="EK886">
        <v>41085.6</v>
      </c>
      <c r="EL886">
        <v>46060.1</v>
      </c>
      <c r="EM886">
        <v>2.03505</v>
      </c>
      <c r="EN886">
        <v>2</v>
      </c>
      <c r="EO886">
        <v>0.0661239</v>
      </c>
      <c r="EP886">
        <v>0</v>
      </c>
      <c r="EQ886">
        <v>24.5986</v>
      </c>
      <c r="ER886">
        <v>999.9</v>
      </c>
      <c r="ES886">
        <v>67.5</v>
      </c>
      <c r="ET886">
        <v>27.5</v>
      </c>
      <c r="EU886">
        <v>24.6259</v>
      </c>
      <c r="EV886">
        <v>61.3809</v>
      </c>
      <c r="EW886">
        <v>31.7067</v>
      </c>
      <c r="EX886">
        <v>1</v>
      </c>
      <c r="EY886">
        <v>0.29078</v>
      </c>
      <c r="EZ886">
        <v>0.14439</v>
      </c>
      <c r="FA886">
        <v>20.2912</v>
      </c>
      <c r="FB886">
        <v>5.19168</v>
      </c>
      <c r="FC886">
        <v>11.9441</v>
      </c>
      <c r="FD886">
        <v>4.9557</v>
      </c>
      <c r="FE886">
        <v>3.285</v>
      </c>
      <c r="FF886">
        <v>9999</v>
      </c>
      <c r="FG886">
        <v>9999</v>
      </c>
      <c r="FH886">
        <v>9999</v>
      </c>
      <c r="FI886">
        <v>999.9</v>
      </c>
      <c r="FJ886">
        <v>1.86127</v>
      </c>
      <c r="FK886">
        <v>1.86264</v>
      </c>
      <c r="FL886">
        <v>1.86005</v>
      </c>
      <c r="FM886">
        <v>1.85837</v>
      </c>
      <c r="FN886">
        <v>1.86214</v>
      </c>
      <c r="FO886">
        <v>1.85887</v>
      </c>
      <c r="FP886">
        <v>1.85791</v>
      </c>
      <c r="FQ886">
        <v>1.86081</v>
      </c>
      <c r="FR886">
        <v>0</v>
      </c>
      <c r="FS886">
        <v>0</v>
      </c>
      <c r="FT886">
        <v>0</v>
      </c>
      <c r="FU886">
        <v>4.5</v>
      </c>
      <c r="FV886" t="s">
        <v>361</v>
      </c>
      <c r="FW886" t="s">
        <v>362</v>
      </c>
      <c r="FX886" t="s">
        <v>363</v>
      </c>
      <c r="FY886" t="s">
        <v>364</v>
      </c>
      <c r="FZ886" t="s">
        <v>364</v>
      </c>
      <c r="GA886" t="s">
        <v>363</v>
      </c>
      <c r="GB886">
        <v>0</v>
      </c>
      <c r="GC886">
        <v>100</v>
      </c>
      <c r="GD886">
        <v>100</v>
      </c>
      <c r="GE886">
        <v>-0.362</v>
      </c>
      <c r="GF886">
        <v>0.2968</v>
      </c>
      <c r="GG886">
        <v>-1.589593225013521</v>
      </c>
      <c r="GH886">
        <v>0.00192992804097616</v>
      </c>
      <c r="GI886">
        <v>3.244687122451424E-06</v>
      </c>
      <c r="GJ886">
        <v>-2.087531120305573E-09</v>
      </c>
      <c r="GK886">
        <v>0.05776174702018427</v>
      </c>
      <c r="GL886">
        <v>0.005089068596103195</v>
      </c>
      <c r="GM886">
        <v>0.0003257216593697226</v>
      </c>
      <c r="GN886">
        <v>-1.562898368296355E-06</v>
      </c>
      <c r="GO886">
        <v>0</v>
      </c>
      <c r="GP886">
        <v>1257</v>
      </c>
      <c r="GQ886">
        <v>1</v>
      </c>
      <c r="GR886">
        <v>31</v>
      </c>
      <c r="GS886">
        <v>315.7</v>
      </c>
      <c r="GT886">
        <v>315.6</v>
      </c>
      <c r="GU886">
        <v>1.07666</v>
      </c>
      <c r="GV886">
        <v>2.38647</v>
      </c>
      <c r="GW886">
        <v>1.44775</v>
      </c>
      <c r="GX886">
        <v>2.20215</v>
      </c>
      <c r="GY886">
        <v>1.44653</v>
      </c>
      <c r="GZ886">
        <v>2.38037</v>
      </c>
      <c r="HA886">
        <v>33.1992</v>
      </c>
      <c r="HB886">
        <v>14.3947</v>
      </c>
      <c r="HC886">
        <v>18</v>
      </c>
      <c r="HD886">
        <v>531.9160000000001</v>
      </c>
      <c r="HE886">
        <v>522.712</v>
      </c>
      <c r="HF886">
        <v>24.9999</v>
      </c>
      <c r="HG886">
        <v>30.7039</v>
      </c>
      <c r="HH886">
        <v>30.0001</v>
      </c>
      <c r="HI886">
        <v>31.0835</v>
      </c>
      <c r="HJ886">
        <v>31.0928</v>
      </c>
      <c r="HK886">
        <v>21.5362</v>
      </c>
      <c r="HL886">
        <v>20.8779</v>
      </c>
      <c r="HM886">
        <v>100</v>
      </c>
      <c r="HN886">
        <v>25</v>
      </c>
      <c r="HO886">
        <v>420</v>
      </c>
      <c r="HP886">
        <v>21.5</v>
      </c>
      <c r="HQ886">
        <v>103.117</v>
      </c>
      <c r="HR886">
        <v>102.021</v>
      </c>
    </row>
    <row r="887" spans="1:226">
      <c r="A887">
        <v>869</v>
      </c>
      <c r="B887">
        <v>1774685269</v>
      </c>
      <c r="C887">
        <v>3523</v>
      </c>
      <c r="D887" t="s">
        <v>2101</v>
      </c>
      <c r="E887" t="s">
        <v>2102</v>
      </c>
      <c r="F887">
        <v>5</v>
      </c>
      <c r="I887">
        <v>1774685266.1</v>
      </c>
      <c r="J887">
        <f>(K887)/1000</f>
        <v>0</v>
      </c>
      <c r="K887">
        <f>IF(BF887, AN887, AH887)</f>
        <v>0</v>
      </c>
      <c r="L887">
        <f>IF(BF887, AI887, AG887)</f>
        <v>0</v>
      </c>
      <c r="M887">
        <f>BH887 - IF(AU887&gt;1, L887*BB887*100.0/(AW887), 0)</f>
        <v>0</v>
      </c>
      <c r="N887">
        <f>((T887-J887/2)*M887-L887)/(T887+J887/2)</f>
        <v>0</v>
      </c>
      <c r="O887">
        <f>N887*(BO887+BP887)/1000.0</f>
        <v>0</v>
      </c>
      <c r="P887">
        <f>(BH887 - IF(AU887&gt;1, L887*BB887*100.0/(AW887), 0))*(BO887+BP887)/1000.0</f>
        <v>0</v>
      </c>
      <c r="Q887">
        <f>2.0/((1/S887-1/R887)+SIGN(S887)*SQRT((1/S887-1/R887)*(1/S887-1/R887) + 4*BC887/((BC887+1)*(BC887+1))*(2*1/S887*1/R887-1/R887*1/R887)))</f>
        <v>0</v>
      </c>
      <c r="R887">
        <f>IF(LEFT(BD887,1)&lt;&gt;"0",IF(LEFT(BD887,1)="1",3.0,BE887),$D$5+$E$5*(BV887*BO887/($K$5*1000))+$F$5*(BV887*BO887/($K$5*1000))*MAX(MIN(BB887,$J$5),$I$5)*MAX(MIN(BB887,$J$5),$I$5)+$G$5*MAX(MIN(BB887,$J$5),$I$5)*(BV887*BO887/($K$5*1000))+$H$5*(BV887*BO887/($K$5*1000))*(BV887*BO887/($K$5*1000)))</f>
        <v>0</v>
      </c>
      <c r="S887">
        <f>J887*(1000-(1000*0.61365*exp(17.502*W887/(240.97+W887))/(BO887+BP887)+BJ887)/2)/(1000*0.61365*exp(17.502*W887/(240.97+W887))/(BO887+BP887)-BJ887)</f>
        <v>0</v>
      </c>
      <c r="T887">
        <f>1/((BC887+1)/(Q887/1.6)+1/(R887/1.37)) + BC887/((BC887+1)/(Q887/1.6) + BC887/(R887/1.37))</f>
        <v>0</v>
      </c>
      <c r="U887">
        <f>(AX887*BA887)</f>
        <v>0</v>
      </c>
      <c r="V887">
        <f>(BQ887+(U887+2*0.95*5.67E-8*(((BQ887+$B$9)+273)^4-(BQ887+273)^4)-44100*J887)/(1.84*29.3*R887+8*0.95*5.67E-8*(BQ887+273)^3))</f>
        <v>0</v>
      </c>
      <c r="W887">
        <f>($C$9*BR887+$D$9*BS887+$E$9*V887)</f>
        <v>0</v>
      </c>
      <c r="X887">
        <f>0.61365*exp(17.502*W887/(240.97+W887))</f>
        <v>0</v>
      </c>
      <c r="Y887">
        <f>(Z887/AA887*100)</f>
        <v>0</v>
      </c>
      <c r="Z887">
        <f>BJ887*(BO887+BP887)/1000</f>
        <v>0</v>
      </c>
      <c r="AA887">
        <f>0.61365*exp(17.502*BQ887/(240.97+BQ887))</f>
        <v>0</v>
      </c>
      <c r="AB887">
        <f>(X887-BJ887*(BO887+BP887)/1000)</f>
        <v>0</v>
      </c>
      <c r="AC887">
        <f>(-J887*44100)</f>
        <v>0</v>
      </c>
      <c r="AD887">
        <f>2*29.3*R887*0.92*(BQ887-W887)</f>
        <v>0</v>
      </c>
      <c r="AE887">
        <f>2*0.95*5.67E-8*(((BQ887+$B$9)+273)^4-(W887+273)^4)</f>
        <v>0</v>
      </c>
      <c r="AF887">
        <f>U887+AE887+AC887+AD887</f>
        <v>0</v>
      </c>
      <c r="AG887">
        <f>BN887*AU887*(BI887-BH887*(1000-AU887*BK887)/(1000-AU887*BJ887))/(100*BB887)</f>
        <v>0</v>
      </c>
      <c r="AH887">
        <f>1000*BN887*AU887*(BJ887-BK887)/(100*BB887*(1000-AU887*BJ887))</f>
        <v>0</v>
      </c>
      <c r="AI887">
        <f>(AJ887 - AK887 - BO887*1E3/(8.314*(BQ887+273.15)) * AM887/BN887 * AL887) * BN887/(100*BB887) * (1000 - BK887)/1000</f>
        <v>0</v>
      </c>
      <c r="AJ887">
        <v>429.1920266574465</v>
      </c>
      <c r="AK887">
        <v>428.7740363636362</v>
      </c>
      <c r="AL887">
        <v>5.156370985726901E-06</v>
      </c>
      <c r="AM887">
        <v>61.35787655002243</v>
      </c>
      <c r="AN887">
        <f>(AP887 - AO887 + BO887*1E3/(8.314*(BQ887+273.15)) * AR887/BN887 * AQ887) * BN887/(100*BB887) * 1000/(1000 - AP887)</f>
        <v>0</v>
      </c>
      <c r="AO887">
        <v>21.49417370308333</v>
      </c>
      <c r="AP887">
        <v>21.47674895104896</v>
      </c>
      <c r="AQ887">
        <v>-2.669203901211734E-07</v>
      </c>
      <c r="AR887">
        <v>91.88205700752289</v>
      </c>
      <c r="AS887">
        <v>0</v>
      </c>
      <c r="AT887">
        <v>0</v>
      </c>
      <c r="AU887">
        <f>IF(AS887*$H$15&gt;=AW887,1.0,(AW887/(AW887-AS887*$H$15)))</f>
        <v>0</v>
      </c>
      <c r="AV887">
        <f>(AU887-1)*100</f>
        <v>0</v>
      </c>
      <c r="AW887">
        <f>MAX(0,($B$15+$C$15*BV887)/(1+$D$15*BV887)*BO887/(BQ887+273)*$E$15)</f>
        <v>0</v>
      </c>
      <c r="AX887">
        <f>$B$13*BW887+$C$13*BX887+$F$13*CI887*(1-CL887)</f>
        <v>0</v>
      </c>
      <c r="AY887">
        <f>AX887*AZ887</f>
        <v>0</v>
      </c>
      <c r="AZ887">
        <f>($B$13*$D$11+$C$13*$D$11+$F$13*((CV887+CN887)/MAX(CV887+CN887+CW887, 0.1)*$I$11+CW887/MAX(CV887+CN887+CW887, 0.1)*$J$11))/($B$13+$C$13+$F$13)</f>
        <v>0</v>
      </c>
      <c r="BA887">
        <f>($B$13*$K$11+$C$13*$K$11+$F$13*((CV887+CN887)/MAX(CV887+CN887+CW887, 0.1)*$P$11+CW887/MAX(CV887+CN887+CW887, 0.1)*$Q$11))/($B$13+$C$13+$F$13)</f>
        <v>0</v>
      </c>
      <c r="BB887">
        <v>6</v>
      </c>
      <c r="BC887">
        <v>0.5</v>
      </c>
      <c r="BD887" t="s">
        <v>358</v>
      </c>
      <c r="BE887">
        <v>2</v>
      </c>
      <c r="BF887" t="b">
        <v>1</v>
      </c>
      <c r="BG887">
        <v>1774685266.1</v>
      </c>
      <c r="BH887">
        <v>419.5427</v>
      </c>
      <c r="BI887">
        <v>419.9822</v>
      </c>
      <c r="BJ887">
        <v>21.47653</v>
      </c>
      <c r="BK887">
        <v>21.49446</v>
      </c>
      <c r="BL887">
        <v>419.9042000000001</v>
      </c>
      <c r="BM887">
        <v>21.17973</v>
      </c>
      <c r="BN887">
        <v>500.0405000000001</v>
      </c>
      <c r="BO887">
        <v>101.025</v>
      </c>
      <c r="BP887">
        <v>0.09996662000000001</v>
      </c>
      <c r="BQ887">
        <v>25.69928000000001</v>
      </c>
      <c r="BR887">
        <v>25.68077</v>
      </c>
      <c r="BS887">
        <v>999.9</v>
      </c>
      <c r="BT887">
        <v>0</v>
      </c>
      <c r="BU887">
        <v>0</v>
      </c>
      <c r="BV887">
        <v>10000.943</v>
      </c>
      <c r="BW887">
        <v>0</v>
      </c>
      <c r="BX887">
        <v>0.3833920000000001</v>
      </c>
      <c r="BY887">
        <v>-0.4394379</v>
      </c>
      <c r="BZ887">
        <v>428.7507000000001</v>
      </c>
      <c r="CA887">
        <v>429.2078</v>
      </c>
      <c r="CB887">
        <v>-0.0179121</v>
      </c>
      <c r="CC887">
        <v>419.9822</v>
      </c>
      <c r="CD887">
        <v>21.49446</v>
      </c>
      <c r="CE887">
        <v>2.169671</v>
      </c>
      <c r="CF887">
        <v>2.171481</v>
      </c>
      <c r="CG887">
        <v>18.74011</v>
      </c>
      <c r="CH887">
        <v>18.75346</v>
      </c>
      <c r="CI887">
        <v>5.002751</v>
      </c>
      <c r="CJ887">
        <v>0</v>
      </c>
      <c r="CK887">
        <v>1</v>
      </c>
      <c r="CL887">
        <v>0</v>
      </c>
      <c r="CM887">
        <v>1.85675</v>
      </c>
      <c r="CN887">
        <v>0</v>
      </c>
      <c r="CO887">
        <v>-0.27771</v>
      </c>
      <c r="CP887">
        <v>25.59241</v>
      </c>
      <c r="CQ887">
        <v>35.0496</v>
      </c>
      <c r="CR887">
        <v>39.41849999999999</v>
      </c>
      <c r="CS887">
        <v>37.2686</v>
      </c>
      <c r="CT887">
        <v>38.5561</v>
      </c>
      <c r="CU887">
        <v>35.8998</v>
      </c>
      <c r="CV887">
        <v>0</v>
      </c>
      <c r="CW887">
        <v>5.001999999999999</v>
      </c>
      <c r="CX887">
        <v>0</v>
      </c>
      <c r="CY887">
        <v>1774685267.6</v>
      </c>
      <c r="CZ887">
        <v>0</v>
      </c>
      <c r="DA887">
        <v>1774666326.5</v>
      </c>
      <c r="DB887" t="s">
        <v>359</v>
      </c>
      <c r="DC887">
        <v>1774666322</v>
      </c>
      <c r="DD887">
        <v>1774666326.5</v>
      </c>
      <c r="DE887">
        <v>2</v>
      </c>
      <c r="DF887">
        <v>0.343</v>
      </c>
      <c r="DG887">
        <v>-0.026</v>
      </c>
      <c r="DH887">
        <v>-0.36</v>
      </c>
      <c r="DI887">
        <v>0.298</v>
      </c>
      <c r="DJ887">
        <v>420</v>
      </c>
      <c r="DK887">
        <v>22</v>
      </c>
      <c r="DL887">
        <v>0.17</v>
      </c>
      <c r="DM887">
        <v>0.02</v>
      </c>
      <c r="DN887">
        <v>-0.4402039</v>
      </c>
      <c r="DO887">
        <v>0.05800899061913733</v>
      </c>
      <c r="DP887">
        <v>0.04188994044505196</v>
      </c>
      <c r="DQ887">
        <v>1</v>
      </c>
      <c r="DR887">
        <v>-0.0164955675</v>
      </c>
      <c r="DS887">
        <v>-0.003263933583489678</v>
      </c>
      <c r="DT887">
        <v>0.001074365661306126</v>
      </c>
      <c r="DU887">
        <v>1</v>
      </c>
      <c r="DV887">
        <v>2</v>
      </c>
      <c r="DW887">
        <v>2</v>
      </c>
      <c r="DX887" t="s">
        <v>360</v>
      </c>
      <c r="DY887">
        <v>3.13046</v>
      </c>
      <c r="DZ887">
        <v>2.80642</v>
      </c>
      <c r="EA887">
        <v>0.0997522</v>
      </c>
      <c r="EB887">
        <v>0.0994768</v>
      </c>
      <c r="EC887">
        <v>0.105768</v>
      </c>
      <c r="ED887">
        <v>0.105521</v>
      </c>
      <c r="EE887">
        <v>21143.5</v>
      </c>
      <c r="EF887">
        <v>27418.8</v>
      </c>
      <c r="EG887">
        <v>26440.3</v>
      </c>
      <c r="EH887">
        <v>33000.2</v>
      </c>
      <c r="EI887">
        <v>34923.8</v>
      </c>
      <c r="EJ887">
        <v>40313.8</v>
      </c>
      <c r="EK887">
        <v>41085.5</v>
      </c>
      <c r="EL887">
        <v>46060.2</v>
      </c>
      <c r="EM887">
        <v>2.03513</v>
      </c>
      <c r="EN887">
        <v>2.0002</v>
      </c>
      <c r="EO887">
        <v>0.0657514</v>
      </c>
      <c r="EP887">
        <v>0</v>
      </c>
      <c r="EQ887">
        <v>24.5965</v>
      </c>
      <c r="ER887">
        <v>999.9</v>
      </c>
      <c r="ES887">
        <v>67.5</v>
      </c>
      <c r="ET887">
        <v>27.5</v>
      </c>
      <c r="EU887">
        <v>24.6259</v>
      </c>
      <c r="EV887">
        <v>61.1309</v>
      </c>
      <c r="EW887">
        <v>31.5545</v>
      </c>
      <c r="EX887">
        <v>1</v>
      </c>
      <c r="EY887">
        <v>0.290582</v>
      </c>
      <c r="EZ887">
        <v>0.143927</v>
      </c>
      <c r="FA887">
        <v>20.2912</v>
      </c>
      <c r="FB887">
        <v>5.19153</v>
      </c>
      <c r="FC887">
        <v>11.9441</v>
      </c>
      <c r="FD887">
        <v>4.9558</v>
      </c>
      <c r="FE887">
        <v>3.285</v>
      </c>
      <c r="FF887">
        <v>9999</v>
      </c>
      <c r="FG887">
        <v>9999</v>
      </c>
      <c r="FH887">
        <v>9999</v>
      </c>
      <c r="FI887">
        <v>999.9</v>
      </c>
      <c r="FJ887">
        <v>1.86127</v>
      </c>
      <c r="FK887">
        <v>1.86264</v>
      </c>
      <c r="FL887">
        <v>1.86005</v>
      </c>
      <c r="FM887">
        <v>1.85837</v>
      </c>
      <c r="FN887">
        <v>1.86213</v>
      </c>
      <c r="FO887">
        <v>1.85886</v>
      </c>
      <c r="FP887">
        <v>1.85791</v>
      </c>
      <c r="FQ887">
        <v>1.8608</v>
      </c>
      <c r="FR887">
        <v>0</v>
      </c>
      <c r="FS887">
        <v>0</v>
      </c>
      <c r="FT887">
        <v>0</v>
      </c>
      <c r="FU887">
        <v>4.5</v>
      </c>
      <c r="FV887" t="s">
        <v>361</v>
      </c>
      <c r="FW887" t="s">
        <v>362</v>
      </c>
      <c r="FX887" t="s">
        <v>363</v>
      </c>
      <c r="FY887" t="s">
        <v>364</v>
      </c>
      <c r="FZ887" t="s">
        <v>364</v>
      </c>
      <c r="GA887" t="s">
        <v>363</v>
      </c>
      <c r="GB887">
        <v>0</v>
      </c>
      <c r="GC887">
        <v>100</v>
      </c>
      <c r="GD887">
        <v>100</v>
      </c>
      <c r="GE887">
        <v>-0.362</v>
      </c>
      <c r="GF887">
        <v>0.2968</v>
      </c>
      <c r="GG887">
        <v>-1.589593225013521</v>
      </c>
      <c r="GH887">
        <v>0.00192992804097616</v>
      </c>
      <c r="GI887">
        <v>3.244687122451424E-06</v>
      </c>
      <c r="GJ887">
        <v>-2.087531120305573E-09</v>
      </c>
      <c r="GK887">
        <v>0.05776174702018427</v>
      </c>
      <c r="GL887">
        <v>0.005089068596103195</v>
      </c>
      <c r="GM887">
        <v>0.0003257216593697226</v>
      </c>
      <c r="GN887">
        <v>-1.562898368296355E-06</v>
      </c>
      <c r="GO887">
        <v>0</v>
      </c>
      <c r="GP887">
        <v>1257</v>
      </c>
      <c r="GQ887">
        <v>1</v>
      </c>
      <c r="GR887">
        <v>31</v>
      </c>
      <c r="GS887">
        <v>315.8</v>
      </c>
      <c r="GT887">
        <v>315.7</v>
      </c>
      <c r="GU887">
        <v>1.07666</v>
      </c>
      <c r="GV887">
        <v>2.39624</v>
      </c>
      <c r="GW887">
        <v>1.44775</v>
      </c>
      <c r="GX887">
        <v>2.20215</v>
      </c>
      <c r="GY887">
        <v>1.44653</v>
      </c>
      <c r="GZ887">
        <v>2.34741</v>
      </c>
      <c r="HA887">
        <v>33.1769</v>
      </c>
      <c r="HB887">
        <v>14.386</v>
      </c>
      <c r="HC887">
        <v>18</v>
      </c>
      <c r="HD887">
        <v>531.963</v>
      </c>
      <c r="HE887">
        <v>522.848</v>
      </c>
      <c r="HF887">
        <v>24.9998</v>
      </c>
      <c r="HG887">
        <v>30.7039</v>
      </c>
      <c r="HH887">
        <v>30.0001</v>
      </c>
      <c r="HI887">
        <v>31.0835</v>
      </c>
      <c r="HJ887">
        <v>31.0928</v>
      </c>
      <c r="HK887">
        <v>21.5347</v>
      </c>
      <c r="HL887">
        <v>20.8779</v>
      </c>
      <c r="HM887">
        <v>100</v>
      </c>
      <c r="HN887">
        <v>25</v>
      </c>
      <c r="HO887">
        <v>420</v>
      </c>
      <c r="HP887">
        <v>21.5</v>
      </c>
      <c r="HQ887">
        <v>103.117</v>
      </c>
      <c r="HR887">
        <v>102.021</v>
      </c>
    </row>
    <row r="888" spans="1:226">
      <c r="A888">
        <v>870</v>
      </c>
      <c r="B888">
        <v>1774685273</v>
      </c>
      <c r="C888">
        <v>3527</v>
      </c>
      <c r="D888" t="s">
        <v>2103</v>
      </c>
      <c r="E888" t="s">
        <v>2104</v>
      </c>
      <c r="F888">
        <v>5</v>
      </c>
      <c r="I888">
        <v>1774685270.1</v>
      </c>
      <c r="J888">
        <f>(K888)/1000</f>
        <v>0</v>
      </c>
      <c r="K888">
        <f>IF(BF888, AN888, AH888)</f>
        <v>0</v>
      </c>
      <c r="L888">
        <f>IF(BF888, AI888, AG888)</f>
        <v>0</v>
      </c>
      <c r="M888">
        <f>BH888 - IF(AU888&gt;1, L888*BB888*100.0/(AW888), 0)</f>
        <v>0</v>
      </c>
      <c r="N888">
        <f>((T888-J888/2)*M888-L888)/(T888+J888/2)</f>
        <v>0</v>
      </c>
      <c r="O888">
        <f>N888*(BO888+BP888)/1000.0</f>
        <v>0</v>
      </c>
      <c r="P888">
        <f>(BH888 - IF(AU888&gt;1, L888*BB888*100.0/(AW888), 0))*(BO888+BP888)/1000.0</f>
        <v>0</v>
      </c>
      <c r="Q888">
        <f>2.0/((1/S888-1/R888)+SIGN(S888)*SQRT((1/S888-1/R888)*(1/S888-1/R888) + 4*BC888/((BC888+1)*(BC888+1))*(2*1/S888*1/R888-1/R888*1/R888)))</f>
        <v>0</v>
      </c>
      <c r="R888">
        <f>IF(LEFT(BD888,1)&lt;&gt;"0",IF(LEFT(BD888,1)="1",3.0,BE888),$D$5+$E$5*(BV888*BO888/($K$5*1000))+$F$5*(BV888*BO888/($K$5*1000))*MAX(MIN(BB888,$J$5),$I$5)*MAX(MIN(BB888,$J$5),$I$5)+$G$5*MAX(MIN(BB888,$J$5),$I$5)*(BV888*BO888/($K$5*1000))+$H$5*(BV888*BO888/($K$5*1000))*(BV888*BO888/($K$5*1000)))</f>
        <v>0</v>
      </c>
      <c r="S888">
        <f>J888*(1000-(1000*0.61365*exp(17.502*W888/(240.97+W888))/(BO888+BP888)+BJ888)/2)/(1000*0.61365*exp(17.502*W888/(240.97+W888))/(BO888+BP888)-BJ888)</f>
        <v>0</v>
      </c>
      <c r="T888">
        <f>1/((BC888+1)/(Q888/1.6)+1/(R888/1.37)) + BC888/((BC888+1)/(Q888/1.6) + BC888/(R888/1.37))</f>
        <v>0</v>
      </c>
      <c r="U888">
        <f>(AX888*BA888)</f>
        <v>0</v>
      </c>
      <c r="V888">
        <f>(BQ888+(U888+2*0.95*5.67E-8*(((BQ888+$B$9)+273)^4-(BQ888+273)^4)-44100*J888)/(1.84*29.3*R888+8*0.95*5.67E-8*(BQ888+273)^3))</f>
        <v>0</v>
      </c>
      <c r="W888">
        <f>($C$9*BR888+$D$9*BS888+$E$9*V888)</f>
        <v>0</v>
      </c>
      <c r="X888">
        <f>0.61365*exp(17.502*W888/(240.97+W888))</f>
        <v>0</v>
      </c>
      <c r="Y888">
        <f>(Z888/AA888*100)</f>
        <v>0</v>
      </c>
      <c r="Z888">
        <f>BJ888*(BO888+BP888)/1000</f>
        <v>0</v>
      </c>
      <c r="AA888">
        <f>0.61365*exp(17.502*BQ888/(240.97+BQ888))</f>
        <v>0</v>
      </c>
      <c r="AB888">
        <f>(X888-BJ888*(BO888+BP888)/1000)</f>
        <v>0</v>
      </c>
      <c r="AC888">
        <f>(-J888*44100)</f>
        <v>0</v>
      </c>
      <c r="AD888">
        <f>2*29.3*R888*0.92*(BQ888-W888)</f>
        <v>0</v>
      </c>
      <c r="AE888">
        <f>2*0.95*5.67E-8*(((BQ888+$B$9)+273)^4-(W888+273)^4)</f>
        <v>0</v>
      </c>
      <c r="AF888">
        <f>U888+AE888+AC888+AD888</f>
        <v>0</v>
      </c>
      <c r="AG888">
        <f>BN888*AU888*(BI888-BH888*(1000-AU888*BK888)/(1000-AU888*BJ888))/(100*BB888)</f>
        <v>0</v>
      </c>
      <c r="AH888">
        <f>1000*BN888*AU888*(BJ888-BK888)/(100*BB888*(1000-AU888*BJ888))</f>
        <v>0</v>
      </c>
      <c r="AI888">
        <f>(AJ888 - AK888 - BO888*1E3/(8.314*(BQ888+273.15)) * AM888/BN888 * AL888) * BN888/(100*BB888) * (1000 - BK888)/1000</f>
        <v>0</v>
      </c>
      <c r="AJ888">
        <v>429.2364308485341</v>
      </c>
      <c r="AK888">
        <v>428.7555818181818</v>
      </c>
      <c r="AL888">
        <v>-4.885987725238871E-06</v>
      </c>
      <c r="AM888">
        <v>61.35787655002243</v>
      </c>
      <c r="AN888">
        <f>(AP888 - AO888 + BO888*1E3/(8.314*(BQ888+273.15)) * AR888/BN888 * AQ888) * BN888/(100*BB888) * 1000/(1000 - AP888)</f>
        <v>0</v>
      </c>
      <c r="AO888">
        <v>21.49512002553633</v>
      </c>
      <c r="AP888">
        <v>21.47703986013986</v>
      </c>
      <c r="AQ888">
        <v>4.323699786169467E-08</v>
      </c>
      <c r="AR888">
        <v>91.88205700752289</v>
      </c>
      <c r="AS888">
        <v>0</v>
      </c>
      <c r="AT888">
        <v>0</v>
      </c>
      <c r="AU888">
        <f>IF(AS888*$H$15&gt;=AW888,1.0,(AW888/(AW888-AS888*$H$15)))</f>
        <v>0</v>
      </c>
      <c r="AV888">
        <f>(AU888-1)*100</f>
        <v>0</v>
      </c>
      <c r="AW888">
        <f>MAX(0,($B$15+$C$15*BV888)/(1+$D$15*BV888)*BO888/(BQ888+273)*$E$15)</f>
        <v>0</v>
      </c>
      <c r="AX888">
        <f>$B$13*BW888+$C$13*BX888+$F$13*CI888*(1-CL888)</f>
        <v>0</v>
      </c>
      <c r="AY888">
        <f>AX888*AZ888</f>
        <v>0</v>
      </c>
      <c r="AZ888">
        <f>($B$13*$D$11+$C$13*$D$11+$F$13*((CV888+CN888)/MAX(CV888+CN888+CW888, 0.1)*$I$11+CW888/MAX(CV888+CN888+CW888, 0.1)*$J$11))/($B$13+$C$13+$F$13)</f>
        <v>0</v>
      </c>
      <c r="BA888">
        <f>($B$13*$K$11+$C$13*$K$11+$F$13*((CV888+CN888)/MAX(CV888+CN888+CW888, 0.1)*$P$11+CW888/MAX(CV888+CN888+CW888, 0.1)*$Q$11))/($B$13+$C$13+$F$13)</f>
        <v>0</v>
      </c>
      <c r="BB888">
        <v>6</v>
      </c>
      <c r="BC888">
        <v>0.5</v>
      </c>
      <c r="BD888" t="s">
        <v>358</v>
      </c>
      <c r="BE888">
        <v>2</v>
      </c>
      <c r="BF888" t="b">
        <v>1</v>
      </c>
      <c r="BG888">
        <v>1774685270.1</v>
      </c>
      <c r="BH888">
        <v>419.5691</v>
      </c>
      <c r="BI888">
        <v>420.0018</v>
      </c>
      <c r="BJ888">
        <v>21.47682</v>
      </c>
      <c r="BK888">
        <v>21.49487</v>
      </c>
      <c r="BL888">
        <v>419.9307</v>
      </c>
      <c r="BM888">
        <v>21.17999</v>
      </c>
      <c r="BN888">
        <v>500.0222000000001</v>
      </c>
      <c r="BO888">
        <v>101.0253</v>
      </c>
      <c r="BP888">
        <v>0.09994699000000001</v>
      </c>
      <c r="BQ888">
        <v>25.69799</v>
      </c>
      <c r="BR888">
        <v>25.68046</v>
      </c>
      <c r="BS888">
        <v>999.9</v>
      </c>
      <c r="BT888">
        <v>0</v>
      </c>
      <c r="BU888">
        <v>0</v>
      </c>
      <c r="BV888">
        <v>10005.125</v>
      </c>
      <c r="BW888">
        <v>0</v>
      </c>
      <c r="BX888">
        <v>0.3833920000000001</v>
      </c>
      <c r="BY888">
        <v>-0.4325683</v>
      </c>
      <c r="BZ888">
        <v>428.7779</v>
      </c>
      <c r="CA888">
        <v>429.2278</v>
      </c>
      <c r="CB888">
        <v>-0.01804562</v>
      </c>
      <c r="CC888">
        <v>420.0018</v>
      </c>
      <c r="CD888">
        <v>21.49487</v>
      </c>
      <c r="CE888">
        <v>2.169706000000001</v>
      </c>
      <c r="CF888">
        <v>2.171527</v>
      </c>
      <c r="CG888">
        <v>18.74035</v>
      </c>
      <c r="CH888">
        <v>18.75379</v>
      </c>
      <c r="CI888">
        <v>5.004779</v>
      </c>
      <c r="CJ888">
        <v>0</v>
      </c>
      <c r="CK888">
        <v>1</v>
      </c>
      <c r="CL888">
        <v>0</v>
      </c>
      <c r="CM888">
        <v>1.72527</v>
      </c>
      <c r="CN888">
        <v>0</v>
      </c>
      <c r="CO888">
        <v>-0.06756999999999999</v>
      </c>
      <c r="CP888">
        <v>25.60278</v>
      </c>
      <c r="CQ888">
        <v>35.0062</v>
      </c>
      <c r="CR888">
        <v>39.3372</v>
      </c>
      <c r="CS888">
        <v>37.2122</v>
      </c>
      <c r="CT888">
        <v>38.4311</v>
      </c>
      <c r="CU888">
        <v>35.875</v>
      </c>
      <c r="CV888">
        <v>0</v>
      </c>
      <c r="CW888">
        <v>5.004</v>
      </c>
      <c r="CX888">
        <v>0</v>
      </c>
      <c r="CY888">
        <v>1774685271.2</v>
      </c>
      <c r="CZ888">
        <v>0</v>
      </c>
      <c r="DA888">
        <v>1774666326.5</v>
      </c>
      <c r="DB888" t="s">
        <v>359</v>
      </c>
      <c r="DC888">
        <v>1774666322</v>
      </c>
      <c r="DD888">
        <v>1774666326.5</v>
      </c>
      <c r="DE888">
        <v>2</v>
      </c>
      <c r="DF888">
        <v>0.343</v>
      </c>
      <c r="DG888">
        <v>-0.026</v>
      </c>
      <c r="DH888">
        <v>-0.36</v>
      </c>
      <c r="DI888">
        <v>0.298</v>
      </c>
      <c r="DJ888">
        <v>420</v>
      </c>
      <c r="DK888">
        <v>22</v>
      </c>
      <c r="DL888">
        <v>0.17</v>
      </c>
      <c r="DM888">
        <v>0.02</v>
      </c>
      <c r="DN888">
        <v>-0.440211475</v>
      </c>
      <c r="DO888">
        <v>0.1422400863039401</v>
      </c>
      <c r="DP888">
        <v>0.03937713771021676</v>
      </c>
      <c r="DQ888">
        <v>0</v>
      </c>
      <c r="DR888">
        <v>-0.0168158575</v>
      </c>
      <c r="DS888">
        <v>-0.008926882176360191</v>
      </c>
      <c r="DT888">
        <v>0.001213183037692067</v>
      </c>
      <c r="DU888">
        <v>1</v>
      </c>
      <c r="DV888">
        <v>1</v>
      </c>
      <c r="DW888">
        <v>2</v>
      </c>
      <c r="DX888" t="s">
        <v>367</v>
      </c>
      <c r="DY888">
        <v>3.13048</v>
      </c>
      <c r="DZ888">
        <v>2.80655</v>
      </c>
      <c r="EA888">
        <v>0.0997474</v>
      </c>
      <c r="EB888">
        <v>0.0994684</v>
      </c>
      <c r="EC888">
        <v>0.10577</v>
      </c>
      <c r="ED888">
        <v>0.10552</v>
      </c>
      <c r="EE888">
        <v>21143.7</v>
      </c>
      <c r="EF888">
        <v>27418.8</v>
      </c>
      <c r="EG888">
        <v>26440.5</v>
      </c>
      <c r="EH888">
        <v>32999.9</v>
      </c>
      <c r="EI888">
        <v>34923.8</v>
      </c>
      <c r="EJ888">
        <v>40313.5</v>
      </c>
      <c r="EK888">
        <v>41085.6</v>
      </c>
      <c r="EL888">
        <v>46059.8</v>
      </c>
      <c r="EM888">
        <v>2.03548</v>
      </c>
      <c r="EN888">
        <v>2.00007</v>
      </c>
      <c r="EO888">
        <v>0.06660820000000001</v>
      </c>
      <c r="EP888">
        <v>0</v>
      </c>
      <c r="EQ888">
        <v>24.5944</v>
      </c>
      <c r="ER888">
        <v>999.9</v>
      </c>
      <c r="ES888">
        <v>67.5</v>
      </c>
      <c r="ET888">
        <v>27.5</v>
      </c>
      <c r="EU888">
        <v>24.625</v>
      </c>
      <c r="EV888">
        <v>61.2109</v>
      </c>
      <c r="EW888">
        <v>31.5545</v>
      </c>
      <c r="EX888">
        <v>1</v>
      </c>
      <c r="EY888">
        <v>0.290793</v>
      </c>
      <c r="EZ888">
        <v>0.144553</v>
      </c>
      <c r="FA888">
        <v>20.291</v>
      </c>
      <c r="FB888">
        <v>5.19153</v>
      </c>
      <c r="FC888">
        <v>11.9441</v>
      </c>
      <c r="FD888">
        <v>4.95575</v>
      </c>
      <c r="FE888">
        <v>3.285</v>
      </c>
      <c r="FF888">
        <v>9999</v>
      </c>
      <c r="FG888">
        <v>9999</v>
      </c>
      <c r="FH888">
        <v>9999</v>
      </c>
      <c r="FI888">
        <v>999.9</v>
      </c>
      <c r="FJ888">
        <v>1.86127</v>
      </c>
      <c r="FK888">
        <v>1.86264</v>
      </c>
      <c r="FL888">
        <v>1.86005</v>
      </c>
      <c r="FM888">
        <v>1.85837</v>
      </c>
      <c r="FN888">
        <v>1.86213</v>
      </c>
      <c r="FO888">
        <v>1.8589</v>
      </c>
      <c r="FP888">
        <v>1.85792</v>
      </c>
      <c r="FQ888">
        <v>1.86081</v>
      </c>
      <c r="FR888">
        <v>0</v>
      </c>
      <c r="FS888">
        <v>0</v>
      </c>
      <c r="FT888">
        <v>0</v>
      </c>
      <c r="FU888">
        <v>4.5</v>
      </c>
      <c r="FV888" t="s">
        <v>361</v>
      </c>
      <c r="FW888" t="s">
        <v>362</v>
      </c>
      <c r="FX888" t="s">
        <v>363</v>
      </c>
      <c r="FY888" t="s">
        <v>364</v>
      </c>
      <c r="FZ888" t="s">
        <v>364</v>
      </c>
      <c r="GA888" t="s">
        <v>363</v>
      </c>
      <c r="GB888">
        <v>0</v>
      </c>
      <c r="GC888">
        <v>100</v>
      </c>
      <c r="GD888">
        <v>100</v>
      </c>
      <c r="GE888">
        <v>-0.362</v>
      </c>
      <c r="GF888">
        <v>0.2968</v>
      </c>
      <c r="GG888">
        <v>-1.589593225013521</v>
      </c>
      <c r="GH888">
        <v>0.00192992804097616</v>
      </c>
      <c r="GI888">
        <v>3.244687122451424E-06</v>
      </c>
      <c r="GJ888">
        <v>-2.087531120305573E-09</v>
      </c>
      <c r="GK888">
        <v>0.05776174702018427</v>
      </c>
      <c r="GL888">
        <v>0.005089068596103195</v>
      </c>
      <c r="GM888">
        <v>0.0003257216593697226</v>
      </c>
      <c r="GN888">
        <v>-1.562898368296355E-06</v>
      </c>
      <c r="GO888">
        <v>0</v>
      </c>
      <c r="GP888">
        <v>1257</v>
      </c>
      <c r="GQ888">
        <v>1</v>
      </c>
      <c r="GR888">
        <v>31</v>
      </c>
      <c r="GS888">
        <v>315.9</v>
      </c>
      <c r="GT888">
        <v>315.8</v>
      </c>
      <c r="GU888">
        <v>1.07666</v>
      </c>
      <c r="GV888">
        <v>2.40356</v>
      </c>
      <c r="GW888">
        <v>1.44775</v>
      </c>
      <c r="GX888">
        <v>2.20215</v>
      </c>
      <c r="GY888">
        <v>1.44653</v>
      </c>
      <c r="GZ888">
        <v>2.26807</v>
      </c>
      <c r="HA888">
        <v>33.1992</v>
      </c>
      <c r="HB888">
        <v>14.3772</v>
      </c>
      <c r="HC888">
        <v>18</v>
      </c>
      <c r="HD888">
        <v>532.179</v>
      </c>
      <c r="HE888">
        <v>522.763</v>
      </c>
      <c r="HF888">
        <v>25</v>
      </c>
      <c r="HG888">
        <v>30.7039</v>
      </c>
      <c r="HH888">
        <v>30.0001</v>
      </c>
      <c r="HI888">
        <v>31.0828</v>
      </c>
      <c r="HJ888">
        <v>31.0928</v>
      </c>
      <c r="HK888">
        <v>21.5356</v>
      </c>
      <c r="HL888">
        <v>20.8779</v>
      </c>
      <c r="HM888">
        <v>100</v>
      </c>
      <c r="HN888">
        <v>25</v>
      </c>
      <c r="HO888">
        <v>420</v>
      </c>
      <c r="HP888">
        <v>21.5</v>
      </c>
      <c r="HQ888">
        <v>103.117</v>
      </c>
      <c r="HR888">
        <v>102.021</v>
      </c>
    </row>
    <row r="889" spans="1:226">
      <c r="A889">
        <v>871</v>
      </c>
      <c r="B889">
        <v>1774685277</v>
      </c>
      <c r="C889">
        <v>3531</v>
      </c>
      <c r="D889" t="s">
        <v>2105</v>
      </c>
      <c r="E889" t="s">
        <v>2106</v>
      </c>
      <c r="F889">
        <v>5</v>
      </c>
      <c r="I889">
        <v>1774685274.1</v>
      </c>
      <c r="J889">
        <f>(K889)/1000</f>
        <v>0</v>
      </c>
      <c r="K889">
        <f>IF(BF889, AN889, AH889)</f>
        <v>0</v>
      </c>
      <c r="L889">
        <f>IF(BF889, AI889, AG889)</f>
        <v>0</v>
      </c>
      <c r="M889">
        <f>BH889 - IF(AU889&gt;1, L889*BB889*100.0/(AW889), 0)</f>
        <v>0</v>
      </c>
      <c r="N889">
        <f>((T889-J889/2)*M889-L889)/(T889+J889/2)</f>
        <v>0</v>
      </c>
      <c r="O889">
        <f>N889*(BO889+BP889)/1000.0</f>
        <v>0</v>
      </c>
      <c r="P889">
        <f>(BH889 - IF(AU889&gt;1, L889*BB889*100.0/(AW889), 0))*(BO889+BP889)/1000.0</f>
        <v>0</v>
      </c>
      <c r="Q889">
        <f>2.0/((1/S889-1/R889)+SIGN(S889)*SQRT((1/S889-1/R889)*(1/S889-1/R889) + 4*BC889/((BC889+1)*(BC889+1))*(2*1/S889*1/R889-1/R889*1/R889)))</f>
        <v>0</v>
      </c>
      <c r="R889">
        <f>IF(LEFT(BD889,1)&lt;&gt;"0",IF(LEFT(BD889,1)="1",3.0,BE889),$D$5+$E$5*(BV889*BO889/($K$5*1000))+$F$5*(BV889*BO889/($K$5*1000))*MAX(MIN(BB889,$J$5),$I$5)*MAX(MIN(BB889,$J$5),$I$5)+$G$5*MAX(MIN(BB889,$J$5),$I$5)*(BV889*BO889/($K$5*1000))+$H$5*(BV889*BO889/($K$5*1000))*(BV889*BO889/($K$5*1000)))</f>
        <v>0</v>
      </c>
      <c r="S889">
        <f>J889*(1000-(1000*0.61365*exp(17.502*W889/(240.97+W889))/(BO889+BP889)+BJ889)/2)/(1000*0.61365*exp(17.502*W889/(240.97+W889))/(BO889+BP889)-BJ889)</f>
        <v>0</v>
      </c>
      <c r="T889">
        <f>1/((BC889+1)/(Q889/1.6)+1/(R889/1.37)) + BC889/((BC889+1)/(Q889/1.6) + BC889/(R889/1.37))</f>
        <v>0</v>
      </c>
      <c r="U889">
        <f>(AX889*BA889)</f>
        <v>0</v>
      </c>
      <c r="V889">
        <f>(BQ889+(U889+2*0.95*5.67E-8*(((BQ889+$B$9)+273)^4-(BQ889+273)^4)-44100*J889)/(1.84*29.3*R889+8*0.95*5.67E-8*(BQ889+273)^3))</f>
        <v>0</v>
      </c>
      <c r="W889">
        <f>($C$9*BR889+$D$9*BS889+$E$9*V889)</f>
        <v>0</v>
      </c>
      <c r="X889">
        <f>0.61365*exp(17.502*W889/(240.97+W889))</f>
        <v>0</v>
      </c>
      <c r="Y889">
        <f>(Z889/AA889*100)</f>
        <v>0</v>
      </c>
      <c r="Z889">
        <f>BJ889*(BO889+BP889)/1000</f>
        <v>0</v>
      </c>
      <c r="AA889">
        <f>0.61365*exp(17.502*BQ889/(240.97+BQ889))</f>
        <v>0</v>
      </c>
      <c r="AB889">
        <f>(X889-BJ889*(BO889+BP889)/1000)</f>
        <v>0</v>
      </c>
      <c r="AC889">
        <f>(-J889*44100)</f>
        <v>0</v>
      </c>
      <c r="AD889">
        <f>2*29.3*R889*0.92*(BQ889-W889)</f>
        <v>0</v>
      </c>
      <c r="AE889">
        <f>2*0.95*5.67E-8*(((BQ889+$B$9)+273)^4-(W889+273)^4)</f>
        <v>0</v>
      </c>
      <c r="AF889">
        <f>U889+AE889+AC889+AD889</f>
        <v>0</v>
      </c>
      <c r="AG889">
        <f>BN889*AU889*(BI889-BH889*(1000-AU889*BK889)/(1000-AU889*BJ889))/(100*BB889)</f>
        <v>0</v>
      </c>
      <c r="AH889">
        <f>1000*BN889*AU889*(BJ889-BK889)/(100*BB889*(1000-AU889*BJ889))</f>
        <v>0</v>
      </c>
      <c r="AI889">
        <f>(AJ889 - AK889 - BO889*1E3/(8.314*(BQ889+273.15)) * AM889/BN889 * AL889) * BN889/(100*BB889) * (1000 - BK889)/1000</f>
        <v>0</v>
      </c>
      <c r="AJ889">
        <v>429.2264002779436</v>
      </c>
      <c r="AK889">
        <v>428.7291151515153</v>
      </c>
      <c r="AL889">
        <v>-4.889798758480928E-06</v>
      </c>
      <c r="AM889">
        <v>61.35787655002243</v>
      </c>
      <c r="AN889">
        <f>(AP889 - AO889 + BO889*1E3/(8.314*(BQ889+273.15)) * AR889/BN889 * AQ889) * BN889/(100*BB889) * 1000/(1000 - AP889)</f>
        <v>0</v>
      </c>
      <c r="AO889">
        <v>21.49477170760308</v>
      </c>
      <c r="AP889">
        <v>21.47856153846155</v>
      </c>
      <c r="AQ889">
        <v>8.87230227942511E-08</v>
      </c>
      <c r="AR889">
        <v>91.88205700752289</v>
      </c>
      <c r="AS889">
        <v>0</v>
      </c>
      <c r="AT889">
        <v>0</v>
      </c>
      <c r="AU889">
        <f>IF(AS889*$H$15&gt;=AW889,1.0,(AW889/(AW889-AS889*$H$15)))</f>
        <v>0</v>
      </c>
      <c r="AV889">
        <f>(AU889-1)*100</f>
        <v>0</v>
      </c>
      <c r="AW889">
        <f>MAX(0,($B$15+$C$15*BV889)/(1+$D$15*BV889)*BO889/(BQ889+273)*$E$15)</f>
        <v>0</v>
      </c>
      <c r="AX889">
        <f>$B$13*BW889+$C$13*BX889+$F$13*CI889*(1-CL889)</f>
        <v>0</v>
      </c>
      <c r="AY889">
        <f>AX889*AZ889</f>
        <v>0</v>
      </c>
      <c r="AZ889">
        <f>($B$13*$D$11+$C$13*$D$11+$F$13*((CV889+CN889)/MAX(CV889+CN889+CW889, 0.1)*$I$11+CW889/MAX(CV889+CN889+CW889, 0.1)*$J$11))/($B$13+$C$13+$F$13)</f>
        <v>0</v>
      </c>
      <c r="BA889">
        <f>($B$13*$K$11+$C$13*$K$11+$F$13*((CV889+CN889)/MAX(CV889+CN889+CW889, 0.1)*$P$11+CW889/MAX(CV889+CN889+CW889, 0.1)*$Q$11))/($B$13+$C$13+$F$13)</f>
        <v>0</v>
      </c>
      <c r="BB889">
        <v>6</v>
      </c>
      <c r="BC889">
        <v>0.5</v>
      </c>
      <c r="BD889" t="s">
        <v>358</v>
      </c>
      <c r="BE889">
        <v>2</v>
      </c>
      <c r="BF889" t="b">
        <v>1</v>
      </c>
      <c r="BG889">
        <v>1774685274.1</v>
      </c>
      <c r="BH889">
        <v>419.5391</v>
      </c>
      <c r="BI889">
        <v>419.9927</v>
      </c>
      <c r="BJ889">
        <v>21.47758</v>
      </c>
      <c r="BK889">
        <v>21.49504</v>
      </c>
      <c r="BL889">
        <v>419.9006000000001</v>
      </c>
      <c r="BM889">
        <v>21.18074</v>
      </c>
      <c r="BN889">
        <v>500</v>
      </c>
      <c r="BO889">
        <v>101.026</v>
      </c>
      <c r="BP889">
        <v>0.10010751</v>
      </c>
      <c r="BQ889">
        <v>25.69681</v>
      </c>
      <c r="BR889">
        <v>25.68403</v>
      </c>
      <c r="BS889">
        <v>999.9</v>
      </c>
      <c r="BT889">
        <v>0</v>
      </c>
      <c r="BU889">
        <v>0</v>
      </c>
      <c r="BV889">
        <v>9992.933000000001</v>
      </c>
      <c r="BW889">
        <v>0</v>
      </c>
      <c r="BX889">
        <v>0.3833920000000001</v>
      </c>
      <c r="BY889">
        <v>-0.4536773</v>
      </c>
      <c r="BZ889">
        <v>428.7474</v>
      </c>
      <c r="CA889">
        <v>429.2187</v>
      </c>
      <c r="CB889">
        <v>-0.01746293</v>
      </c>
      <c r="CC889">
        <v>419.9927</v>
      </c>
      <c r="CD889">
        <v>21.49504</v>
      </c>
      <c r="CE889">
        <v>2.169792</v>
      </c>
      <c r="CF889">
        <v>2.171556</v>
      </c>
      <c r="CG889">
        <v>18.74102</v>
      </c>
      <c r="CH889">
        <v>18.75401</v>
      </c>
      <c r="CI889">
        <v>5.007713999999999</v>
      </c>
      <c r="CJ889">
        <v>0</v>
      </c>
      <c r="CK889">
        <v>1</v>
      </c>
      <c r="CL889">
        <v>0</v>
      </c>
      <c r="CM889">
        <v>1.58384</v>
      </c>
      <c r="CN889">
        <v>0</v>
      </c>
      <c r="CO889">
        <v>-0.10619</v>
      </c>
      <c r="CP889">
        <v>25.61779</v>
      </c>
      <c r="CQ889">
        <v>34.9748</v>
      </c>
      <c r="CR889">
        <v>39.256</v>
      </c>
      <c r="CS889">
        <v>37.1622</v>
      </c>
      <c r="CT889">
        <v>38.3248</v>
      </c>
      <c r="CU889">
        <v>35.8372</v>
      </c>
      <c r="CV889">
        <v>0</v>
      </c>
      <c r="CW889">
        <v>5.008999999999999</v>
      </c>
      <c r="CX889">
        <v>0</v>
      </c>
      <c r="CY889">
        <v>1774685275.4</v>
      </c>
      <c r="CZ889">
        <v>0</v>
      </c>
      <c r="DA889">
        <v>1774666326.5</v>
      </c>
      <c r="DB889" t="s">
        <v>359</v>
      </c>
      <c r="DC889">
        <v>1774666322</v>
      </c>
      <c r="DD889">
        <v>1774666326.5</v>
      </c>
      <c r="DE889">
        <v>2</v>
      </c>
      <c r="DF889">
        <v>0.343</v>
      </c>
      <c r="DG889">
        <v>-0.026</v>
      </c>
      <c r="DH889">
        <v>-0.36</v>
      </c>
      <c r="DI889">
        <v>0.298</v>
      </c>
      <c r="DJ889">
        <v>420</v>
      </c>
      <c r="DK889">
        <v>22</v>
      </c>
      <c r="DL889">
        <v>0.17</v>
      </c>
      <c r="DM889">
        <v>0.02</v>
      </c>
      <c r="DN889">
        <v>-0.4399592439024391</v>
      </c>
      <c r="DO889">
        <v>0.03667605574912851</v>
      </c>
      <c r="DP889">
        <v>0.03666160663836714</v>
      </c>
      <c r="DQ889">
        <v>1</v>
      </c>
      <c r="DR889">
        <v>-0.01703183658536585</v>
      </c>
      <c r="DS889">
        <v>-0.00787629616724744</v>
      </c>
      <c r="DT889">
        <v>0.00116498455841459</v>
      </c>
      <c r="DU889">
        <v>1</v>
      </c>
      <c r="DV889">
        <v>2</v>
      </c>
      <c r="DW889">
        <v>2</v>
      </c>
      <c r="DX889" t="s">
        <v>360</v>
      </c>
      <c r="DY889">
        <v>3.13039</v>
      </c>
      <c r="DZ889">
        <v>2.80644</v>
      </c>
      <c r="EA889">
        <v>0.09974089999999999</v>
      </c>
      <c r="EB889">
        <v>0.0994709</v>
      </c>
      <c r="EC889">
        <v>0.105775</v>
      </c>
      <c r="ED889">
        <v>0.105521</v>
      </c>
      <c r="EE889">
        <v>21143.9</v>
      </c>
      <c r="EF889">
        <v>27419.2</v>
      </c>
      <c r="EG889">
        <v>26440.6</v>
      </c>
      <c r="EH889">
        <v>33000.4</v>
      </c>
      <c r="EI889">
        <v>34923.9</v>
      </c>
      <c r="EJ889">
        <v>40314.1</v>
      </c>
      <c r="EK889">
        <v>41085.9</v>
      </c>
      <c r="EL889">
        <v>46060.6</v>
      </c>
      <c r="EM889">
        <v>2.0349</v>
      </c>
      <c r="EN889">
        <v>2.00017</v>
      </c>
      <c r="EO889">
        <v>0.0661239</v>
      </c>
      <c r="EP889">
        <v>0</v>
      </c>
      <c r="EQ889">
        <v>24.5924</v>
      </c>
      <c r="ER889">
        <v>999.9</v>
      </c>
      <c r="ES889">
        <v>67.5</v>
      </c>
      <c r="ET889">
        <v>27.5</v>
      </c>
      <c r="EU889">
        <v>24.6257</v>
      </c>
      <c r="EV889">
        <v>61.2609</v>
      </c>
      <c r="EW889">
        <v>31.7388</v>
      </c>
      <c r="EX889">
        <v>1</v>
      </c>
      <c r="EY889">
        <v>0.29065</v>
      </c>
      <c r="EZ889">
        <v>0.144837</v>
      </c>
      <c r="FA889">
        <v>20.2909</v>
      </c>
      <c r="FB889">
        <v>5.19123</v>
      </c>
      <c r="FC889">
        <v>11.9441</v>
      </c>
      <c r="FD889">
        <v>4.9557</v>
      </c>
      <c r="FE889">
        <v>3.285</v>
      </c>
      <c r="FF889">
        <v>9999</v>
      </c>
      <c r="FG889">
        <v>9999</v>
      </c>
      <c r="FH889">
        <v>9999</v>
      </c>
      <c r="FI889">
        <v>999.9</v>
      </c>
      <c r="FJ889">
        <v>1.86127</v>
      </c>
      <c r="FK889">
        <v>1.86264</v>
      </c>
      <c r="FL889">
        <v>1.86005</v>
      </c>
      <c r="FM889">
        <v>1.85837</v>
      </c>
      <c r="FN889">
        <v>1.86213</v>
      </c>
      <c r="FO889">
        <v>1.85888</v>
      </c>
      <c r="FP889">
        <v>1.85792</v>
      </c>
      <c r="FQ889">
        <v>1.86081</v>
      </c>
      <c r="FR889">
        <v>0</v>
      </c>
      <c r="FS889">
        <v>0</v>
      </c>
      <c r="FT889">
        <v>0</v>
      </c>
      <c r="FU889">
        <v>4.5</v>
      </c>
      <c r="FV889" t="s">
        <v>361</v>
      </c>
      <c r="FW889" t="s">
        <v>362</v>
      </c>
      <c r="FX889" t="s">
        <v>363</v>
      </c>
      <c r="FY889" t="s">
        <v>364</v>
      </c>
      <c r="FZ889" t="s">
        <v>364</v>
      </c>
      <c r="GA889" t="s">
        <v>363</v>
      </c>
      <c r="GB889">
        <v>0</v>
      </c>
      <c r="GC889">
        <v>100</v>
      </c>
      <c r="GD889">
        <v>100</v>
      </c>
      <c r="GE889">
        <v>-0.361</v>
      </c>
      <c r="GF889">
        <v>0.2968</v>
      </c>
      <c r="GG889">
        <v>-1.589593225013521</v>
      </c>
      <c r="GH889">
        <v>0.00192992804097616</v>
      </c>
      <c r="GI889">
        <v>3.244687122451424E-06</v>
      </c>
      <c r="GJ889">
        <v>-2.087531120305573E-09</v>
      </c>
      <c r="GK889">
        <v>0.05776174702018427</v>
      </c>
      <c r="GL889">
        <v>0.005089068596103195</v>
      </c>
      <c r="GM889">
        <v>0.0003257216593697226</v>
      </c>
      <c r="GN889">
        <v>-1.562898368296355E-06</v>
      </c>
      <c r="GO889">
        <v>0</v>
      </c>
      <c r="GP889">
        <v>1257</v>
      </c>
      <c r="GQ889">
        <v>1</v>
      </c>
      <c r="GR889">
        <v>31</v>
      </c>
      <c r="GS889">
        <v>315.9</v>
      </c>
      <c r="GT889">
        <v>315.8</v>
      </c>
      <c r="GU889">
        <v>1.07666</v>
      </c>
      <c r="GV889">
        <v>2.39136</v>
      </c>
      <c r="GW889">
        <v>1.44775</v>
      </c>
      <c r="GX889">
        <v>2.20215</v>
      </c>
      <c r="GY889">
        <v>1.44653</v>
      </c>
      <c r="GZ889">
        <v>2.35352</v>
      </c>
      <c r="HA889">
        <v>33.1992</v>
      </c>
      <c r="HB889">
        <v>14.386</v>
      </c>
      <c r="HC889">
        <v>18</v>
      </c>
      <c r="HD889">
        <v>531.8150000000001</v>
      </c>
      <c r="HE889">
        <v>522.83</v>
      </c>
      <c r="HF889">
        <v>25</v>
      </c>
      <c r="HG889">
        <v>30.7039</v>
      </c>
      <c r="HH889">
        <v>30.0001</v>
      </c>
      <c r="HI889">
        <v>31.0828</v>
      </c>
      <c r="HJ889">
        <v>31.0928</v>
      </c>
      <c r="HK889">
        <v>21.5363</v>
      </c>
      <c r="HL889">
        <v>20.8779</v>
      </c>
      <c r="HM889">
        <v>100</v>
      </c>
      <c r="HN889">
        <v>25</v>
      </c>
      <c r="HO889">
        <v>420</v>
      </c>
      <c r="HP889">
        <v>21.5</v>
      </c>
      <c r="HQ889">
        <v>103.118</v>
      </c>
      <c r="HR889">
        <v>102.022</v>
      </c>
    </row>
    <row r="890" spans="1:226">
      <c r="A890">
        <v>872</v>
      </c>
      <c r="B890">
        <v>1774685281</v>
      </c>
      <c r="C890">
        <v>3535</v>
      </c>
      <c r="D890" t="s">
        <v>2107</v>
      </c>
      <c r="E890" t="s">
        <v>2108</v>
      </c>
      <c r="F890">
        <v>5</v>
      </c>
      <c r="I890">
        <v>1774685278.1</v>
      </c>
      <c r="J890">
        <f>(K890)/1000</f>
        <v>0</v>
      </c>
      <c r="K890">
        <f>IF(BF890, AN890, AH890)</f>
        <v>0</v>
      </c>
      <c r="L890">
        <f>IF(BF890, AI890, AG890)</f>
        <v>0</v>
      </c>
      <c r="M890">
        <f>BH890 - IF(AU890&gt;1, L890*BB890*100.0/(AW890), 0)</f>
        <v>0</v>
      </c>
      <c r="N890">
        <f>((T890-J890/2)*M890-L890)/(T890+J890/2)</f>
        <v>0</v>
      </c>
      <c r="O890">
        <f>N890*(BO890+BP890)/1000.0</f>
        <v>0</v>
      </c>
      <c r="P890">
        <f>(BH890 - IF(AU890&gt;1, L890*BB890*100.0/(AW890), 0))*(BO890+BP890)/1000.0</f>
        <v>0</v>
      </c>
      <c r="Q890">
        <f>2.0/((1/S890-1/R890)+SIGN(S890)*SQRT((1/S890-1/R890)*(1/S890-1/R890) + 4*BC890/((BC890+1)*(BC890+1))*(2*1/S890*1/R890-1/R890*1/R890)))</f>
        <v>0</v>
      </c>
      <c r="R890">
        <f>IF(LEFT(BD890,1)&lt;&gt;"0",IF(LEFT(BD890,1)="1",3.0,BE890),$D$5+$E$5*(BV890*BO890/($K$5*1000))+$F$5*(BV890*BO890/($K$5*1000))*MAX(MIN(BB890,$J$5),$I$5)*MAX(MIN(BB890,$J$5),$I$5)+$G$5*MAX(MIN(BB890,$J$5),$I$5)*(BV890*BO890/($K$5*1000))+$H$5*(BV890*BO890/($K$5*1000))*(BV890*BO890/($K$5*1000)))</f>
        <v>0</v>
      </c>
      <c r="S890">
        <f>J890*(1000-(1000*0.61365*exp(17.502*W890/(240.97+W890))/(BO890+BP890)+BJ890)/2)/(1000*0.61365*exp(17.502*W890/(240.97+W890))/(BO890+BP890)-BJ890)</f>
        <v>0</v>
      </c>
      <c r="T890">
        <f>1/((BC890+1)/(Q890/1.6)+1/(R890/1.37)) + BC890/((BC890+1)/(Q890/1.6) + BC890/(R890/1.37))</f>
        <v>0</v>
      </c>
      <c r="U890">
        <f>(AX890*BA890)</f>
        <v>0</v>
      </c>
      <c r="V890">
        <f>(BQ890+(U890+2*0.95*5.67E-8*(((BQ890+$B$9)+273)^4-(BQ890+273)^4)-44100*J890)/(1.84*29.3*R890+8*0.95*5.67E-8*(BQ890+273)^3))</f>
        <v>0</v>
      </c>
      <c r="W890">
        <f>($C$9*BR890+$D$9*BS890+$E$9*V890)</f>
        <v>0</v>
      </c>
      <c r="X890">
        <f>0.61365*exp(17.502*W890/(240.97+W890))</f>
        <v>0</v>
      </c>
      <c r="Y890">
        <f>(Z890/AA890*100)</f>
        <v>0</v>
      </c>
      <c r="Z890">
        <f>BJ890*(BO890+BP890)/1000</f>
        <v>0</v>
      </c>
      <c r="AA890">
        <f>0.61365*exp(17.502*BQ890/(240.97+BQ890))</f>
        <v>0</v>
      </c>
      <c r="AB890">
        <f>(X890-BJ890*(BO890+BP890)/1000)</f>
        <v>0</v>
      </c>
      <c r="AC890">
        <f>(-J890*44100)</f>
        <v>0</v>
      </c>
      <c r="AD890">
        <f>2*29.3*R890*0.92*(BQ890-W890)</f>
        <v>0</v>
      </c>
      <c r="AE890">
        <f>2*0.95*5.67E-8*(((BQ890+$B$9)+273)^4-(W890+273)^4)</f>
        <v>0</v>
      </c>
      <c r="AF890">
        <f>U890+AE890+AC890+AD890</f>
        <v>0</v>
      </c>
      <c r="AG890">
        <f>BN890*AU890*(BI890-BH890*(1000-AU890*BK890)/(1000-AU890*BJ890))/(100*BB890)</f>
        <v>0</v>
      </c>
      <c r="AH890">
        <f>1000*BN890*AU890*(BJ890-BK890)/(100*BB890*(1000-AU890*BJ890))</f>
        <v>0</v>
      </c>
      <c r="AI890">
        <f>(AJ890 - AK890 - BO890*1E3/(8.314*(BQ890+273.15)) * AM890/BN890 * AL890) * BN890/(100*BB890) * (1000 - BK890)/1000</f>
        <v>0</v>
      </c>
      <c r="AJ890">
        <v>429.2181668857108</v>
      </c>
      <c r="AK890">
        <v>428.7400181818181</v>
      </c>
      <c r="AL890">
        <v>8.007843050441582E-07</v>
      </c>
      <c r="AM890">
        <v>61.35787655002243</v>
      </c>
      <c r="AN890">
        <f>(AP890 - AO890 + BO890*1E3/(8.314*(BQ890+273.15)) * AR890/BN890 * AQ890) * BN890/(100*BB890) * 1000/(1000 - AP890)</f>
        <v>0</v>
      </c>
      <c r="AO890">
        <v>21.49490247856795</v>
      </c>
      <c r="AP890">
        <v>21.47698741258743</v>
      </c>
      <c r="AQ890">
        <v>1.331741664285337E-07</v>
      </c>
      <c r="AR890">
        <v>91.88205700752289</v>
      </c>
      <c r="AS890">
        <v>0</v>
      </c>
      <c r="AT890">
        <v>0</v>
      </c>
      <c r="AU890">
        <f>IF(AS890*$H$15&gt;=AW890,1.0,(AW890/(AW890-AS890*$H$15)))</f>
        <v>0</v>
      </c>
      <c r="AV890">
        <f>(AU890-1)*100</f>
        <v>0</v>
      </c>
      <c r="AW890">
        <f>MAX(0,($B$15+$C$15*BV890)/(1+$D$15*BV890)*BO890/(BQ890+273)*$E$15)</f>
        <v>0</v>
      </c>
      <c r="AX890">
        <f>$B$13*BW890+$C$13*BX890+$F$13*CI890*(1-CL890)</f>
        <v>0</v>
      </c>
      <c r="AY890">
        <f>AX890*AZ890</f>
        <v>0</v>
      </c>
      <c r="AZ890">
        <f>($B$13*$D$11+$C$13*$D$11+$F$13*((CV890+CN890)/MAX(CV890+CN890+CW890, 0.1)*$I$11+CW890/MAX(CV890+CN890+CW890, 0.1)*$J$11))/($B$13+$C$13+$F$13)</f>
        <v>0</v>
      </c>
      <c r="BA890">
        <f>($B$13*$K$11+$C$13*$K$11+$F$13*((CV890+CN890)/MAX(CV890+CN890+CW890, 0.1)*$P$11+CW890/MAX(CV890+CN890+CW890, 0.1)*$Q$11))/($B$13+$C$13+$F$13)</f>
        <v>0</v>
      </c>
      <c r="BB890">
        <v>6</v>
      </c>
      <c r="BC890">
        <v>0.5</v>
      </c>
      <c r="BD890" t="s">
        <v>358</v>
      </c>
      <c r="BE890">
        <v>2</v>
      </c>
      <c r="BF890" t="b">
        <v>1</v>
      </c>
      <c r="BG890">
        <v>1774685278.1</v>
      </c>
      <c r="BH890">
        <v>419.5296</v>
      </c>
      <c r="BI890">
        <v>420.0006999999999</v>
      </c>
      <c r="BJ890">
        <v>21.47796</v>
      </c>
      <c r="BK890">
        <v>21.49364</v>
      </c>
      <c r="BL890">
        <v>419.8914</v>
      </c>
      <c r="BM890">
        <v>21.18112</v>
      </c>
      <c r="BN890">
        <v>499.9627</v>
      </c>
      <c r="BO890">
        <v>101.027</v>
      </c>
      <c r="BP890">
        <v>0.10003962</v>
      </c>
      <c r="BQ890">
        <v>25.69695</v>
      </c>
      <c r="BR890">
        <v>25.67851</v>
      </c>
      <c r="BS890">
        <v>999.9</v>
      </c>
      <c r="BT890">
        <v>0</v>
      </c>
      <c r="BU890">
        <v>0</v>
      </c>
      <c r="BV890">
        <v>9995.75</v>
      </c>
      <c r="BW890">
        <v>0</v>
      </c>
      <c r="BX890">
        <v>0.3833920000000001</v>
      </c>
      <c r="BY890">
        <v>-0.4712555</v>
      </c>
      <c r="BZ890">
        <v>428.7379</v>
      </c>
      <c r="CA890">
        <v>429.2264</v>
      </c>
      <c r="CB890">
        <v>-0.01568071</v>
      </c>
      <c r="CC890">
        <v>420.0006999999999</v>
      </c>
      <c r="CD890">
        <v>21.49364</v>
      </c>
      <c r="CE890">
        <v>2.169852</v>
      </c>
      <c r="CF890">
        <v>2.171437</v>
      </c>
      <c r="CG890">
        <v>18.74145</v>
      </c>
      <c r="CH890">
        <v>18.75312</v>
      </c>
      <c r="CI890">
        <v>5.005867</v>
      </c>
      <c r="CJ890">
        <v>0</v>
      </c>
      <c r="CK890">
        <v>1</v>
      </c>
      <c r="CL890">
        <v>0</v>
      </c>
      <c r="CM890">
        <v>1.96132</v>
      </c>
      <c r="CN890">
        <v>0</v>
      </c>
      <c r="CO890">
        <v>-0.05687</v>
      </c>
      <c r="CP890">
        <v>25.60833</v>
      </c>
      <c r="CQ890">
        <v>34.937</v>
      </c>
      <c r="CR890">
        <v>39.1561</v>
      </c>
      <c r="CS890">
        <v>37.0998</v>
      </c>
      <c r="CT890">
        <v>38.206</v>
      </c>
      <c r="CU890">
        <v>35.7872</v>
      </c>
      <c r="CV890">
        <v>0</v>
      </c>
      <c r="CW890">
        <v>5.005000000000001</v>
      </c>
      <c r="CX890">
        <v>0</v>
      </c>
      <c r="CY890">
        <v>1774685279.6</v>
      </c>
      <c r="CZ890">
        <v>0</v>
      </c>
      <c r="DA890">
        <v>1774666326.5</v>
      </c>
      <c r="DB890" t="s">
        <v>359</v>
      </c>
      <c r="DC890">
        <v>1774666322</v>
      </c>
      <c r="DD890">
        <v>1774666326.5</v>
      </c>
      <c r="DE890">
        <v>2</v>
      </c>
      <c r="DF890">
        <v>0.343</v>
      </c>
      <c r="DG890">
        <v>-0.026</v>
      </c>
      <c r="DH890">
        <v>-0.36</v>
      </c>
      <c r="DI890">
        <v>0.298</v>
      </c>
      <c r="DJ890">
        <v>420</v>
      </c>
      <c r="DK890">
        <v>22</v>
      </c>
      <c r="DL890">
        <v>0.17</v>
      </c>
      <c r="DM890">
        <v>0.02</v>
      </c>
      <c r="DN890">
        <v>-0.4415191500000001</v>
      </c>
      <c r="DO890">
        <v>-0.185256765478424</v>
      </c>
      <c r="DP890">
        <v>0.02726176292864238</v>
      </c>
      <c r="DQ890">
        <v>0</v>
      </c>
      <c r="DR890">
        <v>-0.016990475</v>
      </c>
      <c r="DS890">
        <v>0.001701106941838694</v>
      </c>
      <c r="DT890">
        <v>0.001249330583902835</v>
      </c>
      <c r="DU890">
        <v>1</v>
      </c>
      <c r="DV890">
        <v>1</v>
      </c>
      <c r="DW890">
        <v>2</v>
      </c>
      <c r="DX890" t="s">
        <v>367</v>
      </c>
      <c r="DY890">
        <v>3.13042</v>
      </c>
      <c r="DZ890">
        <v>2.8064</v>
      </c>
      <c r="EA890">
        <v>0.09974810000000001</v>
      </c>
      <c r="EB890">
        <v>0.0994792</v>
      </c>
      <c r="EC890">
        <v>0.105772</v>
      </c>
      <c r="ED890">
        <v>0.105513</v>
      </c>
      <c r="EE890">
        <v>21143.5</v>
      </c>
      <c r="EF890">
        <v>27418.9</v>
      </c>
      <c r="EG890">
        <v>26440.3</v>
      </c>
      <c r="EH890">
        <v>33000.4</v>
      </c>
      <c r="EI890">
        <v>34923.7</v>
      </c>
      <c r="EJ890">
        <v>40314.2</v>
      </c>
      <c r="EK890">
        <v>41085.5</v>
      </c>
      <c r="EL890">
        <v>46060.3</v>
      </c>
      <c r="EM890">
        <v>2.03513</v>
      </c>
      <c r="EN890">
        <v>1.99993</v>
      </c>
      <c r="EO890">
        <v>0.0663102</v>
      </c>
      <c r="EP890">
        <v>0</v>
      </c>
      <c r="EQ890">
        <v>24.5903</v>
      </c>
      <c r="ER890">
        <v>999.9</v>
      </c>
      <c r="ES890">
        <v>67.5</v>
      </c>
      <c r="ET890">
        <v>27.5</v>
      </c>
      <c r="EU890">
        <v>24.626</v>
      </c>
      <c r="EV890">
        <v>61.3109</v>
      </c>
      <c r="EW890">
        <v>31.8429</v>
      </c>
      <c r="EX890">
        <v>1</v>
      </c>
      <c r="EY890">
        <v>0.290595</v>
      </c>
      <c r="EZ890">
        <v>0.145125</v>
      </c>
      <c r="FA890">
        <v>20.2908</v>
      </c>
      <c r="FB890">
        <v>5.19153</v>
      </c>
      <c r="FC890">
        <v>11.9441</v>
      </c>
      <c r="FD890">
        <v>4.95565</v>
      </c>
      <c r="FE890">
        <v>3.285</v>
      </c>
      <c r="FF890">
        <v>9999</v>
      </c>
      <c r="FG890">
        <v>9999</v>
      </c>
      <c r="FH890">
        <v>9999</v>
      </c>
      <c r="FI890">
        <v>999.9</v>
      </c>
      <c r="FJ890">
        <v>1.86127</v>
      </c>
      <c r="FK890">
        <v>1.86264</v>
      </c>
      <c r="FL890">
        <v>1.86005</v>
      </c>
      <c r="FM890">
        <v>1.85837</v>
      </c>
      <c r="FN890">
        <v>1.86217</v>
      </c>
      <c r="FO890">
        <v>1.8589</v>
      </c>
      <c r="FP890">
        <v>1.85792</v>
      </c>
      <c r="FQ890">
        <v>1.86081</v>
      </c>
      <c r="FR890">
        <v>0</v>
      </c>
      <c r="FS890">
        <v>0</v>
      </c>
      <c r="FT890">
        <v>0</v>
      </c>
      <c r="FU890">
        <v>4.5</v>
      </c>
      <c r="FV890" t="s">
        <v>361</v>
      </c>
      <c r="FW890" t="s">
        <v>362</v>
      </c>
      <c r="FX890" t="s">
        <v>363</v>
      </c>
      <c r="FY890" t="s">
        <v>364</v>
      </c>
      <c r="FZ890" t="s">
        <v>364</v>
      </c>
      <c r="GA890" t="s">
        <v>363</v>
      </c>
      <c r="GB890">
        <v>0</v>
      </c>
      <c r="GC890">
        <v>100</v>
      </c>
      <c r="GD890">
        <v>100</v>
      </c>
      <c r="GE890">
        <v>-0.362</v>
      </c>
      <c r="GF890">
        <v>0.2969</v>
      </c>
      <c r="GG890">
        <v>-1.589593225013521</v>
      </c>
      <c r="GH890">
        <v>0.00192992804097616</v>
      </c>
      <c r="GI890">
        <v>3.244687122451424E-06</v>
      </c>
      <c r="GJ890">
        <v>-2.087531120305573E-09</v>
      </c>
      <c r="GK890">
        <v>0.05776174702018427</v>
      </c>
      <c r="GL890">
        <v>0.005089068596103195</v>
      </c>
      <c r="GM890">
        <v>0.0003257216593697226</v>
      </c>
      <c r="GN890">
        <v>-1.562898368296355E-06</v>
      </c>
      <c r="GO890">
        <v>0</v>
      </c>
      <c r="GP890">
        <v>1257</v>
      </c>
      <c r="GQ890">
        <v>1</v>
      </c>
      <c r="GR890">
        <v>31</v>
      </c>
      <c r="GS890">
        <v>316</v>
      </c>
      <c r="GT890">
        <v>315.9</v>
      </c>
      <c r="GU890">
        <v>1.07666</v>
      </c>
      <c r="GV890">
        <v>2.3877</v>
      </c>
      <c r="GW890">
        <v>1.44775</v>
      </c>
      <c r="GX890">
        <v>2.20215</v>
      </c>
      <c r="GY890">
        <v>1.44653</v>
      </c>
      <c r="GZ890">
        <v>2.39746</v>
      </c>
      <c r="HA890">
        <v>33.1992</v>
      </c>
      <c r="HB890">
        <v>14.3947</v>
      </c>
      <c r="HC890">
        <v>18</v>
      </c>
      <c r="HD890">
        <v>531.963</v>
      </c>
      <c r="HE890">
        <v>522.6609999999999</v>
      </c>
      <c r="HF890">
        <v>25</v>
      </c>
      <c r="HG890">
        <v>30.7039</v>
      </c>
      <c r="HH890">
        <v>30.0001</v>
      </c>
      <c r="HI890">
        <v>31.0835</v>
      </c>
      <c r="HJ890">
        <v>31.0928</v>
      </c>
      <c r="HK890">
        <v>21.5356</v>
      </c>
      <c r="HL890">
        <v>20.8779</v>
      </c>
      <c r="HM890">
        <v>100</v>
      </c>
      <c r="HN890">
        <v>25</v>
      </c>
      <c r="HO890">
        <v>420</v>
      </c>
      <c r="HP890">
        <v>21.5</v>
      </c>
      <c r="HQ890">
        <v>103.117</v>
      </c>
      <c r="HR890">
        <v>102.022</v>
      </c>
    </row>
    <row r="891" spans="1:226">
      <c r="A891">
        <v>873</v>
      </c>
      <c r="B891">
        <v>1774685285</v>
      </c>
      <c r="C891">
        <v>3539</v>
      </c>
      <c r="D891" t="s">
        <v>2109</v>
      </c>
      <c r="E891" t="s">
        <v>2110</v>
      </c>
      <c r="F891">
        <v>5</v>
      </c>
      <c r="I891">
        <v>1774685282.1</v>
      </c>
      <c r="J891">
        <f>(K891)/1000</f>
        <v>0</v>
      </c>
      <c r="K891">
        <f>IF(BF891, AN891, AH891)</f>
        <v>0</v>
      </c>
      <c r="L891">
        <f>IF(BF891, AI891, AG891)</f>
        <v>0</v>
      </c>
      <c r="M891">
        <f>BH891 - IF(AU891&gt;1, L891*BB891*100.0/(AW891), 0)</f>
        <v>0</v>
      </c>
      <c r="N891">
        <f>((T891-J891/2)*M891-L891)/(T891+J891/2)</f>
        <v>0</v>
      </c>
      <c r="O891">
        <f>N891*(BO891+BP891)/1000.0</f>
        <v>0</v>
      </c>
      <c r="P891">
        <f>(BH891 - IF(AU891&gt;1, L891*BB891*100.0/(AW891), 0))*(BO891+BP891)/1000.0</f>
        <v>0</v>
      </c>
      <c r="Q891">
        <f>2.0/((1/S891-1/R891)+SIGN(S891)*SQRT((1/S891-1/R891)*(1/S891-1/R891) + 4*BC891/((BC891+1)*(BC891+1))*(2*1/S891*1/R891-1/R891*1/R891)))</f>
        <v>0</v>
      </c>
      <c r="R891">
        <f>IF(LEFT(BD891,1)&lt;&gt;"0",IF(LEFT(BD891,1)="1",3.0,BE891),$D$5+$E$5*(BV891*BO891/($K$5*1000))+$F$5*(BV891*BO891/($K$5*1000))*MAX(MIN(BB891,$J$5),$I$5)*MAX(MIN(BB891,$J$5),$I$5)+$G$5*MAX(MIN(BB891,$J$5),$I$5)*(BV891*BO891/($K$5*1000))+$H$5*(BV891*BO891/($K$5*1000))*(BV891*BO891/($K$5*1000)))</f>
        <v>0</v>
      </c>
      <c r="S891">
        <f>J891*(1000-(1000*0.61365*exp(17.502*W891/(240.97+W891))/(BO891+BP891)+BJ891)/2)/(1000*0.61365*exp(17.502*W891/(240.97+W891))/(BO891+BP891)-BJ891)</f>
        <v>0</v>
      </c>
      <c r="T891">
        <f>1/((BC891+1)/(Q891/1.6)+1/(R891/1.37)) + BC891/((BC891+1)/(Q891/1.6) + BC891/(R891/1.37))</f>
        <v>0</v>
      </c>
      <c r="U891">
        <f>(AX891*BA891)</f>
        <v>0</v>
      </c>
      <c r="V891">
        <f>(BQ891+(U891+2*0.95*5.67E-8*(((BQ891+$B$9)+273)^4-(BQ891+273)^4)-44100*J891)/(1.84*29.3*R891+8*0.95*5.67E-8*(BQ891+273)^3))</f>
        <v>0</v>
      </c>
      <c r="W891">
        <f>($C$9*BR891+$D$9*BS891+$E$9*V891)</f>
        <v>0</v>
      </c>
      <c r="X891">
        <f>0.61365*exp(17.502*W891/(240.97+W891))</f>
        <v>0</v>
      </c>
      <c r="Y891">
        <f>(Z891/AA891*100)</f>
        <v>0</v>
      </c>
      <c r="Z891">
        <f>BJ891*(BO891+BP891)/1000</f>
        <v>0</v>
      </c>
      <c r="AA891">
        <f>0.61365*exp(17.502*BQ891/(240.97+BQ891))</f>
        <v>0</v>
      </c>
      <c r="AB891">
        <f>(X891-BJ891*(BO891+BP891)/1000)</f>
        <v>0</v>
      </c>
      <c r="AC891">
        <f>(-J891*44100)</f>
        <v>0</v>
      </c>
      <c r="AD891">
        <f>2*29.3*R891*0.92*(BQ891-W891)</f>
        <v>0</v>
      </c>
      <c r="AE891">
        <f>2*0.95*5.67E-8*(((BQ891+$B$9)+273)^4-(W891+273)^4)</f>
        <v>0</v>
      </c>
      <c r="AF891">
        <f>U891+AE891+AC891+AD891</f>
        <v>0</v>
      </c>
      <c r="AG891">
        <f>BN891*AU891*(BI891-BH891*(1000-AU891*BK891)/(1000-AU891*BJ891))/(100*BB891)</f>
        <v>0</v>
      </c>
      <c r="AH891">
        <f>1000*BN891*AU891*(BJ891-BK891)/(100*BB891*(1000-AU891*BJ891))</f>
        <v>0</v>
      </c>
      <c r="AI891">
        <f>(AJ891 - AK891 - BO891*1E3/(8.314*(BQ891+273.15)) * AM891/BN891 * AL891) * BN891/(100*BB891) * (1000 - BK891)/1000</f>
        <v>0</v>
      </c>
      <c r="AJ891">
        <v>429.2398983703555</v>
      </c>
      <c r="AK891">
        <v>428.7367696969697</v>
      </c>
      <c r="AL891">
        <v>-2.588424589849783E-06</v>
      </c>
      <c r="AM891">
        <v>61.35787655002243</v>
      </c>
      <c r="AN891">
        <f>(AP891 - AO891 + BO891*1E3/(8.314*(BQ891+273.15)) * AR891/BN891 * AQ891) * BN891/(100*BB891) * 1000/(1000 - AP891)</f>
        <v>0</v>
      </c>
      <c r="AO891">
        <v>21.49238613453499</v>
      </c>
      <c r="AP891">
        <v>21.47808741258742</v>
      </c>
      <c r="AQ891">
        <v>-4.657558592390065E-08</v>
      </c>
      <c r="AR891">
        <v>91.88205700752289</v>
      </c>
      <c r="AS891">
        <v>0</v>
      </c>
      <c r="AT891">
        <v>0</v>
      </c>
      <c r="AU891">
        <f>IF(AS891*$H$15&gt;=AW891,1.0,(AW891/(AW891-AS891*$H$15)))</f>
        <v>0</v>
      </c>
      <c r="AV891">
        <f>(AU891-1)*100</f>
        <v>0</v>
      </c>
      <c r="AW891">
        <f>MAX(0,($B$15+$C$15*BV891)/(1+$D$15*BV891)*BO891/(BQ891+273)*$E$15)</f>
        <v>0</v>
      </c>
      <c r="AX891">
        <f>$B$13*BW891+$C$13*BX891+$F$13*CI891*(1-CL891)</f>
        <v>0</v>
      </c>
      <c r="AY891">
        <f>AX891*AZ891</f>
        <v>0</v>
      </c>
      <c r="AZ891">
        <f>($B$13*$D$11+$C$13*$D$11+$F$13*((CV891+CN891)/MAX(CV891+CN891+CW891, 0.1)*$I$11+CW891/MAX(CV891+CN891+CW891, 0.1)*$J$11))/($B$13+$C$13+$F$13)</f>
        <v>0</v>
      </c>
      <c r="BA891">
        <f>($B$13*$K$11+$C$13*$K$11+$F$13*((CV891+CN891)/MAX(CV891+CN891+CW891, 0.1)*$P$11+CW891/MAX(CV891+CN891+CW891, 0.1)*$Q$11))/($B$13+$C$13+$F$13)</f>
        <v>0</v>
      </c>
      <c r="BB891">
        <v>6</v>
      </c>
      <c r="BC891">
        <v>0.5</v>
      </c>
      <c r="BD891" t="s">
        <v>358</v>
      </c>
      <c r="BE891">
        <v>2</v>
      </c>
      <c r="BF891" t="b">
        <v>1</v>
      </c>
      <c r="BG891">
        <v>1774685282.1</v>
      </c>
      <c r="BH891">
        <v>419.5395</v>
      </c>
      <c r="BI891">
        <v>420.0095</v>
      </c>
      <c r="BJ891">
        <v>21.47758</v>
      </c>
      <c r="BK891">
        <v>21.49305</v>
      </c>
      <c r="BL891">
        <v>419.9014999999999</v>
      </c>
      <c r="BM891">
        <v>21.18074</v>
      </c>
      <c r="BN891">
        <v>499.9943999999999</v>
      </c>
      <c r="BO891">
        <v>101.0273</v>
      </c>
      <c r="BP891">
        <v>0.09986490000000001</v>
      </c>
      <c r="BQ891">
        <v>25.69669</v>
      </c>
      <c r="BR891">
        <v>25.67762</v>
      </c>
      <c r="BS891">
        <v>999.9</v>
      </c>
      <c r="BT891">
        <v>0</v>
      </c>
      <c r="BU891">
        <v>0</v>
      </c>
      <c r="BV891">
        <v>10013.67</v>
      </c>
      <c r="BW891">
        <v>0</v>
      </c>
      <c r="BX891">
        <v>0.3721644</v>
      </c>
      <c r="BY891">
        <v>-0.4698976</v>
      </c>
      <c r="BZ891">
        <v>428.7479</v>
      </c>
      <c r="CA891">
        <v>429.2351</v>
      </c>
      <c r="CB891">
        <v>-0.01547396</v>
      </c>
      <c r="CC891">
        <v>420.0095</v>
      </c>
      <c r="CD891">
        <v>21.49305</v>
      </c>
      <c r="CE891">
        <v>2.169818</v>
      </c>
      <c r="CF891">
        <v>2.171382</v>
      </c>
      <c r="CG891">
        <v>18.74118</v>
      </c>
      <c r="CH891">
        <v>18.75271</v>
      </c>
      <c r="CI891">
        <v>4.999232000000001</v>
      </c>
      <c r="CJ891">
        <v>0</v>
      </c>
      <c r="CK891">
        <v>1</v>
      </c>
      <c r="CL891">
        <v>0</v>
      </c>
      <c r="CM891">
        <v>1.57478</v>
      </c>
      <c r="CN891">
        <v>0</v>
      </c>
      <c r="CO891">
        <v>0.15432</v>
      </c>
      <c r="CP891">
        <v>25.5744</v>
      </c>
      <c r="CQ891">
        <v>34.8936</v>
      </c>
      <c r="CR891">
        <v>39.0685</v>
      </c>
      <c r="CS891">
        <v>37.0496</v>
      </c>
      <c r="CT891">
        <v>38.10600000000001</v>
      </c>
      <c r="CU891">
        <v>35.7374</v>
      </c>
      <c r="CV891">
        <v>0</v>
      </c>
      <c r="CW891">
        <v>4.999000000000001</v>
      </c>
      <c r="CX891">
        <v>0</v>
      </c>
      <c r="CY891">
        <v>1774685283.2</v>
      </c>
      <c r="CZ891">
        <v>0</v>
      </c>
      <c r="DA891">
        <v>1774666326.5</v>
      </c>
      <c r="DB891" t="s">
        <v>359</v>
      </c>
      <c r="DC891">
        <v>1774666322</v>
      </c>
      <c r="DD891">
        <v>1774666326.5</v>
      </c>
      <c r="DE891">
        <v>2</v>
      </c>
      <c r="DF891">
        <v>0.343</v>
      </c>
      <c r="DG891">
        <v>-0.026</v>
      </c>
      <c r="DH891">
        <v>-0.36</v>
      </c>
      <c r="DI891">
        <v>0.298</v>
      </c>
      <c r="DJ891">
        <v>420</v>
      </c>
      <c r="DK891">
        <v>22</v>
      </c>
      <c r="DL891">
        <v>0.17</v>
      </c>
      <c r="DM891">
        <v>0.02</v>
      </c>
      <c r="DN891">
        <v>-0.4533706585365854</v>
      </c>
      <c r="DO891">
        <v>-0.1482656027874578</v>
      </c>
      <c r="DP891">
        <v>0.02520288138057636</v>
      </c>
      <c r="DQ891">
        <v>0</v>
      </c>
      <c r="DR891">
        <v>-0.01691753902439025</v>
      </c>
      <c r="DS891">
        <v>0.01053364808362363</v>
      </c>
      <c r="DT891">
        <v>0.001249362555686006</v>
      </c>
      <c r="DU891">
        <v>1</v>
      </c>
      <c r="DV891">
        <v>1</v>
      </c>
      <c r="DW891">
        <v>2</v>
      </c>
      <c r="DX891" t="s">
        <v>367</v>
      </c>
      <c r="DY891">
        <v>3.1305</v>
      </c>
      <c r="DZ891">
        <v>2.80658</v>
      </c>
      <c r="EA891">
        <v>0.0997456</v>
      </c>
      <c r="EB891">
        <v>0.0994714</v>
      </c>
      <c r="EC891">
        <v>0.105774</v>
      </c>
      <c r="ED891">
        <v>0.105518</v>
      </c>
      <c r="EE891">
        <v>21143.6</v>
      </c>
      <c r="EF891">
        <v>27419.2</v>
      </c>
      <c r="EG891">
        <v>26440.3</v>
      </c>
      <c r="EH891">
        <v>33000.5</v>
      </c>
      <c r="EI891">
        <v>34923.6</v>
      </c>
      <c r="EJ891">
        <v>40314.3</v>
      </c>
      <c r="EK891">
        <v>41085.5</v>
      </c>
      <c r="EL891">
        <v>46060.7</v>
      </c>
      <c r="EM891">
        <v>2.03523</v>
      </c>
      <c r="EN891">
        <v>2.00003</v>
      </c>
      <c r="EO891">
        <v>0.0663847</v>
      </c>
      <c r="EP891">
        <v>0</v>
      </c>
      <c r="EQ891">
        <v>24.5891</v>
      </c>
      <c r="ER891">
        <v>999.9</v>
      </c>
      <c r="ES891">
        <v>67.5</v>
      </c>
      <c r="ET891">
        <v>27.5</v>
      </c>
      <c r="EU891">
        <v>24.6265</v>
      </c>
      <c r="EV891">
        <v>61.1509</v>
      </c>
      <c r="EW891">
        <v>31.7508</v>
      </c>
      <c r="EX891">
        <v>1</v>
      </c>
      <c r="EY891">
        <v>0.290795</v>
      </c>
      <c r="EZ891">
        <v>0.145479</v>
      </c>
      <c r="FA891">
        <v>20.2908</v>
      </c>
      <c r="FB891">
        <v>5.19183</v>
      </c>
      <c r="FC891">
        <v>11.9441</v>
      </c>
      <c r="FD891">
        <v>4.9558</v>
      </c>
      <c r="FE891">
        <v>3.285</v>
      </c>
      <c r="FF891">
        <v>9999</v>
      </c>
      <c r="FG891">
        <v>9999</v>
      </c>
      <c r="FH891">
        <v>9999</v>
      </c>
      <c r="FI891">
        <v>999.9</v>
      </c>
      <c r="FJ891">
        <v>1.86127</v>
      </c>
      <c r="FK891">
        <v>1.86264</v>
      </c>
      <c r="FL891">
        <v>1.86005</v>
      </c>
      <c r="FM891">
        <v>1.85837</v>
      </c>
      <c r="FN891">
        <v>1.86217</v>
      </c>
      <c r="FO891">
        <v>1.85886</v>
      </c>
      <c r="FP891">
        <v>1.85791</v>
      </c>
      <c r="FQ891">
        <v>1.86081</v>
      </c>
      <c r="FR891">
        <v>0</v>
      </c>
      <c r="FS891">
        <v>0</v>
      </c>
      <c r="FT891">
        <v>0</v>
      </c>
      <c r="FU891">
        <v>4.5</v>
      </c>
      <c r="FV891" t="s">
        <v>361</v>
      </c>
      <c r="FW891" t="s">
        <v>362</v>
      </c>
      <c r="FX891" t="s">
        <v>363</v>
      </c>
      <c r="FY891" t="s">
        <v>364</v>
      </c>
      <c r="FZ891" t="s">
        <v>364</v>
      </c>
      <c r="GA891" t="s">
        <v>363</v>
      </c>
      <c r="GB891">
        <v>0</v>
      </c>
      <c r="GC891">
        <v>100</v>
      </c>
      <c r="GD891">
        <v>100</v>
      </c>
      <c r="GE891">
        <v>-0.362</v>
      </c>
      <c r="GF891">
        <v>0.2969</v>
      </c>
      <c r="GG891">
        <v>-1.589593225013521</v>
      </c>
      <c r="GH891">
        <v>0.00192992804097616</v>
      </c>
      <c r="GI891">
        <v>3.244687122451424E-06</v>
      </c>
      <c r="GJ891">
        <v>-2.087531120305573E-09</v>
      </c>
      <c r="GK891">
        <v>0.05776174702018427</v>
      </c>
      <c r="GL891">
        <v>0.005089068596103195</v>
      </c>
      <c r="GM891">
        <v>0.0003257216593697226</v>
      </c>
      <c r="GN891">
        <v>-1.562898368296355E-06</v>
      </c>
      <c r="GO891">
        <v>0</v>
      </c>
      <c r="GP891">
        <v>1257</v>
      </c>
      <c r="GQ891">
        <v>1</v>
      </c>
      <c r="GR891">
        <v>31</v>
      </c>
      <c r="GS891">
        <v>316.1</v>
      </c>
      <c r="GT891">
        <v>316</v>
      </c>
      <c r="GU891">
        <v>1.07666</v>
      </c>
      <c r="GV891">
        <v>2.38281</v>
      </c>
      <c r="GW891">
        <v>1.44775</v>
      </c>
      <c r="GX891">
        <v>2.20215</v>
      </c>
      <c r="GY891">
        <v>1.44653</v>
      </c>
      <c r="GZ891">
        <v>2.38281</v>
      </c>
      <c r="HA891">
        <v>33.1992</v>
      </c>
      <c r="HB891">
        <v>14.386</v>
      </c>
      <c r="HC891">
        <v>18</v>
      </c>
      <c r="HD891">
        <v>532.026</v>
      </c>
      <c r="HE891">
        <v>522.729</v>
      </c>
      <c r="HF891">
        <v>25</v>
      </c>
      <c r="HG891">
        <v>30.7039</v>
      </c>
      <c r="HH891">
        <v>30.0001</v>
      </c>
      <c r="HI891">
        <v>31.0835</v>
      </c>
      <c r="HJ891">
        <v>31.0928</v>
      </c>
      <c r="HK891">
        <v>21.5354</v>
      </c>
      <c r="HL891">
        <v>20.8779</v>
      </c>
      <c r="HM891">
        <v>100</v>
      </c>
      <c r="HN891">
        <v>25</v>
      </c>
      <c r="HO891">
        <v>420</v>
      </c>
      <c r="HP891">
        <v>21.5</v>
      </c>
      <c r="HQ891">
        <v>103.117</v>
      </c>
      <c r="HR891">
        <v>102.022</v>
      </c>
    </row>
    <row r="892" spans="1:226">
      <c r="A892">
        <v>874</v>
      </c>
      <c r="B892">
        <v>1774685289</v>
      </c>
      <c r="C892">
        <v>3543</v>
      </c>
      <c r="D892" t="s">
        <v>2111</v>
      </c>
      <c r="E892" t="s">
        <v>2112</v>
      </c>
      <c r="F892">
        <v>5</v>
      </c>
      <c r="I892">
        <v>1774685286.1</v>
      </c>
      <c r="J892">
        <f>(K892)/1000</f>
        <v>0</v>
      </c>
      <c r="K892">
        <f>IF(BF892, AN892, AH892)</f>
        <v>0</v>
      </c>
      <c r="L892">
        <f>IF(BF892, AI892, AG892)</f>
        <v>0</v>
      </c>
      <c r="M892">
        <f>BH892 - IF(AU892&gt;1, L892*BB892*100.0/(AW892), 0)</f>
        <v>0</v>
      </c>
      <c r="N892">
        <f>((T892-J892/2)*M892-L892)/(T892+J892/2)</f>
        <v>0</v>
      </c>
      <c r="O892">
        <f>N892*(BO892+BP892)/1000.0</f>
        <v>0</v>
      </c>
      <c r="P892">
        <f>(BH892 - IF(AU892&gt;1, L892*BB892*100.0/(AW892), 0))*(BO892+BP892)/1000.0</f>
        <v>0</v>
      </c>
      <c r="Q892">
        <f>2.0/((1/S892-1/R892)+SIGN(S892)*SQRT((1/S892-1/R892)*(1/S892-1/R892) + 4*BC892/((BC892+1)*(BC892+1))*(2*1/S892*1/R892-1/R892*1/R892)))</f>
        <v>0</v>
      </c>
      <c r="R892">
        <f>IF(LEFT(BD892,1)&lt;&gt;"0",IF(LEFT(BD892,1)="1",3.0,BE892),$D$5+$E$5*(BV892*BO892/($K$5*1000))+$F$5*(BV892*BO892/($K$5*1000))*MAX(MIN(BB892,$J$5),$I$5)*MAX(MIN(BB892,$J$5),$I$5)+$G$5*MAX(MIN(BB892,$J$5),$I$5)*(BV892*BO892/($K$5*1000))+$H$5*(BV892*BO892/($K$5*1000))*(BV892*BO892/($K$5*1000)))</f>
        <v>0</v>
      </c>
      <c r="S892">
        <f>J892*(1000-(1000*0.61365*exp(17.502*W892/(240.97+W892))/(BO892+BP892)+BJ892)/2)/(1000*0.61365*exp(17.502*W892/(240.97+W892))/(BO892+BP892)-BJ892)</f>
        <v>0</v>
      </c>
      <c r="T892">
        <f>1/((BC892+1)/(Q892/1.6)+1/(R892/1.37)) + BC892/((BC892+1)/(Q892/1.6) + BC892/(R892/1.37))</f>
        <v>0</v>
      </c>
      <c r="U892">
        <f>(AX892*BA892)</f>
        <v>0</v>
      </c>
      <c r="V892">
        <f>(BQ892+(U892+2*0.95*5.67E-8*(((BQ892+$B$9)+273)^4-(BQ892+273)^4)-44100*J892)/(1.84*29.3*R892+8*0.95*5.67E-8*(BQ892+273)^3))</f>
        <v>0</v>
      </c>
      <c r="W892">
        <f>($C$9*BR892+$D$9*BS892+$E$9*V892)</f>
        <v>0</v>
      </c>
      <c r="X892">
        <f>0.61365*exp(17.502*W892/(240.97+W892))</f>
        <v>0</v>
      </c>
      <c r="Y892">
        <f>(Z892/AA892*100)</f>
        <v>0</v>
      </c>
      <c r="Z892">
        <f>BJ892*(BO892+BP892)/1000</f>
        <v>0</v>
      </c>
      <c r="AA892">
        <f>0.61365*exp(17.502*BQ892/(240.97+BQ892))</f>
        <v>0</v>
      </c>
      <c r="AB892">
        <f>(X892-BJ892*(BO892+BP892)/1000)</f>
        <v>0</v>
      </c>
      <c r="AC892">
        <f>(-J892*44100)</f>
        <v>0</v>
      </c>
      <c r="AD892">
        <f>2*29.3*R892*0.92*(BQ892-W892)</f>
        <v>0</v>
      </c>
      <c r="AE892">
        <f>2*0.95*5.67E-8*(((BQ892+$B$9)+273)^4-(W892+273)^4)</f>
        <v>0</v>
      </c>
      <c r="AF892">
        <f>U892+AE892+AC892+AD892</f>
        <v>0</v>
      </c>
      <c r="AG892">
        <f>BN892*AU892*(BI892-BH892*(1000-AU892*BK892)/(1000-AU892*BJ892))/(100*BB892)</f>
        <v>0</v>
      </c>
      <c r="AH892">
        <f>1000*BN892*AU892*(BJ892-BK892)/(100*BB892*(1000-AU892*BJ892))</f>
        <v>0</v>
      </c>
      <c r="AI892">
        <f>(AJ892 - AK892 - BO892*1E3/(8.314*(BQ892+273.15)) * AM892/BN892 * AL892) * BN892/(100*BB892) * (1000 - BK892)/1000</f>
        <v>0</v>
      </c>
      <c r="AJ892">
        <v>429.2074782115917</v>
      </c>
      <c r="AK892">
        <v>428.8144303030301</v>
      </c>
      <c r="AL892">
        <v>1.076693676802866E-05</v>
      </c>
      <c r="AM892">
        <v>61.35787655002243</v>
      </c>
      <c r="AN892">
        <f>(AP892 - AO892 + BO892*1E3/(8.314*(BQ892+273.15)) * AR892/BN892 * AQ892) * BN892/(100*BB892) * 1000/(1000 - AP892)</f>
        <v>0</v>
      </c>
      <c r="AO892">
        <v>21.49399501161921</v>
      </c>
      <c r="AP892">
        <v>21.4784104895105</v>
      </c>
      <c r="AQ892">
        <v>1.750096347171914E-08</v>
      </c>
      <c r="AR892">
        <v>91.88205700752289</v>
      </c>
      <c r="AS892">
        <v>0</v>
      </c>
      <c r="AT892">
        <v>0</v>
      </c>
      <c r="AU892">
        <f>IF(AS892*$H$15&gt;=AW892,1.0,(AW892/(AW892-AS892*$H$15)))</f>
        <v>0</v>
      </c>
      <c r="AV892">
        <f>(AU892-1)*100</f>
        <v>0</v>
      </c>
      <c r="AW892">
        <f>MAX(0,($B$15+$C$15*BV892)/(1+$D$15*BV892)*BO892/(BQ892+273)*$E$15)</f>
        <v>0</v>
      </c>
      <c r="AX892">
        <f>$B$13*BW892+$C$13*BX892+$F$13*CI892*(1-CL892)</f>
        <v>0</v>
      </c>
      <c r="AY892">
        <f>AX892*AZ892</f>
        <v>0</v>
      </c>
      <c r="AZ892">
        <f>($B$13*$D$11+$C$13*$D$11+$F$13*((CV892+CN892)/MAX(CV892+CN892+CW892, 0.1)*$I$11+CW892/MAX(CV892+CN892+CW892, 0.1)*$J$11))/($B$13+$C$13+$F$13)</f>
        <v>0</v>
      </c>
      <c r="BA892">
        <f>($B$13*$K$11+$C$13*$K$11+$F$13*((CV892+CN892)/MAX(CV892+CN892+CW892, 0.1)*$P$11+CW892/MAX(CV892+CN892+CW892, 0.1)*$Q$11))/($B$13+$C$13+$F$13)</f>
        <v>0</v>
      </c>
      <c r="BB892">
        <v>6</v>
      </c>
      <c r="BC892">
        <v>0.5</v>
      </c>
      <c r="BD892" t="s">
        <v>358</v>
      </c>
      <c r="BE892">
        <v>2</v>
      </c>
      <c r="BF892" t="b">
        <v>1</v>
      </c>
      <c r="BG892">
        <v>1774685286.1</v>
      </c>
      <c r="BH892">
        <v>419.5604</v>
      </c>
      <c r="BI892">
        <v>419.9843000000001</v>
      </c>
      <c r="BJ892">
        <v>21.47819</v>
      </c>
      <c r="BK892">
        <v>21.49402</v>
      </c>
      <c r="BL892">
        <v>419.922</v>
      </c>
      <c r="BM892">
        <v>21.18135</v>
      </c>
      <c r="BN892">
        <v>500.0521</v>
      </c>
      <c r="BO892">
        <v>101.0263</v>
      </c>
      <c r="BP892">
        <v>0.10001528</v>
      </c>
      <c r="BQ892">
        <v>25.69506</v>
      </c>
      <c r="BR892">
        <v>25.67771</v>
      </c>
      <c r="BS892">
        <v>999.9</v>
      </c>
      <c r="BT892">
        <v>0</v>
      </c>
      <c r="BU892">
        <v>0</v>
      </c>
      <c r="BV892">
        <v>10005.742</v>
      </c>
      <c r="BW892">
        <v>0</v>
      </c>
      <c r="BX892">
        <v>0.3684675</v>
      </c>
      <c r="BY892">
        <v>-0.4238464000000001</v>
      </c>
      <c r="BZ892">
        <v>428.7697</v>
      </c>
      <c r="CA892">
        <v>429.2098</v>
      </c>
      <c r="CB892">
        <v>-0.0158249</v>
      </c>
      <c r="CC892">
        <v>419.9843000000001</v>
      </c>
      <c r="CD892">
        <v>21.49402</v>
      </c>
      <c r="CE892">
        <v>2.169865</v>
      </c>
      <c r="CF892">
        <v>2.171463</v>
      </c>
      <c r="CG892">
        <v>18.74152</v>
      </c>
      <c r="CH892">
        <v>18.75332</v>
      </c>
      <c r="CI892">
        <v>4.995756999999999</v>
      </c>
      <c r="CJ892">
        <v>0</v>
      </c>
      <c r="CK892">
        <v>1</v>
      </c>
      <c r="CL892">
        <v>0</v>
      </c>
      <c r="CM892">
        <v>1.46918</v>
      </c>
      <c r="CN892">
        <v>0</v>
      </c>
      <c r="CO892">
        <v>0.1213</v>
      </c>
      <c r="CP892">
        <v>25.55662</v>
      </c>
      <c r="CQ892">
        <v>34.875</v>
      </c>
      <c r="CR892">
        <v>38.98100000000001</v>
      </c>
      <c r="CS892">
        <v>37.0062</v>
      </c>
      <c r="CT892">
        <v>38.0186</v>
      </c>
      <c r="CU892">
        <v>35.6996</v>
      </c>
      <c r="CV892">
        <v>0</v>
      </c>
      <c r="CW892">
        <v>4.994000000000001</v>
      </c>
      <c r="CX892">
        <v>0</v>
      </c>
      <c r="CY892">
        <v>1774685287.4</v>
      </c>
      <c r="CZ892">
        <v>0</v>
      </c>
      <c r="DA892">
        <v>1774666326.5</v>
      </c>
      <c r="DB892" t="s">
        <v>359</v>
      </c>
      <c r="DC892">
        <v>1774666322</v>
      </c>
      <c r="DD892">
        <v>1774666326.5</v>
      </c>
      <c r="DE892">
        <v>2</v>
      </c>
      <c r="DF892">
        <v>0.343</v>
      </c>
      <c r="DG892">
        <v>-0.026</v>
      </c>
      <c r="DH892">
        <v>-0.36</v>
      </c>
      <c r="DI892">
        <v>0.298</v>
      </c>
      <c r="DJ892">
        <v>420</v>
      </c>
      <c r="DK892">
        <v>22</v>
      </c>
      <c r="DL892">
        <v>0.17</v>
      </c>
      <c r="DM892">
        <v>0.02</v>
      </c>
      <c r="DN892">
        <v>-0.4514763170731708</v>
      </c>
      <c r="DO892">
        <v>-0.006968048780490571</v>
      </c>
      <c r="DP892">
        <v>0.02888261613246907</v>
      </c>
      <c r="DQ892">
        <v>1</v>
      </c>
      <c r="DR892">
        <v>-0.01660654634146342</v>
      </c>
      <c r="DS892">
        <v>0.009856195818815324</v>
      </c>
      <c r="DT892">
        <v>0.001227668797414494</v>
      </c>
      <c r="DU892">
        <v>1</v>
      </c>
      <c r="DV892">
        <v>2</v>
      </c>
      <c r="DW892">
        <v>2</v>
      </c>
      <c r="DX892" t="s">
        <v>360</v>
      </c>
      <c r="DY892">
        <v>3.13052</v>
      </c>
      <c r="DZ892">
        <v>2.80643</v>
      </c>
      <c r="EA892">
        <v>0.09975150000000001</v>
      </c>
      <c r="EB892">
        <v>0.099468</v>
      </c>
      <c r="EC892">
        <v>0.105776</v>
      </c>
      <c r="ED892">
        <v>0.105517</v>
      </c>
      <c r="EE892">
        <v>21143.5</v>
      </c>
      <c r="EF892">
        <v>27419.4</v>
      </c>
      <c r="EG892">
        <v>26440.4</v>
      </c>
      <c r="EH892">
        <v>33000.7</v>
      </c>
      <c r="EI892">
        <v>34923.5</v>
      </c>
      <c r="EJ892">
        <v>40314.5</v>
      </c>
      <c r="EK892">
        <v>41085.5</v>
      </c>
      <c r="EL892">
        <v>46060.9</v>
      </c>
      <c r="EM892">
        <v>2.03523</v>
      </c>
      <c r="EN892">
        <v>2.00017</v>
      </c>
      <c r="EO892">
        <v>0.06623569999999999</v>
      </c>
      <c r="EP892">
        <v>0</v>
      </c>
      <c r="EQ892">
        <v>24.5872</v>
      </c>
      <c r="ER892">
        <v>999.9</v>
      </c>
      <c r="ES892">
        <v>67.5</v>
      </c>
      <c r="ET892">
        <v>27.5</v>
      </c>
      <c r="EU892">
        <v>24.6258</v>
      </c>
      <c r="EV892">
        <v>61.2609</v>
      </c>
      <c r="EW892">
        <v>31.5585</v>
      </c>
      <c r="EX892">
        <v>1</v>
      </c>
      <c r="EY892">
        <v>0.290465</v>
      </c>
      <c r="EZ892">
        <v>0.146471</v>
      </c>
      <c r="FA892">
        <v>20.2908</v>
      </c>
      <c r="FB892">
        <v>5.19078</v>
      </c>
      <c r="FC892">
        <v>11.9441</v>
      </c>
      <c r="FD892">
        <v>4.9558</v>
      </c>
      <c r="FE892">
        <v>3.285</v>
      </c>
      <c r="FF892">
        <v>9999</v>
      </c>
      <c r="FG892">
        <v>9999</v>
      </c>
      <c r="FH892">
        <v>9999</v>
      </c>
      <c r="FI892">
        <v>999.9</v>
      </c>
      <c r="FJ892">
        <v>1.86127</v>
      </c>
      <c r="FK892">
        <v>1.86264</v>
      </c>
      <c r="FL892">
        <v>1.86005</v>
      </c>
      <c r="FM892">
        <v>1.85837</v>
      </c>
      <c r="FN892">
        <v>1.86217</v>
      </c>
      <c r="FO892">
        <v>1.85889</v>
      </c>
      <c r="FP892">
        <v>1.85791</v>
      </c>
      <c r="FQ892">
        <v>1.86081</v>
      </c>
      <c r="FR892">
        <v>0</v>
      </c>
      <c r="FS892">
        <v>0</v>
      </c>
      <c r="FT892">
        <v>0</v>
      </c>
      <c r="FU892">
        <v>4.5</v>
      </c>
      <c r="FV892" t="s">
        <v>361</v>
      </c>
      <c r="FW892" t="s">
        <v>362</v>
      </c>
      <c r="FX892" t="s">
        <v>363</v>
      </c>
      <c r="FY892" t="s">
        <v>364</v>
      </c>
      <c r="FZ892" t="s">
        <v>364</v>
      </c>
      <c r="GA892" t="s">
        <v>363</v>
      </c>
      <c r="GB892">
        <v>0</v>
      </c>
      <c r="GC892">
        <v>100</v>
      </c>
      <c r="GD892">
        <v>100</v>
      </c>
      <c r="GE892">
        <v>-0.361</v>
      </c>
      <c r="GF892">
        <v>0.2969</v>
      </c>
      <c r="GG892">
        <v>-1.589593225013521</v>
      </c>
      <c r="GH892">
        <v>0.00192992804097616</v>
      </c>
      <c r="GI892">
        <v>3.244687122451424E-06</v>
      </c>
      <c r="GJ892">
        <v>-2.087531120305573E-09</v>
      </c>
      <c r="GK892">
        <v>0.05776174702018427</v>
      </c>
      <c r="GL892">
        <v>0.005089068596103195</v>
      </c>
      <c r="GM892">
        <v>0.0003257216593697226</v>
      </c>
      <c r="GN892">
        <v>-1.562898368296355E-06</v>
      </c>
      <c r="GO892">
        <v>0</v>
      </c>
      <c r="GP892">
        <v>1257</v>
      </c>
      <c r="GQ892">
        <v>1</v>
      </c>
      <c r="GR892">
        <v>31</v>
      </c>
      <c r="GS892">
        <v>316.1</v>
      </c>
      <c r="GT892">
        <v>316</v>
      </c>
      <c r="GU892">
        <v>1.07666</v>
      </c>
      <c r="GV892">
        <v>2.39502</v>
      </c>
      <c r="GW892">
        <v>1.44775</v>
      </c>
      <c r="GX892">
        <v>2.20215</v>
      </c>
      <c r="GY892">
        <v>1.44653</v>
      </c>
      <c r="GZ892">
        <v>2.32544</v>
      </c>
      <c r="HA892">
        <v>33.1992</v>
      </c>
      <c r="HB892">
        <v>14.386</v>
      </c>
      <c r="HC892">
        <v>18</v>
      </c>
      <c r="HD892">
        <v>532.026</v>
      </c>
      <c r="HE892">
        <v>522.83</v>
      </c>
      <c r="HF892">
        <v>25.0001</v>
      </c>
      <c r="HG892">
        <v>30.7039</v>
      </c>
      <c r="HH892">
        <v>30.0001</v>
      </c>
      <c r="HI892">
        <v>31.0835</v>
      </c>
      <c r="HJ892">
        <v>31.0928</v>
      </c>
      <c r="HK892">
        <v>21.5359</v>
      </c>
      <c r="HL892">
        <v>20.8779</v>
      </c>
      <c r="HM892">
        <v>100</v>
      </c>
      <c r="HN892">
        <v>25</v>
      </c>
      <c r="HO892">
        <v>420</v>
      </c>
      <c r="HP892">
        <v>21.5</v>
      </c>
      <c r="HQ892">
        <v>103.117</v>
      </c>
      <c r="HR892">
        <v>102.023</v>
      </c>
    </row>
    <row r="893" spans="1:226">
      <c r="A893">
        <v>875</v>
      </c>
      <c r="B893">
        <v>1774685293</v>
      </c>
      <c r="C893">
        <v>3547</v>
      </c>
      <c r="D893" t="s">
        <v>2113</v>
      </c>
      <c r="E893" t="s">
        <v>2114</v>
      </c>
      <c r="F893">
        <v>5</v>
      </c>
      <c r="I893">
        <v>1774685290.1</v>
      </c>
      <c r="J893">
        <f>(K893)/1000</f>
        <v>0</v>
      </c>
      <c r="K893">
        <f>IF(BF893, AN893, AH893)</f>
        <v>0</v>
      </c>
      <c r="L893">
        <f>IF(BF893, AI893, AG893)</f>
        <v>0</v>
      </c>
      <c r="M893">
        <f>BH893 - IF(AU893&gt;1, L893*BB893*100.0/(AW893), 0)</f>
        <v>0</v>
      </c>
      <c r="N893">
        <f>((T893-J893/2)*M893-L893)/(T893+J893/2)</f>
        <v>0</v>
      </c>
      <c r="O893">
        <f>N893*(BO893+BP893)/1000.0</f>
        <v>0</v>
      </c>
      <c r="P893">
        <f>(BH893 - IF(AU893&gt;1, L893*BB893*100.0/(AW893), 0))*(BO893+BP893)/1000.0</f>
        <v>0</v>
      </c>
      <c r="Q893">
        <f>2.0/((1/S893-1/R893)+SIGN(S893)*SQRT((1/S893-1/R893)*(1/S893-1/R893) + 4*BC893/((BC893+1)*(BC893+1))*(2*1/S893*1/R893-1/R893*1/R893)))</f>
        <v>0</v>
      </c>
      <c r="R893">
        <f>IF(LEFT(BD893,1)&lt;&gt;"0",IF(LEFT(BD893,1)="1",3.0,BE893),$D$5+$E$5*(BV893*BO893/($K$5*1000))+$F$5*(BV893*BO893/($K$5*1000))*MAX(MIN(BB893,$J$5),$I$5)*MAX(MIN(BB893,$J$5),$I$5)+$G$5*MAX(MIN(BB893,$J$5),$I$5)*(BV893*BO893/($K$5*1000))+$H$5*(BV893*BO893/($K$5*1000))*(BV893*BO893/($K$5*1000)))</f>
        <v>0</v>
      </c>
      <c r="S893">
        <f>J893*(1000-(1000*0.61365*exp(17.502*W893/(240.97+W893))/(BO893+BP893)+BJ893)/2)/(1000*0.61365*exp(17.502*W893/(240.97+W893))/(BO893+BP893)-BJ893)</f>
        <v>0</v>
      </c>
      <c r="T893">
        <f>1/((BC893+1)/(Q893/1.6)+1/(R893/1.37)) + BC893/((BC893+1)/(Q893/1.6) + BC893/(R893/1.37))</f>
        <v>0</v>
      </c>
      <c r="U893">
        <f>(AX893*BA893)</f>
        <v>0</v>
      </c>
      <c r="V893">
        <f>(BQ893+(U893+2*0.95*5.67E-8*(((BQ893+$B$9)+273)^4-(BQ893+273)^4)-44100*J893)/(1.84*29.3*R893+8*0.95*5.67E-8*(BQ893+273)^3))</f>
        <v>0</v>
      </c>
      <c r="W893">
        <f>($C$9*BR893+$D$9*BS893+$E$9*V893)</f>
        <v>0</v>
      </c>
      <c r="X893">
        <f>0.61365*exp(17.502*W893/(240.97+W893))</f>
        <v>0</v>
      </c>
      <c r="Y893">
        <f>(Z893/AA893*100)</f>
        <v>0</v>
      </c>
      <c r="Z893">
        <f>BJ893*(BO893+BP893)/1000</f>
        <v>0</v>
      </c>
      <c r="AA893">
        <f>0.61365*exp(17.502*BQ893/(240.97+BQ893))</f>
        <v>0</v>
      </c>
      <c r="AB893">
        <f>(X893-BJ893*(BO893+BP893)/1000)</f>
        <v>0</v>
      </c>
      <c r="AC893">
        <f>(-J893*44100)</f>
        <v>0</v>
      </c>
      <c r="AD893">
        <f>2*29.3*R893*0.92*(BQ893-W893)</f>
        <v>0</v>
      </c>
      <c r="AE893">
        <f>2*0.95*5.67E-8*(((BQ893+$B$9)+273)^4-(W893+273)^4)</f>
        <v>0</v>
      </c>
      <c r="AF893">
        <f>U893+AE893+AC893+AD893</f>
        <v>0</v>
      </c>
      <c r="AG893">
        <f>BN893*AU893*(BI893-BH893*(1000-AU893*BK893)/(1000-AU893*BJ893))/(100*BB893)</f>
        <v>0</v>
      </c>
      <c r="AH893">
        <f>1000*BN893*AU893*(BJ893-BK893)/(100*BB893*(1000-AU893*BJ893))</f>
        <v>0</v>
      </c>
      <c r="AI893">
        <f>(AJ893 - AK893 - BO893*1E3/(8.314*(BQ893+273.15)) * AM893/BN893 * AL893) * BN893/(100*BB893) * (1000 - BK893)/1000</f>
        <v>0</v>
      </c>
      <c r="AJ893">
        <v>429.2013291264711</v>
      </c>
      <c r="AK893">
        <v>428.7306848484849</v>
      </c>
      <c r="AL893">
        <v>-7.664375097060268E-06</v>
      </c>
      <c r="AM893">
        <v>61.35787655002243</v>
      </c>
      <c r="AN893">
        <f>(AP893 - AO893 + BO893*1E3/(8.314*(BQ893+273.15)) * AR893/BN893 * AQ893) * BN893/(100*BB893) * 1000/(1000 - AP893)</f>
        <v>0</v>
      </c>
      <c r="AO893">
        <v>21.49366222255737</v>
      </c>
      <c r="AP893">
        <v>21.4801097902098</v>
      </c>
      <c r="AQ893">
        <v>3.120600609085393E-07</v>
      </c>
      <c r="AR893">
        <v>91.88205700752289</v>
      </c>
      <c r="AS893">
        <v>0</v>
      </c>
      <c r="AT893">
        <v>0</v>
      </c>
      <c r="AU893">
        <f>IF(AS893*$H$15&gt;=AW893,1.0,(AW893/(AW893-AS893*$H$15)))</f>
        <v>0</v>
      </c>
      <c r="AV893">
        <f>(AU893-1)*100</f>
        <v>0</v>
      </c>
      <c r="AW893">
        <f>MAX(0,($B$15+$C$15*BV893)/(1+$D$15*BV893)*BO893/(BQ893+273)*$E$15)</f>
        <v>0</v>
      </c>
      <c r="AX893">
        <f>$B$13*BW893+$C$13*BX893+$F$13*CI893*(1-CL893)</f>
        <v>0</v>
      </c>
      <c r="AY893">
        <f>AX893*AZ893</f>
        <v>0</v>
      </c>
      <c r="AZ893">
        <f>($B$13*$D$11+$C$13*$D$11+$F$13*((CV893+CN893)/MAX(CV893+CN893+CW893, 0.1)*$I$11+CW893/MAX(CV893+CN893+CW893, 0.1)*$J$11))/($B$13+$C$13+$F$13)</f>
        <v>0</v>
      </c>
      <c r="BA893">
        <f>($B$13*$K$11+$C$13*$K$11+$F$13*((CV893+CN893)/MAX(CV893+CN893+CW893, 0.1)*$P$11+CW893/MAX(CV893+CN893+CW893, 0.1)*$Q$11))/($B$13+$C$13+$F$13)</f>
        <v>0</v>
      </c>
      <c r="BB893">
        <v>6</v>
      </c>
      <c r="BC893">
        <v>0.5</v>
      </c>
      <c r="BD893" t="s">
        <v>358</v>
      </c>
      <c r="BE893">
        <v>2</v>
      </c>
      <c r="BF893" t="b">
        <v>1</v>
      </c>
      <c r="BG893">
        <v>1774685290.1</v>
      </c>
      <c r="BH893">
        <v>419.5508</v>
      </c>
      <c r="BI893">
        <v>419.9826</v>
      </c>
      <c r="BJ893">
        <v>21.47917</v>
      </c>
      <c r="BK893">
        <v>21.49363</v>
      </c>
      <c r="BL893">
        <v>419.9121999999999</v>
      </c>
      <c r="BM893">
        <v>21.18229</v>
      </c>
      <c r="BN893">
        <v>500.0213</v>
      </c>
      <c r="BO893">
        <v>101.027</v>
      </c>
      <c r="BP893">
        <v>0.10001625</v>
      </c>
      <c r="BQ893">
        <v>25.69461</v>
      </c>
      <c r="BR893">
        <v>25.67664</v>
      </c>
      <c r="BS893">
        <v>999.9</v>
      </c>
      <c r="BT893">
        <v>0</v>
      </c>
      <c r="BU893">
        <v>0</v>
      </c>
      <c r="BV893">
        <v>9996.5</v>
      </c>
      <c r="BW893">
        <v>0</v>
      </c>
      <c r="BX893">
        <v>0.3821598</v>
      </c>
      <c r="BY893">
        <v>-0.432025</v>
      </c>
      <c r="BZ893">
        <v>428.7601000000001</v>
      </c>
      <c r="CA893">
        <v>429.2078</v>
      </c>
      <c r="CB893">
        <v>-0.01446743</v>
      </c>
      <c r="CC893">
        <v>419.9826</v>
      </c>
      <c r="CD893">
        <v>21.49363</v>
      </c>
      <c r="CE893">
        <v>2.169976</v>
      </c>
      <c r="CF893">
        <v>2.171435</v>
      </c>
      <c r="CG893">
        <v>18.74236</v>
      </c>
      <c r="CH893">
        <v>18.75313</v>
      </c>
      <c r="CI893">
        <v>4.997928</v>
      </c>
      <c r="CJ893">
        <v>0</v>
      </c>
      <c r="CK893">
        <v>1</v>
      </c>
      <c r="CL893">
        <v>0</v>
      </c>
      <c r="CM893">
        <v>1.643</v>
      </c>
      <c r="CN893">
        <v>0</v>
      </c>
      <c r="CO893">
        <v>-0.00899</v>
      </c>
      <c r="CP893">
        <v>25.56773</v>
      </c>
      <c r="CQ893">
        <v>34.8309</v>
      </c>
      <c r="CR893">
        <v>38.8998</v>
      </c>
      <c r="CS893">
        <v>36.9559</v>
      </c>
      <c r="CT893">
        <v>37.9187</v>
      </c>
      <c r="CU893">
        <v>35.687</v>
      </c>
      <c r="CV893">
        <v>0</v>
      </c>
      <c r="CW893">
        <v>4.998</v>
      </c>
      <c r="CX893">
        <v>0</v>
      </c>
      <c r="CY893">
        <v>1774685291.6</v>
      </c>
      <c r="CZ893">
        <v>0</v>
      </c>
      <c r="DA893">
        <v>1774666326.5</v>
      </c>
      <c r="DB893" t="s">
        <v>359</v>
      </c>
      <c r="DC893">
        <v>1774666322</v>
      </c>
      <c r="DD893">
        <v>1774666326.5</v>
      </c>
      <c r="DE893">
        <v>2</v>
      </c>
      <c r="DF893">
        <v>0.343</v>
      </c>
      <c r="DG893">
        <v>-0.026</v>
      </c>
      <c r="DH893">
        <v>-0.36</v>
      </c>
      <c r="DI893">
        <v>0.298</v>
      </c>
      <c r="DJ893">
        <v>420</v>
      </c>
      <c r="DK893">
        <v>22</v>
      </c>
      <c r="DL893">
        <v>0.17</v>
      </c>
      <c r="DM893">
        <v>0.02</v>
      </c>
      <c r="DN893">
        <v>-0.4509490749999999</v>
      </c>
      <c r="DO893">
        <v>0.1188000562851785</v>
      </c>
      <c r="DP893">
        <v>0.03352971705919057</v>
      </c>
      <c r="DQ893">
        <v>0</v>
      </c>
      <c r="DR893">
        <v>-0.015721565</v>
      </c>
      <c r="DS893">
        <v>0.009221687054409027</v>
      </c>
      <c r="DT893">
        <v>0.001199597395076782</v>
      </c>
      <c r="DU893">
        <v>1</v>
      </c>
      <c r="DV893">
        <v>1</v>
      </c>
      <c r="DW893">
        <v>2</v>
      </c>
      <c r="DX893" t="s">
        <v>367</v>
      </c>
      <c r="DY893">
        <v>3.1304</v>
      </c>
      <c r="DZ893">
        <v>2.80641</v>
      </c>
      <c r="EA893">
        <v>0.0997444</v>
      </c>
      <c r="EB893">
        <v>0.0994766</v>
      </c>
      <c r="EC893">
        <v>0.10578</v>
      </c>
      <c r="ED893">
        <v>0.105516</v>
      </c>
      <c r="EE893">
        <v>21143.6</v>
      </c>
      <c r="EF893">
        <v>27419.6</v>
      </c>
      <c r="EG893">
        <v>26440.2</v>
      </c>
      <c r="EH893">
        <v>33001.2</v>
      </c>
      <c r="EI893">
        <v>34923.2</v>
      </c>
      <c r="EJ893">
        <v>40315.2</v>
      </c>
      <c r="EK893">
        <v>41085.3</v>
      </c>
      <c r="EL893">
        <v>46061.6</v>
      </c>
      <c r="EM893">
        <v>2.03515</v>
      </c>
      <c r="EN893">
        <v>2.00012</v>
      </c>
      <c r="EO893">
        <v>0.0664964</v>
      </c>
      <c r="EP893">
        <v>0</v>
      </c>
      <c r="EQ893">
        <v>24.5871</v>
      </c>
      <c r="ER893">
        <v>999.9</v>
      </c>
      <c r="ES893">
        <v>67.5</v>
      </c>
      <c r="ET893">
        <v>27.5</v>
      </c>
      <c r="EU893">
        <v>24.6254</v>
      </c>
      <c r="EV893">
        <v>61.5809</v>
      </c>
      <c r="EW893">
        <v>31.5825</v>
      </c>
      <c r="EX893">
        <v>1</v>
      </c>
      <c r="EY893">
        <v>0.290653</v>
      </c>
      <c r="EZ893">
        <v>0.148592</v>
      </c>
      <c r="FA893">
        <v>20.2908</v>
      </c>
      <c r="FB893">
        <v>5.19093</v>
      </c>
      <c r="FC893">
        <v>11.9441</v>
      </c>
      <c r="FD893">
        <v>4.95575</v>
      </c>
      <c r="FE893">
        <v>3.285</v>
      </c>
      <c r="FF893">
        <v>9999</v>
      </c>
      <c r="FG893">
        <v>9999</v>
      </c>
      <c r="FH893">
        <v>9999</v>
      </c>
      <c r="FI893">
        <v>999.9</v>
      </c>
      <c r="FJ893">
        <v>1.86127</v>
      </c>
      <c r="FK893">
        <v>1.86264</v>
      </c>
      <c r="FL893">
        <v>1.86005</v>
      </c>
      <c r="FM893">
        <v>1.85837</v>
      </c>
      <c r="FN893">
        <v>1.86215</v>
      </c>
      <c r="FO893">
        <v>1.85887</v>
      </c>
      <c r="FP893">
        <v>1.85792</v>
      </c>
      <c r="FQ893">
        <v>1.86081</v>
      </c>
      <c r="FR893">
        <v>0</v>
      </c>
      <c r="FS893">
        <v>0</v>
      </c>
      <c r="FT893">
        <v>0</v>
      </c>
      <c r="FU893">
        <v>4.5</v>
      </c>
      <c r="FV893" t="s">
        <v>361</v>
      </c>
      <c r="FW893" t="s">
        <v>362</v>
      </c>
      <c r="FX893" t="s">
        <v>363</v>
      </c>
      <c r="FY893" t="s">
        <v>364</v>
      </c>
      <c r="FZ893" t="s">
        <v>364</v>
      </c>
      <c r="GA893" t="s">
        <v>363</v>
      </c>
      <c r="GB893">
        <v>0</v>
      </c>
      <c r="GC893">
        <v>100</v>
      </c>
      <c r="GD893">
        <v>100</v>
      </c>
      <c r="GE893">
        <v>-0.362</v>
      </c>
      <c r="GF893">
        <v>0.2968</v>
      </c>
      <c r="GG893">
        <v>-1.589593225013521</v>
      </c>
      <c r="GH893">
        <v>0.00192992804097616</v>
      </c>
      <c r="GI893">
        <v>3.244687122451424E-06</v>
      </c>
      <c r="GJ893">
        <v>-2.087531120305573E-09</v>
      </c>
      <c r="GK893">
        <v>0.05776174702018427</v>
      </c>
      <c r="GL893">
        <v>0.005089068596103195</v>
      </c>
      <c r="GM893">
        <v>0.0003257216593697226</v>
      </c>
      <c r="GN893">
        <v>-1.562898368296355E-06</v>
      </c>
      <c r="GO893">
        <v>0</v>
      </c>
      <c r="GP893">
        <v>1257</v>
      </c>
      <c r="GQ893">
        <v>1</v>
      </c>
      <c r="GR893">
        <v>31</v>
      </c>
      <c r="GS893">
        <v>316.2</v>
      </c>
      <c r="GT893">
        <v>316.1</v>
      </c>
      <c r="GU893">
        <v>1.07666</v>
      </c>
      <c r="GV893">
        <v>2.40356</v>
      </c>
      <c r="GW893">
        <v>1.44775</v>
      </c>
      <c r="GX893">
        <v>2.20215</v>
      </c>
      <c r="GY893">
        <v>1.44653</v>
      </c>
      <c r="GZ893">
        <v>2.27051</v>
      </c>
      <c r="HA893">
        <v>33.1992</v>
      </c>
      <c r="HB893">
        <v>14.3772</v>
      </c>
      <c r="HC893">
        <v>18</v>
      </c>
      <c r="HD893">
        <v>531.979</v>
      </c>
      <c r="HE893">
        <v>522.797</v>
      </c>
      <c r="HF893">
        <v>25.0003</v>
      </c>
      <c r="HG893">
        <v>30.7039</v>
      </c>
      <c r="HH893">
        <v>30.0001</v>
      </c>
      <c r="HI893">
        <v>31.0835</v>
      </c>
      <c r="HJ893">
        <v>31.0928</v>
      </c>
      <c r="HK893">
        <v>21.5354</v>
      </c>
      <c r="HL893">
        <v>20.8779</v>
      </c>
      <c r="HM893">
        <v>100</v>
      </c>
      <c r="HN893">
        <v>25</v>
      </c>
      <c r="HO893">
        <v>420</v>
      </c>
      <c r="HP893">
        <v>21.5</v>
      </c>
      <c r="HQ893">
        <v>103.116</v>
      </c>
      <c r="HR893">
        <v>102.024</v>
      </c>
    </row>
    <row r="894" spans="1:226">
      <c r="A894">
        <v>876</v>
      </c>
      <c r="B894">
        <v>1774685297</v>
      </c>
      <c r="C894">
        <v>3551</v>
      </c>
      <c r="D894" t="s">
        <v>2115</v>
      </c>
      <c r="E894" t="s">
        <v>2116</v>
      </c>
      <c r="F894">
        <v>5</v>
      </c>
      <c r="I894">
        <v>1774685294.1</v>
      </c>
      <c r="J894">
        <f>(K894)/1000</f>
        <v>0</v>
      </c>
      <c r="K894">
        <f>IF(BF894, AN894, AH894)</f>
        <v>0</v>
      </c>
      <c r="L894">
        <f>IF(BF894, AI894, AG894)</f>
        <v>0</v>
      </c>
      <c r="M894">
        <f>BH894 - IF(AU894&gt;1, L894*BB894*100.0/(AW894), 0)</f>
        <v>0</v>
      </c>
      <c r="N894">
        <f>((T894-J894/2)*M894-L894)/(T894+J894/2)</f>
        <v>0</v>
      </c>
      <c r="O894">
        <f>N894*(BO894+BP894)/1000.0</f>
        <v>0</v>
      </c>
      <c r="P894">
        <f>(BH894 - IF(AU894&gt;1, L894*BB894*100.0/(AW894), 0))*(BO894+BP894)/1000.0</f>
        <v>0</v>
      </c>
      <c r="Q894">
        <f>2.0/((1/S894-1/R894)+SIGN(S894)*SQRT((1/S894-1/R894)*(1/S894-1/R894) + 4*BC894/((BC894+1)*(BC894+1))*(2*1/S894*1/R894-1/R894*1/R894)))</f>
        <v>0</v>
      </c>
      <c r="R894">
        <f>IF(LEFT(BD894,1)&lt;&gt;"0",IF(LEFT(BD894,1)="1",3.0,BE894),$D$5+$E$5*(BV894*BO894/($K$5*1000))+$F$5*(BV894*BO894/($K$5*1000))*MAX(MIN(BB894,$J$5),$I$5)*MAX(MIN(BB894,$J$5),$I$5)+$G$5*MAX(MIN(BB894,$J$5),$I$5)*(BV894*BO894/($K$5*1000))+$H$5*(BV894*BO894/($K$5*1000))*(BV894*BO894/($K$5*1000)))</f>
        <v>0</v>
      </c>
      <c r="S894">
        <f>J894*(1000-(1000*0.61365*exp(17.502*W894/(240.97+W894))/(BO894+BP894)+BJ894)/2)/(1000*0.61365*exp(17.502*W894/(240.97+W894))/(BO894+BP894)-BJ894)</f>
        <v>0</v>
      </c>
      <c r="T894">
        <f>1/((BC894+1)/(Q894/1.6)+1/(R894/1.37)) + BC894/((BC894+1)/(Q894/1.6) + BC894/(R894/1.37))</f>
        <v>0</v>
      </c>
      <c r="U894">
        <f>(AX894*BA894)</f>
        <v>0</v>
      </c>
      <c r="V894">
        <f>(BQ894+(U894+2*0.95*5.67E-8*(((BQ894+$B$9)+273)^4-(BQ894+273)^4)-44100*J894)/(1.84*29.3*R894+8*0.95*5.67E-8*(BQ894+273)^3))</f>
        <v>0</v>
      </c>
      <c r="W894">
        <f>($C$9*BR894+$D$9*BS894+$E$9*V894)</f>
        <v>0</v>
      </c>
      <c r="X894">
        <f>0.61365*exp(17.502*W894/(240.97+W894))</f>
        <v>0</v>
      </c>
      <c r="Y894">
        <f>(Z894/AA894*100)</f>
        <v>0</v>
      </c>
      <c r="Z894">
        <f>BJ894*(BO894+BP894)/1000</f>
        <v>0</v>
      </c>
      <c r="AA894">
        <f>0.61365*exp(17.502*BQ894/(240.97+BQ894))</f>
        <v>0</v>
      </c>
      <c r="AB894">
        <f>(X894-BJ894*(BO894+BP894)/1000)</f>
        <v>0</v>
      </c>
      <c r="AC894">
        <f>(-J894*44100)</f>
        <v>0</v>
      </c>
      <c r="AD894">
        <f>2*29.3*R894*0.92*(BQ894-W894)</f>
        <v>0</v>
      </c>
      <c r="AE894">
        <f>2*0.95*5.67E-8*(((BQ894+$B$9)+273)^4-(W894+273)^4)</f>
        <v>0</v>
      </c>
      <c r="AF894">
        <f>U894+AE894+AC894+AD894</f>
        <v>0</v>
      </c>
      <c r="AG894">
        <f>BN894*AU894*(BI894-BH894*(1000-AU894*BK894)/(1000-AU894*BJ894))/(100*BB894)</f>
        <v>0</v>
      </c>
      <c r="AH894">
        <f>1000*BN894*AU894*(BJ894-BK894)/(100*BB894*(1000-AU894*BJ894))</f>
        <v>0</v>
      </c>
      <c r="AI894">
        <f>(AJ894 - AK894 - BO894*1E3/(8.314*(BQ894+273.15)) * AM894/BN894 * AL894) * BN894/(100*BB894) * (1000 - BK894)/1000</f>
        <v>0</v>
      </c>
      <c r="AJ894">
        <v>429.2313912821401</v>
      </c>
      <c r="AK894">
        <v>428.7373333333332</v>
      </c>
      <c r="AL894">
        <v>1.539440402317561E-07</v>
      </c>
      <c r="AM894">
        <v>61.35787655002243</v>
      </c>
      <c r="AN894">
        <f>(AP894 - AO894 + BO894*1E3/(8.314*(BQ894+273.15)) * AR894/BN894 * AQ894) * BN894/(100*BB894) * 1000/(1000 - AP894)</f>
        <v>0</v>
      </c>
      <c r="AO894">
        <v>21.49340242587554</v>
      </c>
      <c r="AP894">
        <v>21.47880559440561</v>
      </c>
      <c r="AQ894">
        <v>1.772414815388143E-08</v>
      </c>
      <c r="AR894">
        <v>91.88205700752289</v>
      </c>
      <c r="AS894">
        <v>0</v>
      </c>
      <c r="AT894">
        <v>0</v>
      </c>
      <c r="AU894">
        <f>IF(AS894*$H$15&gt;=AW894,1.0,(AW894/(AW894-AS894*$H$15)))</f>
        <v>0</v>
      </c>
      <c r="AV894">
        <f>(AU894-1)*100</f>
        <v>0</v>
      </c>
      <c r="AW894">
        <f>MAX(0,($B$15+$C$15*BV894)/(1+$D$15*BV894)*BO894/(BQ894+273)*$E$15)</f>
        <v>0</v>
      </c>
      <c r="AX894">
        <f>$B$13*BW894+$C$13*BX894+$F$13*CI894*(1-CL894)</f>
        <v>0</v>
      </c>
      <c r="AY894">
        <f>AX894*AZ894</f>
        <v>0</v>
      </c>
      <c r="AZ894">
        <f>($B$13*$D$11+$C$13*$D$11+$F$13*((CV894+CN894)/MAX(CV894+CN894+CW894, 0.1)*$I$11+CW894/MAX(CV894+CN894+CW894, 0.1)*$J$11))/($B$13+$C$13+$F$13)</f>
        <v>0</v>
      </c>
      <c r="BA894">
        <f>($B$13*$K$11+$C$13*$K$11+$F$13*((CV894+CN894)/MAX(CV894+CN894+CW894, 0.1)*$P$11+CW894/MAX(CV894+CN894+CW894, 0.1)*$Q$11))/($B$13+$C$13+$F$13)</f>
        <v>0</v>
      </c>
      <c r="BB894">
        <v>6</v>
      </c>
      <c r="BC894">
        <v>0.5</v>
      </c>
      <c r="BD894" t="s">
        <v>358</v>
      </c>
      <c r="BE894">
        <v>2</v>
      </c>
      <c r="BF894" t="b">
        <v>1</v>
      </c>
      <c r="BG894">
        <v>1774685294.1</v>
      </c>
      <c r="BH894">
        <v>419.5253000000001</v>
      </c>
      <c r="BI894">
        <v>420.003</v>
      </c>
      <c r="BJ894">
        <v>21.47949</v>
      </c>
      <c r="BK894">
        <v>21.49331</v>
      </c>
      <c r="BL894">
        <v>419.8869</v>
      </c>
      <c r="BM894">
        <v>21.18263</v>
      </c>
      <c r="BN894">
        <v>499.9873000000001</v>
      </c>
      <c r="BO894">
        <v>101.0269</v>
      </c>
      <c r="BP894">
        <v>0.10000105</v>
      </c>
      <c r="BQ894">
        <v>25.69429</v>
      </c>
      <c r="BR894">
        <v>25.67451999999999</v>
      </c>
      <c r="BS894">
        <v>999.9</v>
      </c>
      <c r="BT894">
        <v>0</v>
      </c>
      <c r="BU894">
        <v>0</v>
      </c>
      <c r="BV894">
        <v>9995.493999999999</v>
      </c>
      <c r="BW894">
        <v>0</v>
      </c>
      <c r="BX894">
        <v>0.3833920000000001</v>
      </c>
      <c r="BY894">
        <v>-0.4777435</v>
      </c>
      <c r="BZ894">
        <v>428.7342</v>
      </c>
      <c r="CA894">
        <v>429.2285</v>
      </c>
      <c r="CB894">
        <v>-0.01382751</v>
      </c>
      <c r="CC894">
        <v>420.003</v>
      </c>
      <c r="CD894">
        <v>21.49331</v>
      </c>
      <c r="CE894">
        <v>2.170009</v>
      </c>
      <c r="CF894">
        <v>2.171404</v>
      </c>
      <c r="CG894">
        <v>18.74259</v>
      </c>
      <c r="CH894">
        <v>18.75288</v>
      </c>
      <c r="CI894">
        <v>5.003563999999999</v>
      </c>
      <c r="CJ894">
        <v>0</v>
      </c>
      <c r="CK894">
        <v>1</v>
      </c>
      <c r="CL894">
        <v>0</v>
      </c>
      <c r="CM894">
        <v>1.69824</v>
      </c>
      <c r="CN894">
        <v>0</v>
      </c>
      <c r="CO894">
        <v>0.3403700000000001</v>
      </c>
      <c r="CP894">
        <v>25.59657</v>
      </c>
      <c r="CQ894">
        <v>34.812</v>
      </c>
      <c r="CR894">
        <v>38.8372</v>
      </c>
      <c r="CS894">
        <v>36.8998</v>
      </c>
      <c r="CT894">
        <v>37.8248</v>
      </c>
      <c r="CU894">
        <v>35.6436</v>
      </c>
      <c r="CV894">
        <v>0</v>
      </c>
      <c r="CW894">
        <v>5.006</v>
      </c>
      <c r="CX894">
        <v>0</v>
      </c>
      <c r="CY894">
        <v>1774685295.2</v>
      </c>
      <c r="CZ894">
        <v>0</v>
      </c>
      <c r="DA894">
        <v>1774666326.5</v>
      </c>
      <c r="DB894" t="s">
        <v>359</v>
      </c>
      <c r="DC894">
        <v>1774666322</v>
      </c>
      <c r="DD894">
        <v>1774666326.5</v>
      </c>
      <c r="DE894">
        <v>2</v>
      </c>
      <c r="DF894">
        <v>0.343</v>
      </c>
      <c r="DG894">
        <v>-0.026</v>
      </c>
      <c r="DH894">
        <v>-0.36</v>
      </c>
      <c r="DI894">
        <v>0.298</v>
      </c>
      <c r="DJ894">
        <v>420</v>
      </c>
      <c r="DK894">
        <v>22</v>
      </c>
      <c r="DL894">
        <v>0.17</v>
      </c>
      <c r="DM894">
        <v>0.02</v>
      </c>
      <c r="DN894">
        <v>-0.45490035</v>
      </c>
      <c r="DO894">
        <v>0.007376487804877967</v>
      </c>
      <c r="DP894">
        <v>0.03392303057330669</v>
      </c>
      <c r="DQ894">
        <v>1</v>
      </c>
      <c r="DR894">
        <v>-0.0150024475</v>
      </c>
      <c r="DS894">
        <v>0.007042494934333977</v>
      </c>
      <c r="DT894">
        <v>0.001018832841782081</v>
      </c>
      <c r="DU894">
        <v>1</v>
      </c>
      <c r="DV894">
        <v>2</v>
      </c>
      <c r="DW894">
        <v>2</v>
      </c>
      <c r="DX894" t="s">
        <v>360</v>
      </c>
      <c r="DY894">
        <v>3.13047</v>
      </c>
      <c r="DZ894">
        <v>2.8064</v>
      </c>
      <c r="EA894">
        <v>0.0997437</v>
      </c>
      <c r="EB894">
        <v>0.0994717</v>
      </c>
      <c r="EC894">
        <v>0.105778</v>
      </c>
      <c r="ED894">
        <v>0.105517</v>
      </c>
      <c r="EE894">
        <v>21143.5</v>
      </c>
      <c r="EF894">
        <v>27419.3</v>
      </c>
      <c r="EG894">
        <v>26440.1</v>
      </c>
      <c r="EH894">
        <v>33000.7</v>
      </c>
      <c r="EI894">
        <v>34923.1</v>
      </c>
      <c r="EJ894">
        <v>40314.5</v>
      </c>
      <c r="EK894">
        <v>41085.1</v>
      </c>
      <c r="EL894">
        <v>46060.9</v>
      </c>
      <c r="EM894">
        <v>2.03525</v>
      </c>
      <c r="EN894">
        <v>2.00023</v>
      </c>
      <c r="EO894">
        <v>0.0663847</v>
      </c>
      <c r="EP894">
        <v>0</v>
      </c>
      <c r="EQ894">
        <v>24.5875</v>
      </c>
      <c r="ER894">
        <v>999.9</v>
      </c>
      <c r="ES894">
        <v>67.5</v>
      </c>
      <c r="ET894">
        <v>27.5</v>
      </c>
      <c r="EU894">
        <v>24.6261</v>
      </c>
      <c r="EV894">
        <v>60.9709</v>
      </c>
      <c r="EW894">
        <v>31.7468</v>
      </c>
      <c r="EX894">
        <v>1</v>
      </c>
      <c r="EY894">
        <v>0.290864</v>
      </c>
      <c r="EZ894">
        <v>0.150438</v>
      </c>
      <c r="FA894">
        <v>20.291</v>
      </c>
      <c r="FB894">
        <v>5.19168</v>
      </c>
      <c r="FC894">
        <v>11.9441</v>
      </c>
      <c r="FD894">
        <v>4.95575</v>
      </c>
      <c r="FE894">
        <v>3.285</v>
      </c>
      <c r="FF894">
        <v>9999</v>
      </c>
      <c r="FG894">
        <v>9999</v>
      </c>
      <c r="FH894">
        <v>9999</v>
      </c>
      <c r="FI894">
        <v>999.9</v>
      </c>
      <c r="FJ894">
        <v>1.86127</v>
      </c>
      <c r="FK894">
        <v>1.86264</v>
      </c>
      <c r="FL894">
        <v>1.86005</v>
      </c>
      <c r="FM894">
        <v>1.85837</v>
      </c>
      <c r="FN894">
        <v>1.86216</v>
      </c>
      <c r="FO894">
        <v>1.85887</v>
      </c>
      <c r="FP894">
        <v>1.85791</v>
      </c>
      <c r="FQ894">
        <v>1.8608</v>
      </c>
      <c r="FR894">
        <v>0</v>
      </c>
      <c r="FS894">
        <v>0</v>
      </c>
      <c r="FT894">
        <v>0</v>
      </c>
      <c r="FU894">
        <v>4.5</v>
      </c>
      <c r="FV894" t="s">
        <v>361</v>
      </c>
      <c r="FW894" t="s">
        <v>362</v>
      </c>
      <c r="FX894" t="s">
        <v>363</v>
      </c>
      <c r="FY894" t="s">
        <v>364</v>
      </c>
      <c r="FZ894" t="s">
        <v>364</v>
      </c>
      <c r="GA894" t="s">
        <v>363</v>
      </c>
      <c r="GB894">
        <v>0</v>
      </c>
      <c r="GC894">
        <v>100</v>
      </c>
      <c r="GD894">
        <v>100</v>
      </c>
      <c r="GE894">
        <v>-0.362</v>
      </c>
      <c r="GF894">
        <v>0.2969</v>
      </c>
      <c r="GG894">
        <v>-1.589593225013521</v>
      </c>
      <c r="GH894">
        <v>0.00192992804097616</v>
      </c>
      <c r="GI894">
        <v>3.244687122451424E-06</v>
      </c>
      <c r="GJ894">
        <v>-2.087531120305573E-09</v>
      </c>
      <c r="GK894">
        <v>0.05776174702018427</v>
      </c>
      <c r="GL894">
        <v>0.005089068596103195</v>
      </c>
      <c r="GM894">
        <v>0.0003257216593697226</v>
      </c>
      <c r="GN894">
        <v>-1.562898368296355E-06</v>
      </c>
      <c r="GO894">
        <v>0</v>
      </c>
      <c r="GP894">
        <v>1257</v>
      </c>
      <c r="GQ894">
        <v>1</v>
      </c>
      <c r="GR894">
        <v>31</v>
      </c>
      <c r="GS894">
        <v>316.2</v>
      </c>
      <c r="GT894">
        <v>316.2</v>
      </c>
      <c r="GU894">
        <v>1.07666</v>
      </c>
      <c r="GV894">
        <v>2.39502</v>
      </c>
      <c r="GW894">
        <v>1.44775</v>
      </c>
      <c r="GX894">
        <v>2.20215</v>
      </c>
      <c r="GY894">
        <v>1.44653</v>
      </c>
      <c r="GZ894">
        <v>2.32666</v>
      </c>
      <c r="HA894">
        <v>33.1992</v>
      </c>
      <c r="HB894">
        <v>14.3772</v>
      </c>
      <c r="HC894">
        <v>18</v>
      </c>
      <c r="HD894">
        <v>532.042</v>
      </c>
      <c r="HE894">
        <v>522.864</v>
      </c>
      <c r="HF894">
        <v>25.0004</v>
      </c>
      <c r="HG894">
        <v>30.7039</v>
      </c>
      <c r="HH894">
        <v>30.0001</v>
      </c>
      <c r="HI894">
        <v>31.0835</v>
      </c>
      <c r="HJ894">
        <v>31.0928</v>
      </c>
      <c r="HK894">
        <v>21.5367</v>
      </c>
      <c r="HL894">
        <v>20.8779</v>
      </c>
      <c r="HM894">
        <v>100</v>
      </c>
      <c r="HN894">
        <v>25</v>
      </c>
      <c r="HO894">
        <v>420</v>
      </c>
      <c r="HP894">
        <v>21.5</v>
      </c>
      <c r="HQ894">
        <v>103.116</v>
      </c>
      <c r="HR894">
        <v>102.023</v>
      </c>
    </row>
    <row r="895" spans="1:226">
      <c r="A895">
        <v>877</v>
      </c>
      <c r="B895">
        <v>1774685301</v>
      </c>
      <c r="C895">
        <v>3555</v>
      </c>
      <c r="D895" t="s">
        <v>2117</v>
      </c>
      <c r="E895" t="s">
        <v>2118</v>
      </c>
      <c r="F895">
        <v>5</v>
      </c>
      <c r="I895">
        <v>1774685298.1</v>
      </c>
      <c r="J895">
        <f>(K895)/1000</f>
        <v>0</v>
      </c>
      <c r="K895">
        <f>IF(BF895, AN895, AH895)</f>
        <v>0</v>
      </c>
      <c r="L895">
        <f>IF(BF895, AI895, AG895)</f>
        <v>0</v>
      </c>
      <c r="M895">
        <f>BH895 - IF(AU895&gt;1, L895*BB895*100.0/(AW895), 0)</f>
        <v>0</v>
      </c>
      <c r="N895">
        <f>((T895-J895/2)*M895-L895)/(T895+J895/2)</f>
        <v>0</v>
      </c>
      <c r="O895">
        <f>N895*(BO895+BP895)/1000.0</f>
        <v>0</v>
      </c>
      <c r="P895">
        <f>(BH895 - IF(AU895&gt;1, L895*BB895*100.0/(AW895), 0))*(BO895+BP895)/1000.0</f>
        <v>0</v>
      </c>
      <c r="Q895">
        <f>2.0/((1/S895-1/R895)+SIGN(S895)*SQRT((1/S895-1/R895)*(1/S895-1/R895) + 4*BC895/((BC895+1)*(BC895+1))*(2*1/S895*1/R895-1/R895*1/R895)))</f>
        <v>0</v>
      </c>
      <c r="R895">
        <f>IF(LEFT(BD895,1)&lt;&gt;"0",IF(LEFT(BD895,1)="1",3.0,BE895),$D$5+$E$5*(BV895*BO895/($K$5*1000))+$F$5*(BV895*BO895/($K$5*1000))*MAX(MIN(BB895,$J$5),$I$5)*MAX(MIN(BB895,$J$5),$I$5)+$G$5*MAX(MIN(BB895,$J$5),$I$5)*(BV895*BO895/($K$5*1000))+$H$5*(BV895*BO895/($K$5*1000))*(BV895*BO895/($K$5*1000)))</f>
        <v>0</v>
      </c>
      <c r="S895">
        <f>J895*(1000-(1000*0.61365*exp(17.502*W895/(240.97+W895))/(BO895+BP895)+BJ895)/2)/(1000*0.61365*exp(17.502*W895/(240.97+W895))/(BO895+BP895)-BJ895)</f>
        <v>0</v>
      </c>
      <c r="T895">
        <f>1/((BC895+1)/(Q895/1.6)+1/(R895/1.37)) + BC895/((BC895+1)/(Q895/1.6) + BC895/(R895/1.37))</f>
        <v>0</v>
      </c>
      <c r="U895">
        <f>(AX895*BA895)</f>
        <v>0</v>
      </c>
      <c r="V895">
        <f>(BQ895+(U895+2*0.95*5.67E-8*(((BQ895+$B$9)+273)^4-(BQ895+273)^4)-44100*J895)/(1.84*29.3*R895+8*0.95*5.67E-8*(BQ895+273)^3))</f>
        <v>0</v>
      </c>
      <c r="W895">
        <f>($C$9*BR895+$D$9*BS895+$E$9*V895)</f>
        <v>0</v>
      </c>
      <c r="X895">
        <f>0.61365*exp(17.502*W895/(240.97+W895))</f>
        <v>0</v>
      </c>
      <c r="Y895">
        <f>(Z895/AA895*100)</f>
        <v>0</v>
      </c>
      <c r="Z895">
        <f>BJ895*(BO895+BP895)/1000</f>
        <v>0</v>
      </c>
      <c r="AA895">
        <f>0.61365*exp(17.502*BQ895/(240.97+BQ895))</f>
        <v>0</v>
      </c>
      <c r="AB895">
        <f>(X895-BJ895*(BO895+BP895)/1000)</f>
        <v>0</v>
      </c>
      <c r="AC895">
        <f>(-J895*44100)</f>
        <v>0</v>
      </c>
      <c r="AD895">
        <f>2*29.3*R895*0.92*(BQ895-W895)</f>
        <v>0</v>
      </c>
      <c r="AE895">
        <f>2*0.95*5.67E-8*(((BQ895+$B$9)+273)^4-(W895+273)^4)</f>
        <v>0</v>
      </c>
      <c r="AF895">
        <f>U895+AE895+AC895+AD895</f>
        <v>0</v>
      </c>
      <c r="AG895">
        <f>BN895*AU895*(BI895-BH895*(1000-AU895*BK895)/(1000-AU895*BJ895))/(100*BB895)</f>
        <v>0</v>
      </c>
      <c r="AH895">
        <f>1000*BN895*AU895*(BJ895-BK895)/(100*BB895*(1000-AU895*BJ895))</f>
        <v>0</v>
      </c>
      <c r="AI895">
        <f>(AJ895 - AK895 - BO895*1E3/(8.314*(BQ895+273.15)) * AM895/BN895 * AL895) * BN895/(100*BB895) * (1000 - BK895)/1000</f>
        <v>0</v>
      </c>
      <c r="AJ895">
        <v>429.2214897702859</v>
      </c>
      <c r="AK895">
        <v>428.7683454545452</v>
      </c>
      <c r="AL895">
        <v>4.734170678343089E-06</v>
      </c>
      <c r="AM895">
        <v>61.35787655002243</v>
      </c>
      <c r="AN895">
        <f>(AP895 - AO895 + BO895*1E3/(8.314*(BQ895+273.15)) * AR895/BN895 * AQ895) * BN895/(100*BB895) * 1000/(1000 - AP895)</f>
        <v>0</v>
      </c>
      <c r="AO895">
        <v>21.49366271334667</v>
      </c>
      <c r="AP895">
        <v>21.48037762237763</v>
      </c>
      <c r="AQ895">
        <v>2.707372031647766E-07</v>
      </c>
      <c r="AR895">
        <v>91.88205700752289</v>
      </c>
      <c r="AS895">
        <v>0</v>
      </c>
      <c r="AT895">
        <v>0</v>
      </c>
      <c r="AU895">
        <f>IF(AS895*$H$15&gt;=AW895,1.0,(AW895/(AW895-AS895*$H$15)))</f>
        <v>0</v>
      </c>
      <c r="AV895">
        <f>(AU895-1)*100</f>
        <v>0</v>
      </c>
      <c r="AW895">
        <f>MAX(0,($B$15+$C$15*BV895)/(1+$D$15*BV895)*BO895/(BQ895+273)*$E$15)</f>
        <v>0</v>
      </c>
      <c r="AX895">
        <f>$B$13*BW895+$C$13*BX895+$F$13*CI895*(1-CL895)</f>
        <v>0</v>
      </c>
      <c r="AY895">
        <f>AX895*AZ895</f>
        <v>0</v>
      </c>
      <c r="AZ895">
        <f>($B$13*$D$11+$C$13*$D$11+$F$13*((CV895+CN895)/MAX(CV895+CN895+CW895, 0.1)*$I$11+CW895/MAX(CV895+CN895+CW895, 0.1)*$J$11))/($B$13+$C$13+$F$13)</f>
        <v>0</v>
      </c>
      <c r="BA895">
        <f>($B$13*$K$11+$C$13*$K$11+$F$13*((CV895+CN895)/MAX(CV895+CN895+CW895, 0.1)*$P$11+CW895/MAX(CV895+CN895+CW895, 0.1)*$Q$11))/($B$13+$C$13+$F$13)</f>
        <v>0</v>
      </c>
      <c r="BB895">
        <v>6</v>
      </c>
      <c r="BC895">
        <v>0.5</v>
      </c>
      <c r="BD895" t="s">
        <v>358</v>
      </c>
      <c r="BE895">
        <v>2</v>
      </c>
      <c r="BF895" t="b">
        <v>1</v>
      </c>
      <c r="BG895">
        <v>1774685298.1</v>
      </c>
      <c r="BH895">
        <v>419.5366</v>
      </c>
      <c r="BI895">
        <v>419.9991</v>
      </c>
      <c r="BJ895">
        <v>21.47979</v>
      </c>
      <c r="BK895">
        <v>21.49399</v>
      </c>
      <c r="BL895">
        <v>419.8982</v>
      </c>
      <c r="BM895">
        <v>21.18292</v>
      </c>
      <c r="BN895">
        <v>499.9795</v>
      </c>
      <c r="BO895">
        <v>101.0271</v>
      </c>
      <c r="BP895">
        <v>0.09998699</v>
      </c>
      <c r="BQ895">
        <v>25.69521</v>
      </c>
      <c r="BR895">
        <v>25.67623</v>
      </c>
      <c r="BS895">
        <v>999.9</v>
      </c>
      <c r="BT895">
        <v>0</v>
      </c>
      <c r="BU895">
        <v>0</v>
      </c>
      <c r="BV895">
        <v>10003.178</v>
      </c>
      <c r="BW895">
        <v>0</v>
      </c>
      <c r="BX895">
        <v>0.3833920000000001</v>
      </c>
      <c r="BY895">
        <v>-0.4626372000000001</v>
      </c>
      <c r="BZ895">
        <v>428.7459</v>
      </c>
      <c r="CA895">
        <v>429.225</v>
      </c>
      <c r="CB895">
        <v>-0.01420078</v>
      </c>
      <c r="CC895">
        <v>419.9991</v>
      </c>
      <c r="CD895">
        <v>21.49399</v>
      </c>
      <c r="CE895">
        <v>2.170042</v>
      </c>
      <c r="CF895">
        <v>2.171478</v>
      </c>
      <c r="CG895">
        <v>18.74286</v>
      </c>
      <c r="CH895">
        <v>18.75342</v>
      </c>
      <c r="CI895">
        <v>5.001977000000001</v>
      </c>
      <c r="CJ895">
        <v>0</v>
      </c>
      <c r="CK895">
        <v>1</v>
      </c>
      <c r="CL895">
        <v>0</v>
      </c>
      <c r="CM895">
        <v>1.82604</v>
      </c>
      <c r="CN895">
        <v>0</v>
      </c>
      <c r="CO895">
        <v>0.06342999999999999</v>
      </c>
      <c r="CP895">
        <v>25.58844</v>
      </c>
      <c r="CQ895">
        <v>34.7686</v>
      </c>
      <c r="CR895">
        <v>38.7748</v>
      </c>
      <c r="CS895">
        <v>36.875</v>
      </c>
      <c r="CT895">
        <v>37.7436</v>
      </c>
      <c r="CU895">
        <v>35.5998</v>
      </c>
      <c r="CV895">
        <v>0</v>
      </c>
      <c r="CW895">
        <v>5.003</v>
      </c>
      <c r="CX895">
        <v>0</v>
      </c>
      <c r="CY895">
        <v>1774685299.4</v>
      </c>
      <c r="CZ895">
        <v>0</v>
      </c>
      <c r="DA895">
        <v>1774666326.5</v>
      </c>
      <c r="DB895" t="s">
        <v>359</v>
      </c>
      <c r="DC895">
        <v>1774666322</v>
      </c>
      <c r="DD895">
        <v>1774666326.5</v>
      </c>
      <c r="DE895">
        <v>2</v>
      </c>
      <c r="DF895">
        <v>0.343</v>
      </c>
      <c r="DG895">
        <v>-0.026</v>
      </c>
      <c r="DH895">
        <v>-0.36</v>
      </c>
      <c r="DI895">
        <v>0.298</v>
      </c>
      <c r="DJ895">
        <v>420</v>
      </c>
      <c r="DK895">
        <v>22</v>
      </c>
      <c r="DL895">
        <v>0.17</v>
      </c>
      <c r="DM895">
        <v>0.02</v>
      </c>
      <c r="DN895">
        <v>-0.4537162499999999</v>
      </c>
      <c r="DO895">
        <v>-0.04265263789868574</v>
      </c>
      <c r="DP895">
        <v>0.03389760268864894</v>
      </c>
      <c r="DQ895">
        <v>1</v>
      </c>
      <c r="DR895">
        <v>-0.0147342725</v>
      </c>
      <c r="DS895">
        <v>0.006970265290806766</v>
      </c>
      <c r="DT895">
        <v>0.0009708458016048429</v>
      </c>
      <c r="DU895">
        <v>1</v>
      </c>
      <c r="DV895">
        <v>2</v>
      </c>
      <c r="DW895">
        <v>2</v>
      </c>
      <c r="DX895" t="s">
        <v>360</v>
      </c>
      <c r="DY895">
        <v>3.13048</v>
      </c>
      <c r="DZ895">
        <v>2.80658</v>
      </c>
      <c r="EA895">
        <v>0.09974909999999999</v>
      </c>
      <c r="EB895">
        <v>0.0994747</v>
      </c>
      <c r="EC895">
        <v>0.105781</v>
      </c>
      <c r="ED895">
        <v>0.105521</v>
      </c>
      <c r="EE895">
        <v>21143.4</v>
      </c>
      <c r="EF895">
        <v>27419.3</v>
      </c>
      <c r="EG895">
        <v>26440.2</v>
      </c>
      <c r="EH895">
        <v>33000.7</v>
      </c>
      <c r="EI895">
        <v>34923.1</v>
      </c>
      <c r="EJ895">
        <v>40314.6</v>
      </c>
      <c r="EK895">
        <v>41085.3</v>
      </c>
      <c r="EL895">
        <v>46061.2</v>
      </c>
      <c r="EM895">
        <v>2.03523</v>
      </c>
      <c r="EN895">
        <v>1.99997</v>
      </c>
      <c r="EO895">
        <v>0.0664592</v>
      </c>
      <c r="EP895">
        <v>0</v>
      </c>
      <c r="EQ895">
        <v>24.5896</v>
      </c>
      <c r="ER895">
        <v>999.9</v>
      </c>
      <c r="ES895">
        <v>67.5</v>
      </c>
      <c r="ET895">
        <v>27.5</v>
      </c>
      <c r="EU895">
        <v>24.625</v>
      </c>
      <c r="EV895">
        <v>61.3809</v>
      </c>
      <c r="EW895">
        <v>31.8269</v>
      </c>
      <c r="EX895">
        <v>1</v>
      </c>
      <c r="EY895">
        <v>0.290564</v>
      </c>
      <c r="EZ895">
        <v>0.151247</v>
      </c>
      <c r="FA895">
        <v>20.291</v>
      </c>
      <c r="FB895">
        <v>5.19183</v>
      </c>
      <c r="FC895">
        <v>11.9441</v>
      </c>
      <c r="FD895">
        <v>4.9556</v>
      </c>
      <c r="FE895">
        <v>3.285</v>
      </c>
      <c r="FF895">
        <v>9999</v>
      </c>
      <c r="FG895">
        <v>9999</v>
      </c>
      <c r="FH895">
        <v>9999</v>
      </c>
      <c r="FI895">
        <v>999.9</v>
      </c>
      <c r="FJ895">
        <v>1.86127</v>
      </c>
      <c r="FK895">
        <v>1.86264</v>
      </c>
      <c r="FL895">
        <v>1.86005</v>
      </c>
      <c r="FM895">
        <v>1.85837</v>
      </c>
      <c r="FN895">
        <v>1.86214</v>
      </c>
      <c r="FO895">
        <v>1.85888</v>
      </c>
      <c r="FP895">
        <v>1.85792</v>
      </c>
      <c r="FQ895">
        <v>1.86081</v>
      </c>
      <c r="FR895">
        <v>0</v>
      </c>
      <c r="FS895">
        <v>0</v>
      </c>
      <c r="FT895">
        <v>0</v>
      </c>
      <c r="FU895">
        <v>4.5</v>
      </c>
      <c r="FV895" t="s">
        <v>361</v>
      </c>
      <c r="FW895" t="s">
        <v>362</v>
      </c>
      <c r="FX895" t="s">
        <v>363</v>
      </c>
      <c r="FY895" t="s">
        <v>364</v>
      </c>
      <c r="FZ895" t="s">
        <v>364</v>
      </c>
      <c r="GA895" t="s">
        <v>363</v>
      </c>
      <c r="GB895">
        <v>0</v>
      </c>
      <c r="GC895">
        <v>100</v>
      </c>
      <c r="GD895">
        <v>100</v>
      </c>
      <c r="GE895">
        <v>-0.362</v>
      </c>
      <c r="GF895">
        <v>0.2968</v>
      </c>
      <c r="GG895">
        <v>-1.589593225013521</v>
      </c>
      <c r="GH895">
        <v>0.00192992804097616</v>
      </c>
      <c r="GI895">
        <v>3.244687122451424E-06</v>
      </c>
      <c r="GJ895">
        <v>-2.087531120305573E-09</v>
      </c>
      <c r="GK895">
        <v>0.05776174702018427</v>
      </c>
      <c r="GL895">
        <v>0.005089068596103195</v>
      </c>
      <c r="GM895">
        <v>0.0003257216593697226</v>
      </c>
      <c r="GN895">
        <v>-1.562898368296355E-06</v>
      </c>
      <c r="GO895">
        <v>0</v>
      </c>
      <c r="GP895">
        <v>1257</v>
      </c>
      <c r="GQ895">
        <v>1</v>
      </c>
      <c r="GR895">
        <v>31</v>
      </c>
      <c r="GS895">
        <v>316.3</v>
      </c>
      <c r="GT895">
        <v>316.2</v>
      </c>
      <c r="GU895">
        <v>1.07666</v>
      </c>
      <c r="GV895">
        <v>2.38281</v>
      </c>
      <c r="GW895">
        <v>1.44775</v>
      </c>
      <c r="GX895">
        <v>2.20215</v>
      </c>
      <c r="GY895">
        <v>1.44653</v>
      </c>
      <c r="GZ895">
        <v>2.38525</v>
      </c>
      <c r="HA895">
        <v>33.1992</v>
      </c>
      <c r="HB895">
        <v>14.386</v>
      </c>
      <c r="HC895">
        <v>18</v>
      </c>
      <c r="HD895">
        <v>532.026</v>
      </c>
      <c r="HE895">
        <v>522.6950000000001</v>
      </c>
      <c r="HF895">
        <v>25.0002</v>
      </c>
      <c r="HG895">
        <v>30.7046</v>
      </c>
      <c r="HH895">
        <v>30</v>
      </c>
      <c r="HI895">
        <v>31.0835</v>
      </c>
      <c r="HJ895">
        <v>31.0928</v>
      </c>
      <c r="HK895">
        <v>21.5351</v>
      </c>
      <c r="HL895">
        <v>20.8779</v>
      </c>
      <c r="HM895">
        <v>100</v>
      </c>
      <c r="HN895">
        <v>25</v>
      </c>
      <c r="HO895">
        <v>420</v>
      </c>
      <c r="HP895">
        <v>21.5</v>
      </c>
      <c r="HQ895">
        <v>103.116</v>
      </c>
      <c r="HR895">
        <v>102.023</v>
      </c>
    </row>
    <row r="896" spans="1:226">
      <c r="A896">
        <v>878</v>
      </c>
      <c r="B896">
        <v>1774685305</v>
      </c>
      <c r="C896">
        <v>3559</v>
      </c>
      <c r="D896" t="s">
        <v>2119</v>
      </c>
      <c r="E896" t="s">
        <v>2120</v>
      </c>
      <c r="F896">
        <v>5</v>
      </c>
      <c r="I896">
        <v>1774685302.1</v>
      </c>
      <c r="J896">
        <f>(K896)/1000</f>
        <v>0</v>
      </c>
      <c r="K896">
        <f>IF(BF896, AN896, AH896)</f>
        <v>0</v>
      </c>
      <c r="L896">
        <f>IF(BF896, AI896, AG896)</f>
        <v>0</v>
      </c>
      <c r="M896">
        <f>BH896 - IF(AU896&gt;1, L896*BB896*100.0/(AW896), 0)</f>
        <v>0</v>
      </c>
      <c r="N896">
        <f>((T896-J896/2)*M896-L896)/(T896+J896/2)</f>
        <v>0</v>
      </c>
      <c r="O896">
        <f>N896*(BO896+BP896)/1000.0</f>
        <v>0</v>
      </c>
      <c r="P896">
        <f>(BH896 - IF(AU896&gt;1, L896*BB896*100.0/(AW896), 0))*(BO896+BP896)/1000.0</f>
        <v>0</v>
      </c>
      <c r="Q896">
        <f>2.0/((1/S896-1/R896)+SIGN(S896)*SQRT((1/S896-1/R896)*(1/S896-1/R896) + 4*BC896/((BC896+1)*(BC896+1))*(2*1/S896*1/R896-1/R896*1/R896)))</f>
        <v>0</v>
      </c>
      <c r="R896">
        <f>IF(LEFT(BD896,1)&lt;&gt;"0",IF(LEFT(BD896,1)="1",3.0,BE896),$D$5+$E$5*(BV896*BO896/($K$5*1000))+$F$5*(BV896*BO896/($K$5*1000))*MAX(MIN(BB896,$J$5),$I$5)*MAX(MIN(BB896,$J$5),$I$5)+$G$5*MAX(MIN(BB896,$J$5),$I$5)*(BV896*BO896/($K$5*1000))+$H$5*(BV896*BO896/($K$5*1000))*(BV896*BO896/($K$5*1000)))</f>
        <v>0</v>
      </c>
      <c r="S896">
        <f>J896*(1000-(1000*0.61365*exp(17.502*W896/(240.97+W896))/(BO896+BP896)+BJ896)/2)/(1000*0.61365*exp(17.502*W896/(240.97+W896))/(BO896+BP896)-BJ896)</f>
        <v>0</v>
      </c>
      <c r="T896">
        <f>1/((BC896+1)/(Q896/1.6)+1/(R896/1.37)) + BC896/((BC896+1)/(Q896/1.6) + BC896/(R896/1.37))</f>
        <v>0</v>
      </c>
      <c r="U896">
        <f>(AX896*BA896)</f>
        <v>0</v>
      </c>
      <c r="V896">
        <f>(BQ896+(U896+2*0.95*5.67E-8*(((BQ896+$B$9)+273)^4-(BQ896+273)^4)-44100*J896)/(1.84*29.3*R896+8*0.95*5.67E-8*(BQ896+273)^3))</f>
        <v>0</v>
      </c>
      <c r="W896">
        <f>($C$9*BR896+$D$9*BS896+$E$9*V896)</f>
        <v>0</v>
      </c>
      <c r="X896">
        <f>0.61365*exp(17.502*W896/(240.97+W896))</f>
        <v>0</v>
      </c>
      <c r="Y896">
        <f>(Z896/AA896*100)</f>
        <v>0</v>
      </c>
      <c r="Z896">
        <f>BJ896*(BO896+BP896)/1000</f>
        <v>0</v>
      </c>
      <c r="AA896">
        <f>0.61365*exp(17.502*BQ896/(240.97+BQ896))</f>
        <v>0</v>
      </c>
      <c r="AB896">
        <f>(X896-BJ896*(BO896+BP896)/1000)</f>
        <v>0</v>
      </c>
      <c r="AC896">
        <f>(-J896*44100)</f>
        <v>0</v>
      </c>
      <c r="AD896">
        <f>2*29.3*R896*0.92*(BQ896-W896)</f>
        <v>0</v>
      </c>
      <c r="AE896">
        <f>2*0.95*5.67E-8*(((BQ896+$B$9)+273)^4-(W896+273)^4)</f>
        <v>0</v>
      </c>
      <c r="AF896">
        <f>U896+AE896+AC896+AD896</f>
        <v>0</v>
      </c>
      <c r="AG896">
        <f>BN896*AU896*(BI896-BH896*(1000-AU896*BK896)/(1000-AU896*BJ896))/(100*BB896)</f>
        <v>0</v>
      </c>
      <c r="AH896">
        <f>1000*BN896*AU896*(BJ896-BK896)/(100*BB896*(1000-AU896*BJ896))</f>
        <v>0</v>
      </c>
      <c r="AI896">
        <f>(AJ896 - AK896 - BO896*1E3/(8.314*(BQ896+273.15)) * AM896/BN896 * AL896) * BN896/(100*BB896) * (1000 - BK896)/1000</f>
        <v>0</v>
      </c>
      <c r="AJ896">
        <v>429.2469335118844</v>
      </c>
      <c r="AK896">
        <v>428.7393393939394</v>
      </c>
      <c r="AL896">
        <v>-4.647284739003954E-06</v>
      </c>
      <c r="AM896">
        <v>61.35787655002243</v>
      </c>
      <c r="AN896">
        <f>(AP896 - AO896 + BO896*1E3/(8.314*(BQ896+273.15)) * AR896/BN896 * AQ896) * BN896/(100*BB896) * 1000/(1000 - AP896)</f>
        <v>0</v>
      </c>
      <c r="AO896">
        <v>21.49480917770058</v>
      </c>
      <c r="AP896">
        <v>21.47970279720281</v>
      </c>
      <c r="AQ896">
        <v>-2.501101360540452E-07</v>
      </c>
      <c r="AR896">
        <v>91.88205700752289</v>
      </c>
      <c r="AS896">
        <v>0</v>
      </c>
      <c r="AT896">
        <v>0</v>
      </c>
      <c r="AU896">
        <f>IF(AS896*$H$15&gt;=AW896,1.0,(AW896/(AW896-AS896*$H$15)))</f>
        <v>0</v>
      </c>
      <c r="AV896">
        <f>(AU896-1)*100</f>
        <v>0</v>
      </c>
      <c r="AW896">
        <f>MAX(0,($B$15+$C$15*BV896)/(1+$D$15*BV896)*BO896/(BQ896+273)*$E$15)</f>
        <v>0</v>
      </c>
      <c r="AX896">
        <f>$B$13*BW896+$C$13*BX896+$F$13*CI896*(1-CL896)</f>
        <v>0</v>
      </c>
      <c r="AY896">
        <f>AX896*AZ896</f>
        <v>0</v>
      </c>
      <c r="AZ896">
        <f>($B$13*$D$11+$C$13*$D$11+$F$13*((CV896+CN896)/MAX(CV896+CN896+CW896, 0.1)*$I$11+CW896/MAX(CV896+CN896+CW896, 0.1)*$J$11))/($B$13+$C$13+$F$13)</f>
        <v>0</v>
      </c>
      <c r="BA896">
        <f>($B$13*$K$11+$C$13*$K$11+$F$13*((CV896+CN896)/MAX(CV896+CN896+CW896, 0.1)*$P$11+CW896/MAX(CV896+CN896+CW896, 0.1)*$Q$11))/($B$13+$C$13+$F$13)</f>
        <v>0</v>
      </c>
      <c r="BB896">
        <v>6</v>
      </c>
      <c r="BC896">
        <v>0.5</v>
      </c>
      <c r="BD896" t="s">
        <v>358</v>
      </c>
      <c r="BE896">
        <v>2</v>
      </c>
      <c r="BF896" t="b">
        <v>1</v>
      </c>
      <c r="BG896">
        <v>1774685302.1</v>
      </c>
      <c r="BH896">
        <v>419.5558</v>
      </c>
      <c r="BI896">
        <v>420.02</v>
      </c>
      <c r="BJ896">
        <v>21.4798</v>
      </c>
      <c r="BK896">
        <v>21.49465</v>
      </c>
      <c r="BL896">
        <v>419.9176</v>
      </c>
      <c r="BM896">
        <v>21.18293</v>
      </c>
      <c r="BN896">
        <v>500.0177</v>
      </c>
      <c r="BO896">
        <v>101.0267</v>
      </c>
      <c r="BP896">
        <v>0.10002053</v>
      </c>
      <c r="BQ896">
        <v>25.69366</v>
      </c>
      <c r="BR896">
        <v>25.68307</v>
      </c>
      <c r="BS896">
        <v>999.9</v>
      </c>
      <c r="BT896">
        <v>0</v>
      </c>
      <c r="BU896">
        <v>0</v>
      </c>
      <c r="BV896">
        <v>9996.623</v>
      </c>
      <c r="BW896">
        <v>0</v>
      </c>
      <c r="BX896">
        <v>0.3833920000000001</v>
      </c>
      <c r="BY896">
        <v>-0.4642517</v>
      </c>
      <c r="BZ896">
        <v>428.7657</v>
      </c>
      <c r="CA896">
        <v>429.2465999999999</v>
      </c>
      <c r="CB896">
        <v>-0.01485902</v>
      </c>
      <c r="CC896">
        <v>420.02</v>
      </c>
      <c r="CD896">
        <v>21.49465</v>
      </c>
      <c r="CE896">
        <v>2.170033</v>
      </c>
      <c r="CF896">
        <v>2.171533</v>
      </c>
      <c r="CG896">
        <v>18.74277</v>
      </c>
      <c r="CH896">
        <v>18.75386</v>
      </c>
      <c r="CI896">
        <v>5.000067</v>
      </c>
      <c r="CJ896">
        <v>0</v>
      </c>
      <c r="CK896">
        <v>1</v>
      </c>
      <c r="CL896">
        <v>0</v>
      </c>
      <c r="CM896">
        <v>1.69118</v>
      </c>
      <c r="CN896">
        <v>0</v>
      </c>
      <c r="CO896">
        <v>0.14205</v>
      </c>
      <c r="CP896">
        <v>25.57866</v>
      </c>
      <c r="CQ896">
        <v>34.7248</v>
      </c>
      <c r="CR896">
        <v>38.7122</v>
      </c>
      <c r="CS896">
        <v>36.8309</v>
      </c>
      <c r="CT896">
        <v>37.66849999999999</v>
      </c>
      <c r="CU896">
        <v>35.5496</v>
      </c>
      <c r="CV896">
        <v>0</v>
      </c>
      <c r="CW896">
        <v>5.001</v>
      </c>
      <c r="CX896">
        <v>0</v>
      </c>
      <c r="CY896">
        <v>1774685303.6</v>
      </c>
      <c r="CZ896">
        <v>0</v>
      </c>
      <c r="DA896">
        <v>1774666326.5</v>
      </c>
      <c r="DB896" t="s">
        <v>359</v>
      </c>
      <c r="DC896">
        <v>1774666322</v>
      </c>
      <c r="DD896">
        <v>1774666326.5</v>
      </c>
      <c r="DE896">
        <v>2</v>
      </c>
      <c r="DF896">
        <v>0.343</v>
      </c>
      <c r="DG896">
        <v>-0.026</v>
      </c>
      <c r="DH896">
        <v>-0.36</v>
      </c>
      <c r="DI896">
        <v>0.298</v>
      </c>
      <c r="DJ896">
        <v>420</v>
      </c>
      <c r="DK896">
        <v>22</v>
      </c>
      <c r="DL896">
        <v>0.17</v>
      </c>
      <c r="DM896">
        <v>0.02</v>
      </c>
      <c r="DN896">
        <v>-0.4519782500000001</v>
      </c>
      <c r="DO896">
        <v>-0.1531557973733569</v>
      </c>
      <c r="DP896">
        <v>0.03396677402900517</v>
      </c>
      <c r="DQ896">
        <v>0</v>
      </c>
      <c r="DR896">
        <v>-0.0146269325</v>
      </c>
      <c r="DS896">
        <v>0.002655781238273951</v>
      </c>
      <c r="DT896">
        <v>0.0008929503282343033</v>
      </c>
      <c r="DU896">
        <v>1</v>
      </c>
      <c r="DV896">
        <v>1</v>
      </c>
      <c r="DW896">
        <v>2</v>
      </c>
      <c r="DX896" t="s">
        <v>367</v>
      </c>
      <c r="DY896">
        <v>3.13041</v>
      </c>
      <c r="DZ896">
        <v>2.80635</v>
      </c>
      <c r="EA896">
        <v>0.0997465</v>
      </c>
      <c r="EB896">
        <v>0.09948</v>
      </c>
      <c r="EC896">
        <v>0.105776</v>
      </c>
      <c r="ED896">
        <v>0.10552</v>
      </c>
      <c r="EE896">
        <v>21143.4</v>
      </c>
      <c r="EF896">
        <v>27419.2</v>
      </c>
      <c r="EG896">
        <v>26440</v>
      </c>
      <c r="EH896">
        <v>33000.9</v>
      </c>
      <c r="EI896">
        <v>34923.1</v>
      </c>
      <c r="EJ896">
        <v>40314.7</v>
      </c>
      <c r="EK896">
        <v>41085</v>
      </c>
      <c r="EL896">
        <v>46061.2</v>
      </c>
      <c r="EM896">
        <v>2.035</v>
      </c>
      <c r="EN896">
        <v>2.00035</v>
      </c>
      <c r="EO896">
        <v>0.0666827</v>
      </c>
      <c r="EP896">
        <v>0</v>
      </c>
      <c r="EQ896">
        <v>24.5912</v>
      </c>
      <c r="ER896">
        <v>999.9</v>
      </c>
      <c r="ES896">
        <v>67.5</v>
      </c>
      <c r="ET896">
        <v>27.5</v>
      </c>
      <c r="EU896">
        <v>24.6252</v>
      </c>
      <c r="EV896">
        <v>61.1609</v>
      </c>
      <c r="EW896">
        <v>31.7107</v>
      </c>
      <c r="EX896">
        <v>1</v>
      </c>
      <c r="EY896">
        <v>0.290871</v>
      </c>
      <c r="EZ896">
        <v>0.151345</v>
      </c>
      <c r="FA896">
        <v>20.291</v>
      </c>
      <c r="FB896">
        <v>5.19168</v>
      </c>
      <c r="FC896">
        <v>11.9441</v>
      </c>
      <c r="FD896">
        <v>4.9557</v>
      </c>
      <c r="FE896">
        <v>3.285</v>
      </c>
      <c r="FF896">
        <v>9999</v>
      </c>
      <c r="FG896">
        <v>9999</v>
      </c>
      <c r="FH896">
        <v>9999</v>
      </c>
      <c r="FI896">
        <v>999.9</v>
      </c>
      <c r="FJ896">
        <v>1.86127</v>
      </c>
      <c r="FK896">
        <v>1.86264</v>
      </c>
      <c r="FL896">
        <v>1.86005</v>
      </c>
      <c r="FM896">
        <v>1.85837</v>
      </c>
      <c r="FN896">
        <v>1.86217</v>
      </c>
      <c r="FO896">
        <v>1.85891</v>
      </c>
      <c r="FP896">
        <v>1.85791</v>
      </c>
      <c r="FQ896">
        <v>1.86081</v>
      </c>
      <c r="FR896">
        <v>0</v>
      </c>
      <c r="FS896">
        <v>0</v>
      </c>
      <c r="FT896">
        <v>0</v>
      </c>
      <c r="FU896">
        <v>4.5</v>
      </c>
      <c r="FV896" t="s">
        <v>361</v>
      </c>
      <c r="FW896" t="s">
        <v>362</v>
      </c>
      <c r="FX896" t="s">
        <v>363</v>
      </c>
      <c r="FY896" t="s">
        <v>364</v>
      </c>
      <c r="FZ896" t="s">
        <v>364</v>
      </c>
      <c r="GA896" t="s">
        <v>363</v>
      </c>
      <c r="GB896">
        <v>0</v>
      </c>
      <c r="GC896">
        <v>100</v>
      </c>
      <c r="GD896">
        <v>100</v>
      </c>
      <c r="GE896">
        <v>-0.362</v>
      </c>
      <c r="GF896">
        <v>0.2968</v>
      </c>
      <c r="GG896">
        <v>-1.589593225013521</v>
      </c>
      <c r="GH896">
        <v>0.00192992804097616</v>
      </c>
      <c r="GI896">
        <v>3.244687122451424E-06</v>
      </c>
      <c r="GJ896">
        <v>-2.087531120305573E-09</v>
      </c>
      <c r="GK896">
        <v>0.05776174702018427</v>
      </c>
      <c r="GL896">
        <v>0.005089068596103195</v>
      </c>
      <c r="GM896">
        <v>0.0003257216593697226</v>
      </c>
      <c r="GN896">
        <v>-1.562898368296355E-06</v>
      </c>
      <c r="GO896">
        <v>0</v>
      </c>
      <c r="GP896">
        <v>1257</v>
      </c>
      <c r="GQ896">
        <v>1</v>
      </c>
      <c r="GR896">
        <v>31</v>
      </c>
      <c r="GS896">
        <v>316.4</v>
      </c>
      <c r="GT896">
        <v>316.3</v>
      </c>
      <c r="GU896">
        <v>1.07666</v>
      </c>
      <c r="GV896">
        <v>2.38281</v>
      </c>
      <c r="GW896">
        <v>1.44775</v>
      </c>
      <c r="GX896">
        <v>2.20215</v>
      </c>
      <c r="GY896">
        <v>1.44653</v>
      </c>
      <c r="GZ896">
        <v>2.37671</v>
      </c>
      <c r="HA896">
        <v>33.1992</v>
      </c>
      <c r="HB896">
        <v>14.386</v>
      </c>
      <c r="HC896">
        <v>18</v>
      </c>
      <c r="HD896">
        <v>531.884</v>
      </c>
      <c r="HE896">
        <v>522.949</v>
      </c>
      <c r="HF896">
        <v>25</v>
      </c>
      <c r="HG896">
        <v>30.7059</v>
      </c>
      <c r="HH896">
        <v>30.0001</v>
      </c>
      <c r="HI896">
        <v>31.0835</v>
      </c>
      <c r="HJ896">
        <v>31.0928</v>
      </c>
      <c r="HK896">
        <v>21.5332</v>
      </c>
      <c r="HL896">
        <v>20.8779</v>
      </c>
      <c r="HM896">
        <v>100</v>
      </c>
      <c r="HN896">
        <v>25</v>
      </c>
      <c r="HO896">
        <v>420</v>
      </c>
      <c r="HP896">
        <v>21.5</v>
      </c>
      <c r="HQ896">
        <v>103.116</v>
      </c>
      <c r="HR896">
        <v>102.023</v>
      </c>
    </row>
    <row r="897" spans="1:226">
      <c r="A897">
        <v>879</v>
      </c>
      <c r="B897">
        <v>1774685309</v>
      </c>
      <c r="C897">
        <v>3563</v>
      </c>
      <c r="D897" t="s">
        <v>2121</v>
      </c>
      <c r="E897" t="s">
        <v>2122</v>
      </c>
      <c r="F897">
        <v>5</v>
      </c>
      <c r="I897">
        <v>1774685306.1</v>
      </c>
      <c r="J897">
        <f>(K897)/1000</f>
        <v>0</v>
      </c>
      <c r="K897">
        <f>IF(BF897, AN897, AH897)</f>
        <v>0</v>
      </c>
      <c r="L897">
        <f>IF(BF897, AI897, AG897)</f>
        <v>0</v>
      </c>
      <c r="M897">
        <f>BH897 - IF(AU897&gt;1, L897*BB897*100.0/(AW897), 0)</f>
        <v>0</v>
      </c>
      <c r="N897">
        <f>((T897-J897/2)*M897-L897)/(T897+J897/2)</f>
        <v>0</v>
      </c>
      <c r="O897">
        <f>N897*(BO897+BP897)/1000.0</f>
        <v>0</v>
      </c>
      <c r="P897">
        <f>(BH897 - IF(AU897&gt;1, L897*BB897*100.0/(AW897), 0))*(BO897+BP897)/1000.0</f>
        <v>0</v>
      </c>
      <c r="Q897">
        <f>2.0/((1/S897-1/R897)+SIGN(S897)*SQRT((1/S897-1/R897)*(1/S897-1/R897) + 4*BC897/((BC897+1)*(BC897+1))*(2*1/S897*1/R897-1/R897*1/R897)))</f>
        <v>0</v>
      </c>
      <c r="R897">
        <f>IF(LEFT(BD897,1)&lt;&gt;"0",IF(LEFT(BD897,1)="1",3.0,BE897),$D$5+$E$5*(BV897*BO897/($K$5*1000))+$F$5*(BV897*BO897/($K$5*1000))*MAX(MIN(BB897,$J$5),$I$5)*MAX(MIN(BB897,$J$5),$I$5)+$G$5*MAX(MIN(BB897,$J$5),$I$5)*(BV897*BO897/($K$5*1000))+$H$5*(BV897*BO897/($K$5*1000))*(BV897*BO897/($K$5*1000)))</f>
        <v>0</v>
      </c>
      <c r="S897">
        <f>J897*(1000-(1000*0.61365*exp(17.502*W897/(240.97+W897))/(BO897+BP897)+BJ897)/2)/(1000*0.61365*exp(17.502*W897/(240.97+W897))/(BO897+BP897)-BJ897)</f>
        <v>0</v>
      </c>
      <c r="T897">
        <f>1/((BC897+1)/(Q897/1.6)+1/(R897/1.37)) + BC897/((BC897+1)/(Q897/1.6) + BC897/(R897/1.37))</f>
        <v>0</v>
      </c>
      <c r="U897">
        <f>(AX897*BA897)</f>
        <v>0</v>
      </c>
      <c r="V897">
        <f>(BQ897+(U897+2*0.95*5.67E-8*(((BQ897+$B$9)+273)^4-(BQ897+273)^4)-44100*J897)/(1.84*29.3*R897+8*0.95*5.67E-8*(BQ897+273)^3))</f>
        <v>0</v>
      </c>
      <c r="W897">
        <f>($C$9*BR897+$D$9*BS897+$E$9*V897)</f>
        <v>0</v>
      </c>
      <c r="X897">
        <f>0.61365*exp(17.502*W897/(240.97+W897))</f>
        <v>0</v>
      </c>
      <c r="Y897">
        <f>(Z897/AA897*100)</f>
        <v>0</v>
      </c>
      <c r="Z897">
        <f>BJ897*(BO897+BP897)/1000</f>
        <v>0</v>
      </c>
      <c r="AA897">
        <f>0.61365*exp(17.502*BQ897/(240.97+BQ897))</f>
        <v>0</v>
      </c>
      <c r="AB897">
        <f>(X897-BJ897*(BO897+BP897)/1000)</f>
        <v>0</v>
      </c>
      <c r="AC897">
        <f>(-J897*44100)</f>
        <v>0</v>
      </c>
      <c r="AD897">
        <f>2*29.3*R897*0.92*(BQ897-W897)</f>
        <v>0</v>
      </c>
      <c r="AE897">
        <f>2*0.95*5.67E-8*(((BQ897+$B$9)+273)^4-(W897+273)^4)</f>
        <v>0</v>
      </c>
      <c r="AF897">
        <f>U897+AE897+AC897+AD897</f>
        <v>0</v>
      </c>
      <c r="AG897">
        <f>BN897*AU897*(BI897-BH897*(1000-AU897*BK897)/(1000-AU897*BJ897))/(100*BB897)</f>
        <v>0</v>
      </c>
      <c r="AH897">
        <f>1000*BN897*AU897*(BJ897-BK897)/(100*BB897*(1000-AU897*BJ897))</f>
        <v>0</v>
      </c>
      <c r="AI897">
        <f>(AJ897 - AK897 - BO897*1E3/(8.314*(BQ897+273.15)) * AM897/BN897 * AL897) * BN897/(100*BB897) * (1000 - BK897)/1000</f>
        <v>0</v>
      </c>
      <c r="AJ897">
        <v>429.2631252252744</v>
      </c>
      <c r="AK897">
        <v>428.7738</v>
      </c>
      <c r="AL897">
        <v>4.097824548168575E-06</v>
      </c>
      <c r="AM897">
        <v>61.35787655002243</v>
      </c>
      <c r="AN897">
        <f>(AP897 - AO897 + BO897*1E3/(8.314*(BQ897+273.15)) * AR897/BN897 * AQ897) * BN897/(100*BB897) * 1000/(1000 - AP897)</f>
        <v>0</v>
      </c>
      <c r="AO897">
        <v>21.49454742885915</v>
      </c>
      <c r="AP897">
        <v>21.47908881118882</v>
      </c>
      <c r="AQ897">
        <v>-4.803065496649562E-07</v>
      </c>
      <c r="AR897">
        <v>91.88205700752289</v>
      </c>
      <c r="AS897">
        <v>0</v>
      </c>
      <c r="AT897">
        <v>0</v>
      </c>
      <c r="AU897">
        <f>IF(AS897*$H$15&gt;=AW897,1.0,(AW897/(AW897-AS897*$H$15)))</f>
        <v>0</v>
      </c>
      <c r="AV897">
        <f>(AU897-1)*100</f>
        <v>0</v>
      </c>
      <c r="AW897">
        <f>MAX(0,($B$15+$C$15*BV897)/(1+$D$15*BV897)*BO897/(BQ897+273)*$E$15)</f>
        <v>0</v>
      </c>
      <c r="AX897">
        <f>$B$13*BW897+$C$13*BX897+$F$13*CI897*(1-CL897)</f>
        <v>0</v>
      </c>
      <c r="AY897">
        <f>AX897*AZ897</f>
        <v>0</v>
      </c>
      <c r="AZ897">
        <f>($B$13*$D$11+$C$13*$D$11+$F$13*((CV897+CN897)/MAX(CV897+CN897+CW897, 0.1)*$I$11+CW897/MAX(CV897+CN897+CW897, 0.1)*$J$11))/($B$13+$C$13+$F$13)</f>
        <v>0</v>
      </c>
      <c r="BA897">
        <f>($B$13*$K$11+$C$13*$K$11+$F$13*((CV897+CN897)/MAX(CV897+CN897+CW897, 0.1)*$P$11+CW897/MAX(CV897+CN897+CW897, 0.1)*$Q$11))/($B$13+$C$13+$F$13)</f>
        <v>0</v>
      </c>
      <c r="BB897">
        <v>6</v>
      </c>
      <c r="BC897">
        <v>0.5</v>
      </c>
      <c r="BD897" t="s">
        <v>358</v>
      </c>
      <c r="BE897">
        <v>2</v>
      </c>
      <c r="BF897" t="b">
        <v>1</v>
      </c>
      <c r="BG897">
        <v>1774685306.1</v>
      </c>
      <c r="BH897">
        <v>419.5428</v>
      </c>
      <c r="BI897">
        <v>420.021</v>
      </c>
      <c r="BJ897">
        <v>21.47911</v>
      </c>
      <c r="BK897">
        <v>21.49483</v>
      </c>
      <c r="BL897">
        <v>419.9046</v>
      </c>
      <c r="BM897">
        <v>21.18226</v>
      </c>
      <c r="BN897">
        <v>500.0322</v>
      </c>
      <c r="BO897">
        <v>101.0269</v>
      </c>
      <c r="BP897">
        <v>0.09983761999999999</v>
      </c>
      <c r="BQ897">
        <v>25.69312</v>
      </c>
      <c r="BR897">
        <v>25.68344</v>
      </c>
      <c r="BS897">
        <v>999.9</v>
      </c>
      <c r="BT897">
        <v>0</v>
      </c>
      <c r="BU897">
        <v>0</v>
      </c>
      <c r="BV897">
        <v>10016.43</v>
      </c>
      <c r="BW897">
        <v>0</v>
      </c>
      <c r="BX897">
        <v>0.3833920000000001</v>
      </c>
      <c r="BY897">
        <v>-0.4781434</v>
      </c>
      <c r="BZ897">
        <v>428.7521</v>
      </c>
      <c r="CA897">
        <v>429.2474999999999</v>
      </c>
      <c r="CB897">
        <v>-0.01572666</v>
      </c>
      <c r="CC897">
        <v>420.021</v>
      </c>
      <c r="CD897">
        <v>21.49483</v>
      </c>
      <c r="CE897">
        <v>2.169966</v>
      </c>
      <c r="CF897">
        <v>2.171555</v>
      </c>
      <c r="CG897">
        <v>18.74228</v>
      </c>
      <c r="CH897">
        <v>18.754</v>
      </c>
      <c r="CI897">
        <v>4.999651</v>
      </c>
      <c r="CJ897">
        <v>0</v>
      </c>
      <c r="CK897">
        <v>1</v>
      </c>
      <c r="CL897">
        <v>0</v>
      </c>
      <c r="CM897">
        <v>1.79183</v>
      </c>
      <c r="CN897">
        <v>0</v>
      </c>
      <c r="CO897">
        <v>0.19484</v>
      </c>
      <c r="CP897">
        <v>25.57654</v>
      </c>
      <c r="CQ897">
        <v>34.687</v>
      </c>
      <c r="CR897">
        <v>38.6498</v>
      </c>
      <c r="CS897">
        <v>36.7748</v>
      </c>
      <c r="CT897">
        <v>37.5809</v>
      </c>
      <c r="CU897">
        <v>35.5062</v>
      </c>
      <c r="CV897">
        <v>0</v>
      </c>
      <c r="CW897">
        <v>5</v>
      </c>
      <c r="CX897">
        <v>0</v>
      </c>
      <c r="CY897">
        <v>1774685307.2</v>
      </c>
      <c r="CZ897">
        <v>0</v>
      </c>
      <c r="DA897">
        <v>1774666326.5</v>
      </c>
      <c r="DB897" t="s">
        <v>359</v>
      </c>
      <c r="DC897">
        <v>1774666322</v>
      </c>
      <c r="DD897">
        <v>1774666326.5</v>
      </c>
      <c r="DE897">
        <v>2</v>
      </c>
      <c r="DF897">
        <v>0.343</v>
      </c>
      <c r="DG897">
        <v>-0.026</v>
      </c>
      <c r="DH897">
        <v>-0.36</v>
      </c>
      <c r="DI897">
        <v>0.298</v>
      </c>
      <c r="DJ897">
        <v>420</v>
      </c>
      <c r="DK897">
        <v>22</v>
      </c>
      <c r="DL897">
        <v>0.17</v>
      </c>
      <c r="DM897">
        <v>0.02</v>
      </c>
      <c r="DN897">
        <v>-0.464772</v>
      </c>
      <c r="DO897">
        <v>-0.1177408705440888</v>
      </c>
      <c r="DP897">
        <v>0.03035225748770592</v>
      </c>
      <c r="DQ897">
        <v>0</v>
      </c>
      <c r="DR897">
        <v>-0.0146508225</v>
      </c>
      <c r="DS897">
        <v>-0.006660005628517748</v>
      </c>
      <c r="DT897">
        <v>0.0009638372345701062</v>
      </c>
      <c r="DU897">
        <v>1</v>
      </c>
      <c r="DV897">
        <v>1</v>
      </c>
      <c r="DW897">
        <v>2</v>
      </c>
      <c r="DX897" t="s">
        <v>367</v>
      </c>
      <c r="DY897">
        <v>3.13052</v>
      </c>
      <c r="DZ897">
        <v>2.80645</v>
      </c>
      <c r="EA897">
        <v>0.09975050000000001</v>
      </c>
      <c r="EB897">
        <v>0.0994694</v>
      </c>
      <c r="EC897">
        <v>0.10578</v>
      </c>
      <c r="ED897">
        <v>0.105521</v>
      </c>
      <c r="EE897">
        <v>21143.2</v>
      </c>
      <c r="EF897">
        <v>27419.3</v>
      </c>
      <c r="EG897">
        <v>26439.9</v>
      </c>
      <c r="EH897">
        <v>33000.6</v>
      </c>
      <c r="EI897">
        <v>34922.8</v>
      </c>
      <c r="EJ897">
        <v>40313.9</v>
      </c>
      <c r="EK897">
        <v>41084.8</v>
      </c>
      <c r="EL897">
        <v>46060.4</v>
      </c>
      <c r="EM897">
        <v>2.03513</v>
      </c>
      <c r="EN897">
        <v>2.00025</v>
      </c>
      <c r="EO897">
        <v>0.06660820000000001</v>
      </c>
      <c r="EP897">
        <v>0</v>
      </c>
      <c r="EQ897">
        <v>24.5927</v>
      </c>
      <c r="ER897">
        <v>999.9</v>
      </c>
      <c r="ES897">
        <v>67.5</v>
      </c>
      <c r="ET897">
        <v>27.5</v>
      </c>
      <c r="EU897">
        <v>24.6271</v>
      </c>
      <c r="EV897">
        <v>61.1809</v>
      </c>
      <c r="EW897">
        <v>31.5345</v>
      </c>
      <c r="EX897">
        <v>1</v>
      </c>
      <c r="EY897">
        <v>0.290617</v>
      </c>
      <c r="EZ897">
        <v>0.151334</v>
      </c>
      <c r="FA897">
        <v>20.2912</v>
      </c>
      <c r="FB897">
        <v>5.19228</v>
      </c>
      <c r="FC897">
        <v>11.9441</v>
      </c>
      <c r="FD897">
        <v>4.9557</v>
      </c>
      <c r="FE897">
        <v>3.285</v>
      </c>
      <c r="FF897">
        <v>9999</v>
      </c>
      <c r="FG897">
        <v>9999</v>
      </c>
      <c r="FH897">
        <v>9999</v>
      </c>
      <c r="FI897">
        <v>999.9</v>
      </c>
      <c r="FJ897">
        <v>1.86127</v>
      </c>
      <c r="FK897">
        <v>1.86264</v>
      </c>
      <c r="FL897">
        <v>1.86005</v>
      </c>
      <c r="FM897">
        <v>1.85837</v>
      </c>
      <c r="FN897">
        <v>1.86215</v>
      </c>
      <c r="FO897">
        <v>1.85891</v>
      </c>
      <c r="FP897">
        <v>1.85791</v>
      </c>
      <c r="FQ897">
        <v>1.86081</v>
      </c>
      <c r="FR897">
        <v>0</v>
      </c>
      <c r="FS897">
        <v>0</v>
      </c>
      <c r="FT897">
        <v>0</v>
      </c>
      <c r="FU897">
        <v>4.5</v>
      </c>
      <c r="FV897" t="s">
        <v>361</v>
      </c>
      <c r="FW897" t="s">
        <v>362</v>
      </c>
      <c r="FX897" t="s">
        <v>363</v>
      </c>
      <c r="FY897" t="s">
        <v>364</v>
      </c>
      <c r="FZ897" t="s">
        <v>364</v>
      </c>
      <c r="GA897" t="s">
        <v>363</v>
      </c>
      <c r="GB897">
        <v>0</v>
      </c>
      <c r="GC897">
        <v>100</v>
      </c>
      <c r="GD897">
        <v>100</v>
      </c>
      <c r="GE897">
        <v>-0.361</v>
      </c>
      <c r="GF897">
        <v>0.2968</v>
      </c>
      <c r="GG897">
        <v>-1.589593225013521</v>
      </c>
      <c r="GH897">
        <v>0.00192992804097616</v>
      </c>
      <c r="GI897">
        <v>3.244687122451424E-06</v>
      </c>
      <c r="GJ897">
        <v>-2.087531120305573E-09</v>
      </c>
      <c r="GK897">
        <v>0.05776174702018427</v>
      </c>
      <c r="GL897">
        <v>0.005089068596103195</v>
      </c>
      <c r="GM897">
        <v>0.0003257216593697226</v>
      </c>
      <c r="GN897">
        <v>-1.562898368296355E-06</v>
      </c>
      <c r="GO897">
        <v>0</v>
      </c>
      <c r="GP897">
        <v>1257</v>
      </c>
      <c r="GQ897">
        <v>1</v>
      </c>
      <c r="GR897">
        <v>31</v>
      </c>
      <c r="GS897">
        <v>316.4</v>
      </c>
      <c r="GT897">
        <v>316.4</v>
      </c>
      <c r="GU897">
        <v>1.07666</v>
      </c>
      <c r="GV897">
        <v>2.39258</v>
      </c>
      <c r="GW897">
        <v>1.44775</v>
      </c>
      <c r="GX897">
        <v>2.20215</v>
      </c>
      <c r="GY897">
        <v>1.44653</v>
      </c>
      <c r="GZ897">
        <v>2.35596</v>
      </c>
      <c r="HA897">
        <v>33.1992</v>
      </c>
      <c r="HB897">
        <v>14.3772</v>
      </c>
      <c r="HC897">
        <v>18</v>
      </c>
      <c r="HD897">
        <v>531.963</v>
      </c>
      <c r="HE897">
        <v>522.881</v>
      </c>
      <c r="HF897">
        <v>25</v>
      </c>
      <c r="HG897">
        <v>30.7052</v>
      </c>
      <c r="HH897">
        <v>30.0001</v>
      </c>
      <c r="HI897">
        <v>31.0835</v>
      </c>
      <c r="HJ897">
        <v>31.0928</v>
      </c>
      <c r="HK897">
        <v>21.5354</v>
      </c>
      <c r="HL897">
        <v>20.8779</v>
      </c>
      <c r="HM897">
        <v>100</v>
      </c>
      <c r="HN897">
        <v>25</v>
      </c>
      <c r="HO897">
        <v>420</v>
      </c>
      <c r="HP897">
        <v>21.5</v>
      </c>
      <c r="HQ897">
        <v>103.115</v>
      </c>
      <c r="HR897">
        <v>102.022</v>
      </c>
    </row>
    <row r="898" spans="1:226">
      <c r="A898">
        <v>880</v>
      </c>
      <c r="B898">
        <v>1774685313</v>
      </c>
      <c r="C898">
        <v>3567</v>
      </c>
      <c r="D898" t="s">
        <v>2123</v>
      </c>
      <c r="E898" t="s">
        <v>2124</v>
      </c>
      <c r="F898">
        <v>5</v>
      </c>
      <c r="I898">
        <v>1774685310.1</v>
      </c>
      <c r="J898">
        <f>(K898)/1000</f>
        <v>0</v>
      </c>
      <c r="K898">
        <f>IF(BF898, AN898, AH898)</f>
        <v>0</v>
      </c>
      <c r="L898">
        <f>IF(BF898, AI898, AG898)</f>
        <v>0</v>
      </c>
      <c r="M898">
        <f>BH898 - IF(AU898&gt;1, L898*BB898*100.0/(AW898), 0)</f>
        <v>0</v>
      </c>
      <c r="N898">
        <f>((T898-J898/2)*M898-L898)/(T898+J898/2)</f>
        <v>0</v>
      </c>
      <c r="O898">
        <f>N898*(BO898+BP898)/1000.0</f>
        <v>0</v>
      </c>
      <c r="P898">
        <f>(BH898 - IF(AU898&gt;1, L898*BB898*100.0/(AW898), 0))*(BO898+BP898)/1000.0</f>
        <v>0</v>
      </c>
      <c r="Q898">
        <f>2.0/((1/S898-1/R898)+SIGN(S898)*SQRT((1/S898-1/R898)*(1/S898-1/R898) + 4*BC898/((BC898+1)*(BC898+1))*(2*1/S898*1/R898-1/R898*1/R898)))</f>
        <v>0</v>
      </c>
      <c r="R898">
        <f>IF(LEFT(BD898,1)&lt;&gt;"0",IF(LEFT(BD898,1)="1",3.0,BE898),$D$5+$E$5*(BV898*BO898/($K$5*1000))+$F$5*(BV898*BO898/($K$5*1000))*MAX(MIN(BB898,$J$5),$I$5)*MAX(MIN(BB898,$J$5),$I$5)+$G$5*MAX(MIN(BB898,$J$5),$I$5)*(BV898*BO898/($K$5*1000))+$H$5*(BV898*BO898/($K$5*1000))*(BV898*BO898/($K$5*1000)))</f>
        <v>0</v>
      </c>
      <c r="S898">
        <f>J898*(1000-(1000*0.61365*exp(17.502*W898/(240.97+W898))/(BO898+BP898)+BJ898)/2)/(1000*0.61365*exp(17.502*W898/(240.97+W898))/(BO898+BP898)-BJ898)</f>
        <v>0</v>
      </c>
      <c r="T898">
        <f>1/((BC898+1)/(Q898/1.6)+1/(R898/1.37)) + BC898/((BC898+1)/(Q898/1.6) + BC898/(R898/1.37))</f>
        <v>0</v>
      </c>
      <c r="U898">
        <f>(AX898*BA898)</f>
        <v>0</v>
      </c>
      <c r="V898">
        <f>(BQ898+(U898+2*0.95*5.67E-8*(((BQ898+$B$9)+273)^4-(BQ898+273)^4)-44100*J898)/(1.84*29.3*R898+8*0.95*5.67E-8*(BQ898+273)^3))</f>
        <v>0</v>
      </c>
      <c r="W898">
        <f>($C$9*BR898+$D$9*BS898+$E$9*V898)</f>
        <v>0</v>
      </c>
      <c r="X898">
        <f>0.61365*exp(17.502*W898/(240.97+W898))</f>
        <v>0</v>
      </c>
      <c r="Y898">
        <f>(Z898/AA898*100)</f>
        <v>0</v>
      </c>
      <c r="Z898">
        <f>BJ898*(BO898+BP898)/1000</f>
        <v>0</v>
      </c>
      <c r="AA898">
        <f>0.61365*exp(17.502*BQ898/(240.97+BQ898))</f>
        <v>0</v>
      </c>
      <c r="AB898">
        <f>(X898-BJ898*(BO898+BP898)/1000)</f>
        <v>0</v>
      </c>
      <c r="AC898">
        <f>(-J898*44100)</f>
        <v>0</v>
      </c>
      <c r="AD898">
        <f>2*29.3*R898*0.92*(BQ898-W898)</f>
        <v>0</v>
      </c>
      <c r="AE898">
        <f>2*0.95*5.67E-8*(((BQ898+$B$9)+273)^4-(W898+273)^4)</f>
        <v>0</v>
      </c>
      <c r="AF898">
        <f>U898+AE898+AC898+AD898</f>
        <v>0</v>
      </c>
      <c r="AG898">
        <f>BN898*AU898*(BI898-BH898*(1000-AU898*BK898)/(1000-AU898*BJ898))/(100*BB898)</f>
        <v>0</v>
      </c>
      <c r="AH898">
        <f>1000*BN898*AU898*(BJ898-BK898)/(100*BB898*(1000-AU898*BJ898))</f>
        <v>0</v>
      </c>
      <c r="AI898">
        <f>(AJ898 - AK898 - BO898*1E3/(8.314*(BQ898+273.15)) * AM898/BN898 * AL898) * BN898/(100*BB898) * (1000 - BK898)/1000</f>
        <v>0</v>
      </c>
      <c r="AJ898">
        <v>429.1814591664108</v>
      </c>
      <c r="AK898">
        <v>428.7651636363633</v>
      </c>
      <c r="AL898">
        <v>-1.082762955581957E-06</v>
      </c>
      <c r="AM898">
        <v>61.35787655002243</v>
      </c>
      <c r="AN898">
        <f>(AP898 - AO898 + BO898*1E3/(8.314*(BQ898+273.15)) * AR898/BN898 * AQ898) * BN898/(100*BB898) * 1000/(1000 - AP898)</f>
        <v>0</v>
      </c>
      <c r="AO898">
        <v>21.49457857685914</v>
      </c>
      <c r="AP898">
        <v>21.47971608391609</v>
      </c>
      <c r="AQ898">
        <v>3.811951087497656E-07</v>
      </c>
      <c r="AR898">
        <v>91.88205700752289</v>
      </c>
      <c r="AS898">
        <v>0</v>
      </c>
      <c r="AT898">
        <v>0</v>
      </c>
      <c r="AU898">
        <f>IF(AS898*$H$15&gt;=AW898,1.0,(AW898/(AW898-AS898*$H$15)))</f>
        <v>0</v>
      </c>
      <c r="AV898">
        <f>(AU898-1)*100</f>
        <v>0</v>
      </c>
      <c r="AW898">
        <f>MAX(0,($B$15+$C$15*BV898)/(1+$D$15*BV898)*BO898/(BQ898+273)*$E$15)</f>
        <v>0</v>
      </c>
      <c r="AX898">
        <f>$B$13*BW898+$C$13*BX898+$F$13*CI898*(1-CL898)</f>
        <v>0</v>
      </c>
      <c r="AY898">
        <f>AX898*AZ898</f>
        <v>0</v>
      </c>
      <c r="AZ898">
        <f>($B$13*$D$11+$C$13*$D$11+$F$13*((CV898+CN898)/MAX(CV898+CN898+CW898, 0.1)*$I$11+CW898/MAX(CV898+CN898+CW898, 0.1)*$J$11))/($B$13+$C$13+$F$13)</f>
        <v>0</v>
      </c>
      <c r="BA898">
        <f>($B$13*$K$11+$C$13*$K$11+$F$13*((CV898+CN898)/MAX(CV898+CN898+CW898, 0.1)*$P$11+CW898/MAX(CV898+CN898+CW898, 0.1)*$Q$11))/($B$13+$C$13+$F$13)</f>
        <v>0</v>
      </c>
      <c r="BB898">
        <v>6</v>
      </c>
      <c r="BC898">
        <v>0.5</v>
      </c>
      <c r="BD898" t="s">
        <v>358</v>
      </c>
      <c r="BE898">
        <v>2</v>
      </c>
      <c r="BF898" t="b">
        <v>1</v>
      </c>
      <c r="BG898">
        <v>1774685310.1</v>
      </c>
      <c r="BH898">
        <v>419.5629</v>
      </c>
      <c r="BI898">
        <v>419.9796</v>
      </c>
      <c r="BJ898">
        <v>21.47945</v>
      </c>
      <c r="BK898">
        <v>21.49495</v>
      </c>
      <c r="BL898">
        <v>419.9245</v>
      </c>
      <c r="BM898">
        <v>21.1826</v>
      </c>
      <c r="BN898">
        <v>500.0153999999999</v>
      </c>
      <c r="BO898">
        <v>101.0277</v>
      </c>
      <c r="BP898">
        <v>0.10001571</v>
      </c>
      <c r="BQ898">
        <v>25.68947</v>
      </c>
      <c r="BR898">
        <v>25.67968</v>
      </c>
      <c r="BS898">
        <v>999.9</v>
      </c>
      <c r="BT898">
        <v>0</v>
      </c>
      <c r="BU898">
        <v>0</v>
      </c>
      <c r="BV898">
        <v>10003.628</v>
      </c>
      <c r="BW898">
        <v>0</v>
      </c>
      <c r="BX898">
        <v>0.3777783</v>
      </c>
      <c r="BY898">
        <v>-0.4168090999999999</v>
      </c>
      <c r="BZ898">
        <v>428.7727</v>
      </c>
      <c r="CA898">
        <v>429.2052</v>
      </c>
      <c r="CB898">
        <v>-0.01548957</v>
      </c>
      <c r="CC898">
        <v>419.9796</v>
      </c>
      <c r="CD898">
        <v>21.49495</v>
      </c>
      <c r="CE898">
        <v>2.170016</v>
      </c>
      <c r="CF898">
        <v>2.171580000000001</v>
      </c>
      <c r="CG898">
        <v>18.74265</v>
      </c>
      <c r="CH898">
        <v>18.75418</v>
      </c>
      <c r="CI898">
        <v>5.004847000000001</v>
      </c>
      <c r="CJ898">
        <v>0</v>
      </c>
      <c r="CK898">
        <v>1</v>
      </c>
      <c r="CL898">
        <v>0</v>
      </c>
      <c r="CM898">
        <v>1.94905</v>
      </c>
      <c r="CN898">
        <v>0</v>
      </c>
      <c r="CO898">
        <v>-0.00391999999999999</v>
      </c>
      <c r="CP898">
        <v>25.60312</v>
      </c>
      <c r="CQ898">
        <v>34.6498</v>
      </c>
      <c r="CR898">
        <v>38.5809</v>
      </c>
      <c r="CS898">
        <v>36.7248</v>
      </c>
      <c r="CT898">
        <v>37.506</v>
      </c>
      <c r="CU898">
        <v>35.4874</v>
      </c>
      <c r="CV898">
        <v>0</v>
      </c>
      <c r="CW898">
        <v>5.005</v>
      </c>
      <c r="CX898">
        <v>0</v>
      </c>
      <c r="CY898">
        <v>1774685311.4</v>
      </c>
      <c r="CZ898">
        <v>0</v>
      </c>
      <c r="DA898">
        <v>1774666326.5</v>
      </c>
      <c r="DB898" t="s">
        <v>359</v>
      </c>
      <c r="DC898">
        <v>1774666322</v>
      </c>
      <c r="DD898">
        <v>1774666326.5</v>
      </c>
      <c r="DE898">
        <v>2</v>
      </c>
      <c r="DF898">
        <v>0.343</v>
      </c>
      <c r="DG898">
        <v>-0.026</v>
      </c>
      <c r="DH898">
        <v>-0.36</v>
      </c>
      <c r="DI898">
        <v>0.298</v>
      </c>
      <c r="DJ898">
        <v>420</v>
      </c>
      <c r="DK898">
        <v>22</v>
      </c>
      <c r="DL898">
        <v>0.17</v>
      </c>
      <c r="DM898">
        <v>0.02</v>
      </c>
      <c r="DN898">
        <v>-0.45847475</v>
      </c>
      <c r="DO898">
        <v>0.1817078949343345</v>
      </c>
      <c r="DP898">
        <v>0.03569678387456635</v>
      </c>
      <c r="DQ898">
        <v>0</v>
      </c>
      <c r="DR898">
        <v>-0.0148546675</v>
      </c>
      <c r="DS898">
        <v>-0.006907854033771073</v>
      </c>
      <c r="DT898">
        <v>0.0008946886951301833</v>
      </c>
      <c r="DU898">
        <v>1</v>
      </c>
      <c r="DV898">
        <v>1</v>
      </c>
      <c r="DW898">
        <v>2</v>
      </c>
      <c r="DX898" t="s">
        <v>367</v>
      </c>
      <c r="DY898">
        <v>3.13043</v>
      </c>
      <c r="DZ898">
        <v>2.80651</v>
      </c>
      <c r="EA898">
        <v>0.0997474</v>
      </c>
      <c r="EB898">
        <v>0.09947599999999999</v>
      </c>
      <c r="EC898">
        <v>0.105779</v>
      </c>
      <c r="ED898">
        <v>0.105524</v>
      </c>
      <c r="EE898">
        <v>21143.1</v>
      </c>
      <c r="EF898">
        <v>27419</v>
      </c>
      <c r="EG898">
        <v>26439.8</v>
      </c>
      <c r="EH898">
        <v>33000.5</v>
      </c>
      <c r="EI898">
        <v>34922.6</v>
      </c>
      <c r="EJ898">
        <v>40313.7</v>
      </c>
      <c r="EK898">
        <v>41084.6</v>
      </c>
      <c r="EL898">
        <v>46060.4</v>
      </c>
      <c r="EM898">
        <v>2.03515</v>
      </c>
      <c r="EN898">
        <v>2.00007</v>
      </c>
      <c r="EO898">
        <v>0.0656769</v>
      </c>
      <c r="EP898">
        <v>0</v>
      </c>
      <c r="EQ898">
        <v>24.5933</v>
      </c>
      <c r="ER898">
        <v>999.9</v>
      </c>
      <c r="ES898">
        <v>67.5</v>
      </c>
      <c r="ET898">
        <v>27.5</v>
      </c>
      <c r="EU898">
        <v>24.6266</v>
      </c>
      <c r="EV898">
        <v>61.2909</v>
      </c>
      <c r="EW898">
        <v>31.5665</v>
      </c>
      <c r="EX898">
        <v>1</v>
      </c>
      <c r="EY898">
        <v>0.290757</v>
      </c>
      <c r="EZ898">
        <v>0.150381</v>
      </c>
      <c r="FA898">
        <v>20.2912</v>
      </c>
      <c r="FB898">
        <v>5.19138</v>
      </c>
      <c r="FC898">
        <v>11.9441</v>
      </c>
      <c r="FD898">
        <v>4.95565</v>
      </c>
      <c r="FE898">
        <v>3.285</v>
      </c>
      <c r="FF898">
        <v>9999</v>
      </c>
      <c r="FG898">
        <v>9999</v>
      </c>
      <c r="FH898">
        <v>9999</v>
      </c>
      <c r="FI898">
        <v>999.9</v>
      </c>
      <c r="FJ898">
        <v>1.86127</v>
      </c>
      <c r="FK898">
        <v>1.86264</v>
      </c>
      <c r="FL898">
        <v>1.86005</v>
      </c>
      <c r="FM898">
        <v>1.85837</v>
      </c>
      <c r="FN898">
        <v>1.86213</v>
      </c>
      <c r="FO898">
        <v>1.85889</v>
      </c>
      <c r="FP898">
        <v>1.85791</v>
      </c>
      <c r="FQ898">
        <v>1.86081</v>
      </c>
      <c r="FR898">
        <v>0</v>
      </c>
      <c r="FS898">
        <v>0</v>
      </c>
      <c r="FT898">
        <v>0</v>
      </c>
      <c r="FU898">
        <v>4.5</v>
      </c>
      <c r="FV898" t="s">
        <v>361</v>
      </c>
      <c r="FW898" t="s">
        <v>362</v>
      </c>
      <c r="FX898" t="s">
        <v>363</v>
      </c>
      <c r="FY898" t="s">
        <v>364</v>
      </c>
      <c r="FZ898" t="s">
        <v>364</v>
      </c>
      <c r="GA898" t="s">
        <v>363</v>
      </c>
      <c r="GB898">
        <v>0</v>
      </c>
      <c r="GC898">
        <v>100</v>
      </c>
      <c r="GD898">
        <v>100</v>
      </c>
      <c r="GE898">
        <v>-0.361</v>
      </c>
      <c r="GF898">
        <v>0.2968</v>
      </c>
      <c r="GG898">
        <v>-1.589593225013521</v>
      </c>
      <c r="GH898">
        <v>0.00192992804097616</v>
      </c>
      <c r="GI898">
        <v>3.244687122451424E-06</v>
      </c>
      <c r="GJ898">
        <v>-2.087531120305573E-09</v>
      </c>
      <c r="GK898">
        <v>0.05776174702018427</v>
      </c>
      <c r="GL898">
        <v>0.005089068596103195</v>
      </c>
      <c r="GM898">
        <v>0.0003257216593697226</v>
      </c>
      <c r="GN898">
        <v>-1.562898368296355E-06</v>
      </c>
      <c r="GO898">
        <v>0</v>
      </c>
      <c r="GP898">
        <v>1257</v>
      </c>
      <c r="GQ898">
        <v>1</v>
      </c>
      <c r="GR898">
        <v>31</v>
      </c>
      <c r="GS898">
        <v>316.5</v>
      </c>
      <c r="GT898">
        <v>316.4</v>
      </c>
      <c r="GU898">
        <v>1.07666</v>
      </c>
      <c r="GV898">
        <v>2.40234</v>
      </c>
      <c r="GW898">
        <v>1.44775</v>
      </c>
      <c r="GX898">
        <v>2.20215</v>
      </c>
      <c r="GY898">
        <v>1.44653</v>
      </c>
      <c r="GZ898">
        <v>2.28027</v>
      </c>
      <c r="HA898">
        <v>33.1992</v>
      </c>
      <c r="HB898">
        <v>14.3772</v>
      </c>
      <c r="HC898">
        <v>18</v>
      </c>
      <c r="HD898">
        <v>531.979</v>
      </c>
      <c r="HE898">
        <v>522.763</v>
      </c>
      <c r="HF898">
        <v>24.9998</v>
      </c>
      <c r="HG898">
        <v>30.7059</v>
      </c>
      <c r="HH898">
        <v>30</v>
      </c>
      <c r="HI898">
        <v>31.0835</v>
      </c>
      <c r="HJ898">
        <v>31.0928</v>
      </c>
      <c r="HK898">
        <v>21.534</v>
      </c>
      <c r="HL898">
        <v>20.8779</v>
      </c>
      <c r="HM898">
        <v>100</v>
      </c>
      <c r="HN898">
        <v>25</v>
      </c>
      <c r="HO898">
        <v>420</v>
      </c>
      <c r="HP898">
        <v>21.5</v>
      </c>
      <c r="HQ898">
        <v>103.115</v>
      </c>
      <c r="HR898">
        <v>102.022</v>
      </c>
    </row>
    <row r="899" spans="1:226">
      <c r="A899">
        <v>881</v>
      </c>
      <c r="B899">
        <v>1774685317</v>
      </c>
      <c r="C899">
        <v>3571</v>
      </c>
      <c r="D899" t="s">
        <v>2125</v>
      </c>
      <c r="E899" t="s">
        <v>2126</v>
      </c>
      <c r="F899">
        <v>5</v>
      </c>
      <c r="I899">
        <v>1774685314.1</v>
      </c>
      <c r="J899">
        <f>(K899)/1000</f>
        <v>0</v>
      </c>
      <c r="K899">
        <f>IF(BF899, AN899, AH899)</f>
        <v>0</v>
      </c>
      <c r="L899">
        <f>IF(BF899, AI899, AG899)</f>
        <v>0</v>
      </c>
      <c r="M899">
        <f>BH899 - IF(AU899&gt;1, L899*BB899*100.0/(AW899), 0)</f>
        <v>0</v>
      </c>
      <c r="N899">
        <f>((T899-J899/2)*M899-L899)/(T899+J899/2)</f>
        <v>0</v>
      </c>
      <c r="O899">
        <f>N899*(BO899+BP899)/1000.0</f>
        <v>0</v>
      </c>
      <c r="P899">
        <f>(BH899 - IF(AU899&gt;1, L899*BB899*100.0/(AW899), 0))*(BO899+BP899)/1000.0</f>
        <v>0</v>
      </c>
      <c r="Q899">
        <f>2.0/((1/S899-1/R899)+SIGN(S899)*SQRT((1/S899-1/R899)*(1/S899-1/R899) + 4*BC899/((BC899+1)*(BC899+1))*(2*1/S899*1/R899-1/R899*1/R899)))</f>
        <v>0</v>
      </c>
      <c r="R899">
        <f>IF(LEFT(BD899,1)&lt;&gt;"0",IF(LEFT(BD899,1)="1",3.0,BE899),$D$5+$E$5*(BV899*BO899/($K$5*1000))+$F$5*(BV899*BO899/($K$5*1000))*MAX(MIN(BB899,$J$5),$I$5)*MAX(MIN(BB899,$J$5),$I$5)+$G$5*MAX(MIN(BB899,$J$5),$I$5)*(BV899*BO899/($K$5*1000))+$H$5*(BV899*BO899/($K$5*1000))*(BV899*BO899/($K$5*1000)))</f>
        <v>0</v>
      </c>
      <c r="S899">
        <f>J899*(1000-(1000*0.61365*exp(17.502*W899/(240.97+W899))/(BO899+BP899)+BJ899)/2)/(1000*0.61365*exp(17.502*W899/(240.97+W899))/(BO899+BP899)-BJ899)</f>
        <v>0</v>
      </c>
      <c r="T899">
        <f>1/((BC899+1)/(Q899/1.6)+1/(R899/1.37)) + BC899/((BC899+1)/(Q899/1.6) + BC899/(R899/1.37))</f>
        <v>0</v>
      </c>
      <c r="U899">
        <f>(AX899*BA899)</f>
        <v>0</v>
      </c>
      <c r="V899">
        <f>(BQ899+(U899+2*0.95*5.67E-8*(((BQ899+$B$9)+273)^4-(BQ899+273)^4)-44100*J899)/(1.84*29.3*R899+8*0.95*5.67E-8*(BQ899+273)^3))</f>
        <v>0</v>
      </c>
      <c r="W899">
        <f>($C$9*BR899+$D$9*BS899+$E$9*V899)</f>
        <v>0</v>
      </c>
      <c r="X899">
        <f>0.61365*exp(17.502*W899/(240.97+W899))</f>
        <v>0</v>
      </c>
      <c r="Y899">
        <f>(Z899/AA899*100)</f>
        <v>0</v>
      </c>
      <c r="Z899">
        <f>BJ899*(BO899+BP899)/1000</f>
        <v>0</v>
      </c>
      <c r="AA899">
        <f>0.61365*exp(17.502*BQ899/(240.97+BQ899))</f>
        <v>0</v>
      </c>
      <c r="AB899">
        <f>(X899-BJ899*(BO899+BP899)/1000)</f>
        <v>0</v>
      </c>
      <c r="AC899">
        <f>(-J899*44100)</f>
        <v>0</v>
      </c>
      <c r="AD899">
        <f>2*29.3*R899*0.92*(BQ899-W899)</f>
        <v>0</v>
      </c>
      <c r="AE899">
        <f>2*0.95*5.67E-8*(((BQ899+$B$9)+273)^4-(W899+273)^4)</f>
        <v>0</v>
      </c>
      <c r="AF899">
        <f>U899+AE899+AC899+AD899</f>
        <v>0</v>
      </c>
      <c r="AG899">
        <f>BN899*AU899*(BI899-BH899*(1000-AU899*BK899)/(1000-AU899*BJ899))/(100*BB899)</f>
        <v>0</v>
      </c>
      <c r="AH899">
        <f>1000*BN899*AU899*(BJ899-BK899)/(100*BB899*(1000-AU899*BJ899))</f>
        <v>0</v>
      </c>
      <c r="AI899">
        <f>(AJ899 - AK899 - BO899*1E3/(8.314*(BQ899+273.15)) * AM899/BN899 * AL899) * BN899/(100*BB899) * (1000 - BK899)/1000</f>
        <v>0</v>
      </c>
      <c r="AJ899">
        <v>429.2589251976364</v>
      </c>
      <c r="AK899">
        <v>428.7665030303028</v>
      </c>
      <c r="AL899">
        <v>4.646567041267897E-07</v>
      </c>
      <c r="AM899">
        <v>61.35787655002243</v>
      </c>
      <c r="AN899">
        <f>(AP899 - AO899 + BO899*1E3/(8.314*(BQ899+273.15)) * AR899/BN899 * AQ899) * BN899/(100*BB899) * 1000/(1000 - AP899)</f>
        <v>0</v>
      </c>
      <c r="AO899">
        <v>21.4956057338376</v>
      </c>
      <c r="AP899">
        <v>21.47947972027973</v>
      </c>
      <c r="AQ899">
        <v>1.466028157221864E-07</v>
      </c>
      <c r="AR899">
        <v>91.88205700752289</v>
      </c>
      <c r="AS899">
        <v>0</v>
      </c>
      <c r="AT899">
        <v>0</v>
      </c>
      <c r="AU899">
        <f>IF(AS899*$H$15&gt;=AW899,1.0,(AW899/(AW899-AS899*$H$15)))</f>
        <v>0</v>
      </c>
      <c r="AV899">
        <f>(AU899-1)*100</f>
        <v>0</v>
      </c>
      <c r="AW899">
        <f>MAX(0,($B$15+$C$15*BV899)/(1+$D$15*BV899)*BO899/(BQ899+273)*$E$15)</f>
        <v>0</v>
      </c>
      <c r="AX899">
        <f>$B$13*BW899+$C$13*BX899+$F$13*CI899*(1-CL899)</f>
        <v>0</v>
      </c>
      <c r="AY899">
        <f>AX899*AZ899</f>
        <v>0</v>
      </c>
      <c r="AZ899">
        <f>($B$13*$D$11+$C$13*$D$11+$F$13*((CV899+CN899)/MAX(CV899+CN899+CW899, 0.1)*$I$11+CW899/MAX(CV899+CN899+CW899, 0.1)*$J$11))/($B$13+$C$13+$F$13)</f>
        <v>0</v>
      </c>
      <c r="BA899">
        <f>($B$13*$K$11+$C$13*$K$11+$F$13*((CV899+CN899)/MAX(CV899+CN899+CW899, 0.1)*$P$11+CW899/MAX(CV899+CN899+CW899, 0.1)*$Q$11))/($B$13+$C$13+$F$13)</f>
        <v>0</v>
      </c>
      <c r="BB899">
        <v>6</v>
      </c>
      <c r="BC899">
        <v>0.5</v>
      </c>
      <c r="BD899" t="s">
        <v>358</v>
      </c>
      <c r="BE899">
        <v>2</v>
      </c>
      <c r="BF899" t="b">
        <v>1</v>
      </c>
      <c r="BG899">
        <v>1774685314.1</v>
      </c>
      <c r="BH899">
        <v>419.5571</v>
      </c>
      <c r="BI899">
        <v>420.0128</v>
      </c>
      <c r="BJ899">
        <v>21.47984</v>
      </c>
      <c r="BK899">
        <v>21.49545</v>
      </c>
      <c r="BL899">
        <v>419.9189</v>
      </c>
      <c r="BM899">
        <v>21.183</v>
      </c>
      <c r="BN899">
        <v>500.0101000000001</v>
      </c>
      <c r="BO899">
        <v>101.0265</v>
      </c>
      <c r="BP899">
        <v>0.1002285</v>
      </c>
      <c r="BQ899">
        <v>25.68753</v>
      </c>
      <c r="BR899">
        <v>25.67115</v>
      </c>
      <c r="BS899">
        <v>999.9</v>
      </c>
      <c r="BT899">
        <v>0</v>
      </c>
      <c r="BU899">
        <v>0</v>
      </c>
      <c r="BV899">
        <v>9979.124</v>
      </c>
      <c r="BW899">
        <v>0</v>
      </c>
      <c r="BX899">
        <v>0.3669614</v>
      </c>
      <c r="BY899">
        <v>-0.4555603</v>
      </c>
      <c r="BZ899">
        <v>428.7669</v>
      </c>
      <c r="CA899">
        <v>429.2394</v>
      </c>
      <c r="CB899">
        <v>-0.01560077</v>
      </c>
      <c r="CC899">
        <v>420.0128</v>
      </c>
      <c r="CD899">
        <v>21.49545</v>
      </c>
      <c r="CE899">
        <v>2.170033</v>
      </c>
      <c r="CF899">
        <v>2.171607</v>
      </c>
      <c r="CG899">
        <v>18.74277</v>
      </c>
      <c r="CH899">
        <v>18.75438</v>
      </c>
      <c r="CI899">
        <v>5.005624999999999</v>
      </c>
      <c r="CJ899">
        <v>0</v>
      </c>
      <c r="CK899">
        <v>1</v>
      </c>
      <c r="CL899">
        <v>0</v>
      </c>
      <c r="CM899">
        <v>1.8725</v>
      </c>
      <c r="CN899">
        <v>0</v>
      </c>
      <c r="CO899">
        <v>0.02895000000000002</v>
      </c>
      <c r="CP899">
        <v>25.60711</v>
      </c>
      <c r="CQ899">
        <v>34.625</v>
      </c>
      <c r="CR899">
        <v>38.5186</v>
      </c>
      <c r="CS899">
        <v>36.687</v>
      </c>
      <c r="CT899">
        <v>37.41849999999999</v>
      </c>
      <c r="CU899">
        <v>35.4433</v>
      </c>
      <c r="CV899">
        <v>0</v>
      </c>
      <c r="CW899">
        <v>5.005000000000001</v>
      </c>
      <c r="CX899">
        <v>0</v>
      </c>
      <c r="CY899">
        <v>1774685315.6</v>
      </c>
      <c r="CZ899">
        <v>0</v>
      </c>
      <c r="DA899">
        <v>1774666326.5</v>
      </c>
      <c r="DB899" t="s">
        <v>359</v>
      </c>
      <c r="DC899">
        <v>1774666322</v>
      </c>
      <c r="DD899">
        <v>1774666326.5</v>
      </c>
      <c r="DE899">
        <v>2</v>
      </c>
      <c r="DF899">
        <v>0.343</v>
      </c>
      <c r="DG899">
        <v>-0.026</v>
      </c>
      <c r="DH899">
        <v>-0.36</v>
      </c>
      <c r="DI899">
        <v>0.298</v>
      </c>
      <c r="DJ899">
        <v>420</v>
      </c>
      <c r="DK899">
        <v>22</v>
      </c>
      <c r="DL899">
        <v>0.17</v>
      </c>
      <c r="DM899">
        <v>0.02</v>
      </c>
      <c r="DN899">
        <v>-0.45546495</v>
      </c>
      <c r="DO899">
        <v>0.07058451782364043</v>
      </c>
      <c r="DP899">
        <v>0.03536746978223775</v>
      </c>
      <c r="DQ899">
        <v>1</v>
      </c>
      <c r="DR899">
        <v>-0.015198085</v>
      </c>
      <c r="DS899">
        <v>-0.00443298011257035</v>
      </c>
      <c r="DT899">
        <v>0.0007573287910643566</v>
      </c>
      <c r="DU899">
        <v>1</v>
      </c>
      <c r="DV899">
        <v>2</v>
      </c>
      <c r="DW899">
        <v>2</v>
      </c>
      <c r="DX899" t="s">
        <v>360</v>
      </c>
      <c r="DY899">
        <v>3.13049</v>
      </c>
      <c r="DZ899">
        <v>2.80648</v>
      </c>
      <c r="EA899">
        <v>0.0997461</v>
      </c>
      <c r="EB899">
        <v>0.0994686</v>
      </c>
      <c r="EC899">
        <v>0.105778</v>
      </c>
      <c r="ED899">
        <v>0.105522</v>
      </c>
      <c r="EE899">
        <v>21143.3</v>
      </c>
      <c r="EF899">
        <v>27418.9</v>
      </c>
      <c r="EG899">
        <v>26440</v>
      </c>
      <c r="EH899">
        <v>33000</v>
      </c>
      <c r="EI899">
        <v>34922.8</v>
      </c>
      <c r="EJ899">
        <v>40313.5</v>
      </c>
      <c r="EK899">
        <v>41084.7</v>
      </c>
      <c r="EL899">
        <v>46060</v>
      </c>
      <c r="EM899">
        <v>2.0352</v>
      </c>
      <c r="EN899">
        <v>2.00005</v>
      </c>
      <c r="EO899">
        <v>0.0651926</v>
      </c>
      <c r="EP899">
        <v>0</v>
      </c>
      <c r="EQ899">
        <v>24.5933</v>
      </c>
      <c r="ER899">
        <v>999.9</v>
      </c>
      <c r="ES899">
        <v>67.5</v>
      </c>
      <c r="ET899">
        <v>27.5</v>
      </c>
      <c r="EU899">
        <v>24.6243</v>
      </c>
      <c r="EV899">
        <v>61.6409</v>
      </c>
      <c r="EW899">
        <v>31.7388</v>
      </c>
      <c r="EX899">
        <v>1</v>
      </c>
      <c r="EY899">
        <v>0.290816</v>
      </c>
      <c r="EZ899">
        <v>0.151089</v>
      </c>
      <c r="FA899">
        <v>20.2911</v>
      </c>
      <c r="FB899">
        <v>5.19243</v>
      </c>
      <c r="FC899">
        <v>11.9441</v>
      </c>
      <c r="FD899">
        <v>4.95585</v>
      </c>
      <c r="FE899">
        <v>3.285</v>
      </c>
      <c r="FF899">
        <v>9999</v>
      </c>
      <c r="FG899">
        <v>9999</v>
      </c>
      <c r="FH899">
        <v>9999</v>
      </c>
      <c r="FI899">
        <v>999.9</v>
      </c>
      <c r="FJ899">
        <v>1.86127</v>
      </c>
      <c r="FK899">
        <v>1.86264</v>
      </c>
      <c r="FL899">
        <v>1.86005</v>
      </c>
      <c r="FM899">
        <v>1.85837</v>
      </c>
      <c r="FN899">
        <v>1.86213</v>
      </c>
      <c r="FO899">
        <v>1.85886</v>
      </c>
      <c r="FP899">
        <v>1.85791</v>
      </c>
      <c r="FQ899">
        <v>1.86081</v>
      </c>
      <c r="FR899">
        <v>0</v>
      </c>
      <c r="FS899">
        <v>0</v>
      </c>
      <c r="FT899">
        <v>0</v>
      </c>
      <c r="FU899">
        <v>4.5</v>
      </c>
      <c r="FV899" t="s">
        <v>361</v>
      </c>
      <c r="FW899" t="s">
        <v>362</v>
      </c>
      <c r="FX899" t="s">
        <v>363</v>
      </c>
      <c r="FY899" t="s">
        <v>364</v>
      </c>
      <c r="FZ899" t="s">
        <v>364</v>
      </c>
      <c r="GA899" t="s">
        <v>363</v>
      </c>
      <c r="GB899">
        <v>0</v>
      </c>
      <c r="GC899">
        <v>100</v>
      </c>
      <c r="GD899">
        <v>100</v>
      </c>
      <c r="GE899">
        <v>-0.362</v>
      </c>
      <c r="GF899">
        <v>0.2968</v>
      </c>
      <c r="GG899">
        <v>-1.589593225013521</v>
      </c>
      <c r="GH899">
        <v>0.00192992804097616</v>
      </c>
      <c r="GI899">
        <v>3.244687122451424E-06</v>
      </c>
      <c r="GJ899">
        <v>-2.087531120305573E-09</v>
      </c>
      <c r="GK899">
        <v>0.05776174702018427</v>
      </c>
      <c r="GL899">
        <v>0.005089068596103195</v>
      </c>
      <c r="GM899">
        <v>0.0003257216593697226</v>
      </c>
      <c r="GN899">
        <v>-1.562898368296355E-06</v>
      </c>
      <c r="GO899">
        <v>0</v>
      </c>
      <c r="GP899">
        <v>1257</v>
      </c>
      <c r="GQ899">
        <v>1</v>
      </c>
      <c r="GR899">
        <v>31</v>
      </c>
      <c r="GS899">
        <v>316.6</v>
      </c>
      <c r="GT899">
        <v>316.5</v>
      </c>
      <c r="GU899">
        <v>1.07666</v>
      </c>
      <c r="GV899">
        <v>2.38892</v>
      </c>
      <c r="GW899">
        <v>1.44775</v>
      </c>
      <c r="GX899">
        <v>2.20215</v>
      </c>
      <c r="GY899">
        <v>1.44653</v>
      </c>
      <c r="GZ899">
        <v>2.35962</v>
      </c>
      <c r="HA899">
        <v>33.1992</v>
      </c>
      <c r="HB899">
        <v>14.3772</v>
      </c>
      <c r="HC899">
        <v>18</v>
      </c>
      <c r="HD899">
        <v>532.011</v>
      </c>
      <c r="HE899">
        <v>522.746</v>
      </c>
      <c r="HF899">
        <v>25</v>
      </c>
      <c r="HG899">
        <v>30.7052</v>
      </c>
      <c r="HH899">
        <v>30.0001</v>
      </c>
      <c r="HI899">
        <v>31.0835</v>
      </c>
      <c r="HJ899">
        <v>31.0928</v>
      </c>
      <c r="HK899">
        <v>21.5353</v>
      </c>
      <c r="HL899">
        <v>20.8779</v>
      </c>
      <c r="HM899">
        <v>100</v>
      </c>
      <c r="HN899">
        <v>25</v>
      </c>
      <c r="HO899">
        <v>420</v>
      </c>
      <c r="HP899">
        <v>21.5</v>
      </c>
      <c r="HQ899">
        <v>103.115</v>
      </c>
      <c r="HR899">
        <v>102.021</v>
      </c>
    </row>
    <row r="900" spans="1:226">
      <c r="A900">
        <v>882</v>
      </c>
      <c r="B900">
        <v>1774685321</v>
      </c>
      <c r="C900">
        <v>3575</v>
      </c>
      <c r="D900" t="s">
        <v>2127</v>
      </c>
      <c r="E900" t="s">
        <v>2128</v>
      </c>
      <c r="F900">
        <v>5</v>
      </c>
      <c r="I900">
        <v>1774685318.1</v>
      </c>
      <c r="J900">
        <f>(K900)/1000</f>
        <v>0</v>
      </c>
      <c r="K900">
        <f>IF(BF900, AN900, AH900)</f>
        <v>0</v>
      </c>
      <c r="L900">
        <f>IF(BF900, AI900, AG900)</f>
        <v>0</v>
      </c>
      <c r="M900">
        <f>BH900 - IF(AU900&gt;1, L900*BB900*100.0/(AW900), 0)</f>
        <v>0</v>
      </c>
      <c r="N900">
        <f>((T900-J900/2)*M900-L900)/(T900+J900/2)</f>
        <v>0</v>
      </c>
      <c r="O900">
        <f>N900*(BO900+BP900)/1000.0</f>
        <v>0</v>
      </c>
      <c r="P900">
        <f>(BH900 - IF(AU900&gt;1, L900*BB900*100.0/(AW900), 0))*(BO900+BP900)/1000.0</f>
        <v>0</v>
      </c>
      <c r="Q900">
        <f>2.0/((1/S900-1/R900)+SIGN(S900)*SQRT((1/S900-1/R900)*(1/S900-1/R900) + 4*BC900/((BC900+1)*(BC900+1))*(2*1/S900*1/R900-1/R900*1/R900)))</f>
        <v>0</v>
      </c>
      <c r="R900">
        <f>IF(LEFT(BD900,1)&lt;&gt;"0",IF(LEFT(BD900,1)="1",3.0,BE900),$D$5+$E$5*(BV900*BO900/($K$5*1000))+$F$5*(BV900*BO900/($K$5*1000))*MAX(MIN(BB900,$J$5),$I$5)*MAX(MIN(BB900,$J$5),$I$5)+$G$5*MAX(MIN(BB900,$J$5),$I$5)*(BV900*BO900/($K$5*1000))+$H$5*(BV900*BO900/($K$5*1000))*(BV900*BO900/($K$5*1000)))</f>
        <v>0</v>
      </c>
      <c r="S900">
        <f>J900*(1000-(1000*0.61365*exp(17.502*W900/(240.97+W900))/(BO900+BP900)+BJ900)/2)/(1000*0.61365*exp(17.502*W900/(240.97+W900))/(BO900+BP900)-BJ900)</f>
        <v>0</v>
      </c>
      <c r="T900">
        <f>1/((BC900+1)/(Q900/1.6)+1/(R900/1.37)) + BC900/((BC900+1)/(Q900/1.6) + BC900/(R900/1.37))</f>
        <v>0</v>
      </c>
      <c r="U900">
        <f>(AX900*BA900)</f>
        <v>0</v>
      </c>
      <c r="V900">
        <f>(BQ900+(U900+2*0.95*5.67E-8*(((BQ900+$B$9)+273)^4-(BQ900+273)^4)-44100*J900)/(1.84*29.3*R900+8*0.95*5.67E-8*(BQ900+273)^3))</f>
        <v>0</v>
      </c>
      <c r="W900">
        <f>($C$9*BR900+$D$9*BS900+$E$9*V900)</f>
        <v>0</v>
      </c>
      <c r="X900">
        <f>0.61365*exp(17.502*W900/(240.97+W900))</f>
        <v>0</v>
      </c>
      <c r="Y900">
        <f>(Z900/AA900*100)</f>
        <v>0</v>
      </c>
      <c r="Z900">
        <f>BJ900*(BO900+BP900)/1000</f>
        <v>0</v>
      </c>
      <c r="AA900">
        <f>0.61365*exp(17.502*BQ900/(240.97+BQ900))</f>
        <v>0</v>
      </c>
      <c r="AB900">
        <f>(X900-BJ900*(BO900+BP900)/1000)</f>
        <v>0</v>
      </c>
      <c r="AC900">
        <f>(-J900*44100)</f>
        <v>0</v>
      </c>
      <c r="AD900">
        <f>2*29.3*R900*0.92*(BQ900-W900)</f>
        <v>0</v>
      </c>
      <c r="AE900">
        <f>2*0.95*5.67E-8*(((BQ900+$B$9)+273)^4-(W900+273)^4)</f>
        <v>0</v>
      </c>
      <c r="AF900">
        <f>U900+AE900+AC900+AD900</f>
        <v>0</v>
      </c>
      <c r="AG900">
        <f>BN900*AU900*(BI900-BH900*(1000-AU900*BK900)/(1000-AU900*BJ900))/(100*BB900)</f>
        <v>0</v>
      </c>
      <c r="AH900">
        <f>1000*BN900*AU900*(BJ900-BK900)/(100*BB900*(1000-AU900*BJ900))</f>
        <v>0</v>
      </c>
      <c r="AI900">
        <f>(AJ900 - AK900 - BO900*1E3/(8.314*(BQ900+273.15)) * AM900/BN900 * AL900) * BN900/(100*BB900) * (1000 - BK900)/1000</f>
        <v>0</v>
      </c>
      <c r="AJ900">
        <v>429.1767639098391</v>
      </c>
      <c r="AK900">
        <v>428.7758606060605</v>
      </c>
      <c r="AL900">
        <v>3.714043277563099E-06</v>
      </c>
      <c r="AM900">
        <v>61.35787655002243</v>
      </c>
      <c r="AN900">
        <f>(AP900 - AO900 + BO900*1E3/(8.314*(BQ900+273.15)) * AR900/BN900 * AQ900) * BN900/(100*BB900) * 1000/(1000 - AP900)</f>
        <v>0</v>
      </c>
      <c r="AO900">
        <v>21.49537624528027</v>
      </c>
      <c r="AP900">
        <v>21.48068391608393</v>
      </c>
      <c r="AQ900">
        <v>-7.936499045230995E-07</v>
      </c>
      <c r="AR900">
        <v>91.88205700752289</v>
      </c>
      <c r="AS900">
        <v>0</v>
      </c>
      <c r="AT900">
        <v>0</v>
      </c>
      <c r="AU900">
        <f>IF(AS900*$H$15&gt;=AW900,1.0,(AW900/(AW900-AS900*$H$15)))</f>
        <v>0</v>
      </c>
      <c r="AV900">
        <f>(AU900-1)*100</f>
        <v>0</v>
      </c>
      <c r="AW900">
        <f>MAX(0,($B$15+$C$15*BV900)/(1+$D$15*BV900)*BO900/(BQ900+273)*$E$15)</f>
        <v>0</v>
      </c>
      <c r="AX900">
        <f>$B$13*BW900+$C$13*BX900+$F$13*CI900*(1-CL900)</f>
        <v>0</v>
      </c>
      <c r="AY900">
        <f>AX900*AZ900</f>
        <v>0</v>
      </c>
      <c r="AZ900">
        <f>($B$13*$D$11+$C$13*$D$11+$F$13*((CV900+CN900)/MAX(CV900+CN900+CW900, 0.1)*$I$11+CW900/MAX(CV900+CN900+CW900, 0.1)*$J$11))/($B$13+$C$13+$F$13)</f>
        <v>0</v>
      </c>
      <c r="BA900">
        <f>($B$13*$K$11+$C$13*$K$11+$F$13*((CV900+CN900)/MAX(CV900+CN900+CW900, 0.1)*$P$11+CW900/MAX(CV900+CN900+CW900, 0.1)*$Q$11))/($B$13+$C$13+$F$13)</f>
        <v>0</v>
      </c>
      <c r="BB900">
        <v>6</v>
      </c>
      <c r="BC900">
        <v>0.5</v>
      </c>
      <c r="BD900" t="s">
        <v>358</v>
      </c>
      <c r="BE900">
        <v>2</v>
      </c>
      <c r="BF900" t="b">
        <v>1</v>
      </c>
      <c r="BG900">
        <v>1774685318.1</v>
      </c>
      <c r="BH900">
        <v>419.5488999999999</v>
      </c>
      <c r="BI900">
        <v>419.9683</v>
      </c>
      <c r="BJ900">
        <v>21.47923</v>
      </c>
      <c r="BK900">
        <v>21.49508</v>
      </c>
      <c r="BL900">
        <v>419.9107</v>
      </c>
      <c r="BM900">
        <v>21.18237</v>
      </c>
      <c r="BN900">
        <v>499.9871</v>
      </c>
      <c r="BO900">
        <v>101.0267</v>
      </c>
      <c r="BP900">
        <v>0.09999029000000001</v>
      </c>
      <c r="BQ900">
        <v>25.68555</v>
      </c>
      <c r="BR900">
        <v>25.66523</v>
      </c>
      <c r="BS900">
        <v>999.9</v>
      </c>
      <c r="BT900">
        <v>0</v>
      </c>
      <c r="BU900">
        <v>0</v>
      </c>
      <c r="BV900">
        <v>9991.066999999999</v>
      </c>
      <c r="BW900">
        <v>0</v>
      </c>
      <c r="BX900">
        <v>0.3780522000000001</v>
      </c>
      <c r="BY900">
        <v>-0.4193664</v>
      </c>
      <c r="BZ900">
        <v>428.7583</v>
      </c>
      <c r="CA900">
        <v>429.1939</v>
      </c>
      <c r="CB900">
        <v>-0.01584949</v>
      </c>
      <c r="CC900">
        <v>419.9683</v>
      </c>
      <c r="CD900">
        <v>21.49508</v>
      </c>
      <c r="CE900">
        <v>2.169976</v>
      </c>
      <c r="CF900">
        <v>2.171578</v>
      </c>
      <c r="CG900">
        <v>18.74237</v>
      </c>
      <c r="CH900">
        <v>18.75416</v>
      </c>
      <c r="CI900">
        <v>4.996976</v>
      </c>
      <c r="CJ900">
        <v>0</v>
      </c>
      <c r="CK900">
        <v>1</v>
      </c>
      <c r="CL900">
        <v>0</v>
      </c>
      <c r="CM900">
        <v>1.67596</v>
      </c>
      <c r="CN900">
        <v>0</v>
      </c>
      <c r="CO900">
        <v>0.18856</v>
      </c>
      <c r="CP900">
        <v>25.56286</v>
      </c>
      <c r="CQ900">
        <v>34.6124</v>
      </c>
      <c r="CR900">
        <v>38.4622</v>
      </c>
      <c r="CS900">
        <v>36.6498</v>
      </c>
      <c r="CT900">
        <v>37.3624</v>
      </c>
      <c r="CU900">
        <v>35.4246</v>
      </c>
      <c r="CV900">
        <v>0</v>
      </c>
      <c r="CW900">
        <v>4.997</v>
      </c>
      <c r="CX900">
        <v>0</v>
      </c>
      <c r="CY900">
        <v>1774685319.2</v>
      </c>
      <c r="CZ900">
        <v>0</v>
      </c>
      <c r="DA900">
        <v>1774666326.5</v>
      </c>
      <c r="DB900" t="s">
        <v>359</v>
      </c>
      <c r="DC900">
        <v>1774666322</v>
      </c>
      <c r="DD900">
        <v>1774666326.5</v>
      </c>
      <c r="DE900">
        <v>2</v>
      </c>
      <c r="DF900">
        <v>0.343</v>
      </c>
      <c r="DG900">
        <v>-0.026</v>
      </c>
      <c r="DH900">
        <v>-0.36</v>
      </c>
      <c r="DI900">
        <v>0.298</v>
      </c>
      <c r="DJ900">
        <v>420</v>
      </c>
      <c r="DK900">
        <v>22</v>
      </c>
      <c r="DL900">
        <v>0.17</v>
      </c>
      <c r="DM900">
        <v>0.02</v>
      </c>
      <c r="DN900">
        <v>-0.447005475</v>
      </c>
      <c r="DO900">
        <v>0.1726708930581621</v>
      </c>
      <c r="DP900">
        <v>0.03925260036226103</v>
      </c>
      <c r="DQ900">
        <v>0</v>
      </c>
      <c r="DR900">
        <v>-0.01559567</v>
      </c>
      <c r="DS900">
        <v>-0.002730864540337676</v>
      </c>
      <c r="DT900">
        <v>0.00067341763906212</v>
      </c>
      <c r="DU900">
        <v>1</v>
      </c>
      <c r="DV900">
        <v>1</v>
      </c>
      <c r="DW900">
        <v>2</v>
      </c>
      <c r="DX900" t="s">
        <v>367</v>
      </c>
      <c r="DY900">
        <v>3.13041</v>
      </c>
      <c r="DZ900">
        <v>2.80633</v>
      </c>
      <c r="EA900">
        <v>0.0997518</v>
      </c>
      <c r="EB900">
        <v>0.09946960000000001</v>
      </c>
      <c r="EC900">
        <v>0.105788</v>
      </c>
      <c r="ED900">
        <v>0.10552</v>
      </c>
      <c r="EE900">
        <v>21143.2</v>
      </c>
      <c r="EF900">
        <v>27419.2</v>
      </c>
      <c r="EG900">
        <v>26439.9</v>
      </c>
      <c r="EH900">
        <v>33000.5</v>
      </c>
      <c r="EI900">
        <v>34922.5</v>
      </c>
      <c r="EJ900">
        <v>40314</v>
      </c>
      <c r="EK900">
        <v>41084.9</v>
      </c>
      <c r="EL900">
        <v>46060.5</v>
      </c>
      <c r="EM900">
        <v>2.03517</v>
      </c>
      <c r="EN900">
        <v>2.0001</v>
      </c>
      <c r="EO900">
        <v>0.06582590000000001</v>
      </c>
      <c r="EP900">
        <v>0</v>
      </c>
      <c r="EQ900">
        <v>24.5933</v>
      </c>
      <c r="ER900">
        <v>999.9</v>
      </c>
      <c r="ES900">
        <v>67.5</v>
      </c>
      <c r="ET900">
        <v>27.5</v>
      </c>
      <c r="EU900">
        <v>24.6253</v>
      </c>
      <c r="EV900">
        <v>61.3309</v>
      </c>
      <c r="EW900">
        <v>31.8269</v>
      </c>
      <c r="EX900">
        <v>1</v>
      </c>
      <c r="EY900">
        <v>0.29065</v>
      </c>
      <c r="EZ900">
        <v>0.150599</v>
      </c>
      <c r="FA900">
        <v>20.291</v>
      </c>
      <c r="FB900">
        <v>5.19273</v>
      </c>
      <c r="FC900">
        <v>11.9441</v>
      </c>
      <c r="FD900">
        <v>4.9558</v>
      </c>
      <c r="FE900">
        <v>3.285</v>
      </c>
      <c r="FF900">
        <v>9999</v>
      </c>
      <c r="FG900">
        <v>9999</v>
      </c>
      <c r="FH900">
        <v>9999</v>
      </c>
      <c r="FI900">
        <v>999.9</v>
      </c>
      <c r="FJ900">
        <v>1.86127</v>
      </c>
      <c r="FK900">
        <v>1.86264</v>
      </c>
      <c r="FL900">
        <v>1.86005</v>
      </c>
      <c r="FM900">
        <v>1.85837</v>
      </c>
      <c r="FN900">
        <v>1.86213</v>
      </c>
      <c r="FO900">
        <v>1.85887</v>
      </c>
      <c r="FP900">
        <v>1.85791</v>
      </c>
      <c r="FQ900">
        <v>1.86081</v>
      </c>
      <c r="FR900">
        <v>0</v>
      </c>
      <c r="FS900">
        <v>0</v>
      </c>
      <c r="FT900">
        <v>0</v>
      </c>
      <c r="FU900">
        <v>4.5</v>
      </c>
      <c r="FV900" t="s">
        <v>361</v>
      </c>
      <c r="FW900" t="s">
        <v>362</v>
      </c>
      <c r="FX900" t="s">
        <v>363</v>
      </c>
      <c r="FY900" t="s">
        <v>364</v>
      </c>
      <c r="FZ900" t="s">
        <v>364</v>
      </c>
      <c r="GA900" t="s">
        <v>363</v>
      </c>
      <c r="GB900">
        <v>0</v>
      </c>
      <c r="GC900">
        <v>100</v>
      </c>
      <c r="GD900">
        <v>100</v>
      </c>
      <c r="GE900">
        <v>-0.362</v>
      </c>
      <c r="GF900">
        <v>0.2969</v>
      </c>
      <c r="GG900">
        <v>-1.589593225013521</v>
      </c>
      <c r="GH900">
        <v>0.00192992804097616</v>
      </c>
      <c r="GI900">
        <v>3.244687122451424E-06</v>
      </c>
      <c r="GJ900">
        <v>-2.087531120305573E-09</v>
      </c>
      <c r="GK900">
        <v>0.05776174702018427</v>
      </c>
      <c r="GL900">
        <v>0.005089068596103195</v>
      </c>
      <c r="GM900">
        <v>0.0003257216593697226</v>
      </c>
      <c r="GN900">
        <v>-1.562898368296355E-06</v>
      </c>
      <c r="GO900">
        <v>0</v>
      </c>
      <c r="GP900">
        <v>1257</v>
      </c>
      <c r="GQ900">
        <v>1</v>
      </c>
      <c r="GR900">
        <v>31</v>
      </c>
      <c r="GS900">
        <v>316.6</v>
      </c>
      <c r="GT900">
        <v>316.6</v>
      </c>
      <c r="GU900">
        <v>1.07666</v>
      </c>
      <c r="GV900">
        <v>2.38159</v>
      </c>
      <c r="GW900">
        <v>1.44775</v>
      </c>
      <c r="GX900">
        <v>2.20215</v>
      </c>
      <c r="GY900">
        <v>1.44653</v>
      </c>
      <c r="GZ900">
        <v>2.38892</v>
      </c>
      <c r="HA900">
        <v>33.1992</v>
      </c>
      <c r="HB900">
        <v>14.3772</v>
      </c>
      <c r="HC900">
        <v>18</v>
      </c>
      <c r="HD900">
        <v>531.995</v>
      </c>
      <c r="HE900">
        <v>522.779</v>
      </c>
      <c r="HF900">
        <v>24.9999</v>
      </c>
      <c r="HG900">
        <v>30.7039</v>
      </c>
      <c r="HH900">
        <v>30.0001</v>
      </c>
      <c r="HI900">
        <v>31.0835</v>
      </c>
      <c r="HJ900">
        <v>31.0928</v>
      </c>
      <c r="HK900">
        <v>21.5349</v>
      </c>
      <c r="HL900">
        <v>20.8779</v>
      </c>
      <c r="HM900">
        <v>100</v>
      </c>
      <c r="HN900">
        <v>25</v>
      </c>
      <c r="HO900">
        <v>420</v>
      </c>
      <c r="HP900">
        <v>21.5</v>
      </c>
      <c r="HQ900">
        <v>103.115</v>
      </c>
      <c r="HR900">
        <v>102.022</v>
      </c>
    </row>
    <row r="901" spans="1:226">
      <c r="A901">
        <v>883</v>
      </c>
      <c r="B901">
        <v>1774685325</v>
      </c>
      <c r="C901">
        <v>3579</v>
      </c>
      <c r="D901" t="s">
        <v>2129</v>
      </c>
      <c r="E901" t="s">
        <v>2130</v>
      </c>
      <c r="F901">
        <v>5</v>
      </c>
      <c r="I901">
        <v>1774685322.1</v>
      </c>
      <c r="J901">
        <f>(K901)/1000</f>
        <v>0</v>
      </c>
      <c r="K901">
        <f>IF(BF901, AN901, AH901)</f>
        <v>0</v>
      </c>
      <c r="L901">
        <f>IF(BF901, AI901, AG901)</f>
        <v>0</v>
      </c>
      <c r="M901">
        <f>BH901 - IF(AU901&gt;1, L901*BB901*100.0/(AW901), 0)</f>
        <v>0</v>
      </c>
      <c r="N901">
        <f>((T901-J901/2)*M901-L901)/(T901+J901/2)</f>
        <v>0</v>
      </c>
      <c r="O901">
        <f>N901*(BO901+BP901)/1000.0</f>
        <v>0</v>
      </c>
      <c r="P901">
        <f>(BH901 - IF(AU901&gt;1, L901*BB901*100.0/(AW901), 0))*(BO901+BP901)/1000.0</f>
        <v>0</v>
      </c>
      <c r="Q901">
        <f>2.0/((1/S901-1/R901)+SIGN(S901)*SQRT((1/S901-1/R901)*(1/S901-1/R901) + 4*BC901/((BC901+1)*(BC901+1))*(2*1/S901*1/R901-1/R901*1/R901)))</f>
        <v>0</v>
      </c>
      <c r="R901">
        <f>IF(LEFT(BD901,1)&lt;&gt;"0",IF(LEFT(BD901,1)="1",3.0,BE901),$D$5+$E$5*(BV901*BO901/($K$5*1000))+$F$5*(BV901*BO901/($K$5*1000))*MAX(MIN(BB901,$J$5),$I$5)*MAX(MIN(BB901,$J$5),$I$5)+$G$5*MAX(MIN(BB901,$J$5),$I$5)*(BV901*BO901/($K$5*1000))+$H$5*(BV901*BO901/($K$5*1000))*(BV901*BO901/($K$5*1000)))</f>
        <v>0</v>
      </c>
      <c r="S901">
        <f>J901*(1000-(1000*0.61365*exp(17.502*W901/(240.97+W901))/(BO901+BP901)+BJ901)/2)/(1000*0.61365*exp(17.502*W901/(240.97+W901))/(BO901+BP901)-BJ901)</f>
        <v>0</v>
      </c>
      <c r="T901">
        <f>1/((BC901+1)/(Q901/1.6)+1/(R901/1.37)) + BC901/((BC901+1)/(Q901/1.6) + BC901/(R901/1.37))</f>
        <v>0</v>
      </c>
      <c r="U901">
        <f>(AX901*BA901)</f>
        <v>0</v>
      </c>
      <c r="V901">
        <f>(BQ901+(U901+2*0.95*5.67E-8*(((BQ901+$B$9)+273)^4-(BQ901+273)^4)-44100*J901)/(1.84*29.3*R901+8*0.95*5.67E-8*(BQ901+273)^3))</f>
        <v>0</v>
      </c>
      <c r="W901">
        <f>($C$9*BR901+$D$9*BS901+$E$9*V901)</f>
        <v>0</v>
      </c>
      <c r="X901">
        <f>0.61365*exp(17.502*W901/(240.97+W901))</f>
        <v>0</v>
      </c>
      <c r="Y901">
        <f>(Z901/AA901*100)</f>
        <v>0</v>
      </c>
      <c r="Z901">
        <f>BJ901*(BO901+BP901)/1000</f>
        <v>0</v>
      </c>
      <c r="AA901">
        <f>0.61365*exp(17.502*BQ901/(240.97+BQ901))</f>
        <v>0</v>
      </c>
      <c r="AB901">
        <f>(X901-BJ901*(BO901+BP901)/1000)</f>
        <v>0</v>
      </c>
      <c r="AC901">
        <f>(-J901*44100)</f>
        <v>0</v>
      </c>
      <c r="AD901">
        <f>2*29.3*R901*0.92*(BQ901-W901)</f>
        <v>0</v>
      </c>
      <c r="AE901">
        <f>2*0.95*5.67E-8*(((BQ901+$B$9)+273)^4-(W901+273)^4)</f>
        <v>0</v>
      </c>
      <c r="AF901">
        <f>U901+AE901+AC901+AD901</f>
        <v>0</v>
      </c>
      <c r="AG901">
        <f>BN901*AU901*(BI901-BH901*(1000-AU901*BK901)/(1000-AU901*BJ901))/(100*BB901)</f>
        <v>0</v>
      </c>
      <c r="AH901">
        <f>1000*BN901*AU901*(BJ901-BK901)/(100*BB901*(1000-AU901*BJ901))</f>
        <v>0</v>
      </c>
      <c r="AI901">
        <f>(AJ901 - AK901 - BO901*1E3/(8.314*(BQ901+273.15)) * AM901/BN901 * AL901) * BN901/(100*BB901) * (1000 - BK901)/1000</f>
        <v>0</v>
      </c>
      <c r="AJ901">
        <v>429.2475025563003</v>
      </c>
      <c r="AK901">
        <v>428.7639939393936</v>
      </c>
      <c r="AL901">
        <v>-3.884043408051608E-06</v>
      </c>
      <c r="AM901">
        <v>61.35787655002243</v>
      </c>
      <c r="AN901">
        <f>(AP901 - AO901 + BO901*1E3/(8.314*(BQ901+273.15)) * AR901/BN901 * AQ901) * BN901/(100*BB901) * 1000/(1000 - AP901)</f>
        <v>0</v>
      </c>
      <c r="AO901">
        <v>21.49494790606889</v>
      </c>
      <c r="AP901">
        <v>21.48044265734267</v>
      </c>
      <c r="AQ901">
        <v>1.232008124415028E-06</v>
      </c>
      <c r="AR901">
        <v>91.88205700752289</v>
      </c>
      <c r="AS901">
        <v>0</v>
      </c>
      <c r="AT901">
        <v>0</v>
      </c>
      <c r="AU901">
        <f>IF(AS901*$H$15&gt;=AW901,1.0,(AW901/(AW901-AS901*$H$15)))</f>
        <v>0</v>
      </c>
      <c r="AV901">
        <f>(AU901-1)*100</f>
        <v>0</v>
      </c>
      <c r="AW901">
        <f>MAX(0,($B$15+$C$15*BV901)/(1+$D$15*BV901)*BO901/(BQ901+273)*$E$15)</f>
        <v>0</v>
      </c>
      <c r="AX901">
        <f>$B$13*BW901+$C$13*BX901+$F$13*CI901*(1-CL901)</f>
        <v>0</v>
      </c>
      <c r="AY901">
        <f>AX901*AZ901</f>
        <v>0</v>
      </c>
      <c r="AZ901">
        <f>($B$13*$D$11+$C$13*$D$11+$F$13*((CV901+CN901)/MAX(CV901+CN901+CW901, 0.1)*$I$11+CW901/MAX(CV901+CN901+CW901, 0.1)*$J$11))/($B$13+$C$13+$F$13)</f>
        <v>0</v>
      </c>
      <c r="BA901">
        <f>($B$13*$K$11+$C$13*$K$11+$F$13*((CV901+CN901)/MAX(CV901+CN901+CW901, 0.1)*$P$11+CW901/MAX(CV901+CN901+CW901, 0.1)*$Q$11))/($B$13+$C$13+$F$13)</f>
        <v>0</v>
      </c>
      <c r="BB901">
        <v>6</v>
      </c>
      <c r="BC901">
        <v>0.5</v>
      </c>
      <c r="BD901" t="s">
        <v>358</v>
      </c>
      <c r="BE901">
        <v>2</v>
      </c>
      <c r="BF901" t="b">
        <v>1</v>
      </c>
      <c r="BG901">
        <v>1774685322.1</v>
      </c>
      <c r="BH901">
        <v>419.5764</v>
      </c>
      <c r="BI901">
        <v>420.0005</v>
      </c>
      <c r="BJ901">
        <v>21.48141</v>
      </c>
      <c r="BK901">
        <v>21.49514</v>
      </c>
      <c r="BL901">
        <v>419.9379999999999</v>
      </c>
      <c r="BM901">
        <v>21.18451</v>
      </c>
      <c r="BN901">
        <v>499.9883</v>
      </c>
      <c r="BO901">
        <v>101.0266</v>
      </c>
      <c r="BP901">
        <v>0.09987246999999999</v>
      </c>
      <c r="BQ901">
        <v>25.68603</v>
      </c>
      <c r="BR901">
        <v>25.67347</v>
      </c>
      <c r="BS901">
        <v>999.9</v>
      </c>
      <c r="BT901">
        <v>0</v>
      </c>
      <c r="BU901">
        <v>0</v>
      </c>
      <c r="BV901">
        <v>10006.63</v>
      </c>
      <c r="BW901">
        <v>0</v>
      </c>
      <c r="BX901">
        <v>0.3833920000000001</v>
      </c>
      <c r="BY901">
        <v>-0.4240876</v>
      </c>
      <c r="BZ901">
        <v>428.7873000000001</v>
      </c>
      <c r="CA901">
        <v>429.2267000000001</v>
      </c>
      <c r="CB901">
        <v>-0.01374778</v>
      </c>
      <c r="CC901">
        <v>420.0005</v>
      </c>
      <c r="CD901">
        <v>21.49514</v>
      </c>
      <c r="CE901">
        <v>2.170195</v>
      </c>
      <c r="CF901">
        <v>2.171582</v>
      </c>
      <c r="CG901">
        <v>18.74398</v>
      </c>
      <c r="CH901">
        <v>18.75422</v>
      </c>
      <c r="CI901">
        <v>4.998411</v>
      </c>
      <c r="CJ901">
        <v>0</v>
      </c>
      <c r="CK901">
        <v>1</v>
      </c>
      <c r="CL901">
        <v>0</v>
      </c>
      <c r="CM901">
        <v>1.87227</v>
      </c>
      <c r="CN901">
        <v>0</v>
      </c>
      <c r="CO901">
        <v>0.12542</v>
      </c>
      <c r="CP901">
        <v>25.57019</v>
      </c>
      <c r="CQ901">
        <v>34.5683</v>
      </c>
      <c r="CR901">
        <v>38.3998</v>
      </c>
      <c r="CS901">
        <v>36.5872</v>
      </c>
      <c r="CT901">
        <v>37.29349999999999</v>
      </c>
      <c r="CU901">
        <v>35.3812</v>
      </c>
      <c r="CV901">
        <v>0</v>
      </c>
      <c r="CW901">
        <v>4.997000000000001</v>
      </c>
      <c r="CX901">
        <v>0</v>
      </c>
      <c r="CY901">
        <v>1774685323.4</v>
      </c>
      <c r="CZ901">
        <v>0</v>
      </c>
      <c r="DA901">
        <v>1774666326.5</v>
      </c>
      <c r="DB901" t="s">
        <v>359</v>
      </c>
      <c r="DC901">
        <v>1774666322</v>
      </c>
      <c r="DD901">
        <v>1774666326.5</v>
      </c>
      <c r="DE901">
        <v>2</v>
      </c>
      <c r="DF901">
        <v>0.343</v>
      </c>
      <c r="DG901">
        <v>-0.026</v>
      </c>
      <c r="DH901">
        <v>-0.36</v>
      </c>
      <c r="DI901">
        <v>0.298</v>
      </c>
      <c r="DJ901">
        <v>420</v>
      </c>
      <c r="DK901">
        <v>22</v>
      </c>
      <c r="DL901">
        <v>0.17</v>
      </c>
      <c r="DM901">
        <v>0.02</v>
      </c>
      <c r="DN901">
        <v>-0.4422057073170732</v>
      </c>
      <c r="DO901">
        <v>0.1961535470383265</v>
      </c>
      <c r="DP901">
        <v>0.0402445032327512</v>
      </c>
      <c r="DQ901">
        <v>0</v>
      </c>
      <c r="DR901">
        <v>-0.01523961707317073</v>
      </c>
      <c r="DS901">
        <v>0.005400792334494768</v>
      </c>
      <c r="DT901">
        <v>0.001196886368040504</v>
      </c>
      <c r="DU901">
        <v>1</v>
      </c>
      <c r="DV901">
        <v>1</v>
      </c>
      <c r="DW901">
        <v>2</v>
      </c>
      <c r="DX901" t="s">
        <v>367</v>
      </c>
      <c r="DY901">
        <v>3.13031</v>
      </c>
      <c r="DZ901">
        <v>2.8063</v>
      </c>
      <c r="EA901">
        <v>0.0997518</v>
      </c>
      <c r="EB901">
        <v>0.0994741</v>
      </c>
      <c r="EC901">
        <v>0.10578</v>
      </c>
      <c r="ED901">
        <v>0.105524</v>
      </c>
      <c r="EE901">
        <v>21143.2</v>
      </c>
      <c r="EF901">
        <v>27418.5</v>
      </c>
      <c r="EG901">
        <v>26440</v>
      </c>
      <c r="EH901">
        <v>32999.8</v>
      </c>
      <c r="EI901">
        <v>34922.8</v>
      </c>
      <c r="EJ901">
        <v>40312.9</v>
      </c>
      <c r="EK901">
        <v>41084.9</v>
      </c>
      <c r="EL901">
        <v>46059.4</v>
      </c>
      <c r="EM901">
        <v>2.03505</v>
      </c>
      <c r="EN901">
        <v>2.0005</v>
      </c>
      <c r="EO901">
        <v>0.0659376</v>
      </c>
      <c r="EP901">
        <v>0</v>
      </c>
      <c r="EQ901">
        <v>24.5952</v>
      </c>
      <c r="ER901">
        <v>999.9</v>
      </c>
      <c r="ES901">
        <v>67.5</v>
      </c>
      <c r="ET901">
        <v>27.5</v>
      </c>
      <c r="EU901">
        <v>24.6253</v>
      </c>
      <c r="EV901">
        <v>61.1109</v>
      </c>
      <c r="EW901">
        <v>31.7708</v>
      </c>
      <c r="EX901">
        <v>1</v>
      </c>
      <c r="EY901">
        <v>0.290981</v>
      </c>
      <c r="EZ901">
        <v>0.150354</v>
      </c>
      <c r="FA901">
        <v>20.2904</v>
      </c>
      <c r="FB901">
        <v>5.18824</v>
      </c>
      <c r="FC901">
        <v>11.9441</v>
      </c>
      <c r="FD901">
        <v>4.95535</v>
      </c>
      <c r="FE901">
        <v>3.28433</v>
      </c>
      <c r="FF901">
        <v>9999</v>
      </c>
      <c r="FG901">
        <v>9999</v>
      </c>
      <c r="FH901">
        <v>9999</v>
      </c>
      <c r="FI901">
        <v>999.9</v>
      </c>
      <c r="FJ901">
        <v>1.86127</v>
      </c>
      <c r="FK901">
        <v>1.86264</v>
      </c>
      <c r="FL901">
        <v>1.86005</v>
      </c>
      <c r="FM901">
        <v>1.85837</v>
      </c>
      <c r="FN901">
        <v>1.86215</v>
      </c>
      <c r="FO901">
        <v>1.85886</v>
      </c>
      <c r="FP901">
        <v>1.85791</v>
      </c>
      <c r="FQ901">
        <v>1.8608</v>
      </c>
      <c r="FR901">
        <v>0</v>
      </c>
      <c r="FS901">
        <v>0</v>
      </c>
      <c r="FT901">
        <v>0</v>
      </c>
      <c r="FU901">
        <v>4.5</v>
      </c>
      <c r="FV901" t="s">
        <v>361</v>
      </c>
      <c r="FW901" t="s">
        <v>362</v>
      </c>
      <c r="FX901" t="s">
        <v>363</v>
      </c>
      <c r="FY901" t="s">
        <v>364</v>
      </c>
      <c r="FZ901" t="s">
        <v>364</v>
      </c>
      <c r="GA901" t="s">
        <v>363</v>
      </c>
      <c r="GB901">
        <v>0</v>
      </c>
      <c r="GC901">
        <v>100</v>
      </c>
      <c r="GD901">
        <v>100</v>
      </c>
      <c r="GE901">
        <v>-0.362</v>
      </c>
      <c r="GF901">
        <v>0.2968</v>
      </c>
      <c r="GG901">
        <v>-1.589593225013521</v>
      </c>
      <c r="GH901">
        <v>0.00192992804097616</v>
      </c>
      <c r="GI901">
        <v>3.244687122451424E-06</v>
      </c>
      <c r="GJ901">
        <v>-2.087531120305573E-09</v>
      </c>
      <c r="GK901">
        <v>0.05776174702018427</v>
      </c>
      <c r="GL901">
        <v>0.005089068596103195</v>
      </c>
      <c r="GM901">
        <v>0.0003257216593697226</v>
      </c>
      <c r="GN901">
        <v>-1.562898368296355E-06</v>
      </c>
      <c r="GO901">
        <v>0</v>
      </c>
      <c r="GP901">
        <v>1257</v>
      </c>
      <c r="GQ901">
        <v>1</v>
      </c>
      <c r="GR901">
        <v>31</v>
      </c>
      <c r="GS901">
        <v>316.7</v>
      </c>
      <c r="GT901">
        <v>316.6</v>
      </c>
      <c r="GU901">
        <v>1.07666</v>
      </c>
      <c r="GV901">
        <v>2.38159</v>
      </c>
      <c r="GW901">
        <v>1.44775</v>
      </c>
      <c r="GX901">
        <v>2.20215</v>
      </c>
      <c r="GY901">
        <v>1.44653</v>
      </c>
      <c r="GZ901">
        <v>2.37549</v>
      </c>
      <c r="HA901">
        <v>33.1992</v>
      </c>
      <c r="HB901">
        <v>14.386</v>
      </c>
      <c r="HC901">
        <v>18</v>
      </c>
      <c r="HD901">
        <v>531.9160000000001</v>
      </c>
      <c r="HE901">
        <v>523.051</v>
      </c>
      <c r="HF901">
        <v>24.9999</v>
      </c>
      <c r="HG901">
        <v>30.7039</v>
      </c>
      <c r="HH901">
        <v>30.0001</v>
      </c>
      <c r="HI901">
        <v>31.0835</v>
      </c>
      <c r="HJ901">
        <v>31.0928</v>
      </c>
      <c r="HK901">
        <v>21.5355</v>
      </c>
      <c r="HL901">
        <v>20.8779</v>
      </c>
      <c r="HM901">
        <v>100</v>
      </c>
      <c r="HN901">
        <v>25</v>
      </c>
      <c r="HO901">
        <v>420</v>
      </c>
      <c r="HP901">
        <v>21.5</v>
      </c>
      <c r="HQ901">
        <v>103.115</v>
      </c>
      <c r="HR901">
        <v>102.02</v>
      </c>
    </row>
    <row r="902" spans="1:226">
      <c r="A902">
        <v>884</v>
      </c>
      <c r="B902">
        <v>1774685329</v>
      </c>
      <c r="C902">
        <v>3583</v>
      </c>
      <c r="D902" t="s">
        <v>2131</v>
      </c>
      <c r="E902" t="s">
        <v>2132</v>
      </c>
      <c r="F902">
        <v>5</v>
      </c>
      <c r="I902">
        <v>1774685326.1</v>
      </c>
      <c r="J902">
        <f>(K902)/1000</f>
        <v>0</v>
      </c>
      <c r="K902">
        <f>IF(BF902, AN902, AH902)</f>
        <v>0</v>
      </c>
      <c r="L902">
        <f>IF(BF902, AI902, AG902)</f>
        <v>0</v>
      </c>
      <c r="M902">
        <f>BH902 - IF(AU902&gt;1, L902*BB902*100.0/(AW902), 0)</f>
        <v>0</v>
      </c>
      <c r="N902">
        <f>((T902-J902/2)*M902-L902)/(T902+J902/2)</f>
        <v>0</v>
      </c>
      <c r="O902">
        <f>N902*(BO902+BP902)/1000.0</f>
        <v>0</v>
      </c>
      <c r="P902">
        <f>(BH902 - IF(AU902&gt;1, L902*BB902*100.0/(AW902), 0))*(BO902+BP902)/1000.0</f>
        <v>0</v>
      </c>
      <c r="Q902">
        <f>2.0/((1/S902-1/R902)+SIGN(S902)*SQRT((1/S902-1/R902)*(1/S902-1/R902) + 4*BC902/((BC902+1)*(BC902+1))*(2*1/S902*1/R902-1/R902*1/R902)))</f>
        <v>0</v>
      </c>
      <c r="R902">
        <f>IF(LEFT(BD902,1)&lt;&gt;"0",IF(LEFT(BD902,1)="1",3.0,BE902),$D$5+$E$5*(BV902*BO902/($K$5*1000))+$F$5*(BV902*BO902/($K$5*1000))*MAX(MIN(BB902,$J$5),$I$5)*MAX(MIN(BB902,$J$5),$I$5)+$G$5*MAX(MIN(BB902,$J$5),$I$5)*(BV902*BO902/($K$5*1000))+$H$5*(BV902*BO902/($K$5*1000))*(BV902*BO902/($K$5*1000)))</f>
        <v>0</v>
      </c>
      <c r="S902">
        <f>J902*(1000-(1000*0.61365*exp(17.502*W902/(240.97+W902))/(BO902+BP902)+BJ902)/2)/(1000*0.61365*exp(17.502*W902/(240.97+W902))/(BO902+BP902)-BJ902)</f>
        <v>0</v>
      </c>
      <c r="T902">
        <f>1/((BC902+1)/(Q902/1.6)+1/(R902/1.37)) + BC902/((BC902+1)/(Q902/1.6) + BC902/(R902/1.37))</f>
        <v>0</v>
      </c>
      <c r="U902">
        <f>(AX902*BA902)</f>
        <v>0</v>
      </c>
      <c r="V902">
        <f>(BQ902+(U902+2*0.95*5.67E-8*(((BQ902+$B$9)+273)^4-(BQ902+273)^4)-44100*J902)/(1.84*29.3*R902+8*0.95*5.67E-8*(BQ902+273)^3))</f>
        <v>0</v>
      </c>
      <c r="W902">
        <f>($C$9*BR902+$D$9*BS902+$E$9*V902)</f>
        <v>0</v>
      </c>
      <c r="X902">
        <f>0.61365*exp(17.502*W902/(240.97+W902))</f>
        <v>0</v>
      </c>
      <c r="Y902">
        <f>(Z902/AA902*100)</f>
        <v>0</v>
      </c>
      <c r="Z902">
        <f>BJ902*(BO902+BP902)/1000</f>
        <v>0</v>
      </c>
      <c r="AA902">
        <f>0.61365*exp(17.502*BQ902/(240.97+BQ902))</f>
        <v>0</v>
      </c>
      <c r="AB902">
        <f>(X902-BJ902*(BO902+BP902)/1000)</f>
        <v>0</v>
      </c>
      <c r="AC902">
        <f>(-J902*44100)</f>
        <v>0</v>
      </c>
      <c r="AD902">
        <f>2*29.3*R902*0.92*(BQ902-W902)</f>
        <v>0</v>
      </c>
      <c r="AE902">
        <f>2*0.95*5.67E-8*(((BQ902+$B$9)+273)^4-(W902+273)^4)</f>
        <v>0</v>
      </c>
      <c r="AF902">
        <f>U902+AE902+AC902+AD902</f>
        <v>0</v>
      </c>
      <c r="AG902">
        <f>BN902*AU902*(BI902-BH902*(1000-AU902*BK902)/(1000-AU902*BJ902))/(100*BB902)</f>
        <v>0</v>
      </c>
      <c r="AH902">
        <f>1000*BN902*AU902*(BJ902-BK902)/(100*BB902*(1000-AU902*BJ902))</f>
        <v>0</v>
      </c>
      <c r="AI902">
        <f>(AJ902 - AK902 - BO902*1E3/(8.314*(BQ902+273.15)) * AM902/BN902 * AL902) * BN902/(100*BB902) * (1000 - BK902)/1000</f>
        <v>0</v>
      </c>
      <c r="AJ902">
        <v>429.2236436001556</v>
      </c>
      <c r="AK902">
        <v>428.781103030303</v>
      </c>
      <c r="AL902">
        <v>8.401875628409779E-07</v>
      </c>
      <c r="AM902">
        <v>61.35787655002243</v>
      </c>
      <c r="AN902">
        <f>(AP902 - AO902 + BO902*1E3/(8.314*(BQ902+273.15)) * AR902/BN902 * AQ902) * BN902/(100*BB902) * 1000/(1000 - AP902)</f>
        <v>0</v>
      </c>
      <c r="AO902">
        <v>21.49547511849</v>
      </c>
      <c r="AP902">
        <v>21.48013916083917</v>
      </c>
      <c r="AQ902">
        <v>-4.98131648659831E-07</v>
      </c>
      <c r="AR902">
        <v>91.88205700752289</v>
      </c>
      <c r="AS902">
        <v>0</v>
      </c>
      <c r="AT902">
        <v>0</v>
      </c>
      <c r="AU902">
        <f>IF(AS902*$H$15&gt;=AW902,1.0,(AW902/(AW902-AS902*$H$15)))</f>
        <v>0</v>
      </c>
      <c r="AV902">
        <f>(AU902-1)*100</f>
        <v>0</v>
      </c>
      <c r="AW902">
        <f>MAX(0,($B$15+$C$15*BV902)/(1+$D$15*BV902)*BO902/(BQ902+273)*$E$15)</f>
        <v>0</v>
      </c>
      <c r="AX902">
        <f>$B$13*BW902+$C$13*BX902+$F$13*CI902*(1-CL902)</f>
        <v>0</v>
      </c>
      <c r="AY902">
        <f>AX902*AZ902</f>
        <v>0</v>
      </c>
      <c r="AZ902">
        <f>($B$13*$D$11+$C$13*$D$11+$F$13*((CV902+CN902)/MAX(CV902+CN902+CW902, 0.1)*$I$11+CW902/MAX(CV902+CN902+CW902, 0.1)*$J$11))/($B$13+$C$13+$F$13)</f>
        <v>0</v>
      </c>
      <c r="BA902">
        <f>($B$13*$K$11+$C$13*$K$11+$F$13*((CV902+CN902)/MAX(CV902+CN902+CW902, 0.1)*$P$11+CW902/MAX(CV902+CN902+CW902, 0.1)*$Q$11))/($B$13+$C$13+$F$13)</f>
        <v>0</v>
      </c>
      <c r="BB902">
        <v>6</v>
      </c>
      <c r="BC902">
        <v>0.5</v>
      </c>
      <c r="BD902" t="s">
        <v>358</v>
      </c>
      <c r="BE902">
        <v>2</v>
      </c>
      <c r="BF902" t="b">
        <v>1</v>
      </c>
      <c r="BG902">
        <v>1774685326.1</v>
      </c>
      <c r="BH902">
        <v>419.5603</v>
      </c>
      <c r="BI902">
        <v>420.0049</v>
      </c>
      <c r="BJ902">
        <v>21.4803</v>
      </c>
      <c r="BK902">
        <v>21.49586</v>
      </c>
      <c r="BL902">
        <v>419.9219999999999</v>
      </c>
      <c r="BM902">
        <v>21.18342</v>
      </c>
      <c r="BN902">
        <v>499.9997</v>
      </c>
      <c r="BO902">
        <v>101.0264</v>
      </c>
      <c r="BP902">
        <v>0.09980145</v>
      </c>
      <c r="BQ902">
        <v>25.6853</v>
      </c>
      <c r="BR902">
        <v>25.67622</v>
      </c>
      <c r="BS902">
        <v>999.9</v>
      </c>
      <c r="BT902">
        <v>0</v>
      </c>
      <c r="BU902">
        <v>0</v>
      </c>
      <c r="BV902">
        <v>10022.38</v>
      </c>
      <c r="BW902">
        <v>0</v>
      </c>
      <c r="BX902">
        <v>0.3833920000000001</v>
      </c>
      <c r="BY902">
        <v>-0.4445618</v>
      </c>
      <c r="BZ902">
        <v>428.7705</v>
      </c>
      <c r="CA902">
        <v>429.2316</v>
      </c>
      <c r="CB902">
        <v>-0.01555634</v>
      </c>
      <c r="CC902">
        <v>420.0049</v>
      </c>
      <c r="CD902">
        <v>21.49586</v>
      </c>
      <c r="CE902">
        <v>2.170078</v>
      </c>
      <c r="CF902">
        <v>2.171649</v>
      </c>
      <c r="CG902">
        <v>18.7431</v>
      </c>
      <c r="CH902">
        <v>18.75469</v>
      </c>
      <c r="CI902">
        <v>5.002025000000001</v>
      </c>
      <c r="CJ902">
        <v>0</v>
      </c>
      <c r="CK902">
        <v>1</v>
      </c>
      <c r="CL902">
        <v>0</v>
      </c>
      <c r="CM902">
        <v>2.01527</v>
      </c>
      <c r="CN902">
        <v>0</v>
      </c>
      <c r="CO902">
        <v>0.07644999999999999</v>
      </c>
      <c r="CP902">
        <v>25.58868</v>
      </c>
      <c r="CQ902">
        <v>34.5248</v>
      </c>
      <c r="CR902">
        <v>38.3372</v>
      </c>
      <c r="CS902">
        <v>36.5496</v>
      </c>
      <c r="CT902">
        <v>37.2248</v>
      </c>
      <c r="CU902">
        <v>35.3498</v>
      </c>
      <c r="CV902">
        <v>0</v>
      </c>
      <c r="CW902">
        <v>5.000999999999999</v>
      </c>
      <c r="CX902">
        <v>0</v>
      </c>
      <c r="CY902">
        <v>1774685327.6</v>
      </c>
      <c r="CZ902">
        <v>0</v>
      </c>
      <c r="DA902">
        <v>1774666326.5</v>
      </c>
      <c r="DB902" t="s">
        <v>359</v>
      </c>
      <c r="DC902">
        <v>1774666322</v>
      </c>
      <c r="DD902">
        <v>1774666326.5</v>
      </c>
      <c r="DE902">
        <v>2</v>
      </c>
      <c r="DF902">
        <v>0.343</v>
      </c>
      <c r="DG902">
        <v>-0.026</v>
      </c>
      <c r="DH902">
        <v>-0.36</v>
      </c>
      <c r="DI902">
        <v>0.298</v>
      </c>
      <c r="DJ902">
        <v>420</v>
      </c>
      <c r="DK902">
        <v>22</v>
      </c>
      <c r="DL902">
        <v>0.17</v>
      </c>
      <c r="DM902">
        <v>0.02</v>
      </c>
      <c r="DN902">
        <v>-0.431185175</v>
      </c>
      <c r="DO902">
        <v>-0.04899317448405077</v>
      </c>
      <c r="DP902">
        <v>0.02897357751804866</v>
      </c>
      <c r="DQ902">
        <v>1</v>
      </c>
      <c r="DR902">
        <v>-0.015201325</v>
      </c>
      <c r="DS902">
        <v>0.00145865290806759</v>
      </c>
      <c r="DT902">
        <v>0.001230375262419966</v>
      </c>
      <c r="DU902">
        <v>1</v>
      </c>
      <c r="DV902">
        <v>2</v>
      </c>
      <c r="DW902">
        <v>2</v>
      </c>
      <c r="DX902" t="s">
        <v>360</v>
      </c>
      <c r="DY902">
        <v>3.13064</v>
      </c>
      <c r="DZ902">
        <v>2.80669</v>
      </c>
      <c r="EA902">
        <v>0.0997474</v>
      </c>
      <c r="EB902">
        <v>0.0994732</v>
      </c>
      <c r="EC902">
        <v>0.105777</v>
      </c>
      <c r="ED902">
        <v>0.105525</v>
      </c>
      <c r="EE902">
        <v>21143.3</v>
      </c>
      <c r="EF902">
        <v>27418.8</v>
      </c>
      <c r="EG902">
        <v>26440</v>
      </c>
      <c r="EH902">
        <v>33000.1</v>
      </c>
      <c r="EI902">
        <v>34922.9</v>
      </c>
      <c r="EJ902">
        <v>40313.1</v>
      </c>
      <c r="EK902">
        <v>41084.9</v>
      </c>
      <c r="EL902">
        <v>46059.7</v>
      </c>
      <c r="EM902">
        <v>2.03523</v>
      </c>
      <c r="EN902">
        <v>2.00025</v>
      </c>
      <c r="EO902">
        <v>0.06582590000000001</v>
      </c>
      <c r="EP902">
        <v>0</v>
      </c>
      <c r="EQ902">
        <v>24.5953</v>
      </c>
      <c r="ER902">
        <v>999.9</v>
      </c>
      <c r="ES902">
        <v>67.5</v>
      </c>
      <c r="ET902">
        <v>27.5</v>
      </c>
      <c r="EU902">
        <v>24.6257</v>
      </c>
      <c r="EV902">
        <v>60.9209</v>
      </c>
      <c r="EW902">
        <v>31.5385</v>
      </c>
      <c r="EX902">
        <v>1</v>
      </c>
      <c r="EY902">
        <v>0.290488</v>
      </c>
      <c r="EZ902">
        <v>0.150082</v>
      </c>
      <c r="FA902">
        <v>20.2911</v>
      </c>
      <c r="FB902">
        <v>5.19123</v>
      </c>
      <c r="FC902">
        <v>11.9441</v>
      </c>
      <c r="FD902">
        <v>4.95575</v>
      </c>
      <c r="FE902">
        <v>3.285</v>
      </c>
      <c r="FF902">
        <v>9999</v>
      </c>
      <c r="FG902">
        <v>9999</v>
      </c>
      <c r="FH902">
        <v>9999</v>
      </c>
      <c r="FI902">
        <v>999.9</v>
      </c>
      <c r="FJ902">
        <v>1.86127</v>
      </c>
      <c r="FK902">
        <v>1.86264</v>
      </c>
      <c r="FL902">
        <v>1.86005</v>
      </c>
      <c r="FM902">
        <v>1.85837</v>
      </c>
      <c r="FN902">
        <v>1.86215</v>
      </c>
      <c r="FO902">
        <v>1.85887</v>
      </c>
      <c r="FP902">
        <v>1.85791</v>
      </c>
      <c r="FQ902">
        <v>1.86081</v>
      </c>
      <c r="FR902">
        <v>0</v>
      </c>
      <c r="FS902">
        <v>0</v>
      </c>
      <c r="FT902">
        <v>0</v>
      </c>
      <c r="FU902">
        <v>4.5</v>
      </c>
      <c r="FV902" t="s">
        <v>361</v>
      </c>
      <c r="FW902" t="s">
        <v>362</v>
      </c>
      <c r="FX902" t="s">
        <v>363</v>
      </c>
      <c r="FY902" t="s">
        <v>364</v>
      </c>
      <c r="FZ902" t="s">
        <v>364</v>
      </c>
      <c r="GA902" t="s">
        <v>363</v>
      </c>
      <c r="GB902">
        <v>0</v>
      </c>
      <c r="GC902">
        <v>100</v>
      </c>
      <c r="GD902">
        <v>100</v>
      </c>
      <c r="GE902">
        <v>-0.362</v>
      </c>
      <c r="GF902">
        <v>0.2968</v>
      </c>
      <c r="GG902">
        <v>-1.589593225013521</v>
      </c>
      <c r="GH902">
        <v>0.00192992804097616</v>
      </c>
      <c r="GI902">
        <v>3.244687122451424E-06</v>
      </c>
      <c r="GJ902">
        <v>-2.087531120305573E-09</v>
      </c>
      <c r="GK902">
        <v>0.05776174702018427</v>
      </c>
      <c r="GL902">
        <v>0.005089068596103195</v>
      </c>
      <c r="GM902">
        <v>0.0003257216593697226</v>
      </c>
      <c r="GN902">
        <v>-1.562898368296355E-06</v>
      </c>
      <c r="GO902">
        <v>0</v>
      </c>
      <c r="GP902">
        <v>1257</v>
      </c>
      <c r="GQ902">
        <v>1</v>
      </c>
      <c r="GR902">
        <v>31</v>
      </c>
      <c r="GS902">
        <v>316.8</v>
      </c>
      <c r="GT902">
        <v>316.7</v>
      </c>
      <c r="GU902">
        <v>1.07666</v>
      </c>
      <c r="GV902">
        <v>2.39868</v>
      </c>
      <c r="GW902">
        <v>1.44775</v>
      </c>
      <c r="GX902">
        <v>2.20215</v>
      </c>
      <c r="GY902">
        <v>1.44653</v>
      </c>
      <c r="GZ902">
        <v>2.29492</v>
      </c>
      <c r="HA902">
        <v>33.1992</v>
      </c>
      <c r="HB902">
        <v>14.3772</v>
      </c>
      <c r="HC902">
        <v>18</v>
      </c>
      <c r="HD902">
        <v>532.026</v>
      </c>
      <c r="HE902">
        <v>522.881</v>
      </c>
      <c r="HF902">
        <v>24.9999</v>
      </c>
      <c r="HG902">
        <v>30.7039</v>
      </c>
      <c r="HH902">
        <v>30.0001</v>
      </c>
      <c r="HI902">
        <v>31.0835</v>
      </c>
      <c r="HJ902">
        <v>31.0928</v>
      </c>
      <c r="HK902">
        <v>21.5349</v>
      </c>
      <c r="HL902">
        <v>20.8779</v>
      </c>
      <c r="HM902">
        <v>100</v>
      </c>
      <c r="HN902">
        <v>25</v>
      </c>
      <c r="HO902">
        <v>420</v>
      </c>
      <c r="HP902">
        <v>21.5</v>
      </c>
      <c r="HQ902">
        <v>103.115</v>
      </c>
      <c r="HR902">
        <v>102.02</v>
      </c>
    </row>
    <row r="903" spans="1:226">
      <c r="A903">
        <v>885</v>
      </c>
      <c r="B903">
        <v>1774685333</v>
      </c>
      <c r="C903">
        <v>3587</v>
      </c>
      <c r="D903" t="s">
        <v>2133</v>
      </c>
      <c r="E903" t="s">
        <v>2134</v>
      </c>
      <c r="F903">
        <v>5</v>
      </c>
      <c r="I903">
        <v>1774685330.1</v>
      </c>
      <c r="J903">
        <f>(K903)/1000</f>
        <v>0</v>
      </c>
      <c r="K903">
        <f>IF(BF903, AN903, AH903)</f>
        <v>0</v>
      </c>
      <c r="L903">
        <f>IF(BF903, AI903, AG903)</f>
        <v>0</v>
      </c>
      <c r="M903">
        <f>BH903 - IF(AU903&gt;1, L903*BB903*100.0/(AW903), 0)</f>
        <v>0</v>
      </c>
      <c r="N903">
        <f>((T903-J903/2)*M903-L903)/(T903+J903/2)</f>
        <v>0</v>
      </c>
      <c r="O903">
        <f>N903*(BO903+BP903)/1000.0</f>
        <v>0</v>
      </c>
      <c r="P903">
        <f>(BH903 - IF(AU903&gt;1, L903*BB903*100.0/(AW903), 0))*(BO903+BP903)/1000.0</f>
        <v>0</v>
      </c>
      <c r="Q903">
        <f>2.0/((1/S903-1/R903)+SIGN(S903)*SQRT((1/S903-1/R903)*(1/S903-1/R903) + 4*BC903/((BC903+1)*(BC903+1))*(2*1/S903*1/R903-1/R903*1/R903)))</f>
        <v>0</v>
      </c>
      <c r="R903">
        <f>IF(LEFT(BD903,1)&lt;&gt;"0",IF(LEFT(BD903,1)="1",3.0,BE903),$D$5+$E$5*(BV903*BO903/($K$5*1000))+$F$5*(BV903*BO903/($K$5*1000))*MAX(MIN(BB903,$J$5),$I$5)*MAX(MIN(BB903,$J$5),$I$5)+$G$5*MAX(MIN(BB903,$J$5),$I$5)*(BV903*BO903/($K$5*1000))+$H$5*(BV903*BO903/($K$5*1000))*(BV903*BO903/($K$5*1000)))</f>
        <v>0</v>
      </c>
      <c r="S903">
        <f>J903*(1000-(1000*0.61365*exp(17.502*W903/(240.97+W903))/(BO903+BP903)+BJ903)/2)/(1000*0.61365*exp(17.502*W903/(240.97+W903))/(BO903+BP903)-BJ903)</f>
        <v>0</v>
      </c>
      <c r="T903">
        <f>1/((BC903+1)/(Q903/1.6)+1/(R903/1.37)) + BC903/((BC903+1)/(Q903/1.6) + BC903/(R903/1.37))</f>
        <v>0</v>
      </c>
      <c r="U903">
        <f>(AX903*BA903)</f>
        <v>0</v>
      </c>
      <c r="V903">
        <f>(BQ903+(U903+2*0.95*5.67E-8*(((BQ903+$B$9)+273)^4-(BQ903+273)^4)-44100*J903)/(1.84*29.3*R903+8*0.95*5.67E-8*(BQ903+273)^3))</f>
        <v>0</v>
      </c>
      <c r="W903">
        <f>($C$9*BR903+$D$9*BS903+$E$9*V903)</f>
        <v>0</v>
      </c>
      <c r="X903">
        <f>0.61365*exp(17.502*W903/(240.97+W903))</f>
        <v>0</v>
      </c>
      <c r="Y903">
        <f>(Z903/AA903*100)</f>
        <v>0</v>
      </c>
      <c r="Z903">
        <f>BJ903*(BO903+BP903)/1000</f>
        <v>0</v>
      </c>
      <c r="AA903">
        <f>0.61365*exp(17.502*BQ903/(240.97+BQ903))</f>
        <v>0</v>
      </c>
      <c r="AB903">
        <f>(X903-BJ903*(BO903+BP903)/1000)</f>
        <v>0</v>
      </c>
      <c r="AC903">
        <f>(-J903*44100)</f>
        <v>0</v>
      </c>
      <c r="AD903">
        <f>2*29.3*R903*0.92*(BQ903-W903)</f>
        <v>0</v>
      </c>
      <c r="AE903">
        <f>2*0.95*5.67E-8*(((BQ903+$B$9)+273)^4-(W903+273)^4)</f>
        <v>0</v>
      </c>
      <c r="AF903">
        <f>U903+AE903+AC903+AD903</f>
        <v>0</v>
      </c>
      <c r="AG903">
        <f>BN903*AU903*(BI903-BH903*(1000-AU903*BK903)/(1000-AU903*BJ903))/(100*BB903)</f>
        <v>0</v>
      </c>
      <c r="AH903">
        <f>1000*BN903*AU903*(BJ903-BK903)/(100*BB903*(1000-AU903*BJ903))</f>
        <v>0</v>
      </c>
      <c r="AI903">
        <f>(AJ903 - AK903 - BO903*1E3/(8.314*(BQ903+273.15)) * AM903/BN903 * AL903) * BN903/(100*BB903) * (1000 - BK903)/1000</f>
        <v>0</v>
      </c>
      <c r="AJ903">
        <v>429.248123744774</v>
      </c>
      <c r="AK903">
        <v>428.742496969697</v>
      </c>
      <c r="AL903">
        <v>-4.498158217900799E-06</v>
      </c>
      <c r="AM903">
        <v>61.35787655002243</v>
      </c>
      <c r="AN903">
        <f>(AP903 - AO903 + BO903*1E3/(8.314*(BQ903+273.15)) * AR903/BN903 * AQ903) * BN903/(100*BB903) * 1000/(1000 - AP903)</f>
        <v>0</v>
      </c>
      <c r="AO903">
        <v>21.496490416252</v>
      </c>
      <c r="AP903">
        <v>21.47922657342659</v>
      </c>
      <c r="AQ903">
        <v>-1.699926226692863E-07</v>
      </c>
      <c r="AR903">
        <v>91.88205700752289</v>
      </c>
      <c r="AS903">
        <v>0</v>
      </c>
      <c r="AT903">
        <v>0</v>
      </c>
      <c r="AU903">
        <f>IF(AS903*$H$15&gt;=AW903,1.0,(AW903/(AW903-AS903*$H$15)))</f>
        <v>0</v>
      </c>
      <c r="AV903">
        <f>(AU903-1)*100</f>
        <v>0</v>
      </c>
      <c r="AW903">
        <f>MAX(0,($B$15+$C$15*BV903)/(1+$D$15*BV903)*BO903/(BQ903+273)*$E$15)</f>
        <v>0</v>
      </c>
      <c r="AX903">
        <f>$B$13*BW903+$C$13*BX903+$F$13*CI903*(1-CL903)</f>
        <v>0</v>
      </c>
      <c r="AY903">
        <f>AX903*AZ903</f>
        <v>0</v>
      </c>
      <c r="AZ903">
        <f>($B$13*$D$11+$C$13*$D$11+$F$13*((CV903+CN903)/MAX(CV903+CN903+CW903, 0.1)*$I$11+CW903/MAX(CV903+CN903+CW903, 0.1)*$J$11))/($B$13+$C$13+$F$13)</f>
        <v>0</v>
      </c>
      <c r="BA903">
        <f>($B$13*$K$11+$C$13*$K$11+$F$13*((CV903+CN903)/MAX(CV903+CN903+CW903, 0.1)*$P$11+CW903/MAX(CV903+CN903+CW903, 0.1)*$Q$11))/($B$13+$C$13+$F$13)</f>
        <v>0</v>
      </c>
      <c r="BB903">
        <v>6</v>
      </c>
      <c r="BC903">
        <v>0.5</v>
      </c>
      <c r="BD903" t="s">
        <v>358</v>
      </c>
      <c r="BE903">
        <v>2</v>
      </c>
      <c r="BF903" t="b">
        <v>1</v>
      </c>
      <c r="BG903">
        <v>1774685330.1</v>
      </c>
      <c r="BH903">
        <v>419.5552000000001</v>
      </c>
      <c r="BI903">
        <v>420.0224</v>
      </c>
      <c r="BJ903">
        <v>21.47959</v>
      </c>
      <c r="BK903">
        <v>21.49556</v>
      </c>
      <c r="BL903">
        <v>419.9169</v>
      </c>
      <c r="BM903">
        <v>21.18273</v>
      </c>
      <c r="BN903">
        <v>500.0308</v>
      </c>
      <c r="BO903">
        <v>101.0256</v>
      </c>
      <c r="BP903">
        <v>0.10001748</v>
      </c>
      <c r="BQ903">
        <v>25.68275</v>
      </c>
      <c r="BR903">
        <v>25.67475</v>
      </c>
      <c r="BS903">
        <v>999.9</v>
      </c>
      <c r="BT903">
        <v>0</v>
      </c>
      <c r="BU903">
        <v>0</v>
      </c>
      <c r="BV903">
        <v>10012.443</v>
      </c>
      <c r="BW903">
        <v>0</v>
      </c>
      <c r="BX903">
        <v>0.3833920000000001</v>
      </c>
      <c r="BY903">
        <v>-0.4672272</v>
      </c>
      <c r="BZ903">
        <v>428.7648</v>
      </c>
      <c r="CA903">
        <v>429.2494</v>
      </c>
      <c r="CB903">
        <v>-0.0159458</v>
      </c>
      <c r="CC903">
        <v>420.0224</v>
      </c>
      <c r="CD903">
        <v>21.49556</v>
      </c>
      <c r="CE903">
        <v>2.16999</v>
      </c>
      <c r="CF903">
        <v>2.171601</v>
      </c>
      <c r="CG903">
        <v>18.74245</v>
      </c>
      <c r="CH903">
        <v>18.75434</v>
      </c>
      <c r="CI903">
        <v>5.000813</v>
      </c>
      <c r="CJ903">
        <v>0</v>
      </c>
      <c r="CK903">
        <v>1</v>
      </c>
      <c r="CL903">
        <v>0</v>
      </c>
      <c r="CM903">
        <v>1.75611</v>
      </c>
      <c r="CN903">
        <v>0</v>
      </c>
      <c r="CO903">
        <v>0.2431</v>
      </c>
      <c r="CP903">
        <v>25.58248</v>
      </c>
      <c r="CQ903">
        <v>34.5</v>
      </c>
      <c r="CR903">
        <v>38.2996</v>
      </c>
      <c r="CS903">
        <v>36.5062</v>
      </c>
      <c r="CT903">
        <v>37.1622</v>
      </c>
      <c r="CU903">
        <v>35.312</v>
      </c>
      <c r="CV903">
        <v>0</v>
      </c>
      <c r="CW903">
        <v>4.999999999999999</v>
      </c>
      <c r="CX903">
        <v>0</v>
      </c>
      <c r="CY903">
        <v>1774685331.2</v>
      </c>
      <c r="CZ903">
        <v>0</v>
      </c>
      <c r="DA903">
        <v>1774666326.5</v>
      </c>
      <c r="DB903" t="s">
        <v>359</v>
      </c>
      <c r="DC903">
        <v>1774666322</v>
      </c>
      <c r="DD903">
        <v>1774666326.5</v>
      </c>
      <c r="DE903">
        <v>2</v>
      </c>
      <c r="DF903">
        <v>0.343</v>
      </c>
      <c r="DG903">
        <v>-0.026</v>
      </c>
      <c r="DH903">
        <v>-0.36</v>
      </c>
      <c r="DI903">
        <v>0.298</v>
      </c>
      <c r="DJ903">
        <v>420</v>
      </c>
      <c r="DK903">
        <v>22</v>
      </c>
      <c r="DL903">
        <v>0.17</v>
      </c>
      <c r="DM903">
        <v>0.02</v>
      </c>
      <c r="DN903">
        <v>-0.4450348780487805</v>
      </c>
      <c r="DO903">
        <v>-0.07407096167247298</v>
      </c>
      <c r="DP903">
        <v>0.0297870751134514</v>
      </c>
      <c r="DQ903">
        <v>1</v>
      </c>
      <c r="DR903">
        <v>-0.01534642926829268</v>
      </c>
      <c r="DS903">
        <v>-0.0005137149825784388</v>
      </c>
      <c r="DT903">
        <v>0.001306827142215516</v>
      </c>
      <c r="DU903">
        <v>1</v>
      </c>
      <c r="DV903">
        <v>2</v>
      </c>
      <c r="DW903">
        <v>2</v>
      </c>
      <c r="DX903" t="s">
        <v>360</v>
      </c>
      <c r="DY903">
        <v>3.13046</v>
      </c>
      <c r="DZ903">
        <v>2.80648</v>
      </c>
      <c r="EA903">
        <v>0.0997416</v>
      </c>
      <c r="EB903">
        <v>0.09947549999999999</v>
      </c>
      <c r="EC903">
        <v>0.105779</v>
      </c>
      <c r="ED903">
        <v>0.105516</v>
      </c>
      <c r="EE903">
        <v>21143.4</v>
      </c>
      <c r="EF903">
        <v>27418.9</v>
      </c>
      <c r="EG903">
        <v>26440</v>
      </c>
      <c r="EH903">
        <v>33000.3</v>
      </c>
      <c r="EI903">
        <v>34923</v>
      </c>
      <c r="EJ903">
        <v>40313.4</v>
      </c>
      <c r="EK903">
        <v>41085</v>
      </c>
      <c r="EL903">
        <v>46059.6</v>
      </c>
      <c r="EM903">
        <v>2.03527</v>
      </c>
      <c r="EN903">
        <v>2.00007</v>
      </c>
      <c r="EO903">
        <v>0.0654161</v>
      </c>
      <c r="EP903">
        <v>0</v>
      </c>
      <c r="EQ903">
        <v>24.5973</v>
      </c>
      <c r="ER903">
        <v>999.9</v>
      </c>
      <c r="ES903">
        <v>67.5</v>
      </c>
      <c r="ET903">
        <v>27.5</v>
      </c>
      <c r="EU903">
        <v>24.6236</v>
      </c>
      <c r="EV903">
        <v>61.3009</v>
      </c>
      <c r="EW903">
        <v>31.6146</v>
      </c>
      <c r="EX903">
        <v>1</v>
      </c>
      <c r="EY903">
        <v>0.290889</v>
      </c>
      <c r="EZ903">
        <v>0.149722</v>
      </c>
      <c r="FA903">
        <v>20.2911</v>
      </c>
      <c r="FB903">
        <v>5.19153</v>
      </c>
      <c r="FC903">
        <v>11.9441</v>
      </c>
      <c r="FD903">
        <v>4.95565</v>
      </c>
      <c r="FE903">
        <v>3.285</v>
      </c>
      <c r="FF903">
        <v>9999</v>
      </c>
      <c r="FG903">
        <v>9999</v>
      </c>
      <c r="FH903">
        <v>9999</v>
      </c>
      <c r="FI903">
        <v>999.9</v>
      </c>
      <c r="FJ903">
        <v>1.86127</v>
      </c>
      <c r="FK903">
        <v>1.86264</v>
      </c>
      <c r="FL903">
        <v>1.86005</v>
      </c>
      <c r="FM903">
        <v>1.85837</v>
      </c>
      <c r="FN903">
        <v>1.86216</v>
      </c>
      <c r="FO903">
        <v>1.85889</v>
      </c>
      <c r="FP903">
        <v>1.85791</v>
      </c>
      <c r="FQ903">
        <v>1.86081</v>
      </c>
      <c r="FR903">
        <v>0</v>
      </c>
      <c r="FS903">
        <v>0</v>
      </c>
      <c r="FT903">
        <v>0</v>
      </c>
      <c r="FU903">
        <v>4.5</v>
      </c>
      <c r="FV903" t="s">
        <v>361</v>
      </c>
      <c r="FW903" t="s">
        <v>362</v>
      </c>
      <c r="FX903" t="s">
        <v>363</v>
      </c>
      <c r="FY903" t="s">
        <v>364</v>
      </c>
      <c r="FZ903" t="s">
        <v>364</v>
      </c>
      <c r="GA903" t="s">
        <v>363</v>
      </c>
      <c r="GB903">
        <v>0</v>
      </c>
      <c r="GC903">
        <v>100</v>
      </c>
      <c r="GD903">
        <v>100</v>
      </c>
      <c r="GE903">
        <v>-0.362</v>
      </c>
      <c r="GF903">
        <v>0.2969</v>
      </c>
      <c r="GG903">
        <v>-1.589593225013521</v>
      </c>
      <c r="GH903">
        <v>0.00192992804097616</v>
      </c>
      <c r="GI903">
        <v>3.244687122451424E-06</v>
      </c>
      <c r="GJ903">
        <v>-2.087531120305573E-09</v>
      </c>
      <c r="GK903">
        <v>0.05776174702018427</v>
      </c>
      <c r="GL903">
        <v>0.005089068596103195</v>
      </c>
      <c r="GM903">
        <v>0.0003257216593697226</v>
      </c>
      <c r="GN903">
        <v>-1.562898368296355E-06</v>
      </c>
      <c r="GO903">
        <v>0</v>
      </c>
      <c r="GP903">
        <v>1257</v>
      </c>
      <c r="GQ903">
        <v>1</v>
      </c>
      <c r="GR903">
        <v>31</v>
      </c>
      <c r="GS903">
        <v>316.9</v>
      </c>
      <c r="GT903">
        <v>316.8</v>
      </c>
      <c r="GU903">
        <v>1.07666</v>
      </c>
      <c r="GV903">
        <v>2.40479</v>
      </c>
      <c r="GW903">
        <v>1.44775</v>
      </c>
      <c r="GX903">
        <v>2.20215</v>
      </c>
      <c r="GY903">
        <v>1.44653</v>
      </c>
      <c r="GZ903">
        <v>2.28882</v>
      </c>
      <c r="HA903">
        <v>33.1992</v>
      </c>
      <c r="HB903">
        <v>14.3684</v>
      </c>
      <c r="HC903">
        <v>18</v>
      </c>
      <c r="HD903">
        <v>532.058</v>
      </c>
      <c r="HE903">
        <v>522.763</v>
      </c>
      <c r="HF903">
        <v>24.9999</v>
      </c>
      <c r="HG903">
        <v>30.7039</v>
      </c>
      <c r="HH903">
        <v>30.0002</v>
      </c>
      <c r="HI903">
        <v>31.0835</v>
      </c>
      <c r="HJ903">
        <v>31.0928</v>
      </c>
      <c r="HK903">
        <v>21.534</v>
      </c>
      <c r="HL903">
        <v>20.8779</v>
      </c>
      <c r="HM903">
        <v>100</v>
      </c>
      <c r="HN903">
        <v>25</v>
      </c>
      <c r="HO903">
        <v>420</v>
      </c>
      <c r="HP903">
        <v>21.5</v>
      </c>
      <c r="HQ903">
        <v>103.116</v>
      </c>
      <c r="HR903">
        <v>102.021</v>
      </c>
    </row>
    <row r="904" spans="1:226">
      <c r="A904">
        <v>886</v>
      </c>
      <c r="B904">
        <v>1774685337</v>
      </c>
      <c r="C904">
        <v>3591</v>
      </c>
      <c r="D904" t="s">
        <v>2135</v>
      </c>
      <c r="E904" t="s">
        <v>2136</v>
      </c>
      <c r="F904">
        <v>5</v>
      </c>
      <c r="I904">
        <v>1774685334.1</v>
      </c>
      <c r="J904">
        <f>(K904)/1000</f>
        <v>0</v>
      </c>
      <c r="K904">
        <f>IF(BF904, AN904, AH904)</f>
        <v>0</v>
      </c>
      <c r="L904">
        <f>IF(BF904, AI904, AG904)</f>
        <v>0</v>
      </c>
      <c r="M904">
        <f>BH904 - IF(AU904&gt;1, L904*BB904*100.0/(AW904), 0)</f>
        <v>0</v>
      </c>
      <c r="N904">
        <f>((T904-J904/2)*M904-L904)/(T904+J904/2)</f>
        <v>0</v>
      </c>
      <c r="O904">
        <f>N904*(BO904+BP904)/1000.0</f>
        <v>0</v>
      </c>
      <c r="P904">
        <f>(BH904 - IF(AU904&gt;1, L904*BB904*100.0/(AW904), 0))*(BO904+BP904)/1000.0</f>
        <v>0</v>
      </c>
      <c r="Q904">
        <f>2.0/((1/S904-1/R904)+SIGN(S904)*SQRT((1/S904-1/R904)*(1/S904-1/R904) + 4*BC904/((BC904+1)*(BC904+1))*(2*1/S904*1/R904-1/R904*1/R904)))</f>
        <v>0</v>
      </c>
      <c r="R904">
        <f>IF(LEFT(BD904,1)&lt;&gt;"0",IF(LEFT(BD904,1)="1",3.0,BE904),$D$5+$E$5*(BV904*BO904/($K$5*1000))+$F$5*(BV904*BO904/($K$5*1000))*MAX(MIN(BB904,$J$5),$I$5)*MAX(MIN(BB904,$J$5),$I$5)+$G$5*MAX(MIN(BB904,$J$5),$I$5)*(BV904*BO904/($K$5*1000))+$H$5*(BV904*BO904/($K$5*1000))*(BV904*BO904/($K$5*1000)))</f>
        <v>0</v>
      </c>
      <c r="S904">
        <f>J904*(1000-(1000*0.61365*exp(17.502*W904/(240.97+W904))/(BO904+BP904)+BJ904)/2)/(1000*0.61365*exp(17.502*W904/(240.97+W904))/(BO904+BP904)-BJ904)</f>
        <v>0</v>
      </c>
      <c r="T904">
        <f>1/((BC904+1)/(Q904/1.6)+1/(R904/1.37)) + BC904/((BC904+1)/(Q904/1.6) + BC904/(R904/1.37))</f>
        <v>0</v>
      </c>
      <c r="U904">
        <f>(AX904*BA904)</f>
        <v>0</v>
      </c>
      <c r="V904">
        <f>(BQ904+(U904+2*0.95*5.67E-8*(((BQ904+$B$9)+273)^4-(BQ904+273)^4)-44100*J904)/(1.84*29.3*R904+8*0.95*5.67E-8*(BQ904+273)^3))</f>
        <v>0</v>
      </c>
      <c r="W904">
        <f>($C$9*BR904+$D$9*BS904+$E$9*V904)</f>
        <v>0</v>
      </c>
      <c r="X904">
        <f>0.61365*exp(17.502*W904/(240.97+W904))</f>
        <v>0</v>
      </c>
      <c r="Y904">
        <f>(Z904/AA904*100)</f>
        <v>0</v>
      </c>
      <c r="Z904">
        <f>BJ904*(BO904+BP904)/1000</f>
        <v>0</v>
      </c>
      <c r="AA904">
        <f>0.61365*exp(17.502*BQ904/(240.97+BQ904))</f>
        <v>0</v>
      </c>
      <c r="AB904">
        <f>(X904-BJ904*(BO904+BP904)/1000)</f>
        <v>0</v>
      </c>
      <c r="AC904">
        <f>(-J904*44100)</f>
        <v>0</v>
      </c>
      <c r="AD904">
        <f>2*29.3*R904*0.92*(BQ904-W904)</f>
        <v>0</v>
      </c>
      <c r="AE904">
        <f>2*0.95*5.67E-8*(((BQ904+$B$9)+273)^4-(W904+273)^4)</f>
        <v>0</v>
      </c>
      <c r="AF904">
        <f>U904+AE904+AC904+AD904</f>
        <v>0</v>
      </c>
      <c r="AG904">
        <f>BN904*AU904*(BI904-BH904*(1000-AU904*BK904)/(1000-AU904*BJ904))/(100*BB904)</f>
        <v>0</v>
      </c>
      <c r="AH904">
        <f>1000*BN904*AU904*(BJ904-BK904)/(100*BB904*(1000-AU904*BJ904))</f>
        <v>0</v>
      </c>
      <c r="AI904">
        <f>(AJ904 - AK904 - BO904*1E3/(8.314*(BQ904+273.15)) * AM904/BN904 * AL904) * BN904/(100*BB904) * (1000 - BK904)/1000</f>
        <v>0</v>
      </c>
      <c r="AJ904">
        <v>429.2526630849389</v>
      </c>
      <c r="AK904">
        <v>428.7213939393937</v>
      </c>
      <c r="AL904">
        <v>-1.103516464065364E-06</v>
      </c>
      <c r="AM904">
        <v>61.35787655002243</v>
      </c>
      <c r="AN904">
        <f>(AP904 - AO904 + BO904*1E3/(8.314*(BQ904+273.15)) * AR904/BN904 * AQ904) * BN904/(100*BB904) * 1000/(1000 - AP904)</f>
        <v>0</v>
      </c>
      <c r="AO904">
        <v>21.49367331350252</v>
      </c>
      <c r="AP904">
        <v>21.47998601398603</v>
      </c>
      <c r="AQ904">
        <v>4.669053094817403E-07</v>
      </c>
      <c r="AR904">
        <v>91.88205700752289</v>
      </c>
      <c r="AS904">
        <v>0</v>
      </c>
      <c r="AT904">
        <v>0</v>
      </c>
      <c r="AU904">
        <f>IF(AS904*$H$15&gt;=AW904,1.0,(AW904/(AW904-AS904*$H$15)))</f>
        <v>0</v>
      </c>
      <c r="AV904">
        <f>(AU904-1)*100</f>
        <v>0</v>
      </c>
      <c r="AW904">
        <f>MAX(0,($B$15+$C$15*BV904)/(1+$D$15*BV904)*BO904/(BQ904+273)*$E$15)</f>
        <v>0</v>
      </c>
      <c r="AX904">
        <f>$B$13*BW904+$C$13*BX904+$F$13*CI904*(1-CL904)</f>
        <v>0</v>
      </c>
      <c r="AY904">
        <f>AX904*AZ904</f>
        <v>0</v>
      </c>
      <c r="AZ904">
        <f>($B$13*$D$11+$C$13*$D$11+$F$13*((CV904+CN904)/MAX(CV904+CN904+CW904, 0.1)*$I$11+CW904/MAX(CV904+CN904+CW904, 0.1)*$J$11))/($B$13+$C$13+$F$13)</f>
        <v>0</v>
      </c>
      <c r="BA904">
        <f>($B$13*$K$11+$C$13*$K$11+$F$13*((CV904+CN904)/MAX(CV904+CN904+CW904, 0.1)*$P$11+CW904/MAX(CV904+CN904+CW904, 0.1)*$Q$11))/($B$13+$C$13+$F$13)</f>
        <v>0</v>
      </c>
      <c r="BB904">
        <v>6</v>
      </c>
      <c r="BC904">
        <v>0.5</v>
      </c>
      <c r="BD904" t="s">
        <v>358</v>
      </c>
      <c r="BE904">
        <v>2</v>
      </c>
      <c r="BF904" t="b">
        <v>1</v>
      </c>
      <c r="BG904">
        <v>1774685334.1</v>
      </c>
      <c r="BH904">
        <v>419.5113</v>
      </c>
      <c r="BI904">
        <v>420.0361</v>
      </c>
      <c r="BJ904">
        <v>21.47997</v>
      </c>
      <c r="BK904">
        <v>21.49417</v>
      </c>
      <c r="BL904">
        <v>419.8731</v>
      </c>
      <c r="BM904">
        <v>21.18311</v>
      </c>
      <c r="BN904">
        <v>500.0058999999999</v>
      </c>
      <c r="BO904">
        <v>101.0255</v>
      </c>
      <c r="BP904">
        <v>0.1001996</v>
      </c>
      <c r="BQ904">
        <v>25.67977</v>
      </c>
      <c r="BR904">
        <v>25.67147</v>
      </c>
      <c r="BS904">
        <v>999.9</v>
      </c>
      <c r="BT904">
        <v>0</v>
      </c>
      <c r="BU904">
        <v>0</v>
      </c>
      <c r="BV904">
        <v>9976</v>
      </c>
      <c r="BW904">
        <v>0</v>
      </c>
      <c r="BX904">
        <v>0.3833920000000001</v>
      </c>
      <c r="BY904">
        <v>-0.5246398999999999</v>
      </c>
      <c r="BZ904">
        <v>428.7202</v>
      </c>
      <c r="CA904">
        <v>429.2627000000001</v>
      </c>
      <c r="CB904">
        <v>-0.0142025</v>
      </c>
      <c r="CC904">
        <v>420.0361</v>
      </c>
      <c r="CD904">
        <v>21.49417</v>
      </c>
      <c r="CE904">
        <v>2.170022</v>
      </c>
      <c r="CF904">
        <v>2.171459</v>
      </c>
      <c r="CG904">
        <v>18.7427</v>
      </c>
      <c r="CH904">
        <v>18.75328</v>
      </c>
      <c r="CI904">
        <v>5.001828000000001</v>
      </c>
      <c r="CJ904">
        <v>0</v>
      </c>
      <c r="CK904">
        <v>1</v>
      </c>
      <c r="CL904">
        <v>0</v>
      </c>
      <c r="CM904">
        <v>1.59676</v>
      </c>
      <c r="CN904">
        <v>0</v>
      </c>
      <c r="CO904">
        <v>0.39</v>
      </c>
      <c r="CP904">
        <v>25.58768</v>
      </c>
      <c r="CQ904">
        <v>34.4622</v>
      </c>
      <c r="CR904">
        <v>38.2436</v>
      </c>
      <c r="CS904">
        <v>36.4874</v>
      </c>
      <c r="CT904">
        <v>37.1186</v>
      </c>
      <c r="CU904">
        <v>35.2748</v>
      </c>
      <c r="CV904">
        <v>0</v>
      </c>
      <c r="CW904">
        <v>5.003</v>
      </c>
      <c r="CX904">
        <v>0</v>
      </c>
      <c r="CY904">
        <v>1774685335.4</v>
      </c>
      <c r="CZ904">
        <v>0</v>
      </c>
      <c r="DA904">
        <v>1774666326.5</v>
      </c>
      <c r="DB904" t="s">
        <v>359</v>
      </c>
      <c r="DC904">
        <v>1774666322</v>
      </c>
      <c r="DD904">
        <v>1774666326.5</v>
      </c>
      <c r="DE904">
        <v>2</v>
      </c>
      <c r="DF904">
        <v>0.343</v>
      </c>
      <c r="DG904">
        <v>-0.026</v>
      </c>
      <c r="DH904">
        <v>-0.36</v>
      </c>
      <c r="DI904">
        <v>0.298</v>
      </c>
      <c r="DJ904">
        <v>420</v>
      </c>
      <c r="DK904">
        <v>22</v>
      </c>
      <c r="DL904">
        <v>0.17</v>
      </c>
      <c r="DM904">
        <v>0.02</v>
      </c>
      <c r="DN904">
        <v>-0.4574354146341462</v>
      </c>
      <c r="DO904">
        <v>-0.3910832404181189</v>
      </c>
      <c r="DP904">
        <v>0.04457630274472137</v>
      </c>
      <c r="DQ904">
        <v>0</v>
      </c>
      <c r="DR904">
        <v>-0.0150233</v>
      </c>
      <c r="DS904">
        <v>0.002289039721254328</v>
      </c>
      <c r="DT904">
        <v>0.001453920026988434</v>
      </c>
      <c r="DU904">
        <v>1</v>
      </c>
      <c r="DV904">
        <v>1</v>
      </c>
      <c r="DW904">
        <v>2</v>
      </c>
      <c r="DX904" t="s">
        <v>367</v>
      </c>
      <c r="DY904">
        <v>3.13042</v>
      </c>
      <c r="DZ904">
        <v>2.80633</v>
      </c>
      <c r="EA904">
        <v>0.0997429</v>
      </c>
      <c r="EB904">
        <v>0.0994804</v>
      </c>
      <c r="EC904">
        <v>0.105781</v>
      </c>
      <c r="ED904">
        <v>0.105523</v>
      </c>
      <c r="EE904">
        <v>21143.4</v>
      </c>
      <c r="EF904">
        <v>27418.9</v>
      </c>
      <c r="EG904">
        <v>26439.9</v>
      </c>
      <c r="EH904">
        <v>33000.4</v>
      </c>
      <c r="EI904">
        <v>34922.7</v>
      </c>
      <c r="EJ904">
        <v>40313.5</v>
      </c>
      <c r="EK904">
        <v>41084.8</v>
      </c>
      <c r="EL904">
        <v>46060.1</v>
      </c>
      <c r="EM904">
        <v>2.03495</v>
      </c>
      <c r="EN904">
        <v>2.00005</v>
      </c>
      <c r="EO904">
        <v>0.0653788</v>
      </c>
      <c r="EP904">
        <v>0</v>
      </c>
      <c r="EQ904">
        <v>24.5974</v>
      </c>
      <c r="ER904">
        <v>999.9</v>
      </c>
      <c r="ES904">
        <v>67.5</v>
      </c>
      <c r="ET904">
        <v>27.5</v>
      </c>
      <c r="EU904">
        <v>24.6248</v>
      </c>
      <c r="EV904">
        <v>61.3809</v>
      </c>
      <c r="EW904">
        <v>31.7869</v>
      </c>
      <c r="EX904">
        <v>1</v>
      </c>
      <c r="EY904">
        <v>0.29077</v>
      </c>
      <c r="EZ904">
        <v>0.149292</v>
      </c>
      <c r="FA904">
        <v>20.2909</v>
      </c>
      <c r="FB904">
        <v>5.18989</v>
      </c>
      <c r="FC904">
        <v>11.9441</v>
      </c>
      <c r="FD904">
        <v>4.95565</v>
      </c>
      <c r="FE904">
        <v>3.285</v>
      </c>
      <c r="FF904">
        <v>9999</v>
      </c>
      <c r="FG904">
        <v>9999</v>
      </c>
      <c r="FH904">
        <v>9999</v>
      </c>
      <c r="FI904">
        <v>999.9</v>
      </c>
      <c r="FJ904">
        <v>1.86127</v>
      </c>
      <c r="FK904">
        <v>1.86264</v>
      </c>
      <c r="FL904">
        <v>1.86005</v>
      </c>
      <c r="FM904">
        <v>1.85837</v>
      </c>
      <c r="FN904">
        <v>1.86217</v>
      </c>
      <c r="FO904">
        <v>1.85889</v>
      </c>
      <c r="FP904">
        <v>1.85791</v>
      </c>
      <c r="FQ904">
        <v>1.86081</v>
      </c>
      <c r="FR904">
        <v>0</v>
      </c>
      <c r="FS904">
        <v>0</v>
      </c>
      <c r="FT904">
        <v>0</v>
      </c>
      <c r="FU904">
        <v>4.5</v>
      </c>
      <c r="FV904" t="s">
        <v>361</v>
      </c>
      <c r="FW904" t="s">
        <v>362</v>
      </c>
      <c r="FX904" t="s">
        <v>363</v>
      </c>
      <c r="FY904" t="s">
        <v>364</v>
      </c>
      <c r="FZ904" t="s">
        <v>364</v>
      </c>
      <c r="GA904" t="s">
        <v>363</v>
      </c>
      <c r="GB904">
        <v>0</v>
      </c>
      <c r="GC904">
        <v>100</v>
      </c>
      <c r="GD904">
        <v>100</v>
      </c>
      <c r="GE904">
        <v>-0.361</v>
      </c>
      <c r="GF904">
        <v>0.2969</v>
      </c>
      <c r="GG904">
        <v>-1.589593225013521</v>
      </c>
      <c r="GH904">
        <v>0.00192992804097616</v>
      </c>
      <c r="GI904">
        <v>3.244687122451424E-06</v>
      </c>
      <c r="GJ904">
        <v>-2.087531120305573E-09</v>
      </c>
      <c r="GK904">
        <v>0.05776174702018427</v>
      </c>
      <c r="GL904">
        <v>0.005089068596103195</v>
      </c>
      <c r="GM904">
        <v>0.0003257216593697226</v>
      </c>
      <c r="GN904">
        <v>-1.562898368296355E-06</v>
      </c>
      <c r="GO904">
        <v>0</v>
      </c>
      <c r="GP904">
        <v>1257</v>
      </c>
      <c r="GQ904">
        <v>1</v>
      </c>
      <c r="GR904">
        <v>31</v>
      </c>
      <c r="GS904">
        <v>316.9</v>
      </c>
      <c r="GT904">
        <v>316.8</v>
      </c>
      <c r="GU904">
        <v>1.07666</v>
      </c>
      <c r="GV904">
        <v>2.3877</v>
      </c>
      <c r="GW904">
        <v>1.44775</v>
      </c>
      <c r="GX904">
        <v>2.20215</v>
      </c>
      <c r="GY904">
        <v>1.44653</v>
      </c>
      <c r="GZ904">
        <v>2.38281</v>
      </c>
      <c r="HA904">
        <v>33.1992</v>
      </c>
      <c r="HB904">
        <v>14.3772</v>
      </c>
      <c r="HC904">
        <v>18</v>
      </c>
      <c r="HD904">
        <v>531.852</v>
      </c>
      <c r="HE904">
        <v>522.746</v>
      </c>
      <c r="HF904">
        <v>24.9999</v>
      </c>
      <c r="HG904">
        <v>30.7039</v>
      </c>
      <c r="HH904">
        <v>30</v>
      </c>
      <c r="HI904">
        <v>31.0835</v>
      </c>
      <c r="HJ904">
        <v>31.0928</v>
      </c>
      <c r="HK904">
        <v>21.533</v>
      </c>
      <c r="HL904">
        <v>20.8779</v>
      </c>
      <c r="HM904">
        <v>100</v>
      </c>
      <c r="HN904">
        <v>25</v>
      </c>
      <c r="HO904">
        <v>420</v>
      </c>
      <c r="HP904">
        <v>21.5</v>
      </c>
      <c r="HQ904">
        <v>103.115</v>
      </c>
      <c r="HR904">
        <v>102.021</v>
      </c>
    </row>
    <row r="905" spans="1:226">
      <c r="A905">
        <v>887</v>
      </c>
      <c r="B905">
        <v>1774685341</v>
      </c>
      <c r="C905">
        <v>3595</v>
      </c>
      <c r="D905" t="s">
        <v>2137</v>
      </c>
      <c r="E905" t="s">
        <v>2138</v>
      </c>
      <c r="F905">
        <v>5</v>
      </c>
      <c r="I905">
        <v>1774685338.1</v>
      </c>
      <c r="J905">
        <f>(K905)/1000</f>
        <v>0</v>
      </c>
      <c r="K905">
        <f>IF(BF905, AN905, AH905)</f>
        <v>0</v>
      </c>
      <c r="L905">
        <f>IF(BF905, AI905, AG905)</f>
        <v>0</v>
      </c>
      <c r="M905">
        <f>BH905 - IF(AU905&gt;1, L905*BB905*100.0/(AW905), 0)</f>
        <v>0</v>
      </c>
      <c r="N905">
        <f>((T905-J905/2)*M905-L905)/(T905+J905/2)</f>
        <v>0</v>
      </c>
      <c r="O905">
        <f>N905*(BO905+BP905)/1000.0</f>
        <v>0</v>
      </c>
      <c r="P905">
        <f>(BH905 - IF(AU905&gt;1, L905*BB905*100.0/(AW905), 0))*(BO905+BP905)/1000.0</f>
        <v>0</v>
      </c>
      <c r="Q905">
        <f>2.0/((1/S905-1/R905)+SIGN(S905)*SQRT((1/S905-1/R905)*(1/S905-1/R905) + 4*BC905/((BC905+1)*(BC905+1))*(2*1/S905*1/R905-1/R905*1/R905)))</f>
        <v>0</v>
      </c>
      <c r="R905">
        <f>IF(LEFT(BD905,1)&lt;&gt;"0",IF(LEFT(BD905,1)="1",3.0,BE905),$D$5+$E$5*(BV905*BO905/($K$5*1000))+$F$5*(BV905*BO905/($K$5*1000))*MAX(MIN(BB905,$J$5),$I$5)*MAX(MIN(BB905,$J$5),$I$5)+$G$5*MAX(MIN(BB905,$J$5),$I$5)*(BV905*BO905/($K$5*1000))+$H$5*(BV905*BO905/($K$5*1000))*(BV905*BO905/($K$5*1000)))</f>
        <v>0</v>
      </c>
      <c r="S905">
        <f>J905*(1000-(1000*0.61365*exp(17.502*W905/(240.97+W905))/(BO905+BP905)+BJ905)/2)/(1000*0.61365*exp(17.502*W905/(240.97+W905))/(BO905+BP905)-BJ905)</f>
        <v>0</v>
      </c>
      <c r="T905">
        <f>1/((BC905+1)/(Q905/1.6)+1/(R905/1.37)) + BC905/((BC905+1)/(Q905/1.6) + BC905/(R905/1.37))</f>
        <v>0</v>
      </c>
      <c r="U905">
        <f>(AX905*BA905)</f>
        <v>0</v>
      </c>
      <c r="V905">
        <f>(BQ905+(U905+2*0.95*5.67E-8*(((BQ905+$B$9)+273)^4-(BQ905+273)^4)-44100*J905)/(1.84*29.3*R905+8*0.95*5.67E-8*(BQ905+273)^3))</f>
        <v>0</v>
      </c>
      <c r="W905">
        <f>($C$9*BR905+$D$9*BS905+$E$9*V905)</f>
        <v>0</v>
      </c>
      <c r="X905">
        <f>0.61365*exp(17.502*W905/(240.97+W905))</f>
        <v>0</v>
      </c>
      <c r="Y905">
        <f>(Z905/AA905*100)</f>
        <v>0</v>
      </c>
      <c r="Z905">
        <f>BJ905*(BO905+BP905)/1000</f>
        <v>0</v>
      </c>
      <c r="AA905">
        <f>0.61365*exp(17.502*BQ905/(240.97+BQ905))</f>
        <v>0</v>
      </c>
      <c r="AB905">
        <f>(X905-BJ905*(BO905+BP905)/1000)</f>
        <v>0</v>
      </c>
      <c r="AC905">
        <f>(-J905*44100)</f>
        <v>0</v>
      </c>
      <c r="AD905">
        <f>2*29.3*R905*0.92*(BQ905-W905)</f>
        <v>0</v>
      </c>
      <c r="AE905">
        <f>2*0.95*5.67E-8*(((BQ905+$B$9)+273)^4-(W905+273)^4)</f>
        <v>0</v>
      </c>
      <c r="AF905">
        <f>U905+AE905+AC905+AD905</f>
        <v>0</v>
      </c>
      <c r="AG905">
        <f>BN905*AU905*(BI905-BH905*(1000-AU905*BK905)/(1000-AU905*BJ905))/(100*BB905)</f>
        <v>0</v>
      </c>
      <c r="AH905">
        <f>1000*BN905*AU905*(BJ905-BK905)/(100*BB905*(1000-AU905*BJ905))</f>
        <v>0</v>
      </c>
      <c r="AI905">
        <f>(AJ905 - AK905 - BO905*1E3/(8.314*(BQ905+273.15)) * AM905/BN905 * AL905) * BN905/(100*BB905) * (1000 - BK905)/1000</f>
        <v>0</v>
      </c>
      <c r="AJ905">
        <v>429.24258288798</v>
      </c>
      <c r="AK905">
        <v>428.709393939394</v>
      </c>
      <c r="AL905">
        <v>-3.5944402757518E-06</v>
      </c>
      <c r="AM905">
        <v>61.35787655002243</v>
      </c>
      <c r="AN905">
        <f>(AP905 - AO905 + BO905*1E3/(8.314*(BQ905+273.15)) * AR905/BN905 * AQ905) * BN905/(100*BB905) * 1000/(1000 - AP905)</f>
        <v>0</v>
      </c>
      <c r="AO905">
        <v>21.49551890896863</v>
      </c>
      <c r="AP905">
        <v>21.4815048951049</v>
      </c>
      <c r="AQ905">
        <v>1.691448663338695E-09</v>
      </c>
      <c r="AR905">
        <v>91.88205700752289</v>
      </c>
      <c r="AS905">
        <v>0</v>
      </c>
      <c r="AT905">
        <v>0</v>
      </c>
      <c r="AU905">
        <f>IF(AS905*$H$15&gt;=AW905,1.0,(AW905/(AW905-AS905*$H$15)))</f>
        <v>0</v>
      </c>
      <c r="AV905">
        <f>(AU905-1)*100</f>
        <v>0</v>
      </c>
      <c r="AW905">
        <f>MAX(0,($B$15+$C$15*BV905)/(1+$D$15*BV905)*BO905/(BQ905+273)*$E$15)</f>
        <v>0</v>
      </c>
      <c r="AX905">
        <f>$B$13*BW905+$C$13*BX905+$F$13*CI905*(1-CL905)</f>
        <v>0</v>
      </c>
      <c r="AY905">
        <f>AX905*AZ905</f>
        <v>0</v>
      </c>
      <c r="AZ905">
        <f>($B$13*$D$11+$C$13*$D$11+$F$13*((CV905+CN905)/MAX(CV905+CN905+CW905, 0.1)*$I$11+CW905/MAX(CV905+CN905+CW905, 0.1)*$J$11))/($B$13+$C$13+$F$13)</f>
        <v>0</v>
      </c>
      <c r="BA905">
        <f>($B$13*$K$11+$C$13*$K$11+$F$13*((CV905+CN905)/MAX(CV905+CN905+CW905, 0.1)*$P$11+CW905/MAX(CV905+CN905+CW905, 0.1)*$Q$11))/($B$13+$C$13+$F$13)</f>
        <v>0</v>
      </c>
      <c r="BB905">
        <v>6</v>
      </c>
      <c r="BC905">
        <v>0.5</v>
      </c>
      <c r="BD905" t="s">
        <v>358</v>
      </c>
      <c r="BE905">
        <v>2</v>
      </c>
      <c r="BF905" t="b">
        <v>1</v>
      </c>
      <c r="BG905">
        <v>1774685338.1</v>
      </c>
      <c r="BH905">
        <v>419.5177</v>
      </c>
      <c r="BI905">
        <v>420.0078999999999</v>
      </c>
      <c r="BJ905">
        <v>21.48059</v>
      </c>
      <c r="BK905">
        <v>21.4955</v>
      </c>
      <c r="BL905">
        <v>419.8795</v>
      </c>
      <c r="BM905">
        <v>21.18371</v>
      </c>
      <c r="BN905">
        <v>499.9949</v>
      </c>
      <c r="BO905">
        <v>101.026</v>
      </c>
      <c r="BP905">
        <v>0.10006085</v>
      </c>
      <c r="BQ905">
        <v>25.67937</v>
      </c>
      <c r="BR905">
        <v>25.66493</v>
      </c>
      <c r="BS905">
        <v>999.9</v>
      </c>
      <c r="BT905">
        <v>0</v>
      </c>
      <c r="BU905">
        <v>0</v>
      </c>
      <c r="BV905">
        <v>9983.936</v>
      </c>
      <c r="BW905">
        <v>0</v>
      </c>
      <c r="BX905">
        <v>0.3749028</v>
      </c>
      <c r="BY905">
        <v>-0.4900359</v>
      </c>
      <c r="BZ905">
        <v>428.7271</v>
      </c>
      <c r="CA905">
        <v>429.2345</v>
      </c>
      <c r="CB905">
        <v>-0.01493473</v>
      </c>
      <c r="CC905">
        <v>420.0078999999999</v>
      </c>
      <c r="CD905">
        <v>21.4955</v>
      </c>
      <c r="CE905">
        <v>2.170097000000001</v>
      </c>
      <c r="CF905">
        <v>2.171608</v>
      </c>
      <c r="CG905">
        <v>18.74327</v>
      </c>
      <c r="CH905">
        <v>18.75437</v>
      </c>
      <c r="CI905">
        <v>5.000937</v>
      </c>
      <c r="CJ905">
        <v>0</v>
      </c>
      <c r="CK905">
        <v>1</v>
      </c>
      <c r="CL905">
        <v>0</v>
      </c>
      <c r="CM905">
        <v>1.63465</v>
      </c>
      <c r="CN905">
        <v>0</v>
      </c>
      <c r="CO905">
        <v>0.38755</v>
      </c>
      <c r="CP905">
        <v>25.58312</v>
      </c>
      <c r="CQ905">
        <v>34.3998</v>
      </c>
      <c r="CR905">
        <v>38.1933</v>
      </c>
      <c r="CS905">
        <v>36.43089999999999</v>
      </c>
      <c r="CT905">
        <v>37.0683</v>
      </c>
      <c r="CU905">
        <v>35.2374</v>
      </c>
      <c r="CV905">
        <v>0</v>
      </c>
      <c r="CW905">
        <v>5.000999999999999</v>
      </c>
      <c r="CX905">
        <v>0</v>
      </c>
      <c r="CY905">
        <v>1774685339.6</v>
      </c>
      <c r="CZ905">
        <v>0</v>
      </c>
      <c r="DA905">
        <v>1774666326.5</v>
      </c>
      <c r="DB905" t="s">
        <v>359</v>
      </c>
      <c r="DC905">
        <v>1774666322</v>
      </c>
      <c r="DD905">
        <v>1774666326.5</v>
      </c>
      <c r="DE905">
        <v>2</v>
      </c>
      <c r="DF905">
        <v>0.343</v>
      </c>
      <c r="DG905">
        <v>-0.026</v>
      </c>
      <c r="DH905">
        <v>-0.36</v>
      </c>
      <c r="DI905">
        <v>0.298</v>
      </c>
      <c r="DJ905">
        <v>420</v>
      </c>
      <c r="DK905">
        <v>22</v>
      </c>
      <c r="DL905">
        <v>0.17</v>
      </c>
      <c r="DM905">
        <v>0.02</v>
      </c>
      <c r="DN905">
        <v>-0.4659446341463414</v>
      </c>
      <c r="DO905">
        <v>-0.3430496655052267</v>
      </c>
      <c r="DP905">
        <v>0.04324376844872148</v>
      </c>
      <c r="DQ905">
        <v>0</v>
      </c>
      <c r="DR905">
        <v>-0.01484898780487805</v>
      </c>
      <c r="DS905">
        <v>-0.002279805574912913</v>
      </c>
      <c r="DT905">
        <v>0.001341323478053712</v>
      </c>
      <c r="DU905">
        <v>1</v>
      </c>
      <c r="DV905">
        <v>1</v>
      </c>
      <c r="DW905">
        <v>2</v>
      </c>
      <c r="DX905" t="s">
        <v>367</v>
      </c>
      <c r="DY905">
        <v>3.1305</v>
      </c>
      <c r="DZ905">
        <v>2.8065</v>
      </c>
      <c r="EA905">
        <v>0.09973509999999999</v>
      </c>
      <c r="EB905">
        <v>0.09946240000000001</v>
      </c>
      <c r="EC905">
        <v>0.105783</v>
      </c>
      <c r="ED905">
        <v>0.105522</v>
      </c>
      <c r="EE905">
        <v>21143.5</v>
      </c>
      <c r="EF905">
        <v>27419.7</v>
      </c>
      <c r="EG905">
        <v>26439.8</v>
      </c>
      <c r="EH905">
        <v>33000.7</v>
      </c>
      <c r="EI905">
        <v>34922.8</v>
      </c>
      <c r="EJ905">
        <v>40313.7</v>
      </c>
      <c r="EK905">
        <v>41084.9</v>
      </c>
      <c r="EL905">
        <v>46060.2</v>
      </c>
      <c r="EM905">
        <v>2.03538</v>
      </c>
      <c r="EN905">
        <v>2.00012</v>
      </c>
      <c r="EO905">
        <v>0.06485730000000001</v>
      </c>
      <c r="EP905">
        <v>0</v>
      </c>
      <c r="EQ905">
        <v>24.5974</v>
      </c>
      <c r="ER905">
        <v>999.9</v>
      </c>
      <c r="ES905">
        <v>67.5</v>
      </c>
      <c r="ET905">
        <v>27.5</v>
      </c>
      <c r="EU905">
        <v>24.6256</v>
      </c>
      <c r="EV905">
        <v>61.1909</v>
      </c>
      <c r="EW905">
        <v>31.8069</v>
      </c>
      <c r="EX905">
        <v>1</v>
      </c>
      <c r="EY905">
        <v>0.290691</v>
      </c>
      <c r="EZ905">
        <v>0.14921</v>
      </c>
      <c r="FA905">
        <v>20.2909</v>
      </c>
      <c r="FB905">
        <v>5.18869</v>
      </c>
      <c r="FC905">
        <v>11.9441</v>
      </c>
      <c r="FD905">
        <v>4.95575</v>
      </c>
      <c r="FE905">
        <v>3.285</v>
      </c>
      <c r="FF905">
        <v>9999</v>
      </c>
      <c r="FG905">
        <v>9999</v>
      </c>
      <c r="FH905">
        <v>9999</v>
      </c>
      <c r="FI905">
        <v>999.9</v>
      </c>
      <c r="FJ905">
        <v>1.86127</v>
      </c>
      <c r="FK905">
        <v>1.86264</v>
      </c>
      <c r="FL905">
        <v>1.86005</v>
      </c>
      <c r="FM905">
        <v>1.85837</v>
      </c>
      <c r="FN905">
        <v>1.86217</v>
      </c>
      <c r="FO905">
        <v>1.85887</v>
      </c>
      <c r="FP905">
        <v>1.85791</v>
      </c>
      <c r="FQ905">
        <v>1.86081</v>
      </c>
      <c r="FR905">
        <v>0</v>
      </c>
      <c r="FS905">
        <v>0</v>
      </c>
      <c r="FT905">
        <v>0</v>
      </c>
      <c r="FU905">
        <v>4.5</v>
      </c>
      <c r="FV905" t="s">
        <v>361</v>
      </c>
      <c r="FW905" t="s">
        <v>362</v>
      </c>
      <c r="FX905" t="s">
        <v>363</v>
      </c>
      <c r="FY905" t="s">
        <v>364</v>
      </c>
      <c r="FZ905" t="s">
        <v>364</v>
      </c>
      <c r="GA905" t="s">
        <v>363</v>
      </c>
      <c r="GB905">
        <v>0</v>
      </c>
      <c r="GC905">
        <v>100</v>
      </c>
      <c r="GD905">
        <v>100</v>
      </c>
      <c r="GE905">
        <v>-0.361</v>
      </c>
      <c r="GF905">
        <v>0.2969</v>
      </c>
      <c r="GG905">
        <v>-1.589593225013521</v>
      </c>
      <c r="GH905">
        <v>0.00192992804097616</v>
      </c>
      <c r="GI905">
        <v>3.244687122451424E-06</v>
      </c>
      <c r="GJ905">
        <v>-2.087531120305573E-09</v>
      </c>
      <c r="GK905">
        <v>0.05776174702018427</v>
      </c>
      <c r="GL905">
        <v>0.005089068596103195</v>
      </c>
      <c r="GM905">
        <v>0.0003257216593697226</v>
      </c>
      <c r="GN905">
        <v>-1.562898368296355E-06</v>
      </c>
      <c r="GO905">
        <v>0</v>
      </c>
      <c r="GP905">
        <v>1257</v>
      </c>
      <c r="GQ905">
        <v>1</v>
      </c>
      <c r="GR905">
        <v>31</v>
      </c>
      <c r="GS905">
        <v>317</v>
      </c>
      <c r="GT905">
        <v>316.9</v>
      </c>
      <c r="GU905">
        <v>1.07666</v>
      </c>
      <c r="GV905">
        <v>2.38403</v>
      </c>
      <c r="GW905">
        <v>1.44775</v>
      </c>
      <c r="GX905">
        <v>2.20215</v>
      </c>
      <c r="GY905">
        <v>1.44653</v>
      </c>
      <c r="GZ905">
        <v>2.37549</v>
      </c>
      <c r="HA905">
        <v>33.1992</v>
      </c>
      <c r="HB905">
        <v>14.386</v>
      </c>
      <c r="HC905">
        <v>18</v>
      </c>
      <c r="HD905">
        <v>532.122</v>
      </c>
      <c r="HE905">
        <v>522.796</v>
      </c>
      <c r="HF905">
        <v>24.9998</v>
      </c>
      <c r="HG905">
        <v>30.7039</v>
      </c>
      <c r="HH905">
        <v>30.0002</v>
      </c>
      <c r="HI905">
        <v>31.0835</v>
      </c>
      <c r="HJ905">
        <v>31.0928</v>
      </c>
      <c r="HK905">
        <v>21.5341</v>
      </c>
      <c r="HL905">
        <v>20.8779</v>
      </c>
      <c r="HM905">
        <v>100</v>
      </c>
      <c r="HN905">
        <v>25</v>
      </c>
      <c r="HO905">
        <v>420</v>
      </c>
      <c r="HP905">
        <v>21.5</v>
      </c>
      <c r="HQ905">
        <v>103.115</v>
      </c>
      <c r="HR905">
        <v>102.022</v>
      </c>
    </row>
    <row r="906" spans="1:226">
      <c r="A906">
        <v>888</v>
      </c>
      <c r="B906">
        <v>1774685345</v>
      </c>
      <c r="C906">
        <v>3599</v>
      </c>
      <c r="D906" t="s">
        <v>2139</v>
      </c>
      <c r="E906" t="s">
        <v>2140</v>
      </c>
      <c r="F906">
        <v>5</v>
      </c>
      <c r="I906">
        <v>1774685342.1</v>
      </c>
      <c r="J906">
        <f>(K906)/1000</f>
        <v>0</v>
      </c>
      <c r="K906">
        <f>IF(BF906, AN906, AH906)</f>
        <v>0</v>
      </c>
      <c r="L906">
        <f>IF(BF906, AI906, AG906)</f>
        <v>0</v>
      </c>
      <c r="M906">
        <f>BH906 - IF(AU906&gt;1, L906*BB906*100.0/(AW906), 0)</f>
        <v>0</v>
      </c>
      <c r="N906">
        <f>((T906-J906/2)*M906-L906)/(T906+J906/2)</f>
        <v>0</v>
      </c>
      <c r="O906">
        <f>N906*(BO906+BP906)/1000.0</f>
        <v>0</v>
      </c>
      <c r="P906">
        <f>(BH906 - IF(AU906&gt;1, L906*BB906*100.0/(AW906), 0))*(BO906+BP906)/1000.0</f>
        <v>0</v>
      </c>
      <c r="Q906">
        <f>2.0/((1/S906-1/R906)+SIGN(S906)*SQRT((1/S906-1/R906)*(1/S906-1/R906) + 4*BC906/((BC906+1)*(BC906+1))*(2*1/S906*1/R906-1/R906*1/R906)))</f>
        <v>0</v>
      </c>
      <c r="R906">
        <f>IF(LEFT(BD906,1)&lt;&gt;"0",IF(LEFT(BD906,1)="1",3.0,BE906),$D$5+$E$5*(BV906*BO906/($K$5*1000))+$F$5*(BV906*BO906/($K$5*1000))*MAX(MIN(BB906,$J$5),$I$5)*MAX(MIN(BB906,$J$5),$I$5)+$G$5*MAX(MIN(BB906,$J$5),$I$5)*(BV906*BO906/($K$5*1000))+$H$5*(BV906*BO906/($K$5*1000))*(BV906*BO906/($K$5*1000)))</f>
        <v>0</v>
      </c>
      <c r="S906">
        <f>J906*(1000-(1000*0.61365*exp(17.502*W906/(240.97+W906))/(BO906+BP906)+BJ906)/2)/(1000*0.61365*exp(17.502*W906/(240.97+W906))/(BO906+BP906)-BJ906)</f>
        <v>0</v>
      </c>
      <c r="T906">
        <f>1/((BC906+1)/(Q906/1.6)+1/(R906/1.37)) + BC906/((BC906+1)/(Q906/1.6) + BC906/(R906/1.37))</f>
        <v>0</v>
      </c>
      <c r="U906">
        <f>(AX906*BA906)</f>
        <v>0</v>
      </c>
      <c r="V906">
        <f>(BQ906+(U906+2*0.95*5.67E-8*(((BQ906+$B$9)+273)^4-(BQ906+273)^4)-44100*J906)/(1.84*29.3*R906+8*0.95*5.67E-8*(BQ906+273)^3))</f>
        <v>0</v>
      </c>
      <c r="W906">
        <f>($C$9*BR906+$D$9*BS906+$E$9*V906)</f>
        <v>0</v>
      </c>
      <c r="X906">
        <f>0.61365*exp(17.502*W906/(240.97+W906))</f>
        <v>0</v>
      </c>
      <c r="Y906">
        <f>(Z906/AA906*100)</f>
        <v>0</v>
      </c>
      <c r="Z906">
        <f>BJ906*(BO906+BP906)/1000</f>
        <v>0</v>
      </c>
      <c r="AA906">
        <f>0.61365*exp(17.502*BQ906/(240.97+BQ906))</f>
        <v>0</v>
      </c>
      <c r="AB906">
        <f>(X906-BJ906*(BO906+BP906)/1000)</f>
        <v>0</v>
      </c>
      <c r="AC906">
        <f>(-J906*44100)</f>
        <v>0</v>
      </c>
      <c r="AD906">
        <f>2*29.3*R906*0.92*(BQ906-W906)</f>
        <v>0</v>
      </c>
      <c r="AE906">
        <f>2*0.95*5.67E-8*(((BQ906+$B$9)+273)^4-(W906+273)^4)</f>
        <v>0</v>
      </c>
      <c r="AF906">
        <f>U906+AE906+AC906+AD906</f>
        <v>0</v>
      </c>
      <c r="AG906">
        <f>BN906*AU906*(BI906-BH906*(1000-AU906*BK906)/(1000-AU906*BJ906))/(100*BB906)</f>
        <v>0</v>
      </c>
      <c r="AH906">
        <f>1000*BN906*AU906*(BJ906-BK906)/(100*BB906*(1000-AU906*BJ906))</f>
        <v>0</v>
      </c>
      <c r="AI906">
        <f>(AJ906 - AK906 - BO906*1E3/(8.314*(BQ906+273.15)) * AM906/BN906 * AL906) * BN906/(100*BB906) * (1000 - BK906)/1000</f>
        <v>0</v>
      </c>
      <c r="AJ906">
        <v>429.1911039655794</v>
      </c>
      <c r="AK906">
        <v>428.7354787878788</v>
      </c>
      <c r="AL906">
        <v>3.690571589250657E-06</v>
      </c>
      <c r="AM906">
        <v>61.35787655002243</v>
      </c>
      <c r="AN906">
        <f>(AP906 - AO906 + BO906*1E3/(8.314*(BQ906+273.15)) * AR906/BN906 * AQ906) * BN906/(100*BB906) * 1000/(1000 - AP906)</f>
        <v>0</v>
      </c>
      <c r="AO906">
        <v>21.4956467546257</v>
      </c>
      <c r="AP906">
        <v>21.47992727272729</v>
      </c>
      <c r="AQ906">
        <v>8.291580601353512E-08</v>
      </c>
      <c r="AR906">
        <v>91.88205700752289</v>
      </c>
      <c r="AS906">
        <v>0</v>
      </c>
      <c r="AT906">
        <v>0</v>
      </c>
      <c r="AU906">
        <f>IF(AS906*$H$15&gt;=AW906,1.0,(AW906/(AW906-AS906*$H$15)))</f>
        <v>0</v>
      </c>
      <c r="AV906">
        <f>(AU906-1)*100</f>
        <v>0</v>
      </c>
      <c r="AW906">
        <f>MAX(0,($B$15+$C$15*BV906)/(1+$D$15*BV906)*BO906/(BQ906+273)*$E$15)</f>
        <v>0</v>
      </c>
      <c r="AX906">
        <f>$B$13*BW906+$C$13*BX906+$F$13*CI906*(1-CL906)</f>
        <v>0</v>
      </c>
      <c r="AY906">
        <f>AX906*AZ906</f>
        <v>0</v>
      </c>
      <c r="AZ906">
        <f>($B$13*$D$11+$C$13*$D$11+$F$13*((CV906+CN906)/MAX(CV906+CN906+CW906, 0.1)*$I$11+CW906/MAX(CV906+CN906+CW906, 0.1)*$J$11))/($B$13+$C$13+$F$13)</f>
        <v>0</v>
      </c>
      <c r="BA906">
        <f>($B$13*$K$11+$C$13*$K$11+$F$13*((CV906+CN906)/MAX(CV906+CN906+CW906, 0.1)*$P$11+CW906/MAX(CV906+CN906+CW906, 0.1)*$Q$11))/($B$13+$C$13+$F$13)</f>
        <v>0</v>
      </c>
      <c r="BB906">
        <v>6</v>
      </c>
      <c r="BC906">
        <v>0.5</v>
      </c>
      <c r="BD906" t="s">
        <v>358</v>
      </c>
      <c r="BE906">
        <v>2</v>
      </c>
      <c r="BF906" t="b">
        <v>1</v>
      </c>
      <c r="BG906">
        <v>1774685342.1</v>
      </c>
      <c r="BH906">
        <v>419.5165</v>
      </c>
      <c r="BI906">
        <v>419.9704</v>
      </c>
      <c r="BJ906">
        <v>21.48085</v>
      </c>
      <c r="BK906">
        <v>21.49532</v>
      </c>
      <c r="BL906">
        <v>419.8781999999999</v>
      </c>
      <c r="BM906">
        <v>21.18396</v>
      </c>
      <c r="BN906">
        <v>499.9997</v>
      </c>
      <c r="BO906">
        <v>101.0259</v>
      </c>
      <c r="BP906">
        <v>0.09976810999999999</v>
      </c>
      <c r="BQ906">
        <v>25.67792</v>
      </c>
      <c r="BR906">
        <v>25.66359</v>
      </c>
      <c r="BS906">
        <v>999.9</v>
      </c>
      <c r="BT906">
        <v>0</v>
      </c>
      <c r="BU906">
        <v>0</v>
      </c>
      <c r="BV906">
        <v>10022.762</v>
      </c>
      <c r="BW906">
        <v>0</v>
      </c>
      <c r="BX906">
        <v>0.3657289</v>
      </c>
      <c r="BY906">
        <v>-0.4539245</v>
      </c>
      <c r="BZ906">
        <v>428.7259999999999</v>
      </c>
      <c r="CA906">
        <v>429.1961</v>
      </c>
      <c r="CB906">
        <v>-0.0144867</v>
      </c>
      <c r="CC906">
        <v>419.9704</v>
      </c>
      <c r="CD906">
        <v>21.49532</v>
      </c>
      <c r="CE906">
        <v>2.170121</v>
      </c>
      <c r="CF906">
        <v>2.171586</v>
      </c>
      <c r="CG906">
        <v>18.74343</v>
      </c>
      <c r="CH906">
        <v>18.75419</v>
      </c>
      <c r="CI906">
        <v>4.992030999999999</v>
      </c>
      <c r="CJ906">
        <v>0</v>
      </c>
      <c r="CK906">
        <v>1</v>
      </c>
      <c r="CL906">
        <v>0</v>
      </c>
      <c r="CM906">
        <v>1.58847</v>
      </c>
      <c r="CN906">
        <v>0</v>
      </c>
      <c r="CO906">
        <v>0.25289</v>
      </c>
      <c r="CP906">
        <v>25.53756</v>
      </c>
      <c r="CQ906">
        <v>34.375</v>
      </c>
      <c r="CR906">
        <v>38.1498</v>
      </c>
      <c r="CS906">
        <v>36.3812</v>
      </c>
      <c r="CT906">
        <v>37.0186</v>
      </c>
      <c r="CU906">
        <v>35.1933</v>
      </c>
      <c r="CV906">
        <v>0</v>
      </c>
      <c r="CW906">
        <v>4.991999999999999</v>
      </c>
      <c r="CX906">
        <v>0</v>
      </c>
      <c r="CY906">
        <v>1774685343.2</v>
      </c>
      <c r="CZ906">
        <v>0</v>
      </c>
      <c r="DA906">
        <v>1774666326.5</v>
      </c>
      <c r="DB906" t="s">
        <v>359</v>
      </c>
      <c r="DC906">
        <v>1774666322</v>
      </c>
      <c r="DD906">
        <v>1774666326.5</v>
      </c>
      <c r="DE906">
        <v>2</v>
      </c>
      <c r="DF906">
        <v>0.343</v>
      </c>
      <c r="DG906">
        <v>-0.026</v>
      </c>
      <c r="DH906">
        <v>-0.36</v>
      </c>
      <c r="DI906">
        <v>0.298</v>
      </c>
      <c r="DJ906">
        <v>420</v>
      </c>
      <c r="DK906">
        <v>22</v>
      </c>
      <c r="DL906">
        <v>0.17</v>
      </c>
      <c r="DM906">
        <v>0.02</v>
      </c>
      <c r="DN906">
        <v>-0.4745033</v>
      </c>
      <c r="DO906">
        <v>-0.06087147467166811</v>
      </c>
      <c r="DP906">
        <v>0.03527048903701224</v>
      </c>
      <c r="DQ906">
        <v>1</v>
      </c>
      <c r="DR906">
        <v>-0.015082695</v>
      </c>
      <c r="DS906">
        <v>0.005610986116322684</v>
      </c>
      <c r="DT906">
        <v>0.001054400246810954</v>
      </c>
      <c r="DU906">
        <v>1</v>
      </c>
      <c r="DV906">
        <v>2</v>
      </c>
      <c r="DW906">
        <v>2</v>
      </c>
      <c r="DX906" t="s">
        <v>360</v>
      </c>
      <c r="DY906">
        <v>3.13042</v>
      </c>
      <c r="DZ906">
        <v>2.80651</v>
      </c>
      <c r="EA906">
        <v>0.09974719999999999</v>
      </c>
      <c r="EB906">
        <v>0.0994776</v>
      </c>
      <c r="EC906">
        <v>0.10578</v>
      </c>
      <c r="ED906">
        <v>0.105519</v>
      </c>
      <c r="EE906">
        <v>21143.6</v>
      </c>
      <c r="EF906">
        <v>27419.2</v>
      </c>
      <c r="EG906">
        <v>26440.3</v>
      </c>
      <c r="EH906">
        <v>33000.7</v>
      </c>
      <c r="EI906">
        <v>34923.2</v>
      </c>
      <c r="EJ906">
        <v>40313.6</v>
      </c>
      <c r="EK906">
        <v>41085.4</v>
      </c>
      <c r="EL906">
        <v>46060</v>
      </c>
      <c r="EM906">
        <v>2.03482</v>
      </c>
      <c r="EN906">
        <v>2.00045</v>
      </c>
      <c r="EO906">
        <v>0.06508079999999999</v>
      </c>
      <c r="EP906">
        <v>0</v>
      </c>
      <c r="EQ906">
        <v>24.5974</v>
      </c>
      <c r="ER906">
        <v>999.9</v>
      </c>
      <c r="ES906">
        <v>67.5</v>
      </c>
      <c r="ET906">
        <v>27.5</v>
      </c>
      <c r="EU906">
        <v>24.6243</v>
      </c>
      <c r="EV906">
        <v>61.2709</v>
      </c>
      <c r="EW906">
        <v>31.6667</v>
      </c>
      <c r="EX906">
        <v>1</v>
      </c>
      <c r="EY906">
        <v>0.290668</v>
      </c>
      <c r="EZ906">
        <v>0.148224</v>
      </c>
      <c r="FA906">
        <v>20.2911</v>
      </c>
      <c r="FB906">
        <v>5.18854</v>
      </c>
      <c r="FC906">
        <v>11.9441</v>
      </c>
      <c r="FD906">
        <v>4.95575</v>
      </c>
      <c r="FE906">
        <v>3.285</v>
      </c>
      <c r="FF906">
        <v>9999</v>
      </c>
      <c r="FG906">
        <v>9999</v>
      </c>
      <c r="FH906">
        <v>9999</v>
      </c>
      <c r="FI906">
        <v>999.9</v>
      </c>
      <c r="FJ906">
        <v>1.86127</v>
      </c>
      <c r="FK906">
        <v>1.86264</v>
      </c>
      <c r="FL906">
        <v>1.86005</v>
      </c>
      <c r="FM906">
        <v>1.85837</v>
      </c>
      <c r="FN906">
        <v>1.86217</v>
      </c>
      <c r="FO906">
        <v>1.85885</v>
      </c>
      <c r="FP906">
        <v>1.85791</v>
      </c>
      <c r="FQ906">
        <v>1.86081</v>
      </c>
      <c r="FR906">
        <v>0</v>
      </c>
      <c r="FS906">
        <v>0</v>
      </c>
      <c r="FT906">
        <v>0</v>
      </c>
      <c r="FU906">
        <v>4.5</v>
      </c>
      <c r="FV906" t="s">
        <v>361</v>
      </c>
      <c r="FW906" t="s">
        <v>362</v>
      </c>
      <c r="FX906" t="s">
        <v>363</v>
      </c>
      <c r="FY906" t="s">
        <v>364</v>
      </c>
      <c r="FZ906" t="s">
        <v>364</v>
      </c>
      <c r="GA906" t="s">
        <v>363</v>
      </c>
      <c r="GB906">
        <v>0</v>
      </c>
      <c r="GC906">
        <v>100</v>
      </c>
      <c r="GD906">
        <v>100</v>
      </c>
      <c r="GE906">
        <v>-0.361</v>
      </c>
      <c r="GF906">
        <v>0.2969</v>
      </c>
      <c r="GG906">
        <v>-1.589593225013521</v>
      </c>
      <c r="GH906">
        <v>0.00192992804097616</v>
      </c>
      <c r="GI906">
        <v>3.244687122451424E-06</v>
      </c>
      <c r="GJ906">
        <v>-2.087531120305573E-09</v>
      </c>
      <c r="GK906">
        <v>0.05776174702018427</v>
      </c>
      <c r="GL906">
        <v>0.005089068596103195</v>
      </c>
      <c r="GM906">
        <v>0.0003257216593697226</v>
      </c>
      <c r="GN906">
        <v>-1.562898368296355E-06</v>
      </c>
      <c r="GO906">
        <v>0</v>
      </c>
      <c r="GP906">
        <v>1257</v>
      </c>
      <c r="GQ906">
        <v>1</v>
      </c>
      <c r="GR906">
        <v>31</v>
      </c>
      <c r="GS906">
        <v>317.1</v>
      </c>
      <c r="GT906">
        <v>317</v>
      </c>
      <c r="GU906">
        <v>1.07666</v>
      </c>
      <c r="GV906">
        <v>2.38037</v>
      </c>
      <c r="GW906">
        <v>1.44775</v>
      </c>
      <c r="GX906">
        <v>2.20215</v>
      </c>
      <c r="GY906">
        <v>1.44653</v>
      </c>
      <c r="GZ906">
        <v>2.37427</v>
      </c>
      <c r="HA906">
        <v>33.1992</v>
      </c>
      <c r="HB906">
        <v>14.3772</v>
      </c>
      <c r="HC906">
        <v>18</v>
      </c>
      <c r="HD906">
        <v>531.773</v>
      </c>
      <c r="HE906">
        <v>523.0170000000001</v>
      </c>
      <c r="HF906">
        <v>24.9997</v>
      </c>
      <c r="HG906">
        <v>30.7039</v>
      </c>
      <c r="HH906">
        <v>30</v>
      </c>
      <c r="HI906">
        <v>31.0835</v>
      </c>
      <c r="HJ906">
        <v>31.0928</v>
      </c>
      <c r="HK906">
        <v>21.5333</v>
      </c>
      <c r="HL906">
        <v>20.8779</v>
      </c>
      <c r="HM906">
        <v>100</v>
      </c>
      <c r="HN906">
        <v>25</v>
      </c>
      <c r="HO906">
        <v>420</v>
      </c>
      <c r="HP906">
        <v>21.5</v>
      </c>
      <c r="HQ906">
        <v>103.116</v>
      </c>
      <c r="HR906">
        <v>102.022</v>
      </c>
    </row>
    <row r="907" spans="1:226">
      <c r="A907">
        <v>889</v>
      </c>
      <c r="B907">
        <v>1774685349</v>
      </c>
      <c r="C907">
        <v>3603</v>
      </c>
      <c r="D907" t="s">
        <v>2141</v>
      </c>
      <c r="E907" t="s">
        <v>2142</v>
      </c>
      <c r="F907">
        <v>5</v>
      </c>
      <c r="I907">
        <v>1774685346.1</v>
      </c>
      <c r="J907">
        <f>(K907)/1000</f>
        <v>0</v>
      </c>
      <c r="K907">
        <f>IF(BF907, AN907, AH907)</f>
        <v>0</v>
      </c>
      <c r="L907">
        <f>IF(BF907, AI907, AG907)</f>
        <v>0</v>
      </c>
      <c r="M907">
        <f>BH907 - IF(AU907&gt;1, L907*BB907*100.0/(AW907), 0)</f>
        <v>0</v>
      </c>
      <c r="N907">
        <f>((T907-J907/2)*M907-L907)/(T907+J907/2)</f>
        <v>0</v>
      </c>
      <c r="O907">
        <f>N907*(BO907+BP907)/1000.0</f>
        <v>0</v>
      </c>
      <c r="P907">
        <f>(BH907 - IF(AU907&gt;1, L907*BB907*100.0/(AW907), 0))*(BO907+BP907)/1000.0</f>
        <v>0</v>
      </c>
      <c r="Q907">
        <f>2.0/((1/S907-1/R907)+SIGN(S907)*SQRT((1/S907-1/R907)*(1/S907-1/R907) + 4*BC907/((BC907+1)*(BC907+1))*(2*1/S907*1/R907-1/R907*1/R907)))</f>
        <v>0</v>
      </c>
      <c r="R907">
        <f>IF(LEFT(BD907,1)&lt;&gt;"0",IF(LEFT(BD907,1)="1",3.0,BE907),$D$5+$E$5*(BV907*BO907/($K$5*1000))+$F$5*(BV907*BO907/($K$5*1000))*MAX(MIN(BB907,$J$5),$I$5)*MAX(MIN(BB907,$J$5),$I$5)+$G$5*MAX(MIN(BB907,$J$5),$I$5)*(BV907*BO907/($K$5*1000))+$H$5*(BV907*BO907/($K$5*1000))*(BV907*BO907/($K$5*1000)))</f>
        <v>0</v>
      </c>
      <c r="S907">
        <f>J907*(1000-(1000*0.61365*exp(17.502*W907/(240.97+W907))/(BO907+BP907)+BJ907)/2)/(1000*0.61365*exp(17.502*W907/(240.97+W907))/(BO907+BP907)-BJ907)</f>
        <v>0</v>
      </c>
      <c r="T907">
        <f>1/((BC907+1)/(Q907/1.6)+1/(R907/1.37)) + BC907/((BC907+1)/(Q907/1.6) + BC907/(R907/1.37))</f>
        <v>0</v>
      </c>
      <c r="U907">
        <f>(AX907*BA907)</f>
        <v>0</v>
      </c>
      <c r="V907">
        <f>(BQ907+(U907+2*0.95*5.67E-8*(((BQ907+$B$9)+273)^4-(BQ907+273)^4)-44100*J907)/(1.84*29.3*R907+8*0.95*5.67E-8*(BQ907+273)^3))</f>
        <v>0</v>
      </c>
      <c r="W907">
        <f>($C$9*BR907+$D$9*BS907+$E$9*V907)</f>
        <v>0</v>
      </c>
      <c r="X907">
        <f>0.61365*exp(17.502*W907/(240.97+W907))</f>
        <v>0</v>
      </c>
      <c r="Y907">
        <f>(Z907/AA907*100)</f>
        <v>0</v>
      </c>
      <c r="Z907">
        <f>BJ907*(BO907+BP907)/1000</f>
        <v>0</v>
      </c>
      <c r="AA907">
        <f>0.61365*exp(17.502*BQ907/(240.97+BQ907))</f>
        <v>0</v>
      </c>
      <c r="AB907">
        <f>(X907-BJ907*(BO907+BP907)/1000)</f>
        <v>0</v>
      </c>
      <c r="AC907">
        <f>(-J907*44100)</f>
        <v>0</v>
      </c>
      <c r="AD907">
        <f>2*29.3*R907*0.92*(BQ907-W907)</f>
        <v>0</v>
      </c>
      <c r="AE907">
        <f>2*0.95*5.67E-8*(((BQ907+$B$9)+273)^4-(W907+273)^4)</f>
        <v>0</v>
      </c>
      <c r="AF907">
        <f>U907+AE907+AC907+AD907</f>
        <v>0</v>
      </c>
      <c r="AG907">
        <f>BN907*AU907*(BI907-BH907*(1000-AU907*BK907)/(1000-AU907*BJ907))/(100*BB907)</f>
        <v>0</v>
      </c>
      <c r="AH907">
        <f>1000*BN907*AU907*(BJ907-BK907)/(100*BB907*(1000-AU907*BJ907))</f>
        <v>0</v>
      </c>
      <c r="AI907">
        <f>(AJ907 - AK907 - BO907*1E3/(8.314*(BQ907+273.15)) * AM907/BN907 * AL907) * BN907/(100*BB907) * (1000 - BK907)/1000</f>
        <v>0</v>
      </c>
      <c r="AJ907">
        <v>429.2356057147401</v>
      </c>
      <c r="AK907">
        <v>428.7648666666664</v>
      </c>
      <c r="AL907">
        <v>3.661034676367683E-06</v>
      </c>
      <c r="AM907">
        <v>61.35787655002243</v>
      </c>
      <c r="AN907">
        <f>(AP907 - AO907 + BO907*1E3/(8.314*(BQ907+273.15)) * AR907/BN907 * AQ907) * BN907/(100*BB907) * 1000/(1000 - AP907)</f>
        <v>0</v>
      </c>
      <c r="AO907">
        <v>21.49406115458152</v>
      </c>
      <c r="AP907">
        <v>21.47984685314686</v>
      </c>
      <c r="AQ907">
        <v>-4.193095949055095E-07</v>
      </c>
      <c r="AR907">
        <v>91.88205700752289</v>
      </c>
      <c r="AS907">
        <v>0</v>
      </c>
      <c r="AT907">
        <v>0</v>
      </c>
      <c r="AU907">
        <f>IF(AS907*$H$15&gt;=AW907,1.0,(AW907/(AW907-AS907*$H$15)))</f>
        <v>0</v>
      </c>
      <c r="AV907">
        <f>(AU907-1)*100</f>
        <v>0</v>
      </c>
      <c r="AW907">
        <f>MAX(0,($B$15+$C$15*BV907)/(1+$D$15*BV907)*BO907/(BQ907+273)*$E$15)</f>
        <v>0</v>
      </c>
      <c r="AX907">
        <f>$B$13*BW907+$C$13*BX907+$F$13*CI907*(1-CL907)</f>
        <v>0</v>
      </c>
      <c r="AY907">
        <f>AX907*AZ907</f>
        <v>0</v>
      </c>
      <c r="AZ907">
        <f>($B$13*$D$11+$C$13*$D$11+$F$13*((CV907+CN907)/MAX(CV907+CN907+CW907, 0.1)*$I$11+CW907/MAX(CV907+CN907+CW907, 0.1)*$J$11))/($B$13+$C$13+$F$13)</f>
        <v>0</v>
      </c>
      <c r="BA907">
        <f>($B$13*$K$11+$C$13*$K$11+$F$13*((CV907+CN907)/MAX(CV907+CN907+CW907, 0.1)*$P$11+CW907/MAX(CV907+CN907+CW907, 0.1)*$Q$11))/($B$13+$C$13+$F$13)</f>
        <v>0</v>
      </c>
      <c r="BB907">
        <v>6</v>
      </c>
      <c r="BC907">
        <v>0.5</v>
      </c>
      <c r="BD907" t="s">
        <v>358</v>
      </c>
      <c r="BE907">
        <v>2</v>
      </c>
      <c r="BF907" t="b">
        <v>1</v>
      </c>
      <c r="BG907">
        <v>1774685346.1</v>
      </c>
      <c r="BH907">
        <v>419.5356</v>
      </c>
      <c r="BI907">
        <v>419.9964</v>
      </c>
      <c r="BJ907">
        <v>21.47976</v>
      </c>
      <c r="BK907">
        <v>21.49434</v>
      </c>
      <c r="BL907">
        <v>419.8973</v>
      </c>
      <c r="BM907">
        <v>21.1829</v>
      </c>
      <c r="BN907">
        <v>500.0384</v>
      </c>
      <c r="BO907">
        <v>101.0263</v>
      </c>
      <c r="BP907">
        <v>0.10001915</v>
      </c>
      <c r="BQ907">
        <v>25.67556</v>
      </c>
      <c r="BR907">
        <v>25.66611</v>
      </c>
      <c r="BS907">
        <v>999.9</v>
      </c>
      <c r="BT907">
        <v>0</v>
      </c>
      <c r="BU907">
        <v>0</v>
      </c>
      <c r="BV907">
        <v>10011.449</v>
      </c>
      <c r="BW907">
        <v>0</v>
      </c>
      <c r="BX907">
        <v>0.3821598</v>
      </c>
      <c r="BY907">
        <v>-0.4608032</v>
      </c>
      <c r="BZ907">
        <v>428.745</v>
      </c>
      <c r="CA907">
        <v>429.2224</v>
      </c>
      <c r="CB907">
        <v>-0.01457082</v>
      </c>
      <c r="CC907">
        <v>419.9964</v>
      </c>
      <c r="CD907">
        <v>21.49434</v>
      </c>
      <c r="CE907">
        <v>2.17002</v>
      </c>
      <c r="CF907">
        <v>2.171493</v>
      </c>
      <c r="CG907">
        <v>18.74268</v>
      </c>
      <c r="CH907">
        <v>18.75352</v>
      </c>
      <c r="CI907">
        <v>4.991473</v>
      </c>
      <c r="CJ907">
        <v>0</v>
      </c>
      <c r="CK907">
        <v>1</v>
      </c>
      <c r="CL907">
        <v>0</v>
      </c>
      <c r="CM907">
        <v>1.71471</v>
      </c>
      <c r="CN907">
        <v>0</v>
      </c>
      <c r="CO907">
        <v>0.22937</v>
      </c>
      <c r="CP907">
        <v>25.5347</v>
      </c>
      <c r="CQ907">
        <v>34.3624</v>
      </c>
      <c r="CR907">
        <v>38.0998</v>
      </c>
      <c r="CS907">
        <v>36.3624</v>
      </c>
      <c r="CT907">
        <v>36.9559</v>
      </c>
      <c r="CU907">
        <v>35.187</v>
      </c>
      <c r="CV907">
        <v>0</v>
      </c>
      <c r="CW907">
        <v>4.991</v>
      </c>
      <c r="CX907">
        <v>0</v>
      </c>
      <c r="CY907">
        <v>1774685347.4</v>
      </c>
      <c r="CZ907">
        <v>0</v>
      </c>
      <c r="DA907">
        <v>1774666326.5</v>
      </c>
      <c r="DB907" t="s">
        <v>359</v>
      </c>
      <c r="DC907">
        <v>1774666322</v>
      </c>
      <c r="DD907">
        <v>1774666326.5</v>
      </c>
      <c r="DE907">
        <v>2</v>
      </c>
      <c r="DF907">
        <v>0.343</v>
      </c>
      <c r="DG907">
        <v>-0.026</v>
      </c>
      <c r="DH907">
        <v>-0.36</v>
      </c>
      <c r="DI907">
        <v>0.298</v>
      </c>
      <c r="DJ907">
        <v>420</v>
      </c>
      <c r="DK907">
        <v>22</v>
      </c>
      <c r="DL907">
        <v>0.17</v>
      </c>
      <c r="DM907">
        <v>0.02</v>
      </c>
      <c r="DN907">
        <v>-0.4787351707317073</v>
      </c>
      <c r="DO907">
        <v>0.04932520557491237</v>
      </c>
      <c r="DP907">
        <v>0.03213460372072331</v>
      </c>
      <c r="DQ907">
        <v>1</v>
      </c>
      <c r="DR907">
        <v>-0.0148969512195122</v>
      </c>
      <c r="DS907">
        <v>0.005018349825783967</v>
      </c>
      <c r="DT907">
        <v>0.001000490898319652</v>
      </c>
      <c r="DU907">
        <v>1</v>
      </c>
      <c r="DV907">
        <v>2</v>
      </c>
      <c r="DW907">
        <v>2</v>
      </c>
      <c r="DX907" t="s">
        <v>360</v>
      </c>
      <c r="DY907">
        <v>3.13052</v>
      </c>
      <c r="DZ907">
        <v>2.80643</v>
      </c>
      <c r="EA907">
        <v>0.09974280000000001</v>
      </c>
      <c r="EB907">
        <v>0.09947060000000001</v>
      </c>
      <c r="EC907">
        <v>0.105777</v>
      </c>
      <c r="ED907">
        <v>0.105519</v>
      </c>
      <c r="EE907">
        <v>21143.6</v>
      </c>
      <c r="EF907">
        <v>27418.9</v>
      </c>
      <c r="EG907">
        <v>26440.2</v>
      </c>
      <c r="EH907">
        <v>33000.1</v>
      </c>
      <c r="EI907">
        <v>34923.2</v>
      </c>
      <c r="EJ907">
        <v>40313.4</v>
      </c>
      <c r="EK907">
        <v>41085.2</v>
      </c>
      <c r="EL907">
        <v>46059.7</v>
      </c>
      <c r="EM907">
        <v>2.03513</v>
      </c>
      <c r="EN907">
        <v>2.00028</v>
      </c>
      <c r="EO907">
        <v>0.0652298</v>
      </c>
      <c r="EP907">
        <v>0</v>
      </c>
      <c r="EQ907">
        <v>24.5974</v>
      </c>
      <c r="ER907">
        <v>999.9</v>
      </c>
      <c r="ES907">
        <v>67.5</v>
      </c>
      <c r="ET907">
        <v>27.5</v>
      </c>
      <c r="EU907">
        <v>24.6265</v>
      </c>
      <c r="EV907">
        <v>61.3809</v>
      </c>
      <c r="EW907">
        <v>31.5465</v>
      </c>
      <c r="EX907">
        <v>1</v>
      </c>
      <c r="EY907">
        <v>0.290732</v>
      </c>
      <c r="EZ907">
        <v>0.147127</v>
      </c>
      <c r="FA907">
        <v>20.2907</v>
      </c>
      <c r="FB907">
        <v>5.18629</v>
      </c>
      <c r="FC907">
        <v>11.9441</v>
      </c>
      <c r="FD907">
        <v>4.9555</v>
      </c>
      <c r="FE907">
        <v>3.28455</v>
      </c>
      <c r="FF907">
        <v>9999</v>
      </c>
      <c r="FG907">
        <v>9999</v>
      </c>
      <c r="FH907">
        <v>9999</v>
      </c>
      <c r="FI907">
        <v>999.9</v>
      </c>
      <c r="FJ907">
        <v>1.86127</v>
      </c>
      <c r="FK907">
        <v>1.86264</v>
      </c>
      <c r="FL907">
        <v>1.86005</v>
      </c>
      <c r="FM907">
        <v>1.85837</v>
      </c>
      <c r="FN907">
        <v>1.86214</v>
      </c>
      <c r="FO907">
        <v>1.85885</v>
      </c>
      <c r="FP907">
        <v>1.85791</v>
      </c>
      <c r="FQ907">
        <v>1.86081</v>
      </c>
      <c r="FR907">
        <v>0</v>
      </c>
      <c r="FS907">
        <v>0</v>
      </c>
      <c r="FT907">
        <v>0</v>
      </c>
      <c r="FU907">
        <v>4.5</v>
      </c>
      <c r="FV907" t="s">
        <v>361</v>
      </c>
      <c r="FW907" t="s">
        <v>362</v>
      </c>
      <c r="FX907" t="s">
        <v>363</v>
      </c>
      <c r="FY907" t="s">
        <v>364</v>
      </c>
      <c r="FZ907" t="s">
        <v>364</v>
      </c>
      <c r="GA907" t="s">
        <v>363</v>
      </c>
      <c r="GB907">
        <v>0</v>
      </c>
      <c r="GC907">
        <v>100</v>
      </c>
      <c r="GD907">
        <v>100</v>
      </c>
      <c r="GE907">
        <v>-0.362</v>
      </c>
      <c r="GF907">
        <v>0.2968</v>
      </c>
      <c r="GG907">
        <v>-1.589593225013521</v>
      </c>
      <c r="GH907">
        <v>0.00192992804097616</v>
      </c>
      <c r="GI907">
        <v>3.244687122451424E-06</v>
      </c>
      <c r="GJ907">
        <v>-2.087531120305573E-09</v>
      </c>
      <c r="GK907">
        <v>0.05776174702018427</v>
      </c>
      <c r="GL907">
        <v>0.005089068596103195</v>
      </c>
      <c r="GM907">
        <v>0.0003257216593697226</v>
      </c>
      <c r="GN907">
        <v>-1.562898368296355E-06</v>
      </c>
      <c r="GO907">
        <v>0</v>
      </c>
      <c r="GP907">
        <v>1257</v>
      </c>
      <c r="GQ907">
        <v>1</v>
      </c>
      <c r="GR907">
        <v>31</v>
      </c>
      <c r="GS907">
        <v>317.1</v>
      </c>
      <c r="GT907">
        <v>317</v>
      </c>
      <c r="GU907">
        <v>1.07666</v>
      </c>
      <c r="GV907">
        <v>2.40356</v>
      </c>
      <c r="GW907">
        <v>1.44775</v>
      </c>
      <c r="GX907">
        <v>2.20215</v>
      </c>
      <c r="GY907">
        <v>1.44653</v>
      </c>
      <c r="GZ907">
        <v>2.28271</v>
      </c>
      <c r="HA907">
        <v>33.1992</v>
      </c>
      <c r="HB907">
        <v>14.3684</v>
      </c>
      <c r="HC907">
        <v>18</v>
      </c>
      <c r="HD907">
        <v>531.963</v>
      </c>
      <c r="HE907">
        <v>522.898</v>
      </c>
      <c r="HF907">
        <v>24.9997</v>
      </c>
      <c r="HG907">
        <v>30.7039</v>
      </c>
      <c r="HH907">
        <v>30.0001</v>
      </c>
      <c r="HI907">
        <v>31.0835</v>
      </c>
      <c r="HJ907">
        <v>31.0928</v>
      </c>
      <c r="HK907">
        <v>21.5338</v>
      </c>
      <c r="HL907">
        <v>20.8779</v>
      </c>
      <c r="HM907">
        <v>100</v>
      </c>
      <c r="HN907">
        <v>25</v>
      </c>
      <c r="HO907">
        <v>420</v>
      </c>
      <c r="HP907">
        <v>21.5</v>
      </c>
      <c r="HQ907">
        <v>103.116</v>
      </c>
      <c r="HR907">
        <v>102.021</v>
      </c>
    </row>
    <row r="908" spans="1:226">
      <c r="A908">
        <v>890</v>
      </c>
      <c r="B908">
        <v>1774685353</v>
      </c>
      <c r="C908">
        <v>3607</v>
      </c>
      <c r="D908" t="s">
        <v>2143</v>
      </c>
      <c r="E908" t="s">
        <v>2144</v>
      </c>
      <c r="F908">
        <v>5</v>
      </c>
      <c r="I908">
        <v>1774685350.1</v>
      </c>
      <c r="J908">
        <f>(K908)/1000</f>
        <v>0</v>
      </c>
      <c r="K908">
        <f>IF(BF908, AN908, AH908)</f>
        <v>0</v>
      </c>
      <c r="L908">
        <f>IF(BF908, AI908, AG908)</f>
        <v>0</v>
      </c>
      <c r="M908">
        <f>BH908 - IF(AU908&gt;1, L908*BB908*100.0/(AW908), 0)</f>
        <v>0</v>
      </c>
      <c r="N908">
        <f>((T908-J908/2)*M908-L908)/(T908+J908/2)</f>
        <v>0</v>
      </c>
      <c r="O908">
        <f>N908*(BO908+BP908)/1000.0</f>
        <v>0</v>
      </c>
      <c r="P908">
        <f>(BH908 - IF(AU908&gt;1, L908*BB908*100.0/(AW908), 0))*(BO908+BP908)/1000.0</f>
        <v>0</v>
      </c>
      <c r="Q908">
        <f>2.0/((1/S908-1/R908)+SIGN(S908)*SQRT((1/S908-1/R908)*(1/S908-1/R908) + 4*BC908/((BC908+1)*(BC908+1))*(2*1/S908*1/R908-1/R908*1/R908)))</f>
        <v>0</v>
      </c>
      <c r="R908">
        <f>IF(LEFT(BD908,1)&lt;&gt;"0",IF(LEFT(BD908,1)="1",3.0,BE908),$D$5+$E$5*(BV908*BO908/($K$5*1000))+$F$5*(BV908*BO908/($K$5*1000))*MAX(MIN(BB908,$J$5),$I$5)*MAX(MIN(BB908,$J$5),$I$5)+$G$5*MAX(MIN(BB908,$J$5),$I$5)*(BV908*BO908/($K$5*1000))+$H$5*(BV908*BO908/($K$5*1000))*(BV908*BO908/($K$5*1000)))</f>
        <v>0</v>
      </c>
      <c r="S908">
        <f>J908*(1000-(1000*0.61365*exp(17.502*W908/(240.97+W908))/(BO908+BP908)+BJ908)/2)/(1000*0.61365*exp(17.502*W908/(240.97+W908))/(BO908+BP908)-BJ908)</f>
        <v>0</v>
      </c>
      <c r="T908">
        <f>1/((BC908+1)/(Q908/1.6)+1/(R908/1.37)) + BC908/((BC908+1)/(Q908/1.6) + BC908/(R908/1.37))</f>
        <v>0</v>
      </c>
      <c r="U908">
        <f>(AX908*BA908)</f>
        <v>0</v>
      </c>
      <c r="V908">
        <f>(BQ908+(U908+2*0.95*5.67E-8*(((BQ908+$B$9)+273)^4-(BQ908+273)^4)-44100*J908)/(1.84*29.3*R908+8*0.95*5.67E-8*(BQ908+273)^3))</f>
        <v>0</v>
      </c>
      <c r="W908">
        <f>($C$9*BR908+$D$9*BS908+$E$9*V908)</f>
        <v>0</v>
      </c>
      <c r="X908">
        <f>0.61365*exp(17.502*W908/(240.97+W908))</f>
        <v>0</v>
      </c>
      <c r="Y908">
        <f>(Z908/AA908*100)</f>
        <v>0</v>
      </c>
      <c r="Z908">
        <f>BJ908*(BO908+BP908)/1000</f>
        <v>0</v>
      </c>
      <c r="AA908">
        <f>0.61365*exp(17.502*BQ908/(240.97+BQ908))</f>
        <v>0</v>
      </c>
      <c r="AB908">
        <f>(X908-BJ908*(BO908+BP908)/1000)</f>
        <v>0</v>
      </c>
      <c r="AC908">
        <f>(-J908*44100)</f>
        <v>0</v>
      </c>
      <c r="AD908">
        <f>2*29.3*R908*0.92*(BQ908-W908)</f>
        <v>0</v>
      </c>
      <c r="AE908">
        <f>2*0.95*5.67E-8*(((BQ908+$B$9)+273)^4-(W908+273)^4)</f>
        <v>0</v>
      </c>
      <c r="AF908">
        <f>U908+AE908+AC908+AD908</f>
        <v>0</v>
      </c>
      <c r="AG908">
        <f>BN908*AU908*(BI908-BH908*(1000-AU908*BK908)/(1000-AU908*BJ908))/(100*BB908)</f>
        <v>0</v>
      </c>
      <c r="AH908">
        <f>1000*BN908*AU908*(BJ908-BK908)/(100*BB908*(1000-AU908*BJ908))</f>
        <v>0</v>
      </c>
      <c r="AI908">
        <f>(AJ908 - AK908 - BO908*1E3/(8.314*(BQ908+273.15)) * AM908/BN908 * AL908) * BN908/(100*BB908) * (1000 - BK908)/1000</f>
        <v>0</v>
      </c>
      <c r="AJ908">
        <v>429.2042350438368</v>
      </c>
      <c r="AK908">
        <v>428.6704242424242</v>
      </c>
      <c r="AL908">
        <v>-1.211552648368776E-05</v>
      </c>
      <c r="AM908">
        <v>61.35787655002243</v>
      </c>
      <c r="AN908">
        <f>(AP908 - AO908 + BO908*1E3/(8.314*(BQ908+273.15)) * AR908/BN908 * AQ908) * BN908/(100*BB908) * 1000/(1000 - AP908)</f>
        <v>0</v>
      </c>
      <c r="AO908">
        <v>21.49481987017788</v>
      </c>
      <c r="AP908">
        <v>21.48126923076924</v>
      </c>
      <c r="AQ908">
        <v>-2.942071215132459E-07</v>
      </c>
      <c r="AR908">
        <v>91.88205700752289</v>
      </c>
      <c r="AS908">
        <v>0</v>
      </c>
      <c r="AT908">
        <v>0</v>
      </c>
      <c r="AU908">
        <f>IF(AS908*$H$15&gt;=AW908,1.0,(AW908/(AW908-AS908*$H$15)))</f>
        <v>0</v>
      </c>
      <c r="AV908">
        <f>(AU908-1)*100</f>
        <v>0</v>
      </c>
      <c r="AW908">
        <f>MAX(0,($B$15+$C$15*BV908)/(1+$D$15*BV908)*BO908/(BQ908+273)*$E$15)</f>
        <v>0</v>
      </c>
      <c r="AX908">
        <f>$B$13*BW908+$C$13*BX908+$F$13*CI908*(1-CL908)</f>
        <v>0</v>
      </c>
      <c r="AY908">
        <f>AX908*AZ908</f>
        <v>0</v>
      </c>
      <c r="AZ908">
        <f>($B$13*$D$11+$C$13*$D$11+$F$13*((CV908+CN908)/MAX(CV908+CN908+CW908, 0.1)*$I$11+CW908/MAX(CV908+CN908+CW908, 0.1)*$J$11))/($B$13+$C$13+$F$13)</f>
        <v>0</v>
      </c>
      <c r="BA908">
        <f>($B$13*$K$11+$C$13*$K$11+$F$13*((CV908+CN908)/MAX(CV908+CN908+CW908, 0.1)*$P$11+CW908/MAX(CV908+CN908+CW908, 0.1)*$Q$11))/($B$13+$C$13+$F$13)</f>
        <v>0</v>
      </c>
      <c r="BB908">
        <v>6</v>
      </c>
      <c r="BC908">
        <v>0.5</v>
      </c>
      <c r="BD908" t="s">
        <v>358</v>
      </c>
      <c r="BE908">
        <v>2</v>
      </c>
      <c r="BF908" t="b">
        <v>1</v>
      </c>
      <c r="BG908">
        <v>1774685350.1</v>
      </c>
      <c r="BH908">
        <v>419.5171999999999</v>
      </c>
      <c r="BI908">
        <v>419.9854</v>
      </c>
      <c r="BJ908">
        <v>21.47995</v>
      </c>
      <c r="BK908">
        <v>21.49503</v>
      </c>
      <c r="BL908">
        <v>419.8791</v>
      </c>
      <c r="BM908">
        <v>21.18311</v>
      </c>
      <c r="BN908">
        <v>500.0413</v>
      </c>
      <c r="BO908">
        <v>101.0257</v>
      </c>
      <c r="BP908">
        <v>0.10007003</v>
      </c>
      <c r="BQ908">
        <v>25.67237</v>
      </c>
      <c r="BR908">
        <v>25.66694</v>
      </c>
      <c r="BS908">
        <v>999.9</v>
      </c>
      <c r="BT908">
        <v>0</v>
      </c>
      <c r="BU908">
        <v>0</v>
      </c>
      <c r="BV908">
        <v>9993.252000000002</v>
      </c>
      <c r="BW908">
        <v>0</v>
      </c>
      <c r="BX908">
        <v>0.3777783</v>
      </c>
      <c r="BY908">
        <v>-0.4680510000000001</v>
      </c>
      <c r="BZ908">
        <v>428.7261999999999</v>
      </c>
      <c r="CA908">
        <v>429.211</v>
      </c>
      <c r="CB908">
        <v>-0.01506576</v>
      </c>
      <c r="CC908">
        <v>419.9854</v>
      </c>
      <c r="CD908">
        <v>21.49503</v>
      </c>
      <c r="CE908">
        <v>2.170028</v>
      </c>
      <c r="CF908">
        <v>2.171549</v>
      </c>
      <c r="CG908">
        <v>18.74274</v>
      </c>
      <c r="CH908">
        <v>18.75394</v>
      </c>
      <c r="CI908">
        <v>4.999072000000001</v>
      </c>
      <c r="CJ908">
        <v>0</v>
      </c>
      <c r="CK908">
        <v>1</v>
      </c>
      <c r="CL908">
        <v>0</v>
      </c>
      <c r="CM908">
        <v>1.65722</v>
      </c>
      <c r="CN908">
        <v>0</v>
      </c>
      <c r="CO908">
        <v>0.13298</v>
      </c>
      <c r="CP908">
        <v>25.57358</v>
      </c>
      <c r="CQ908">
        <v>34.3246</v>
      </c>
      <c r="CR908">
        <v>38.062</v>
      </c>
      <c r="CS908">
        <v>36.3183</v>
      </c>
      <c r="CT908">
        <v>36.8936</v>
      </c>
      <c r="CU908">
        <v>35.1436</v>
      </c>
      <c r="CV908">
        <v>0</v>
      </c>
      <c r="CW908">
        <v>4.999000000000001</v>
      </c>
      <c r="CX908">
        <v>0</v>
      </c>
      <c r="CY908">
        <v>1774685351.6</v>
      </c>
      <c r="CZ908">
        <v>0</v>
      </c>
      <c r="DA908">
        <v>1774666326.5</v>
      </c>
      <c r="DB908" t="s">
        <v>359</v>
      </c>
      <c r="DC908">
        <v>1774666322</v>
      </c>
      <c r="DD908">
        <v>1774666326.5</v>
      </c>
      <c r="DE908">
        <v>2</v>
      </c>
      <c r="DF908">
        <v>0.343</v>
      </c>
      <c r="DG908">
        <v>-0.026</v>
      </c>
      <c r="DH908">
        <v>-0.36</v>
      </c>
      <c r="DI908">
        <v>0.298</v>
      </c>
      <c r="DJ908">
        <v>420</v>
      </c>
      <c r="DK908">
        <v>22</v>
      </c>
      <c r="DL908">
        <v>0.17</v>
      </c>
      <c r="DM908">
        <v>0.02</v>
      </c>
      <c r="DN908">
        <v>-0.4797347500000001</v>
      </c>
      <c r="DO908">
        <v>0.2020077073170746</v>
      </c>
      <c r="DP908">
        <v>0.0308751172578745</v>
      </c>
      <c r="DQ908">
        <v>0</v>
      </c>
      <c r="DR908">
        <v>-0.0146511075</v>
      </c>
      <c r="DS908">
        <v>-0.003377764727954919</v>
      </c>
      <c r="DT908">
        <v>0.0007003446588600144</v>
      </c>
      <c r="DU908">
        <v>1</v>
      </c>
      <c r="DV908">
        <v>1</v>
      </c>
      <c r="DW908">
        <v>2</v>
      </c>
      <c r="DX908" t="s">
        <v>367</v>
      </c>
      <c r="DY908">
        <v>3.13054</v>
      </c>
      <c r="DZ908">
        <v>2.80658</v>
      </c>
      <c r="EA908">
        <v>0.0997326</v>
      </c>
      <c r="EB908">
        <v>0.0994617</v>
      </c>
      <c r="EC908">
        <v>0.105782</v>
      </c>
      <c r="ED908">
        <v>0.105519</v>
      </c>
      <c r="EE908">
        <v>21143.7</v>
      </c>
      <c r="EF908">
        <v>27418.8</v>
      </c>
      <c r="EG908">
        <v>26440</v>
      </c>
      <c r="EH908">
        <v>32999.7</v>
      </c>
      <c r="EI908">
        <v>34923.1</v>
      </c>
      <c r="EJ908">
        <v>40313</v>
      </c>
      <c r="EK908">
        <v>41085.3</v>
      </c>
      <c r="EL908">
        <v>46059.3</v>
      </c>
      <c r="EM908">
        <v>2.03507</v>
      </c>
      <c r="EN908">
        <v>2.0003</v>
      </c>
      <c r="EO908">
        <v>0.0651926</v>
      </c>
      <c r="EP908">
        <v>0</v>
      </c>
      <c r="EQ908">
        <v>24.5954</v>
      </c>
      <c r="ER908">
        <v>999.9</v>
      </c>
      <c r="ES908">
        <v>67.5</v>
      </c>
      <c r="ET908">
        <v>27.5</v>
      </c>
      <c r="EU908">
        <v>24.6267</v>
      </c>
      <c r="EV908">
        <v>61.1609</v>
      </c>
      <c r="EW908">
        <v>31.5385</v>
      </c>
      <c r="EX908">
        <v>1</v>
      </c>
      <c r="EY908">
        <v>0.290676</v>
      </c>
      <c r="EZ908">
        <v>0.146702</v>
      </c>
      <c r="FA908">
        <v>20.2907</v>
      </c>
      <c r="FB908">
        <v>5.18629</v>
      </c>
      <c r="FC908">
        <v>11.9441</v>
      </c>
      <c r="FD908">
        <v>4.95545</v>
      </c>
      <c r="FE908">
        <v>3.2847</v>
      </c>
      <c r="FF908">
        <v>9999</v>
      </c>
      <c r="FG908">
        <v>9999</v>
      </c>
      <c r="FH908">
        <v>9999</v>
      </c>
      <c r="FI908">
        <v>999.9</v>
      </c>
      <c r="FJ908">
        <v>1.86127</v>
      </c>
      <c r="FK908">
        <v>1.86264</v>
      </c>
      <c r="FL908">
        <v>1.86005</v>
      </c>
      <c r="FM908">
        <v>1.85837</v>
      </c>
      <c r="FN908">
        <v>1.86215</v>
      </c>
      <c r="FO908">
        <v>1.85888</v>
      </c>
      <c r="FP908">
        <v>1.85791</v>
      </c>
      <c r="FQ908">
        <v>1.86081</v>
      </c>
      <c r="FR908">
        <v>0</v>
      </c>
      <c r="FS908">
        <v>0</v>
      </c>
      <c r="FT908">
        <v>0</v>
      </c>
      <c r="FU908">
        <v>4.5</v>
      </c>
      <c r="FV908" t="s">
        <v>361</v>
      </c>
      <c r="FW908" t="s">
        <v>362</v>
      </c>
      <c r="FX908" t="s">
        <v>363</v>
      </c>
      <c r="FY908" t="s">
        <v>364</v>
      </c>
      <c r="FZ908" t="s">
        <v>364</v>
      </c>
      <c r="GA908" t="s">
        <v>363</v>
      </c>
      <c r="GB908">
        <v>0</v>
      </c>
      <c r="GC908">
        <v>100</v>
      </c>
      <c r="GD908">
        <v>100</v>
      </c>
      <c r="GE908">
        <v>-0.362</v>
      </c>
      <c r="GF908">
        <v>0.2969</v>
      </c>
      <c r="GG908">
        <v>-1.589593225013521</v>
      </c>
      <c r="GH908">
        <v>0.00192992804097616</v>
      </c>
      <c r="GI908">
        <v>3.244687122451424E-06</v>
      </c>
      <c r="GJ908">
        <v>-2.087531120305573E-09</v>
      </c>
      <c r="GK908">
        <v>0.05776174702018427</v>
      </c>
      <c r="GL908">
        <v>0.005089068596103195</v>
      </c>
      <c r="GM908">
        <v>0.0003257216593697226</v>
      </c>
      <c r="GN908">
        <v>-1.562898368296355E-06</v>
      </c>
      <c r="GO908">
        <v>0</v>
      </c>
      <c r="GP908">
        <v>1257</v>
      </c>
      <c r="GQ908">
        <v>1</v>
      </c>
      <c r="GR908">
        <v>31</v>
      </c>
      <c r="GS908">
        <v>317.2</v>
      </c>
      <c r="GT908">
        <v>317.1</v>
      </c>
      <c r="GU908">
        <v>1.07666</v>
      </c>
      <c r="GV908">
        <v>2.3999</v>
      </c>
      <c r="GW908">
        <v>1.44775</v>
      </c>
      <c r="GX908">
        <v>2.20215</v>
      </c>
      <c r="GY908">
        <v>1.44653</v>
      </c>
      <c r="GZ908">
        <v>2.2937</v>
      </c>
      <c r="HA908">
        <v>33.1992</v>
      </c>
      <c r="HB908">
        <v>14.3772</v>
      </c>
      <c r="HC908">
        <v>18</v>
      </c>
      <c r="HD908">
        <v>531.932</v>
      </c>
      <c r="HE908">
        <v>522.915</v>
      </c>
      <c r="HF908">
        <v>24.9997</v>
      </c>
      <c r="HG908">
        <v>30.7039</v>
      </c>
      <c r="HH908">
        <v>30.0001</v>
      </c>
      <c r="HI908">
        <v>31.0835</v>
      </c>
      <c r="HJ908">
        <v>31.0928</v>
      </c>
      <c r="HK908">
        <v>21.5365</v>
      </c>
      <c r="HL908">
        <v>20.8779</v>
      </c>
      <c r="HM908">
        <v>100</v>
      </c>
      <c r="HN908">
        <v>25</v>
      </c>
      <c r="HO908">
        <v>420</v>
      </c>
      <c r="HP908">
        <v>21.5</v>
      </c>
      <c r="HQ908">
        <v>103.116</v>
      </c>
      <c r="HR908">
        <v>102.02</v>
      </c>
    </row>
    <row r="909" spans="1:226">
      <c r="A909">
        <v>891</v>
      </c>
      <c r="B909">
        <v>1774685357</v>
      </c>
      <c r="C909">
        <v>3611</v>
      </c>
      <c r="D909" t="s">
        <v>2145</v>
      </c>
      <c r="E909" t="s">
        <v>2146</v>
      </c>
      <c r="F909">
        <v>5</v>
      </c>
      <c r="I909">
        <v>1774685354.1</v>
      </c>
      <c r="J909">
        <f>(K909)/1000</f>
        <v>0</v>
      </c>
      <c r="K909">
        <f>IF(BF909, AN909, AH909)</f>
        <v>0</v>
      </c>
      <c r="L909">
        <f>IF(BF909, AI909, AG909)</f>
        <v>0</v>
      </c>
      <c r="M909">
        <f>BH909 - IF(AU909&gt;1, L909*BB909*100.0/(AW909), 0)</f>
        <v>0</v>
      </c>
      <c r="N909">
        <f>((T909-J909/2)*M909-L909)/(T909+J909/2)</f>
        <v>0</v>
      </c>
      <c r="O909">
        <f>N909*(BO909+BP909)/1000.0</f>
        <v>0</v>
      </c>
      <c r="P909">
        <f>(BH909 - IF(AU909&gt;1, L909*BB909*100.0/(AW909), 0))*(BO909+BP909)/1000.0</f>
        <v>0</v>
      </c>
      <c r="Q909">
        <f>2.0/((1/S909-1/R909)+SIGN(S909)*SQRT((1/S909-1/R909)*(1/S909-1/R909) + 4*BC909/((BC909+1)*(BC909+1))*(2*1/S909*1/R909-1/R909*1/R909)))</f>
        <v>0</v>
      </c>
      <c r="R909">
        <f>IF(LEFT(BD909,1)&lt;&gt;"0",IF(LEFT(BD909,1)="1",3.0,BE909),$D$5+$E$5*(BV909*BO909/($K$5*1000))+$F$5*(BV909*BO909/($K$5*1000))*MAX(MIN(BB909,$J$5),$I$5)*MAX(MIN(BB909,$J$5),$I$5)+$G$5*MAX(MIN(BB909,$J$5),$I$5)*(BV909*BO909/($K$5*1000))+$H$5*(BV909*BO909/($K$5*1000))*(BV909*BO909/($K$5*1000)))</f>
        <v>0</v>
      </c>
      <c r="S909">
        <f>J909*(1000-(1000*0.61365*exp(17.502*W909/(240.97+W909))/(BO909+BP909)+BJ909)/2)/(1000*0.61365*exp(17.502*W909/(240.97+W909))/(BO909+BP909)-BJ909)</f>
        <v>0</v>
      </c>
      <c r="T909">
        <f>1/((BC909+1)/(Q909/1.6)+1/(R909/1.37)) + BC909/((BC909+1)/(Q909/1.6) + BC909/(R909/1.37))</f>
        <v>0</v>
      </c>
      <c r="U909">
        <f>(AX909*BA909)</f>
        <v>0</v>
      </c>
      <c r="V909">
        <f>(BQ909+(U909+2*0.95*5.67E-8*(((BQ909+$B$9)+273)^4-(BQ909+273)^4)-44100*J909)/(1.84*29.3*R909+8*0.95*5.67E-8*(BQ909+273)^3))</f>
        <v>0</v>
      </c>
      <c r="W909">
        <f>($C$9*BR909+$D$9*BS909+$E$9*V909)</f>
        <v>0</v>
      </c>
      <c r="X909">
        <f>0.61365*exp(17.502*W909/(240.97+W909))</f>
        <v>0</v>
      </c>
      <c r="Y909">
        <f>(Z909/AA909*100)</f>
        <v>0</v>
      </c>
      <c r="Z909">
        <f>BJ909*(BO909+BP909)/1000</f>
        <v>0</v>
      </c>
      <c r="AA909">
        <f>0.61365*exp(17.502*BQ909/(240.97+BQ909))</f>
        <v>0</v>
      </c>
      <c r="AB909">
        <f>(X909-BJ909*(BO909+BP909)/1000)</f>
        <v>0</v>
      </c>
      <c r="AC909">
        <f>(-J909*44100)</f>
        <v>0</v>
      </c>
      <c r="AD909">
        <f>2*29.3*R909*0.92*(BQ909-W909)</f>
        <v>0</v>
      </c>
      <c r="AE909">
        <f>2*0.95*5.67E-8*(((BQ909+$B$9)+273)^4-(W909+273)^4)</f>
        <v>0</v>
      </c>
      <c r="AF909">
        <f>U909+AE909+AC909+AD909</f>
        <v>0</v>
      </c>
      <c r="AG909">
        <f>BN909*AU909*(BI909-BH909*(1000-AU909*BK909)/(1000-AU909*BJ909))/(100*BB909)</f>
        <v>0</v>
      </c>
      <c r="AH909">
        <f>1000*BN909*AU909*(BJ909-BK909)/(100*BB909*(1000-AU909*BJ909))</f>
        <v>0</v>
      </c>
      <c r="AI909">
        <f>(AJ909 - AK909 - BO909*1E3/(8.314*(BQ909+273.15)) * AM909/BN909 * AL909) * BN909/(100*BB909) * (1000 - BK909)/1000</f>
        <v>0</v>
      </c>
      <c r="AJ909">
        <v>429.1713324922773</v>
      </c>
      <c r="AK909">
        <v>428.7578727272724</v>
      </c>
      <c r="AL909">
        <v>1.262745258444625E-05</v>
      </c>
      <c r="AM909">
        <v>61.35787655002243</v>
      </c>
      <c r="AN909">
        <f>(AP909 - AO909 + BO909*1E3/(8.314*(BQ909+273.15)) * AR909/BN909 * AQ909) * BN909/(100*BB909) * 1000/(1000 - AP909)</f>
        <v>0</v>
      </c>
      <c r="AO909">
        <v>21.49474006491107</v>
      </c>
      <c r="AP909">
        <v>21.4807251748252</v>
      </c>
      <c r="AQ909">
        <v>1.838617061092701E-07</v>
      </c>
      <c r="AR909">
        <v>91.88205700752289</v>
      </c>
      <c r="AS909">
        <v>0</v>
      </c>
      <c r="AT909">
        <v>0</v>
      </c>
      <c r="AU909">
        <f>IF(AS909*$H$15&gt;=AW909,1.0,(AW909/(AW909-AS909*$H$15)))</f>
        <v>0</v>
      </c>
      <c r="AV909">
        <f>(AU909-1)*100</f>
        <v>0</v>
      </c>
      <c r="AW909">
        <f>MAX(0,($B$15+$C$15*BV909)/(1+$D$15*BV909)*BO909/(BQ909+273)*$E$15)</f>
        <v>0</v>
      </c>
      <c r="AX909">
        <f>$B$13*BW909+$C$13*BX909+$F$13*CI909*(1-CL909)</f>
        <v>0</v>
      </c>
      <c r="AY909">
        <f>AX909*AZ909</f>
        <v>0</v>
      </c>
      <c r="AZ909">
        <f>($B$13*$D$11+$C$13*$D$11+$F$13*((CV909+CN909)/MAX(CV909+CN909+CW909, 0.1)*$I$11+CW909/MAX(CV909+CN909+CW909, 0.1)*$J$11))/($B$13+$C$13+$F$13)</f>
        <v>0</v>
      </c>
      <c r="BA909">
        <f>($B$13*$K$11+$C$13*$K$11+$F$13*((CV909+CN909)/MAX(CV909+CN909+CW909, 0.1)*$P$11+CW909/MAX(CV909+CN909+CW909, 0.1)*$Q$11))/($B$13+$C$13+$F$13)</f>
        <v>0</v>
      </c>
      <c r="BB909">
        <v>6</v>
      </c>
      <c r="BC909">
        <v>0.5</v>
      </c>
      <c r="BD909" t="s">
        <v>358</v>
      </c>
      <c r="BE909">
        <v>2</v>
      </c>
      <c r="BF909" t="b">
        <v>1</v>
      </c>
      <c r="BG909">
        <v>1774685354.1</v>
      </c>
      <c r="BH909">
        <v>419.492</v>
      </c>
      <c r="BI909">
        <v>419.9594</v>
      </c>
      <c r="BJ909">
        <v>21.48089</v>
      </c>
      <c r="BK909">
        <v>21.49476</v>
      </c>
      <c r="BL909">
        <v>419.8539000000001</v>
      </c>
      <c r="BM909">
        <v>21.18399</v>
      </c>
      <c r="BN909">
        <v>499.9874000000001</v>
      </c>
      <c r="BO909">
        <v>101.0248</v>
      </c>
      <c r="BP909">
        <v>0.10004551</v>
      </c>
      <c r="BQ909">
        <v>25.66995</v>
      </c>
      <c r="BR909">
        <v>25.6616</v>
      </c>
      <c r="BS909">
        <v>999.9</v>
      </c>
      <c r="BT909">
        <v>0</v>
      </c>
      <c r="BU909">
        <v>0</v>
      </c>
      <c r="BV909">
        <v>9989.563</v>
      </c>
      <c r="BW909">
        <v>0</v>
      </c>
      <c r="BX909">
        <v>0.3636751</v>
      </c>
      <c r="BY909">
        <v>-0.4673798</v>
      </c>
      <c r="BZ909">
        <v>428.7009</v>
      </c>
      <c r="CA909">
        <v>429.1845999999999</v>
      </c>
      <c r="CB909">
        <v>-0.0138691</v>
      </c>
      <c r="CC909">
        <v>419.9594</v>
      </c>
      <c r="CD909">
        <v>21.49476</v>
      </c>
      <c r="CE909">
        <v>2.170104</v>
      </c>
      <c r="CF909">
        <v>2.171504</v>
      </c>
      <c r="CG909">
        <v>18.74329</v>
      </c>
      <c r="CH909">
        <v>18.75362</v>
      </c>
      <c r="CI909">
        <v>4.996793</v>
      </c>
      <c r="CJ909">
        <v>0</v>
      </c>
      <c r="CK909">
        <v>1</v>
      </c>
      <c r="CL909">
        <v>0</v>
      </c>
      <c r="CM909">
        <v>1.78837</v>
      </c>
      <c r="CN909">
        <v>0</v>
      </c>
      <c r="CO909">
        <v>0.002440000000000002</v>
      </c>
      <c r="CP909">
        <v>25.56192</v>
      </c>
      <c r="CQ909">
        <v>34.2872</v>
      </c>
      <c r="CR909">
        <v>38.0186</v>
      </c>
      <c r="CS909">
        <v>36.2872</v>
      </c>
      <c r="CT909">
        <v>36.8498</v>
      </c>
      <c r="CU909">
        <v>35.125</v>
      </c>
      <c r="CV909">
        <v>0</v>
      </c>
      <c r="CW909">
        <v>4.995</v>
      </c>
      <c r="CX909">
        <v>0</v>
      </c>
      <c r="CY909">
        <v>1774685355.2</v>
      </c>
      <c r="CZ909">
        <v>0</v>
      </c>
      <c r="DA909">
        <v>1774666326.5</v>
      </c>
      <c r="DB909" t="s">
        <v>359</v>
      </c>
      <c r="DC909">
        <v>1774666322</v>
      </c>
      <c r="DD909">
        <v>1774666326.5</v>
      </c>
      <c r="DE909">
        <v>2</v>
      </c>
      <c r="DF909">
        <v>0.343</v>
      </c>
      <c r="DG909">
        <v>-0.026</v>
      </c>
      <c r="DH909">
        <v>-0.36</v>
      </c>
      <c r="DI909">
        <v>0.298</v>
      </c>
      <c r="DJ909">
        <v>420</v>
      </c>
      <c r="DK909">
        <v>22</v>
      </c>
      <c r="DL909">
        <v>0.17</v>
      </c>
      <c r="DM909">
        <v>0.02</v>
      </c>
      <c r="DN909">
        <v>-0.4718180975609757</v>
      </c>
      <c r="DO909">
        <v>0.09304544947735113</v>
      </c>
      <c r="DP909">
        <v>0.02465713905407407</v>
      </c>
      <c r="DQ909">
        <v>1</v>
      </c>
      <c r="DR909">
        <v>-0.01464722926829268</v>
      </c>
      <c r="DS909">
        <v>0.002426730313588817</v>
      </c>
      <c r="DT909">
        <v>0.0006429071784627829</v>
      </c>
      <c r="DU909">
        <v>1</v>
      </c>
      <c r="DV909">
        <v>2</v>
      </c>
      <c r="DW909">
        <v>2</v>
      </c>
      <c r="DX909" t="s">
        <v>360</v>
      </c>
      <c r="DY909">
        <v>3.13028</v>
      </c>
      <c r="DZ909">
        <v>2.80623</v>
      </c>
      <c r="EA909">
        <v>0.0997449</v>
      </c>
      <c r="EB909">
        <v>0.09947019999999999</v>
      </c>
      <c r="EC909">
        <v>0.105781</v>
      </c>
      <c r="ED909">
        <v>0.105521</v>
      </c>
      <c r="EE909">
        <v>21143.3</v>
      </c>
      <c r="EF909">
        <v>27418.6</v>
      </c>
      <c r="EG909">
        <v>26439.9</v>
      </c>
      <c r="EH909">
        <v>32999.8</v>
      </c>
      <c r="EI909">
        <v>34922.7</v>
      </c>
      <c r="EJ909">
        <v>40312.8</v>
      </c>
      <c r="EK909">
        <v>41084.7</v>
      </c>
      <c r="EL909">
        <v>46059.2</v>
      </c>
      <c r="EM909">
        <v>2.03485</v>
      </c>
      <c r="EN909">
        <v>2.00052</v>
      </c>
      <c r="EO909">
        <v>0.0647455</v>
      </c>
      <c r="EP909">
        <v>0</v>
      </c>
      <c r="EQ909">
        <v>24.5939</v>
      </c>
      <c r="ER909">
        <v>999.9</v>
      </c>
      <c r="ES909">
        <v>67.5</v>
      </c>
      <c r="ET909">
        <v>27.5</v>
      </c>
      <c r="EU909">
        <v>24.6255</v>
      </c>
      <c r="EV909">
        <v>61.2409</v>
      </c>
      <c r="EW909">
        <v>31.7628</v>
      </c>
      <c r="EX909">
        <v>1</v>
      </c>
      <c r="EY909">
        <v>0.290422</v>
      </c>
      <c r="EZ909">
        <v>0.146065</v>
      </c>
      <c r="FA909">
        <v>20.2905</v>
      </c>
      <c r="FB909">
        <v>5.18434</v>
      </c>
      <c r="FC909">
        <v>11.9441</v>
      </c>
      <c r="FD909">
        <v>4.9553</v>
      </c>
      <c r="FE909">
        <v>3.28433</v>
      </c>
      <c r="FF909">
        <v>9999</v>
      </c>
      <c r="FG909">
        <v>9999</v>
      </c>
      <c r="FH909">
        <v>9999</v>
      </c>
      <c r="FI909">
        <v>999.9</v>
      </c>
      <c r="FJ909">
        <v>1.86127</v>
      </c>
      <c r="FK909">
        <v>1.86264</v>
      </c>
      <c r="FL909">
        <v>1.86005</v>
      </c>
      <c r="FM909">
        <v>1.85837</v>
      </c>
      <c r="FN909">
        <v>1.86215</v>
      </c>
      <c r="FO909">
        <v>1.85893</v>
      </c>
      <c r="FP909">
        <v>1.85791</v>
      </c>
      <c r="FQ909">
        <v>1.86081</v>
      </c>
      <c r="FR909">
        <v>0</v>
      </c>
      <c r="FS909">
        <v>0</v>
      </c>
      <c r="FT909">
        <v>0</v>
      </c>
      <c r="FU909">
        <v>4.5</v>
      </c>
      <c r="FV909" t="s">
        <v>361</v>
      </c>
      <c r="FW909" t="s">
        <v>362</v>
      </c>
      <c r="FX909" t="s">
        <v>363</v>
      </c>
      <c r="FY909" t="s">
        <v>364</v>
      </c>
      <c r="FZ909" t="s">
        <v>364</v>
      </c>
      <c r="GA909" t="s">
        <v>363</v>
      </c>
      <c r="GB909">
        <v>0</v>
      </c>
      <c r="GC909">
        <v>100</v>
      </c>
      <c r="GD909">
        <v>100</v>
      </c>
      <c r="GE909">
        <v>-0.361</v>
      </c>
      <c r="GF909">
        <v>0.2969</v>
      </c>
      <c r="GG909">
        <v>-1.589593225013521</v>
      </c>
      <c r="GH909">
        <v>0.00192992804097616</v>
      </c>
      <c r="GI909">
        <v>3.244687122451424E-06</v>
      </c>
      <c r="GJ909">
        <v>-2.087531120305573E-09</v>
      </c>
      <c r="GK909">
        <v>0.05776174702018427</v>
      </c>
      <c r="GL909">
        <v>0.005089068596103195</v>
      </c>
      <c r="GM909">
        <v>0.0003257216593697226</v>
      </c>
      <c r="GN909">
        <v>-1.562898368296355E-06</v>
      </c>
      <c r="GO909">
        <v>0</v>
      </c>
      <c r="GP909">
        <v>1257</v>
      </c>
      <c r="GQ909">
        <v>1</v>
      </c>
      <c r="GR909">
        <v>31</v>
      </c>
      <c r="GS909">
        <v>317.2</v>
      </c>
      <c r="GT909">
        <v>317.2</v>
      </c>
      <c r="GU909">
        <v>1.07666</v>
      </c>
      <c r="GV909">
        <v>2.39502</v>
      </c>
      <c r="GW909">
        <v>1.44775</v>
      </c>
      <c r="GX909">
        <v>2.20215</v>
      </c>
      <c r="GY909">
        <v>1.44653</v>
      </c>
      <c r="GZ909">
        <v>2.34741</v>
      </c>
      <c r="HA909">
        <v>33.1992</v>
      </c>
      <c r="HB909">
        <v>14.3684</v>
      </c>
      <c r="HC909">
        <v>18</v>
      </c>
      <c r="HD909">
        <v>531.789</v>
      </c>
      <c r="HE909">
        <v>523.068</v>
      </c>
      <c r="HF909">
        <v>24.9998</v>
      </c>
      <c r="HG909">
        <v>30.7039</v>
      </c>
      <c r="HH909">
        <v>30</v>
      </c>
      <c r="HI909">
        <v>31.0835</v>
      </c>
      <c r="HJ909">
        <v>31.0928</v>
      </c>
      <c r="HK909">
        <v>21.5362</v>
      </c>
      <c r="HL909">
        <v>20.8779</v>
      </c>
      <c r="HM909">
        <v>100</v>
      </c>
      <c r="HN909">
        <v>25</v>
      </c>
      <c r="HO909">
        <v>420</v>
      </c>
      <c r="HP909">
        <v>21.5</v>
      </c>
      <c r="HQ909">
        <v>103.115</v>
      </c>
      <c r="HR909">
        <v>102.019</v>
      </c>
    </row>
    <row r="910" spans="1:226">
      <c r="A910">
        <v>892</v>
      </c>
      <c r="B910">
        <v>1774685361</v>
      </c>
      <c r="C910">
        <v>3615</v>
      </c>
      <c r="D910" t="s">
        <v>2147</v>
      </c>
      <c r="E910" t="s">
        <v>2148</v>
      </c>
      <c r="F910">
        <v>5</v>
      </c>
      <c r="I910">
        <v>1774685358.1</v>
      </c>
      <c r="J910">
        <f>(K910)/1000</f>
        <v>0</v>
      </c>
      <c r="K910">
        <f>IF(BF910, AN910, AH910)</f>
        <v>0</v>
      </c>
      <c r="L910">
        <f>IF(BF910, AI910, AG910)</f>
        <v>0</v>
      </c>
      <c r="M910">
        <f>BH910 - IF(AU910&gt;1, L910*BB910*100.0/(AW910), 0)</f>
        <v>0</v>
      </c>
      <c r="N910">
        <f>((T910-J910/2)*M910-L910)/(T910+J910/2)</f>
        <v>0</v>
      </c>
      <c r="O910">
        <f>N910*(BO910+BP910)/1000.0</f>
        <v>0</v>
      </c>
      <c r="P910">
        <f>(BH910 - IF(AU910&gt;1, L910*BB910*100.0/(AW910), 0))*(BO910+BP910)/1000.0</f>
        <v>0</v>
      </c>
      <c r="Q910">
        <f>2.0/((1/S910-1/R910)+SIGN(S910)*SQRT((1/S910-1/R910)*(1/S910-1/R910) + 4*BC910/((BC910+1)*(BC910+1))*(2*1/S910*1/R910-1/R910*1/R910)))</f>
        <v>0</v>
      </c>
      <c r="R910">
        <f>IF(LEFT(BD910,1)&lt;&gt;"0",IF(LEFT(BD910,1)="1",3.0,BE910),$D$5+$E$5*(BV910*BO910/($K$5*1000))+$F$5*(BV910*BO910/($K$5*1000))*MAX(MIN(BB910,$J$5),$I$5)*MAX(MIN(BB910,$J$5),$I$5)+$G$5*MAX(MIN(BB910,$J$5),$I$5)*(BV910*BO910/($K$5*1000))+$H$5*(BV910*BO910/($K$5*1000))*(BV910*BO910/($K$5*1000)))</f>
        <v>0</v>
      </c>
      <c r="S910">
        <f>J910*(1000-(1000*0.61365*exp(17.502*W910/(240.97+W910))/(BO910+BP910)+BJ910)/2)/(1000*0.61365*exp(17.502*W910/(240.97+W910))/(BO910+BP910)-BJ910)</f>
        <v>0</v>
      </c>
      <c r="T910">
        <f>1/((BC910+1)/(Q910/1.6)+1/(R910/1.37)) + BC910/((BC910+1)/(Q910/1.6) + BC910/(R910/1.37))</f>
        <v>0</v>
      </c>
      <c r="U910">
        <f>(AX910*BA910)</f>
        <v>0</v>
      </c>
      <c r="V910">
        <f>(BQ910+(U910+2*0.95*5.67E-8*(((BQ910+$B$9)+273)^4-(BQ910+273)^4)-44100*J910)/(1.84*29.3*R910+8*0.95*5.67E-8*(BQ910+273)^3))</f>
        <v>0</v>
      </c>
      <c r="W910">
        <f>($C$9*BR910+$D$9*BS910+$E$9*V910)</f>
        <v>0</v>
      </c>
      <c r="X910">
        <f>0.61365*exp(17.502*W910/(240.97+W910))</f>
        <v>0</v>
      </c>
      <c r="Y910">
        <f>(Z910/AA910*100)</f>
        <v>0</v>
      </c>
      <c r="Z910">
        <f>BJ910*(BO910+BP910)/1000</f>
        <v>0</v>
      </c>
      <c r="AA910">
        <f>0.61365*exp(17.502*BQ910/(240.97+BQ910))</f>
        <v>0</v>
      </c>
      <c r="AB910">
        <f>(X910-BJ910*(BO910+BP910)/1000)</f>
        <v>0</v>
      </c>
      <c r="AC910">
        <f>(-J910*44100)</f>
        <v>0</v>
      </c>
      <c r="AD910">
        <f>2*29.3*R910*0.92*(BQ910-W910)</f>
        <v>0</v>
      </c>
      <c r="AE910">
        <f>2*0.95*5.67E-8*(((BQ910+$B$9)+273)^4-(W910+273)^4)</f>
        <v>0</v>
      </c>
      <c r="AF910">
        <f>U910+AE910+AC910+AD910</f>
        <v>0</v>
      </c>
      <c r="AG910">
        <f>BN910*AU910*(BI910-BH910*(1000-AU910*BK910)/(1000-AU910*BJ910))/(100*BB910)</f>
        <v>0</v>
      </c>
      <c r="AH910">
        <f>1000*BN910*AU910*(BJ910-BK910)/(100*BB910*(1000-AU910*BJ910))</f>
        <v>0</v>
      </c>
      <c r="AI910">
        <f>(AJ910 - AK910 - BO910*1E3/(8.314*(BQ910+273.15)) * AM910/BN910 * AL910) * BN910/(100*BB910) * (1000 - BK910)/1000</f>
        <v>0</v>
      </c>
      <c r="AJ910">
        <v>429.2708436885652</v>
      </c>
      <c r="AK910">
        <v>428.7491636363636</v>
      </c>
      <c r="AL910">
        <v>-1.180156219880515E-06</v>
      </c>
      <c r="AM910">
        <v>61.35787655002243</v>
      </c>
      <c r="AN910">
        <f>(AP910 - AO910 + BO910*1E3/(8.314*(BQ910+273.15)) * AR910/BN910 * AQ910) * BN910/(100*BB910) * 1000/(1000 - AP910)</f>
        <v>0</v>
      </c>
      <c r="AO910">
        <v>21.49488445332644</v>
      </c>
      <c r="AP910">
        <v>21.47773356643358</v>
      </c>
      <c r="AQ910">
        <v>-1.551426182977757E-07</v>
      </c>
      <c r="AR910">
        <v>91.88205700752289</v>
      </c>
      <c r="AS910">
        <v>0</v>
      </c>
      <c r="AT910">
        <v>0</v>
      </c>
      <c r="AU910">
        <f>IF(AS910*$H$15&gt;=AW910,1.0,(AW910/(AW910-AS910*$H$15)))</f>
        <v>0</v>
      </c>
      <c r="AV910">
        <f>(AU910-1)*100</f>
        <v>0</v>
      </c>
      <c r="AW910">
        <f>MAX(0,($B$15+$C$15*BV910)/(1+$D$15*BV910)*BO910/(BQ910+273)*$E$15)</f>
        <v>0</v>
      </c>
      <c r="AX910">
        <f>$B$13*BW910+$C$13*BX910+$F$13*CI910*(1-CL910)</f>
        <v>0</v>
      </c>
      <c r="AY910">
        <f>AX910*AZ910</f>
        <v>0</v>
      </c>
      <c r="AZ910">
        <f>($B$13*$D$11+$C$13*$D$11+$F$13*((CV910+CN910)/MAX(CV910+CN910+CW910, 0.1)*$I$11+CW910/MAX(CV910+CN910+CW910, 0.1)*$J$11))/($B$13+$C$13+$F$13)</f>
        <v>0</v>
      </c>
      <c r="BA910">
        <f>($B$13*$K$11+$C$13*$K$11+$F$13*((CV910+CN910)/MAX(CV910+CN910+CW910, 0.1)*$P$11+CW910/MAX(CV910+CN910+CW910, 0.1)*$Q$11))/($B$13+$C$13+$F$13)</f>
        <v>0</v>
      </c>
      <c r="BB910">
        <v>6</v>
      </c>
      <c r="BC910">
        <v>0.5</v>
      </c>
      <c r="BD910" t="s">
        <v>358</v>
      </c>
      <c r="BE910">
        <v>2</v>
      </c>
      <c r="BF910" t="b">
        <v>1</v>
      </c>
      <c r="BG910">
        <v>1774685358.1</v>
      </c>
      <c r="BH910">
        <v>419.54</v>
      </c>
      <c r="BI910">
        <v>420.0223</v>
      </c>
      <c r="BJ910">
        <v>21.4796</v>
      </c>
      <c r="BK910">
        <v>21.49489999999999</v>
      </c>
      <c r="BL910">
        <v>419.9019</v>
      </c>
      <c r="BM910">
        <v>21.18273</v>
      </c>
      <c r="BN910">
        <v>499.898</v>
      </c>
      <c r="BO910">
        <v>101.025</v>
      </c>
      <c r="BP910">
        <v>0.09986964000000001</v>
      </c>
      <c r="BQ910">
        <v>25.66754</v>
      </c>
      <c r="BR910">
        <v>25.65761</v>
      </c>
      <c r="BS910">
        <v>999.9</v>
      </c>
      <c r="BT910">
        <v>0</v>
      </c>
      <c r="BU910">
        <v>0</v>
      </c>
      <c r="BV910">
        <v>9998.939</v>
      </c>
      <c r="BW910">
        <v>0</v>
      </c>
      <c r="BX910">
        <v>0.3532686</v>
      </c>
      <c r="BY910">
        <v>-0.4823639</v>
      </c>
      <c r="BZ910">
        <v>428.7495</v>
      </c>
      <c r="CA910">
        <v>429.2492</v>
      </c>
      <c r="CB910">
        <v>-0.01529121</v>
      </c>
      <c r="CC910">
        <v>420.0223</v>
      </c>
      <c r="CD910">
        <v>21.49489999999999</v>
      </c>
      <c r="CE910">
        <v>2.169977</v>
      </c>
      <c r="CF910">
        <v>2.171521</v>
      </c>
      <c r="CG910">
        <v>18.74237</v>
      </c>
      <c r="CH910">
        <v>18.75374</v>
      </c>
      <c r="CI910">
        <v>4.998894</v>
      </c>
      <c r="CJ910">
        <v>0</v>
      </c>
      <c r="CK910">
        <v>1</v>
      </c>
      <c r="CL910">
        <v>0</v>
      </c>
      <c r="CM910">
        <v>1.81172</v>
      </c>
      <c r="CN910">
        <v>0</v>
      </c>
      <c r="CO910">
        <v>0.13712</v>
      </c>
      <c r="CP910">
        <v>25.57267</v>
      </c>
      <c r="CQ910">
        <v>34.25</v>
      </c>
      <c r="CR910">
        <v>37.9748</v>
      </c>
      <c r="CS910">
        <v>36.25</v>
      </c>
      <c r="CT910">
        <v>36.812</v>
      </c>
      <c r="CU910">
        <v>35.0809</v>
      </c>
      <c r="CV910">
        <v>0</v>
      </c>
      <c r="CW910">
        <v>4.998</v>
      </c>
      <c r="CX910">
        <v>0</v>
      </c>
      <c r="CY910">
        <v>1774685359.4</v>
      </c>
      <c r="CZ910">
        <v>0</v>
      </c>
      <c r="DA910">
        <v>1774666326.5</v>
      </c>
      <c r="DB910" t="s">
        <v>359</v>
      </c>
      <c r="DC910">
        <v>1774666322</v>
      </c>
      <c r="DD910">
        <v>1774666326.5</v>
      </c>
      <c r="DE910">
        <v>2</v>
      </c>
      <c r="DF910">
        <v>0.343</v>
      </c>
      <c r="DG910">
        <v>-0.026</v>
      </c>
      <c r="DH910">
        <v>-0.36</v>
      </c>
      <c r="DI910">
        <v>0.298</v>
      </c>
      <c r="DJ910">
        <v>420</v>
      </c>
      <c r="DK910">
        <v>22</v>
      </c>
      <c r="DL910">
        <v>0.17</v>
      </c>
      <c r="DM910">
        <v>0.02</v>
      </c>
      <c r="DN910">
        <v>-0.467921425</v>
      </c>
      <c r="DO910">
        <v>-0.0992068930581593</v>
      </c>
      <c r="DP910">
        <v>0.02161265908083443</v>
      </c>
      <c r="DQ910">
        <v>1</v>
      </c>
      <c r="DR910">
        <v>-0.014664315</v>
      </c>
      <c r="DS910">
        <v>-0.001689336585365844</v>
      </c>
      <c r="DT910">
        <v>0.0008388152998574836</v>
      </c>
      <c r="DU910">
        <v>1</v>
      </c>
      <c r="DV910">
        <v>2</v>
      </c>
      <c r="DW910">
        <v>2</v>
      </c>
      <c r="DX910" t="s">
        <v>360</v>
      </c>
      <c r="DY910">
        <v>3.13039</v>
      </c>
      <c r="DZ910">
        <v>2.80642</v>
      </c>
      <c r="EA910">
        <v>0.0997475</v>
      </c>
      <c r="EB910">
        <v>0.09947499999999999</v>
      </c>
      <c r="EC910">
        <v>0.105776</v>
      </c>
      <c r="ED910">
        <v>0.105522</v>
      </c>
      <c r="EE910">
        <v>21143.2</v>
      </c>
      <c r="EF910">
        <v>27418.8</v>
      </c>
      <c r="EG910">
        <v>26439.8</v>
      </c>
      <c r="EH910">
        <v>33000.1</v>
      </c>
      <c r="EI910">
        <v>34922.7</v>
      </c>
      <c r="EJ910">
        <v>40313.2</v>
      </c>
      <c r="EK910">
        <v>41084.6</v>
      </c>
      <c r="EL910">
        <v>46059.6</v>
      </c>
      <c r="EM910">
        <v>2.03488</v>
      </c>
      <c r="EN910">
        <v>2.0003</v>
      </c>
      <c r="EO910">
        <v>0.0653043</v>
      </c>
      <c r="EP910">
        <v>0</v>
      </c>
      <c r="EQ910">
        <v>24.5929</v>
      </c>
      <c r="ER910">
        <v>999.9</v>
      </c>
      <c r="ES910">
        <v>67.59999999999999</v>
      </c>
      <c r="ET910">
        <v>27.5</v>
      </c>
      <c r="EU910">
        <v>24.6615</v>
      </c>
      <c r="EV910">
        <v>61.2909</v>
      </c>
      <c r="EW910">
        <v>31.891</v>
      </c>
      <c r="EX910">
        <v>1</v>
      </c>
      <c r="EY910">
        <v>0.290549</v>
      </c>
      <c r="EZ910">
        <v>0.148088</v>
      </c>
      <c r="FA910">
        <v>20.2921</v>
      </c>
      <c r="FB910">
        <v>5.18375</v>
      </c>
      <c r="FC910">
        <v>11.9441</v>
      </c>
      <c r="FD910">
        <v>4.9552</v>
      </c>
      <c r="FE910">
        <v>3.28425</v>
      </c>
      <c r="FF910">
        <v>9999</v>
      </c>
      <c r="FG910">
        <v>9999</v>
      </c>
      <c r="FH910">
        <v>9999</v>
      </c>
      <c r="FI910">
        <v>999.9</v>
      </c>
      <c r="FJ910">
        <v>1.86127</v>
      </c>
      <c r="FK910">
        <v>1.86264</v>
      </c>
      <c r="FL910">
        <v>1.86005</v>
      </c>
      <c r="FM910">
        <v>1.85837</v>
      </c>
      <c r="FN910">
        <v>1.86217</v>
      </c>
      <c r="FO910">
        <v>1.8589</v>
      </c>
      <c r="FP910">
        <v>1.85791</v>
      </c>
      <c r="FQ910">
        <v>1.86081</v>
      </c>
      <c r="FR910">
        <v>0</v>
      </c>
      <c r="FS910">
        <v>0</v>
      </c>
      <c r="FT910">
        <v>0</v>
      </c>
      <c r="FU910">
        <v>4.5</v>
      </c>
      <c r="FV910" t="s">
        <v>361</v>
      </c>
      <c r="FW910" t="s">
        <v>362</v>
      </c>
      <c r="FX910" t="s">
        <v>363</v>
      </c>
      <c r="FY910" t="s">
        <v>364</v>
      </c>
      <c r="FZ910" t="s">
        <v>364</v>
      </c>
      <c r="GA910" t="s">
        <v>363</v>
      </c>
      <c r="GB910">
        <v>0</v>
      </c>
      <c r="GC910">
        <v>100</v>
      </c>
      <c r="GD910">
        <v>100</v>
      </c>
      <c r="GE910">
        <v>-0.361</v>
      </c>
      <c r="GF910">
        <v>0.2968</v>
      </c>
      <c r="GG910">
        <v>-1.589593225013521</v>
      </c>
      <c r="GH910">
        <v>0.00192992804097616</v>
      </c>
      <c r="GI910">
        <v>3.244687122451424E-06</v>
      </c>
      <c r="GJ910">
        <v>-2.087531120305573E-09</v>
      </c>
      <c r="GK910">
        <v>0.05776174702018427</v>
      </c>
      <c r="GL910">
        <v>0.005089068596103195</v>
      </c>
      <c r="GM910">
        <v>0.0003257216593697226</v>
      </c>
      <c r="GN910">
        <v>-1.562898368296355E-06</v>
      </c>
      <c r="GO910">
        <v>0</v>
      </c>
      <c r="GP910">
        <v>1257</v>
      </c>
      <c r="GQ910">
        <v>1</v>
      </c>
      <c r="GR910">
        <v>31</v>
      </c>
      <c r="GS910">
        <v>317.3</v>
      </c>
      <c r="GT910">
        <v>317.2</v>
      </c>
      <c r="GU910">
        <v>1.07666</v>
      </c>
      <c r="GV910">
        <v>2.38403</v>
      </c>
      <c r="GW910">
        <v>1.44775</v>
      </c>
      <c r="GX910">
        <v>2.20215</v>
      </c>
      <c r="GY910">
        <v>1.44653</v>
      </c>
      <c r="GZ910">
        <v>2.38281</v>
      </c>
      <c r="HA910">
        <v>33.1992</v>
      </c>
      <c r="HB910">
        <v>14.386</v>
      </c>
      <c r="HC910">
        <v>18</v>
      </c>
      <c r="HD910">
        <v>531.8049999999999</v>
      </c>
      <c r="HE910">
        <v>522.915</v>
      </c>
      <c r="HF910">
        <v>25.0001</v>
      </c>
      <c r="HG910">
        <v>30.7039</v>
      </c>
      <c r="HH910">
        <v>30.0001</v>
      </c>
      <c r="HI910">
        <v>31.0835</v>
      </c>
      <c r="HJ910">
        <v>31.0928</v>
      </c>
      <c r="HK910">
        <v>21.5355</v>
      </c>
      <c r="HL910">
        <v>20.8779</v>
      </c>
      <c r="HM910">
        <v>100</v>
      </c>
      <c r="HN910">
        <v>25</v>
      </c>
      <c r="HO910">
        <v>420</v>
      </c>
      <c r="HP910">
        <v>21.5</v>
      </c>
      <c r="HQ910">
        <v>103.115</v>
      </c>
      <c r="HR910">
        <v>102.021</v>
      </c>
    </row>
    <row r="911" spans="1:226">
      <c r="A911">
        <v>893</v>
      </c>
      <c r="B911">
        <v>1774685365</v>
      </c>
      <c r="C911">
        <v>3619</v>
      </c>
      <c r="D911" t="s">
        <v>2149</v>
      </c>
      <c r="E911" t="s">
        <v>2150</v>
      </c>
      <c r="F911">
        <v>5</v>
      </c>
      <c r="I911">
        <v>1774685362.1</v>
      </c>
      <c r="J911">
        <f>(K911)/1000</f>
        <v>0</v>
      </c>
      <c r="K911">
        <f>IF(BF911, AN911, AH911)</f>
        <v>0</v>
      </c>
      <c r="L911">
        <f>IF(BF911, AI911, AG911)</f>
        <v>0</v>
      </c>
      <c r="M911">
        <f>BH911 - IF(AU911&gt;1, L911*BB911*100.0/(AW911), 0)</f>
        <v>0</v>
      </c>
      <c r="N911">
        <f>((T911-J911/2)*M911-L911)/(T911+J911/2)</f>
        <v>0</v>
      </c>
      <c r="O911">
        <f>N911*(BO911+BP911)/1000.0</f>
        <v>0</v>
      </c>
      <c r="P911">
        <f>(BH911 - IF(AU911&gt;1, L911*BB911*100.0/(AW911), 0))*(BO911+BP911)/1000.0</f>
        <v>0</v>
      </c>
      <c r="Q911">
        <f>2.0/((1/S911-1/R911)+SIGN(S911)*SQRT((1/S911-1/R911)*(1/S911-1/R911) + 4*BC911/((BC911+1)*(BC911+1))*(2*1/S911*1/R911-1/R911*1/R911)))</f>
        <v>0</v>
      </c>
      <c r="R911">
        <f>IF(LEFT(BD911,1)&lt;&gt;"0",IF(LEFT(BD911,1)="1",3.0,BE911),$D$5+$E$5*(BV911*BO911/($K$5*1000))+$F$5*(BV911*BO911/($K$5*1000))*MAX(MIN(BB911,$J$5),$I$5)*MAX(MIN(BB911,$J$5),$I$5)+$G$5*MAX(MIN(BB911,$J$5),$I$5)*(BV911*BO911/($K$5*1000))+$H$5*(BV911*BO911/($K$5*1000))*(BV911*BO911/($K$5*1000)))</f>
        <v>0</v>
      </c>
      <c r="S911">
        <f>J911*(1000-(1000*0.61365*exp(17.502*W911/(240.97+W911))/(BO911+BP911)+BJ911)/2)/(1000*0.61365*exp(17.502*W911/(240.97+W911))/(BO911+BP911)-BJ911)</f>
        <v>0</v>
      </c>
      <c r="T911">
        <f>1/((BC911+1)/(Q911/1.6)+1/(R911/1.37)) + BC911/((BC911+1)/(Q911/1.6) + BC911/(R911/1.37))</f>
        <v>0</v>
      </c>
      <c r="U911">
        <f>(AX911*BA911)</f>
        <v>0</v>
      </c>
      <c r="V911">
        <f>(BQ911+(U911+2*0.95*5.67E-8*(((BQ911+$B$9)+273)^4-(BQ911+273)^4)-44100*J911)/(1.84*29.3*R911+8*0.95*5.67E-8*(BQ911+273)^3))</f>
        <v>0</v>
      </c>
      <c r="W911">
        <f>($C$9*BR911+$D$9*BS911+$E$9*V911)</f>
        <v>0</v>
      </c>
      <c r="X911">
        <f>0.61365*exp(17.502*W911/(240.97+W911))</f>
        <v>0</v>
      </c>
      <c r="Y911">
        <f>(Z911/AA911*100)</f>
        <v>0</v>
      </c>
      <c r="Z911">
        <f>BJ911*(BO911+BP911)/1000</f>
        <v>0</v>
      </c>
      <c r="AA911">
        <f>0.61365*exp(17.502*BQ911/(240.97+BQ911))</f>
        <v>0</v>
      </c>
      <c r="AB911">
        <f>(X911-BJ911*(BO911+BP911)/1000)</f>
        <v>0</v>
      </c>
      <c r="AC911">
        <f>(-J911*44100)</f>
        <v>0</v>
      </c>
      <c r="AD911">
        <f>2*29.3*R911*0.92*(BQ911-W911)</f>
        <v>0</v>
      </c>
      <c r="AE911">
        <f>2*0.95*5.67E-8*(((BQ911+$B$9)+273)^4-(W911+273)^4)</f>
        <v>0</v>
      </c>
      <c r="AF911">
        <f>U911+AE911+AC911+AD911</f>
        <v>0</v>
      </c>
      <c r="AG911">
        <f>BN911*AU911*(BI911-BH911*(1000-AU911*BK911)/(1000-AU911*BJ911))/(100*BB911)</f>
        <v>0</v>
      </c>
      <c r="AH911">
        <f>1000*BN911*AU911*(BJ911-BK911)/(100*BB911*(1000-AU911*BJ911))</f>
        <v>0</v>
      </c>
      <c r="AI911">
        <f>(AJ911 - AK911 - BO911*1E3/(8.314*(BQ911+273.15)) * AM911/BN911 * AL911) * BN911/(100*BB911) * (1000 - BK911)/1000</f>
        <v>0</v>
      </c>
      <c r="AJ911">
        <v>429.1727396094493</v>
      </c>
      <c r="AK911">
        <v>428.7454484848486</v>
      </c>
      <c r="AL911">
        <v>-1.347425290692478E-06</v>
      </c>
      <c r="AM911">
        <v>61.35787655002243</v>
      </c>
      <c r="AN911">
        <f>(AP911 - AO911 + BO911*1E3/(8.314*(BQ911+273.15)) * AR911/BN911 * AQ911) * BN911/(100*BB911) * 1000/(1000 - AP911)</f>
        <v>0</v>
      </c>
      <c r="AO911">
        <v>21.49547032622109</v>
      </c>
      <c r="AP911">
        <v>21.4795132867133</v>
      </c>
      <c r="AQ911">
        <v>2.754374198836526E-07</v>
      </c>
      <c r="AR911">
        <v>91.88205700752289</v>
      </c>
      <c r="AS911">
        <v>0</v>
      </c>
      <c r="AT911">
        <v>0</v>
      </c>
      <c r="AU911">
        <f>IF(AS911*$H$15&gt;=AW911,1.0,(AW911/(AW911-AS911*$H$15)))</f>
        <v>0</v>
      </c>
      <c r="AV911">
        <f>(AU911-1)*100</f>
        <v>0</v>
      </c>
      <c r="AW911">
        <f>MAX(0,($B$15+$C$15*BV911)/(1+$D$15*BV911)*BO911/(BQ911+273)*$E$15)</f>
        <v>0</v>
      </c>
      <c r="AX911">
        <f>$B$13*BW911+$C$13*BX911+$F$13*CI911*(1-CL911)</f>
        <v>0</v>
      </c>
      <c r="AY911">
        <f>AX911*AZ911</f>
        <v>0</v>
      </c>
      <c r="AZ911">
        <f>($B$13*$D$11+$C$13*$D$11+$F$13*((CV911+CN911)/MAX(CV911+CN911+CW911, 0.1)*$I$11+CW911/MAX(CV911+CN911+CW911, 0.1)*$J$11))/($B$13+$C$13+$F$13)</f>
        <v>0</v>
      </c>
      <c r="BA911">
        <f>($B$13*$K$11+$C$13*$K$11+$F$13*((CV911+CN911)/MAX(CV911+CN911+CW911, 0.1)*$P$11+CW911/MAX(CV911+CN911+CW911, 0.1)*$Q$11))/($B$13+$C$13+$F$13)</f>
        <v>0</v>
      </c>
      <c r="BB911">
        <v>6</v>
      </c>
      <c r="BC911">
        <v>0.5</v>
      </c>
      <c r="BD911" t="s">
        <v>358</v>
      </c>
      <c r="BE911">
        <v>2</v>
      </c>
      <c r="BF911" t="b">
        <v>1</v>
      </c>
      <c r="BG911">
        <v>1774685362.1</v>
      </c>
      <c r="BH911">
        <v>419.5427000000001</v>
      </c>
      <c r="BI911">
        <v>419.9776</v>
      </c>
      <c r="BJ911">
        <v>21.47894</v>
      </c>
      <c r="BK911">
        <v>21.49515</v>
      </c>
      <c r="BL911">
        <v>419.9046</v>
      </c>
      <c r="BM911">
        <v>21.18209</v>
      </c>
      <c r="BN911">
        <v>500.0014</v>
      </c>
      <c r="BO911">
        <v>101.0263</v>
      </c>
      <c r="BP911">
        <v>0.10004341</v>
      </c>
      <c r="BQ911">
        <v>25.66584</v>
      </c>
      <c r="BR911">
        <v>25.65758</v>
      </c>
      <c r="BS911">
        <v>999.9</v>
      </c>
      <c r="BT911">
        <v>0</v>
      </c>
      <c r="BU911">
        <v>0</v>
      </c>
      <c r="BV911">
        <v>9995.192000000001</v>
      </c>
      <c r="BW911">
        <v>0</v>
      </c>
      <c r="BX911">
        <v>0.3703844</v>
      </c>
      <c r="BY911">
        <v>-0.4349731</v>
      </c>
      <c r="BZ911">
        <v>428.7518</v>
      </c>
      <c r="CA911">
        <v>429.2036</v>
      </c>
      <c r="CB911">
        <v>-0.01622198</v>
      </c>
      <c r="CC911">
        <v>419.9776</v>
      </c>
      <c r="CD911">
        <v>21.49515</v>
      </c>
      <c r="CE911">
        <v>2.169937</v>
      </c>
      <c r="CF911">
        <v>2.171576</v>
      </c>
      <c r="CG911">
        <v>18.74208</v>
      </c>
      <c r="CH911">
        <v>18.75415</v>
      </c>
      <c r="CI911">
        <v>4.998044</v>
      </c>
      <c r="CJ911">
        <v>0</v>
      </c>
      <c r="CK911">
        <v>1</v>
      </c>
      <c r="CL911">
        <v>0</v>
      </c>
      <c r="CM911">
        <v>1.54041</v>
      </c>
      <c r="CN911">
        <v>0</v>
      </c>
      <c r="CO911">
        <v>0.24611</v>
      </c>
      <c r="CP911">
        <v>25.56831</v>
      </c>
      <c r="CQ911">
        <v>34.25</v>
      </c>
      <c r="CR911">
        <v>38.0747</v>
      </c>
      <c r="CS911">
        <v>36.2998</v>
      </c>
      <c r="CT911">
        <v>36.8746</v>
      </c>
      <c r="CU911">
        <v>35.1061</v>
      </c>
      <c r="CV911">
        <v>0</v>
      </c>
      <c r="CW911">
        <v>4.996</v>
      </c>
      <c r="CX911">
        <v>0</v>
      </c>
      <c r="CY911">
        <v>1774685363.6</v>
      </c>
      <c r="CZ911">
        <v>0</v>
      </c>
      <c r="DA911">
        <v>1774666326.5</v>
      </c>
      <c r="DB911" t="s">
        <v>359</v>
      </c>
      <c r="DC911">
        <v>1774666322</v>
      </c>
      <c r="DD911">
        <v>1774666326.5</v>
      </c>
      <c r="DE911">
        <v>2</v>
      </c>
      <c r="DF911">
        <v>0.343</v>
      </c>
      <c r="DG911">
        <v>-0.026</v>
      </c>
      <c r="DH911">
        <v>-0.36</v>
      </c>
      <c r="DI911">
        <v>0.298</v>
      </c>
      <c r="DJ911">
        <v>420</v>
      </c>
      <c r="DK911">
        <v>22</v>
      </c>
      <c r="DL911">
        <v>0.17</v>
      </c>
      <c r="DM911">
        <v>0.02</v>
      </c>
      <c r="DN911">
        <v>-0.46176145</v>
      </c>
      <c r="DO911">
        <v>0.110362266416511</v>
      </c>
      <c r="DP911">
        <v>0.0329280457755619</v>
      </c>
      <c r="DQ911">
        <v>0</v>
      </c>
      <c r="DR911">
        <v>-0.014998525</v>
      </c>
      <c r="DS911">
        <v>-0.004804327204502779</v>
      </c>
      <c r="DT911">
        <v>0.001053723094970875</v>
      </c>
      <c r="DU911">
        <v>1</v>
      </c>
      <c r="DV911">
        <v>1</v>
      </c>
      <c r="DW911">
        <v>2</v>
      </c>
      <c r="DX911" t="s">
        <v>367</v>
      </c>
      <c r="DY911">
        <v>3.13059</v>
      </c>
      <c r="DZ911">
        <v>2.80653</v>
      </c>
      <c r="EA911">
        <v>0.09974420000000001</v>
      </c>
      <c r="EB911">
        <v>0.0994678</v>
      </c>
      <c r="EC911">
        <v>0.105777</v>
      </c>
      <c r="ED911">
        <v>0.105521</v>
      </c>
      <c r="EE911">
        <v>21143.3</v>
      </c>
      <c r="EF911">
        <v>27419.1</v>
      </c>
      <c r="EG911">
        <v>26439.9</v>
      </c>
      <c r="EH911">
        <v>33000.3</v>
      </c>
      <c r="EI911">
        <v>34922.8</v>
      </c>
      <c r="EJ911">
        <v>40313.6</v>
      </c>
      <c r="EK911">
        <v>41084.7</v>
      </c>
      <c r="EL911">
        <v>46060</v>
      </c>
      <c r="EM911">
        <v>2.0351</v>
      </c>
      <c r="EN911">
        <v>2.0001</v>
      </c>
      <c r="EO911">
        <v>0.0644475</v>
      </c>
      <c r="EP911">
        <v>0</v>
      </c>
      <c r="EQ911">
        <v>24.5912</v>
      </c>
      <c r="ER911">
        <v>999.9</v>
      </c>
      <c r="ES911">
        <v>67.5</v>
      </c>
      <c r="ET911">
        <v>27.5</v>
      </c>
      <c r="EU911">
        <v>24.6286</v>
      </c>
      <c r="EV911">
        <v>61.4909</v>
      </c>
      <c r="EW911">
        <v>31.7348</v>
      </c>
      <c r="EX911">
        <v>1</v>
      </c>
      <c r="EY911">
        <v>0.290689</v>
      </c>
      <c r="EZ911">
        <v>0.150052</v>
      </c>
      <c r="FA911">
        <v>20.2928</v>
      </c>
      <c r="FB911">
        <v>5.18749</v>
      </c>
      <c r="FC911">
        <v>11.9441</v>
      </c>
      <c r="FD911">
        <v>4.95575</v>
      </c>
      <c r="FE911">
        <v>3.285</v>
      </c>
      <c r="FF911">
        <v>9999</v>
      </c>
      <c r="FG911">
        <v>9999</v>
      </c>
      <c r="FH911">
        <v>9999</v>
      </c>
      <c r="FI911">
        <v>999.9</v>
      </c>
      <c r="FJ911">
        <v>1.86127</v>
      </c>
      <c r="FK911">
        <v>1.86264</v>
      </c>
      <c r="FL911">
        <v>1.86005</v>
      </c>
      <c r="FM911">
        <v>1.85837</v>
      </c>
      <c r="FN911">
        <v>1.86217</v>
      </c>
      <c r="FO911">
        <v>1.85889</v>
      </c>
      <c r="FP911">
        <v>1.85791</v>
      </c>
      <c r="FQ911">
        <v>1.86081</v>
      </c>
      <c r="FR911">
        <v>0</v>
      </c>
      <c r="FS911">
        <v>0</v>
      </c>
      <c r="FT911">
        <v>0</v>
      </c>
      <c r="FU911">
        <v>4.5</v>
      </c>
      <c r="FV911" t="s">
        <v>361</v>
      </c>
      <c r="FW911" t="s">
        <v>362</v>
      </c>
      <c r="FX911" t="s">
        <v>363</v>
      </c>
      <c r="FY911" t="s">
        <v>364</v>
      </c>
      <c r="FZ911" t="s">
        <v>364</v>
      </c>
      <c r="GA911" t="s">
        <v>363</v>
      </c>
      <c r="GB911">
        <v>0</v>
      </c>
      <c r="GC911">
        <v>100</v>
      </c>
      <c r="GD911">
        <v>100</v>
      </c>
      <c r="GE911">
        <v>-0.361</v>
      </c>
      <c r="GF911">
        <v>0.2968</v>
      </c>
      <c r="GG911">
        <v>-1.589593225013521</v>
      </c>
      <c r="GH911">
        <v>0.00192992804097616</v>
      </c>
      <c r="GI911">
        <v>3.244687122451424E-06</v>
      </c>
      <c r="GJ911">
        <v>-2.087531120305573E-09</v>
      </c>
      <c r="GK911">
        <v>0.05776174702018427</v>
      </c>
      <c r="GL911">
        <v>0.005089068596103195</v>
      </c>
      <c r="GM911">
        <v>0.0003257216593697226</v>
      </c>
      <c r="GN911">
        <v>-1.562898368296355E-06</v>
      </c>
      <c r="GO911">
        <v>0</v>
      </c>
      <c r="GP911">
        <v>1257</v>
      </c>
      <c r="GQ911">
        <v>1</v>
      </c>
      <c r="GR911">
        <v>31</v>
      </c>
      <c r="GS911">
        <v>317.4</v>
      </c>
      <c r="GT911">
        <v>317.3</v>
      </c>
      <c r="GU911">
        <v>1.07666</v>
      </c>
      <c r="GV911">
        <v>2.37915</v>
      </c>
      <c r="GW911">
        <v>1.44775</v>
      </c>
      <c r="GX911">
        <v>2.20215</v>
      </c>
      <c r="GY911">
        <v>1.44653</v>
      </c>
      <c r="GZ911">
        <v>2.37061</v>
      </c>
      <c r="HA911">
        <v>33.1992</v>
      </c>
      <c r="HB911">
        <v>14.386</v>
      </c>
      <c r="HC911">
        <v>18</v>
      </c>
      <c r="HD911">
        <v>531.942</v>
      </c>
      <c r="HE911">
        <v>522.779</v>
      </c>
      <c r="HF911">
        <v>25.0003</v>
      </c>
      <c r="HG911">
        <v>30.7039</v>
      </c>
      <c r="HH911">
        <v>30.0001</v>
      </c>
      <c r="HI911">
        <v>31.0828</v>
      </c>
      <c r="HJ911">
        <v>31.0928</v>
      </c>
      <c r="HK911">
        <v>21.5357</v>
      </c>
      <c r="HL911">
        <v>20.8779</v>
      </c>
      <c r="HM911">
        <v>100</v>
      </c>
      <c r="HN911">
        <v>25</v>
      </c>
      <c r="HO911">
        <v>420</v>
      </c>
      <c r="HP911">
        <v>21.5</v>
      </c>
      <c r="HQ911">
        <v>103.115</v>
      </c>
      <c r="HR911">
        <v>102.021</v>
      </c>
    </row>
    <row r="912" spans="1:226">
      <c r="A912">
        <v>894</v>
      </c>
      <c r="B912">
        <v>1774685369</v>
      </c>
      <c r="C912">
        <v>3623</v>
      </c>
      <c r="D912" t="s">
        <v>2151</v>
      </c>
      <c r="E912" t="s">
        <v>2152</v>
      </c>
      <c r="F912">
        <v>5</v>
      </c>
      <c r="I912">
        <v>1774685366.1</v>
      </c>
      <c r="J912">
        <f>(K912)/1000</f>
        <v>0</v>
      </c>
      <c r="K912">
        <f>IF(BF912, AN912, AH912)</f>
        <v>0</v>
      </c>
      <c r="L912">
        <f>IF(BF912, AI912, AG912)</f>
        <v>0</v>
      </c>
      <c r="M912">
        <f>BH912 - IF(AU912&gt;1, L912*BB912*100.0/(AW912), 0)</f>
        <v>0</v>
      </c>
      <c r="N912">
        <f>((T912-J912/2)*M912-L912)/(T912+J912/2)</f>
        <v>0</v>
      </c>
      <c r="O912">
        <f>N912*(BO912+BP912)/1000.0</f>
        <v>0</v>
      </c>
      <c r="P912">
        <f>(BH912 - IF(AU912&gt;1, L912*BB912*100.0/(AW912), 0))*(BO912+BP912)/1000.0</f>
        <v>0</v>
      </c>
      <c r="Q912">
        <f>2.0/((1/S912-1/R912)+SIGN(S912)*SQRT((1/S912-1/R912)*(1/S912-1/R912) + 4*BC912/((BC912+1)*(BC912+1))*(2*1/S912*1/R912-1/R912*1/R912)))</f>
        <v>0</v>
      </c>
      <c r="R912">
        <f>IF(LEFT(BD912,1)&lt;&gt;"0",IF(LEFT(BD912,1)="1",3.0,BE912),$D$5+$E$5*(BV912*BO912/($K$5*1000))+$F$5*(BV912*BO912/($K$5*1000))*MAX(MIN(BB912,$J$5),$I$5)*MAX(MIN(BB912,$J$5),$I$5)+$G$5*MAX(MIN(BB912,$J$5),$I$5)*(BV912*BO912/($K$5*1000))+$H$5*(BV912*BO912/($K$5*1000))*(BV912*BO912/($K$5*1000)))</f>
        <v>0</v>
      </c>
      <c r="S912">
        <f>J912*(1000-(1000*0.61365*exp(17.502*W912/(240.97+W912))/(BO912+BP912)+BJ912)/2)/(1000*0.61365*exp(17.502*W912/(240.97+W912))/(BO912+BP912)-BJ912)</f>
        <v>0</v>
      </c>
      <c r="T912">
        <f>1/((BC912+1)/(Q912/1.6)+1/(R912/1.37)) + BC912/((BC912+1)/(Q912/1.6) + BC912/(R912/1.37))</f>
        <v>0</v>
      </c>
      <c r="U912">
        <f>(AX912*BA912)</f>
        <v>0</v>
      </c>
      <c r="V912">
        <f>(BQ912+(U912+2*0.95*5.67E-8*(((BQ912+$B$9)+273)^4-(BQ912+273)^4)-44100*J912)/(1.84*29.3*R912+8*0.95*5.67E-8*(BQ912+273)^3))</f>
        <v>0</v>
      </c>
      <c r="W912">
        <f>($C$9*BR912+$D$9*BS912+$E$9*V912)</f>
        <v>0</v>
      </c>
      <c r="X912">
        <f>0.61365*exp(17.502*W912/(240.97+W912))</f>
        <v>0</v>
      </c>
      <c r="Y912">
        <f>(Z912/AA912*100)</f>
        <v>0</v>
      </c>
      <c r="Z912">
        <f>BJ912*(BO912+BP912)/1000</f>
        <v>0</v>
      </c>
      <c r="AA912">
        <f>0.61365*exp(17.502*BQ912/(240.97+BQ912))</f>
        <v>0</v>
      </c>
      <c r="AB912">
        <f>(X912-BJ912*(BO912+BP912)/1000)</f>
        <v>0</v>
      </c>
      <c r="AC912">
        <f>(-J912*44100)</f>
        <v>0</v>
      </c>
      <c r="AD912">
        <f>2*29.3*R912*0.92*(BQ912-W912)</f>
        <v>0</v>
      </c>
      <c r="AE912">
        <f>2*0.95*5.67E-8*(((BQ912+$B$9)+273)^4-(W912+273)^4)</f>
        <v>0</v>
      </c>
      <c r="AF912">
        <f>U912+AE912+AC912+AD912</f>
        <v>0</v>
      </c>
      <c r="AG912">
        <f>BN912*AU912*(BI912-BH912*(1000-AU912*BK912)/(1000-AU912*BJ912))/(100*BB912)</f>
        <v>0</v>
      </c>
      <c r="AH912">
        <f>1000*BN912*AU912*(BJ912-BK912)/(100*BB912*(1000-AU912*BJ912))</f>
        <v>0</v>
      </c>
      <c r="AI912">
        <f>(AJ912 - AK912 - BO912*1E3/(8.314*(BQ912+273.15)) * AM912/BN912 * AL912) * BN912/(100*BB912) * (1000 - BK912)/1000</f>
        <v>0</v>
      </c>
      <c r="AJ912">
        <v>429.235512910557</v>
      </c>
      <c r="AK912">
        <v>428.7913575757575</v>
      </c>
      <c r="AL912">
        <v>5.881773074818992E-06</v>
      </c>
      <c r="AM912">
        <v>61.35787655002243</v>
      </c>
      <c r="AN912">
        <f>(AP912 - AO912 + BO912*1E3/(8.314*(BQ912+273.15)) * AR912/BN912 * AQ912) * BN912/(100*BB912) * 1000/(1000 - AP912)</f>
        <v>0</v>
      </c>
      <c r="AO912">
        <v>21.49509907966622</v>
      </c>
      <c r="AP912">
        <v>21.48136293706295</v>
      </c>
      <c r="AQ912">
        <v>-2.723598236398323E-07</v>
      </c>
      <c r="AR912">
        <v>91.88205700752289</v>
      </c>
      <c r="AS912">
        <v>0</v>
      </c>
      <c r="AT912">
        <v>0</v>
      </c>
      <c r="AU912">
        <f>IF(AS912*$H$15&gt;=AW912,1.0,(AW912/(AW912-AS912*$H$15)))</f>
        <v>0</v>
      </c>
      <c r="AV912">
        <f>(AU912-1)*100</f>
        <v>0</v>
      </c>
      <c r="AW912">
        <f>MAX(0,($B$15+$C$15*BV912)/(1+$D$15*BV912)*BO912/(BQ912+273)*$E$15)</f>
        <v>0</v>
      </c>
      <c r="AX912">
        <f>$B$13*BW912+$C$13*BX912+$F$13*CI912*(1-CL912)</f>
        <v>0</v>
      </c>
      <c r="AY912">
        <f>AX912*AZ912</f>
        <v>0</v>
      </c>
      <c r="AZ912">
        <f>($B$13*$D$11+$C$13*$D$11+$F$13*((CV912+CN912)/MAX(CV912+CN912+CW912, 0.1)*$I$11+CW912/MAX(CV912+CN912+CW912, 0.1)*$J$11))/($B$13+$C$13+$F$13)</f>
        <v>0</v>
      </c>
      <c r="BA912">
        <f>($B$13*$K$11+$C$13*$K$11+$F$13*((CV912+CN912)/MAX(CV912+CN912+CW912, 0.1)*$P$11+CW912/MAX(CV912+CN912+CW912, 0.1)*$Q$11))/($B$13+$C$13+$F$13)</f>
        <v>0</v>
      </c>
      <c r="BB912">
        <v>6</v>
      </c>
      <c r="BC912">
        <v>0.5</v>
      </c>
      <c r="BD912" t="s">
        <v>358</v>
      </c>
      <c r="BE912">
        <v>2</v>
      </c>
      <c r="BF912" t="b">
        <v>1</v>
      </c>
      <c r="BG912">
        <v>1774685366.1</v>
      </c>
      <c r="BH912">
        <v>419.5613</v>
      </c>
      <c r="BI912">
        <v>419.9920999999999</v>
      </c>
      <c r="BJ912">
        <v>21.47986</v>
      </c>
      <c r="BK912">
        <v>21.49554</v>
      </c>
      <c r="BL912">
        <v>419.9229</v>
      </c>
      <c r="BM912">
        <v>21.183</v>
      </c>
      <c r="BN912">
        <v>500.0847</v>
      </c>
      <c r="BO912">
        <v>101.0256</v>
      </c>
      <c r="BP912">
        <v>0.10010954</v>
      </c>
      <c r="BQ912">
        <v>25.66267</v>
      </c>
      <c r="BR912">
        <v>25.65248</v>
      </c>
      <c r="BS912">
        <v>999.9</v>
      </c>
      <c r="BT912">
        <v>0</v>
      </c>
      <c r="BU912">
        <v>0</v>
      </c>
      <c r="BV912">
        <v>9989.871999999999</v>
      </c>
      <c r="BW912">
        <v>0</v>
      </c>
      <c r="BX912">
        <v>0.3833920000000001</v>
      </c>
      <c r="BY912">
        <v>-0.4310426000000001</v>
      </c>
      <c r="BZ912">
        <v>428.7710999999999</v>
      </c>
      <c r="CA912">
        <v>429.2186</v>
      </c>
      <c r="CB912">
        <v>-0.01568432</v>
      </c>
      <c r="CC912">
        <v>419.9920999999999</v>
      </c>
      <c r="CD912">
        <v>21.49554</v>
      </c>
      <c r="CE912">
        <v>2.170016</v>
      </c>
      <c r="CF912">
        <v>2.1716</v>
      </c>
      <c r="CG912">
        <v>18.74265</v>
      </c>
      <c r="CH912">
        <v>18.75434</v>
      </c>
      <c r="CI912">
        <v>4.997704000000001</v>
      </c>
      <c r="CJ912">
        <v>0</v>
      </c>
      <c r="CK912">
        <v>1</v>
      </c>
      <c r="CL912">
        <v>0</v>
      </c>
      <c r="CM912">
        <v>1.66019</v>
      </c>
      <c r="CN912">
        <v>0</v>
      </c>
      <c r="CO912">
        <v>0.013</v>
      </c>
      <c r="CP912">
        <v>25.56657999999999</v>
      </c>
      <c r="CQ912">
        <v>34.25</v>
      </c>
      <c r="CR912">
        <v>38.231</v>
      </c>
      <c r="CS912">
        <v>36.3935</v>
      </c>
      <c r="CT912">
        <v>37.0309</v>
      </c>
      <c r="CU912">
        <v>35.14980000000001</v>
      </c>
      <c r="CV912">
        <v>0</v>
      </c>
      <c r="CW912">
        <v>4.999</v>
      </c>
      <c r="CX912">
        <v>0</v>
      </c>
      <c r="CY912">
        <v>1774685367.2</v>
      </c>
      <c r="CZ912">
        <v>0</v>
      </c>
      <c r="DA912">
        <v>1774666326.5</v>
      </c>
      <c r="DB912" t="s">
        <v>359</v>
      </c>
      <c r="DC912">
        <v>1774666322</v>
      </c>
      <c r="DD912">
        <v>1774666326.5</v>
      </c>
      <c r="DE912">
        <v>2</v>
      </c>
      <c r="DF912">
        <v>0.343</v>
      </c>
      <c r="DG912">
        <v>-0.026</v>
      </c>
      <c r="DH912">
        <v>-0.36</v>
      </c>
      <c r="DI912">
        <v>0.298</v>
      </c>
      <c r="DJ912">
        <v>420</v>
      </c>
      <c r="DK912">
        <v>22</v>
      </c>
      <c r="DL912">
        <v>0.17</v>
      </c>
      <c r="DM912">
        <v>0.02</v>
      </c>
      <c r="DN912">
        <v>-0.455839525</v>
      </c>
      <c r="DO912">
        <v>0.1407957185741095</v>
      </c>
      <c r="DP912">
        <v>0.034209038274254</v>
      </c>
      <c r="DQ912">
        <v>0</v>
      </c>
      <c r="DR912">
        <v>-0.0152648375</v>
      </c>
      <c r="DS912">
        <v>-0.005182816885553458</v>
      </c>
      <c r="DT912">
        <v>0.001074568873476126</v>
      </c>
      <c r="DU912">
        <v>1</v>
      </c>
      <c r="DV912">
        <v>1</v>
      </c>
      <c r="DW912">
        <v>2</v>
      </c>
      <c r="DX912" t="s">
        <v>367</v>
      </c>
      <c r="DY912">
        <v>3.13048</v>
      </c>
      <c r="DZ912">
        <v>2.80644</v>
      </c>
      <c r="EA912">
        <v>0.0997517</v>
      </c>
      <c r="EB912">
        <v>0.0994732</v>
      </c>
      <c r="EC912">
        <v>0.105782</v>
      </c>
      <c r="ED912">
        <v>0.105527</v>
      </c>
      <c r="EE912">
        <v>21143.1</v>
      </c>
      <c r="EF912">
        <v>27418.7</v>
      </c>
      <c r="EG912">
        <v>26439.9</v>
      </c>
      <c r="EH912">
        <v>33000</v>
      </c>
      <c r="EI912">
        <v>34922.6</v>
      </c>
      <c r="EJ912">
        <v>40313.1</v>
      </c>
      <c r="EK912">
        <v>41084.6</v>
      </c>
      <c r="EL912">
        <v>46059.8</v>
      </c>
      <c r="EM912">
        <v>2.0351</v>
      </c>
      <c r="EN912">
        <v>2.00032</v>
      </c>
      <c r="EO912">
        <v>0.0649691</v>
      </c>
      <c r="EP912">
        <v>0</v>
      </c>
      <c r="EQ912">
        <v>24.5898</v>
      </c>
      <c r="ER912">
        <v>999.9</v>
      </c>
      <c r="ES912">
        <v>67.5</v>
      </c>
      <c r="ET912">
        <v>27.5</v>
      </c>
      <c r="EU912">
        <v>24.6243</v>
      </c>
      <c r="EV912">
        <v>61.1809</v>
      </c>
      <c r="EW912">
        <v>31.5385</v>
      </c>
      <c r="EX912">
        <v>1</v>
      </c>
      <c r="EY912">
        <v>0.290574</v>
      </c>
      <c r="EZ912">
        <v>0.151108</v>
      </c>
      <c r="FA912">
        <v>20.2928</v>
      </c>
      <c r="FB912">
        <v>5.18734</v>
      </c>
      <c r="FC912">
        <v>11.9441</v>
      </c>
      <c r="FD912">
        <v>4.95575</v>
      </c>
      <c r="FE912">
        <v>3.285</v>
      </c>
      <c r="FF912">
        <v>9999</v>
      </c>
      <c r="FG912">
        <v>9999</v>
      </c>
      <c r="FH912">
        <v>9999</v>
      </c>
      <c r="FI912">
        <v>999.9</v>
      </c>
      <c r="FJ912">
        <v>1.86127</v>
      </c>
      <c r="FK912">
        <v>1.86264</v>
      </c>
      <c r="FL912">
        <v>1.86005</v>
      </c>
      <c r="FM912">
        <v>1.85837</v>
      </c>
      <c r="FN912">
        <v>1.86216</v>
      </c>
      <c r="FO912">
        <v>1.85888</v>
      </c>
      <c r="FP912">
        <v>1.85791</v>
      </c>
      <c r="FQ912">
        <v>1.86079</v>
      </c>
      <c r="FR912">
        <v>0</v>
      </c>
      <c r="FS912">
        <v>0</v>
      </c>
      <c r="FT912">
        <v>0</v>
      </c>
      <c r="FU912">
        <v>4.5</v>
      </c>
      <c r="FV912" t="s">
        <v>361</v>
      </c>
      <c r="FW912" t="s">
        <v>362</v>
      </c>
      <c r="FX912" t="s">
        <v>363</v>
      </c>
      <c r="FY912" t="s">
        <v>364</v>
      </c>
      <c r="FZ912" t="s">
        <v>364</v>
      </c>
      <c r="GA912" t="s">
        <v>363</v>
      </c>
      <c r="GB912">
        <v>0</v>
      </c>
      <c r="GC912">
        <v>100</v>
      </c>
      <c r="GD912">
        <v>100</v>
      </c>
      <c r="GE912">
        <v>-0.362</v>
      </c>
      <c r="GF912">
        <v>0.2968</v>
      </c>
      <c r="GG912">
        <v>-1.589593225013521</v>
      </c>
      <c r="GH912">
        <v>0.00192992804097616</v>
      </c>
      <c r="GI912">
        <v>3.244687122451424E-06</v>
      </c>
      <c r="GJ912">
        <v>-2.087531120305573E-09</v>
      </c>
      <c r="GK912">
        <v>0.05776174702018427</v>
      </c>
      <c r="GL912">
        <v>0.005089068596103195</v>
      </c>
      <c r="GM912">
        <v>0.0003257216593697226</v>
      </c>
      <c r="GN912">
        <v>-1.562898368296355E-06</v>
      </c>
      <c r="GO912">
        <v>0</v>
      </c>
      <c r="GP912">
        <v>1257</v>
      </c>
      <c r="GQ912">
        <v>1</v>
      </c>
      <c r="GR912">
        <v>31</v>
      </c>
      <c r="GS912">
        <v>317.4</v>
      </c>
      <c r="GT912">
        <v>317.4</v>
      </c>
      <c r="GU912">
        <v>1.07666</v>
      </c>
      <c r="GV912">
        <v>2.39624</v>
      </c>
      <c r="GW912">
        <v>1.44775</v>
      </c>
      <c r="GX912">
        <v>2.20215</v>
      </c>
      <c r="GY912">
        <v>1.44653</v>
      </c>
      <c r="GZ912">
        <v>2.33643</v>
      </c>
      <c r="HA912">
        <v>33.1992</v>
      </c>
      <c r="HB912">
        <v>14.3772</v>
      </c>
      <c r="HC912">
        <v>18</v>
      </c>
      <c r="HD912">
        <v>531.9299999999999</v>
      </c>
      <c r="HE912">
        <v>522.932</v>
      </c>
      <c r="HF912">
        <v>25.0002</v>
      </c>
      <c r="HG912">
        <v>30.7039</v>
      </c>
      <c r="HH912">
        <v>30.0001</v>
      </c>
      <c r="HI912">
        <v>31.0815</v>
      </c>
      <c r="HJ912">
        <v>31.0928</v>
      </c>
      <c r="HK912">
        <v>21.5365</v>
      </c>
      <c r="HL912">
        <v>20.8779</v>
      </c>
      <c r="HM912">
        <v>100</v>
      </c>
      <c r="HN912">
        <v>25</v>
      </c>
      <c r="HO912">
        <v>420</v>
      </c>
      <c r="HP912">
        <v>21.5</v>
      </c>
      <c r="HQ912">
        <v>103.115</v>
      </c>
      <c r="HR912">
        <v>102.021</v>
      </c>
    </row>
    <row r="913" spans="1:226">
      <c r="A913">
        <v>895</v>
      </c>
      <c r="B913">
        <v>1774685373</v>
      </c>
      <c r="C913">
        <v>3627</v>
      </c>
      <c r="D913" t="s">
        <v>2153</v>
      </c>
      <c r="E913" t="s">
        <v>2154</v>
      </c>
      <c r="F913">
        <v>5</v>
      </c>
      <c r="I913">
        <v>1774685370.1</v>
      </c>
      <c r="J913">
        <f>(K913)/1000</f>
        <v>0</v>
      </c>
      <c r="K913">
        <f>IF(BF913, AN913, AH913)</f>
        <v>0</v>
      </c>
      <c r="L913">
        <f>IF(BF913, AI913, AG913)</f>
        <v>0</v>
      </c>
      <c r="M913">
        <f>BH913 - IF(AU913&gt;1, L913*BB913*100.0/(AW913), 0)</f>
        <v>0</v>
      </c>
      <c r="N913">
        <f>((T913-J913/2)*M913-L913)/(T913+J913/2)</f>
        <v>0</v>
      </c>
      <c r="O913">
        <f>N913*(BO913+BP913)/1000.0</f>
        <v>0</v>
      </c>
      <c r="P913">
        <f>(BH913 - IF(AU913&gt;1, L913*BB913*100.0/(AW913), 0))*(BO913+BP913)/1000.0</f>
        <v>0</v>
      </c>
      <c r="Q913">
        <f>2.0/((1/S913-1/R913)+SIGN(S913)*SQRT((1/S913-1/R913)*(1/S913-1/R913) + 4*BC913/((BC913+1)*(BC913+1))*(2*1/S913*1/R913-1/R913*1/R913)))</f>
        <v>0</v>
      </c>
      <c r="R913">
        <f>IF(LEFT(BD913,1)&lt;&gt;"0",IF(LEFT(BD913,1)="1",3.0,BE913),$D$5+$E$5*(BV913*BO913/($K$5*1000))+$F$5*(BV913*BO913/($K$5*1000))*MAX(MIN(BB913,$J$5),$I$5)*MAX(MIN(BB913,$J$5),$I$5)+$G$5*MAX(MIN(BB913,$J$5),$I$5)*(BV913*BO913/($K$5*1000))+$H$5*(BV913*BO913/($K$5*1000))*(BV913*BO913/($K$5*1000)))</f>
        <v>0</v>
      </c>
      <c r="S913">
        <f>J913*(1000-(1000*0.61365*exp(17.502*W913/(240.97+W913))/(BO913+BP913)+BJ913)/2)/(1000*0.61365*exp(17.502*W913/(240.97+W913))/(BO913+BP913)-BJ913)</f>
        <v>0</v>
      </c>
      <c r="T913">
        <f>1/((BC913+1)/(Q913/1.6)+1/(R913/1.37)) + BC913/((BC913+1)/(Q913/1.6) + BC913/(R913/1.37))</f>
        <v>0</v>
      </c>
      <c r="U913">
        <f>(AX913*BA913)</f>
        <v>0</v>
      </c>
      <c r="V913">
        <f>(BQ913+(U913+2*0.95*5.67E-8*(((BQ913+$B$9)+273)^4-(BQ913+273)^4)-44100*J913)/(1.84*29.3*R913+8*0.95*5.67E-8*(BQ913+273)^3))</f>
        <v>0</v>
      </c>
      <c r="W913">
        <f>($C$9*BR913+$D$9*BS913+$E$9*V913)</f>
        <v>0</v>
      </c>
      <c r="X913">
        <f>0.61365*exp(17.502*W913/(240.97+W913))</f>
        <v>0</v>
      </c>
      <c r="Y913">
        <f>(Z913/AA913*100)</f>
        <v>0</v>
      </c>
      <c r="Z913">
        <f>BJ913*(BO913+BP913)/1000</f>
        <v>0</v>
      </c>
      <c r="AA913">
        <f>0.61365*exp(17.502*BQ913/(240.97+BQ913))</f>
        <v>0</v>
      </c>
      <c r="AB913">
        <f>(X913-BJ913*(BO913+BP913)/1000)</f>
        <v>0</v>
      </c>
      <c r="AC913">
        <f>(-J913*44100)</f>
        <v>0</v>
      </c>
      <c r="AD913">
        <f>2*29.3*R913*0.92*(BQ913-W913)</f>
        <v>0</v>
      </c>
      <c r="AE913">
        <f>2*0.95*5.67E-8*(((BQ913+$B$9)+273)^4-(W913+273)^4)</f>
        <v>0</v>
      </c>
      <c r="AF913">
        <f>U913+AE913+AC913+AD913</f>
        <v>0</v>
      </c>
      <c r="AG913">
        <f>BN913*AU913*(BI913-BH913*(1000-AU913*BK913)/(1000-AU913*BJ913))/(100*BB913)</f>
        <v>0</v>
      </c>
      <c r="AH913">
        <f>1000*BN913*AU913*(BJ913-BK913)/(100*BB913*(1000-AU913*BJ913))</f>
        <v>0</v>
      </c>
      <c r="AI913">
        <f>(AJ913 - AK913 - BO913*1E3/(8.314*(BQ913+273.15)) * AM913/BN913 * AL913) * BN913/(100*BB913) * (1000 - BK913)/1000</f>
        <v>0</v>
      </c>
      <c r="AJ913">
        <v>429.2500700578021</v>
      </c>
      <c r="AK913">
        <v>428.819109090909</v>
      </c>
      <c r="AL913">
        <v>4.735783876441883E-06</v>
      </c>
      <c r="AM913">
        <v>61.35787655002243</v>
      </c>
      <c r="AN913">
        <f>(AP913 - AO913 + BO913*1E3/(8.314*(BQ913+273.15)) * AR913/BN913 * AQ913) * BN913/(100*BB913) * 1000/(1000 - AP913)</f>
        <v>0</v>
      </c>
      <c r="AO913">
        <v>21.49697875759931</v>
      </c>
      <c r="AP913">
        <v>21.48103286713288</v>
      </c>
      <c r="AQ913">
        <v>4.907952337560528E-07</v>
      </c>
      <c r="AR913">
        <v>91.88205700752289</v>
      </c>
      <c r="AS913">
        <v>0</v>
      </c>
      <c r="AT913">
        <v>0</v>
      </c>
      <c r="AU913">
        <f>IF(AS913*$H$15&gt;=AW913,1.0,(AW913/(AW913-AS913*$H$15)))</f>
        <v>0</v>
      </c>
      <c r="AV913">
        <f>(AU913-1)*100</f>
        <v>0</v>
      </c>
      <c r="AW913">
        <f>MAX(0,($B$15+$C$15*BV913)/(1+$D$15*BV913)*BO913/(BQ913+273)*$E$15)</f>
        <v>0</v>
      </c>
      <c r="AX913">
        <f>$B$13*BW913+$C$13*BX913+$F$13*CI913*(1-CL913)</f>
        <v>0</v>
      </c>
      <c r="AY913">
        <f>AX913*AZ913</f>
        <v>0</v>
      </c>
      <c r="AZ913">
        <f>($B$13*$D$11+$C$13*$D$11+$F$13*((CV913+CN913)/MAX(CV913+CN913+CW913, 0.1)*$I$11+CW913/MAX(CV913+CN913+CW913, 0.1)*$J$11))/($B$13+$C$13+$F$13)</f>
        <v>0</v>
      </c>
      <c r="BA913">
        <f>($B$13*$K$11+$C$13*$K$11+$F$13*((CV913+CN913)/MAX(CV913+CN913+CW913, 0.1)*$P$11+CW913/MAX(CV913+CN913+CW913, 0.1)*$Q$11))/($B$13+$C$13+$F$13)</f>
        <v>0</v>
      </c>
      <c r="BB913">
        <v>6</v>
      </c>
      <c r="BC913">
        <v>0.5</v>
      </c>
      <c r="BD913" t="s">
        <v>358</v>
      </c>
      <c r="BE913">
        <v>2</v>
      </c>
      <c r="BF913" t="b">
        <v>1</v>
      </c>
      <c r="BG913">
        <v>1774685370.1</v>
      </c>
      <c r="BH913">
        <v>419.5826</v>
      </c>
      <c r="BI913">
        <v>420.0124</v>
      </c>
      <c r="BJ913">
        <v>21.48136</v>
      </c>
      <c r="BK913">
        <v>21.49804</v>
      </c>
      <c r="BL913">
        <v>419.9442</v>
      </c>
      <c r="BM913">
        <v>21.18446</v>
      </c>
      <c r="BN913">
        <v>500.033</v>
      </c>
      <c r="BO913">
        <v>101.0242</v>
      </c>
      <c r="BP913">
        <v>0.09989156</v>
      </c>
      <c r="BQ913">
        <v>25.66129</v>
      </c>
      <c r="BR913">
        <v>25.65302999999999</v>
      </c>
      <c r="BS913">
        <v>999.9</v>
      </c>
      <c r="BT913">
        <v>0</v>
      </c>
      <c r="BU913">
        <v>0</v>
      </c>
      <c r="BV913">
        <v>10014.13</v>
      </c>
      <c r="BW913">
        <v>0</v>
      </c>
      <c r="BX913">
        <v>0.3833920000000001</v>
      </c>
      <c r="BY913">
        <v>-0.4298341</v>
      </c>
      <c r="BZ913">
        <v>428.7936</v>
      </c>
      <c r="CA913">
        <v>429.2403</v>
      </c>
      <c r="CB913">
        <v>-0.01668853</v>
      </c>
      <c r="CC913">
        <v>420.0124</v>
      </c>
      <c r="CD913">
        <v>21.49804</v>
      </c>
      <c r="CE913">
        <v>2.170139</v>
      </c>
      <c r="CF913">
        <v>2.171824</v>
      </c>
      <c r="CG913">
        <v>18.74355</v>
      </c>
      <c r="CH913">
        <v>18.756</v>
      </c>
      <c r="CI913">
        <v>4.998546</v>
      </c>
      <c r="CJ913">
        <v>0</v>
      </c>
      <c r="CK913">
        <v>1</v>
      </c>
      <c r="CL913">
        <v>0</v>
      </c>
      <c r="CM913">
        <v>1.36773</v>
      </c>
      <c r="CN913">
        <v>0</v>
      </c>
      <c r="CO913">
        <v>0.15499</v>
      </c>
      <c r="CP913">
        <v>25.57089</v>
      </c>
      <c r="CQ913">
        <v>34.28100000000001</v>
      </c>
      <c r="CR913">
        <v>38.356</v>
      </c>
      <c r="CS913">
        <v>36.4748</v>
      </c>
      <c r="CT913">
        <v>37.1435</v>
      </c>
      <c r="CU913">
        <v>35.1996</v>
      </c>
      <c r="CV913">
        <v>0</v>
      </c>
      <c r="CW913">
        <v>4.999</v>
      </c>
      <c r="CX913">
        <v>0</v>
      </c>
      <c r="CY913">
        <v>1774685371.4</v>
      </c>
      <c r="CZ913">
        <v>0</v>
      </c>
      <c r="DA913">
        <v>1774666326.5</v>
      </c>
      <c r="DB913" t="s">
        <v>359</v>
      </c>
      <c r="DC913">
        <v>1774666322</v>
      </c>
      <c r="DD913">
        <v>1774666326.5</v>
      </c>
      <c r="DE913">
        <v>2</v>
      </c>
      <c r="DF913">
        <v>0.343</v>
      </c>
      <c r="DG913">
        <v>-0.026</v>
      </c>
      <c r="DH913">
        <v>-0.36</v>
      </c>
      <c r="DI913">
        <v>0.298</v>
      </c>
      <c r="DJ913">
        <v>420</v>
      </c>
      <c r="DK913">
        <v>22</v>
      </c>
      <c r="DL913">
        <v>0.17</v>
      </c>
      <c r="DM913">
        <v>0.02</v>
      </c>
      <c r="DN913">
        <v>-0.4498413250000001</v>
      </c>
      <c r="DO913">
        <v>0.1654172870544107</v>
      </c>
      <c r="DP913">
        <v>0.03447352739812645</v>
      </c>
      <c r="DQ913">
        <v>0</v>
      </c>
      <c r="DR913">
        <v>-0.0155348725</v>
      </c>
      <c r="DS913">
        <v>-0.009826004127579705</v>
      </c>
      <c r="DT913">
        <v>0.001297183986562334</v>
      </c>
      <c r="DU913">
        <v>1</v>
      </c>
      <c r="DV913">
        <v>1</v>
      </c>
      <c r="DW913">
        <v>2</v>
      </c>
      <c r="DX913" t="s">
        <v>367</v>
      </c>
      <c r="DY913">
        <v>3.13044</v>
      </c>
      <c r="DZ913">
        <v>2.80648</v>
      </c>
      <c r="EA913">
        <v>0.09975299999999999</v>
      </c>
      <c r="EB913">
        <v>0.09946729999999999</v>
      </c>
      <c r="EC913">
        <v>0.105781</v>
      </c>
      <c r="ED913">
        <v>0.105534</v>
      </c>
      <c r="EE913">
        <v>21143.2</v>
      </c>
      <c r="EF913">
        <v>27419.1</v>
      </c>
      <c r="EG913">
        <v>26440</v>
      </c>
      <c r="EH913">
        <v>33000.3</v>
      </c>
      <c r="EI913">
        <v>34922.7</v>
      </c>
      <c r="EJ913">
        <v>40313.2</v>
      </c>
      <c r="EK913">
        <v>41084.8</v>
      </c>
      <c r="EL913">
        <v>46060.3</v>
      </c>
      <c r="EM913">
        <v>2.03517</v>
      </c>
      <c r="EN913">
        <v>2.00015</v>
      </c>
      <c r="EO913">
        <v>0.06463380000000001</v>
      </c>
      <c r="EP913">
        <v>0</v>
      </c>
      <c r="EQ913">
        <v>24.5877</v>
      </c>
      <c r="ER913">
        <v>999.9</v>
      </c>
      <c r="ES913">
        <v>67.59999999999999</v>
      </c>
      <c r="ET913">
        <v>27.5</v>
      </c>
      <c r="EU913">
        <v>24.6614</v>
      </c>
      <c r="EV913">
        <v>61.4409</v>
      </c>
      <c r="EW913">
        <v>31.5745</v>
      </c>
      <c r="EX913">
        <v>1</v>
      </c>
      <c r="EY913">
        <v>0.290628</v>
      </c>
      <c r="EZ913">
        <v>0.150218</v>
      </c>
      <c r="FA913">
        <v>20.293</v>
      </c>
      <c r="FB913">
        <v>5.18734</v>
      </c>
      <c r="FC913">
        <v>11.9441</v>
      </c>
      <c r="FD913">
        <v>4.95575</v>
      </c>
      <c r="FE913">
        <v>3.285</v>
      </c>
      <c r="FF913">
        <v>9999</v>
      </c>
      <c r="FG913">
        <v>9999</v>
      </c>
      <c r="FH913">
        <v>9999</v>
      </c>
      <c r="FI913">
        <v>999.9</v>
      </c>
      <c r="FJ913">
        <v>1.86127</v>
      </c>
      <c r="FK913">
        <v>1.86264</v>
      </c>
      <c r="FL913">
        <v>1.86005</v>
      </c>
      <c r="FM913">
        <v>1.85837</v>
      </c>
      <c r="FN913">
        <v>1.86215</v>
      </c>
      <c r="FO913">
        <v>1.8589</v>
      </c>
      <c r="FP913">
        <v>1.85791</v>
      </c>
      <c r="FQ913">
        <v>1.8608</v>
      </c>
      <c r="FR913">
        <v>0</v>
      </c>
      <c r="FS913">
        <v>0</v>
      </c>
      <c r="FT913">
        <v>0</v>
      </c>
      <c r="FU913">
        <v>4.5</v>
      </c>
      <c r="FV913" t="s">
        <v>361</v>
      </c>
      <c r="FW913" t="s">
        <v>362</v>
      </c>
      <c r="FX913" t="s">
        <v>363</v>
      </c>
      <c r="FY913" t="s">
        <v>364</v>
      </c>
      <c r="FZ913" t="s">
        <v>364</v>
      </c>
      <c r="GA913" t="s">
        <v>363</v>
      </c>
      <c r="GB913">
        <v>0</v>
      </c>
      <c r="GC913">
        <v>100</v>
      </c>
      <c r="GD913">
        <v>100</v>
      </c>
      <c r="GE913">
        <v>-0.361</v>
      </c>
      <c r="GF913">
        <v>0.2969</v>
      </c>
      <c r="GG913">
        <v>-1.589593225013521</v>
      </c>
      <c r="GH913">
        <v>0.00192992804097616</v>
      </c>
      <c r="GI913">
        <v>3.244687122451424E-06</v>
      </c>
      <c r="GJ913">
        <v>-2.087531120305573E-09</v>
      </c>
      <c r="GK913">
        <v>0.05776174702018427</v>
      </c>
      <c r="GL913">
        <v>0.005089068596103195</v>
      </c>
      <c r="GM913">
        <v>0.0003257216593697226</v>
      </c>
      <c r="GN913">
        <v>-1.562898368296355E-06</v>
      </c>
      <c r="GO913">
        <v>0</v>
      </c>
      <c r="GP913">
        <v>1257</v>
      </c>
      <c r="GQ913">
        <v>1</v>
      </c>
      <c r="GR913">
        <v>31</v>
      </c>
      <c r="GS913">
        <v>317.5</v>
      </c>
      <c r="GT913">
        <v>317.4</v>
      </c>
      <c r="GU913">
        <v>1.07666</v>
      </c>
      <c r="GV913">
        <v>2.39868</v>
      </c>
      <c r="GW913">
        <v>1.44775</v>
      </c>
      <c r="GX913">
        <v>2.20215</v>
      </c>
      <c r="GY913">
        <v>1.44653</v>
      </c>
      <c r="GZ913">
        <v>2.29492</v>
      </c>
      <c r="HA913">
        <v>33.1992</v>
      </c>
      <c r="HB913">
        <v>14.3772</v>
      </c>
      <c r="HC913">
        <v>18</v>
      </c>
      <c r="HD913">
        <v>531.989</v>
      </c>
      <c r="HE913">
        <v>522.814</v>
      </c>
      <c r="HF913">
        <v>24.9999</v>
      </c>
      <c r="HG913">
        <v>30.7039</v>
      </c>
      <c r="HH913">
        <v>30</v>
      </c>
      <c r="HI913">
        <v>31.0828</v>
      </c>
      <c r="HJ913">
        <v>31.0928</v>
      </c>
      <c r="HK913">
        <v>21.538</v>
      </c>
      <c r="HL913">
        <v>20.8779</v>
      </c>
      <c r="HM913">
        <v>100</v>
      </c>
      <c r="HN913">
        <v>25</v>
      </c>
      <c r="HO913">
        <v>420</v>
      </c>
      <c r="HP913">
        <v>21.5</v>
      </c>
      <c r="HQ913">
        <v>103.115</v>
      </c>
      <c r="HR913">
        <v>102.021</v>
      </c>
    </row>
    <row r="914" spans="1:226">
      <c r="A914">
        <v>896</v>
      </c>
      <c r="B914">
        <v>1774685377</v>
      </c>
      <c r="C914">
        <v>3631</v>
      </c>
      <c r="D914" t="s">
        <v>2155</v>
      </c>
      <c r="E914" t="s">
        <v>2156</v>
      </c>
      <c r="F914">
        <v>5</v>
      </c>
      <c r="I914">
        <v>1774685374.1</v>
      </c>
      <c r="J914">
        <f>(K914)/1000</f>
        <v>0</v>
      </c>
      <c r="K914">
        <f>IF(BF914, AN914, AH914)</f>
        <v>0</v>
      </c>
      <c r="L914">
        <f>IF(BF914, AI914, AG914)</f>
        <v>0</v>
      </c>
      <c r="M914">
        <f>BH914 - IF(AU914&gt;1, L914*BB914*100.0/(AW914), 0)</f>
        <v>0</v>
      </c>
      <c r="N914">
        <f>((T914-J914/2)*M914-L914)/(T914+J914/2)</f>
        <v>0</v>
      </c>
      <c r="O914">
        <f>N914*(BO914+BP914)/1000.0</f>
        <v>0</v>
      </c>
      <c r="P914">
        <f>(BH914 - IF(AU914&gt;1, L914*BB914*100.0/(AW914), 0))*(BO914+BP914)/1000.0</f>
        <v>0</v>
      </c>
      <c r="Q914">
        <f>2.0/((1/S914-1/R914)+SIGN(S914)*SQRT((1/S914-1/R914)*(1/S914-1/R914) + 4*BC914/((BC914+1)*(BC914+1))*(2*1/S914*1/R914-1/R914*1/R914)))</f>
        <v>0</v>
      </c>
      <c r="R914">
        <f>IF(LEFT(BD914,1)&lt;&gt;"0",IF(LEFT(BD914,1)="1",3.0,BE914),$D$5+$E$5*(BV914*BO914/($K$5*1000))+$F$5*(BV914*BO914/($K$5*1000))*MAX(MIN(BB914,$J$5),$I$5)*MAX(MIN(BB914,$J$5),$I$5)+$G$5*MAX(MIN(BB914,$J$5),$I$5)*(BV914*BO914/($K$5*1000))+$H$5*(BV914*BO914/($K$5*1000))*(BV914*BO914/($K$5*1000)))</f>
        <v>0</v>
      </c>
      <c r="S914">
        <f>J914*(1000-(1000*0.61365*exp(17.502*W914/(240.97+W914))/(BO914+BP914)+BJ914)/2)/(1000*0.61365*exp(17.502*W914/(240.97+W914))/(BO914+BP914)-BJ914)</f>
        <v>0</v>
      </c>
      <c r="T914">
        <f>1/((BC914+1)/(Q914/1.6)+1/(R914/1.37)) + BC914/((BC914+1)/(Q914/1.6) + BC914/(R914/1.37))</f>
        <v>0</v>
      </c>
      <c r="U914">
        <f>(AX914*BA914)</f>
        <v>0</v>
      </c>
      <c r="V914">
        <f>(BQ914+(U914+2*0.95*5.67E-8*(((BQ914+$B$9)+273)^4-(BQ914+273)^4)-44100*J914)/(1.84*29.3*R914+8*0.95*5.67E-8*(BQ914+273)^3))</f>
        <v>0</v>
      </c>
      <c r="W914">
        <f>($C$9*BR914+$D$9*BS914+$E$9*V914)</f>
        <v>0</v>
      </c>
      <c r="X914">
        <f>0.61365*exp(17.502*W914/(240.97+W914))</f>
        <v>0</v>
      </c>
      <c r="Y914">
        <f>(Z914/AA914*100)</f>
        <v>0</v>
      </c>
      <c r="Z914">
        <f>BJ914*(BO914+BP914)/1000</f>
        <v>0</v>
      </c>
      <c r="AA914">
        <f>0.61365*exp(17.502*BQ914/(240.97+BQ914))</f>
        <v>0</v>
      </c>
      <c r="AB914">
        <f>(X914-BJ914*(BO914+BP914)/1000)</f>
        <v>0</v>
      </c>
      <c r="AC914">
        <f>(-J914*44100)</f>
        <v>0</v>
      </c>
      <c r="AD914">
        <f>2*29.3*R914*0.92*(BQ914-W914)</f>
        <v>0</v>
      </c>
      <c r="AE914">
        <f>2*0.95*5.67E-8*(((BQ914+$B$9)+273)^4-(W914+273)^4)</f>
        <v>0</v>
      </c>
      <c r="AF914">
        <f>U914+AE914+AC914+AD914</f>
        <v>0</v>
      </c>
      <c r="AG914">
        <f>BN914*AU914*(BI914-BH914*(1000-AU914*BK914)/(1000-AU914*BJ914))/(100*BB914)</f>
        <v>0</v>
      </c>
      <c r="AH914">
        <f>1000*BN914*AU914*(BJ914-BK914)/(100*BB914*(1000-AU914*BJ914))</f>
        <v>0</v>
      </c>
      <c r="AI914">
        <f>(AJ914 - AK914 - BO914*1E3/(8.314*(BQ914+273.15)) * AM914/BN914 * AL914) * BN914/(100*BB914) * (1000 - BK914)/1000</f>
        <v>0</v>
      </c>
      <c r="AJ914">
        <v>429.2164689051133</v>
      </c>
      <c r="AK914">
        <v>428.7723454545455</v>
      </c>
      <c r="AL914">
        <v>-5.549378372799371E-06</v>
      </c>
      <c r="AM914">
        <v>61.35787655002243</v>
      </c>
      <c r="AN914">
        <f>(AP914 - AO914 + BO914*1E3/(8.314*(BQ914+273.15)) * AR914/BN914 * AQ914) * BN914/(100*BB914) * 1000/(1000 - AP914)</f>
        <v>0</v>
      </c>
      <c r="AO914">
        <v>21.49969745523587</v>
      </c>
      <c r="AP914">
        <v>21.48194895104897</v>
      </c>
      <c r="AQ914">
        <v>-1.59883887907931E-07</v>
      </c>
      <c r="AR914">
        <v>91.88205700752289</v>
      </c>
      <c r="AS914">
        <v>0</v>
      </c>
      <c r="AT914">
        <v>0</v>
      </c>
      <c r="AU914">
        <f>IF(AS914*$H$15&gt;=AW914,1.0,(AW914/(AW914-AS914*$H$15)))</f>
        <v>0</v>
      </c>
      <c r="AV914">
        <f>(AU914-1)*100</f>
        <v>0</v>
      </c>
      <c r="AW914">
        <f>MAX(0,($B$15+$C$15*BV914)/(1+$D$15*BV914)*BO914/(BQ914+273)*$E$15)</f>
        <v>0</v>
      </c>
      <c r="AX914">
        <f>$B$13*BW914+$C$13*BX914+$F$13*CI914*(1-CL914)</f>
        <v>0</v>
      </c>
      <c r="AY914">
        <f>AX914*AZ914</f>
        <v>0</v>
      </c>
      <c r="AZ914">
        <f>($B$13*$D$11+$C$13*$D$11+$F$13*((CV914+CN914)/MAX(CV914+CN914+CW914, 0.1)*$I$11+CW914/MAX(CV914+CN914+CW914, 0.1)*$J$11))/($B$13+$C$13+$F$13)</f>
        <v>0</v>
      </c>
      <c r="BA914">
        <f>($B$13*$K$11+$C$13*$K$11+$F$13*((CV914+CN914)/MAX(CV914+CN914+CW914, 0.1)*$P$11+CW914/MAX(CV914+CN914+CW914, 0.1)*$Q$11))/($B$13+$C$13+$F$13)</f>
        <v>0</v>
      </c>
      <c r="BB914">
        <v>6</v>
      </c>
      <c r="BC914">
        <v>0.5</v>
      </c>
      <c r="BD914" t="s">
        <v>358</v>
      </c>
      <c r="BE914">
        <v>2</v>
      </c>
      <c r="BF914" t="b">
        <v>1</v>
      </c>
      <c r="BG914">
        <v>1774685374.1</v>
      </c>
      <c r="BH914">
        <v>419.5821</v>
      </c>
      <c r="BI914">
        <v>420.0042</v>
      </c>
      <c r="BJ914">
        <v>21.48137</v>
      </c>
      <c r="BK914">
        <v>21.49958</v>
      </c>
      <c r="BL914">
        <v>419.9437</v>
      </c>
      <c r="BM914">
        <v>21.18449</v>
      </c>
      <c r="BN914">
        <v>499.9657</v>
      </c>
      <c r="BO914">
        <v>101.0241</v>
      </c>
      <c r="BP914">
        <v>0.09996499</v>
      </c>
      <c r="BQ914">
        <v>25.66009</v>
      </c>
      <c r="BR914">
        <v>25.65301</v>
      </c>
      <c r="BS914">
        <v>999.9</v>
      </c>
      <c r="BT914">
        <v>0</v>
      </c>
      <c r="BU914">
        <v>0</v>
      </c>
      <c r="BV914">
        <v>10001.324</v>
      </c>
      <c r="BW914">
        <v>0</v>
      </c>
      <c r="BX914">
        <v>0.3833920000000001</v>
      </c>
      <c r="BY914">
        <v>-0.4220612</v>
      </c>
      <c r="BZ914">
        <v>428.7931</v>
      </c>
      <c r="CA914">
        <v>429.2326</v>
      </c>
      <c r="CB914">
        <v>-0.01819991</v>
      </c>
      <c r="CC914">
        <v>420.0042</v>
      </c>
      <c r="CD914">
        <v>21.49958</v>
      </c>
      <c r="CE914">
        <v>2.170133</v>
      </c>
      <c r="CF914">
        <v>2.171973</v>
      </c>
      <c r="CG914">
        <v>18.74352</v>
      </c>
      <c r="CH914">
        <v>18.75706</v>
      </c>
      <c r="CI914">
        <v>5.003596</v>
      </c>
      <c r="CJ914">
        <v>0</v>
      </c>
      <c r="CK914">
        <v>1</v>
      </c>
      <c r="CL914">
        <v>0</v>
      </c>
      <c r="CM914">
        <v>1.78201</v>
      </c>
      <c r="CN914">
        <v>0</v>
      </c>
      <c r="CO914">
        <v>-0.2976599999999999</v>
      </c>
      <c r="CP914">
        <v>25.59671</v>
      </c>
      <c r="CQ914">
        <v>34.312</v>
      </c>
      <c r="CR914">
        <v>38.481</v>
      </c>
      <c r="CS914">
        <v>36.54340000000001</v>
      </c>
      <c r="CT914">
        <v>37.2559</v>
      </c>
      <c r="CU914">
        <v>35.2437</v>
      </c>
      <c r="CV914">
        <v>0</v>
      </c>
      <c r="CW914">
        <v>5.002999999999999</v>
      </c>
      <c r="CX914">
        <v>0</v>
      </c>
      <c r="CY914">
        <v>1774685375.6</v>
      </c>
      <c r="CZ914">
        <v>0</v>
      </c>
      <c r="DA914">
        <v>1774666326.5</v>
      </c>
      <c r="DB914" t="s">
        <v>359</v>
      </c>
      <c r="DC914">
        <v>1774666322</v>
      </c>
      <c r="DD914">
        <v>1774666326.5</v>
      </c>
      <c r="DE914">
        <v>2</v>
      </c>
      <c r="DF914">
        <v>0.343</v>
      </c>
      <c r="DG914">
        <v>-0.026</v>
      </c>
      <c r="DH914">
        <v>-0.36</v>
      </c>
      <c r="DI914">
        <v>0.298</v>
      </c>
      <c r="DJ914">
        <v>420</v>
      </c>
      <c r="DK914">
        <v>22</v>
      </c>
      <c r="DL914">
        <v>0.17</v>
      </c>
      <c r="DM914">
        <v>0.02</v>
      </c>
      <c r="DN914">
        <v>-0.43841325</v>
      </c>
      <c r="DO914">
        <v>0.1985868742964365</v>
      </c>
      <c r="DP914">
        <v>0.03675456460478753</v>
      </c>
      <c r="DQ914">
        <v>0</v>
      </c>
      <c r="DR914">
        <v>-0.0164657025</v>
      </c>
      <c r="DS914">
        <v>-0.00959960712945589</v>
      </c>
      <c r="DT914">
        <v>0.001285847155086385</v>
      </c>
      <c r="DU914">
        <v>1</v>
      </c>
      <c r="DV914">
        <v>1</v>
      </c>
      <c r="DW914">
        <v>2</v>
      </c>
      <c r="DX914" t="s">
        <v>367</v>
      </c>
      <c r="DY914">
        <v>3.13045</v>
      </c>
      <c r="DZ914">
        <v>2.80639</v>
      </c>
      <c r="EA914">
        <v>0.0997463</v>
      </c>
      <c r="EB914">
        <v>0.09947789999999999</v>
      </c>
      <c r="EC914">
        <v>0.105786</v>
      </c>
      <c r="ED914">
        <v>0.105533</v>
      </c>
      <c r="EE914">
        <v>21143.2</v>
      </c>
      <c r="EF914">
        <v>27418.7</v>
      </c>
      <c r="EG914">
        <v>26439.8</v>
      </c>
      <c r="EH914">
        <v>33000.2</v>
      </c>
      <c r="EI914">
        <v>34922.5</v>
      </c>
      <c r="EJ914">
        <v>40313</v>
      </c>
      <c r="EK914">
        <v>41084.8</v>
      </c>
      <c r="EL914">
        <v>46060</v>
      </c>
      <c r="EM914">
        <v>2.03515</v>
      </c>
      <c r="EN914">
        <v>2.00025</v>
      </c>
      <c r="EO914">
        <v>0.0653788</v>
      </c>
      <c r="EP914">
        <v>0</v>
      </c>
      <c r="EQ914">
        <v>24.5856</v>
      </c>
      <c r="ER914">
        <v>999.9</v>
      </c>
      <c r="ES914">
        <v>67.59999999999999</v>
      </c>
      <c r="ET914">
        <v>27.5</v>
      </c>
      <c r="EU914">
        <v>24.6633</v>
      </c>
      <c r="EV914">
        <v>61.2209</v>
      </c>
      <c r="EW914">
        <v>31.7388</v>
      </c>
      <c r="EX914">
        <v>1</v>
      </c>
      <c r="EY914">
        <v>0.290518</v>
      </c>
      <c r="EZ914">
        <v>0.149542</v>
      </c>
      <c r="FA914">
        <v>20.2929</v>
      </c>
      <c r="FB914">
        <v>5.18734</v>
      </c>
      <c r="FC914">
        <v>11.9441</v>
      </c>
      <c r="FD914">
        <v>4.9558</v>
      </c>
      <c r="FE914">
        <v>3.285</v>
      </c>
      <c r="FF914">
        <v>9999</v>
      </c>
      <c r="FG914">
        <v>9999</v>
      </c>
      <c r="FH914">
        <v>9999</v>
      </c>
      <c r="FI914">
        <v>999.9</v>
      </c>
      <c r="FJ914">
        <v>1.86127</v>
      </c>
      <c r="FK914">
        <v>1.86264</v>
      </c>
      <c r="FL914">
        <v>1.86005</v>
      </c>
      <c r="FM914">
        <v>1.85837</v>
      </c>
      <c r="FN914">
        <v>1.86216</v>
      </c>
      <c r="FO914">
        <v>1.85888</v>
      </c>
      <c r="FP914">
        <v>1.85792</v>
      </c>
      <c r="FQ914">
        <v>1.86081</v>
      </c>
      <c r="FR914">
        <v>0</v>
      </c>
      <c r="FS914">
        <v>0</v>
      </c>
      <c r="FT914">
        <v>0</v>
      </c>
      <c r="FU914">
        <v>4.5</v>
      </c>
      <c r="FV914" t="s">
        <v>361</v>
      </c>
      <c r="FW914" t="s">
        <v>362</v>
      </c>
      <c r="FX914" t="s">
        <v>363</v>
      </c>
      <c r="FY914" t="s">
        <v>364</v>
      </c>
      <c r="FZ914" t="s">
        <v>364</v>
      </c>
      <c r="GA914" t="s">
        <v>363</v>
      </c>
      <c r="GB914">
        <v>0</v>
      </c>
      <c r="GC914">
        <v>100</v>
      </c>
      <c r="GD914">
        <v>100</v>
      </c>
      <c r="GE914">
        <v>-0.362</v>
      </c>
      <c r="GF914">
        <v>0.2969</v>
      </c>
      <c r="GG914">
        <v>-1.589593225013521</v>
      </c>
      <c r="GH914">
        <v>0.00192992804097616</v>
      </c>
      <c r="GI914">
        <v>3.244687122451424E-06</v>
      </c>
      <c r="GJ914">
        <v>-2.087531120305573E-09</v>
      </c>
      <c r="GK914">
        <v>0.05776174702018427</v>
      </c>
      <c r="GL914">
        <v>0.005089068596103195</v>
      </c>
      <c r="GM914">
        <v>0.0003257216593697226</v>
      </c>
      <c r="GN914">
        <v>-1.562898368296355E-06</v>
      </c>
      <c r="GO914">
        <v>0</v>
      </c>
      <c r="GP914">
        <v>1257</v>
      </c>
      <c r="GQ914">
        <v>1</v>
      </c>
      <c r="GR914">
        <v>31</v>
      </c>
      <c r="GS914">
        <v>317.6</v>
      </c>
      <c r="GT914">
        <v>317.5</v>
      </c>
      <c r="GU914">
        <v>1.07666</v>
      </c>
      <c r="GV914">
        <v>2.39014</v>
      </c>
      <c r="GW914">
        <v>1.44775</v>
      </c>
      <c r="GX914">
        <v>2.20093</v>
      </c>
      <c r="GY914">
        <v>1.44653</v>
      </c>
      <c r="GZ914">
        <v>2.35229</v>
      </c>
      <c r="HA914">
        <v>33.1992</v>
      </c>
      <c r="HB914">
        <v>14.3772</v>
      </c>
      <c r="HC914">
        <v>18</v>
      </c>
      <c r="HD914">
        <v>531.963</v>
      </c>
      <c r="HE914">
        <v>522.877</v>
      </c>
      <c r="HF914">
        <v>24.9998</v>
      </c>
      <c r="HG914">
        <v>30.7039</v>
      </c>
      <c r="HH914">
        <v>30.0001</v>
      </c>
      <c r="HI914">
        <v>31.0815</v>
      </c>
      <c r="HJ914">
        <v>31.0923</v>
      </c>
      <c r="HK914">
        <v>21.5339</v>
      </c>
      <c r="HL914">
        <v>20.8779</v>
      </c>
      <c r="HM914">
        <v>100</v>
      </c>
      <c r="HN914">
        <v>25</v>
      </c>
      <c r="HO914">
        <v>420</v>
      </c>
      <c r="HP914">
        <v>21.5</v>
      </c>
      <c r="HQ914">
        <v>103.115</v>
      </c>
      <c r="HR914">
        <v>102.021</v>
      </c>
    </row>
    <row r="915" spans="1:226">
      <c r="A915">
        <v>897</v>
      </c>
      <c r="B915">
        <v>1774685381</v>
      </c>
      <c r="C915">
        <v>3635</v>
      </c>
      <c r="D915" t="s">
        <v>2157</v>
      </c>
      <c r="E915" t="s">
        <v>2158</v>
      </c>
      <c r="F915">
        <v>5</v>
      </c>
      <c r="I915">
        <v>1774685378.1</v>
      </c>
      <c r="J915">
        <f>(K915)/1000</f>
        <v>0</v>
      </c>
      <c r="K915">
        <f>IF(BF915, AN915, AH915)</f>
        <v>0</v>
      </c>
      <c r="L915">
        <f>IF(BF915, AI915, AG915)</f>
        <v>0</v>
      </c>
      <c r="M915">
        <f>BH915 - IF(AU915&gt;1, L915*BB915*100.0/(AW915), 0)</f>
        <v>0</v>
      </c>
      <c r="N915">
        <f>((T915-J915/2)*M915-L915)/(T915+J915/2)</f>
        <v>0</v>
      </c>
      <c r="O915">
        <f>N915*(BO915+BP915)/1000.0</f>
        <v>0</v>
      </c>
      <c r="P915">
        <f>(BH915 - IF(AU915&gt;1, L915*BB915*100.0/(AW915), 0))*(BO915+BP915)/1000.0</f>
        <v>0</v>
      </c>
      <c r="Q915">
        <f>2.0/((1/S915-1/R915)+SIGN(S915)*SQRT((1/S915-1/R915)*(1/S915-1/R915) + 4*BC915/((BC915+1)*(BC915+1))*(2*1/S915*1/R915-1/R915*1/R915)))</f>
        <v>0</v>
      </c>
      <c r="R915">
        <f>IF(LEFT(BD915,1)&lt;&gt;"0",IF(LEFT(BD915,1)="1",3.0,BE915),$D$5+$E$5*(BV915*BO915/($K$5*1000))+$F$5*(BV915*BO915/($K$5*1000))*MAX(MIN(BB915,$J$5),$I$5)*MAX(MIN(BB915,$J$5),$I$5)+$G$5*MAX(MIN(BB915,$J$5),$I$5)*(BV915*BO915/($K$5*1000))+$H$5*(BV915*BO915/($K$5*1000))*(BV915*BO915/($K$5*1000)))</f>
        <v>0</v>
      </c>
      <c r="S915">
        <f>J915*(1000-(1000*0.61365*exp(17.502*W915/(240.97+W915))/(BO915+BP915)+BJ915)/2)/(1000*0.61365*exp(17.502*W915/(240.97+W915))/(BO915+BP915)-BJ915)</f>
        <v>0</v>
      </c>
      <c r="T915">
        <f>1/((BC915+1)/(Q915/1.6)+1/(R915/1.37)) + BC915/((BC915+1)/(Q915/1.6) + BC915/(R915/1.37))</f>
        <v>0</v>
      </c>
      <c r="U915">
        <f>(AX915*BA915)</f>
        <v>0</v>
      </c>
      <c r="V915">
        <f>(BQ915+(U915+2*0.95*5.67E-8*(((BQ915+$B$9)+273)^4-(BQ915+273)^4)-44100*J915)/(1.84*29.3*R915+8*0.95*5.67E-8*(BQ915+273)^3))</f>
        <v>0</v>
      </c>
      <c r="W915">
        <f>($C$9*BR915+$D$9*BS915+$E$9*V915)</f>
        <v>0</v>
      </c>
      <c r="X915">
        <f>0.61365*exp(17.502*W915/(240.97+W915))</f>
        <v>0</v>
      </c>
      <c r="Y915">
        <f>(Z915/AA915*100)</f>
        <v>0</v>
      </c>
      <c r="Z915">
        <f>BJ915*(BO915+BP915)/1000</f>
        <v>0</v>
      </c>
      <c r="AA915">
        <f>0.61365*exp(17.502*BQ915/(240.97+BQ915))</f>
        <v>0</v>
      </c>
      <c r="AB915">
        <f>(X915-BJ915*(BO915+BP915)/1000)</f>
        <v>0</v>
      </c>
      <c r="AC915">
        <f>(-J915*44100)</f>
        <v>0</v>
      </c>
      <c r="AD915">
        <f>2*29.3*R915*0.92*(BQ915-W915)</f>
        <v>0</v>
      </c>
      <c r="AE915">
        <f>2*0.95*5.67E-8*(((BQ915+$B$9)+273)^4-(W915+273)^4)</f>
        <v>0</v>
      </c>
      <c r="AF915">
        <f>U915+AE915+AC915+AD915</f>
        <v>0</v>
      </c>
      <c r="AG915">
        <f>BN915*AU915*(BI915-BH915*(1000-AU915*BK915)/(1000-AU915*BJ915))/(100*BB915)</f>
        <v>0</v>
      </c>
      <c r="AH915">
        <f>1000*BN915*AU915*(BJ915-BK915)/(100*BB915*(1000-AU915*BJ915))</f>
        <v>0</v>
      </c>
      <c r="AI915">
        <f>(AJ915 - AK915 - BO915*1E3/(8.314*(BQ915+273.15)) * AM915/BN915 * AL915) * BN915/(100*BB915) * (1000 - BK915)/1000</f>
        <v>0</v>
      </c>
      <c r="AJ915">
        <v>429.2745014571448</v>
      </c>
      <c r="AK915">
        <v>428.8048424242423</v>
      </c>
      <c r="AL915">
        <v>5.035628127206736E-06</v>
      </c>
      <c r="AM915">
        <v>61.35787655002243</v>
      </c>
      <c r="AN915">
        <f>(AP915 - AO915 + BO915*1E3/(8.314*(BQ915+273.15)) * AR915/BN915 * AQ915) * BN915/(100*BB915) * 1000/(1000 - AP915)</f>
        <v>0</v>
      </c>
      <c r="AO915">
        <v>21.49900956160126</v>
      </c>
      <c r="AP915">
        <v>21.48058531468533</v>
      </c>
      <c r="AQ915">
        <v>6.830267430848926E-08</v>
      </c>
      <c r="AR915">
        <v>91.88205700752289</v>
      </c>
      <c r="AS915">
        <v>0</v>
      </c>
      <c r="AT915">
        <v>0</v>
      </c>
      <c r="AU915">
        <f>IF(AS915*$H$15&gt;=AW915,1.0,(AW915/(AW915-AS915*$H$15)))</f>
        <v>0</v>
      </c>
      <c r="AV915">
        <f>(AU915-1)*100</f>
        <v>0</v>
      </c>
      <c r="AW915">
        <f>MAX(0,($B$15+$C$15*BV915)/(1+$D$15*BV915)*BO915/(BQ915+273)*$E$15)</f>
        <v>0</v>
      </c>
      <c r="AX915">
        <f>$B$13*BW915+$C$13*BX915+$F$13*CI915*(1-CL915)</f>
        <v>0</v>
      </c>
      <c r="AY915">
        <f>AX915*AZ915</f>
        <v>0</v>
      </c>
      <c r="AZ915">
        <f>($B$13*$D$11+$C$13*$D$11+$F$13*((CV915+CN915)/MAX(CV915+CN915+CW915, 0.1)*$I$11+CW915/MAX(CV915+CN915+CW915, 0.1)*$J$11))/($B$13+$C$13+$F$13)</f>
        <v>0</v>
      </c>
      <c r="BA915">
        <f>($B$13*$K$11+$C$13*$K$11+$F$13*((CV915+CN915)/MAX(CV915+CN915+CW915, 0.1)*$P$11+CW915/MAX(CV915+CN915+CW915, 0.1)*$Q$11))/($B$13+$C$13+$F$13)</f>
        <v>0</v>
      </c>
      <c r="BB915">
        <v>6</v>
      </c>
      <c r="BC915">
        <v>0.5</v>
      </c>
      <c r="BD915" t="s">
        <v>358</v>
      </c>
      <c r="BE915">
        <v>2</v>
      </c>
      <c r="BF915" t="b">
        <v>1</v>
      </c>
      <c r="BG915">
        <v>1774685378.1</v>
      </c>
      <c r="BH915">
        <v>419.5807</v>
      </c>
      <c r="BI915">
        <v>420.0296</v>
      </c>
      <c r="BJ915">
        <v>21.48133</v>
      </c>
      <c r="BK915">
        <v>21.49895</v>
      </c>
      <c r="BL915">
        <v>419.9425</v>
      </c>
      <c r="BM915">
        <v>21.18444</v>
      </c>
      <c r="BN915">
        <v>499.9802</v>
      </c>
      <c r="BO915">
        <v>101.0244</v>
      </c>
      <c r="BP915">
        <v>0.09996623</v>
      </c>
      <c r="BQ915">
        <v>25.6591</v>
      </c>
      <c r="BR915">
        <v>25.65253</v>
      </c>
      <c r="BS915">
        <v>999.9</v>
      </c>
      <c r="BT915">
        <v>0</v>
      </c>
      <c r="BU915">
        <v>0</v>
      </c>
      <c r="BV915">
        <v>10003.77</v>
      </c>
      <c r="BW915">
        <v>0</v>
      </c>
      <c r="BX915">
        <v>0.3833920000000001</v>
      </c>
      <c r="BY915">
        <v>-0.4488496</v>
      </c>
      <c r="BZ915">
        <v>428.7917</v>
      </c>
      <c r="CA915">
        <v>429.2583</v>
      </c>
      <c r="CB915">
        <v>-0.01762581</v>
      </c>
      <c r="CC915">
        <v>420.0296</v>
      </c>
      <c r="CD915">
        <v>21.49895</v>
      </c>
      <c r="CE915">
        <v>2.170136</v>
      </c>
      <c r="CF915">
        <v>2.171916</v>
      </c>
      <c r="CG915">
        <v>18.74354</v>
      </c>
      <c r="CH915">
        <v>18.75665</v>
      </c>
      <c r="CI915">
        <v>5.002611999999999</v>
      </c>
      <c r="CJ915">
        <v>0</v>
      </c>
      <c r="CK915">
        <v>1</v>
      </c>
      <c r="CL915">
        <v>0</v>
      </c>
      <c r="CM915">
        <v>1.7005</v>
      </c>
      <c r="CN915">
        <v>0</v>
      </c>
      <c r="CO915">
        <v>-0.38088</v>
      </c>
      <c r="CP915">
        <v>25.59168</v>
      </c>
      <c r="CQ915">
        <v>34.312</v>
      </c>
      <c r="CR915">
        <v>38.581</v>
      </c>
      <c r="CS915">
        <v>36.6061</v>
      </c>
      <c r="CT915">
        <v>37.3685</v>
      </c>
      <c r="CU915">
        <v>35.27480000000001</v>
      </c>
      <c r="CV915">
        <v>0</v>
      </c>
      <c r="CW915">
        <v>5.001999999999999</v>
      </c>
      <c r="CX915">
        <v>0</v>
      </c>
      <c r="CY915">
        <v>1774685379.2</v>
      </c>
      <c r="CZ915">
        <v>0</v>
      </c>
      <c r="DA915">
        <v>1774666326.5</v>
      </c>
      <c r="DB915" t="s">
        <v>359</v>
      </c>
      <c r="DC915">
        <v>1774666322</v>
      </c>
      <c r="DD915">
        <v>1774666326.5</v>
      </c>
      <c r="DE915">
        <v>2</v>
      </c>
      <c r="DF915">
        <v>0.343</v>
      </c>
      <c r="DG915">
        <v>-0.026</v>
      </c>
      <c r="DH915">
        <v>-0.36</v>
      </c>
      <c r="DI915">
        <v>0.298</v>
      </c>
      <c r="DJ915">
        <v>420</v>
      </c>
      <c r="DK915">
        <v>22</v>
      </c>
      <c r="DL915">
        <v>0.17</v>
      </c>
      <c r="DM915">
        <v>0.02</v>
      </c>
      <c r="DN915">
        <v>-0.437240243902439</v>
      </c>
      <c r="DO915">
        <v>0.006943547038327383</v>
      </c>
      <c r="DP915">
        <v>0.03358475640480038</v>
      </c>
      <c r="DQ915">
        <v>1</v>
      </c>
      <c r="DR915">
        <v>-0.01685695365853659</v>
      </c>
      <c r="DS915">
        <v>-0.006529942160278729</v>
      </c>
      <c r="DT915">
        <v>0.001094141847739323</v>
      </c>
      <c r="DU915">
        <v>1</v>
      </c>
      <c r="DV915">
        <v>2</v>
      </c>
      <c r="DW915">
        <v>2</v>
      </c>
      <c r="DX915" t="s">
        <v>360</v>
      </c>
      <c r="DY915">
        <v>3.13041</v>
      </c>
      <c r="DZ915">
        <v>2.80647</v>
      </c>
      <c r="EA915">
        <v>0.0997555</v>
      </c>
      <c r="EB915">
        <v>0.09946869999999999</v>
      </c>
      <c r="EC915">
        <v>0.105782</v>
      </c>
      <c r="ED915">
        <v>0.105534</v>
      </c>
      <c r="EE915">
        <v>21143.2</v>
      </c>
      <c r="EF915">
        <v>27418.8</v>
      </c>
      <c r="EG915">
        <v>26440.1</v>
      </c>
      <c r="EH915">
        <v>32999.9</v>
      </c>
      <c r="EI915">
        <v>34922.6</v>
      </c>
      <c r="EJ915">
        <v>40312.6</v>
      </c>
      <c r="EK915">
        <v>41084.7</v>
      </c>
      <c r="EL915">
        <v>46059.6</v>
      </c>
      <c r="EM915">
        <v>2.03517</v>
      </c>
      <c r="EN915">
        <v>2.0001</v>
      </c>
      <c r="EO915">
        <v>0.06467100000000001</v>
      </c>
      <c r="EP915">
        <v>0</v>
      </c>
      <c r="EQ915">
        <v>24.585</v>
      </c>
      <c r="ER915">
        <v>999.9</v>
      </c>
      <c r="ES915">
        <v>67.59999999999999</v>
      </c>
      <c r="ET915">
        <v>27.5</v>
      </c>
      <c r="EU915">
        <v>24.6625</v>
      </c>
      <c r="EV915">
        <v>61.4209</v>
      </c>
      <c r="EW915">
        <v>31.855</v>
      </c>
      <c r="EX915">
        <v>1</v>
      </c>
      <c r="EY915">
        <v>0.290917</v>
      </c>
      <c r="EZ915">
        <v>0.149755</v>
      </c>
      <c r="FA915">
        <v>20.2931</v>
      </c>
      <c r="FB915">
        <v>5.18734</v>
      </c>
      <c r="FC915">
        <v>11.9441</v>
      </c>
      <c r="FD915">
        <v>4.9558</v>
      </c>
      <c r="FE915">
        <v>3.285</v>
      </c>
      <c r="FF915">
        <v>9999</v>
      </c>
      <c r="FG915">
        <v>9999</v>
      </c>
      <c r="FH915">
        <v>9999</v>
      </c>
      <c r="FI915">
        <v>999.9</v>
      </c>
      <c r="FJ915">
        <v>1.86127</v>
      </c>
      <c r="FK915">
        <v>1.86264</v>
      </c>
      <c r="FL915">
        <v>1.86005</v>
      </c>
      <c r="FM915">
        <v>1.85837</v>
      </c>
      <c r="FN915">
        <v>1.86217</v>
      </c>
      <c r="FO915">
        <v>1.85888</v>
      </c>
      <c r="FP915">
        <v>1.85792</v>
      </c>
      <c r="FQ915">
        <v>1.86081</v>
      </c>
      <c r="FR915">
        <v>0</v>
      </c>
      <c r="FS915">
        <v>0</v>
      </c>
      <c r="FT915">
        <v>0</v>
      </c>
      <c r="FU915">
        <v>4.5</v>
      </c>
      <c r="FV915" t="s">
        <v>361</v>
      </c>
      <c r="FW915" t="s">
        <v>362</v>
      </c>
      <c r="FX915" t="s">
        <v>363</v>
      </c>
      <c r="FY915" t="s">
        <v>364</v>
      </c>
      <c r="FZ915" t="s">
        <v>364</v>
      </c>
      <c r="GA915" t="s">
        <v>363</v>
      </c>
      <c r="GB915">
        <v>0</v>
      </c>
      <c r="GC915">
        <v>100</v>
      </c>
      <c r="GD915">
        <v>100</v>
      </c>
      <c r="GE915">
        <v>-0.361</v>
      </c>
      <c r="GF915">
        <v>0.2969</v>
      </c>
      <c r="GG915">
        <v>-1.589593225013521</v>
      </c>
      <c r="GH915">
        <v>0.00192992804097616</v>
      </c>
      <c r="GI915">
        <v>3.244687122451424E-06</v>
      </c>
      <c r="GJ915">
        <v>-2.087531120305573E-09</v>
      </c>
      <c r="GK915">
        <v>0.05776174702018427</v>
      </c>
      <c r="GL915">
        <v>0.005089068596103195</v>
      </c>
      <c r="GM915">
        <v>0.0003257216593697226</v>
      </c>
      <c r="GN915">
        <v>-1.562898368296355E-06</v>
      </c>
      <c r="GO915">
        <v>0</v>
      </c>
      <c r="GP915">
        <v>1257</v>
      </c>
      <c r="GQ915">
        <v>1</v>
      </c>
      <c r="GR915">
        <v>31</v>
      </c>
      <c r="GS915">
        <v>317.6</v>
      </c>
      <c r="GT915">
        <v>317.6</v>
      </c>
      <c r="GU915">
        <v>1.07666</v>
      </c>
      <c r="GV915">
        <v>2.3877</v>
      </c>
      <c r="GW915">
        <v>1.44775</v>
      </c>
      <c r="GX915">
        <v>2.20215</v>
      </c>
      <c r="GY915">
        <v>1.44653</v>
      </c>
      <c r="GZ915">
        <v>2.38403</v>
      </c>
      <c r="HA915">
        <v>33.1992</v>
      </c>
      <c r="HB915">
        <v>14.3772</v>
      </c>
      <c r="HC915">
        <v>18</v>
      </c>
      <c r="HD915">
        <v>531.972</v>
      </c>
      <c r="HE915">
        <v>522.772</v>
      </c>
      <c r="HF915">
        <v>25</v>
      </c>
      <c r="HG915">
        <v>30.7039</v>
      </c>
      <c r="HH915">
        <v>30.0001</v>
      </c>
      <c r="HI915">
        <v>31.0808</v>
      </c>
      <c r="HJ915">
        <v>31.092</v>
      </c>
      <c r="HK915">
        <v>21.5359</v>
      </c>
      <c r="HL915">
        <v>20.8779</v>
      </c>
      <c r="HM915">
        <v>100</v>
      </c>
      <c r="HN915">
        <v>25</v>
      </c>
      <c r="HO915">
        <v>420</v>
      </c>
      <c r="HP915">
        <v>21.5</v>
      </c>
      <c r="HQ915">
        <v>103.115</v>
      </c>
      <c r="HR915">
        <v>102.02</v>
      </c>
    </row>
    <row r="916" spans="1:226">
      <c r="A916">
        <v>898</v>
      </c>
      <c r="B916">
        <v>1774685385</v>
      </c>
      <c r="C916">
        <v>3639</v>
      </c>
      <c r="D916" t="s">
        <v>2159</v>
      </c>
      <c r="E916" t="s">
        <v>2160</v>
      </c>
      <c r="F916">
        <v>5</v>
      </c>
      <c r="I916">
        <v>1774685382.1</v>
      </c>
      <c r="J916">
        <f>(K916)/1000</f>
        <v>0</v>
      </c>
      <c r="K916">
        <f>IF(BF916, AN916, AH916)</f>
        <v>0</v>
      </c>
      <c r="L916">
        <f>IF(BF916, AI916, AG916)</f>
        <v>0</v>
      </c>
      <c r="M916">
        <f>BH916 - IF(AU916&gt;1, L916*BB916*100.0/(AW916), 0)</f>
        <v>0</v>
      </c>
      <c r="N916">
        <f>((T916-J916/2)*M916-L916)/(T916+J916/2)</f>
        <v>0</v>
      </c>
      <c r="O916">
        <f>N916*(BO916+BP916)/1000.0</f>
        <v>0</v>
      </c>
      <c r="P916">
        <f>(BH916 - IF(AU916&gt;1, L916*BB916*100.0/(AW916), 0))*(BO916+BP916)/1000.0</f>
        <v>0</v>
      </c>
      <c r="Q916">
        <f>2.0/((1/S916-1/R916)+SIGN(S916)*SQRT((1/S916-1/R916)*(1/S916-1/R916) + 4*BC916/((BC916+1)*(BC916+1))*(2*1/S916*1/R916-1/R916*1/R916)))</f>
        <v>0</v>
      </c>
      <c r="R916">
        <f>IF(LEFT(BD916,1)&lt;&gt;"0",IF(LEFT(BD916,1)="1",3.0,BE916),$D$5+$E$5*(BV916*BO916/($K$5*1000))+$F$5*(BV916*BO916/($K$5*1000))*MAX(MIN(BB916,$J$5),$I$5)*MAX(MIN(BB916,$J$5),$I$5)+$G$5*MAX(MIN(BB916,$J$5),$I$5)*(BV916*BO916/($K$5*1000))+$H$5*(BV916*BO916/($K$5*1000))*(BV916*BO916/($K$5*1000)))</f>
        <v>0</v>
      </c>
      <c r="S916">
        <f>J916*(1000-(1000*0.61365*exp(17.502*W916/(240.97+W916))/(BO916+BP916)+BJ916)/2)/(1000*0.61365*exp(17.502*W916/(240.97+W916))/(BO916+BP916)-BJ916)</f>
        <v>0</v>
      </c>
      <c r="T916">
        <f>1/((BC916+1)/(Q916/1.6)+1/(R916/1.37)) + BC916/((BC916+1)/(Q916/1.6) + BC916/(R916/1.37))</f>
        <v>0</v>
      </c>
      <c r="U916">
        <f>(AX916*BA916)</f>
        <v>0</v>
      </c>
      <c r="V916">
        <f>(BQ916+(U916+2*0.95*5.67E-8*(((BQ916+$B$9)+273)^4-(BQ916+273)^4)-44100*J916)/(1.84*29.3*R916+8*0.95*5.67E-8*(BQ916+273)^3))</f>
        <v>0</v>
      </c>
      <c r="W916">
        <f>($C$9*BR916+$D$9*BS916+$E$9*V916)</f>
        <v>0</v>
      </c>
      <c r="X916">
        <f>0.61365*exp(17.502*W916/(240.97+W916))</f>
        <v>0</v>
      </c>
      <c r="Y916">
        <f>(Z916/AA916*100)</f>
        <v>0</v>
      </c>
      <c r="Z916">
        <f>BJ916*(BO916+BP916)/1000</f>
        <v>0</v>
      </c>
      <c r="AA916">
        <f>0.61365*exp(17.502*BQ916/(240.97+BQ916))</f>
        <v>0</v>
      </c>
      <c r="AB916">
        <f>(X916-BJ916*(BO916+BP916)/1000)</f>
        <v>0</v>
      </c>
      <c r="AC916">
        <f>(-J916*44100)</f>
        <v>0</v>
      </c>
      <c r="AD916">
        <f>2*29.3*R916*0.92*(BQ916-W916)</f>
        <v>0</v>
      </c>
      <c r="AE916">
        <f>2*0.95*5.67E-8*(((BQ916+$B$9)+273)^4-(W916+273)^4)</f>
        <v>0</v>
      </c>
      <c r="AF916">
        <f>U916+AE916+AC916+AD916</f>
        <v>0</v>
      </c>
      <c r="AG916">
        <f>BN916*AU916*(BI916-BH916*(1000-AU916*BK916)/(1000-AU916*BJ916))/(100*BB916)</f>
        <v>0</v>
      </c>
      <c r="AH916">
        <f>1000*BN916*AU916*(BJ916-BK916)/(100*BB916*(1000-AU916*BJ916))</f>
        <v>0</v>
      </c>
      <c r="AI916">
        <f>(AJ916 - AK916 - BO916*1E3/(8.314*(BQ916+273.15)) * AM916/BN916 * AL916) * BN916/(100*BB916) * (1000 - BK916)/1000</f>
        <v>0</v>
      </c>
      <c r="AJ916">
        <v>429.2154491566208</v>
      </c>
      <c r="AK916">
        <v>428.7145151515151</v>
      </c>
      <c r="AL916">
        <v>-1.423935234972329E-05</v>
      </c>
      <c r="AM916">
        <v>61.35787655002243</v>
      </c>
      <c r="AN916">
        <f>(AP916 - AO916 + BO916*1E3/(8.314*(BQ916+273.15)) * AR916/BN916 * AQ916) * BN916/(100*BB916) * 1000/(1000 - AP916)</f>
        <v>0</v>
      </c>
      <c r="AO916">
        <v>21.49906470282694</v>
      </c>
      <c r="AP916">
        <v>21.48205104895105</v>
      </c>
      <c r="AQ916">
        <v>5.660461297132652E-09</v>
      </c>
      <c r="AR916">
        <v>91.88205700752289</v>
      </c>
      <c r="AS916">
        <v>0</v>
      </c>
      <c r="AT916">
        <v>0</v>
      </c>
      <c r="AU916">
        <f>IF(AS916*$H$15&gt;=AW916,1.0,(AW916/(AW916-AS916*$H$15)))</f>
        <v>0</v>
      </c>
      <c r="AV916">
        <f>(AU916-1)*100</f>
        <v>0</v>
      </c>
      <c r="AW916">
        <f>MAX(0,($B$15+$C$15*BV916)/(1+$D$15*BV916)*BO916/(BQ916+273)*$E$15)</f>
        <v>0</v>
      </c>
      <c r="AX916">
        <f>$B$13*BW916+$C$13*BX916+$F$13*CI916*(1-CL916)</f>
        <v>0</v>
      </c>
      <c r="AY916">
        <f>AX916*AZ916</f>
        <v>0</v>
      </c>
      <c r="AZ916">
        <f>($B$13*$D$11+$C$13*$D$11+$F$13*((CV916+CN916)/MAX(CV916+CN916+CW916, 0.1)*$I$11+CW916/MAX(CV916+CN916+CW916, 0.1)*$J$11))/($B$13+$C$13+$F$13)</f>
        <v>0</v>
      </c>
      <c r="BA916">
        <f>($B$13*$K$11+$C$13*$K$11+$F$13*((CV916+CN916)/MAX(CV916+CN916+CW916, 0.1)*$P$11+CW916/MAX(CV916+CN916+CW916, 0.1)*$Q$11))/($B$13+$C$13+$F$13)</f>
        <v>0</v>
      </c>
      <c r="BB916">
        <v>6</v>
      </c>
      <c r="BC916">
        <v>0.5</v>
      </c>
      <c r="BD916" t="s">
        <v>358</v>
      </c>
      <c r="BE916">
        <v>2</v>
      </c>
      <c r="BF916" t="b">
        <v>1</v>
      </c>
      <c r="BG916">
        <v>1774685382.1</v>
      </c>
      <c r="BH916">
        <v>419.5657</v>
      </c>
      <c r="BI916">
        <v>420.0053</v>
      </c>
      <c r="BJ916">
        <v>21.48142</v>
      </c>
      <c r="BK916">
        <v>21.49962</v>
      </c>
      <c r="BL916">
        <v>419.9272</v>
      </c>
      <c r="BM916">
        <v>21.18454</v>
      </c>
      <c r="BN916">
        <v>500.0021</v>
      </c>
      <c r="BO916">
        <v>101.0242</v>
      </c>
      <c r="BP916">
        <v>0.10013996</v>
      </c>
      <c r="BQ916">
        <v>25.65618</v>
      </c>
      <c r="BR916">
        <v>25.6459</v>
      </c>
      <c r="BS916">
        <v>999.9</v>
      </c>
      <c r="BT916">
        <v>0</v>
      </c>
      <c r="BU916">
        <v>0</v>
      </c>
      <c r="BV916">
        <v>9980.124</v>
      </c>
      <c r="BW916">
        <v>0</v>
      </c>
      <c r="BX916">
        <v>0.3833920000000001</v>
      </c>
      <c r="BY916">
        <v>-0.4399233</v>
      </c>
      <c r="BZ916">
        <v>428.7761</v>
      </c>
      <c r="CA916">
        <v>429.2338</v>
      </c>
      <c r="CB916">
        <v>-0.01818998</v>
      </c>
      <c r="CC916">
        <v>420.0053</v>
      </c>
      <c r="CD916">
        <v>21.49962</v>
      </c>
      <c r="CE916">
        <v>2.170148</v>
      </c>
      <c r="CF916">
        <v>2.171983</v>
      </c>
      <c r="CG916">
        <v>18.74361</v>
      </c>
      <c r="CH916">
        <v>18.75715</v>
      </c>
      <c r="CI916">
        <v>4.995549</v>
      </c>
      <c r="CJ916">
        <v>0</v>
      </c>
      <c r="CK916">
        <v>1</v>
      </c>
      <c r="CL916">
        <v>0</v>
      </c>
      <c r="CM916">
        <v>1.76658</v>
      </c>
      <c r="CN916">
        <v>0</v>
      </c>
      <c r="CO916">
        <v>-0.5384100000000001</v>
      </c>
      <c r="CP916">
        <v>25.55555</v>
      </c>
      <c r="CQ916">
        <v>34.3372</v>
      </c>
      <c r="CR916">
        <v>38.6936</v>
      </c>
      <c r="CS916">
        <v>36.66840000000001</v>
      </c>
      <c r="CT916">
        <v>37.481</v>
      </c>
      <c r="CU916">
        <v>35.3372</v>
      </c>
      <c r="CV916">
        <v>0</v>
      </c>
      <c r="CW916">
        <v>4.994</v>
      </c>
      <c r="CX916">
        <v>0</v>
      </c>
      <c r="CY916">
        <v>1774685383.4</v>
      </c>
      <c r="CZ916">
        <v>0</v>
      </c>
      <c r="DA916">
        <v>1774666326.5</v>
      </c>
      <c r="DB916" t="s">
        <v>359</v>
      </c>
      <c r="DC916">
        <v>1774666322</v>
      </c>
      <c r="DD916">
        <v>1774666326.5</v>
      </c>
      <c r="DE916">
        <v>2</v>
      </c>
      <c r="DF916">
        <v>0.343</v>
      </c>
      <c r="DG916">
        <v>-0.026</v>
      </c>
      <c r="DH916">
        <v>-0.36</v>
      </c>
      <c r="DI916">
        <v>0.298</v>
      </c>
      <c r="DJ916">
        <v>420</v>
      </c>
      <c r="DK916">
        <v>22</v>
      </c>
      <c r="DL916">
        <v>0.17</v>
      </c>
      <c r="DM916">
        <v>0.02</v>
      </c>
      <c r="DN916">
        <v>-0.4343026</v>
      </c>
      <c r="DO916">
        <v>-0.01087035647279582</v>
      </c>
      <c r="DP916">
        <v>0.02951381984664134</v>
      </c>
      <c r="DQ916">
        <v>1</v>
      </c>
      <c r="DR916">
        <v>-0.0173082775</v>
      </c>
      <c r="DS916">
        <v>-0.008549483302063749</v>
      </c>
      <c r="DT916">
        <v>0.001122053846855734</v>
      </c>
      <c r="DU916">
        <v>1</v>
      </c>
      <c r="DV916">
        <v>2</v>
      </c>
      <c r="DW916">
        <v>2</v>
      </c>
      <c r="DX916" t="s">
        <v>360</v>
      </c>
      <c r="DY916">
        <v>3.13053</v>
      </c>
      <c r="DZ916">
        <v>2.80643</v>
      </c>
      <c r="EA916">
        <v>0.0997411</v>
      </c>
      <c r="EB916">
        <v>0.09947780000000001</v>
      </c>
      <c r="EC916">
        <v>0.105785</v>
      </c>
      <c r="ED916">
        <v>0.105538</v>
      </c>
      <c r="EE916">
        <v>21143.3</v>
      </c>
      <c r="EF916">
        <v>27418.3</v>
      </c>
      <c r="EG916">
        <v>26439.8</v>
      </c>
      <c r="EH916">
        <v>32999.7</v>
      </c>
      <c r="EI916">
        <v>34922.5</v>
      </c>
      <c r="EJ916">
        <v>40312.1</v>
      </c>
      <c r="EK916">
        <v>41084.7</v>
      </c>
      <c r="EL916">
        <v>46059.2</v>
      </c>
      <c r="EM916">
        <v>2.03517</v>
      </c>
      <c r="EN916">
        <v>2.00028</v>
      </c>
      <c r="EO916">
        <v>0.0645965</v>
      </c>
      <c r="EP916">
        <v>0</v>
      </c>
      <c r="EQ916">
        <v>24.5836</v>
      </c>
      <c r="ER916">
        <v>999.9</v>
      </c>
      <c r="ES916">
        <v>67.59999999999999</v>
      </c>
      <c r="ET916">
        <v>27.5</v>
      </c>
      <c r="EU916">
        <v>24.6615</v>
      </c>
      <c r="EV916">
        <v>61.2009</v>
      </c>
      <c r="EW916">
        <v>31.7027</v>
      </c>
      <c r="EX916">
        <v>1</v>
      </c>
      <c r="EY916">
        <v>0.290485</v>
      </c>
      <c r="EZ916">
        <v>0.151906</v>
      </c>
      <c r="FA916">
        <v>20.293</v>
      </c>
      <c r="FB916">
        <v>5.18749</v>
      </c>
      <c r="FC916">
        <v>11.9441</v>
      </c>
      <c r="FD916">
        <v>4.9557</v>
      </c>
      <c r="FE916">
        <v>3.285</v>
      </c>
      <c r="FF916">
        <v>9999</v>
      </c>
      <c r="FG916">
        <v>9999</v>
      </c>
      <c r="FH916">
        <v>9999</v>
      </c>
      <c r="FI916">
        <v>999.9</v>
      </c>
      <c r="FJ916">
        <v>1.86127</v>
      </c>
      <c r="FK916">
        <v>1.86264</v>
      </c>
      <c r="FL916">
        <v>1.86005</v>
      </c>
      <c r="FM916">
        <v>1.85837</v>
      </c>
      <c r="FN916">
        <v>1.86217</v>
      </c>
      <c r="FO916">
        <v>1.85889</v>
      </c>
      <c r="FP916">
        <v>1.85791</v>
      </c>
      <c r="FQ916">
        <v>1.86081</v>
      </c>
      <c r="FR916">
        <v>0</v>
      </c>
      <c r="FS916">
        <v>0</v>
      </c>
      <c r="FT916">
        <v>0</v>
      </c>
      <c r="FU916">
        <v>4.5</v>
      </c>
      <c r="FV916" t="s">
        <v>361</v>
      </c>
      <c r="FW916" t="s">
        <v>362</v>
      </c>
      <c r="FX916" t="s">
        <v>363</v>
      </c>
      <c r="FY916" t="s">
        <v>364</v>
      </c>
      <c r="FZ916" t="s">
        <v>364</v>
      </c>
      <c r="GA916" t="s">
        <v>363</v>
      </c>
      <c r="GB916">
        <v>0</v>
      </c>
      <c r="GC916">
        <v>100</v>
      </c>
      <c r="GD916">
        <v>100</v>
      </c>
      <c r="GE916">
        <v>-0.362</v>
      </c>
      <c r="GF916">
        <v>0.2969</v>
      </c>
      <c r="GG916">
        <v>-1.589593225013521</v>
      </c>
      <c r="GH916">
        <v>0.00192992804097616</v>
      </c>
      <c r="GI916">
        <v>3.244687122451424E-06</v>
      </c>
      <c r="GJ916">
        <v>-2.087531120305573E-09</v>
      </c>
      <c r="GK916">
        <v>0.05776174702018427</v>
      </c>
      <c r="GL916">
        <v>0.005089068596103195</v>
      </c>
      <c r="GM916">
        <v>0.0003257216593697226</v>
      </c>
      <c r="GN916">
        <v>-1.562898368296355E-06</v>
      </c>
      <c r="GO916">
        <v>0</v>
      </c>
      <c r="GP916">
        <v>1257</v>
      </c>
      <c r="GQ916">
        <v>1</v>
      </c>
      <c r="GR916">
        <v>31</v>
      </c>
      <c r="GS916">
        <v>317.7</v>
      </c>
      <c r="GT916">
        <v>317.6</v>
      </c>
      <c r="GU916">
        <v>1.07666</v>
      </c>
      <c r="GV916">
        <v>2.38525</v>
      </c>
      <c r="GW916">
        <v>1.44775</v>
      </c>
      <c r="GX916">
        <v>2.20215</v>
      </c>
      <c r="GY916">
        <v>1.44653</v>
      </c>
      <c r="GZ916">
        <v>2.3645</v>
      </c>
      <c r="HA916">
        <v>33.2216</v>
      </c>
      <c r="HB916">
        <v>14.386</v>
      </c>
      <c r="HC916">
        <v>18</v>
      </c>
      <c r="HD916">
        <v>531.972</v>
      </c>
      <c r="HE916">
        <v>522.877</v>
      </c>
      <c r="HF916">
        <v>25.0002</v>
      </c>
      <c r="HG916">
        <v>30.7039</v>
      </c>
      <c r="HH916">
        <v>30.0001</v>
      </c>
      <c r="HI916">
        <v>31.0808</v>
      </c>
      <c r="HJ916">
        <v>31.0902</v>
      </c>
      <c r="HK916">
        <v>21.5348</v>
      </c>
      <c r="HL916">
        <v>20.8779</v>
      </c>
      <c r="HM916">
        <v>100</v>
      </c>
      <c r="HN916">
        <v>25</v>
      </c>
      <c r="HO916">
        <v>420</v>
      </c>
      <c r="HP916">
        <v>21.5</v>
      </c>
      <c r="HQ916">
        <v>103.115</v>
      </c>
      <c r="HR916">
        <v>102.019</v>
      </c>
    </row>
    <row r="917" spans="1:226">
      <c r="A917">
        <v>899</v>
      </c>
      <c r="B917">
        <v>1774685389</v>
      </c>
      <c r="C917">
        <v>3643</v>
      </c>
      <c r="D917" t="s">
        <v>2161</v>
      </c>
      <c r="E917" t="s">
        <v>2162</v>
      </c>
      <c r="F917">
        <v>5</v>
      </c>
      <c r="I917">
        <v>1774685386.1</v>
      </c>
      <c r="J917">
        <f>(K917)/1000</f>
        <v>0</v>
      </c>
      <c r="K917">
        <f>IF(BF917, AN917, AH917)</f>
        <v>0</v>
      </c>
      <c r="L917">
        <f>IF(BF917, AI917, AG917)</f>
        <v>0</v>
      </c>
      <c r="M917">
        <f>BH917 - IF(AU917&gt;1, L917*BB917*100.0/(AW917), 0)</f>
        <v>0</v>
      </c>
      <c r="N917">
        <f>((T917-J917/2)*M917-L917)/(T917+J917/2)</f>
        <v>0</v>
      </c>
      <c r="O917">
        <f>N917*(BO917+BP917)/1000.0</f>
        <v>0</v>
      </c>
      <c r="P917">
        <f>(BH917 - IF(AU917&gt;1, L917*BB917*100.0/(AW917), 0))*(BO917+BP917)/1000.0</f>
        <v>0</v>
      </c>
      <c r="Q917">
        <f>2.0/((1/S917-1/R917)+SIGN(S917)*SQRT((1/S917-1/R917)*(1/S917-1/R917) + 4*BC917/((BC917+1)*(BC917+1))*(2*1/S917*1/R917-1/R917*1/R917)))</f>
        <v>0</v>
      </c>
      <c r="R917">
        <f>IF(LEFT(BD917,1)&lt;&gt;"0",IF(LEFT(BD917,1)="1",3.0,BE917),$D$5+$E$5*(BV917*BO917/($K$5*1000))+$F$5*(BV917*BO917/($K$5*1000))*MAX(MIN(BB917,$J$5),$I$5)*MAX(MIN(BB917,$J$5),$I$5)+$G$5*MAX(MIN(BB917,$J$5),$I$5)*(BV917*BO917/($K$5*1000))+$H$5*(BV917*BO917/($K$5*1000))*(BV917*BO917/($K$5*1000)))</f>
        <v>0</v>
      </c>
      <c r="S917">
        <f>J917*(1000-(1000*0.61365*exp(17.502*W917/(240.97+W917))/(BO917+BP917)+BJ917)/2)/(1000*0.61365*exp(17.502*W917/(240.97+W917))/(BO917+BP917)-BJ917)</f>
        <v>0</v>
      </c>
      <c r="T917">
        <f>1/((BC917+1)/(Q917/1.6)+1/(R917/1.37)) + BC917/((BC917+1)/(Q917/1.6) + BC917/(R917/1.37))</f>
        <v>0</v>
      </c>
      <c r="U917">
        <f>(AX917*BA917)</f>
        <v>0</v>
      </c>
      <c r="V917">
        <f>(BQ917+(U917+2*0.95*5.67E-8*(((BQ917+$B$9)+273)^4-(BQ917+273)^4)-44100*J917)/(1.84*29.3*R917+8*0.95*5.67E-8*(BQ917+273)^3))</f>
        <v>0</v>
      </c>
      <c r="W917">
        <f>($C$9*BR917+$D$9*BS917+$E$9*V917)</f>
        <v>0</v>
      </c>
      <c r="X917">
        <f>0.61365*exp(17.502*W917/(240.97+W917))</f>
        <v>0</v>
      </c>
      <c r="Y917">
        <f>(Z917/AA917*100)</f>
        <v>0</v>
      </c>
      <c r="Z917">
        <f>BJ917*(BO917+BP917)/1000</f>
        <v>0</v>
      </c>
      <c r="AA917">
        <f>0.61365*exp(17.502*BQ917/(240.97+BQ917))</f>
        <v>0</v>
      </c>
      <c r="AB917">
        <f>(X917-BJ917*(BO917+BP917)/1000)</f>
        <v>0</v>
      </c>
      <c r="AC917">
        <f>(-J917*44100)</f>
        <v>0</v>
      </c>
      <c r="AD917">
        <f>2*29.3*R917*0.92*(BQ917-W917)</f>
        <v>0</v>
      </c>
      <c r="AE917">
        <f>2*0.95*5.67E-8*(((BQ917+$B$9)+273)^4-(W917+273)^4)</f>
        <v>0</v>
      </c>
      <c r="AF917">
        <f>U917+AE917+AC917+AD917</f>
        <v>0</v>
      </c>
      <c r="AG917">
        <f>BN917*AU917*(BI917-BH917*(1000-AU917*BK917)/(1000-AU917*BJ917))/(100*BB917)</f>
        <v>0</v>
      </c>
      <c r="AH917">
        <f>1000*BN917*AU917*(BJ917-BK917)/(100*BB917*(1000-AU917*BJ917))</f>
        <v>0</v>
      </c>
      <c r="AI917">
        <f>(AJ917 - AK917 - BO917*1E3/(8.314*(BQ917+273.15)) * AM917/BN917 * AL917) * BN917/(100*BB917) * (1000 - BK917)/1000</f>
        <v>0</v>
      </c>
      <c r="AJ917">
        <v>429.2713679738554</v>
      </c>
      <c r="AK917">
        <v>428.7522303030305</v>
      </c>
      <c r="AL917">
        <v>3.890876922105823E-06</v>
      </c>
      <c r="AM917">
        <v>61.35787655002243</v>
      </c>
      <c r="AN917">
        <f>(AP917 - AO917 + BO917*1E3/(8.314*(BQ917+273.15)) * AR917/BN917 * AQ917) * BN917/(100*BB917) * 1000/(1000 - AP917)</f>
        <v>0</v>
      </c>
      <c r="AO917">
        <v>21.50039243204057</v>
      </c>
      <c r="AP917">
        <v>21.48354195804196</v>
      </c>
      <c r="AQ917">
        <v>7.596660782854193E-08</v>
      </c>
      <c r="AR917">
        <v>91.88205700752289</v>
      </c>
      <c r="AS917">
        <v>0</v>
      </c>
      <c r="AT917">
        <v>0</v>
      </c>
      <c r="AU917">
        <f>IF(AS917*$H$15&gt;=AW917,1.0,(AW917/(AW917-AS917*$H$15)))</f>
        <v>0</v>
      </c>
      <c r="AV917">
        <f>(AU917-1)*100</f>
        <v>0</v>
      </c>
      <c r="AW917">
        <f>MAX(0,($B$15+$C$15*BV917)/(1+$D$15*BV917)*BO917/(BQ917+273)*$E$15)</f>
        <v>0</v>
      </c>
      <c r="AX917">
        <f>$B$13*BW917+$C$13*BX917+$F$13*CI917*(1-CL917)</f>
        <v>0</v>
      </c>
      <c r="AY917">
        <f>AX917*AZ917</f>
        <v>0</v>
      </c>
      <c r="AZ917">
        <f>($B$13*$D$11+$C$13*$D$11+$F$13*((CV917+CN917)/MAX(CV917+CN917+CW917, 0.1)*$I$11+CW917/MAX(CV917+CN917+CW917, 0.1)*$J$11))/($B$13+$C$13+$F$13)</f>
        <v>0</v>
      </c>
      <c r="BA917">
        <f>($B$13*$K$11+$C$13*$K$11+$F$13*((CV917+CN917)/MAX(CV917+CN917+CW917, 0.1)*$P$11+CW917/MAX(CV917+CN917+CW917, 0.1)*$Q$11))/($B$13+$C$13+$F$13)</f>
        <v>0</v>
      </c>
      <c r="BB917">
        <v>6</v>
      </c>
      <c r="BC917">
        <v>0.5</v>
      </c>
      <c r="BD917" t="s">
        <v>358</v>
      </c>
      <c r="BE917">
        <v>2</v>
      </c>
      <c r="BF917" t="b">
        <v>1</v>
      </c>
      <c r="BG917">
        <v>1774685386.1</v>
      </c>
      <c r="BH917">
        <v>419.5262</v>
      </c>
      <c r="BI917">
        <v>420.0186</v>
      </c>
      <c r="BJ917">
        <v>21.48249</v>
      </c>
      <c r="BK917">
        <v>21.5</v>
      </c>
      <c r="BL917">
        <v>419.888</v>
      </c>
      <c r="BM917">
        <v>21.18558</v>
      </c>
      <c r="BN917">
        <v>500.0335</v>
      </c>
      <c r="BO917">
        <v>101.0242</v>
      </c>
      <c r="BP917">
        <v>0.09974739000000001</v>
      </c>
      <c r="BQ917">
        <v>25.65199</v>
      </c>
      <c r="BR917">
        <v>25.64488</v>
      </c>
      <c r="BS917">
        <v>999.9</v>
      </c>
      <c r="BT917">
        <v>0</v>
      </c>
      <c r="BU917">
        <v>0</v>
      </c>
      <c r="BV917">
        <v>10023.804</v>
      </c>
      <c r="BW917">
        <v>0</v>
      </c>
      <c r="BX917">
        <v>0.3833920000000001</v>
      </c>
      <c r="BY917">
        <v>-0.4922608999999999</v>
      </c>
      <c r="BZ917">
        <v>428.7367</v>
      </c>
      <c r="CA917">
        <v>429.2474999999999</v>
      </c>
      <c r="CB917">
        <v>-0.01751174</v>
      </c>
      <c r="CC917">
        <v>420.0186</v>
      </c>
      <c r="CD917">
        <v>21.5</v>
      </c>
      <c r="CE917">
        <v>2.170257</v>
      </c>
      <c r="CF917">
        <v>2.172023</v>
      </c>
      <c r="CG917">
        <v>18.74441</v>
      </c>
      <c r="CH917">
        <v>18.75744</v>
      </c>
      <c r="CI917">
        <v>4.995228</v>
      </c>
      <c r="CJ917">
        <v>0</v>
      </c>
      <c r="CK917">
        <v>1</v>
      </c>
      <c r="CL917">
        <v>0</v>
      </c>
      <c r="CM917">
        <v>1.99879</v>
      </c>
      <c r="CN917">
        <v>0</v>
      </c>
      <c r="CO917">
        <v>-0.66869</v>
      </c>
      <c r="CP917">
        <v>25.55391</v>
      </c>
      <c r="CQ917">
        <v>34.3687</v>
      </c>
      <c r="CR917">
        <v>38.806</v>
      </c>
      <c r="CS917">
        <v>36.7122</v>
      </c>
      <c r="CT917">
        <v>37.581</v>
      </c>
      <c r="CU917">
        <v>35.3624</v>
      </c>
      <c r="CV917">
        <v>0</v>
      </c>
      <c r="CW917">
        <v>4.995</v>
      </c>
      <c r="CX917">
        <v>0</v>
      </c>
      <c r="CY917">
        <v>1774685387.6</v>
      </c>
      <c r="CZ917">
        <v>0</v>
      </c>
      <c r="DA917">
        <v>1774666326.5</v>
      </c>
      <c r="DB917" t="s">
        <v>359</v>
      </c>
      <c r="DC917">
        <v>1774666322</v>
      </c>
      <c r="DD917">
        <v>1774666326.5</v>
      </c>
      <c r="DE917">
        <v>2</v>
      </c>
      <c r="DF917">
        <v>0.343</v>
      </c>
      <c r="DG917">
        <v>-0.026</v>
      </c>
      <c r="DH917">
        <v>-0.36</v>
      </c>
      <c r="DI917">
        <v>0.298</v>
      </c>
      <c r="DJ917">
        <v>420</v>
      </c>
      <c r="DK917">
        <v>22</v>
      </c>
      <c r="DL917">
        <v>0.17</v>
      </c>
      <c r="DM917">
        <v>0.02</v>
      </c>
      <c r="DN917">
        <v>-0.44726265</v>
      </c>
      <c r="DO917">
        <v>-0.2298654033771098</v>
      </c>
      <c r="DP917">
        <v>0.04182348779427058</v>
      </c>
      <c r="DQ917">
        <v>0</v>
      </c>
      <c r="DR917">
        <v>-0.0176420625</v>
      </c>
      <c r="DS917">
        <v>-0.002677799999999999</v>
      </c>
      <c r="DT917">
        <v>0.0009206560135814841</v>
      </c>
      <c r="DU917">
        <v>1</v>
      </c>
      <c r="DV917">
        <v>1</v>
      </c>
      <c r="DW917">
        <v>2</v>
      </c>
      <c r="DX917" t="s">
        <v>367</v>
      </c>
      <c r="DY917">
        <v>3.13041</v>
      </c>
      <c r="DZ917">
        <v>2.80648</v>
      </c>
      <c r="EA917">
        <v>0.0997425</v>
      </c>
      <c r="EB917">
        <v>0.0994652</v>
      </c>
      <c r="EC917">
        <v>0.10579</v>
      </c>
      <c r="ED917">
        <v>0.105535</v>
      </c>
      <c r="EE917">
        <v>21143.4</v>
      </c>
      <c r="EF917">
        <v>27418.9</v>
      </c>
      <c r="EG917">
        <v>26440</v>
      </c>
      <c r="EH917">
        <v>32999.9</v>
      </c>
      <c r="EI917">
        <v>34922.4</v>
      </c>
      <c r="EJ917">
        <v>40312.5</v>
      </c>
      <c r="EK917">
        <v>41084.8</v>
      </c>
      <c r="EL917">
        <v>46059.5</v>
      </c>
      <c r="EM917">
        <v>2.0348</v>
      </c>
      <c r="EN917">
        <v>2.0005</v>
      </c>
      <c r="EO917">
        <v>0.0649691</v>
      </c>
      <c r="EP917">
        <v>0</v>
      </c>
      <c r="EQ917">
        <v>24.5829</v>
      </c>
      <c r="ER917">
        <v>999.9</v>
      </c>
      <c r="ES917">
        <v>67.59999999999999</v>
      </c>
      <c r="ET917">
        <v>27.5</v>
      </c>
      <c r="EU917">
        <v>24.6615</v>
      </c>
      <c r="EV917">
        <v>61.1609</v>
      </c>
      <c r="EW917">
        <v>31.5785</v>
      </c>
      <c r="EX917">
        <v>1</v>
      </c>
      <c r="EY917">
        <v>0.290742</v>
      </c>
      <c r="EZ917">
        <v>0.152911</v>
      </c>
      <c r="FA917">
        <v>20.2929</v>
      </c>
      <c r="FB917">
        <v>5.18734</v>
      </c>
      <c r="FC917">
        <v>11.9441</v>
      </c>
      <c r="FD917">
        <v>4.95575</v>
      </c>
      <c r="FE917">
        <v>3.285</v>
      </c>
      <c r="FF917">
        <v>9999</v>
      </c>
      <c r="FG917">
        <v>9999</v>
      </c>
      <c r="FH917">
        <v>9999</v>
      </c>
      <c r="FI917">
        <v>999.9</v>
      </c>
      <c r="FJ917">
        <v>1.86127</v>
      </c>
      <c r="FK917">
        <v>1.86264</v>
      </c>
      <c r="FL917">
        <v>1.86005</v>
      </c>
      <c r="FM917">
        <v>1.85837</v>
      </c>
      <c r="FN917">
        <v>1.86218</v>
      </c>
      <c r="FO917">
        <v>1.85888</v>
      </c>
      <c r="FP917">
        <v>1.85791</v>
      </c>
      <c r="FQ917">
        <v>1.86081</v>
      </c>
      <c r="FR917">
        <v>0</v>
      </c>
      <c r="FS917">
        <v>0</v>
      </c>
      <c r="FT917">
        <v>0</v>
      </c>
      <c r="FU917">
        <v>4.5</v>
      </c>
      <c r="FV917" t="s">
        <v>361</v>
      </c>
      <c r="FW917" t="s">
        <v>362</v>
      </c>
      <c r="FX917" t="s">
        <v>363</v>
      </c>
      <c r="FY917" t="s">
        <v>364</v>
      </c>
      <c r="FZ917" t="s">
        <v>364</v>
      </c>
      <c r="GA917" t="s">
        <v>363</v>
      </c>
      <c r="GB917">
        <v>0</v>
      </c>
      <c r="GC917">
        <v>100</v>
      </c>
      <c r="GD917">
        <v>100</v>
      </c>
      <c r="GE917">
        <v>-0.362</v>
      </c>
      <c r="GF917">
        <v>0.2969</v>
      </c>
      <c r="GG917">
        <v>-1.589593225013521</v>
      </c>
      <c r="GH917">
        <v>0.00192992804097616</v>
      </c>
      <c r="GI917">
        <v>3.244687122451424E-06</v>
      </c>
      <c r="GJ917">
        <v>-2.087531120305573E-09</v>
      </c>
      <c r="GK917">
        <v>0.05776174702018427</v>
      </c>
      <c r="GL917">
        <v>0.005089068596103195</v>
      </c>
      <c r="GM917">
        <v>0.0003257216593697226</v>
      </c>
      <c r="GN917">
        <v>-1.562898368296355E-06</v>
      </c>
      <c r="GO917">
        <v>0</v>
      </c>
      <c r="GP917">
        <v>1257</v>
      </c>
      <c r="GQ917">
        <v>1</v>
      </c>
      <c r="GR917">
        <v>31</v>
      </c>
      <c r="GS917">
        <v>317.8</v>
      </c>
      <c r="GT917">
        <v>317.7</v>
      </c>
      <c r="GU917">
        <v>1.07666</v>
      </c>
      <c r="GV917">
        <v>2.39868</v>
      </c>
      <c r="GW917">
        <v>1.44775</v>
      </c>
      <c r="GX917">
        <v>2.20215</v>
      </c>
      <c r="GY917">
        <v>1.44653</v>
      </c>
      <c r="GZ917">
        <v>2.28271</v>
      </c>
      <c r="HA917">
        <v>33.1992</v>
      </c>
      <c r="HB917">
        <v>14.3772</v>
      </c>
      <c r="HC917">
        <v>18</v>
      </c>
      <c r="HD917">
        <v>531.735</v>
      </c>
      <c r="HE917">
        <v>523.028</v>
      </c>
      <c r="HF917">
        <v>25.0002</v>
      </c>
      <c r="HG917">
        <v>30.7039</v>
      </c>
      <c r="HH917">
        <v>30.0001</v>
      </c>
      <c r="HI917">
        <v>31.0808</v>
      </c>
      <c r="HJ917">
        <v>31.0901</v>
      </c>
      <c r="HK917">
        <v>21.5358</v>
      </c>
      <c r="HL917">
        <v>20.8779</v>
      </c>
      <c r="HM917">
        <v>100</v>
      </c>
      <c r="HN917">
        <v>25</v>
      </c>
      <c r="HO917">
        <v>420</v>
      </c>
      <c r="HP917">
        <v>21.5</v>
      </c>
      <c r="HQ917">
        <v>103.115</v>
      </c>
      <c r="HR917">
        <v>102.02</v>
      </c>
    </row>
    <row r="918" spans="1:226">
      <c r="A918">
        <v>900</v>
      </c>
      <c r="B918">
        <v>1774685393</v>
      </c>
      <c r="C918">
        <v>3647</v>
      </c>
      <c r="D918" t="s">
        <v>2163</v>
      </c>
      <c r="E918" t="s">
        <v>2164</v>
      </c>
      <c r="F918">
        <v>5</v>
      </c>
      <c r="I918">
        <v>1774685390.1</v>
      </c>
      <c r="J918">
        <f>(K918)/1000</f>
        <v>0</v>
      </c>
      <c r="K918">
        <f>IF(BF918, AN918, AH918)</f>
        <v>0</v>
      </c>
      <c r="L918">
        <f>IF(BF918, AI918, AG918)</f>
        <v>0</v>
      </c>
      <c r="M918">
        <f>BH918 - IF(AU918&gt;1, L918*BB918*100.0/(AW918), 0)</f>
        <v>0</v>
      </c>
      <c r="N918">
        <f>((T918-J918/2)*M918-L918)/(T918+J918/2)</f>
        <v>0</v>
      </c>
      <c r="O918">
        <f>N918*(BO918+BP918)/1000.0</f>
        <v>0</v>
      </c>
      <c r="P918">
        <f>(BH918 - IF(AU918&gt;1, L918*BB918*100.0/(AW918), 0))*(BO918+BP918)/1000.0</f>
        <v>0</v>
      </c>
      <c r="Q918">
        <f>2.0/((1/S918-1/R918)+SIGN(S918)*SQRT((1/S918-1/R918)*(1/S918-1/R918) + 4*BC918/((BC918+1)*(BC918+1))*(2*1/S918*1/R918-1/R918*1/R918)))</f>
        <v>0</v>
      </c>
      <c r="R918">
        <f>IF(LEFT(BD918,1)&lt;&gt;"0",IF(LEFT(BD918,1)="1",3.0,BE918),$D$5+$E$5*(BV918*BO918/($K$5*1000))+$F$5*(BV918*BO918/($K$5*1000))*MAX(MIN(BB918,$J$5),$I$5)*MAX(MIN(BB918,$J$5),$I$5)+$G$5*MAX(MIN(BB918,$J$5),$I$5)*(BV918*BO918/($K$5*1000))+$H$5*(BV918*BO918/($K$5*1000))*(BV918*BO918/($K$5*1000)))</f>
        <v>0</v>
      </c>
      <c r="S918">
        <f>J918*(1000-(1000*0.61365*exp(17.502*W918/(240.97+W918))/(BO918+BP918)+BJ918)/2)/(1000*0.61365*exp(17.502*W918/(240.97+W918))/(BO918+BP918)-BJ918)</f>
        <v>0</v>
      </c>
      <c r="T918">
        <f>1/((BC918+1)/(Q918/1.6)+1/(R918/1.37)) + BC918/((BC918+1)/(Q918/1.6) + BC918/(R918/1.37))</f>
        <v>0</v>
      </c>
      <c r="U918">
        <f>(AX918*BA918)</f>
        <v>0</v>
      </c>
      <c r="V918">
        <f>(BQ918+(U918+2*0.95*5.67E-8*(((BQ918+$B$9)+273)^4-(BQ918+273)^4)-44100*J918)/(1.84*29.3*R918+8*0.95*5.67E-8*(BQ918+273)^3))</f>
        <v>0</v>
      </c>
      <c r="W918">
        <f>($C$9*BR918+$D$9*BS918+$E$9*V918)</f>
        <v>0</v>
      </c>
      <c r="X918">
        <f>0.61365*exp(17.502*W918/(240.97+W918))</f>
        <v>0</v>
      </c>
      <c r="Y918">
        <f>(Z918/AA918*100)</f>
        <v>0</v>
      </c>
      <c r="Z918">
        <f>BJ918*(BO918+BP918)/1000</f>
        <v>0</v>
      </c>
      <c r="AA918">
        <f>0.61365*exp(17.502*BQ918/(240.97+BQ918))</f>
        <v>0</v>
      </c>
      <c r="AB918">
        <f>(X918-BJ918*(BO918+BP918)/1000)</f>
        <v>0</v>
      </c>
      <c r="AC918">
        <f>(-J918*44100)</f>
        <v>0</v>
      </c>
      <c r="AD918">
        <f>2*29.3*R918*0.92*(BQ918-W918)</f>
        <v>0</v>
      </c>
      <c r="AE918">
        <f>2*0.95*5.67E-8*(((BQ918+$B$9)+273)^4-(W918+273)^4)</f>
        <v>0</v>
      </c>
      <c r="AF918">
        <f>U918+AE918+AC918+AD918</f>
        <v>0</v>
      </c>
      <c r="AG918">
        <f>BN918*AU918*(BI918-BH918*(1000-AU918*BK918)/(1000-AU918*BJ918))/(100*BB918)</f>
        <v>0</v>
      </c>
      <c r="AH918">
        <f>1000*BN918*AU918*(BJ918-BK918)/(100*BB918*(1000-AU918*BJ918))</f>
        <v>0</v>
      </c>
      <c r="AI918">
        <f>(AJ918 - AK918 - BO918*1E3/(8.314*(BQ918+273.15)) * AM918/BN918 * AL918) * BN918/(100*BB918) * (1000 - BK918)/1000</f>
        <v>0</v>
      </c>
      <c r="AJ918">
        <v>429.1613068432073</v>
      </c>
      <c r="AK918">
        <v>428.7952545454546</v>
      </c>
      <c r="AL918">
        <v>7.021769881530463E-06</v>
      </c>
      <c r="AM918">
        <v>61.35787655002243</v>
      </c>
      <c r="AN918">
        <f>(AP918 - AO918 + BO918*1E3/(8.314*(BQ918+273.15)) * AR918/BN918 * AQ918) * BN918/(100*BB918) * 1000/(1000 - AP918)</f>
        <v>0</v>
      </c>
      <c r="AO918">
        <v>21.4995354925414</v>
      </c>
      <c r="AP918">
        <v>21.48169720279721</v>
      </c>
      <c r="AQ918">
        <v>1.515352332903015E-07</v>
      </c>
      <c r="AR918">
        <v>91.88205700752289</v>
      </c>
      <c r="AS918">
        <v>0</v>
      </c>
      <c r="AT918">
        <v>0</v>
      </c>
      <c r="AU918">
        <f>IF(AS918*$H$15&gt;=AW918,1.0,(AW918/(AW918-AS918*$H$15)))</f>
        <v>0</v>
      </c>
      <c r="AV918">
        <f>(AU918-1)*100</f>
        <v>0</v>
      </c>
      <c r="AW918">
        <f>MAX(0,($B$15+$C$15*BV918)/(1+$D$15*BV918)*BO918/(BQ918+273)*$E$15)</f>
        <v>0</v>
      </c>
      <c r="AX918">
        <f>$B$13*BW918+$C$13*BX918+$F$13*CI918*(1-CL918)</f>
        <v>0</v>
      </c>
      <c r="AY918">
        <f>AX918*AZ918</f>
        <v>0</v>
      </c>
      <c r="AZ918">
        <f>($B$13*$D$11+$C$13*$D$11+$F$13*((CV918+CN918)/MAX(CV918+CN918+CW918, 0.1)*$I$11+CW918/MAX(CV918+CN918+CW918, 0.1)*$J$11))/($B$13+$C$13+$F$13)</f>
        <v>0</v>
      </c>
      <c r="BA918">
        <f>($B$13*$K$11+$C$13*$K$11+$F$13*((CV918+CN918)/MAX(CV918+CN918+CW918, 0.1)*$P$11+CW918/MAX(CV918+CN918+CW918, 0.1)*$Q$11))/($B$13+$C$13+$F$13)</f>
        <v>0</v>
      </c>
      <c r="BB918">
        <v>6</v>
      </c>
      <c r="BC918">
        <v>0.5</v>
      </c>
      <c r="BD918" t="s">
        <v>358</v>
      </c>
      <c r="BE918">
        <v>2</v>
      </c>
      <c r="BF918" t="b">
        <v>1</v>
      </c>
      <c r="BG918">
        <v>1774685390.1</v>
      </c>
      <c r="BH918">
        <v>419.5569</v>
      </c>
      <c r="BI918">
        <v>419.9613000000001</v>
      </c>
      <c r="BJ918">
        <v>21.48273</v>
      </c>
      <c r="BK918">
        <v>21.50053</v>
      </c>
      <c r="BL918">
        <v>419.9184</v>
      </c>
      <c r="BM918">
        <v>21.18581</v>
      </c>
      <c r="BN918">
        <v>499.9893</v>
      </c>
      <c r="BO918">
        <v>101.0237</v>
      </c>
      <c r="BP918">
        <v>0.09998311</v>
      </c>
      <c r="BQ918">
        <v>25.65298</v>
      </c>
      <c r="BR918">
        <v>25.65196</v>
      </c>
      <c r="BS918">
        <v>999.9</v>
      </c>
      <c r="BT918">
        <v>0</v>
      </c>
      <c r="BU918">
        <v>0</v>
      </c>
      <c r="BV918">
        <v>10008.943</v>
      </c>
      <c r="BW918">
        <v>0</v>
      </c>
      <c r="BX918">
        <v>0.3833920000000001</v>
      </c>
      <c r="BY918">
        <v>-0.4042908000000001</v>
      </c>
      <c r="BZ918">
        <v>428.7682</v>
      </c>
      <c r="CA918">
        <v>429.1890999999999</v>
      </c>
      <c r="CB918">
        <v>-0.01780509</v>
      </c>
      <c r="CC918">
        <v>419.9613000000001</v>
      </c>
      <c r="CD918">
        <v>21.50053</v>
      </c>
      <c r="CE918">
        <v>2.170266</v>
      </c>
      <c r="CF918">
        <v>2.172065</v>
      </c>
      <c r="CG918">
        <v>18.74449</v>
      </c>
      <c r="CH918">
        <v>18.75774</v>
      </c>
      <c r="CI918">
        <v>4.999408000000001</v>
      </c>
      <c r="CJ918">
        <v>0</v>
      </c>
      <c r="CK918">
        <v>1</v>
      </c>
      <c r="CL918">
        <v>0</v>
      </c>
      <c r="CM918">
        <v>1.83004</v>
      </c>
      <c r="CN918">
        <v>0</v>
      </c>
      <c r="CO918">
        <v>-0.7767500000000001</v>
      </c>
      <c r="CP918">
        <v>25.5753</v>
      </c>
      <c r="CQ918">
        <v>34.375</v>
      </c>
      <c r="CR918">
        <v>38.8935</v>
      </c>
      <c r="CS918">
        <v>36.77480000000001</v>
      </c>
      <c r="CT918">
        <v>37.6936</v>
      </c>
      <c r="CU918">
        <v>35.4122</v>
      </c>
      <c r="CV918">
        <v>0</v>
      </c>
      <c r="CW918">
        <v>4.999000000000001</v>
      </c>
      <c r="CX918">
        <v>0</v>
      </c>
      <c r="CY918">
        <v>1774685391.2</v>
      </c>
      <c r="CZ918">
        <v>0</v>
      </c>
      <c r="DA918">
        <v>1774666326.5</v>
      </c>
      <c r="DB918" t="s">
        <v>359</v>
      </c>
      <c r="DC918">
        <v>1774666322</v>
      </c>
      <c r="DD918">
        <v>1774666326.5</v>
      </c>
      <c r="DE918">
        <v>2</v>
      </c>
      <c r="DF918">
        <v>0.343</v>
      </c>
      <c r="DG918">
        <v>-0.026</v>
      </c>
      <c r="DH918">
        <v>-0.36</v>
      </c>
      <c r="DI918">
        <v>0.298</v>
      </c>
      <c r="DJ918">
        <v>420</v>
      </c>
      <c r="DK918">
        <v>22</v>
      </c>
      <c r="DL918">
        <v>0.17</v>
      </c>
      <c r="DM918">
        <v>0.02</v>
      </c>
      <c r="DN918">
        <v>-0.4388123249999999</v>
      </c>
      <c r="DO918">
        <v>-0.01117048030018724</v>
      </c>
      <c r="DP918">
        <v>0.04871810081652789</v>
      </c>
      <c r="DQ918">
        <v>1</v>
      </c>
      <c r="DR918">
        <v>-0.01784095</v>
      </c>
      <c r="DS918">
        <v>0.001499349343339603</v>
      </c>
      <c r="DT918">
        <v>0.0008251536447838062</v>
      </c>
      <c r="DU918">
        <v>1</v>
      </c>
      <c r="DV918">
        <v>2</v>
      </c>
      <c r="DW918">
        <v>2</v>
      </c>
      <c r="DX918" t="s">
        <v>360</v>
      </c>
      <c r="DY918">
        <v>3.13047</v>
      </c>
      <c r="DZ918">
        <v>2.80651</v>
      </c>
      <c r="EA918">
        <v>0.0997503</v>
      </c>
      <c r="EB918">
        <v>0.0994681</v>
      </c>
      <c r="EC918">
        <v>0.105785</v>
      </c>
      <c r="ED918">
        <v>0.105546</v>
      </c>
      <c r="EE918">
        <v>21143.4</v>
      </c>
      <c r="EF918">
        <v>27418.8</v>
      </c>
      <c r="EG918">
        <v>26440.2</v>
      </c>
      <c r="EH918">
        <v>32999.9</v>
      </c>
      <c r="EI918">
        <v>34922.7</v>
      </c>
      <c r="EJ918">
        <v>40312.1</v>
      </c>
      <c r="EK918">
        <v>41084.9</v>
      </c>
      <c r="EL918">
        <v>46059.6</v>
      </c>
      <c r="EM918">
        <v>2.03533</v>
      </c>
      <c r="EN918">
        <v>2.00028</v>
      </c>
      <c r="EO918">
        <v>0.0654906</v>
      </c>
      <c r="EP918">
        <v>0</v>
      </c>
      <c r="EQ918">
        <v>24.5825</v>
      </c>
      <c r="ER918">
        <v>999.9</v>
      </c>
      <c r="ES918">
        <v>67.59999999999999</v>
      </c>
      <c r="ET918">
        <v>27.5</v>
      </c>
      <c r="EU918">
        <v>24.6629</v>
      </c>
      <c r="EV918">
        <v>61.1209</v>
      </c>
      <c r="EW918">
        <v>31.5865</v>
      </c>
      <c r="EX918">
        <v>1</v>
      </c>
      <c r="EY918">
        <v>0.290643</v>
      </c>
      <c r="EZ918">
        <v>0.152342</v>
      </c>
      <c r="FA918">
        <v>20.293</v>
      </c>
      <c r="FB918">
        <v>5.18734</v>
      </c>
      <c r="FC918">
        <v>11.9441</v>
      </c>
      <c r="FD918">
        <v>4.9557</v>
      </c>
      <c r="FE918">
        <v>3.285</v>
      </c>
      <c r="FF918">
        <v>9999</v>
      </c>
      <c r="FG918">
        <v>9999</v>
      </c>
      <c r="FH918">
        <v>9999</v>
      </c>
      <c r="FI918">
        <v>999.9</v>
      </c>
      <c r="FJ918">
        <v>1.86127</v>
      </c>
      <c r="FK918">
        <v>1.86264</v>
      </c>
      <c r="FL918">
        <v>1.86005</v>
      </c>
      <c r="FM918">
        <v>1.85837</v>
      </c>
      <c r="FN918">
        <v>1.86217</v>
      </c>
      <c r="FO918">
        <v>1.85887</v>
      </c>
      <c r="FP918">
        <v>1.85791</v>
      </c>
      <c r="FQ918">
        <v>1.86081</v>
      </c>
      <c r="FR918">
        <v>0</v>
      </c>
      <c r="FS918">
        <v>0</v>
      </c>
      <c r="FT918">
        <v>0</v>
      </c>
      <c r="FU918">
        <v>4.5</v>
      </c>
      <c r="FV918" t="s">
        <v>361</v>
      </c>
      <c r="FW918" t="s">
        <v>362</v>
      </c>
      <c r="FX918" t="s">
        <v>363</v>
      </c>
      <c r="FY918" t="s">
        <v>364</v>
      </c>
      <c r="FZ918" t="s">
        <v>364</v>
      </c>
      <c r="GA918" t="s">
        <v>363</v>
      </c>
      <c r="GB918">
        <v>0</v>
      </c>
      <c r="GC918">
        <v>100</v>
      </c>
      <c r="GD918">
        <v>100</v>
      </c>
      <c r="GE918">
        <v>-0.361</v>
      </c>
      <c r="GF918">
        <v>0.2969</v>
      </c>
      <c r="GG918">
        <v>-1.589593225013521</v>
      </c>
      <c r="GH918">
        <v>0.00192992804097616</v>
      </c>
      <c r="GI918">
        <v>3.244687122451424E-06</v>
      </c>
      <c r="GJ918">
        <v>-2.087531120305573E-09</v>
      </c>
      <c r="GK918">
        <v>0.05776174702018427</v>
      </c>
      <c r="GL918">
        <v>0.005089068596103195</v>
      </c>
      <c r="GM918">
        <v>0.0003257216593697226</v>
      </c>
      <c r="GN918">
        <v>-1.562898368296355E-06</v>
      </c>
      <c r="GO918">
        <v>0</v>
      </c>
      <c r="GP918">
        <v>1257</v>
      </c>
      <c r="GQ918">
        <v>1</v>
      </c>
      <c r="GR918">
        <v>31</v>
      </c>
      <c r="GS918">
        <v>317.9</v>
      </c>
      <c r="GT918">
        <v>317.8</v>
      </c>
      <c r="GU918">
        <v>1.07666</v>
      </c>
      <c r="GV918">
        <v>2.40112</v>
      </c>
      <c r="GW918">
        <v>1.44775</v>
      </c>
      <c r="GX918">
        <v>2.20215</v>
      </c>
      <c r="GY918">
        <v>1.44653</v>
      </c>
      <c r="GZ918">
        <v>2.26685</v>
      </c>
      <c r="HA918">
        <v>33.1992</v>
      </c>
      <c r="HB918">
        <v>14.3684</v>
      </c>
      <c r="HC918">
        <v>18</v>
      </c>
      <c r="HD918">
        <v>532.067</v>
      </c>
      <c r="HE918">
        <v>522.875</v>
      </c>
      <c r="HF918">
        <v>25</v>
      </c>
      <c r="HG918">
        <v>30.7039</v>
      </c>
      <c r="HH918">
        <v>30.0001</v>
      </c>
      <c r="HI918">
        <v>31.0808</v>
      </c>
      <c r="HJ918">
        <v>31.0901</v>
      </c>
      <c r="HK918">
        <v>21.5351</v>
      </c>
      <c r="HL918">
        <v>20.8779</v>
      </c>
      <c r="HM918">
        <v>100</v>
      </c>
      <c r="HN918">
        <v>25</v>
      </c>
      <c r="HO918">
        <v>420</v>
      </c>
      <c r="HP918">
        <v>21.5</v>
      </c>
      <c r="HQ918">
        <v>103.116</v>
      </c>
      <c r="HR918">
        <v>102.02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2026-03-28T08:10:38Z</dcterms:created>
  <dcterms:modified xsi:type="dcterms:W3CDTF">2026-03-28T08:10:38Z</dcterms:modified>
</cp:coreProperties>
</file>